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2580" yWindow="1605" windowWidth="20730" windowHeight="11535" tabRatio="482" activeTab="3"/>
  </bookViews>
  <sheets>
    <sheet name="BW Monthly Production" sheetId="40" r:id="rId1"/>
    <sheet name="BW Daily Production" sheetId="41" r:id="rId2"/>
    <sheet name="BW Water Levels" sheetId="2" r:id="rId3"/>
    <sheet name="Area Water Levels " sheetId="71" r:id="rId4"/>
    <sheet name="RG-30777 Daily Transducer" sheetId="76" r:id="rId5"/>
    <sheet name="RG-25463 Daily Transducer" sheetId="77" r:id="rId6"/>
    <sheet name="RG-93871 Daily Transducer" sheetId="79" r:id="rId7"/>
    <sheet name="BW1Hydro" sheetId="70" r:id="rId8"/>
    <sheet name="BW2Hydro" sheetId="66" r:id="rId9"/>
    <sheet name="BW3Hydro" sheetId="67" r:id="rId10"/>
    <sheet name="BW4Hydro" sheetId="68" r:id="rId11"/>
    <sheet name="BW5Hydro" sheetId="69" r:id="rId12"/>
    <sheet name="BW6Hydro" sheetId="54" r:id="rId13"/>
    <sheet name="BW7Hydro" sheetId="55" r:id="rId14"/>
    <sheet name="BW8Hydro" sheetId="56" r:id="rId15"/>
    <sheet name="BW9Hydro" sheetId="57" r:id="rId16"/>
    <sheet name="BW10Hydro" sheetId="62" r:id="rId17"/>
    <sheet name="BW11Hydro" sheetId="65" r:id="rId18"/>
    <sheet name="BW12Hydro" sheetId="63" r:id="rId19"/>
    <sheet name="BW13Hydro" sheetId="64" r:id="rId20"/>
    <sheet name="BW MW Hydros" sheetId="61" r:id="rId21"/>
    <sheet name="Area Hydros" sheetId="72" r:id="rId22"/>
  </sheets>
  <definedNames>
    <definedName name="_xlnm.Print_Area" localSheetId="3">'Area Water Levels '!$A$1:$AI$47</definedName>
    <definedName name="_xlnm.Print_Area" localSheetId="1">'BW Daily Production'!$A$1:$AD$1464</definedName>
    <definedName name="_xlnm.Print_Area" localSheetId="0">'BW Monthly Production'!$A$1:$AG$436</definedName>
    <definedName name="_xlnm.Print_Area" localSheetId="2">'BW Water Levels'!#REF!</definedName>
    <definedName name="_xlnm.Print_Area" localSheetId="4">'RG-30777 Daily Transducer'!#REF!</definedName>
    <definedName name="_xlnm.Print_Titles" localSheetId="2">'BW Water Levels'!$A:$A,'BW Water Levels'!$1:$4</definedName>
  </definedNames>
  <calcPr calcId="145621"/>
</workbook>
</file>

<file path=xl/calcChain.xml><?xml version="1.0" encoding="utf-8"?>
<calcChain xmlns="http://schemas.openxmlformats.org/spreadsheetml/2006/main">
  <c r="AD426" i="40" l="1"/>
  <c r="AC425" i="40"/>
  <c r="AF425" i="40"/>
  <c r="R426" i="40"/>
  <c r="AF426" i="40"/>
  <c r="AE426" i="40"/>
  <c r="R425" i="40"/>
  <c r="AD425" i="40" s="1"/>
  <c r="AE425" i="40"/>
  <c r="R424" i="40"/>
  <c r="AD424" i="40"/>
  <c r="AE424" i="40"/>
  <c r="R423" i="40"/>
  <c r="AD423" i="40"/>
  <c r="AF423" i="40" s="1"/>
  <c r="AE423" i="40"/>
  <c r="R422" i="40"/>
  <c r="AD422" i="40"/>
  <c r="AE422" i="40"/>
  <c r="R421" i="40"/>
  <c r="AD421" i="40"/>
  <c r="AF421" i="40" s="1"/>
  <c r="AE421" i="40"/>
  <c r="R420" i="40"/>
  <c r="AD420" i="40"/>
  <c r="AF420" i="40" s="1"/>
  <c r="AE420" i="40"/>
  <c r="P426" i="40"/>
  <c r="P425" i="40"/>
  <c r="P424" i="40"/>
  <c r="P423" i="40"/>
  <c r="P422" i="40"/>
  <c r="P421" i="40"/>
  <c r="P420" i="40"/>
  <c r="N426" i="40"/>
  <c r="N425" i="40"/>
  <c r="N424" i="40"/>
  <c r="N423" i="40"/>
  <c r="N422" i="40"/>
  <c r="N421" i="40"/>
  <c r="N420" i="40"/>
  <c r="D426" i="40"/>
  <c r="D425" i="40"/>
  <c r="D424" i="40"/>
  <c r="D423" i="40"/>
  <c r="D422" i="40"/>
  <c r="D421" i="40"/>
  <c r="D420" i="40"/>
  <c r="B426" i="40"/>
  <c r="B425" i="40"/>
  <c r="B424" i="40"/>
  <c r="B423" i="40"/>
  <c r="B422" i="40"/>
  <c r="B421" i="40"/>
  <c r="B420" i="40"/>
  <c r="B419" i="40"/>
  <c r="B418" i="40"/>
  <c r="L426" i="40"/>
  <c r="L425" i="40"/>
  <c r="L424" i="40"/>
  <c r="L423" i="40"/>
  <c r="L422" i="40"/>
  <c r="L421" i="40"/>
  <c r="L420" i="40"/>
  <c r="J426" i="40"/>
  <c r="J425" i="40"/>
  <c r="J424" i="40"/>
  <c r="J423" i="40"/>
  <c r="J422" i="40"/>
  <c r="J421" i="40"/>
  <c r="J420" i="40"/>
  <c r="H426" i="40"/>
  <c r="H425" i="40"/>
  <c r="H424" i="40"/>
  <c r="H423" i="40"/>
  <c r="H422" i="40"/>
  <c r="H421" i="40"/>
  <c r="H420" i="40"/>
  <c r="Z426" i="40"/>
  <c r="AC426" i="40"/>
  <c r="AB426" i="40" s="1"/>
  <c r="Z425" i="40"/>
  <c r="AB425" i="40"/>
  <c r="Z424" i="40"/>
  <c r="AC424" i="40"/>
  <c r="AB424" i="40" s="1"/>
  <c r="Z423" i="40"/>
  <c r="AC423" i="40"/>
  <c r="AB423" i="40"/>
  <c r="Z422" i="40"/>
  <c r="AC422" i="40"/>
  <c r="AB422" i="40"/>
  <c r="Z421" i="40"/>
  <c r="AC421" i="40"/>
  <c r="AB421" i="40"/>
  <c r="Z420" i="40"/>
  <c r="AC420" i="40"/>
  <c r="AB420" i="40" s="1"/>
  <c r="X426" i="40"/>
  <c r="X425" i="40"/>
  <c r="X424" i="40"/>
  <c r="X423" i="40"/>
  <c r="X422" i="40"/>
  <c r="X421" i="40"/>
  <c r="X420" i="40"/>
  <c r="V426" i="40"/>
  <c r="V425" i="40"/>
  <c r="V424" i="40"/>
  <c r="V423" i="40"/>
  <c r="V422" i="40"/>
  <c r="V421" i="40"/>
  <c r="V420" i="40"/>
  <c r="T426" i="40"/>
  <c r="T425" i="40"/>
  <c r="T424" i="40"/>
  <c r="T423" i="40"/>
  <c r="T422" i="40"/>
  <c r="T421" i="40"/>
  <c r="T420" i="40"/>
  <c r="F426" i="40"/>
  <c r="F425" i="40"/>
  <c r="F424" i="40"/>
  <c r="F423" i="40"/>
  <c r="F422" i="40"/>
  <c r="F421" i="40"/>
  <c r="F420" i="40"/>
  <c r="H419" i="40"/>
  <c r="AE419" i="40" l="1"/>
  <c r="AE418" i="40"/>
  <c r="AE417" i="40"/>
  <c r="AE416" i="40"/>
  <c r="AE415" i="40"/>
  <c r="AE414" i="40"/>
  <c r="AE413" i="40"/>
  <c r="AE412" i="40"/>
  <c r="AC419" i="40"/>
  <c r="AB419" i="40" s="1"/>
  <c r="AC418" i="40"/>
  <c r="AB418" i="40" s="1"/>
  <c r="AC417" i="40"/>
  <c r="AB417" i="40" s="1"/>
  <c r="AC416" i="40"/>
  <c r="AB416" i="40" s="1"/>
  <c r="AC415" i="40"/>
  <c r="AB415" i="40" s="1"/>
  <c r="AC414" i="40"/>
  <c r="AB414" i="40" s="1"/>
  <c r="AC413" i="40"/>
  <c r="AB413" i="40" s="1"/>
  <c r="AC412" i="40"/>
  <c r="AB412" i="40" s="1"/>
  <c r="Z419" i="40"/>
  <c r="Z418" i="40"/>
  <c r="Z417" i="40"/>
  <c r="Z416" i="40"/>
  <c r="Z415" i="40"/>
  <c r="Z414" i="40"/>
  <c r="Z413" i="40"/>
  <c r="Z412" i="40"/>
  <c r="X419" i="40"/>
  <c r="X418" i="40"/>
  <c r="X417" i="40"/>
  <c r="X416" i="40"/>
  <c r="X415" i="40"/>
  <c r="X414" i="40"/>
  <c r="X413" i="40"/>
  <c r="X412" i="40"/>
  <c r="V419" i="40"/>
  <c r="V418" i="40"/>
  <c r="V417" i="40"/>
  <c r="V416" i="40"/>
  <c r="V415" i="40"/>
  <c r="V414" i="40"/>
  <c r="V413" i="40"/>
  <c r="V412" i="40"/>
  <c r="T419" i="40"/>
  <c r="T418" i="40"/>
  <c r="T417" i="40"/>
  <c r="T416" i="40"/>
  <c r="T415" i="40"/>
  <c r="T414" i="40"/>
  <c r="T413" i="40"/>
  <c r="T412" i="40"/>
  <c r="R418" i="40"/>
  <c r="R419" i="40"/>
  <c r="R417" i="40"/>
  <c r="R416" i="40"/>
  <c r="R415" i="40"/>
  <c r="R414" i="40"/>
  <c r="R413" i="40"/>
  <c r="R412" i="40"/>
  <c r="P419" i="40"/>
  <c r="P418" i="40"/>
  <c r="P417" i="40"/>
  <c r="P416" i="40"/>
  <c r="P415" i="40"/>
  <c r="P414" i="40"/>
  <c r="P413" i="40"/>
  <c r="P412" i="40"/>
  <c r="N419" i="40"/>
  <c r="N418" i="40"/>
  <c r="N417" i="40"/>
  <c r="N416" i="40"/>
  <c r="N415" i="40"/>
  <c r="N414" i="40"/>
  <c r="N413" i="40"/>
  <c r="N412" i="40"/>
  <c r="L419" i="40"/>
  <c r="L418" i="40"/>
  <c r="L417" i="40"/>
  <c r="L416" i="40"/>
  <c r="L415" i="40"/>
  <c r="L414" i="40"/>
  <c r="L413" i="40"/>
  <c r="L412" i="40"/>
  <c r="J419" i="40"/>
  <c r="J418" i="40"/>
  <c r="J417" i="40"/>
  <c r="J416" i="40"/>
  <c r="J415" i="40"/>
  <c r="J414" i="40"/>
  <c r="J413" i="40"/>
  <c r="J412" i="40"/>
  <c r="H418" i="40"/>
  <c r="H417" i="40"/>
  <c r="H416" i="40"/>
  <c r="H415" i="40"/>
  <c r="H414" i="40"/>
  <c r="H413" i="40"/>
  <c r="H412" i="40"/>
  <c r="F419" i="40"/>
  <c r="F418" i="40"/>
  <c r="F417" i="40"/>
  <c r="F416" i="40"/>
  <c r="F415" i="40"/>
  <c r="F414" i="40"/>
  <c r="F413" i="40"/>
  <c r="F412" i="40"/>
  <c r="D419" i="40"/>
  <c r="D418" i="40"/>
  <c r="AD418" i="40" s="1"/>
  <c r="D417" i="40"/>
  <c r="D416" i="40"/>
  <c r="D415" i="40"/>
  <c r="AD415" i="40" s="1"/>
  <c r="D414" i="40"/>
  <c r="D413" i="40"/>
  <c r="D412" i="40"/>
  <c r="B417" i="40"/>
  <c r="AD417" i="40" s="1"/>
  <c r="B416" i="40"/>
  <c r="B415" i="40"/>
  <c r="B414" i="40"/>
  <c r="B413" i="40"/>
  <c r="AD413" i="40" s="1"/>
  <c r="B412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T400" i="40"/>
  <c r="AE405" i="40"/>
  <c r="AE411" i="40"/>
  <c r="AE410" i="40"/>
  <c r="AE409" i="40"/>
  <c r="AE408" i="40"/>
  <c r="AE407" i="40"/>
  <c r="AE406" i="40"/>
  <c r="AE404" i="40"/>
  <c r="AE403" i="40"/>
  <c r="AE402" i="40"/>
  <c r="AE401" i="40"/>
  <c r="AE400" i="40"/>
  <c r="Z411" i="40"/>
  <c r="Z410" i="40"/>
  <c r="Z409" i="40"/>
  <c r="Z408" i="40"/>
  <c r="Z407" i="40"/>
  <c r="Z406" i="40"/>
  <c r="Z405" i="40"/>
  <c r="Z404" i="40"/>
  <c r="Z403" i="40"/>
  <c r="Z402" i="40"/>
  <c r="Z401" i="40"/>
  <c r="Z400" i="40"/>
  <c r="X411" i="40"/>
  <c r="X410" i="40"/>
  <c r="X409" i="40"/>
  <c r="X408" i="40"/>
  <c r="X407" i="40"/>
  <c r="X406" i="40"/>
  <c r="X405" i="40"/>
  <c r="X404" i="40"/>
  <c r="X403" i="40"/>
  <c r="X402" i="40"/>
  <c r="X401" i="40"/>
  <c r="X400" i="40"/>
  <c r="V411" i="40"/>
  <c r="V410" i="40"/>
  <c r="V409" i="40"/>
  <c r="V408" i="40"/>
  <c r="V407" i="40"/>
  <c r="V406" i="40"/>
  <c r="V405" i="40"/>
  <c r="V404" i="40"/>
  <c r="V403" i="40"/>
  <c r="V402" i="40"/>
  <c r="V401" i="40"/>
  <c r="V400" i="40"/>
  <c r="T411" i="40"/>
  <c r="T410" i="40"/>
  <c r="T409" i="40"/>
  <c r="T408" i="40"/>
  <c r="T407" i="40"/>
  <c r="T406" i="40"/>
  <c r="T405" i="40"/>
  <c r="T404" i="40"/>
  <c r="T403" i="40"/>
  <c r="T402" i="40"/>
  <c r="T401" i="40"/>
  <c r="R406" i="40"/>
  <c r="R411" i="40"/>
  <c r="R410" i="40"/>
  <c r="R409" i="40"/>
  <c r="R408" i="40"/>
  <c r="R407" i="40"/>
  <c r="R405" i="40"/>
  <c r="R404" i="40"/>
  <c r="R403" i="40"/>
  <c r="R402" i="40"/>
  <c r="R401" i="40"/>
  <c r="R400" i="40"/>
  <c r="P411" i="40"/>
  <c r="P410" i="40"/>
  <c r="P409" i="40"/>
  <c r="P408" i="40"/>
  <c r="P407" i="40"/>
  <c r="P406" i="40"/>
  <c r="P405" i="40"/>
  <c r="P404" i="40"/>
  <c r="P403" i="40"/>
  <c r="P402" i="40"/>
  <c r="P401" i="40"/>
  <c r="P400" i="40"/>
  <c r="N411" i="40"/>
  <c r="N410" i="40"/>
  <c r="N409" i="40"/>
  <c r="N408" i="40"/>
  <c r="N407" i="40"/>
  <c r="N406" i="40"/>
  <c r="N405" i="40"/>
  <c r="N404" i="40"/>
  <c r="N403" i="40"/>
  <c r="N402" i="40"/>
  <c r="N401" i="40"/>
  <c r="N400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J411" i="40"/>
  <c r="J410" i="40"/>
  <c r="J409" i="40"/>
  <c r="J408" i="40"/>
  <c r="J407" i="40"/>
  <c r="J406" i="40"/>
  <c r="J405" i="40"/>
  <c r="J404" i="40"/>
  <c r="J403" i="40"/>
  <c r="J402" i="40"/>
  <c r="J401" i="40"/>
  <c r="J400" i="40"/>
  <c r="H411" i="40"/>
  <c r="H410" i="40"/>
  <c r="H409" i="40"/>
  <c r="H408" i="40"/>
  <c r="H407" i="40"/>
  <c r="H406" i="40"/>
  <c r="H405" i="40"/>
  <c r="H404" i="40"/>
  <c r="H403" i="40"/>
  <c r="H402" i="40"/>
  <c r="H401" i="40"/>
  <c r="H400" i="40"/>
  <c r="F411" i="40"/>
  <c r="F410" i="40"/>
  <c r="F409" i="40"/>
  <c r="F408" i="40"/>
  <c r="F407" i="40"/>
  <c r="F406" i="40"/>
  <c r="F405" i="40"/>
  <c r="F404" i="40"/>
  <c r="F403" i="40"/>
  <c r="F402" i="40"/>
  <c r="F401" i="40"/>
  <c r="F400" i="40"/>
  <c r="D411" i="40"/>
  <c r="D410" i="40"/>
  <c r="D409" i="40"/>
  <c r="D408" i="40"/>
  <c r="D407" i="40"/>
  <c r="D406" i="40"/>
  <c r="D405" i="40"/>
  <c r="D404" i="40"/>
  <c r="D403" i="40"/>
  <c r="D402" i="40"/>
  <c r="D401" i="40"/>
  <c r="D400" i="40"/>
  <c r="B411" i="40"/>
  <c r="AC406" i="40"/>
  <c r="AB406" i="40" s="1"/>
  <c r="AC411" i="40"/>
  <c r="AB411" i="40" s="1"/>
  <c r="AC410" i="40"/>
  <c r="AB410" i="40" s="1"/>
  <c r="AC409" i="40"/>
  <c r="AB409" i="40" s="1"/>
  <c r="AC408" i="40"/>
  <c r="AB408" i="40" s="1"/>
  <c r="AC407" i="40"/>
  <c r="AB407" i="40" s="1"/>
  <c r="AC405" i="40"/>
  <c r="AB405" i="40" s="1"/>
  <c r="AC404" i="40"/>
  <c r="AB404" i="40" s="1"/>
  <c r="AC403" i="40"/>
  <c r="AB403" i="40" s="1"/>
  <c r="AC402" i="40"/>
  <c r="AB402" i="40" s="1"/>
  <c r="AC401" i="40"/>
  <c r="AB401" i="40" s="1"/>
  <c r="AC400" i="40"/>
  <c r="AB400" i="40" s="1"/>
  <c r="U376" i="40"/>
  <c r="V376" i="40"/>
  <c r="X376" i="40"/>
  <c r="Z376" i="40"/>
  <c r="X2531" i="41"/>
  <c r="X2532" i="41"/>
  <c r="X2533" i="41"/>
  <c r="X2534" i="41"/>
  <c r="X2535" i="41"/>
  <c r="X2536" i="41"/>
  <c r="X2537" i="41"/>
  <c r="X2538" i="41"/>
  <c r="X2539" i="41"/>
  <c r="X2540" i="41"/>
  <c r="X2541" i="41"/>
  <c r="X2542" i="41"/>
  <c r="X2543" i="41"/>
  <c r="X2544" i="41"/>
  <c r="X2545" i="41"/>
  <c r="X2546" i="41"/>
  <c r="X2547" i="41"/>
  <c r="X2548" i="41"/>
  <c r="X2549" i="41"/>
  <c r="X2550" i="41"/>
  <c r="X2551" i="41"/>
  <c r="X2552" i="41"/>
  <c r="X2553" i="41"/>
  <c r="X2554" i="41"/>
  <c r="X2555" i="41"/>
  <c r="X2556" i="41"/>
  <c r="X2557" i="41"/>
  <c r="X2558" i="41"/>
  <c r="X2559" i="41"/>
  <c r="V391" i="40"/>
  <c r="X391" i="40"/>
  <c r="Z391" i="40"/>
  <c r="T391" i="40"/>
  <c r="D390" i="40"/>
  <c r="F390" i="40"/>
  <c r="H390" i="40"/>
  <c r="J390" i="40"/>
  <c r="L390" i="40"/>
  <c r="N390" i="40"/>
  <c r="P390" i="40"/>
  <c r="R390" i="40"/>
  <c r="B390" i="40"/>
  <c r="V399" i="40"/>
  <c r="X399" i="40"/>
  <c r="Z399" i="40"/>
  <c r="T399" i="40"/>
  <c r="D399" i="40"/>
  <c r="F399" i="40"/>
  <c r="H399" i="40"/>
  <c r="J399" i="40"/>
  <c r="L399" i="40"/>
  <c r="N399" i="40"/>
  <c r="P399" i="40"/>
  <c r="R399" i="40"/>
  <c r="V398" i="40"/>
  <c r="X398" i="40"/>
  <c r="Z398" i="40"/>
  <c r="T398" i="40"/>
  <c r="D398" i="40"/>
  <c r="F398" i="40"/>
  <c r="H398" i="40"/>
  <c r="J398" i="40"/>
  <c r="L398" i="40"/>
  <c r="N398" i="40"/>
  <c r="P398" i="40"/>
  <c r="R398" i="40"/>
  <c r="B398" i="40"/>
  <c r="V397" i="40"/>
  <c r="X397" i="40"/>
  <c r="Z397" i="40"/>
  <c r="T397" i="40"/>
  <c r="D397" i="40"/>
  <c r="F397" i="40"/>
  <c r="H397" i="40"/>
  <c r="J397" i="40"/>
  <c r="L397" i="40"/>
  <c r="N397" i="40"/>
  <c r="P397" i="40"/>
  <c r="R397" i="40"/>
  <c r="B397" i="40"/>
  <c r="V396" i="40"/>
  <c r="X396" i="40"/>
  <c r="Z396" i="40"/>
  <c r="T396" i="40"/>
  <c r="D396" i="40"/>
  <c r="F396" i="40"/>
  <c r="H396" i="40"/>
  <c r="J396" i="40"/>
  <c r="L396" i="40"/>
  <c r="N396" i="40"/>
  <c r="P396" i="40"/>
  <c r="R396" i="40"/>
  <c r="B396" i="40"/>
  <c r="V395" i="40"/>
  <c r="X395" i="40"/>
  <c r="Z395" i="40"/>
  <c r="T395" i="40"/>
  <c r="D395" i="40"/>
  <c r="F395" i="40"/>
  <c r="H395" i="40"/>
  <c r="J395" i="40"/>
  <c r="L395" i="40"/>
  <c r="N395" i="40"/>
  <c r="P395" i="40"/>
  <c r="R395" i="40"/>
  <c r="B395" i="40"/>
  <c r="V394" i="40"/>
  <c r="X394" i="40"/>
  <c r="Z394" i="40"/>
  <c r="T394" i="40"/>
  <c r="D394" i="40"/>
  <c r="F394" i="40"/>
  <c r="H394" i="40"/>
  <c r="J394" i="40"/>
  <c r="L394" i="40"/>
  <c r="N394" i="40"/>
  <c r="P394" i="40"/>
  <c r="R394" i="40"/>
  <c r="B394" i="40"/>
  <c r="V393" i="40"/>
  <c r="X393" i="40"/>
  <c r="Z393" i="40"/>
  <c r="T393" i="40"/>
  <c r="D393" i="40"/>
  <c r="F393" i="40"/>
  <c r="H393" i="40"/>
  <c r="J393" i="40"/>
  <c r="L393" i="40"/>
  <c r="N393" i="40"/>
  <c r="P393" i="40"/>
  <c r="R393" i="40"/>
  <c r="B393" i="40"/>
  <c r="V392" i="40"/>
  <c r="X392" i="40"/>
  <c r="Z392" i="40"/>
  <c r="T392" i="40"/>
  <c r="D392" i="40"/>
  <c r="F392" i="40"/>
  <c r="H392" i="40"/>
  <c r="J392" i="40"/>
  <c r="L392" i="40"/>
  <c r="N392" i="40"/>
  <c r="P392" i="40"/>
  <c r="R392" i="40"/>
  <c r="B392" i="40"/>
  <c r="D391" i="40"/>
  <c r="F391" i="40"/>
  <c r="H391" i="40"/>
  <c r="J391" i="40"/>
  <c r="L391" i="40"/>
  <c r="N391" i="40"/>
  <c r="P391" i="40"/>
  <c r="R391" i="40"/>
  <c r="B391" i="40"/>
  <c r="V390" i="40"/>
  <c r="X390" i="40"/>
  <c r="Z390" i="40"/>
  <c r="T390" i="40"/>
  <c r="V389" i="40"/>
  <c r="X389" i="40"/>
  <c r="Z389" i="40"/>
  <c r="T389" i="40"/>
  <c r="D389" i="40"/>
  <c r="F389" i="40"/>
  <c r="H389" i="40"/>
  <c r="J389" i="40"/>
  <c r="L389" i="40"/>
  <c r="N389" i="40"/>
  <c r="P389" i="40"/>
  <c r="R389" i="40"/>
  <c r="B389" i="40"/>
  <c r="V388" i="40"/>
  <c r="X388" i="40"/>
  <c r="Z388" i="40"/>
  <c r="T388" i="40"/>
  <c r="D388" i="40"/>
  <c r="F388" i="40"/>
  <c r="H388" i="40"/>
  <c r="J388" i="40"/>
  <c r="L388" i="40"/>
  <c r="N388" i="40"/>
  <c r="P388" i="40"/>
  <c r="R388" i="40"/>
  <c r="B388" i="40"/>
  <c r="AC2925" i="41"/>
  <c r="AD2925" i="41"/>
  <c r="AC2561" i="41"/>
  <c r="AD2561" i="41"/>
  <c r="AC2562" i="41"/>
  <c r="AD2562" i="41"/>
  <c r="AC2563" i="41"/>
  <c r="AD2563" i="41"/>
  <c r="AC2564" i="41"/>
  <c r="AD2564" i="41"/>
  <c r="AC2565" i="41"/>
  <c r="AD2565" i="41"/>
  <c r="AC2566" i="41"/>
  <c r="AD2566" i="41"/>
  <c r="AC2567" i="41"/>
  <c r="AD2567" i="41"/>
  <c r="AC2568" i="41"/>
  <c r="AD2568" i="41"/>
  <c r="AC2569" i="41"/>
  <c r="AD2569" i="41"/>
  <c r="AC2570" i="41"/>
  <c r="AD2570" i="41"/>
  <c r="AC2571" i="41"/>
  <c r="AD2571" i="41"/>
  <c r="AC2572" i="41"/>
  <c r="AD2572" i="41"/>
  <c r="AC2573" i="41"/>
  <c r="AD2573" i="41"/>
  <c r="AC2574" i="41"/>
  <c r="AD2574" i="41"/>
  <c r="AC2575" i="41"/>
  <c r="AD2575" i="41"/>
  <c r="AC2576" i="41"/>
  <c r="AD2576" i="41"/>
  <c r="AC2577" i="41"/>
  <c r="AD2577" i="41"/>
  <c r="AC2578" i="41"/>
  <c r="AD2578" i="41"/>
  <c r="AC2579" i="41"/>
  <c r="AD2579" i="41"/>
  <c r="AC2580" i="41"/>
  <c r="AD2580" i="41"/>
  <c r="AC2581" i="41"/>
  <c r="AD2581" i="41"/>
  <c r="AC2582" i="41"/>
  <c r="AD2582" i="41"/>
  <c r="AC2583" i="41"/>
  <c r="AD2583" i="41"/>
  <c r="AC2584" i="41"/>
  <c r="AD2584" i="41"/>
  <c r="AC2585" i="41"/>
  <c r="AD2585" i="41"/>
  <c r="AC2586" i="41"/>
  <c r="AD2586" i="41"/>
  <c r="AC2587" i="41"/>
  <c r="AD2587" i="41"/>
  <c r="AC2588" i="41"/>
  <c r="AD2588" i="41"/>
  <c r="AC2589" i="41"/>
  <c r="AD2589" i="41"/>
  <c r="AC2590" i="41"/>
  <c r="AD2590" i="41"/>
  <c r="AC2591" i="41"/>
  <c r="AD2591" i="41"/>
  <c r="AC2592" i="41"/>
  <c r="AD2592" i="41"/>
  <c r="AC2593" i="41"/>
  <c r="AD2593" i="41"/>
  <c r="AC2594" i="41"/>
  <c r="AD2594" i="41"/>
  <c r="AC2595" i="41"/>
  <c r="AD2595" i="41"/>
  <c r="AC2596" i="41"/>
  <c r="AD2596" i="41"/>
  <c r="AC2597" i="41"/>
  <c r="AD2597" i="41"/>
  <c r="AC2598" i="41"/>
  <c r="AD2598" i="41"/>
  <c r="AC2599" i="41"/>
  <c r="AD2599" i="41"/>
  <c r="AC2600" i="41"/>
  <c r="AD2600" i="41"/>
  <c r="AC2601" i="41"/>
  <c r="AD2601" i="41"/>
  <c r="AC2602" i="41"/>
  <c r="AD2602" i="41"/>
  <c r="AC2603" i="41"/>
  <c r="AD2603" i="41"/>
  <c r="AC2604" i="41"/>
  <c r="AD2604" i="41"/>
  <c r="AC2605" i="41"/>
  <c r="AD2605" i="41"/>
  <c r="AC2606" i="41"/>
  <c r="AD2606" i="41"/>
  <c r="AC2607" i="41"/>
  <c r="AD2607" i="41"/>
  <c r="AC2608" i="41"/>
  <c r="AD2608" i="41"/>
  <c r="AC2609" i="41"/>
  <c r="AD2609" i="41"/>
  <c r="AC2610" i="41"/>
  <c r="AD2610" i="41"/>
  <c r="AC2611" i="41"/>
  <c r="AD2611" i="41"/>
  <c r="AC2612" i="41"/>
  <c r="AD2612" i="41"/>
  <c r="AC2613" i="41"/>
  <c r="AD2613" i="41"/>
  <c r="AC2614" i="41"/>
  <c r="AD2614" i="41"/>
  <c r="AC2615" i="41"/>
  <c r="AD2615" i="41"/>
  <c r="AC2616" i="41"/>
  <c r="AD2616" i="41"/>
  <c r="AC2617" i="41"/>
  <c r="AD2617" i="41"/>
  <c r="AC2618" i="41"/>
  <c r="AD2618" i="41"/>
  <c r="AC2619" i="41"/>
  <c r="AD2619" i="41"/>
  <c r="AC2620" i="41"/>
  <c r="AD2620" i="41"/>
  <c r="AC2621" i="41"/>
  <c r="AD2621" i="41"/>
  <c r="AC2622" i="41"/>
  <c r="AD2622" i="41"/>
  <c r="AC2623" i="41"/>
  <c r="AD2623" i="41"/>
  <c r="AC2624" i="41"/>
  <c r="AD2624" i="41"/>
  <c r="AC2625" i="41"/>
  <c r="AD2625" i="41"/>
  <c r="AC2626" i="41"/>
  <c r="AD2626" i="41"/>
  <c r="AC2627" i="41"/>
  <c r="AD2627" i="41"/>
  <c r="AC2628" i="41"/>
  <c r="AD2628" i="41"/>
  <c r="AC2629" i="41"/>
  <c r="AD2629" i="41"/>
  <c r="AC2630" i="41"/>
  <c r="AD2630" i="41"/>
  <c r="AC2631" i="41"/>
  <c r="AD2631" i="41"/>
  <c r="AC2632" i="41"/>
  <c r="AD2632" i="41"/>
  <c r="AC2633" i="41"/>
  <c r="AD2633" i="41"/>
  <c r="AC2634" i="41"/>
  <c r="AD2634" i="41"/>
  <c r="AC2635" i="41"/>
  <c r="AD2635" i="41"/>
  <c r="AC2636" i="41"/>
  <c r="AD2636" i="41"/>
  <c r="AC2637" i="41"/>
  <c r="AD2637" i="41"/>
  <c r="AC2638" i="41"/>
  <c r="AD2638" i="41"/>
  <c r="AC2639" i="41"/>
  <c r="AD2639" i="41"/>
  <c r="AC2640" i="41"/>
  <c r="AD2640" i="41"/>
  <c r="AC2641" i="41"/>
  <c r="AD2641" i="41"/>
  <c r="AC2642" i="41"/>
  <c r="AD2642" i="41"/>
  <c r="AC2643" i="41"/>
  <c r="AD2643" i="41"/>
  <c r="AC2644" i="41"/>
  <c r="AD2644" i="41"/>
  <c r="AC2645" i="41"/>
  <c r="AD2645" i="41"/>
  <c r="AC2646" i="41"/>
  <c r="AD2646" i="41"/>
  <c r="AC2647" i="41"/>
  <c r="AD2647" i="41"/>
  <c r="AC2648" i="41"/>
  <c r="AD2648" i="41"/>
  <c r="AC2649" i="41"/>
  <c r="AD2649" i="41"/>
  <c r="AC2650" i="41"/>
  <c r="AD2650" i="41"/>
  <c r="AC2651" i="41"/>
  <c r="AD2651" i="41"/>
  <c r="AC2652" i="41"/>
  <c r="AD2652" i="41"/>
  <c r="AC2653" i="41"/>
  <c r="AD2653" i="41"/>
  <c r="AC2654" i="41"/>
  <c r="AD2654" i="41"/>
  <c r="AC2655" i="41"/>
  <c r="AD2655" i="41"/>
  <c r="AC2656" i="41"/>
  <c r="AD2656" i="41"/>
  <c r="AC2657" i="41"/>
  <c r="AD2657" i="41"/>
  <c r="AC2658" i="41"/>
  <c r="AD2658" i="41"/>
  <c r="AC2659" i="41"/>
  <c r="AD2659" i="41"/>
  <c r="AC2660" i="41"/>
  <c r="AD2660" i="41"/>
  <c r="AC2661" i="41"/>
  <c r="AD2661" i="41"/>
  <c r="AC2662" i="41"/>
  <c r="AD2662" i="41"/>
  <c r="AC2663" i="41"/>
  <c r="AD2663" i="41"/>
  <c r="AC2664" i="41"/>
  <c r="AD2664" i="41"/>
  <c r="AC2665" i="41"/>
  <c r="AD2665" i="41"/>
  <c r="AC2666" i="41"/>
  <c r="AD2666" i="41"/>
  <c r="AC2667" i="41"/>
  <c r="AD2667" i="41"/>
  <c r="AC2668" i="41"/>
  <c r="AD2668" i="41"/>
  <c r="AC2669" i="41"/>
  <c r="AD2669" i="41"/>
  <c r="AC2670" i="41"/>
  <c r="AD2670" i="41"/>
  <c r="AC2671" i="41"/>
  <c r="AD2671" i="41"/>
  <c r="AC2672" i="41"/>
  <c r="AD2672" i="41"/>
  <c r="AC2673" i="41"/>
  <c r="AD2673" i="41"/>
  <c r="AC2674" i="41"/>
  <c r="AD2674" i="41"/>
  <c r="AC2675" i="41"/>
  <c r="AD2675" i="41"/>
  <c r="AC2676" i="41"/>
  <c r="AD2676" i="41"/>
  <c r="AC2677" i="41"/>
  <c r="AD2677" i="41"/>
  <c r="AC2678" i="41"/>
  <c r="AD2678" i="41"/>
  <c r="AC2679" i="41"/>
  <c r="AD2679" i="41"/>
  <c r="AC2680" i="41"/>
  <c r="AD2680" i="41"/>
  <c r="AC2681" i="41"/>
  <c r="AD2681" i="41"/>
  <c r="AC2682" i="41"/>
  <c r="AD2682" i="41"/>
  <c r="AC2683" i="41"/>
  <c r="AD2683" i="41"/>
  <c r="AC2684" i="41"/>
  <c r="AD2684" i="41"/>
  <c r="AC2685" i="41"/>
  <c r="AD2685" i="41"/>
  <c r="AC2686" i="41"/>
  <c r="AD2686" i="41"/>
  <c r="AC2687" i="41"/>
  <c r="AD2687" i="41"/>
  <c r="AC2688" i="41"/>
  <c r="AD2688" i="41"/>
  <c r="AC2689" i="41"/>
  <c r="AD2689" i="41"/>
  <c r="AC2690" i="41"/>
  <c r="AD2690" i="41"/>
  <c r="AC2691" i="41"/>
  <c r="AD2691" i="41"/>
  <c r="AC2692" i="41"/>
  <c r="AD2692" i="41"/>
  <c r="AC2693" i="41"/>
  <c r="AD2693" i="41"/>
  <c r="AC2694" i="41"/>
  <c r="AD2694" i="41"/>
  <c r="AC2695" i="41"/>
  <c r="AD2695" i="41"/>
  <c r="AC2696" i="41"/>
  <c r="AD2696" i="41"/>
  <c r="AC2697" i="41"/>
  <c r="AD2697" i="41"/>
  <c r="AC2698" i="41"/>
  <c r="AD2698" i="41"/>
  <c r="AC2699" i="41"/>
  <c r="AD2699" i="41"/>
  <c r="AC2700" i="41"/>
  <c r="AD2700" i="41"/>
  <c r="AC2701" i="41"/>
  <c r="AD2701" i="41"/>
  <c r="AC2702" i="41"/>
  <c r="AD2702" i="41"/>
  <c r="AC2703" i="41"/>
  <c r="AD2703" i="41"/>
  <c r="AC2704" i="41"/>
  <c r="AD2704" i="41"/>
  <c r="AC2705" i="41"/>
  <c r="AD2705" i="41"/>
  <c r="AC2706" i="41"/>
  <c r="AD2706" i="41"/>
  <c r="AC2707" i="41"/>
  <c r="AD2707" i="41"/>
  <c r="AC2708" i="41"/>
  <c r="AD2708" i="41"/>
  <c r="AC2709" i="41"/>
  <c r="AD2709" i="41"/>
  <c r="AC2710" i="41"/>
  <c r="AD2710" i="41"/>
  <c r="AC2711" i="41"/>
  <c r="AD2711" i="41"/>
  <c r="AC2712" i="41"/>
  <c r="AD2712" i="41"/>
  <c r="AC2713" i="41"/>
  <c r="AD2713" i="41"/>
  <c r="AC2714" i="41"/>
  <c r="AD2714" i="41"/>
  <c r="AC2715" i="41"/>
  <c r="AD2715" i="41"/>
  <c r="AC2716" i="41"/>
  <c r="AD2716" i="41"/>
  <c r="AC2717" i="41"/>
  <c r="AD2717" i="41"/>
  <c r="AC2718" i="41"/>
  <c r="AD2718" i="41"/>
  <c r="AC2719" i="41"/>
  <c r="AD2719" i="41"/>
  <c r="AC2720" i="41"/>
  <c r="AD2720" i="41"/>
  <c r="AC2721" i="41"/>
  <c r="AD2721" i="41"/>
  <c r="AC2722" i="41"/>
  <c r="AD2722" i="41"/>
  <c r="AC2723" i="41"/>
  <c r="AD2723" i="41"/>
  <c r="AC2724" i="41"/>
  <c r="AD2724" i="41"/>
  <c r="AC2725" i="41"/>
  <c r="AD2725" i="41"/>
  <c r="AC2726" i="41"/>
  <c r="AD2726" i="41"/>
  <c r="AC2727" i="41"/>
  <c r="AD2727" i="41"/>
  <c r="AC2728" i="41"/>
  <c r="AD2728" i="41"/>
  <c r="AC2729" i="41"/>
  <c r="AD2729" i="41"/>
  <c r="AC2730" i="41"/>
  <c r="AD2730" i="41"/>
  <c r="AC2731" i="41"/>
  <c r="AD2731" i="41"/>
  <c r="AC2732" i="41"/>
  <c r="AD2732" i="41"/>
  <c r="AC2733" i="41"/>
  <c r="AD2733" i="41"/>
  <c r="AC2734" i="41"/>
  <c r="AD2734" i="41"/>
  <c r="AC2735" i="41"/>
  <c r="AD2735" i="41"/>
  <c r="AC2736" i="41"/>
  <c r="AD2736" i="41"/>
  <c r="AC2737" i="41"/>
  <c r="AD2737" i="41"/>
  <c r="AC2738" i="41"/>
  <c r="AD2738" i="41"/>
  <c r="AC2739" i="41"/>
  <c r="AD2739" i="41"/>
  <c r="AC2740" i="41"/>
  <c r="AD2740" i="41"/>
  <c r="AC2741" i="41"/>
  <c r="AD2741" i="41"/>
  <c r="AC2742" i="41"/>
  <c r="AD2742" i="41"/>
  <c r="AC2743" i="41"/>
  <c r="AD2743" i="41"/>
  <c r="AC2744" i="41"/>
  <c r="AD2744" i="41"/>
  <c r="AC2745" i="41"/>
  <c r="AD2745" i="41"/>
  <c r="AC2746" i="41"/>
  <c r="AD2746" i="41"/>
  <c r="AC2747" i="41"/>
  <c r="AD2747" i="41"/>
  <c r="AC2748" i="41"/>
  <c r="AD2748" i="41"/>
  <c r="AC2749" i="41"/>
  <c r="AD2749" i="41"/>
  <c r="AC2750" i="41"/>
  <c r="AD2750" i="41"/>
  <c r="AC2751" i="41"/>
  <c r="AD2751" i="41"/>
  <c r="AC2752" i="41"/>
  <c r="AD2752" i="41"/>
  <c r="AC2753" i="41"/>
  <c r="AD2753" i="41"/>
  <c r="AC2754" i="41"/>
  <c r="AD2754" i="41"/>
  <c r="AC2755" i="41"/>
  <c r="AD2755" i="41"/>
  <c r="AC2756" i="41"/>
  <c r="AD2756" i="41"/>
  <c r="AC2757" i="41"/>
  <c r="AD2757" i="41"/>
  <c r="AC2758" i="41"/>
  <c r="AD2758" i="41"/>
  <c r="AC2759" i="41"/>
  <c r="AD2759" i="41"/>
  <c r="AC2760" i="41"/>
  <c r="AD2760" i="41"/>
  <c r="AC2761" i="41"/>
  <c r="AD2761" i="41"/>
  <c r="AC2762" i="41"/>
  <c r="AD2762" i="41"/>
  <c r="AC2763" i="41"/>
  <c r="AD2763" i="41"/>
  <c r="AC2764" i="41"/>
  <c r="AD2764" i="41"/>
  <c r="AC2765" i="41"/>
  <c r="AD2765" i="41"/>
  <c r="AC2766" i="41"/>
  <c r="AD2766" i="41"/>
  <c r="AC2767" i="41"/>
  <c r="AD2767" i="41"/>
  <c r="AC2768" i="41"/>
  <c r="AD2768" i="41"/>
  <c r="AC2769" i="41"/>
  <c r="AD2769" i="41"/>
  <c r="AC2770" i="41"/>
  <c r="AD2770" i="41"/>
  <c r="AC2771" i="41"/>
  <c r="AD2771" i="41"/>
  <c r="AC2772" i="41"/>
  <c r="AD2772" i="41"/>
  <c r="AC2773" i="41"/>
  <c r="AD2773" i="41"/>
  <c r="AC2774" i="41"/>
  <c r="AD2774" i="41"/>
  <c r="AC2775" i="41"/>
  <c r="AD2775" i="41"/>
  <c r="AC2776" i="41"/>
  <c r="AD2776" i="41"/>
  <c r="AC2777" i="41"/>
  <c r="AD2777" i="41"/>
  <c r="AC2778" i="41"/>
  <c r="AD2778" i="41"/>
  <c r="AC2779" i="41"/>
  <c r="AD2779" i="41"/>
  <c r="AC2780" i="41"/>
  <c r="AD2780" i="41"/>
  <c r="AC2781" i="41"/>
  <c r="AD2781" i="41"/>
  <c r="AC2782" i="41"/>
  <c r="AD2782" i="41"/>
  <c r="AC2783" i="41"/>
  <c r="AD2783" i="41"/>
  <c r="AC2784" i="41"/>
  <c r="AD2784" i="41"/>
  <c r="AC2785" i="41"/>
  <c r="AD2785" i="41"/>
  <c r="AC2786" i="41"/>
  <c r="AD2786" i="41"/>
  <c r="AC2787" i="41"/>
  <c r="AD2787" i="41"/>
  <c r="AC2788" i="41"/>
  <c r="AD2788" i="41"/>
  <c r="AC2789" i="41"/>
  <c r="AD2789" i="41"/>
  <c r="AC2790" i="41"/>
  <c r="AD2790" i="41"/>
  <c r="AC2791" i="41"/>
  <c r="AD2791" i="41"/>
  <c r="AC2792" i="41"/>
  <c r="AD2792" i="41"/>
  <c r="AC2793" i="41"/>
  <c r="AD2793" i="41"/>
  <c r="AC2794" i="41"/>
  <c r="AD2794" i="41"/>
  <c r="AC2795" i="41"/>
  <c r="AD2795" i="41"/>
  <c r="AC2796" i="41"/>
  <c r="AD2796" i="41"/>
  <c r="AC2797" i="41"/>
  <c r="AD2797" i="41"/>
  <c r="AC2798" i="41"/>
  <c r="AD2798" i="41"/>
  <c r="AC2799" i="41"/>
  <c r="AD2799" i="41"/>
  <c r="AC2800" i="41"/>
  <c r="AD2800" i="41"/>
  <c r="AC2801" i="41"/>
  <c r="AD2801" i="41"/>
  <c r="AC2802" i="41"/>
  <c r="AD2802" i="41"/>
  <c r="AC2803" i="41"/>
  <c r="AD2803" i="41"/>
  <c r="AC2804" i="41"/>
  <c r="AD2804" i="41"/>
  <c r="AC2805" i="41"/>
  <c r="AD2805" i="41"/>
  <c r="AC2806" i="41"/>
  <c r="AD2806" i="41"/>
  <c r="AC2807" i="41"/>
  <c r="AD2807" i="41"/>
  <c r="AC2808" i="41"/>
  <c r="AD2808" i="41"/>
  <c r="AC2809" i="41"/>
  <c r="AD2809" i="41"/>
  <c r="AC2810" i="41"/>
  <c r="AD2810" i="41"/>
  <c r="AC2811" i="41"/>
  <c r="AD2811" i="41"/>
  <c r="AC2812" i="41"/>
  <c r="AD2812" i="41"/>
  <c r="AC2813" i="41"/>
  <c r="AD2813" i="41"/>
  <c r="AC2814" i="41"/>
  <c r="AD2814" i="41"/>
  <c r="AC2815" i="41"/>
  <c r="AD2815" i="41"/>
  <c r="AC2816" i="41"/>
  <c r="AD2816" i="41"/>
  <c r="AC2817" i="41"/>
  <c r="AD2817" i="41"/>
  <c r="AC2818" i="41"/>
  <c r="AD2818" i="41"/>
  <c r="AC2819" i="41"/>
  <c r="AD2819" i="41"/>
  <c r="AC2820" i="41"/>
  <c r="AD2820" i="41"/>
  <c r="AC2821" i="41"/>
  <c r="AD2821" i="41"/>
  <c r="AC2822" i="41"/>
  <c r="AD2822" i="41"/>
  <c r="AC2823" i="41"/>
  <c r="AD2823" i="41"/>
  <c r="AC2824" i="41"/>
  <c r="AD2824" i="41"/>
  <c r="AC2825" i="41"/>
  <c r="AD2825" i="41"/>
  <c r="AC2826" i="41"/>
  <c r="AD2826" i="41"/>
  <c r="AC2827" i="41"/>
  <c r="AD2827" i="41"/>
  <c r="AC2828" i="41"/>
  <c r="AD2828" i="41"/>
  <c r="AC2829" i="41"/>
  <c r="AD2829" i="41"/>
  <c r="AC2830" i="41"/>
  <c r="AD2830" i="41"/>
  <c r="AC2831" i="41"/>
  <c r="AD2831" i="41"/>
  <c r="AC2832" i="41"/>
  <c r="AD2832" i="41"/>
  <c r="AC2833" i="41"/>
  <c r="AD2833" i="41"/>
  <c r="AC2834" i="41"/>
  <c r="AD2834" i="41"/>
  <c r="AC2835" i="41"/>
  <c r="AD2835" i="41"/>
  <c r="AC2836" i="41"/>
  <c r="AD2836" i="41"/>
  <c r="AC2837" i="41"/>
  <c r="AD2837" i="41"/>
  <c r="AC2838" i="41"/>
  <c r="AD2838" i="41"/>
  <c r="AC2839" i="41"/>
  <c r="AD2839" i="41"/>
  <c r="AC2840" i="41"/>
  <c r="AD2840" i="41"/>
  <c r="AC2841" i="41"/>
  <c r="AD2841" i="41"/>
  <c r="AC2842" i="41"/>
  <c r="AD2842" i="41"/>
  <c r="AC2843" i="41"/>
  <c r="AD2843" i="41"/>
  <c r="AC2844" i="41"/>
  <c r="AD2844" i="41"/>
  <c r="AC2845" i="41"/>
  <c r="AD2845" i="41"/>
  <c r="AC2846" i="41"/>
  <c r="AD2846" i="41"/>
  <c r="AC2847" i="41"/>
  <c r="AD2847" i="41"/>
  <c r="AC2848" i="41"/>
  <c r="AD2848" i="41"/>
  <c r="AC2849" i="41"/>
  <c r="AD2849" i="41"/>
  <c r="AC2850" i="41"/>
  <c r="AD2850" i="41"/>
  <c r="AC2851" i="41"/>
  <c r="AD2851" i="41"/>
  <c r="AC2852" i="41"/>
  <c r="AD2852" i="41"/>
  <c r="AC2853" i="41"/>
  <c r="AD2853" i="41"/>
  <c r="AC2854" i="41"/>
  <c r="AD2854" i="41"/>
  <c r="AC2855" i="41"/>
  <c r="AD2855" i="41"/>
  <c r="AC2856" i="41"/>
  <c r="AD2856" i="41"/>
  <c r="AC2857" i="41"/>
  <c r="AD2857" i="41"/>
  <c r="AC2858" i="41"/>
  <c r="AD2858" i="41"/>
  <c r="AC2859" i="41"/>
  <c r="AD2859" i="41"/>
  <c r="AC2860" i="41"/>
  <c r="AD2860" i="41"/>
  <c r="AC2861" i="41"/>
  <c r="AD2861" i="41"/>
  <c r="AC2862" i="41"/>
  <c r="AD2862" i="41"/>
  <c r="AC2863" i="41"/>
  <c r="AD2863" i="41"/>
  <c r="AC2864" i="41"/>
  <c r="AD2864" i="41"/>
  <c r="AC2865" i="41"/>
  <c r="AD2865" i="41"/>
  <c r="AC2866" i="41"/>
  <c r="AD2866" i="41"/>
  <c r="AC2867" i="41"/>
  <c r="AD2867" i="41"/>
  <c r="AC2868" i="41"/>
  <c r="AD2868" i="41"/>
  <c r="AC2869" i="41"/>
  <c r="AD2869" i="41"/>
  <c r="AC2870" i="41"/>
  <c r="AD2870" i="41"/>
  <c r="AC2871" i="41"/>
  <c r="AD2871" i="41"/>
  <c r="AC2872" i="41"/>
  <c r="AD2872" i="41"/>
  <c r="AC2873" i="41"/>
  <c r="AD2873" i="41"/>
  <c r="AC2874" i="41"/>
  <c r="AD2874" i="41"/>
  <c r="AC2875" i="41"/>
  <c r="AD2875" i="41"/>
  <c r="AC2876" i="41"/>
  <c r="AD2876" i="41"/>
  <c r="AC2877" i="41"/>
  <c r="AD2877" i="41"/>
  <c r="AC2878" i="41"/>
  <c r="AD2878" i="41"/>
  <c r="AC2879" i="41"/>
  <c r="AD2879" i="41"/>
  <c r="AC2880" i="41"/>
  <c r="AD2880" i="41"/>
  <c r="AC2881" i="41"/>
  <c r="AD2881" i="41"/>
  <c r="AC2882" i="41"/>
  <c r="AD2882" i="41"/>
  <c r="AC2883" i="41"/>
  <c r="AD2883" i="41"/>
  <c r="AC2884" i="41"/>
  <c r="AD2884" i="41"/>
  <c r="AC2885" i="41"/>
  <c r="AD2885" i="41"/>
  <c r="AC2886" i="41"/>
  <c r="AD2886" i="41"/>
  <c r="AC2887" i="41"/>
  <c r="AD2887" i="41"/>
  <c r="AC2888" i="41"/>
  <c r="AD2888" i="41"/>
  <c r="AC2889" i="41"/>
  <c r="AD2889" i="41"/>
  <c r="AC2890" i="41"/>
  <c r="AD2890" i="41"/>
  <c r="AC2891" i="41"/>
  <c r="AD2891" i="41"/>
  <c r="AC2892" i="41"/>
  <c r="AD2892" i="41"/>
  <c r="AC2893" i="41"/>
  <c r="AD2893" i="41"/>
  <c r="AC2894" i="41"/>
  <c r="AD2894" i="41"/>
  <c r="AC2895" i="41"/>
  <c r="AD2895" i="41"/>
  <c r="AC2896" i="41"/>
  <c r="AD2896" i="41"/>
  <c r="AC2897" i="41"/>
  <c r="AD2897" i="41"/>
  <c r="AC2898" i="41"/>
  <c r="AD2898" i="41"/>
  <c r="AC2899" i="41"/>
  <c r="AD2899" i="41"/>
  <c r="AC2900" i="41"/>
  <c r="AD2900" i="41"/>
  <c r="AC2901" i="41"/>
  <c r="AD2901" i="41"/>
  <c r="AC2902" i="41"/>
  <c r="AD2902" i="41"/>
  <c r="AC2903" i="41"/>
  <c r="AD2903" i="41"/>
  <c r="AC2904" i="41"/>
  <c r="AD2904" i="41"/>
  <c r="AC2905" i="41"/>
  <c r="AD2905" i="41"/>
  <c r="AC2906" i="41"/>
  <c r="AD2906" i="41"/>
  <c r="AC2907" i="41"/>
  <c r="AD2907" i="41"/>
  <c r="AC2908" i="41"/>
  <c r="AD2908" i="41"/>
  <c r="AC2909" i="41"/>
  <c r="AD2909" i="41"/>
  <c r="AC2910" i="41"/>
  <c r="AD2910" i="41"/>
  <c r="AC2911" i="41"/>
  <c r="AD2911" i="41"/>
  <c r="AC2912" i="41"/>
  <c r="AD2912" i="41"/>
  <c r="AC2913" i="41"/>
  <c r="AD2913" i="41"/>
  <c r="AC2914" i="41"/>
  <c r="AD2914" i="41"/>
  <c r="AC2915" i="41"/>
  <c r="AD2915" i="41"/>
  <c r="AC2916" i="41"/>
  <c r="AD2916" i="41"/>
  <c r="AC2917" i="41"/>
  <c r="AD2917" i="41"/>
  <c r="AC2918" i="41"/>
  <c r="AD2918" i="41"/>
  <c r="AC2919" i="41"/>
  <c r="AD2919" i="41"/>
  <c r="AC2920" i="41"/>
  <c r="AD2920" i="41"/>
  <c r="AC2921" i="41"/>
  <c r="AD2921" i="41"/>
  <c r="AC2922" i="41"/>
  <c r="AD2922" i="41"/>
  <c r="AC2923" i="41"/>
  <c r="AD2923" i="41"/>
  <c r="AC2924" i="41"/>
  <c r="AD2924" i="41"/>
  <c r="AB2561" i="41"/>
  <c r="AB2562" i="41"/>
  <c r="AB2563" i="41"/>
  <c r="AB2564" i="41"/>
  <c r="AB2565" i="41"/>
  <c r="AB2566" i="41"/>
  <c r="AB2567" i="41"/>
  <c r="AB2568" i="41"/>
  <c r="AB2569" i="41"/>
  <c r="AB2570" i="41"/>
  <c r="AB2571" i="41"/>
  <c r="AB2572" i="41"/>
  <c r="AB2573" i="41"/>
  <c r="AB2574" i="41"/>
  <c r="AB2575" i="41"/>
  <c r="AB2576" i="41"/>
  <c r="AB2577" i="41"/>
  <c r="AB2578" i="41"/>
  <c r="AB2579" i="41"/>
  <c r="AB2580" i="41"/>
  <c r="AB2581" i="41"/>
  <c r="AB2582" i="41"/>
  <c r="AB2583" i="41"/>
  <c r="AB2584" i="41"/>
  <c r="AB2585" i="41"/>
  <c r="AB2586" i="41"/>
  <c r="AB2587" i="41"/>
  <c r="AB2588" i="41"/>
  <c r="AB2589" i="41"/>
  <c r="AB2590" i="41"/>
  <c r="AB2591" i="41"/>
  <c r="AB2592" i="41"/>
  <c r="AB2593" i="41"/>
  <c r="AB2594" i="41"/>
  <c r="AB2595" i="41"/>
  <c r="AB2596" i="41"/>
  <c r="AB2597" i="41"/>
  <c r="AB2598" i="41"/>
  <c r="AB2599" i="41"/>
  <c r="AB2600" i="41"/>
  <c r="AB2601" i="41"/>
  <c r="AB2602" i="41"/>
  <c r="AB2603" i="41"/>
  <c r="AB2604" i="41"/>
  <c r="AB2605" i="41"/>
  <c r="AB2606" i="41"/>
  <c r="AB2607" i="41"/>
  <c r="AB2608" i="41"/>
  <c r="AB2609" i="41"/>
  <c r="AB2610" i="41"/>
  <c r="AB2611" i="41"/>
  <c r="AB2612" i="41"/>
  <c r="AB2613" i="41"/>
  <c r="AB2614" i="41"/>
  <c r="AB2615" i="41"/>
  <c r="AB2616" i="41"/>
  <c r="AB2617" i="41"/>
  <c r="AB2618" i="41"/>
  <c r="AB2619" i="41"/>
  <c r="AB2620" i="41"/>
  <c r="AB2621" i="41"/>
  <c r="AB2622" i="41"/>
  <c r="AB2623" i="41"/>
  <c r="AB2624" i="41"/>
  <c r="AB2625" i="41"/>
  <c r="AB2626" i="41"/>
  <c r="AB2627" i="41"/>
  <c r="AB2628" i="41"/>
  <c r="AB2629" i="41"/>
  <c r="AB2630" i="41"/>
  <c r="AB2631" i="41"/>
  <c r="AB2632" i="41"/>
  <c r="AB2633" i="41"/>
  <c r="AB2634" i="41"/>
  <c r="AB2635" i="41"/>
  <c r="AB2636" i="41"/>
  <c r="AB2637" i="41"/>
  <c r="AB2638" i="41"/>
  <c r="AB2639" i="41"/>
  <c r="AB2640" i="41"/>
  <c r="AB2641" i="41"/>
  <c r="AB2642" i="41"/>
  <c r="AB2643" i="41"/>
  <c r="AB2644" i="41"/>
  <c r="AB2645" i="41"/>
  <c r="AB2646" i="41"/>
  <c r="AB2647" i="41"/>
  <c r="AB2648" i="41"/>
  <c r="AB2649" i="41"/>
  <c r="AB2650" i="41"/>
  <c r="AB2651" i="41"/>
  <c r="AB2652" i="41"/>
  <c r="AB2653" i="41"/>
  <c r="AB2654" i="41"/>
  <c r="AB2655" i="41"/>
  <c r="AB2656" i="41"/>
  <c r="AB2657" i="41"/>
  <c r="AB2658" i="41"/>
  <c r="AB2659" i="41"/>
  <c r="AB2660" i="41"/>
  <c r="AB2661" i="41"/>
  <c r="AB2662" i="41"/>
  <c r="AB2663" i="41"/>
  <c r="AB2664" i="41"/>
  <c r="AB2665" i="41"/>
  <c r="AB2666" i="41"/>
  <c r="AB2667" i="41"/>
  <c r="AB2668" i="41"/>
  <c r="AB2669" i="41"/>
  <c r="AB2670" i="41"/>
  <c r="AB2671" i="41"/>
  <c r="AB2672" i="41"/>
  <c r="AB2673" i="41"/>
  <c r="AB2674" i="41"/>
  <c r="AB2675" i="41"/>
  <c r="AB2676" i="41"/>
  <c r="AB2677" i="41"/>
  <c r="AB2678" i="41"/>
  <c r="AB2679" i="41"/>
  <c r="AB2680" i="41"/>
  <c r="AB2681" i="41"/>
  <c r="AB2682" i="41"/>
  <c r="AB2683" i="41"/>
  <c r="AB2684" i="41"/>
  <c r="AB2685" i="41"/>
  <c r="AB2686" i="41"/>
  <c r="AB2687" i="41"/>
  <c r="AB2688" i="41"/>
  <c r="AB2689" i="41"/>
  <c r="AB2690" i="41"/>
  <c r="AB2691" i="41"/>
  <c r="AB2692" i="41"/>
  <c r="AB2693" i="41"/>
  <c r="AB2694" i="41"/>
  <c r="AB2695" i="41"/>
  <c r="AB2696" i="41"/>
  <c r="AB2697" i="41"/>
  <c r="AB2698" i="41"/>
  <c r="AB2699" i="41"/>
  <c r="AB2700" i="41"/>
  <c r="AB2701" i="41"/>
  <c r="AB2702" i="41"/>
  <c r="AB2703" i="41"/>
  <c r="AB2704" i="41"/>
  <c r="AB2705" i="41"/>
  <c r="AB2706" i="41"/>
  <c r="AB2707" i="41"/>
  <c r="AB2708" i="41"/>
  <c r="AB2709" i="41"/>
  <c r="AB2710" i="41"/>
  <c r="AB2711" i="41"/>
  <c r="AB2712" i="41"/>
  <c r="AB2713" i="41"/>
  <c r="AB2714" i="41"/>
  <c r="AB2715" i="41"/>
  <c r="AB2716" i="41"/>
  <c r="AB2717" i="41"/>
  <c r="AB2718" i="41"/>
  <c r="AB2719" i="41"/>
  <c r="AB2720" i="41"/>
  <c r="AB2721" i="41"/>
  <c r="AB2722" i="41"/>
  <c r="AB2723" i="41"/>
  <c r="AB2724" i="41"/>
  <c r="AB2725" i="41"/>
  <c r="AB2726" i="41"/>
  <c r="AB2727" i="41"/>
  <c r="AB2728" i="41"/>
  <c r="AB2729" i="41"/>
  <c r="AB2730" i="41"/>
  <c r="AB2731" i="41"/>
  <c r="AB2732" i="41"/>
  <c r="AB2733" i="41"/>
  <c r="AB2734" i="41"/>
  <c r="AB2735" i="41"/>
  <c r="AB2736" i="41"/>
  <c r="AB2737" i="41"/>
  <c r="AB2738" i="41"/>
  <c r="AB2739" i="41"/>
  <c r="AB2740" i="41"/>
  <c r="AB2741" i="41"/>
  <c r="AB2742" i="41"/>
  <c r="AB2743" i="41"/>
  <c r="AB2744" i="41"/>
  <c r="AB2745" i="41"/>
  <c r="AB2746" i="41"/>
  <c r="AB2747" i="41"/>
  <c r="AB2748" i="41"/>
  <c r="AB2749" i="41"/>
  <c r="AB2750" i="41"/>
  <c r="AB2751" i="41"/>
  <c r="AB2752" i="41"/>
  <c r="AB2753" i="41"/>
  <c r="AB2754" i="41"/>
  <c r="AB2755" i="41"/>
  <c r="AB2756" i="41"/>
  <c r="AB2757" i="41"/>
  <c r="AB2758" i="41"/>
  <c r="AB2759" i="41"/>
  <c r="AB2760" i="41"/>
  <c r="AB2761" i="41"/>
  <c r="AB2762" i="41"/>
  <c r="AB2763" i="41"/>
  <c r="AB2764" i="41"/>
  <c r="AB2765" i="41"/>
  <c r="AB2766" i="41"/>
  <c r="AB2767" i="41"/>
  <c r="AB2768" i="41"/>
  <c r="AB2769" i="41"/>
  <c r="AB2770" i="41"/>
  <c r="AB2771" i="41"/>
  <c r="AB2772" i="41"/>
  <c r="AB2773" i="41"/>
  <c r="AB2774" i="41"/>
  <c r="AB2775" i="41"/>
  <c r="AB2776" i="41"/>
  <c r="AB2777" i="41"/>
  <c r="AB2778" i="41"/>
  <c r="AB2779" i="41"/>
  <c r="AB2780" i="41"/>
  <c r="AB2781" i="41"/>
  <c r="AB2782" i="41"/>
  <c r="AB2783" i="41"/>
  <c r="AB2784" i="41"/>
  <c r="AB2785" i="41"/>
  <c r="AB2786" i="41"/>
  <c r="AB2787" i="41"/>
  <c r="AB2788" i="41"/>
  <c r="AB2789" i="41"/>
  <c r="AB2790" i="41"/>
  <c r="AB2791" i="41"/>
  <c r="AB2792" i="41"/>
  <c r="AB2793" i="41"/>
  <c r="AB2794" i="41"/>
  <c r="AB2795" i="41"/>
  <c r="AB2796" i="41"/>
  <c r="AB2797" i="41"/>
  <c r="AB2798" i="41"/>
  <c r="AB2799" i="41"/>
  <c r="AB2800" i="41"/>
  <c r="AB2801" i="41"/>
  <c r="AB2802" i="41"/>
  <c r="AB2803" i="41"/>
  <c r="AB2804" i="41"/>
  <c r="AB2805" i="41"/>
  <c r="AB2806" i="41"/>
  <c r="AB2807" i="41"/>
  <c r="AB2808" i="41"/>
  <c r="AB2809" i="41"/>
  <c r="AB2810" i="41"/>
  <c r="AB2811" i="41"/>
  <c r="AB2812" i="41"/>
  <c r="AB2813" i="41"/>
  <c r="AB2814" i="41"/>
  <c r="AB2815" i="41"/>
  <c r="AB2816" i="41"/>
  <c r="AB2817" i="41"/>
  <c r="AB2818" i="41"/>
  <c r="AB2819" i="41"/>
  <c r="AB2820" i="41"/>
  <c r="AB2821" i="41"/>
  <c r="AB2822" i="41"/>
  <c r="AB2823" i="41"/>
  <c r="AB2824" i="41"/>
  <c r="AB2825" i="41"/>
  <c r="AB2826" i="41"/>
  <c r="AB2827" i="41"/>
  <c r="AB2828" i="41"/>
  <c r="AB2829" i="41"/>
  <c r="AB2830" i="41"/>
  <c r="AB2831" i="41"/>
  <c r="AB2832" i="41"/>
  <c r="AB2833" i="41"/>
  <c r="AB2834" i="41"/>
  <c r="AB2835" i="41"/>
  <c r="AB2836" i="41"/>
  <c r="AB2837" i="41"/>
  <c r="AB2838" i="41"/>
  <c r="AB2839" i="41"/>
  <c r="AB2840" i="41"/>
  <c r="AB2841" i="41"/>
  <c r="AB2842" i="41"/>
  <c r="AB2843" i="41"/>
  <c r="AB2844" i="41"/>
  <c r="AB2845" i="41"/>
  <c r="AB2846" i="41"/>
  <c r="AB2847" i="41"/>
  <c r="AB2848" i="41"/>
  <c r="AB2849" i="41"/>
  <c r="AB2850" i="41"/>
  <c r="AB2851" i="41"/>
  <c r="AB2852" i="41"/>
  <c r="AB2853" i="41"/>
  <c r="AB2854" i="41"/>
  <c r="AB2855" i="41"/>
  <c r="AB2856" i="41"/>
  <c r="AB2857" i="41"/>
  <c r="AB2858" i="41"/>
  <c r="AB2859" i="41"/>
  <c r="AB2860" i="41"/>
  <c r="AB2861" i="41"/>
  <c r="AB2862" i="41"/>
  <c r="AB2863" i="41"/>
  <c r="AB2864" i="41"/>
  <c r="AB2865" i="41"/>
  <c r="AB2866" i="41"/>
  <c r="AB2867" i="41"/>
  <c r="AB2868" i="41"/>
  <c r="AB2869" i="41"/>
  <c r="AB2870" i="41"/>
  <c r="AB2871" i="41"/>
  <c r="AB2872" i="41"/>
  <c r="AB2873" i="41"/>
  <c r="AB2874" i="41"/>
  <c r="AB2875" i="41"/>
  <c r="AB2876" i="41"/>
  <c r="AB2877" i="41"/>
  <c r="AB2878" i="41"/>
  <c r="AB2879" i="41"/>
  <c r="AB2880" i="41"/>
  <c r="AB2881" i="41"/>
  <c r="AB2882" i="41"/>
  <c r="AB2883" i="41"/>
  <c r="AB2884" i="41"/>
  <c r="AB2885" i="41"/>
  <c r="AB2886" i="41"/>
  <c r="AB2887" i="41"/>
  <c r="AB2888" i="41"/>
  <c r="AB2889" i="41"/>
  <c r="AB2890" i="41"/>
  <c r="AB2891" i="41"/>
  <c r="AB2892" i="41"/>
  <c r="AB2893" i="41"/>
  <c r="AB2894" i="41"/>
  <c r="AB2895" i="41"/>
  <c r="AB2896" i="41"/>
  <c r="AB2897" i="41"/>
  <c r="AB2898" i="41"/>
  <c r="AB2899" i="41"/>
  <c r="AB2900" i="41"/>
  <c r="AB2901" i="41"/>
  <c r="AB2902" i="41"/>
  <c r="AB2903" i="41"/>
  <c r="AB2904" i="41"/>
  <c r="AB2905" i="41"/>
  <c r="AB2906" i="41"/>
  <c r="AB2907" i="41"/>
  <c r="AB2908" i="41"/>
  <c r="AB2909" i="41"/>
  <c r="AB2910" i="41"/>
  <c r="AB2911" i="41"/>
  <c r="AB2912" i="41"/>
  <c r="AB2913" i="41"/>
  <c r="AB2914" i="41"/>
  <c r="AB2915" i="41"/>
  <c r="AB2916" i="41"/>
  <c r="AB2917" i="41"/>
  <c r="AB2918" i="41"/>
  <c r="AB2919" i="41"/>
  <c r="AB2920" i="41"/>
  <c r="AB2921" i="41"/>
  <c r="AB2922" i="41"/>
  <c r="AB2923" i="41"/>
  <c r="AB2924" i="41"/>
  <c r="AB2925" i="41"/>
  <c r="Z2561" i="41"/>
  <c r="Z2562" i="41"/>
  <c r="Z2563" i="41"/>
  <c r="Z2564" i="41"/>
  <c r="Z2565" i="41"/>
  <c r="Z2566" i="41"/>
  <c r="Z2567" i="41"/>
  <c r="Z2568" i="41"/>
  <c r="Z2569" i="41"/>
  <c r="Z2570" i="41"/>
  <c r="Z2571" i="41"/>
  <c r="Z2572" i="41"/>
  <c r="Z2573" i="41"/>
  <c r="Z2574" i="41"/>
  <c r="Z2575" i="41"/>
  <c r="Z2576" i="41"/>
  <c r="Z2577" i="41"/>
  <c r="Z2578" i="41"/>
  <c r="Z2579" i="41"/>
  <c r="Z2580" i="41"/>
  <c r="Z2581" i="41"/>
  <c r="Z2582" i="41"/>
  <c r="Z2583" i="41"/>
  <c r="Z2584" i="41"/>
  <c r="Z2585" i="41"/>
  <c r="Z2586" i="41"/>
  <c r="Z2587" i="41"/>
  <c r="Z2588" i="41"/>
  <c r="Z2589" i="41"/>
  <c r="Z2590" i="41"/>
  <c r="Z2591" i="41"/>
  <c r="Z2592" i="41"/>
  <c r="Z2593" i="41"/>
  <c r="Z2594" i="41"/>
  <c r="Z2595" i="41"/>
  <c r="Z2596" i="41"/>
  <c r="Z2597" i="41"/>
  <c r="Z2598" i="41"/>
  <c r="Z2599" i="41"/>
  <c r="Z2600" i="41"/>
  <c r="Z2601" i="41"/>
  <c r="Z2602" i="41"/>
  <c r="Z2603" i="41"/>
  <c r="Z2604" i="41"/>
  <c r="Z2605" i="41"/>
  <c r="Z2606" i="41"/>
  <c r="Z2607" i="41"/>
  <c r="Z2608" i="41"/>
  <c r="Z2609" i="41"/>
  <c r="Z2610" i="41"/>
  <c r="Z2611" i="41"/>
  <c r="Z2612" i="41"/>
  <c r="Z2613" i="41"/>
  <c r="Z2614" i="41"/>
  <c r="Z2615" i="41"/>
  <c r="Z2616" i="41"/>
  <c r="Z2617" i="41"/>
  <c r="Z2618" i="41"/>
  <c r="Z2619" i="41"/>
  <c r="Z2620" i="41"/>
  <c r="Z2621" i="41"/>
  <c r="Z2622" i="41"/>
  <c r="Z2623" i="41"/>
  <c r="Z2624" i="41"/>
  <c r="Z2625" i="41"/>
  <c r="Z2626" i="41"/>
  <c r="Z2627" i="41"/>
  <c r="Z2628" i="41"/>
  <c r="Z2629" i="41"/>
  <c r="Z2630" i="41"/>
  <c r="Z2631" i="41"/>
  <c r="Z2632" i="41"/>
  <c r="Z2633" i="41"/>
  <c r="Z2634" i="41"/>
  <c r="Z2635" i="41"/>
  <c r="Z2636" i="41"/>
  <c r="Z2637" i="41"/>
  <c r="Z2638" i="41"/>
  <c r="Z2639" i="41"/>
  <c r="Z2640" i="41"/>
  <c r="Z2641" i="41"/>
  <c r="Z2642" i="41"/>
  <c r="Z2643" i="41"/>
  <c r="Z2644" i="41"/>
  <c r="Z2645" i="41"/>
  <c r="Z2646" i="41"/>
  <c r="Z2647" i="41"/>
  <c r="Z2648" i="41"/>
  <c r="Z2649" i="41"/>
  <c r="Z2650" i="41"/>
  <c r="Z2651" i="41"/>
  <c r="Z2652" i="41"/>
  <c r="Z2653" i="41"/>
  <c r="Z2654" i="41"/>
  <c r="Z2655" i="41"/>
  <c r="Z2656" i="41"/>
  <c r="Z2657" i="41"/>
  <c r="Z2658" i="41"/>
  <c r="Z2659" i="41"/>
  <c r="Z2660" i="41"/>
  <c r="Z2661" i="41"/>
  <c r="Z2662" i="41"/>
  <c r="Z2663" i="41"/>
  <c r="Z2664" i="41"/>
  <c r="Z2665" i="41"/>
  <c r="Z2666" i="41"/>
  <c r="Z2667" i="41"/>
  <c r="Z2668" i="41"/>
  <c r="Z2669" i="41"/>
  <c r="Z2670" i="41"/>
  <c r="Z2671" i="41"/>
  <c r="Z2672" i="41"/>
  <c r="Z2673" i="41"/>
  <c r="Z2674" i="41"/>
  <c r="Z2675" i="41"/>
  <c r="Z2676" i="41"/>
  <c r="Z2677" i="41"/>
  <c r="Z2678" i="41"/>
  <c r="Z2679" i="41"/>
  <c r="Z2680" i="41"/>
  <c r="Z2681" i="41"/>
  <c r="Z2682" i="41"/>
  <c r="Z2683" i="41"/>
  <c r="Z2684" i="41"/>
  <c r="Z2685" i="41"/>
  <c r="Z2686" i="41"/>
  <c r="Z2687" i="41"/>
  <c r="Z2688" i="41"/>
  <c r="Z2689" i="41"/>
  <c r="Z2690" i="41"/>
  <c r="Z2691" i="41"/>
  <c r="Z2692" i="41"/>
  <c r="Z2693" i="41"/>
  <c r="Z2694" i="41"/>
  <c r="Z2695" i="41"/>
  <c r="Z2696" i="41"/>
  <c r="Z2697" i="41"/>
  <c r="Z2698" i="41"/>
  <c r="Z2699" i="41"/>
  <c r="Z2700" i="41"/>
  <c r="Z2701" i="41"/>
  <c r="Z2702" i="41"/>
  <c r="Z2703" i="41"/>
  <c r="Z2704" i="41"/>
  <c r="Z2705" i="41"/>
  <c r="Z2706" i="41"/>
  <c r="Z2707" i="41"/>
  <c r="Z2708" i="41"/>
  <c r="Z2709" i="41"/>
  <c r="Z2710" i="41"/>
  <c r="Z2711" i="41"/>
  <c r="Z2712" i="41"/>
  <c r="Z2713" i="41"/>
  <c r="Z2714" i="41"/>
  <c r="Z2715" i="41"/>
  <c r="Z2716" i="41"/>
  <c r="Z2717" i="41"/>
  <c r="Z2718" i="41"/>
  <c r="Z2719" i="41"/>
  <c r="Z2720" i="41"/>
  <c r="Z2721" i="41"/>
  <c r="Z2722" i="41"/>
  <c r="Z2723" i="41"/>
  <c r="Z2724" i="41"/>
  <c r="Z2725" i="41"/>
  <c r="Z2726" i="41"/>
  <c r="Z2727" i="41"/>
  <c r="Z2728" i="41"/>
  <c r="Z2729" i="41"/>
  <c r="Z2730" i="41"/>
  <c r="Z2731" i="41"/>
  <c r="Z2732" i="41"/>
  <c r="Z2733" i="41"/>
  <c r="Z2734" i="41"/>
  <c r="Z2735" i="41"/>
  <c r="Z2736" i="41"/>
  <c r="Z2737" i="41"/>
  <c r="Z2738" i="41"/>
  <c r="Z2739" i="41"/>
  <c r="Z2740" i="41"/>
  <c r="Z2741" i="41"/>
  <c r="Z2742" i="41"/>
  <c r="Z2743" i="41"/>
  <c r="Z2744" i="41"/>
  <c r="Z2745" i="41"/>
  <c r="Z2746" i="41"/>
  <c r="Z2747" i="41"/>
  <c r="Z2748" i="41"/>
  <c r="Z2749" i="41"/>
  <c r="Z2750" i="41"/>
  <c r="Z2751" i="41"/>
  <c r="Z2752" i="41"/>
  <c r="Z2753" i="41"/>
  <c r="Z2754" i="41"/>
  <c r="Z2755" i="41"/>
  <c r="Z2756" i="41"/>
  <c r="Z2757" i="41"/>
  <c r="Z2758" i="41"/>
  <c r="Z2759" i="41"/>
  <c r="Z2760" i="41"/>
  <c r="Z2761" i="41"/>
  <c r="Z2762" i="41"/>
  <c r="Z2763" i="41"/>
  <c r="Z2764" i="41"/>
  <c r="Z2765" i="41"/>
  <c r="Z2766" i="41"/>
  <c r="Z2767" i="41"/>
  <c r="Z2768" i="41"/>
  <c r="Z2769" i="41"/>
  <c r="Z2770" i="41"/>
  <c r="Z2771" i="41"/>
  <c r="Z2772" i="41"/>
  <c r="Z2773" i="41"/>
  <c r="Z2774" i="41"/>
  <c r="Z2775" i="41"/>
  <c r="Z2776" i="41"/>
  <c r="Z2777" i="41"/>
  <c r="Z2778" i="41"/>
  <c r="Z2779" i="41"/>
  <c r="Z2780" i="41"/>
  <c r="Z2781" i="41"/>
  <c r="Z2782" i="41"/>
  <c r="Z2783" i="41"/>
  <c r="Z2784" i="41"/>
  <c r="Z2785" i="41"/>
  <c r="Z2786" i="41"/>
  <c r="Z2787" i="41"/>
  <c r="Z2788" i="41"/>
  <c r="Z2789" i="41"/>
  <c r="Z2790" i="41"/>
  <c r="Z2791" i="41"/>
  <c r="Z2792" i="41"/>
  <c r="Z2793" i="41"/>
  <c r="Z2794" i="41"/>
  <c r="Z2795" i="41"/>
  <c r="Z2796" i="41"/>
  <c r="Z2797" i="41"/>
  <c r="Z2798" i="41"/>
  <c r="Z2799" i="41"/>
  <c r="Z2800" i="41"/>
  <c r="Z2801" i="41"/>
  <c r="Z2802" i="41"/>
  <c r="Z2803" i="41"/>
  <c r="Z2804" i="41"/>
  <c r="Z2805" i="41"/>
  <c r="Z2806" i="41"/>
  <c r="Z2807" i="41"/>
  <c r="Z2808" i="41"/>
  <c r="Z2809" i="41"/>
  <c r="Z2810" i="41"/>
  <c r="Z2811" i="41"/>
  <c r="Z2812" i="41"/>
  <c r="Z2813" i="41"/>
  <c r="Z2814" i="41"/>
  <c r="Z2815" i="41"/>
  <c r="Z2816" i="41"/>
  <c r="Z2817" i="41"/>
  <c r="Z2818" i="41"/>
  <c r="Z2819" i="41"/>
  <c r="Z2820" i="41"/>
  <c r="Z2821" i="41"/>
  <c r="Z2822" i="41"/>
  <c r="Z2823" i="41"/>
  <c r="Z2824" i="41"/>
  <c r="Z2825" i="41"/>
  <c r="Z2826" i="41"/>
  <c r="Z2827" i="41"/>
  <c r="Z2828" i="41"/>
  <c r="Z2829" i="41"/>
  <c r="Z2830" i="41"/>
  <c r="Z2831" i="41"/>
  <c r="Z2832" i="41"/>
  <c r="Z2833" i="41"/>
  <c r="Z2834" i="41"/>
  <c r="Z2835" i="41"/>
  <c r="Z2836" i="41"/>
  <c r="Z2837" i="41"/>
  <c r="Z2838" i="41"/>
  <c r="Z2839" i="41"/>
  <c r="Z2840" i="41"/>
  <c r="Z2841" i="41"/>
  <c r="Z2842" i="41"/>
  <c r="Z2843" i="41"/>
  <c r="Z2844" i="41"/>
  <c r="Z2845" i="41"/>
  <c r="Z2846" i="41"/>
  <c r="Z2847" i="41"/>
  <c r="Z2848" i="41"/>
  <c r="Z2849" i="41"/>
  <c r="Z2850" i="41"/>
  <c r="Z2851" i="41"/>
  <c r="Z2852" i="41"/>
  <c r="Z2853" i="41"/>
  <c r="Z2854" i="41"/>
  <c r="Z2855" i="41"/>
  <c r="Z2856" i="41"/>
  <c r="Z2857" i="41"/>
  <c r="Z2858" i="41"/>
  <c r="Z2859" i="41"/>
  <c r="Z2860" i="41"/>
  <c r="Z2861" i="41"/>
  <c r="Z2862" i="41"/>
  <c r="Z2863" i="41"/>
  <c r="Z2864" i="41"/>
  <c r="Z2865" i="41"/>
  <c r="Z2866" i="41"/>
  <c r="Z2867" i="41"/>
  <c r="Z2868" i="41"/>
  <c r="Z2869" i="41"/>
  <c r="Z2870" i="41"/>
  <c r="Z2871" i="41"/>
  <c r="Z2872" i="41"/>
  <c r="Z2873" i="41"/>
  <c r="Z2874" i="41"/>
  <c r="Z2875" i="41"/>
  <c r="Z2876" i="41"/>
  <c r="Z2877" i="41"/>
  <c r="Z2878" i="41"/>
  <c r="Z2879" i="41"/>
  <c r="Z2880" i="41"/>
  <c r="Z2881" i="41"/>
  <c r="Z2882" i="41"/>
  <c r="Z2883" i="41"/>
  <c r="Z2884" i="41"/>
  <c r="Z2885" i="41"/>
  <c r="Z2886" i="41"/>
  <c r="Z2887" i="41"/>
  <c r="Z2888" i="41"/>
  <c r="Z2889" i="41"/>
  <c r="Z2890" i="41"/>
  <c r="Z2891" i="41"/>
  <c r="Z2892" i="41"/>
  <c r="Z2893" i="41"/>
  <c r="Z2894" i="41"/>
  <c r="Z2895" i="41"/>
  <c r="Z2896" i="41"/>
  <c r="Z2897" i="41"/>
  <c r="Z2898" i="41"/>
  <c r="Z2899" i="41"/>
  <c r="Z2900" i="41"/>
  <c r="Z2901" i="41"/>
  <c r="Z2902" i="41"/>
  <c r="Z2903" i="41"/>
  <c r="Z2904" i="41"/>
  <c r="Z2905" i="41"/>
  <c r="Z2906" i="41"/>
  <c r="Z2907" i="41"/>
  <c r="Z2908" i="41"/>
  <c r="Z2909" i="41"/>
  <c r="Z2910" i="41"/>
  <c r="Z2911" i="41"/>
  <c r="Z2912" i="41"/>
  <c r="Z2913" i="41"/>
  <c r="Z2914" i="41"/>
  <c r="Z2915" i="41"/>
  <c r="Z2916" i="41"/>
  <c r="Z2917" i="41"/>
  <c r="Z2918" i="41"/>
  <c r="Z2919" i="41"/>
  <c r="Z2920" i="41"/>
  <c r="Z2921" i="41"/>
  <c r="Z2922" i="41"/>
  <c r="Z2923" i="41"/>
  <c r="Z2924" i="41"/>
  <c r="Z2925" i="41"/>
  <c r="X2561" i="41"/>
  <c r="X2562" i="41"/>
  <c r="X2563" i="41"/>
  <c r="X2564" i="41"/>
  <c r="X2565" i="41"/>
  <c r="X2566" i="41"/>
  <c r="X2567" i="41"/>
  <c r="X2568" i="41"/>
  <c r="X2569" i="41"/>
  <c r="X2570" i="41"/>
  <c r="X2571" i="41"/>
  <c r="X2572" i="41"/>
  <c r="X2573" i="41"/>
  <c r="X2574" i="41"/>
  <c r="X2575" i="41"/>
  <c r="X2576" i="41"/>
  <c r="X2577" i="41"/>
  <c r="X2578" i="41"/>
  <c r="X2579" i="41"/>
  <c r="X2580" i="41"/>
  <c r="X2581" i="41"/>
  <c r="X2582" i="41"/>
  <c r="X2583" i="41"/>
  <c r="X2584" i="41"/>
  <c r="X2585" i="41"/>
  <c r="X2586" i="41"/>
  <c r="X2587" i="41"/>
  <c r="X2588" i="41"/>
  <c r="X2589" i="41"/>
  <c r="X2590" i="41"/>
  <c r="X2591" i="41"/>
  <c r="X2592" i="41"/>
  <c r="X2593" i="41"/>
  <c r="X2594" i="41"/>
  <c r="X2595" i="41"/>
  <c r="X2596" i="41"/>
  <c r="X2597" i="41"/>
  <c r="X2598" i="41"/>
  <c r="X2599" i="41"/>
  <c r="X2600" i="41"/>
  <c r="X2601" i="41"/>
  <c r="X2602" i="41"/>
  <c r="X2603" i="41"/>
  <c r="X2604" i="41"/>
  <c r="X2605" i="41"/>
  <c r="X2606" i="41"/>
  <c r="X2607" i="41"/>
  <c r="X2608" i="41"/>
  <c r="X2609" i="41"/>
  <c r="X2610" i="41"/>
  <c r="X2611" i="41"/>
  <c r="X2612" i="41"/>
  <c r="X2613" i="41"/>
  <c r="X2614" i="41"/>
  <c r="X2615" i="41"/>
  <c r="X2616" i="41"/>
  <c r="X2617" i="41"/>
  <c r="X2618" i="41"/>
  <c r="X2619" i="41"/>
  <c r="X2620" i="41"/>
  <c r="X2621" i="41"/>
  <c r="X2622" i="41"/>
  <c r="X2623" i="41"/>
  <c r="X2624" i="41"/>
  <c r="X2625" i="41"/>
  <c r="X2626" i="41"/>
  <c r="X2627" i="41"/>
  <c r="X2628" i="41"/>
  <c r="X2629" i="41"/>
  <c r="X2630" i="41"/>
  <c r="X2631" i="41"/>
  <c r="X2632" i="41"/>
  <c r="X2633" i="41"/>
  <c r="X2634" i="41"/>
  <c r="X2635" i="41"/>
  <c r="X2636" i="41"/>
  <c r="X2637" i="41"/>
  <c r="X2638" i="41"/>
  <c r="X2639" i="41"/>
  <c r="X2640" i="41"/>
  <c r="X2641" i="41"/>
  <c r="X2642" i="41"/>
  <c r="X2643" i="41"/>
  <c r="X2644" i="41"/>
  <c r="X2645" i="41"/>
  <c r="X2646" i="41"/>
  <c r="X2647" i="41"/>
  <c r="X2648" i="41"/>
  <c r="X2649" i="41"/>
  <c r="X2650" i="41"/>
  <c r="X2651" i="41"/>
  <c r="X2652" i="41"/>
  <c r="X2653" i="41"/>
  <c r="X2654" i="41"/>
  <c r="X2655" i="41"/>
  <c r="X2656" i="41"/>
  <c r="X2657" i="41"/>
  <c r="X2658" i="41"/>
  <c r="X2659" i="41"/>
  <c r="X2660" i="41"/>
  <c r="X2661" i="41"/>
  <c r="X2662" i="41"/>
  <c r="X2663" i="41"/>
  <c r="X2664" i="41"/>
  <c r="X2665" i="41"/>
  <c r="X2666" i="41"/>
  <c r="X2667" i="41"/>
  <c r="X2668" i="41"/>
  <c r="X2669" i="41"/>
  <c r="X2670" i="41"/>
  <c r="X2671" i="41"/>
  <c r="X2672" i="41"/>
  <c r="X2673" i="41"/>
  <c r="X2674" i="41"/>
  <c r="X2675" i="41"/>
  <c r="X2676" i="41"/>
  <c r="X2677" i="41"/>
  <c r="X2678" i="41"/>
  <c r="X2679" i="41"/>
  <c r="X2680" i="41"/>
  <c r="X2681" i="41"/>
  <c r="X2682" i="41"/>
  <c r="X2683" i="41"/>
  <c r="X2684" i="41"/>
  <c r="X2685" i="41"/>
  <c r="X2686" i="41"/>
  <c r="X2687" i="41"/>
  <c r="X2688" i="41"/>
  <c r="X2689" i="41"/>
  <c r="X2690" i="41"/>
  <c r="X2691" i="41"/>
  <c r="X2692" i="41"/>
  <c r="X2693" i="41"/>
  <c r="X2694" i="41"/>
  <c r="X2695" i="41"/>
  <c r="X2696" i="41"/>
  <c r="X2697" i="41"/>
  <c r="X2698" i="41"/>
  <c r="X2699" i="41"/>
  <c r="X2700" i="41"/>
  <c r="X2701" i="41"/>
  <c r="X2702" i="41"/>
  <c r="X2703" i="41"/>
  <c r="X2704" i="41"/>
  <c r="X2705" i="41"/>
  <c r="X2706" i="41"/>
  <c r="X2707" i="41"/>
  <c r="X2708" i="41"/>
  <c r="X2709" i="41"/>
  <c r="X2710" i="41"/>
  <c r="X2711" i="41"/>
  <c r="X2712" i="41"/>
  <c r="X2713" i="41"/>
  <c r="X2714" i="41"/>
  <c r="X2715" i="41"/>
  <c r="X2716" i="41"/>
  <c r="X2717" i="41"/>
  <c r="X2718" i="41"/>
  <c r="X2719" i="41"/>
  <c r="X2720" i="41"/>
  <c r="X2721" i="41"/>
  <c r="X2722" i="41"/>
  <c r="X2723" i="41"/>
  <c r="X2724" i="41"/>
  <c r="X2725" i="41"/>
  <c r="X2726" i="41"/>
  <c r="X2727" i="41"/>
  <c r="X2728" i="41"/>
  <c r="X2729" i="41"/>
  <c r="X2730" i="41"/>
  <c r="X2731" i="41"/>
  <c r="X2732" i="41"/>
  <c r="X2733" i="41"/>
  <c r="X2734" i="41"/>
  <c r="X2735" i="41"/>
  <c r="X2736" i="41"/>
  <c r="X2737" i="41"/>
  <c r="X2738" i="41"/>
  <c r="X2739" i="41"/>
  <c r="X2740" i="41"/>
  <c r="X2741" i="41"/>
  <c r="X2742" i="41"/>
  <c r="X2743" i="41"/>
  <c r="X2744" i="41"/>
  <c r="X2745" i="41"/>
  <c r="X2746" i="41"/>
  <c r="X2747" i="41"/>
  <c r="X2748" i="41"/>
  <c r="X2749" i="41"/>
  <c r="X2750" i="41"/>
  <c r="X2751" i="41"/>
  <c r="X2752" i="41"/>
  <c r="X2753" i="41"/>
  <c r="X2754" i="41"/>
  <c r="X2755" i="41"/>
  <c r="X2756" i="41"/>
  <c r="X2757" i="41"/>
  <c r="X2758" i="41"/>
  <c r="X2759" i="41"/>
  <c r="X2760" i="41"/>
  <c r="X2761" i="41"/>
  <c r="X2762" i="41"/>
  <c r="X2763" i="41"/>
  <c r="X2764" i="41"/>
  <c r="X2765" i="41"/>
  <c r="X2766" i="41"/>
  <c r="X2767" i="41"/>
  <c r="X2768" i="41"/>
  <c r="X2769" i="41"/>
  <c r="X2770" i="41"/>
  <c r="X2771" i="41"/>
  <c r="X2772" i="41"/>
  <c r="X2773" i="41"/>
  <c r="X2774" i="41"/>
  <c r="X2775" i="41"/>
  <c r="X2776" i="41"/>
  <c r="X2777" i="41"/>
  <c r="X2778" i="41"/>
  <c r="X2779" i="41"/>
  <c r="X2780" i="41"/>
  <c r="X2781" i="41"/>
  <c r="X2782" i="41"/>
  <c r="X2783" i="41"/>
  <c r="X2784" i="41"/>
  <c r="X2785" i="41"/>
  <c r="X2786" i="41"/>
  <c r="X2787" i="41"/>
  <c r="X2788" i="41"/>
  <c r="X2789" i="41"/>
  <c r="X2790" i="41"/>
  <c r="X2791" i="41"/>
  <c r="X2792" i="41"/>
  <c r="X2793" i="41"/>
  <c r="X2794" i="41"/>
  <c r="X2795" i="41"/>
  <c r="X2796" i="41"/>
  <c r="X2797" i="41"/>
  <c r="X2798" i="41"/>
  <c r="X2799" i="41"/>
  <c r="X2800" i="41"/>
  <c r="X2801" i="41"/>
  <c r="X2802" i="41"/>
  <c r="X2803" i="41"/>
  <c r="X2804" i="41"/>
  <c r="X2805" i="41"/>
  <c r="X2806" i="41"/>
  <c r="X2807" i="41"/>
  <c r="X2808" i="41"/>
  <c r="X2809" i="41"/>
  <c r="X2810" i="41"/>
  <c r="X2811" i="41"/>
  <c r="X2812" i="41"/>
  <c r="X2813" i="41"/>
  <c r="X2814" i="41"/>
  <c r="X2815" i="41"/>
  <c r="X2816" i="41"/>
  <c r="X2817" i="41"/>
  <c r="X2818" i="41"/>
  <c r="X2819" i="41"/>
  <c r="X2820" i="41"/>
  <c r="X2821" i="41"/>
  <c r="X2822" i="41"/>
  <c r="X2823" i="41"/>
  <c r="X2824" i="41"/>
  <c r="X2825" i="41"/>
  <c r="X2826" i="41"/>
  <c r="X2827" i="41"/>
  <c r="X2828" i="41"/>
  <c r="X2829" i="41"/>
  <c r="X2830" i="41"/>
  <c r="X2831" i="41"/>
  <c r="X2832" i="41"/>
  <c r="X2833" i="41"/>
  <c r="X2834" i="41"/>
  <c r="X2835" i="41"/>
  <c r="X2836" i="41"/>
  <c r="X2837" i="41"/>
  <c r="X2838" i="41"/>
  <c r="X2839" i="41"/>
  <c r="X2840" i="41"/>
  <c r="X2841" i="41"/>
  <c r="X2842" i="41"/>
  <c r="X2843" i="41"/>
  <c r="X2844" i="41"/>
  <c r="X2845" i="41"/>
  <c r="X2846" i="41"/>
  <c r="X2847" i="41"/>
  <c r="X2848" i="41"/>
  <c r="X2849" i="41"/>
  <c r="X2850" i="41"/>
  <c r="X2851" i="41"/>
  <c r="X2852" i="41"/>
  <c r="X2853" i="41"/>
  <c r="X2854" i="41"/>
  <c r="X2855" i="41"/>
  <c r="X2856" i="41"/>
  <c r="X2857" i="41"/>
  <c r="X2858" i="41"/>
  <c r="X2859" i="41"/>
  <c r="X2860" i="41"/>
  <c r="X2861" i="41"/>
  <c r="X2862" i="41"/>
  <c r="X2863" i="41"/>
  <c r="X2864" i="41"/>
  <c r="X2865" i="41"/>
  <c r="X2866" i="41"/>
  <c r="X2867" i="41"/>
  <c r="X2868" i="41"/>
  <c r="X2869" i="41"/>
  <c r="X2870" i="41"/>
  <c r="X2871" i="41"/>
  <c r="X2872" i="41"/>
  <c r="X2873" i="41"/>
  <c r="X2874" i="41"/>
  <c r="X2875" i="41"/>
  <c r="X2876" i="41"/>
  <c r="X2877" i="41"/>
  <c r="X2878" i="41"/>
  <c r="X2879" i="41"/>
  <c r="X2880" i="41"/>
  <c r="X2881" i="41"/>
  <c r="X2882" i="41"/>
  <c r="X2883" i="41"/>
  <c r="X2884" i="41"/>
  <c r="X2885" i="41"/>
  <c r="X2886" i="41"/>
  <c r="X2887" i="41"/>
  <c r="X2888" i="41"/>
  <c r="X2889" i="41"/>
  <c r="X2890" i="41"/>
  <c r="X2891" i="41"/>
  <c r="X2892" i="41"/>
  <c r="X2893" i="41"/>
  <c r="X2894" i="41"/>
  <c r="X2895" i="41"/>
  <c r="X2896" i="41"/>
  <c r="X2897" i="41"/>
  <c r="X2898" i="41"/>
  <c r="X2899" i="41"/>
  <c r="X2900" i="41"/>
  <c r="X2901" i="41"/>
  <c r="X2902" i="41"/>
  <c r="X2903" i="41"/>
  <c r="X2904" i="41"/>
  <c r="X2905" i="41"/>
  <c r="X2906" i="41"/>
  <c r="X2907" i="41"/>
  <c r="X2908" i="41"/>
  <c r="X2909" i="41"/>
  <c r="X2910" i="41"/>
  <c r="X2911" i="41"/>
  <c r="X2912" i="41"/>
  <c r="X2913" i="41"/>
  <c r="X2914" i="41"/>
  <c r="X2915" i="41"/>
  <c r="X2916" i="41"/>
  <c r="X2917" i="41"/>
  <c r="X2918" i="41"/>
  <c r="X2919" i="41"/>
  <c r="X2920" i="41"/>
  <c r="X2921" i="41"/>
  <c r="X2922" i="41"/>
  <c r="X2923" i="41"/>
  <c r="X2924" i="41"/>
  <c r="X2925" i="41"/>
  <c r="V2561" i="41"/>
  <c r="V2562" i="41"/>
  <c r="V2563" i="41"/>
  <c r="V2564" i="41"/>
  <c r="V2565" i="41"/>
  <c r="V2566" i="41"/>
  <c r="V2567" i="41"/>
  <c r="V2568" i="41"/>
  <c r="V2569" i="41"/>
  <c r="V2570" i="41"/>
  <c r="V2571" i="41"/>
  <c r="V2572" i="41"/>
  <c r="V2573" i="41"/>
  <c r="V2574" i="41"/>
  <c r="V2575" i="41"/>
  <c r="V2576" i="41"/>
  <c r="V2577" i="41"/>
  <c r="V2578" i="41"/>
  <c r="V2579" i="41"/>
  <c r="V2580" i="41"/>
  <c r="V2581" i="41"/>
  <c r="V2582" i="41"/>
  <c r="V2583" i="41"/>
  <c r="V2584" i="41"/>
  <c r="V2585" i="41"/>
  <c r="V2586" i="41"/>
  <c r="V2587" i="41"/>
  <c r="V2588" i="41"/>
  <c r="V2589" i="41"/>
  <c r="V2590" i="41"/>
  <c r="V2591" i="41"/>
  <c r="V2592" i="41"/>
  <c r="V2593" i="41"/>
  <c r="V2594" i="41"/>
  <c r="V2595" i="41"/>
  <c r="V2596" i="41"/>
  <c r="V2597" i="41"/>
  <c r="V2598" i="41"/>
  <c r="V2599" i="41"/>
  <c r="V2600" i="41"/>
  <c r="V2601" i="41"/>
  <c r="V2602" i="41"/>
  <c r="V2603" i="41"/>
  <c r="V2604" i="41"/>
  <c r="V2605" i="41"/>
  <c r="V2606" i="41"/>
  <c r="V2607" i="41"/>
  <c r="V2608" i="41"/>
  <c r="V2609" i="41"/>
  <c r="V2610" i="41"/>
  <c r="V2611" i="41"/>
  <c r="V2612" i="41"/>
  <c r="V2613" i="41"/>
  <c r="V2614" i="41"/>
  <c r="V2615" i="41"/>
  <c r="V2616" i="41"/>
  <c r="V2617" i="41"/>
  <c r="V2618" i="41"/>
  <c r="V2619" i="41"/>
  <c r="V2620" i="41"/>
  <c r="V2621" i="41"/>
  <c r="V2622" i="41"/>
  <c r="V2623" i="41"/>
  <c r="V2624" i="41"/>
  <c r="V2625" i="41"/>
  <c r="V2626" i="41"/>
  <c r="V2627" i="41"/>
  <c r="V2628" i="41"/>
  <c r="V2629" i="41"/>
  <c r="V2630" i="41"/>
  <c r="V2631" i="41"/>
  <c r="V2632" i="41"/>
  <c r="V2633" i="41"/>
  <c r="V2634" i="41"/>
  <c r="V2635" i="41"/>
  <c r="V2636" i="41"/>
  <c r="V2637" i="41"/>
  <c r="V2638" i="41"/>
  <c r="V2639" i="41"/>
  <c r="V2640" i="41"/>
  <c r="V2641" i="41"/>
  <c r="V2642" i="41"/>
  <c r="V2643" i="41"/>
  <c r="V2644" i="41"/>
  <c r="V2645" i="41"/>
  <c r="V2646" i="41"/>
  <c r="V2647" i="41"/>
  <c r="V2648" i="41"/>
  <c r="V2649" i="41"/>
  <c r="V2650" i="41"/>
  <c r="V2651" i="41"/>
  <c r="V2652" i="41"/>
  <c r="V2653" i="41"/>
  <c r="V2654" i="41"/>
  <c r="V2655" i="41"/>
  <c r="V2656" i="41"/>
  <c r="V2657" i="41"/>
  <c r="V2658" i="41"/>
  <c r="V2659" i="41"/>
  <c r="V2660" i="41"/>
  <c r="V2661" i="41"/>
  <c r="V2662" i="41"/>
  <c r="V2663" i="41"/>
  <c r="V2664" i="41"/>
  <c r="V2665" i="41"/>
  <c r="V2666" i="41"/>
  <c r="V2667" i="41"/>
  <c r="V2668" i="41"/>
  <c r="V2669" i="41"/>
  <c r="V2670" i="41"/>
  <c r="V2671" i="41"/>
  <c r="V2672" i="41"/>
  <c r="V2673" i="41"/>
  <c r="V2674" i="41"/>
  <c r="V2675" i="41"/>
  <c r="V2676" i="41"/>
  <c r="V2677" i="41"/>
  <c r="V2678" i="41"/>
  <c r="V2679" i="41"/>
  <c r="V2680" i="41"/>
  <c r="V2681" i="41"/>
  <c r="V2682" i="41"/>
  <c r="V2683" i="41"/>
  <c r="V2684" i="41"/>
  <c r="V2685" i="41"/>
  <c r="V2686" i="41"/>
  <c r="V2687" i="41"/>
  <c r="V2688" i="41"/>
  <c r="V2689" i="41"/>
  <c r="V2690" i="41"/>
  <c r="V2691" i="41"/>
  <c r="V2692" i="41"/>
  <c r="V2693" i="41"/>
  <c r="V2694" i="41"/>
  <c r="V2695" i="41"/>
  <c r="V2696" i="41"/>
  <c r="V2697" i="41"/>
  <c r="V2698" i="41"/>
  <c r="V2699" i="41"/>
  <c r="V2700" i="41"/>
  <c r="V2701" i="41"/>
  <c r="V2702" i="41"/>
  <c r="V2703" i="41"/>
  <c r="V2704" i="41"/>
  <c r="V2705" i="41"/>
  <c r="V2706" i="41"/>
  <c r="V2707" i="41"/>
  <c r="V2708" i="41"/>
  <c r="V2709" i="41"/>
  <c r="V2710" i="41"/>
  <c r="V2711" i="41"/>
  <c r="V2712" i="41"/>
  <c r="V2713" i="41"/>
  <c r="V2714" i="41"/>
  <c r="V2715" i="41"/>
  <c r="V2716" i="41"/>
  <c r="V2717" i="41"/>
  <c r="V2718" i="41"/>
  <c r="V2719" i="41"/>
  <c r="V2720" i="41"/>
  <c r="V2721" i="41"/>
  <c r="V2722" i="41"/>
  <c r="V2723" i="41"/>
  <c r="V2724" i="41"/>
  <c r="V2725" i="41"/>
  <c r="V2726" i="41"/>
  <c r="V2727" i="41"/>
  <c r="V2728" i="41"/>
  <c r="V2729" i="41"/>
  <c r="V2730" i="41"/>
  <c r="V2731" i="41"/>
  <c r="V2732" i="41"/>
  <c r="V2733" i="41"/>
  <c r="V2734" i="41"/>
  <c r="V2735" i="41"/>
  <c r="V2736" i="41"/>
  <c r="V2737" i="41"/>
  <c r="V2738" i="41"/>
  <c r="V2739" i="41"/>
  <c r="V2740" i="41"/>
  <c r="V2741" i="41"/>
  <c r="V2742" i="41"/>
  <c r="V2743" i="41"/>
  <c r="V2744" i="41"/>
  <c r="V2745" i="41"/>
  <c r="V2746" i="41"/>
  <c r="V2747" i="41"/>
  <c r="V2748" i="41"/>
  <c r="V2749" i="41"/>
  <c r="V2750" i="41"/>
  <c r="V2751" i="41"/>
  <c r="V2752" i="41"/>
  <c r="V2753" i="41"/>
  <c r="V2754" i="41"/>
  <c r="V2755" i="41"/>
  <c r="V2756" i="41"/>
  <c r="V2757" i="41"/>
  <c r="V2758" i="41"/>
  <c r="V2759" i="41"/>
  <c r="V2760" i="41"/>
  <c r="V2761" i="41"/>
  <c r="V2762" i="41"/>
  <c r="V2763" i="41"/>
  <c r="V2764" i="41"/>
  <c r="V2765" i="41"/>
  <c r="V2766" i="41"/>
  <c r="V2767" i="41"/>
  <c r="V2768" i="41"/>
  <c r="V2769" i="41"/>
  <c r="V2770" i="41"/>
  <c r="V2771" i="41"/>
  <c r="V2772" i="41"/>
  <c r="V2773" i="41"/>
  <c r="V2774" i="41"/>
  <c r="V2775" i="41"/>
  <c r="V2776" i="41"/>
  <c r="V2777" i="41"/>
  <c r="V2778" i="41"/>
  <c r="V2779" i="41"/>
  <c r="V2780" i="41"/>
  <c r="V2781" i="41"/>
  <c r="V2782" i="41"/>
  <c r="V2783" i="41"/>
  <c r="V2784" i="41"/>
  <c r="V2785" i="41"/>
  <c r="V2786" i="41"/>
  <c r="V2787" i="41"/>
  <c r="V2788" i="41"/>
  <c r="V2789" i="41"/>
  <c r="V2790" i="41"/>
  <c r="V2791" i="41"/>
  <c r="V2792" i="41"/>
  <c r="V2793" i="41"/>
  <c r="V2794" i="41"/>
  <c r="V2795" i="41"/>
  <c r="V2796" i="41"/>
  <c r="V2797" i="41"/>
  <c r="V2798" i="41"/>
  <c r="V2799" i="41"/>
  <c r="V2800" i="41"/>
  <c r="V2801" i="41"/>
  <c r="V2802" i="41"/>
  <c r="V2803" i="41"/>
  <c r="V2804" i="41"/>
  <c r="V2805" i="41"/>
  <c r="V2806" i="41"/>
  <c r="V2807" i="41"/>
  <c r="V2808" i="41"/>
  <c r="V2809" i="41"/>
  <c r="V2810" i="41"/>
  <c r="V2811" i="41"/>
  <c r="V2812" i="41"/>
  <c r="V2813" i="41"/>
  <c r="V2814" i="41"/>
  <c r="V2815" i="41"/>
  <c r="V2816" i="41"/>
  <c r="V2817" i="41"/>
  <c r="V2818" i="41"/>
  <c r="V2819" i="41"/>
  <c r="V2820" i="41"/>
  <c r="V2821" i="41"/>
  <c r="V2822" i="41"/>
  <c r="V2823" i="41"/>
  <c r="V2824" i="41"/>
  <c r="V2825" i="41"/>
  <c r="V2826" i="41"/>
  <c r="V2827" i="41"/>
  <c r="V2828" i="41"/>
  <c r="V2829" i="41"/>
  <c r="V2830" i="41"/>
  <c r="V2831" i="41"/>
  <c r="V2832" i="41"/>
  <c r="V2833" i="41"/>
  <c r="V2834" i="41"/>
  <c r="V2835" i="41"/>
  <c r="V2836" i="41"/>
  <c r="V2837" i="41"/>
  <c r="V2838" i="41"/>
  <c r="V2839" i="41"/>
  <c r="V2840" i="41"/>
  <c r="V2841" i="41"/>
  <c r="V2842" i="41"/>
  <c r="V2843" i="41"/>
  <c r="V2844" i="41"/>
  <c r="V2845" i="41"/>
  <c r="V2846" i="41"/>
  <c r="V2847" i="41"/>
  <c r="V2848" i="41"/>
  <c r="V2849" i="41"/>
  <c r="V2850" i="41"/>
  <c r="V2851" i="41"/>
  <c r="V2852" i="41"/>
  <c r="V2853" i="41"/>
  <c r="V2854" i="41"/>
  <c r="V2855" i="41"/>
  <c r="V2856" i="41"/>
  <c r="V2857" i="41"/>
  <c r="V2858" i="41"/>
  <c r="V2859" i="41"/>
  <c r="V2860" i="41"/>
  <c r="V2861" i="41"/>
  <c r="V2862" i="41"/>
  <c r="V2863" i="41"/>
  <c r="V2864" i="41"/>
  <c r="V2865" i="41"/>
  <c r="V2866" i="41"/>
  <c r="V2867" i="41"/>
  <c r="V2868" i="41"/>
  <c r="V2869" i="41"/>
  <c r="V2870" i="41"/>
  <c r="V2871" i="41"/>
  <c r="V2872" i="41"/>
  <c r="V2873" i="41"/>
  <c r="V2874" i="41"/>
  <c r="V2875" i="41"/>
  <c r="V2876" i="41"/>
  <c r="V2877" i="41"/>
  <c r="V2878" i="41"/>
  <c r="V2879" i="41"/>
  <c r="V2880" i="41"/>
  <c r="V2881" i="41"/>
  <c r="V2882" i="41"/>
  <c r="V2883" i="41"/>
  <c r="V2884" i="41"/>
  <c r="V2885" i="41"/>
  <c r="V2886" i="41"/>
  <c r="V2887" i="41"/>
  <c r="V2888" i="41"/>
  <c r="V2889" i="41"/>
  <c r="V2890" i="41"/>
  <c r="V2891" i="41"/>
  <c r="V2892" i="41"/>
  <c r="V2893" i="41"/>
  <c r="V2894" i="41"/>
  <c r="V2895" i="41"/>
  <c r="V2896" i="41"/>
  <c r="V2897" i="41"/>
  <c r="V2898" i="41"/>
  <c r="V2899" i="41"/>
  <c r="V2900" i="41"/>
  <c r="V2901" i="41"/>
  <c r="V2902" i="41"/>
  <c r="V2903" i="41"/>
  <c r="V2904" i="41"/>
  <c r="V2905" i="41"/>
  <c r="V2906" i="41"/>
  <c r="V2907" i="41"/>
  <c r="V2908" i="41"/>
  <c r="V2909" i="41"/>
  <c r="V2910" i="41"/>
  <c r="V2911" i="41"/>
  <c r="V2912" i="41"/>
  <c r="V2913" i="41"/>
  <c r="V2914" i="41"/>
  <c r="V2915" i="41"/>
  <c r="V2916" i="41"/>
  <c r="V2917" i="41"/>
  <c r="V2918" i="41"/>
  <c r="V2919" i="41"/>
  <c r="V2920" i="41"/>
  <c r="V2921" i="41"/>
  <c r="V2922" i="41"/>
  <c r="V2923" i="41"/>
  <c r="V2924" i="41"/>
  <c r="V2925" i="41"/>
  <c r="T2561" i="41"/>
  <c r="T2562" i="41"/>
  <c r="T2563" i="41"/>
  <c r="T2564" i="41"/>
  <c r="T2565" i="41"/>
  <c r="T2566" i="41"/>
  <c r="T2567" i="41"/>
  <c r="T2568" i="41"/>
  <c r="T2569" i="41"/>
  <c r="T2570" i="41"/>
  <c r="T2571" i="41"/>
  <c r="T2572" i="41"/>
  <c r="T2573" i="41"/>
  <c r="T2574" i="41"/>
  <c r="T2575" i="41"/>
  <c r="T2576" i="41"/>
  <c r="T2577" i="41"/>
  <c r="T2578" i="41"/>
  <c r="T2579" i="41"/>
  <c r="T2580" i="41"/>
  <c r="T2581" i="41"/>
  <c r="T2582" i="41"/>
  <c r="T2583" i="41"/>
  <c r="T2584" i="41"/>
  <c r="T2585" i="41"/>
  <c r="T2586" i="41"/>
  <c r="T2587" i="41"/>
  <c r="T2588" i="41"/>
  <c r="T2589" i="41"/>
  <c r="T2590" i="41"/>
  <c r="T2591" i="41"/>
  <c r="T2592" i="41"/>
  <c r="T2593" i="41"/>
  <c r="T2594" i="41"/>
  <c r="T2595" i="41"/>
  <c r="T2596" i="41"/>
  <c r="T2597" i="41"/>
  <c r="T2598" i="41"/>
  <c r="T2599" i="41"/>
  <c r="T2600" i="41"/>
  <c r="T2601" i="41"/>
  <c r="T2602" i="41"/>
  <c r="T2603" i="41"/>
  <c r="T2604" i="41"/>
  <c r="T2605" i="41"/>
  <c r="T2606" i="41"/>
  <c r="T2607" i="41"/>
  <c r="T2608" i="41"/>
  <c r="T2609" i="41"/>
  <c r="T2610" i="41"/>
  <c r="T2611" i="41"/>
  <c r="T2612" i="41"/>
  <c r="T2613" i="41"/>
  <c r="T2614" i="41"/>
  <c r="T2615" i="41"/>
  <c r="T2616" i="41"/>
  <c r="T2617" i="41"/>
  <c r="T2618" i="41"/>
  <c r="T2619" i="41"/>
  <c r="T2620" i="41"/>
  <c r="T2621" i="41"/>
  <c r="T2622" i="41"/>
  <c r="T2623" i="41"/>
  <c r="T2624" i="41"/>
  <c r="T2625" i="41"/>
  <c r="T2626" i="41"/>
  <c r="T2627" i="41"/>
  <c r="T2628" i="41"/>
  <c r="T2629" i="41"/>
  <c r="T2630" i="41"/>
  <c r="T2631" i="41"/>
  <c r="T2632" i="41"/>
  <c r="T2633" i="41"/>
  <c r="T2634" i="41"/>
  <c r="T2635" i="41"/>
  <c r="T2636" i="41"/>
  <c r="T2637" i="41"/>
  <c r="T2638" i="41"/>
  <c r="T2639" i="41"/>
  <c r="T2640" i="41"/>
  <c r="T2641" i="41"/>
  <c r="T2642" i="41"/>
  <c r="T2643" i="41"/>
  <c r="T2644" i="41"/>
  <c r="T2645" i="41"/>
  <c r="T2646" i="41"/>
  <c r="T2647" i="41"/>
  <c r="T2648" i="41"/>
  <c r="T2649" i="41"/>
  <c r="T2650" i="41"/>
  <c r="T2651" i="41"/>
  <c r="T2652" i="41"/>
  <c r="T2653" i="41"/>
  <c r="T2654" i="41"/>
  <c r="T2655" i="41"/>
  <c r="T2656" i="41"/>
  <c r="T2657" i="41"/>
  <c r="T2658" i="41"/>
  <c r="T2659" i="41"/>
  <c r="T2660" i="41"/>
  <c r="T2661" i="41"/>
  <c r="T2662" i="41"/>
  <c r="T2663" i="41"/>
  <c r="T2664" i="41"/>
  <c r="T2665" i="41"/>
  <c r="T2666" i="41"/>
  <c r="T2667" i="41"/>
  <c r="T2668" i="41"/>
  <c r="T2669" i="41"/>
  <c r="T2670" i="41"/>
  <c r="T2671" i="41"/>
  <c r="T2672" i="41"/>
  <c r="T2673" i="41"/>
  <c r="T2674" i="41"/>
  <c r="T2675" i="41"/>
  <c r="T2676" i="41"/>
  <c r="T2677" i="41"/>
  <c r="T2678" i="41"/>
  <c r="T2679" i="41"/>
  <c r="T2680" i="41"/>
  <c r="T2681" i="41"/>
  <c r="T2682" i="41"/>
  <c r="T2683" i="41"/>
  <c r="T2684" i="41"/>
  <c r="T2685" i="41"/>
  <c r="T2686" i="41"/>
  <c r="T2687" i="41"/>
  <c r="T2688" i="41"/>
  <c r="T2689" i="41"/>
  <c r="T2690" i="41"/>
  <c r="T2691" i="41"/>
  <c r="T2692" i="41"/>
  <c r="T2693" i="41"/>
  <c r="T2694" i="41"/>
  <c r="T2695" i="41"/>
  <c r="T2696" i="41"/>
  <c r="T2697" i="41"/>
  <c r="T2698" i="41"/>
  <c r="T2699" i="41"/>
  <c r="T2700" i="41"/>
  <c r="T2701" i="41"/>
  <c r="T2702" i="41"/>
  <c r="T2703" i="41"/>
  <c r="T2704" i="41"/>
  <c r="T2705" i="41"/>
  <c r="T2706" i="41"/>
  <c r="T2707" i="41"/>
  <c r="T2708" i="41"/>
  <c r="T2709" i="41"/>
  <c r="T2710" i="41"/>
  <c r="T2711" i="41"/>
  <c r="T2712" i="41"/>
  <c r="T2713" i="41"/>
  <c r="T2714" i="41"/>
  <c r="T2715" i="41"/>
  <c r="T2716" i="41"/>
  <c r="T2717" i="41"/>
  <c r="T2718" i="41"/>
  <c r="T2719" i="41"/>
  <c r="T2720" i="41"/>
  <c r="T2721" i="41"/>
  <c r="T2722" i="41"/>
  <c r="T2723" i="41"/>
  <c r="T2724" i="41"/>
  <c r="T2725" i="41"/>
  <c r="T2726" i="41"/>
  <c r="T2727" i="41"/>
  <c r="T2728" i="41"/>
  <c r="T2729" i="41"/>
  <c r="T2730" i="41"/>
  <c r="T2731" i="41"/>
  <c r="T2732" i="41"/>
  <c r="T2733" i="41"/>
  <c r="T2734" i="41"/>
  <c r="T2735" i="41"/>
  <c r="T2736" i="41"/>
  <c r="T2737" i="41"/>
  <c r="T2738" i="41"/>
  <c r="T2739" i="41"/>
  <c r="T2740" i="41"/>
  <c r="T2741" i="41"/>
  <c r="T2742" i="41"/>
  <c r="T2743" i="41"/>
  <c r="T2744" i="41"/>
  <c r="T2745" i="41"/>
  <c r="T2746" i="41"/>
  <c r="T2747" i="41"/>
  <c r="T2748" i="41"/>
  <c r="T2749" i="41"/>
  <c r="T2750" i="41"/>
  <c r="T2751" i="41"/>
  <c r="T2752" i="41"/>
  <c r="T2753" i="41"/>
  <c r="T2754" i="41"/>
  <c r="T2755" i="41"/>
  <c r="T2756" i="41"/>
  <c r="T2757" i="41"/>
  <c r="T2758" i="41"/>
  <c r="T2759" i="41"/>
  <c r="T2760" i="41"/>
  <c r="T2761" i="41"/>
  <c r="T2762" i="41"/>
  <c r="T2763" i="41"/>
  <c r="T2764" i="41"/>
  <c r="T2765" i="41"/>
  <c r="T2766" i="41"/>
  <c r="T2767" i="41"/>
  <c r="T2768" i="41"/>
  <c r="T2769" i="41"/>
  <c r="T2770" i="41"/>
  <c r="T2771" i="41"/>
  <c r="T2772" i="41"/>
  <c r="T2773" i="41"/>
  <c r="T2774" i="41"/>
  <c r="T2775" i="41"/>
  <c r="T2776" i="41"/>
  <c r="T2777" i="41"/>
  <c r="T2778" i="41"/>
  <c r="T2779" i="41"/>
  <c r="T2780" i="41"/>
  <c r="T2781" i="41"/>
  <c r="T2782" i="41"/>
  <c r="T2783" i="41"/>
  <c r="T2784" i="41"/>
  <c r="T2785" i="41"/>
  <c r="T2786" i="41"/>
  <c r="T2787" i="41"/>
  <c r="T2788" i="41"/>
  <c r="T2789" i="41"/>
  <c r="T2790" i="41"/>
  <c r="T2791" i="41"/>
  <c r="T2792" i="41"/>
  <c r="T2793" i="41"/>
  <c r="T2794" i="41"/>
  <c r="T2795" i="41"/>
  <c r="T2796" i="41"/>
  <c r="T2797" i="41"/>
  <c r="T2798" i="41"/>
  <c r="T2799" i="41"/>
  <c r="T2800" i="41"/>
  <c r="T2801" i="41"/>
  <c r="T2802" i="41"/>
  <c r="T2803" i="41"/>
  <c r="T2804" i="41"/>
  <c r="T2805" i="41"/>
  <c r="T2806" i="41"/>
  <c r="T2807" i="41"/>
  <c r="T2808" i="41"/>
  <c r="T2809" i="41"/>
  <c r="T2810" i="41"/>
  <c r="T2811" i="41"/>
  <c r="T2812" i="41"/>
  <c r="T2813" i="41"/>
  <c r="T2814" i="41"/>
  <c r="T2815" i="41"/>
  <c r="T2816" i="41"/>
  <c r="T2817" i="41"/>
  <c r="T2818" i="41"/>
  <c r="T2819" i="41"/>
  <c r="T2820" i="41"/>
  <c r="T2821" i="41"/>
  <c r="T2822" i="41"/>
  <c r="T2823" i="41"/>
  <c r="T2824" i="41"/>
  <c r="T2825" i="41"/>
  <c r="T2826" i="41"/>
  <c r="T2827" i="41"/>
  <c r="T2828" i="41"/>
  <c r="T2829" i="41"/>
  <c r="T2830" i="41"/>
  <c r="T2831" i="41"/>
  <c r="T2832" i="41"/>
  <c r="T2833" i="41"/>
  <c r="T2834" i="41"/>
  <c r="T2835" i="41"/>
  <c r="T2836" i="41"/>
  <c r="T2837" i="41"/>
  <c r="T2838" i="41"/>
  <c r="T2839" i="41"/>
  <c r="T2840" i="41"/>
  <c r="T2841" i="41"/>
  <c r="T2842" i="41"/>
  <c r="T2843" i="41"/>
  <c r="T2844" i="41"/>
  <c r="T2845" i="41"/>
  <c r="T2846" i="41"/>
  <c r="T2847" i="41"/>
  <c r="T2848" i="41"/>
  <c r="T2849" i="41"/>
  <c r="T2850" i="41"/>
  <c r="T2851" i="41"/>
  <c r="T2852" i="41"/>
  <c r="T2853" i="41"/>
  <c r="T2854" i="41"/>
  <c r="T2855" i="41"/>
  <c r="T2856" i="41"/>
  <c r="T2857" i="41"/>
  <c r="T2858" i="41"/>
  <c r="T2859" i="41"/>
  <c r="T2860" i="41"/>
  <c r="T2861" i="41"/>
  <c r="T2862" i="41"/>
  <c r="T2863" i="41"/>
  <c r="T2864" i="41"/>
  <c r="T2865" i="41"/>
  <c r="T2866" i="41"/>
  <c r="T2867" i="41"/>
  <c r="T2868" i="41"/>
  <c r="T2869" i="41"/>
  <c r="T2870" i="41"/>
  <c r="T2871" i="41"/>
  <c r="T2872" i="41"/>
  <c r="T2873" i="41"/>
  <c r="T2874" i="41"/>
  <c r="T2875" i="41"/>
  <c r="T2876" i="41"/>
  <c r="T2877" i="41"/>
  <c r="T2878" i="41"/>
  <c r="T2879" i="41"/>
  <c r="T2880" i="41"/>
  <c r="T2881" i="41"/>
  <c r="T2882" i="41"/>
  <c r="T2883" i="41"/>
  <c r="T2884" i="41"/>
  <c r="T2885" i="41"/>
  <c r="T2886" i="41"/>
  <c r="T2887" i="41"/>
  <c r="T2888" i="41"/>
  <c r="T2889" i="41"/>
  <c r="T2890" i="41"/>
  <c r="T2891" i="41"/>
  <c r="T2892" i="41"/>
  <c r="T2893" i="41"/>
  <c r="T2894" i="41"/>
  <c r="T2895" i="41"/>
  <c r="T2896" i="41"/>
  <c r="T2897" i="41"/>
  <c r="T2898" i="41"/>
  <c r="T2899" i="41"/>
  <c r="T2900" i="41"/>
  <c r="T2901" i="41"/>
  <c r="T2902" i="41"/>
  <c r="T2903" i="41"/>
  <c r="T2904" i="41"/>
  <c r="T2905" i="41"/>
  <c r="T2906" i="41"/>
  <c r="T2907" i="41"/>
  <c r="T2908" i="41"/>
  <c r="T2909" i="41"/>
  <c r="T2910" i="41"/>
  <c r="T2911" i="41"/>
  <c r="T2912" i="41"/>
  <c r="T2913" i="41"/>
  <c r="T2914" i="41"/>
  <c r="T2915" i="41"/>
  <c r="T2916" i="41"/>
  <c r="T2917" i="41"/>
  <c r="T2918" i="41"/>
  <c r="T2919" i="41"/>
  <c r="T2920" i="41"/>
  <c r="T2921" i="41"/>
  <c r="T2922" i="41"/>
  <c r="T2923" i="41"/>
  <c r="T2924" i="41"/>
  <c r="T2925" i="41"/>
  <c r="R2561" i="41"/>
  <c r="R2562" i="41"/>
  <c r="R2563" i="41"/>
  <c r="R2564" i="41"/>
  <c r="R2565" i="41"/>
  <c r="R2566" i="41"/>
  <c r="R2567" i="41"/>
  <c r="R2568" i="41"/>
  <c r="R2569" i="41"/>
  <c r="R2570" i="41"/>
  <c r="R2571" i="41"/>
  <c r="R2572" i="41"/>
  <c r="R2573" i="41"/>
  <c r="R2574" i="41"/>
  <c r="R2575" i="41"/>
  <c r="R2576" i="41"/>
  <c r="R2577" i="41"/>
  <c r="R2578" i="41"/>
  <c r="R2579" i="41"/>
  <c r="R2580" i="41"/>
  <c r="R2581" i="41"/>
  <c r="R2582" i="41"/>
  <c r="R2583" i="41"/>
  <c r="R2584" i="41"/>
  <c r="R2585" i="41"/>
  <c r="R2586" i="41"/>
  <c r="R2587" i="41"/>
  <c r="R2588" i="41"/>
  <c r="R2589" i="41"/>
  <c r="R2590" i="41"/>
  <c r="R2591" i="41"/>
  <c r="R2592" i="41"/>
  <c r="R2593" i="41"/>
  <c r="R2594" i="41"/>
  <c r="R2595" i="41"/>
  <c r="R2596" i="41"/>
  <c r="R2597" i="41"/>
  <c r="R2598" i="41"/>
  <c r="R2599" i="41"/>
  <c r="R2600" i="41"/>
  <c r="R2601" i="41"/>
  <c r="R2602" i="41"/>
  <c r="R2603" i="41"/>
  <c r="R2604" i="41"/>
  <c r="R2605" i="41"/>
  <c r="R2606" i="41"/>
  <c r="R2607" i="41"/>
  <c r="R2608" i="41"/>
  <c r="R2609" i="41"/>
  <c r="R2610" i="41"/>
  <c r="R2611" i="41"/>
  <c r="R2612" i="41"/>
  <c r="R2613" i="41"/>
  <c r="R2614" i="41"/>
  <c r="R2615" i="41"/>
  <c r="R2616" i="41"/>
  <c r="R2617" i="41"/>
  <c r="R2618" i="41"/>
  <c r="R2619" i="41"/>
  <c r="R2620" i="41"/>
  <c r="R2621" i="41"/>
  <c r="R2622" i="41"/>
  <c r="R2623" i="41"/>
  <c r="R2624" i="41"/>
  <c r="R2625" i="41"/>
  <c r="R2626" i="41"/>
  <c r="R2627" i="41"/>
  <c r="R2628" i="41"/>
  <c r="R2629" i="41"/>
  <c r="R2630" i="41"/>
  <c r="R2631" i="41"/>
  <c r="R2632" i="41"/>
  <c r="R2633" i="41"/>
  <c r="R2634" i="41"/>
  <c r="R2635" i="41"/>
  <c r="R2636" i="41"/>
  <c r="R2637" i="41"/>
  <c r="R2638" i="41"/>
  <c r="R2639" i="41"/>
  <c r="R2640" i="41"/>
  <c r="R2641" i="41"/>
  <c r="R2642" i="41"/>
  <c r="R2643" i="41"/>
  <c r="R2644" i="41"/>
  <c r="R2645" i="41"/>
  <c r="R2646" i="41"/>
  <c r="R2647" i="41"/>
  <c r="R2648" i="41"/>
  <c r="R2649" i="41"/>
  <c r="R2650" i="41"/>
  <c r="R2651" i="41"/>
  <c r="R2652" i="41"/>
  <c r="R2653" i="41"/>
  <c r="R2654" i="41"/>
  <c r="R2655" i="41"/>
  <c r="R2656" i="41"/>
  <c r="R2657" i="41"/>
  <c r="R2658" i="41"/>
  <c r="R2659" i="41"/>
  <c r="R2660" i="41"/>
  <c r="R2661" i="41"/>
  <c r="R2662" i="41"/>
  <c r="R2663" i="41"/>
  <c r="R2664" i="41"/>
  <c r="R2665" i="41"/>
  <c r="R2666" i="41"/>
  <c r="R2667" i="41"/>
  <c r="R2668" i="41"/>
  <c r="R2669" i="41"/>
  <c r="R2670" i="41"/>
  <c r="R2671" i="41"/>
  <c r="R2672" i="41"/>
  <c r="R2673" i="41"/>
  <c r="R2674" i="41"/>
  <c r="R2675" i="41"/>
  <c r="R2676" i="41"/>
  <c r="R2677" i="41"/>
  <c r="R2678" i="41"/>
  <c r="R2679" i="41"/>
  <c r="R2680" i="41"/>
  <c r="R2681" i="41"/>
  <c r="R2682" i="41"/>
  <c r="R2683" i="41"/>
  <c r="R2684" i="41"/>
  <c r="R2685" i="41"/>
  <c r="R2686" i="41"/>
  <c r="R2687" i="41"/>
  <c r="R2688" i="41"/>
  <c r="R2689" i="41"/>
  <c r="R2690" i="41"/>
  <c r="R2691" i="41"/>
  <c r="R2692" i="41"/>
  <c r="R2693" i="41"/>
  <c r="R2694" i="41"/>
  <c r="R2695" i="41"/>
  <c r="R2696" i="41"/>
  <c r="R2697" i="41"/>
  <c r="R2698" i="41"/>
  <c r="R2699" i="41"/>
  <c r="R2700" i="41"/>
  <c r="R2701" i="41"/>
  <c r="R2702" i="41"/>
  <c r="R2703" i="41"/>
  <c r="R2704" i="41"/>
  <c r="R2705" i="41"/>
  <c r="R2706" i="41"/>
  <c r="R2707" i="41"/>
  <c r="R2708" i="41"/>
  <c r="R2709" i="41"/>
  <c r="R2710" i="41"/>
  <c r="R2711" i="41"/>
  <c r="R2712" i="41"/>
  <c r="R2713" i="41"/>
  <c r="R2714" i="41"/>
  <c r="R2715" i="41"/>
  <c r="R2716" i="41"/>
  <c r="R2717" i="41"/>
  <c r="R2718" i="41"/>
  <c r="R2719" i="41"/>
  <c r="R2720" i="41"/>
  <c r="R2721" i="41"/>
  <c r="R2722" i="41"/>
  <c r="R2723" i="41"/>
  <c r="R2724" i="41"/>
  <c r="R2725" i="41"/>
  <c r="R2726" i="41"/>
  <c r="R2727" i="41"/>
  <c r="R2728" i="41"/>
  <c r="R2729" i="41"/>
  <c r="R2730" i="41"/>
  <c r="R2731" i="41"/>
  <c r="R2732" i="41"/>
  <c r="R2733" i="41"/>
  <c r="R2734" i="41"/>
  <c r="R2735" i="41"/>
  <c r="R2736" i="41"/>
  <c r="R2737" i="41"/>
  <c r="R2738" i="41"/>
  <c r="R2739" i="41"/>
  <c r="R2740" i="41"/>
  <c r="R2741" i="41"/>
  <c r="R2742" i="41"/>
  <c r="R2743" i="41"/>
  <c r="R2744" i="41"/>
  <c r="R2745" i="41"/>
  <c r="R2746" i="41"/>
  <c r="R2747" i="41"/>
  <c r="R2748" i="41"/>
  <c r="R2749" i="41"/>
  <c r="R2750" i="41"/>
  <c r="R2751" i="41"/>
  <c r="R2752" i="41"/>
  <c r="R2753" i="41"/>
  <c r="R2754" i="41"/>
  <c r="R2755" i="41"/>
  <c r="R2756" i="41"/>
  <c r="R2757" i="41"/>
  <c r="R2758" i="41"/>
  <c r="R2759" i="41"/>
  <c r="R2760" i="41"/>
  <c r="R2761" i="41"/>
  <c r="R2762" i="41"/>
  <c r="R2763" i="41"/>
  <c r="R2764" i="41"/>
  <c r="R2765" i="41"/>
  <c r="R2766" i="41"/>
  <c r="R2767" i="41"/>
  <c r="R2768" i="41"/>
  <c r="R2769" i="41"/>
  <c r="R2770" i="41"/>
  <c r="R2771" i="41"/>
  <c r="R2772" i="41"/>
  <c r="R2773" i="41"/>
  <c r="R2774" i="41"/>
  <c r="R2775" i="41"/>
  <c r="R2776" i="41"/>
  <c r="R2777" i="41"/>
  <c r="R2778" i="41"/>
  <c r="R2779" i="41"/>
  <c r="R2780" i="41"/>
  <c r="R2781" i="41"/>
  <c r="R2782" i="41"/>
  <c r="R2783" i="41"/>
  <c r="R2784" i="41"/>
  <c r="R2785" i="41"/>
  <c r="R2786" i="41"/>
  <c r="R2787" i="41"/>
  <c r="R2788" i="41"/>
  <c r="R2789" i="41"/>
  <c r="R2790" i="41"/>
  <c r="R2791" i="41"/>
  <c r="R2792" i="41"/>
  <c r="R2793" i="41"/>
  <c r="R2794" i="41"/>
  <c r="R2795" i="41"/>
  <c r="R2796" i="41"/>
  <c r="R2797" i="41"/>
  <c r="R2798" i="41"/>
  <c r="R2799" i="41"/>
  <c r="R2800" i="41"/>
  <c r="R2801" i="41"/>
  <c r="R2802" i="41"/>
  <c r="R2803" i="41"/>
  <c r="R2804" i="41"/>
  <c r="R2805" i="41"/>
  <c r="R2806" i="41"/>
  <c r="R2807" i="41"/>
  <c r="R2808" i="41"/>
  <c r="R2809" i="41"/>
  <c r="R2810" i="41"/>
  <c r="R2811" i="41"/>
  <c r="R2812" i="41"/>
  <c r="R2813" i="41"/>
  <c r="R2814" i="41"/>
  <c r="R2815" i="41"/>
  <c r="R2816" i="41"/>
  <c r="R2817" i="41"/>
  <c r="R2818" i="41"/>
  <c r="R2819" i="41"/>
  <c r="R2820" i="41"/>
  <c r="R2821" i="41"/>
  <c r="R2822" i="41"/>
  <c r="R2823" i="41"/>
  <c r="R2824" i="41"/>
  <c r="R2825" i="41"/>
  <c r="R2826" i="41"/>
  <c r="R2827" i="41"/>
  <c r="R2828" i="41"/>
  <c r="R2829" i="41"/>
  <c r="R2830" i="41"/>
  <c r="R2831" i="41"/>
  <c r="R2832" i="41"/>
  <c r="R2833" i="41"/>
  <c r="R2834" i="41"/>
  <c r="R2835" i="41"/>
  <c r="R2836" i="41"/>
  <c r="R2837" i="41"/>
  <c r="R2838" i="41"/>
  <c r="R2839" i="41"/>
  <c r="R2840" i="41"/>
  <c r="R2841" i="41"/>
  <c r="R2842" i="41"/>
  <c r="R2843" i="41"/>
  <c r="R2844" i="41"/>
  <c r="R2845" i="41"/>
  <c r="R2846" i="41"/>
  <c r="R2847" i="41"/>
  <c r="R2848" i="41"/>
  <c r="R2849" i="41"/>
  <c r="R2850" i="41"/>
  <c r="R2851" i="41"/>
  <c r="R2852" i="41"/>
  <c r="R2853" i="41"/>
  <c r="R2854" i="41"/>
  <c r="R2855" i="41"/>
  <c r="R2856" i="41"/>
  <c r="R2857" i="41"/>
  <c r="R2858" i="41"/>
  <c r="R2859" i="41"/>
  <c r="R2860" i="41"/>
  <c r="R2861" i="41"/>
  <c r="R2862" i="41"/>
  <c r="R2863" i="41"/>
  <c r="R2864" i="41"/>
  <c r="R2865" i="41"/>
  <c r="R2866" i="41"/>
  <c r="R2867" i="41"/>
  <c r="R2868" i="41"/>
  <c r="R2869" i="41"/>
  <c r="R2870" i="41"/>
  <c r="R2871" i="41"/>
  <c r="R2872" i="41"/>
  <c r="R2873" i="41"/>
  <c r="R2874" i="41"/>
  <c r="R2875" i="41"/>
  <c r="R2876" i="41"/>
  <c r="R2877" i="41"/>
  <c r="R2878" i="41"/>
  <c r="R2879" i="41"/>
  <c r="R2880" i="41"/>
  <c r="R2881" i="41"/>
  <c r="R2882" i="41"/>
  <c r="R2883" i="41"/>
  <c r="R2884" i="41"/>
  <c r="R2885" i="41"/>
  <c r="R2886" i="41"/>
  <c r="R2887" i="41"/>
  <c r="R2888" i="41"/>
  <c r="R2889" i="41"/>
  <c r="R2890" i="41"/>
  <c r="R2891" i="41"/>
  <c r="R2892" i="41"/>
  <c r="R2893" i="41"/>
  <c r="R2894" i="41"/>
  <c r="R2895" i="41"/>
  <c r="R2896" i="41"/>
  <c r="R2897" i="41"/>
  <c r="R2898" i="41"/>
  <c r="R2899" i="41"/>
  <c r="R2900" i="41"/>
  <c r="R2901" i="41"/>
  <c r="R2902" i="41"/>
  <c r="R2903" i="41"/>
  <c r="R2904" i="41"/>
  <c r="R2905" i="41"/>
  <c r="R2906" i="41"/>
  <c r="R2907" i="41"/>
  <c r="R2908" i="41"/>
  <c r="R2909" i="41"/>
  <c r="R2910" i="41"/>
  <c r="R2911" i="41"/>
  <c r="R2912" i="41"/>
  <c r="R2913" i="41"/>
  <c r="R2914" i="41"/>
  <c r="R2915" i="41"/>
  <c r="R2916" i="41"/>
  <c r="R2917" i="41"/>
  <c r="R2918" i="41"/>
  <c r="R2919" i="41"/>
  <c r="R2920" i="41"/>
  <c r="R2921" i="41"/>
  <c r="R2922" i="41"/>
  <c r="R2923" i="41"/>
  <c r="R2924" i="41"/>
  <c r="R2925" i="41"/>
  <c r="P2528" i="41"/>
  <c r="P2529" i="41"/>
  <c r="P2530" i="41"/>
  <c r="P2531" i="41"/>
  <c r="P2532" i="41"/>
  <c r="P2533" i="41"/>
  <c r="O387" i="40" s="1"/>
  <c r="P2534" i="41"/>
  <c r="P2535" i="41"/>
  <c r="P2536" i="41"/>
  <c r="P2537" i="41"/>
  <c r="P2538" i="41"/>
  <c r="P2539" i="41"/>
  <c r="P2540" i="41"/>
  <c r="P2541" i="41"/>
  <c r="P2542" i="41"/>
  <c r="P2543" i="41"/>
  <c r="P2544" i="41"/>
  <c r="P2545" i="41"/>
  <c r="P2546" i="41"/>
  <c r="P2547" i="41"/>
  <c r="P2548" i="41"/>
  <c r="P2549" i="41"/>
  <c r="P2550" i="41"/>
  <c r="P2551" i="41"/>
  <c r="P2552" i="41"/>
  <c r="P2553" i="41"/>
  <c r="P2554" i="41"/>
  <c r="P2555" i="41"/>
  <c r="P2556" i="41"/>
  <c r="P2557" i="41"/>
  <c r="P2558" i="41"/>
  <c r="P2559" i="41"/>
  <c r="P2560" i="41"/>
  <c r="P2561" i="41"/>
  <c r="P2562" i="41"/>
  <c r="P2563" i="41"/>
  <c r="P2564" i="41"/>
  <c r="P2565" i="41"/>
  <c r="P2566" i="41"/>
  <c r="P2567" i="41"/>
  <c r="P2568" i="41"/>
  <c r="P2569" i="41"/>
  <c r="P2570" i="41"/>
  <c r="P2571" i="41"/>
  <c r="P2572" i="41"/>
  <c r="P2573" i="41"/>
  <c r="P2574" i="41"/>
  <c r="P2575" i="41"/>
  <c r="P2576" i="41"/>
  <c r="P2577" i="41"/>
  <c r="P2578" i="41"/>
  <c r="P2579" i="41"/>
  <c r="P2580" i="41"/>
  <c r="P2581" i="41"/>
  <c r="P2582" i="41"/>
  <c r="P2583" i="41"/>
  <c r="P2584" i="41"/>
  <c r="P2585" i="41"/>
  <c r="P2586" i="41"/>
  <c r="P2587" i="41"/>
  <c r="P2588" i="41"/>
  <c r="P2589" i="41"/>
  <c r="P2590" i="41"/>
  <c r="P2591" i="41"/>
  <c r="P2592" i="41"/>
  <c r="P2593" i="41"/>
  <c r="P2594" i="41"/>
  <c r="P2595" i="41"/>
  <c r="P2596" i="41"/>
  <c r="P2597" i="41"/>
  <c r="P2598" i="41"/>
  <c r="P2599" i="41"/>
  <c r="P2600" i="41"/>
  <c r="P2601" i="41"/>
  <c r="P2602" i="41"/>
  <c r="P2603" i="41"/>
  <c r="P2604" i="41"/>
  <c r="P2605" i="41"/>
  <c r="P2606" i="41"/>
  <c r="P2607" i="41"/>
  <c r="P2608" i="41"/>
  <c r="P2609" i="41"/>
  <c r="P2610" i="41"/>
  <c r="P2611" i="41"/>
  <c r="P2612" i="41"/>
  <c r="P2613" i="41"/>
  <c r="P2614" i="41"/>
  <c r="P2615" i="41"/>
  <c r="P2616" i="41"/>
  <c r="P2617" i="41"/>
  <c r="P2618" i="41"/>
  <c r="P2619" i="41"/>
  <c r="P2620" i="41"/>
  <c r="P2621" i="41"/>
  <c r="P2622" i="41"/>
  <c r="P2623" i="41"/>
  <c r="P2624" i="41"/>
  <c r="P2625" i="41"/>
  <c r="P2626" i="41"/>
  <c r="P2627" i="41"/>
  <c r="P2628" i="41"/>
  <c r="P2629" i="41"/>
  <c r="P2630" i="41"/>
  <c r="P2631" i="41"/>
  <c r="P2632" i="41"/>
  <c r="P2633" i="41"/>
  <c r="P2634" i="41"/>
  <c r="P2635" i="41"/>
  <c r="P2636" i="41"/>
  <c r="P2637" i="41"/>
  <c r="P2638" i="41"/>
  <c r="P2639" i="41"/>
  <c r="P2640" i="41"/>
  <c r="P2641" i="41"/>
  <c r="P2642" i="41"/>
  <c r="P2643" i="41"/>
  <c r="P2644" i="41"/>
  <c r="P2645" i="41"/>
  <c r="P2646" i="41"/>
  <c r="P2647" i="41"/>
  <c r="P2648" i="41"/>
  <c r="P2649" i="41"/>
  <c r="P2650" i="41"/>
  <c r="P2651" i="41"/>
  <c r="P2652" i="41"/>
  <c r="P2653" i="41"/>
  <c r="P2654" i="41"/>
  <c r="P2655" i="41"/>
  <c r="P2656" i="41"/>
  <c r="P2657" i="41"/>
  <c r="P2658" i="41"/>
  <c r="P2659" i="41"/>
  <c r="P2660" i="41"/>
  <c r="P2661" i="41"/>
  <c r="P2662" i="41"/>
  <c r="P2663" i="41"/>
  <c r="P2664" i="41"/>
  <c r="P2665" i="41"/>
  <c r="P2666" i="41"/>
  <c r="P2667" i="41"/>
  <c r="P2668" i="41"/>
  <c r="P2669" i="41"/>
  <c r="P2670" i="41"/>
  <c r="P2671" i="41"/>
  <c r="P2672" i="41"/>
  <c r="P2673" i="41"/>
  <c r="P2674" i="41"/>
  <c r="P2675" i="41"/>
  <c r="P2676" i="41"/>
  <c r="P2677" i="41"/>
  <c r="P2678" i="41"/>
  <c r="P2679" i="41"/>
  <c r="P2680" i="41"/>
  <c r="P2681" i="41"/>
  <c r="P2682" i="41"/>
  <c r="P2683" i="41"/>
  <c r="P2684" i="41"/>
  <c r="P2685" i="41"/>
  <c r="P2686" i="41"/>
  <c r="P2687" i="41"/>
  <c r="P2688" i="41"/>
  <c r="P2689" i="41"/>
  <c r="P2690" i="41"/>
  <c r="P2691" i="41"/>
  <c r="P2692" i="41"/>
  <c r="P2693" i="41"/>
  <c r="P2694" i="41"/>
  <c r="P2695" i="41"/>
  <c r="P2696" i="41"/>
  <c r="P2697" i="41"/>
  <c r="P2698" i="41"/>
  <c r="P2699" i="41"/>
  <c r="P2700" i="41"/>
  <c r="P2701" i="41"/>
  <c r="P2702" i="41"/>
  <c r="P2703" i="41"/>
  <c r="P2704" i="41"/>
  <c r="P2705" i="41"/>
  <c r="P2706" i="41"/>
  <c r="P2707" i="41"/>
  <c r="P2708" i="41"/>
  <c r="P2709" i="41"/>
  <c r="P2710" i="41"/>
  <c r="P2711" i="41"/>
  <c r="P2712" i="41"/>
  <c r="P2713" i="41"/>
  <c r="P2714" i="41"/>
  <c r="P2715" i="41"/>
  <c r="P2716" i="41"/>
  <c r="P2717" i="41"/>
  <c r="P2718" i="41"/>
  <c r="P2719" i="41"/>
  <c r="P2720" i="41"/>
  <c r="P2721" i="41"/>
  <c r="P2722" i="41"/>
  <c r="P2723" i="41"/>
  <c r="P2724" i="41"/>
  <c r="P2725" i="41"/>
  <c r="P2726" i="41"/>
  <c r="P2727" i="41"/>
  <c r="P2728" i="41"/>
  <c r="P2729" i="41"/>
  <c r="P2730" i="41"/>
  <c r="P2731" i="41"/>
  <c r="P2732" i="41"/>
  <c r="P2733" i="41"/>
  <c r="P2734" i="41"/>
  <c r="P2735" i="41"/>
  <c r="P2736" i="41"/>
  <c r="P2737" i="41"/>
  <c r="P2738" i="41"/>
  <c r="P2739" i="41"/>
  <c r="P2740" i="41"/>
  <c r="P2741" i="41"/>
  <c r="P2742" i="41"/>
  <c r="P2743" i="41"/>
  <c r="P2744" i="41"/>
  <c r="P2745" i="41"/>
  <c r="P2746" i="41"/>
  <c r="P2747" i="41"/>
  <c r="P2748" i="41"/>
  <c r="P2749" i="41"/>
  <c r="P2750" i="41"/>
  <c r="P2751" i="41"/>
  <c r="P2752" i="41"/>
  <c r="P2753" i="41"/>
  <c r="P2754" i="41"/>
  <c r="P2755" i="41"/>
  <c r="P2756" i="41"/>
  <c r="P2757" i="41"/>
  <c r="P2758" i="41"/>
  <c r="P2759" i="41"/>
  <c r="P2760" i="41"/>
  <c r="P2761" i="41"/>
  <c r="P2762" i="41"/>
  <c r="P2763" i="41"/>
  <c r="P2764" i="41"/>
  <c r="P2765" i="41"/>
  <c r="P2766" i="41"/>
  <c r="P2767" i="41"/>
  <c r="P2768" i="41"/>
  <c r="P2769" i="41"/>
  <c r="P2770" i="41"/>
  <c r="P2771" i="41"/>
  <c r="P2772" i="41"/>
  <c r="P2773" i="41"/>
  <c r="P2774" i="41"/>
  <c r="P2775" i="41"/>
  <c r="P2776" i="41"/>
  <c r="P2777" i="41"/>
  <c r="P2778" i="41"/>
  <c r="P2779" i="41"/>
  <c r="P2780" i="41"/>
  <c r="P2781" i="41"/>
  <c r="P2782" i="41"/>
  <c r="P2783" i="41"/>
  <c r="P2784" i="41"/>
  <c r="P2785" i="41"/>
  <c r="P2786" i="41"/>
  <c r="P2787" i="41"/>
  <c r="P2788" i="41"/>
  <c r="P2789" i="41"/>
  <c r="P2790" i="41"/>
  <c r="P2791" i="41"/>
  <c r="P2792" i="41"/>
  <c r="P2793" i="41"/>
  <c r="P2794" i="41"/>
  <c r="P2795" i="41"/>
  <c r="P2796" i="41"/>
  <c r="P2797" i="41"/>
  <c r="P2798" i="41"/>
  <c r="P2799" i="41"/>
  <c r="P2800" i="41"/>
  <c r="P2801" i="41"/>
  <c r="P2802" i="41"/>
  <c r="P2803" i="41"/>
  <c r="P2804" i="41"/>
  <c r="P2805" i="41"/>
  <c r="P2806" i="41"/>
  <c r="P2807" i="41"/>
  <c r="P2808" i="41"/>
  <c r="P2809" i="41"/>
  <c r="P2810" i="41"/>
  <c r="P2811" i="41"/>
  <c r="P2812" i="41"/>
  <c r="P2813" i="41"/>
  <c r="P2814" i="41"/>
  <c r="P2815" i="41"/>
  <c r="P2816" i="41"/>
  <c r="P2817" i="41"/>
  <c r="P2818" i="41"/>
  <c r="P2819" i="41"/>
  <c r="P2820" i="41"/>
  <c r="P2821" i="41"/>
  <c r="P2822" i="41"/>
  <c r="P2823" i="41"/>
  <c r="P2824" i="41"/>
  <c r="P2825" i="41"/>
  <c r="P2826" i="41"/>
  <c r="P2827" i="41"/>
  <c r="P2828" i="41"/>
  <c r="P2829" i="41"/>
  <c r="P2830" i="41"/>
  <c r="P2831" i="41"/>
  <c r="P2832" i="41"/>
  <c r="P2833" i="41"/>
  <c r="P2834" i="41"/>
  <c r="P2835" i="41"/>
  <c r="P2836" i="41"/>
  <c r="P2837" i="41"/>
  <c r="P2838" i="41"/>
  <c r="P2839" i="41"/>
  <c r="P2840" i="41"/>
  <c r="P2841" i="41"/>
  <c r="P2842" i="41"/>
  <c r="P2843" i="41"/>
  <c r="P2844" i="41"/>
  <c r="P2845" i="41"/>
  <c r="P2846" i="41"/>
  <c r="P2847" i="41"/>
  <c r="P2848" i="41"/>
  <c r="P2849" i="41"/>
  <c r="P2850" i="41"/>
  <c r="P2851" i="41"/>
  <c r="P2852" i="41"/>
  <c r="P2853" i="41"/>
  <c r="P2854" i="41"/>
  <c r="P2855" i="41"/>
  <c r="P2856" i="41"/>
  <c r="P2857" i="41"/>
  <c r="P2858" i="41"/>
  <c r="P2859" i="41"/>
  <c r="P2860" i="41"/>
  <c r="P2861" i="41"/>
  <c r="P2862" i="41"/>
  <c r="P2863" i="41"/>
  <c r="P2864" i="41"/>
  <c r="P2865" i="41"/>
  <c r="P2866" i="41"/>
  <c r="P2867" i="41"/>
  <c r="P2868" i="41"/>
  <c r="P2869" i="41"/>
  <c r="P2870" i="41"/>
  <c r="P2871" i="41"/>
  <c r="P2872" i="41"/>
  <c r="P2873" i="41"/>
  <c r="P2874" i="41"/>
  <c r="P2875" i="41"/>
  <c r="P2876" i="41"/>
  <c r="P2877" i="41"/>
  <c r="P2878" i="41"/>
  <c r="P2879" i="41"/>
  <c r="P2880" i="41"/>
  <c r="P2881" i="41"/>
  <c r="P2882" i="41"/>
  <c r="P2883" i="41"/>
  <c r="P2884" i="41"/>
  <c r="P2885" i="41"/>
  <c r="P2886" i="41"/>
  <c r="P2887" i="41"/>
  <c r="P2888" i="41"/>
  <c r="P2889" i="41"/>
  <c r="P2890" i="41"/>
  <c r="P2891" i="41"/>
  <c r="P2892" i="41"/>
  <c r="P2893" i="41"/>
  <c r="P2894" i="41"/>
  <c r="P2895" i="41"/>
  <c r="P2896" i="41"/>
  <c r="P2897" i="41"/>
  <c r="P2898" i="41"/>
  <c r="P2899" i="41"/>
  <c r="P2900" i="41"/>
  <c r="P2901" i="41"/>
  <c r="P2902" i="41"/>
  <c r="P2903" i="41"/>
  <c r="P2904" i="41"/>
  <c r="P2905" i="41"/>
  <c r="P2906" i="41"/>
  <c r="P2907" i="41"/>
  <c r="P2908" i="41"/>
  <c r="P2909" i="41"/>
  <c r="P2910" i="41"/>
  <c r="P2911" i="41"/>
  <c r="P2912" i="41"/>
  <c r="P2913" i="41"/>
  <c r="P2914" i="41"/>
  <c r="P2915" i="41"/>
  <c r="P2916" i="41"/>
  <c r="P2917" i="41"/>
  <c r="P2918" i="41"/>
  <c r="P2919" i="41"/>
  <c r="P2920" i="41"/>
  <c r="P2921" i="41"/>
  <c r="P2922" i="41"/>
  <c r="P2923" i="41"/>
  <c r="P2924" i="41"/>
  <c r="P2925" i="41"/>
  <c r="N2528" i="41"/>
  <c r="N2529" i="41"/>
  <c r="N2530" i="41"/>
  <c r="N2531" i="41"/>
  <c r="N2532" i="41"/>
  <c r="N2533" i="41"/>
  <c r="N2534" i="41"/>
  <c r="N2535" i="41"/>
  <c r="N2536" i="41"/>
  <c r="N2537" i="41"/>
  <c r="N2538" i="41"/>
  <c r="N2539" i="41"/>
  <c r="N2540" i="41"/>
  <c r="N2541" i="41"/>
  <c r="N2542" i="41"/>
  <c r="N2543" i="41"/>
  <c r="N2544" i="41"/>
  <c r="N2545" i="41"/>
  <c r="N2546" i="41"/>
  <c r="N2547" i="41"/>
  <c r="N2548" i="41"/>
  <c r="N2549" i="41"/>
  <c r="N2550" i="41"/>
  <c r="N2551" i="41"/>
  <c r="N2552" i="41"/>
  <c r="N2553" i="41"/>
  <c r="N2554" i="41"/>
  <c r="N2555" i="41"/>
  <c r="N2556" i="41"/>
  <c r="N2557" i="41"/>
  <c r="N2558" i="41"/>
  <c r="N2559" i="41"/>
  <c r="N2560" i="41"/>
  <c r="N2561" i="41"/>
  <c r="N2562" i="41"/>
  <c r="N2563" i="41"/>
  <c r="N2564" i="41"/>
  <c r="N2565" i="41"/>
  <c r="N2566" i="41"/>
  <c r="N2567" i="41"/>
  <c r="N2568" i="41"/>
  <c r="N2569" i="41"/>
  <c r="N2570" i="41"/>
  <c r="N2571" i="41"/>
  <c r="N2572" i="41"/>
  <c r="N2573" i="41"/>
  <c r="N2574" i="41"/>
  <c r="N2575" i="41"/>
  <c r="N2576" i="41"/>
  <c r="N2577" i="41"/>
  <c r="N2578" i="41"/>
  <c r="N2579" i="41"/>
  <c r="N2580" i="41"/>
  <c r="N2581" i="41"/>
  <c r="N2582" i="41"/>
  <c r="N2583" i="41"/>
  <c r="N2584" i="41"/>
  <c r="N2585" i="41"/>
  <c r="N2586" i="41"/>
  <c r="N2587" i="41"/>
  <c r="N2588" i="41"/>
  <c r="N2589" i="41"/>
  <c r="N2590" i="41"/>
  <c r="N2591" i="41"/>
  <c r="N2592" i="41"/>
  <c r="N2593" i="41"/>
  <c r="N2594" i="41"/>
  <c r="N2595" i="41"/>
  <c r="N2596" i="41"/>
  <c r="N2597" i="41"/>
  <c r="N2598" i="41"/>
  <c r="N2599" i="41"/>
  <c r="N2600" i="41"/>
  <c r="N2601" i="41"/>
  <c r="N2602" i="41"/>
  <c r="N2603" i="41"/>
  <c r="N2604" i="41"/>
  <c r="N2605" i="41"/>
  <c r="N2606" i="41"/>
  <c r="N2607" i="41"/>
  <c r="N2608" i="41"/>
  <c r="N2609" i="41"/>
  <c r="N2610" i="41"/>
  <c r="N2611" i="41"/>
  <c r="N2612" i="41"/>
  <c r="N2613" i="41"/>
  <c r="N2614" i="41"/>
  <c r="N2615" i="41"/>
  <c r="N2616" i="41"/>
  <c r="N2617" i="41"/>
  <c r="N2618" i="41"/>
  <c r="N2619" i="41"/>
  <c r="N2620" i="41"/>
  <c r="N2621" i="41"/>
  <c r="N2622" i="41"/>
  <c r="N2623" i="41"/>
  <c r="N2624" i="41"/>
  <c r="N2625" i="41"/>
  <c r="N2626" i="41"/>
  <c r="N2627" i="41"/>
  <c r="N2628" i="41"/>
  <c r="N2629" i="41"/>
  <c r="N2630" i="41"/>
  <c r="N2631" i="41"/>
  <c r="N2632" i="41"/>
  <c r="N2633" i="41"/>
  <c r="N2634" i="41"/>
  <c r="N2635" i="41"/>
  <c r="N2636" i="41"/>
  <c r="N2637" i="41"/>
  <c r="N2638" i="41"/>
  <c r="N2639" i="41"/>
  <c r="N2640" i="41"/>
  <c r="N2641" i="41"/>
  <c r="N2642" i="41"/>
  <c r="N2643" i="41"/>
  <c r="N2644" i="41"/>
  <c r="N2645" i="41"/>
  <c r="N2646" i="41"/>
  <c r="N2647" i="41"/>
  <c r="N2648" i="41"/>
  <c r="N2649" i="41"/>
  <c r="N2650" i="41"/>
  <c r="N2651" i="41"/>
  <c r="N2652" i="41"/>
  <c r="N2653" i="41"/>
  <c r="N2654" i="41"/>
  <c r="N2655" i="41"/>
  <c r="N2656" i="41"/>
  <c r="N2657" i="41"/>
  <c r="N2658" i="41"/>
  <c r="N2659" i="41"/>
  <c r="N2660" i="41"/>
  <c r="N2661" i="41"/>
  <c r="N2662" i="41"/>
  <c r="N2663" i="41"/>
  <c r="N2664" i="41"/>
  <c r="N2665" i="41"/>
  <c r="N2666" i="41"/>
  <c r="N2667" i="41"/>
  <c r="N2668" i="41"/>
  <c r="N2669" i="41"/>
  <c r="N2670" i="41"/>
  <c r="N2671" i="41"/>
  <c r="N2672" i="41"/>
  <c r="N2673" i="41"/>
  <c r="N2674" i="41"/>
  <c r="N2675" i="41"/>
  <c r="N2676" i="41"/>
  <c r="N2677" i="41"/>
  <c r="N2678" i="41"/>
  <c r="N2679" i="41"/>
  <c r="N2680" i="41"/>
  <c r="N2681" i="41"/>
  <c r="N2682" i="41"/>
  <c r="N2683" i="41"/>
  <c r="N2684" i="41"/>
  <c r="N2685" i="41"/>
  <c r="N2686" i="41"/>
  <c r="N2687" i="41"/>
  <c r="N2688" i="41"/>
  <c r="N2689" i="41"/>
  <c r="N2690" i="41"/>
  <c r="N2691" i="41"/>
  <c r="N2692" i="41"/>
  <c r="N2693" i="41"/>
  <c r="N2694" i="41"/>
  <c r="N2695" i="41"/>
  <c r="N2696" i="41"/>
  <c r="N2697" i="41"/>
  <c r="N2698" i="41"/>
  <c r="N2699" i="41"/>
  <c r="N2700" i="41"/>
  <c r="N2701" i="41"/>
  <c r="N2702" i="41"/>
  <c r="N2703" i="41"/>
  <c r="N2704" i="41"/>
  <c r="N2705" i="41"/>
  <c r="N2706" i="41"/>
  <c r="N2707" i="41"/>
  <c r="N2708" i="41"/>
  <c r="N2709" i="41"/>
  <c r="N2710" i="41"/>
  <c r="N2711" i="41"/>
  <c r="N2712" i="41"/>
  <c r="N2713" i="41"/>
  <c r="N2714" i="41"/>
  <c r="N2715" i="41"/>
  <c r="N2716" i="41"/>
  <c r="N2717" i="41"/>
  <c r="N2718" i="41"/>
  <c r="N2719" i="41"/>
  <c r="N2720" i="41"/>
  <c r="N2721" i="41"/>
  <c r="N2722" i="41"/>
  <c r="N2723" i="41"/>
  <c r="N2724" i="41"/>
  <c r="N2725" i="41"/>
  <c r="N2726" i="41"/>
  <c r="N2727" i="41"/>
  <c r="N2728" i="41"/>
  <c r="N2729" i="41"/>
  <c r="N2730" i="41"/>
  <c r="N2731" i="41"/>
  <c r="N2732" i="41"/>
  <c r="N2733" i="41"/>
  <c r="N2734" i="41"/>
  <c r="N2735" i="41"/>
  <c r="N2736" i="41"/>
  <c r="N2737" i="41"/>
  <c r="N2738" i="41"/>
  <c r="N2739" i="41"/>
  <c r="N2740" i="41"/>
  <c r="N2741" i="41"/>
  <c r="N2742" i="41"/>
  <c r="N2743" i="41"/>
  <c r="N2744" i="41"/>
  <c r="N2745" i="41"/>
  <c r="N2746" i="41"/>
  <c r="N2747" i="41"/>
  <c r="N2748" i="41"/>
  <c r="N2749" i="41"/>
  <c r="N2750" i="41"/>
  <c r="N2751" i="41"/>
  <c r="N2752" i="41"/>
  <c r="N2753" i="41"/>
  <c r="N2754" i="41"/>
  <c r="N2755" i="41"/>
  <c r="N2756" i="41"/>
  <c r="N2757" i="41"/>
  <c r="N2758" i="41"/>
  <c r="N2759" i="41"/>
  <c r="N2760" i="41"/>
  <c r="N2761" i="41"/>
  <c r="N2762" i="41"/>
  <c r="N2763" i="41"/>
  <c r="N2764" i="41"/>
  <c r="N2765" i="41"/>
  <c r="N2766" i="41"/>
  <c r="N2767" i="41"/>
  <c r="N2768" i="41"/>
  <c r="N2769" i="41"/>
  <c r="N2770" i="41"/>
  <c r="N2771" i="41"/>
  <c r="N2772" i="41"/>
  <c r="N2773" i="41"/>
  <c r="N2774" i="41"/>
  <c r="N2775" i="41"/>
  <c r="N2776" i="41"/>
  <c r="N2777" i="41"/>
  <c r="N2778" i="41"/>
  <c r="N2779" i="41"/>
  <c r="N2780" i="41"/>
  <c r="N2781" i="41"/>
  <c r="N2782" i="41"/>
  <c r="N2783" i="41"/>
  <c r="N2784" i="41"/>
  <c r="N2785" i="41"/>
  <c r="N2786" i="41"/>
  <c r="N2787" i="41"/>
  <c r="N2788" i="41"/>
  <c r="N2789" i="41"/>
  <c r="N2790" i="41"/>
  <c r="N2791" i="41"/>
  <c r="N2792" i="41"/>
  <c r="N2793" i="41"/>
  <c r="N2794" i="41"/>
  <c r="N2795" i="41"/>
  <c r="N2796" i="41"/>
  <c r="N2797" i="41"/>
  <c r="N2798" i="41"/>
  <c r="N2799" i="41"/>
  <c r="N2800" i="41"/>
  <c r="N2801" i="41"/>
  <c r="N2802" i="41"/>
  <c r="N2803" i="41"/>
  <c r="N2804" i="41"/>
  <c r="N2805" i="41"/>
  <c r="N2806" i="41"/>
  <c r="N2807" i="41"/>
  <c r="N2808" i="41"/>
  <c r="N2809" i="41"/>
  <c r="N2810" i="41"/>
  <c r="N2811" i="41"/>
  <c r="N2812" i="41"/>
  <c r="N2813" i="41"/>
  <c r="N2814" i="41"/>
  <c r="N2815" i="41"/>
  <c r="N2816" i="41"/>
  <c r="N2817" i="41"/>
  <c r="N2818" i="41"/>
  <c r="N2819" i="41"/>
  <c r="N2820" i="41"/>
  <c r="N2821" i="41"/>
  <c r="N2822" i="41"/>
  <c r="N2823" i="41"/>
  <c r="N2824" i="41"/>
  <c r="N2825" i="41"/>
  <c r="N2826" i="41"/>
  <c r="N2827" i="41"/>
  <c r="N2828" i="41"/>
  <c r="N2829" i="41"/>
  <c r="N2830" i="41"/>
  <c r="N2831" i="41"/>
  <c r="N2832" i="41"/>
  <c r="N2833" i="41"/>
  <c r="N2834" i="41"/>
  <c r="N2835" i="41"/>
  <c r="N2836" i="41"/>
  <c r="N2837" i="41"/>
  <c r="N2838" i="41"/>
  <c r="N2839" i="41"/>
  <c r="N2840" i="41"/>
  <c r="N2841" i="41"/>
  <c r="N2842" i="41"/>
  <c r="N2843" i="41"/>
  <c r="N2844" i="41"/>
  <c r="N2845" i="41"/>
  <c r="N2846" i="41"/>
  <c r="N2847" i="41"/>
  <c r="N2848" i="41"/>
  <c r="N2849" i="41"/>
  <c r="N2850" i="41"/>
  <c r="N2851" i="41"/>
  <c r="N2852" i="41"/>
  <c r="N2853" i="41"/>
  <c r="N2854" i="41"/>
  <c r="N2855" i="41"/>
  <c r="N2856" i="41"/>
  <c r="N2857" i="41"/>
  <c r="N2858" i="41"/>
  <c r="N2859" i="41"/>
  <c r="N2860" i="41"/>
  <c r="N2861" i="41"/>
  <c r="N2862" i="41"/>
  <c r="N2863" i="41"/>
  <c r="N2864" i="41"/>
  <c r="N2865" i="41"/>
  <c r="N2866" i="41"/>
  <c r="N2867" i="41"/>
  <c r="N2868" i="41"/>
  <c r="N2869" i="41"/>
  <c r="N2870" i="41"/>
  <c r="N2871" i="41"/>
  <c r="N2872" i="41"/>
  <c r="N2873" i="41"/>
  <c r="N2874" i="41"/>
  <c r="N2875" i="41"/>
  <c r="N2876" i="41"/>
  <c r="N2877" i="41"/>
  <c r="N2878" i="41"/>
  <c r="N2879" i="41"/>
  <c r="N2880" i="41"/>
  <c r="N2881" i="41"/>
  <c r="N2882" i="41"/>
  <c r="N2883" i="41"/>
  <c r="N2884" i="41"/>
  <c r="N2885" i="41"/>
  <c r="N2886" i="41"/>
  <c r="N2887" i="41"/>
  <c r="N2888" i="41"/>
  <c r="N2889" i="41"/>
  <c r="N2890" i="41"/>
  <c r="N2891" i="41"/>
  <c r="N2892" i="41"/>
  <c r="N2893" i="41"/>
  <c r="N2894" i="41"/>
  <c r="N2895" i="41"/>
  <c r="N2896" i="41"/>
  <c r="N2897" i="41"/>
  <c r="N2898" i="41"/>
  <c r="N2899" i="41"/>
  <c r="N2900" i="41"/>
  <c r="N2901" i="41"/>
  <c r="N2902" i="41"/>
  <c r="N2903" i="41"/>
  <c r="N2904" i="41"/>
  <c r="N2905" i="41"/>
  <c r="N2906" i="41"/>
  <c r="N2907" i="41"/>
  <c r="N2908" i="41"/>
  <c r="N2909" i="41"/>
  <c r="N2910" i="41"/>
  <c r="N2911" i="41"/>
  <c r="N2912" i="41"/>
  <c r="N2913" i="41"/>
  <c r="N2914" i="41"/>
  <c r="N2915" i="41"/>
  <c r="N2916" i="41"/>
  <c r="N2917" i="41"/>
  <c r="N2918" i="41"/>
  <c r="N2919" i="41"/>
  <c r="N2920" i="41"/>
  <c r="N2921" i="41"/>
  <c r="N2922" i="41"/>
  <c r="N2923" i="41"/>
  <c r="N2924" i="41"/>
  <c r="N2925" i="41"/>
  <c r="J2561" i="41"/>
  <c r="J2562" i="41"/>
  <c r="J2563" i="41"/>
  <c r="J2564" i="41"/>
  <c r="J2565" i="41"/>
  <c r="J2566" i="41"/>
  <c r="J2567" i="41"/>
  <c r="J2568" i="41"/>
  <c r="J2569" i="41"/>
  <c r="J2570" i="41"/>
  <c r="J2571" i="41"/>
  <c r="J2572" i="41"/>
  <c r="J2573" i="41"/>
  <c r="J2574" i="41"/>
  <c r="J2575" i="41"/>
  <c r="J2576" i="41"/>
  <c r="J2577" i="41"/>
  <c r="J2578" i="41"/>
  <c r="J2579" i="41"/>
  <c r="J2580" i="41"/>
  <c r="J2581" i="41"/>
  <c r="J2582" i="41"/>
  <c r="J2583" i="41"/>
  <c r="J2584" i="41"/>
  <c r="J2585" i="41"/>
  <c r="J2586" i="41"/>
  <c r="J2587" i="41"/>
  <c r="J2588" i="41"/>
  <c r="J2589" i="41"/>
  <c r="J2590" i="41"/>
  <c r="J2591" i="41"/>
  <c r="J2592" i="41"/>
  <c r="J2593" i="41"/>
  <c r="J2594" i="41"/>
  <c r="J2595" i="41"/>
  <c r="J2596" i="41"/>
  <c r="J2597" i="41"/>
  <c r="J2598" i="41"/>
  <c r="J2599" i="41"/>
  <c r="J2600" i="41"/>
  <c r="J2601" i="41"/>
  <c r="J2602" i="41"/>
  <c r="J2603" i="41"/>
  <c r="J2604" i="41"/>
  <c r="J2605" i="41"/>
  <c r="J2606" i="41"/>
  <c r="J2607" i="41"/>
  <c r="J2608" i="41"/>
  <c r="J2609" i="41"/>
  <c r="J2610" i="41"/>
  <c r="J2611" i="41"/>
  <c r="J2612" i="41"/>
  <c r="J2613" i="41"/>
  <c r="J2614" i="41"/>
  <c r="J2615" i="41"/>
  <c r="J2616" i="41"/>
  <c r="J2617" i="41"/>
  <c r="J2618" i="41"/>
  <c r="J2619" i="41"/>
  <c r="J2620" i="41"/>
  <c r="J2621" i="41"/>
  <c r="J2622" i="41"/>
  <c r="J2623" i="41"/>
  <c r="J2624" i="41"/>
  <c r="J2625" i="41"/>
  <c r="J2626" i="41"/>
  <c r="J2627" i="41"/>
  <c r="J2628" i="41"/>
  <c r="J2629" i="41"/>
  <c r="J2630" i="41"/>
  <c r="J2631" i="41"/>
  <c r="J2632" i="41"/>
  <c r="J2633" i="41"/>
  <c r="J2634" i="41"/>
  <c r="J2635" i="41"/>
  <c r="J2636" i="41"/>
  <c r="J2637" i="41"/>
  <c r="J2638" i="41"/>
  <c r="J2639" i="41"/>
  <c r="J2640" i="41"/>
  <c r="J2641" i="41"/>
  <c r="J2642" i="41"/>
  <c r="J2643" i="41"/>
  <c r="J2644" i="41"/>
  <c r="J2645" i="41"/>
  <c r="J2646" i="41"/>
  <c r="J2647" i="41"/>
  <c r="J2648" i="41"/>
  <c r="J2649" i="41"/>
  <c r="J2650" i="41"/>
  <c r="J2651" i="41"/>
  <c r="J2652" i="41"/>
  <c r="J2653" i="41"/>
  <c r="J2654" i="41"/>
  <c r="J2655" i="41"/>
  <c r="J2656" i="41"/>
  <c r="J2657" i="41"/>
  <c r="J2658" i="41"/>
  <c r="J2659" i="41"/>
  <c r="J2660" i="41"/>
  <c r="J2661" i="41"/>
  <c r="J2662" i="41"/>
  <c r="J2663" i="41"/>
  <c r="J2664" i="41"/>
  <c r="J2665" i="41"/>
  <c r="J2666" i="41"/>
  <c r="J2667" i="41"/>
  <c r="J2668" i="41"/>
  <c r="J2669" i="41"/>
  <c r="J2670" i="41"/>
  <c r="J2671" i="41"/>
  <c r="J2672" i="41"/>
  <c r="J2673" i="41"/>
  <c r="J2674" i="41"/>
  <c r="J2675" i="41"/>
  <c r="J2676" i="41"/>
  <c r="J2677" i="41"/>
  <c r="J2678" i="41"/>
  <c r="J2679" i="41"/>
  <c r="J2680" i="41"/>
  <c r="J2681" i="41"/>
  <c r="J2682" i="41"/>
  <c r="J2683" i="41"/>
  <c r="J2684" i="41"/>
  <c r="J2685" i="41"/>
  <c r="J2686" i="41"/>
  <c r="J2687" i="41"/>
  <c r="J2688" i="41"/>
  <c r="J2689" i="41"/>
  <c r="J2690" i="41"/>
  <c r="J2691" i="41"/>
  <c r="J2692" i="41"/>
  <c r="J2693" i="41"/>
  <c r="J2694" i="41"/>
  <c r="J2695" i="41"/>
  <c r="J2696" i="41"/>
  <c r="J2697" i="41"/>
  <c r="J2698" i="41"/>
  <c r="J2699" i="41"/>
  <c r="J2700" i="41"/>
  <c r="J2701" i="41"/>
  <c r="J2702" i="41"/>
  <c r="J2703" i="41"/>
  <c r="J2704" i="41"/>
  <c r="J2705" i="41"/>
  <c r="J2706" i="41"/>
  <c r="J2707" i="41"/>
  <c r="J2708" i="41"/>
  <c r="J2709" i="41"/>
  <c r="J2710" i="41"/>
  <c r="J2711" i="41"/>
  <c r="J2712" i="41"/>
  <c r="J2713" i="41"/>
  <c r="J2714" i="41"/>
  <c r="J2715" i="41"/>
  <c r="J2716" i="41"/>
  <c r="J2717" i="41"/>
  <c r="J2718" i="41"/>
  <c r="J2719" i="41"/>
  <c r="J2720" i="41"/>
  <c r="J2721" i="41"/>
  <c r="J2722" i="41"/>
  <c r="J2723" i="41"/>
  <c r="J2724" i="41"/>
  <c r="J2725" i="41"/>
  <c r="J2726" i="41"/>
  <c r="J2727" i="41"/>
  <c r="J2728" i="41"/>
  <c r="J2729" i="41"/>
  <c r="J2730" i="41"/>
  <c r="J2731" i="41"/>
  <c r="J2732" i="41"/>
  <c r="J2733" i="41"/>
  <c r="J2734" i="41"/>
  <c r="J2735" i="41"/>
  <c r="J2736" i="41"/>
  <c r="J2737" i="41"/>
  <c r="J2738" i="41"/>
  <c r="J2739" i="41"/>
  <c r="J2740" i="41"/>
  <c r="J2741" i="41"/>
  <c r="J2742" i="41"/>
  <c r="J2743" i="41"/>
  <c r="J2744" i="41"/>
  <c r="J2745" i="41"/>
  <c r="J2746" i="41"/>
  <c r="J2747" i="41"/>
  <c r="J2748" i="41"/>
  <c r="J2749" i="41"/>
  <c r="J2750" i="41"/>
  <c r="J2751" i="41"/>
  <c r="J2752" i="41"/>
  <c r="J2753" i="41"/>
  <c r="J2754" i="41"/>
  <c r="J2755" i="41"/>
  <c r="J2756" i="41"/>
  <c r="J2757" i="41"/>
  <c r="J2758" i="41"/>
  <c r="J2759" i="41"/>
  <c r="J2760" i="41"/>
  <c r="J2761" i="41"/>
  <c r="J2762" i="41"/>
  <c r="J2763" i="41"/>
  <c r="J2764" i="41"/>
  <c r="J2765" i="41"/>
  <c r="J2766" i="41"/>
  <c r="J2767" i="41"/>
  <c r="J2768" i="41"/>
  <c r="J2769" i="41"/>
  <c r="J2770" i="41"/>
  <c r="J2771" i="41"/>
  <c r="J2772" i="41"/>
  <c r="J2773" i="41"/>
  <c r="J2774" i="41"/>
  <c r="J2775" i="41"/>
  <c r="J2776" i="41"/>
  <c r="J2777" i="41"/>
  <c r="J2778" i="41"/>
  <c r="J2779" i="41"/>
  <c r="J2780" i="41"/>
  <c r="J2781" i="41"/>
  <c r="J2782" i="41"/>
  <c r="J2783" i="41"/>
  <c r="J2784" i="41"/>
  <c r="J2785" i="41"/>
  <c r="J2786" i="41"/>
  <c r="J2787" i="41"/>
  <c r="J2788" i="41"/>
  <c r="J2789" i="41"/>
  <c r="J2790" i="41"/>
  <c r="J2791" i="41"/>
  <c r="J2792" i="41"/>
  <c r="J2793" i="41"/>
  <c r="J2794" i="41"/>
  <c r="J2795" i="41"/>
  <c r="J2796" i="41"/>
  <c r="J2797" i="41"/>
  <c r="J2798" i="41"/>
  <c r="J2799" i="41"/>
  <c r="J2800" i="41"/>
  <c r="J2801" i="41"/>
  <c r="J2802" i="41"/>
  <c r="J2803" i="41"/>
  <c r="J2804" i="41"/>
  <c r="J2805" i="41"/>
  <c r="J2806" i="41"/>
  <c r="J2807" i="41"/>
  <c r="J2808" i="41"/>
  <c r="J2809" i="41"/>
  <c r="J2810" i="41"/>
  <c r="J2811" i="41"/>
  <c r="J2812" i="41"/>
  <c r="J2813" i="41"/>
  <c r="J2814" i="41"/>
  <c r="J2815" i="41"/>
  <c r="J2816" i="41"/>
  <c r="J2817" i="41"/>
  <c r="J2818" i="41"/>
  <c r="J2819" i="41"/>
  <c r="J2820" i="41"/>
  <c r="J2821" i="41"/>
  <c r="J2822" i="41"/>
  <c r="J2823" i="41"/>
  <c r="J2824" i="41"/>
  <c r="J2825" i="41"/>
  <c r="J2826" i="41"/>
  <c r="J2827" i="41"/>
  <c r="J2828" i="41"/>
  <c r="J2829" i="41"/>
  <c r="J2830" i="41"/>
  <c r="J2831" i="41"/>
  <c r="J2832" i="41"/>
  <c r="J2833" i="41"/>
  <c r="J2834" i="41"/>
  <c r="J2835" i="41"/>
  <c r="J2836" i="41"/>
  <c r="J2837" i="41"/>
  <c r="J2838" i="41"/>
  <c r="J2839" i="41"/>
  <c r="J2840" i="41"/>
  <c r="J2841" i="41"/>
  <c r="J2842" i="41"/>
  <c r="J2843" i="41"/>
  <c r="J2844" i="41"/>
  <c r="J2845" i="41"/>
  <c r="J2846" i="41"/>
  <c r="J2847" i="41"/>
  <c r="J2848" i="41"/>
  <c r="J2849" i="41"/>
  <c r="J2850" i="41"/>
  <c r="J2851" i="41"/>
  <c r="J2852" i="41"/>
  <c r="J2853" i="41"/>
  <c r="J2854" i="41"/>
  <c r="J2855" i="41"/>
  <c r="J2856" i="41"/>
  <c r="J2857" i="41"/>
  <c r="J2858" i="41"/>
  <c r="J2859" i="41"/>
  <c r="J2860" i="41"/>
  <c r="J2861" i="41"/>
  <c r="J2862" i="41"/>
  <c r="J2863" i="41"/>
  <c r="J2864" i="41"/>
  <c r="J2865" i="41"/>
  <c r="J2866" i="41"/>
  <c r="J2867" i="41"/>
  <c r="J2868" i="41"/>
  <c r="J2869" i="41"/>
  <c r="J2870" i="41"/>
  <c r="J2871" i="41"/>
  <c r="J2872" i="41"/>
  <c r="J2873" i="41"/>
  <c r="J2874" i="41"/>
  <c r="J2875" i="41"/>
  <c r="J2876" i="41"/>
  <c r="J2877" i="41"/>
  <c r="J2878" i="41"/>
  <c r="J2879" i="41"/>
  <c r="J2880" i="41"/>
  <c r="J2881" i="41"/>
  <c r="J2882" i="41"/>
  <c r="J2883" i="41"/>
  <c r="J2884" i="41"/>
  <c r="J2885" i="41"/>
  <c r="J2886" i="41"/>
  <c r="J2887" i="41"/>
  <c r="J2888" i="41"/>
  <c r="J2889" i="41"/>
  <c r="J2890" i="41"/>
  <c r="J2891" i="41"/>
  <c r="J2892" i="41"/>
  <c r="J2893" i="41"/>
  <c r="J2894" i="41"/>
  <c r="J2895" i="41"/>
  <c r="J2896" i="41"/>
  <c r="J2897" i="41"/>
  <c r="J2898" i="41"/>
  <c r="J2899" i="41"/>
  <c r="J2900" i="41"/>
  <c r="J2901" i="41"/>
  <c r="J2902" i="41"/>
  <c r="J2903" i="41"/>
  <c r="J2904" i="41"/>
  <c r="J2905" i="41"/>
  <c r="J2906" i="41"/>
  <c r="J2907" i="41"/>
  <c r="J2908" i="41"/>
  <c r="J2909" i="41"/>
  <c r="J2910" i="41"/>
  <c r="J2911" i="41"/>
  <c r="J2912" i="41"/>
  <c r="J2913" i="41"/>
  <c r="J2914" i="41"/>
  <c r="J2915" i="41"/>
  <c r="J2916" i="41"/>
  <c r="J2917" i="41"/>
  <c r="J2918" i="41"/>
  <c r="J2919" i="41"/>
  <c r="J2920" i="41"/>
  <c r="J2921" i="41"/>
  <c r="J2922" i="41"/>
  <c r="J2923" i="41"/>
  <c r="J2924" i="41"/>
  <c r="J2925" i="41"/>
  <c r="H2561" i="41"/>
  <c r="H2562" i="41"/>
  <c r="H2563" i="41"/>
  <c r="H2564" i="41"/>
  <c r="H2565" i="41"/>
  <c r="H2566" i="41"/>
  <c r="H2567" i="41"/>
  <c r="H2568" i="41"/>
  <c r="H2569" i="41"/>
  <c r="H2570" i="41"/>
  <c r="H2571" i="41"/>
  <c r="H2572" i="41"/>
  <c r="H2573" i="41"/>
  <c r="H2574" i="41"/>
  <c r="H2575" i="41"/>
  <c r="H2576" i="41"/>
  <c r="H2577" i="41"/>
  <c r="H2578" i="41"/>
  <c r="H2579" i="41"/>
  <c r="H2580" i="41"/>
  <c r="H2581" i="41"/>
  <c r="H2582" i="41"/>
  <c r="H2583" i="41"/>
  <c r="H2584" i="41"/>
  <c r="H2585" i="41"/>
  <c r="H2586" i="41"/>
  <c r="H2587" i="41"/>
  <c r="H2588" i="41"/>
  <c r="H2589" i="41"/>
  <c r="H2590" i="41"/>
  <c r="H2591" i="41"/>
  <c r="H2592" i="41"/>
  <c r="H2593" i="41"/>
  <c r="H2594" i="41"/>
  <c r="H2595" i="41"/>
  <c r="H2596" i="41"/>
  <c r="H2597" i="41"/>
  <c r="H2598" i="41"/>
  <c r="H2599" i="41"/>
  <c r="H2600" i="41"/>
  <c r="H2601" i="41"/>
  <c r="H2602" i="41"/>
  <c r="H2603" i="41"/>
  <c r="H2604" i="41"/>
  <c r="H2605" i="41"/>
  <c r="H2606" i="41"/>
  <c r="H2607" i="41"/>
  <c r="H2608" i="41"/>
  <c r="H2609" i="41"/>
  <c r="H2610" i="41"/>
  <c r="H2611" i="41"/>
  <c r="H2612" i="41"/>
  <c r="H2613" i="41"/>
  <c r="H2614" i="41"/>
  <c r="H2615" i="41"/>
  <c r="H2616" i="41"/>
  <c r="H2617" i="41"/>
  <c r="H2618" i="41"/>
  <c r="H2619" i="41"/>
  <c r="H2620" i="41"/>
  <c r="H2621" i="41"/>
  <c r="H2622" i="41"/>
  <c r="H2623" i="41"/>
  <c r="H2624" i="41"/>
  <c r="H2625" i="41"/>
  <c r="H2626" i="41"/>
  <c r="H2627" i="41"/>
  <c r="H2628" i="41"/>
  <c r="H2629" i="41"/>
  <c r="H2630" i="41"/>
  <c r="H2631" i="41"/>
  <c r="H2632" i="41"/>
  <c r="H2633" i="41"/>
  <c r="H2634" i="41"/>
  <c r="H2635" i="41"/>
  <c r="H2636" i="41"/>
  <c r="H2637" i="41"/>
  <c r="H2638" i="41"/>
  <c r="H2639" i="41"/>
  <c r="H2640" i="41"/>
  <c r="H2641" i="41"/>
  <c r="H2642" i="41"/>
  <c r="H2643" i="41"/>
  <c r="H2644" i="41"/>
  <c r="H2645" i="41"/>
  <c r="H2646" i="41"/>
  <c r="H2647" i="41"/>
  <c r="H2648" i="41"/>
  <c r="H2649" i="41"/>
  <c r="H2650" i="41"/>
  <c r="H2651" i="41"/>
  <c r="H2652" i="41"/>
  <c r="H2653" i="41"/>
  <c r="H2654" i="41"/>
  <c r="H2655" i="41"/>
  <c r="H2656" i="41"/>
  <c r="H2657" i="41"/>
  <c r="H2658" i="41"/>
  <c r="H2659" i="41"/>
  <c r="H2660" i="41"/>
  <c r="H2661" i="41"/>
  <c r="H2662" i="41"/>
  <c r="H2663" i="41"/>
  <c r="H2664" i="41"/>
  <c r="H2665" i="41"/>
  <c r="H2666" i="41"/>
  <c r="H2667" i="41"/>
  <c r="H2668" i="41"/>
  <c r="H2669" i="41"/>
  <c r="H2670" i="41"/>
  <c r="H2671" i="41"/>
  <c r="H2672" i="41"/>
  <c r="H2673" i="41"/>
  <c r="H2674" i="41"/>
  <c r="H2675" i="41"/>
  <c r="H2676" i="41"/>
  <c r="H2677" i="41"/>
  <c r="H2678" i="41"/>
  <c r="H2679" i="41"/>
  <c r="H2680" i="41"/>
  <c r="H2681" i="41"/>
  <c r="H2682" i="41"/>
  <c r="H2683" i="41"/>
  <c r="H2684" i="41"/>
  <c r="H2685" i="41"/>
  <c r="H2686" i="41"/>
  <c r="H2687" i="41"/>
  <c r="H2688" i="41"/>
  <c r="H2689" i="41"/>
  <c r="H2690" i="41"/>
  <c r="H2691" i="41"/>
  <c r="H2692" i="41"/>
  <c r="H2693" i="41"/>
  <c r="H2694" i="41"/>
  <c r="H2695" i="41"/>
  <c r="H2696" i="41"/>
  <c r="H2697" i="41"/>
  <c r="H2698" i="41"/>
  <c r="H2699" i="41"/>
  <c r="H2700" i="41"/>
  <c r="H2701" i="41"/>
  <c r="H2702" i="41"/>
  <c r="H2703" i="41"/>
  <c r="H2704" i="41"/>
  <c r="H2705" i="41"/>
  <c r="H2706" i="41"/>
  <c r="H2707" i="41"/>
  <c r="H2708" i="41"/>
  <c r="H2709" i="41"/>
  <c r="H2710" i="41"/>
  <c r="H2711" i="41"/>
  <c r="H2712" i="41"/>
  <c r="H2713" i="41"/>
  <c r="H2714" i="41"/>
  <c r="H2715" i="41"/>
  <c r="H2716" i="41"/>
  <c r="H2717" i="41"/>
  <c r="H2718" i="41"/>
  <c r="H2719" i="41"/>
  <c r="H2720" i="41"/>
  <c r="H2721" i="41"/>
  <c r="H2722" i="41"/>
  <c r="H2723" i="41"/>
  <c r="H2724" i="41"/>
  <c r="H2725" i="41"/>
  <c r="H2726" i="41"/>
  <c r="H2727" i="41"/>
  <c r="H2728" i="41"/>
  <c r="H2729" i="41"/>
  <c r="H2730" i="41"/>
  <c r="H2731" i="41"/>
  <c r="H2732" i="41"/>
  <c r="H2733" i="41"/>
  <c r="H2734" i="41"/>
  <c r="H2735" i="41"/>
  <c r="H2736" i="41"/>
  <c r="H2737" i="41"/>
  <c r="H2738" i="41"/>
  <c r="H2739" i="41"/>
  <c r="H2740" i="41"/>
  <c r="H2741" i="41"/>
  <c r="H2742" i="41"/>
  <c r="H2743" i="41"/>
  <c r="H2744" i="41"/>
  <c r="H2745" i="41"/>
  <c r="H2746" i="41"/>
  <c r="H2747" i="41"/>
  <c r="H2748" i="41"/>
  <c r="H2749" i="41"/>
  <c r="H2750" i="41"/>
  <c r="H2751" i="41"/>
  <c r="H2752" i="41"/>
  <c r="H2753" i="41"/>
  <c r="H2754" i="41"/>
  <c r="H2755" i="41"/>
  <c r="H2756" i="41"/>
  <c r="H2757" i="41"/>
  <c r="H2758" i="41"/>
  <c r="H2759" i="41"/>
  <c r="H2760" i="41"/>
  <c r="H2761" i="41"/>
  <c r="H2762" i="41"/>
  <c r="H2763" i="41"/>
  <c r="H2764" i="41"/>
  <c r="H2765" i="41"/>
  <c r="H2766" i="41"/>
  <c r="H2767" i="41"/>
  <c r="H2768" i="41"/>
  <c r="H2769" i="41"/>
  <c r="H2770" i="41"/>
  <c r="H2771" i="41"/>
  <c r="H2772" i="41"/>
  <c r="H2773" i="41"/>
  <c r="H2774" i="41"/>
  <c r="H2775" i="41"/>
  <c r="H2776" i="41"/>
  <c r="H2777" i="41"/>
  <c r="H2778" i="41"/>
  <c r="H2779" i="41"/>
  <c r="H2780" i="41"/>
  <c r="H2781" i="41"/>
  <c r="H2782" i="41"/>
  <c r="H2783" i="41"/>
  <c r="H2784" i="41"/>
  <c r="H2785" i="41"/>
  <c r="H2786" i="41"/>
  <c r="H2787" i="41"/>
  <c r="H2788" i="41"/>
  <c r="H2789" i="41"/>
  <c r="H2790" i="41"/>
  <c r="H2791" i="41"/>
  <c r="H2792" i="41"/>
  <c r="H2793" i="41"/>
  <c r="H2794" i="41"/>
  <c r="H2795" i="41"/>
  <c r="H2796" i="41"/>
  <c r="H2797" i="41"/>
  <c r="H2798" i="41"/>
  <c r="H2799" i="41"/>
  <c r="H2800" i="41"/>
  <c r="H2801" i="41"/>
  <c r="H2802" i="41"/>
  <c r="H2803" i="41"/>
  <c r="H2804" i="41"/>
  <c r="H2805" i="41"/>
  <c r="H2806" i="41"/>
  <c r="H2807" i="41"/>
  <c r="H2808" i="41"/>
  <c r="H2809" i="41"/>
  <c r="H2810" i="41"/>
  <c r="H2811" i="41"/>
  <c r="H2812" i="41"/>
  <c r="H2813" i="41"/>
  <c r="H2814" i="41"/>
  <c r="H2815" i="41"/>
  <c r="H2816" i="41"/>
  <c r="H2817" i="41"/>
  <c r="H2818" i="41"/>
  <c r="H2819" i="41"/>
  <c r="H2820" i="41"/>
  <c r="H2821" i="41"/>
  <c r="H2822" i="41"/>
  <c r="H2823" i="41"/>
  <c r="H2824" i="41"/>
  <c r="H2825" i="41"/>
  <c r="H2826" i="41"/>
  <c r="H2827" i="41"/>
  <c r="H2828" i="41"/>
  <c r="H2829" i="41"/>
  <c r="H2830" i="41"/>
  <c r="H2831" i="41"/>
  <c r="H2832" i="41"/>
  <c r="H2833" i="41"/>
  <c r="H2834" i="41"/>
  <c r="H2835" i="41"/>
  <c r="H2836" i="41"/>
  <c r="H2837" i="41"/>
  <c r="H2838" i="41"/>
  <c r="H2839" i="41"/>
  <c r="H2840" i="41"/>
  <c r="H2841" i="41"/>
  <c r="H2842" i="41"/>
  <c r="H2843" i="41"/>
  <c r="H2844" i="41"/>
  <c r="H2845" i="41"/>
  <c r="H2846" i="41"/>
  <c r="H2847" i="41"/>
  <c r="H2848" i="41"/>
  <c r="H2849" i="41"/>
  <c r="H2850" i="41"/>
  <c r="H2851" i="41"/>
  <c r="H2852" i="41"/>
  <c r="H2853" i="41"/>
  <c r="H2854" i="41"/>
  <c r="H2855" i="41"/>
  <c r="H2856" i="41"/>
  <c r="H2857" i="41"/>
  <c r="H2858" i="41"/>
  <c r="H2859" i="41"/>
  <c r="H2860" i="41"/>
  <c r="H2861" i="41"/>
  <c r="H2862" i="41"/>
  <c r="H2863" i="41"/>
  <c r="H2864" i="41"/>
  <c r="H2865" i="41"/>
  <c r="H2866" i="41"/>
  <c r="H2867" i="41"/>
  <c r="H2868" i="41"/>
  <c r="H2869" i="41"/>
  <c r="H2870" i="41"/>
  <c r="H2871" i="41"/>
  <c r="H2872" i="41"/>
  <c r="H2873" i="41"/>
  <c r="H2874" i="41"/>
  <c r="H2875" i="41"/>
  <c r="H2876" i="41"/>
  <c r="H2877" i="41"/>
  <c r="H2878" i="41"/>
  <c r="H2879" i="41"/>
  <c r="H2880" i="41"/>
  <c r="H2881" i="41"/>
  <c r="H2882" i="41"/>
  <c r="H2883" i="41"/>
  <c r="H2884" i="41"/>
  <c r="H2885" i="41"/>
  <c r="H2886" i="41"/>
  <c r="H2887" i="41"/>
  <c r="H2888" i="41"/>
  <c r="H2889" i="41"/>
  <c r="H2890" i="41"/>
  <c r="H2891" i="41"/>
  <c r="H2892" i="41"/>
  <c r="H2893" i="41"/>
  <c r="H2894" i="41"/>
  <c r="H2895" i="41"/>
  <c r="H2896" i="41"/>
  <c r="H2897" i="41"/>
  <c r="H2898" i="41"/>
  <c r="H2899" i="41"/>
  <c r="H2900" i="41"/>
  <c r="H2901" i="41"/>
  <c r="H2902" i="41"/>
  <c r="H2903" i="41"/>
  <c r="H2904" i="41"/>
  <c r="H2905" i="41"/>
  <c r="H2906" i="41"/>
  <c r="H2907" i="41"/>
  <c r="H2908" i="41"/>
  <c r="H2909" i="41"/>
  <c r="H2910" i="41"/>
  <c r="H2911" i="41"/>
  <c r="H2912" i="41"/>
  <c r="H2913" i="41"/>
  <c r="H2914" i="41"/>
  <c r="H2915" i="41"/>
  <c r="H2916" i="41"/>
  <c r="H2917" i="41"/>
  <c r="H2918" i="41"/>
  <c r="H2919" i="41"/>
  <c r="H2920" i="41"/>
  <c r="H2921" i="41"/>
  <c r="H2922" i="41"/>
  <c r="H2923" i="41"/>
  <c r="H2924" i="41"/>
  <c r="H2925" i="41"/>
  <c r="F2561" i="41"/>
  <c r="F2562" i="41"/>
  <c r="F2563" i="41"/>
  <c r="F2564" i="41"/>
  <c r="F2565" i="41"/>
  <c r="F2566" i="41"/>
  <c r="F2567" i="41"/>
  <c r="F2568" i="41"/>
  <c r="F2569" i="41"/>
  <c r="F2570" i="41"/>
  <c r="F2571" i="41"/>
  <c r="F2572" i="41"/>
  <c r="F2573" i="41"/>
  <c r="F2574" i="41"/>
  <c r="F2575" i="41"/>
  <c r="F2576" i="41"/>
  <c r="F2577" i="41"/>
  <c r="F2578" i="41"/>
  <c r="F2579" i="41"/>
  <c r="F2580" i="41"/>
  <c r="F2581" i="41"/>
  <c r="F2582" i="41"/>
  <c r="F2583" i="41"/>
  <c r="F2584" i="41"/>
  <c r="F2585" i="41"/>
  <c r="F2586" i="41"/>
  <c r="F2587" i="41"/>
  <c r="F2588" i="41"/>
  <c r="F2589" i="41"/>
  <c r="F2590" i="41"/>
  <c r="F2591" i="41"/>
  <c r="F2592" i="41"/>
  <c r="F2593" i="41"/>
  <c r="F2594" i="41"/>
  <c r="F2595" i="41"/>
  <c r="F2596" i="41"/>
  <c r="F2597" i="41"/>
  <c r="F2598" i="41"/>
  <c r="F2599" i="41"/>
  <c r="F2600" i="41"/>
  <c r="F2601" i="41"/>
  <c r="F2602" i="41"/>
  <c r="F2603" i="41"/>
  <c r="F2604" i="41"/>
  <c r="F2605" i="41"/>
  <c r="F2606" i="41"/>
  <c r="F2607" i="41"/>
  <c r="F2608" i="41"/>
  <c r="F2609" i="41"/>
  <c r="F2610" i="41"/>
  <c r="F2611" i="41"/>
  <c r="F2612" i="41"/>
  <c r="F2613" i="41"/>
  <c r="F2614" i="41"/>
  <c r="F2615" i="41"/>
  <c r="F2616" i="41"/>
  <c r="F2617" i="41"/>
  <c r="F2618" i="41"/>
  <c r="F2619" i="41"/>
  <c r="F2620" i="41"/>
  <c r="F2621" i="41"/>
  <c r="F2622" i="41"/>
  <c r="F2623" i="41"/>
  <c r="F2624" i="41"/>
  <c r="F2625" i="41"/>
  <c r="F2626" i="41"/>
  <c r="F2627" i="41"/>
  <c r="F2628" i="41"/>
  <c r="F2629" i="41"/>
  <c r="F2630" i="41"/>
  <c r="F2631" i="41"/>
  <c r="F2632" i="41"/>
  <c r="F2633" i="41"/>
  <c r="F2634" i="41"/>
  <c r="F2635" i="41"/>
  <c r="F2636" i="41"/>
  <c r="F2637" i="41"/>
  <c r="F2638" i="41"/>
  <c r="F2639" i="41"/>
  <c r="F2640" i="41"/>
  <c r="F2641" i="41"/>
  <c r="F2642" i="41"/>
  <c r="F2643" i="41"/>
  <c r="F2644" i="41"/>
  <c r="F2645" i="41"/>
  <c r="F2646" i="41"/>
  <c r="F2647" i="41"/>
  <c r="F2648" i="41"/>
  <c r="F2649" i="41"/>
  <c r="F2650" i="41"/>
  <c r="F2651" i="41"/>
  <c r="F2652" i="41"/>
  <c r="F2653" i="41"/>
  <c r="F2654" i="41"/>
  <c r="F2655" i="41"/>
  <c r="F2656" i="41"/>
  <c r="F2657" i="41"/>
  <c r="F2658" i="41"/>
  <c r="F2659" i="41"/>
  <c r="F2660" i="41"/>
  <c r="F2661" i="41"/>
  <c r="F2662" i="41"/>
  <c r="F2663" i="41"/>
  <c r="F2664" i="41"/>
  <c r="F2665" i="41"/>
  <c r="F2666" i="41"/>
  <c r="F2667" i="41"/>
  <c r="F2668" i="41"/>
  <c r="F2669" i="41"/>
  <c r="F2670" i="41"/>
  <c r="F2671" i="41"/>
  <c r="F2672" i="41"/>
  <c r="F2673" i="41"/>
  <c r="F2674" i="41"/>
  <c r="F2675" i="41"/>
  <c r="F2676" i="41"/>
  <c r="F2677" i="41"/>
  <c r="F2678" i="41"/>
  <c r="F2679" i="41"/>
  <c r="F2680" i="41"/>
  <c r="F2681" i="41"/>
  <c r="F2682" i="41"/>
  <c r="F2683" i="41"/>
  <c r="F2684" i="41"/>
  <c r="F2685" i="41"/>
  <c r="F2686" i="41"/>
  <c r="F2687" i="41"/>
  <c r="F2688" i="41"/>
  <c r="F2689" i="41"/>
  <c r="F2690" i="41"/>
  <c r="F2691" i="41"/>
  <c r="F2692" i="41"/>
  <c r="F2693" i="41"/>
  <c r="F2694" i="41"/>
  <c r="F2695" i="41"/>
  <c r="F2696" i="41"/>
  <c r="F2697" i="41"/>
  <c r="F2698" i="41"/>
  <c r="F2699" i="41"/>
  <c r="F2700" i="41"/>
  <c r="F2701" i="41"/>
  <c r="F2702" i="41"/>
  <c r="F2703" i="41"/>
  <c r="F2704" i="41"/>
  <c r="F2705" i="41"/>
  <c r="F2706" i="41"/>
  <c r="F2707" i="41"/>
  <c r="F2708" i="41"/>
  <c r="F2709" i="41"/>
  <c r="F2710" i="41"/>
  <c r="F2711" i="41"/>
  <c r="F2712" i="41"/>
  <c r="F2713" i="41"/>
  <c r="F2714" i="41"/>
  <c r="F2715" i="41"/>
  <c r="F2716" i="41"/>
  <c r="F2717" i="41"/>
  <c r="F2718" i="41"/>
  <c r="F2719" i="41"/>
  <c r="F2720" i="41"/>
  <c r="F2721" i="41"/>
  <c r="F2722" i="41"/>
  <c r="F2723" i="41"/>
  <c r="F2724" i="41"/>
  <c r="F2725" i="41"/>
  <c r="F2726" i="41"/>
  <c r="F2727" i="41"/>
  <c r="F2728" i="41"/>
  <c r="F2729" i="41"/>
  <c r="F2730" i="41"/>
  <c r="F2731" i="41"/>
  <c r="F2732" i="41"/>
  <c r="F2733" i="41"/>
  <c r="F2734" i="41"/>
  <c r="F2735" i="41"/>
  <c r="F2736" i="41"/>
  <c r="F2737" i="41"/>
  <c r="F2738" i="41"/>
  <c r="F2739" i="41"/>
  <c r="F2740" i="41"/>
  <c r="F2741" i="41"/>
  <c r="F2742" i="41"/>
  <c r="F2743" i="41"/>
  <c r="F2744" i="41"/>
  <c r="F2745" i="41"/>
  <c r="F2746" i="41"/>
  <c r="F2747" i="41"/>
  <c r="F2748" i="41"/>
  <c r="F2749" i="41"/>
  <c r="F2750" i="41"/>
  <c r="F2751" i="41"/>
  <c r="F2752" i="41"/>
  <c r="F2753" i="41"/>
  <c r="F2754" i="41"/>
  <c r="F2755" i="41"/>
  <c r="F2756" i="41"/>
  <c r="F2757" i="41"/>
  <c r="F2758" i="41"/>
  <c r="F2759" i="41"/>
  <c r="F2760" i="41"/>
  <c r="F2761" i="41"/>
  <c r="F2762" i="41"/>
  <c r="F2763" i="41"/>
  <c r="F2764" i="41"/>
  <c r="F2765" i="41"/>
  <c r="F2766" i="41"/>
  <c r="F2767" i="41"/>
  <c r="F2768" i="41"/>
  <c r="F2769" i="41"/>
  <c r="F2770" i="41"/>
  <c r="F2771" i="41"/>
  <c r="F2772" i="41"/>
  <c r="F2773" i="41"/>
  <c r="F2774" i="41"/>
  <c r="F2775" i="41"/>
  <c r="F2776" i="41"/>
  <c r="F2777" i="41"/>
  <c r="F2778" i="41"/>
  <c r="F2779" i="41"/>
  <c r="F2780" i="41"/>
  <c r="F2781" i="41"/>
  <c r="F2782" i="41"/>
  <c r="F2783" i="41"/>
  <c r="F2784" i="41"/>
  <c r="F2785" i="41"/>
  <c r="F2786" i="41"/>
  <c r="F2787" i="41"/>
  <c r="F2788" i="41"/>
  <c r="F2789" i="41"/>
  <c r="F2790" i="41"/>
  <c r="F2791" i="41"/>
  <c r="F2792" i="41"/>
  <c r="F2793" i="41"/>
  <c r="F2794" i="41"/>
  <c r="F2795" i="41"/>
  <c r="F2796" i="41"/>
  <c r="F2797" i="41"/>
  <c r="F2798" i="41"/>
  <c r="F2799" i="41"/>
  <c r="F2800" i="41"/>
  <c r="F2801" i="41"/>
  <c r="F2802" i="41"/>
  <c r="F2803" i="41"/>
  <c r="F2804" i="41"/>
  <c r="F2805" i="41"/>
  <c r="F2806" i="41"/>
  <c r="F2807" i="41"/>
  <c r="F2808" i="41"/>
  <c r="F2809" i="41"/>
  <c r="F2810" i="41"/>
  <c r="F2811" i="41"/>
  <c r="F2812" i="41"/>
  <c r="F2813" i="41"/>
  <c r="F2814" i="41"/>
  <c r="F2815" i="41"/>
  <c r="F2816" i="41"/>
  <c r="F2817" i="41"/>
  <c r="F2818" i="41"/>
  <c r="F2819" i="41"/>
  <c r="F2820" i="41"/>
  <c r="F2821" i="41"/>
  <c r="F2822" i="41"/>
  <c r="F2823" i="41"/>
  <c r="F2824" i="41"/>
  <c r="F2825" i="41"/>
  <c r="F2826" i="41"/>
  <c r="F2827" i="41"/>
  <c r="F2828" i="41"/>
  <c r="F2829" i="41"/>
  <c r="F2830" i="41"/>
  <c r="F2831" i="41"/>
  <c r="F2832" i="41"/>
  <c r="F2833" i="41"/>
  <c r="F2834" i="41"/>
  <c r="F2835" i="41"/>
  <c r="F2836" i="41"/>
  <c r="F2837" i="41"/>
  <c r="F2838" i="41"/>
  <c r="F2839" i="41"/>
  <c r="F2840" i="41"/>
  <c r="F2841" i="41"/>
  <c r="F2842" i="41"/>
  <c r="F2843" i="41"/>
  <c r="F2844" i="41"/>
  <c r="F2845" i="41"/>
  <c r="F2846" i="41"/>
  <c r="F2847" i="41"/>
  <c r="F2848" i="41"/>
  <c r="F2849" i="41"/>
  <c r="F2850" i="41"/>
  <c r="F2851" i="41"/>
  <c r="F2852" i="41"/>
  <c r="F2853" i="41"/>
  <c r="F2854" i="41"/>
  <c r="F2855" i="41"/>
  <c r="F2856" i="41"/>
  <c r="F2857" i="41"/>
  <c r="F2858" i="41"/>
  <c r="F2859" i="41"/>
  <c r="F2860" i="41"/>
  <c r="F2861" i="41"/>
  <c r="F2862" i="41"/>
  <c r="F2863" i="41"/>
  <c r="F2864" i="41"/>
  <c r="F2865" i="41"/>
  <c r="F2866" i="41"/>
  <c r="F2867" i="41"/>
  <c r="F2868" i="41"/>
  <c r="F2869" i="41"/>
  <c r="F2870" i="41"/>
  <c r="F2871" i="41"/>
  <c r="F2872" i="41"/>
  <c r="F2873" i="41"/>
  <c r="F2874" i="41"/>
  <c r="F2875" i="41"/>
  <c r="F2876" i="41"/>
  <c r="F2877" i="41"/>
  <c r="F2878" i="41"/>
  <c r="F2879" i="41"/>
  <c r="F2880" i="41"/>
  <c r="F2881" i="41"/>
  <c r="F2882" i="41"/>
  <c r="F2883" i="41"/>
  <c r="F2884" i="41"/>
  <c r="F2885" i="41"/>
  <c r="F2886" i="41"/>
  <c r="F2887" i="41"/>
  <c r="F2888" i="41"/>
  <c r="F2889" i="41"/>
  <c r="F2890" i="41"/>
  <c r="F2891" i="41"/>
  <c r="F2892" i="41"/>
  <c r="F2893" i="41"/>
  <c r="F2894" i="41"/>
  <c r="F2895" i="41"/>
  <c r="F2896" i="41"/>
  <c r="F2897" i="41"/>
  <c r="F2898" i="41"/>
  <c r="F2899" i="41"/>
  <c r="F2900" i="41"/>
  <c r="F2901" i="41"/>
  <c r="F2902" i="41"/>
  <c r="F2903" i="41"/>
  <c r="F2904" i="41"/>
  <c r="F2905" i="41"/>
  <c r="F2906" i="41"/>
  <c r="F2907" i="41"/>
  <c r="F2908" i="41"/>
  <c r="F2909" i="41"/>
  <c r="F2910" i="41"/>
  <c r="F2911" i="41"/>
  <c r="F2912" i="41"/>
  <c r="F2913" i="41"/>
  <c r="F2914" i="41"/>
  <c r="F2915" i="41"/>
  <c r="F2916" i="41"/>
  <c r="F2917" i="41"/>
  <c r="F2918" i="41"/>
  <c r="F2919" i="41"/>
  <c r="F2920" i="41"/>
  <c r="F2921" i="41"/>
  <c r="F2922" i="41"/>
  <c r="F2923" i="41"/>
  <c r="F2924" i="41"/>
  <c r="F2925" i="41"/>
  <c r="D2561" i="41"/>
  <c r="D2562" i="41"/>
  <c r="D2563" i="41"/>
  <c r="D2564" i="41"/>
  <c r="D2565" i="41"/>
  <c r="D2566" i="41"/>
  <c r="D2567" i="41"/>
  <c r="D2568" i="41"/>
  <c r="D2569" i="41"/>
  <c r="D2570" i="41"/>
  <c r="D2571" i="41"/>
  <c r="D2572" i="41"/>
  <c r="D2573" i="41"/>
  <c r="D2574" i="41"/>
  <c r="D2575" i="41"/>
  <c r="D2576" i="41"/>
  <c r="D2577" i="41"/>
  <c r="D2578" i="41"/>
  <c r="D2579" i="41"/>
  <c r="D2580" i="41"/>
  <c r="D2581" i="41"/>
  <c r="D2582" i="41"/>
  <c r="D2583" i="41"/>
  <c r="D2584" i="41"/>
  <c r="D2585" i="41"/>
  <c r="D2586" i="41"/>
  <c r="D2587" i="41"/>
  <c r="D2588" i="41"/>
  <c r="D2589" i="41"/>
  <c r="D2590" i="41"/>
  <c r="D2591" i="41"/>
  <c r="D2592" i="41"/>
  <c r="D2593" i="41"/>
  <c r="D2594" i="41"/>
  <c r="D2595" i="41"/>
  <c r="D2596" i="41"/>
  <c r="D2597" i="41"/>
  <c r="D2598" i="41"/>
  <c r="D2599" i="41"/>
  <c r="D2600" i="41"/>
  <c r="D2601" i="41"/>
  <c r="D2602" i="41"/>
  <c r="D2603" i="41"/>
  <c r="D2604" i="41"/>
  <c r="D2605" i="41"/>
  <c r="D2606" i="41"/>
  <c r="D2607" i="41"/>
  <c r="D2608" i="41"/>
  <c r="D2609" i="41"/>
  <c r="D2610" i="41"/>
  <c r="D2611" i="41"/>
  <c r="D2612" i="41"/>
  <c r="D2613" i="41"/>
  <c r="D2614" i="41"/>
  <c r="D2615" i="41"/>
  <c r="D2616" i="41"/>
  <c r="D2617" i="41"/>
  <c r="D2618" i="41"/>
  <c r="D2619" i="41"/>
  <c r="D2620" i="41"/>
  <c r="D2621" i="41"/>
  <c r="D2622" i="41"/>
  <c r="D2623" i="41"/>
  <c r="D2624" i="41"/>
  <c r="D2625" i="41"/>
  <c r="D2626" i="41"/>
  <c r="D2627" i="41"/>
  <c r="D2628" i="41"/>
  <c r="D2629" i="41"/>
  <c r="D2630" i="41"/>
  <c r="D2631" i="41"/>
  <c r="D2632" i="41"/>
  <c r="D2633" i="41"/>
  <c r="D2634" i="41"/>
  <c r="D2635" i="41"/>
  <c r="D2636" i="41"/>
  <c r="D2637" i="41"/>
  <c r="D2638" i="41"/>
  <c r="D2639" i="41"/>
  <c r="D2640" i="41"/>
  <c r="D2641" i="41"/>
  <c r="D2642" i="41"/>
  <c r="D2643" i="41"/>
  <c r="D2644" i="41"/>
  <c r="D2645" i="41"/>
  <c r="D2646" i="41"/>
  <c r="D2647" i="41"/>
  <c r="D2648" i="41"/>
  <c r="D2649" i="41"/>
  <c r="D2650" i="41"/>
  <c r="D2651" i="41"/>
  <c r="D2652" i="41"/>
  <c r="D2653" i="41"/>
  <c r="D2654" i="41"/>
  <c r="D2655" i="41"/>
  <c r="D2656" i="41"/>
  <c r="D2657" i="41"/>
  <c r="D2658" i="41"/>
  <c r="D2659" i="41"/>
  <c r="D2660" i="41"/>
  <c r="D2661" i="41"/>
  <c r="D2662" i="41"/>
  <c r="D2663" i="41"/>
  <c r="D2664" i="41"/>
  <c r="D2665" i="41"/>
  <c r="D2666" i="41"/>
  <c r="D2667" i="41"/>
  <c r="D2668" i="41"/>
  <c r="D2669" i="41"/>
  <c r="D2670" i="41"/>
  <c r="D2671" i="41"/>
  <c r="D2672" i="41"/>
  <c r="D2673" i="41"/>
  <c r="D2674" i="41"/>
  <c r="D2675" i="41"/>
  <c r="D2676" i="41"/>
  <c r="D2677" i="41"/>
  <c r="D2678" i="41"/>
  <c r="D2679" i="41"/>
  <c r="D2680" i="41"/>
  <c r="D2681" i="41"/>
  <c r="D2682" i="41"/>
  <c r="D2683" i="41"/>
  <c r="D2684" i="41"/>
  <c r="D2685" i="41"/>
  <c r="D2686" i="41"/>
  <c r="D2687" i="41"/>
  <c r="D2688" i="41"/>
  <c r="D2689" i="41"/>
  <c r="D2690" i="41"/>
  <c r="D2691" i="41"/>
  <c r="D2692" i="41"/>
  <c r="D2693" i="41"/>
  <c r="D2694" i="41"/>
  <c r="D2695" i="41"/>
  <c r="D2696" i="41"/>
  <c r="D2697" i="41"/>
  <c r="D2698" i="41"/>
  <c r="D2699" i="41"/>
  <c r="D2700" i="41"/>
  <c r="D2701" i="41"/>
  <c r="D2702" i="41"/>
  <c r="D2703" i="41"/>
  <c r="D2704" i="41"/>
  <c r="D2705" i="41"/>
  <c r="D2706" i="41"/>
  <c r="D2707" i="41"/>
  <c r="D2708" i="41"/>
  <c r="D2709" i="41"/>
  <c r="D2710" i="41"/>
  <c r="D2711" i="41"/>
  <c r="D2712" i="41"/>
  <c r="D2713" i="41"/>
  <c r="D2714" i="41"/>
  <c r="D2715" i="41"/>
  <c r="D2716" i="41"/>
  <c r="D2717" i="41"/>
  <c r="D2718" i="41"/>
  <c r="D2719" i="41"/>
  <c r="D2720" i="41"/>
  <c r="D2721" i="41"/>
  <c r="D2722" i="41"/>
  <c r="D2723" i="41"/>
  <c r="D2724" i="41"/>
  <c r="D2725" i="41"/>
  <c r="D2726" i="41"/>
  <c r="D2727" i="41"/>
  <c r="D2728" i="41"/>
  <c r="D2729" i="41"/>
  <c r="D2730" i="41"/>
  <c r="D2731" i="41"/>
  <c r="D2732" i="41"/>
  <c r="D2733" i="41"/>
  <c r="D2734" i="41"/>
  <c r="D2735" i="41"/>
  <c r="D2736" i="41"/>
  <c r="D2737" i="41"/>
  <c r="D2738" i="41"/>
  <c r="D2739" i="41"/>
  <c r="D2740" i="41"/>
  <c r="D2741" i="41"/>
  <c r="D2742" i="41"/>
  <c r="D2743" i="41"/>
  <c r="D2744" i="41"/>
  <c r="D2745" i="41"/>
  <c r="D2746" i="41"/>
  <c r="D2747" i="41"/>
  <c r="D2748" i="41"/>
  <c r="D2749" i="41"/>
  <c r="D2750" i="41"/>
  <c r="D2751" i="41"/>
  <c r="D2752" i="41"/>
  <c r="D2753" i="41"/>
  <c r="D2754" i="41"/>
  <c r="D2755" i="41"/>
  <c r="D2756" i="41"/>
  <c r="D2757" i="41"/>
  <c r="D2758" i="41"/>
  <c r="D2759" i="41"/>
  <c r="D2760" i="41"/>
  <c r="D2761" i="41"/>
  <c r="D2762" i="41"/>
  <c r="D2763" i="41"/>
  <c r="D2764" i="41"/>
  <c r="D2765" i="41"/>
  <c r="D2766" i="41"/>
  <c r="D2767" i="41"/>
  <c r="D2768" i="41"/>
  <c r="D2769" i="41"/>
  <c r="D2770" i="41"/>
  <c r="D2771" i="41"/>
  <c r="D2772" i="41"/>
  <c r="D2773" i="41"/>
  <c r="D2774" i="41"/>
  <c r="D2775" i="41"/>
  <c r="D2776" i="41"/>
  <c r="D2777" i="41"/>
  <c r="D2778" i="41"/>
  <c r="D2779" i="41"/>
  <c r="D2780" i="41"/>
  <c r="D2781" i="41"/>
  <c r="D2782" i="41"/>
  <c r="D2783" i="41"/>
  <c r="D2784" i="41"/>
  <c r="D2785" i="41"/>
  <c r="D2786" i="41"/>
  <c r="D2787" i="41"/>
  <c r="D2788" i="41"/>
  <c r="D2789" i="41"/>
  <c r="D2790" i="41"/>
  <c r="D2791" i="41"/>
  <c r="D2792" i="41"/>
  <c r="D2793" i="41"/>
  <c r="D2794" i="41"/>
  <c r="D2795" i="41"/>
  <c r="D2796" i="41"/>
  <c r="D2797" i="41"/>
  <c r="D2798" i="41"/>
  <c r="D2799" i="41"/>
  <c r="D2800" i="41"/>
  <c r="D2801" i="41"/>
  <c r="D2802" i="41"/>
  <c r="D2803" i="41"/>
  <c r="D2804" i="41"/>
  <c r="D2805" i="41"/>
  <c r="D2806" i="41"/>
  <c r="D2807" i="41"/>
  <c r="D2808" i="41"/>
  <c r="D2809" i="41"/>
  <c r="D2810" i="41"/>
  <c r="D2811" i="41"/>
  <c r="D2812" i="41"/>
  <c r="D2813" i="41"/>
  <c r="D2814" i="41"/>
  <c r="D2815" i="41"/>
  <c r="D2816" i="41"/>
  <c r="D2817" i="41"/>
  <c r="D2818" i="41"/>
  <c r="D2819" i="41"/>
  <c r="D2820" i="41"/>
  <c r="D2821" i="41"/>
  <c r="D2822" i="41"/>
  <c r="D2823" i="41"/>
  <c r="D2824" i="41"/>
  <c r="D2825" i="41"/>
  <c r="D2826" i="41"/>
  <c r="D2827" i="41"/>
  <c r="D2828" i="41"/>
  <c r="D2829" i="41"/>
  <c r="D2830" i="41"/>
  <c r="D2831" i="41"/>
  <c r="D2832" i="41"/>
  <c r="D2833" i="41"/>
  <c r="D2834" i="41"/>
  <c r="D2835" i="41"/>
  <c r="D2836" i="41"/>
  <c r="D2837" i="41"/>
  <c r="D2838" i="41"/>
  <c r="D2839" i="41"/>
  <c r="D2840" i="41"/>
  <c r="D2841" i="41"/>
  <c r="D2842" i="41"/>
  <c r="D2843" i="41"/>
  <c r="D2844" i="41"/>
  <c r="D2845" i="41"/>
  <c r="D2846" i="41"/>
  <c r="D2847" i="41"/>
  <c r="D2848" i="41"/>
  <c r="D2849" i="41"/>
  <c r="D2850" i="41"/>
  <c r="D2851" i="41"/>
  <c r="D2852" i="41"/>
  <c r="D2853" i="41"/>
  <c r="D2854" i="41"/>
  <c r="D2855" i="41"/>
  <c r="D2856" i="41"/>
  <c r="D2857" i="41"/>
  <c r="D2858" i="41"/>
  <c r="D2859" i="41"/>
  <c r="D2860" i="41"/>
  <c r="D2861" i="41"/>
  <c r="D2862" i="41"/>
  <c r="D2863" i="41"/>
  <c r="D2864" i="41"/>
  <c r="D2865" i="41"/>
  <c r="D2866" i="41"/>
  <c r="D2867" i="41"/>
  <c r="D2868" i="41"/>
  <c r="D2869" i="41"/>
  <c r="D2870" i="41"/>
  <c r="D2871" i="41"/>
  <c r="D2872" i="41"/>
  <c r="D2873" i="41"/>
  <c r="D2874" i="41"/>
  <c r="D2875" i="41"/>
  <c r="D2876" i="41"/>
  <c r="D2877" i="41"/>
  <c r="D2878" i="41"/>
  <c r="D2879" i="41"/>
  <c r="D2880" i="41"/>
  <c r="D2881" i="41"/>
  <c r="D2882" i="41"/>
  <c r="D2883" i="41"/>
  <c r="D2884" i="41"/>
  <c r="D2885" i="41"/>
  <c r="D2886" i="41"/>
  <c r="D2887" i="41"/>
  <c r="D2888" i="41"/>
  <c r="D2889" i="41"/>
  <c r="D2890" i="41"/>
  <c r="D2891" i="41"/>
  <c r="D2892" i="41"/>
  <c r="D2893" i="41"/>
  <c r="D2894" i="41"/>
  <c r="D2895" i="41"/>
  <c r="D2896" i="41"/>
  <c r="D2897" i="41"/>
  <c r="D2898" i="41"/>
  <c r="D2899" i="41"/>
  <c r="D2900" i="41"/>
  <c r="D2901" i="41"/>
  <c r="D2902" i="41"/>
  <c r="D2903" i="41"/>
  <c r="D2904" i="41"/>
  <c r="D2905" i="41"/>
  <c r="D2906" i="41"/>
  <c r="D2907" i="41"/>
  <c r="D2908" i="41"/>
  <c r="D2909" i="41"/>
  <c r="D2910" i="41"/>
  <c r="D2911" i="41"/>
  <c r="D2912" i="41"/>
  <c r="D2913" i="41"/>
  <c r="D2914" i="41"/>
  <c r="D2915" i="41"/>
  <c r="D2916" i="41"/>
  <c r="D2917" i="41"/>
  <c r="D2918" i="41"/>
  <c r="D2919" i="41"/>
  <c r="D2920" i="41"/>
  <c r="D2921" i="41"/>
  <c r="D2922" i="41"/>
  <c r="D2923" i="41"/>
  <c r="D2924" i="41"/>
  <c r="D2925" i="41"/>
  <c r="L2498" i="41"/>
  <c r="L2499" i="41"/>
  <c r="L2500" i="41"/>
  <c r="L2501" i="41"/>
  <c r="L2502" i="41"/>
  <c r="L2503" i="41"/>
  <c r="L2504" i="41"/>
  <c r="L2505" i="41"/>
  <c r="L2506" i="41"/>
  <c r="L2507" i="41"/>
  <c r="L2508" i="41"/>
  <c r="L2509" i="41"/>
  <c r="L2510" i="41"/>
  <c r="L2511" i="41"/>
  <c r="L2512" i="41"/>
  <c r="L2513" i="41"/>
  <c r="L2514" i="41"/>
  <c r="L2515" i="41"/>
  <c r="L2516" i="41"/>
  <c r="L2517" i="41"/>
  <c r="L2518" i="41"/>
  <c r="L2519" i="41"/>
  <c r="L2520" i="41"/>
  <c r="L2521" i="41"/>
  <c r="L2522" i="41"/>
  <c r="L2523" i="41"/>
  <c r="L2524" i="41"/>
  <c r="L2525" i="41"/>
  <c r="L2526" i="41"/>
  <c r="L2527" i="41"/>
  <c r="L2528" i="41"/>
  <c r="L2529" i="41"/>
  <c r="L2530" i="41"/>
  <c r="L2531" i="41"/>
  <c r="L2532" i="41"/>
  <c r="L2533" i="41"/>
  <c r="L2534" i="41"/>
  <c r="L2535" i="41"/>
  <c r="L2536" i="41"/>
  <c r="L2537" i="41"/>
  <c r="L2538" i="41"/>
  <c r="L2539" i="41"/>
  <c r="L2540" i="41"/>
  <c r="L2541" i="41"/>
  <c r="L2542" i="41"/>
  <c r="L2543" i="41"/>
  <c r="L2544" i="41"/>
  <c r="L2545" i="41"/>
  <c r="L2546" i="41"/>
  <c r="L2547" i="41"/>
  <c r="L2548" i="41"/>
  <c r="L2549" i="41"/>
  <c r="L2550" i="41"/>
  <c r="L2551" i="41"/>
  <c r="L2552" i="41"/>
  <c r="L2553" i="41"/>
  <c r="L2554" i="41"/>
  <c r="L2555" i="41"/>
  <c r="L2556" i="41"/>
  <c r="L2557" i="41"/>
  <c r="L2558" i="41"/>
  <c r="L2559" i="41"/>
  <c r="L2560" i="41"/>
  <c r="L2561" i="41"/>
  <c r="L2562" i="41"/>
  <c r="L2563" i="41"/>
  <c r="L2564" i="41"/>
  <c r="L2565" i="41"/>
  <c r="L2566" i="41"/>
  <c r="L2567" i="41"/>
  <c r="L2568" i="41"/>
  <c r="L2569" i="41"/>
  <c r="L2570" i="41"/>
  <c r="L2571" i="41"/>
  <c r="L2572" i="41"/>
  <c r="L2573" i="41"/>
  <c r="L2574" i="41"/>
  <c r="L2575" i="41"/>
  <c r="L2576" i="41"/>
  <c r="L2577" i="41"/>
  <c r="L2578" i="41"/>
  <c r="L2579" i="41"/>
  <c r="L2580" i="41"/>
  <c r="L2581" i="41"/>
  <c r="L2582" i="41"/>
  <c r="L2583" i="41"/>
  <c r="L2584" i="41"/>
  <c r="L2585" i="41"/>
  <c r="L2586" i="41"/>
  <c r="L2587" i="41"/>
  <c r="L2588" i="41"/>
  <c r="L2589" i="41"/>
  <c r="L2590" i="41"/>
  <c r="L2591" i="41"/>
  <c r="L2592" i="41"/>
  <c r="L2593" i="41"/>
  <c r="L2594" i="41"/>
  <c r="L2595" i="41"/>
  <c r="L2596" i="41"/>
  <c r="L2597" i="41"/>
  <c r="L2598" i="41"/>
  <c r="L2599" i="41"/>
  <c r="L2600" i="41"/>
  <c r="L2601" i="41"/>
  <c r="L2602" i="41"/>
  <c r="L2603" i="41"/>
  <c r="L2604" i="41"/>
  <c r="L2605" i="41"/>
  <c r="L2606" i="41"/>
  <c r="L2607" i="41"/>
  <c r="L2608" i="41"/>
  <c r="L2609" i="41"/>
  <c r="L2610" i="41"/>
  <c r="L2611" i="41"/>
  <c r="L2612" i="41"/>
  <c r="L2613" i="41"/>
  <c r="L2614" i="41"/>
  <c r="L2615" i="41"/>
  <c r="L2616" i="41"/>
  <c r="L2617" i="41"/>
  <c r="L2618" i="41"/>
  <c r="L2619" i="41"/>
  <c r="L2620" i="41"/>
  <c r="L2621" i="41"/>
  <c r="L2622" i="41"/>
  <c r="L2623" i="41"/>
  <c r="L2624" i="41"/>
  <c r="L2625" i="41"/>
  <c r="L2626" i="41"/>
  <c r="L2627" i="41"/>
  <c r="L2628" i="41"/>
  <c r="L2629" i="41"/>
  <c r="L2630" i="41"/>
  <c r="L2631" i="41"/>
  <c r="L2632" i="41"/>
  <c r="L2633" i="41"/>
  <c r="L2634" i="41"/>
  <c r="L2635" i="41"/>
  <c r="L2636" i="41"/>
  <c r="L2637" i="41"/>
  <c r="L2638" i="41"/>
  <c r="L2639" i="41"/>
  <c r="L2640" i="41"/>
  <c r="L2641" i="41"/>
  <c r="L2642" i="41"/>
  <c r="L2643" i="41"/>
  <c r="L2644" i="41"/>
  <c r="L2645" i="41"/>
  <c r="L2646" i="41"/>
  <c r="L2647" i="41"/>
  <c r="L2648" i="41"/>
  <c r="L2649" i="41"/>
  <c r="L2650" i="41"/>
  <c r="L2651" i="41"/>
  <c r="L2652" i="41"/>
  <c r="L2653" i="41"/>
  <c r="L2654" i="41"/>
  <c r="L2655" i="41"/>
  <c r="L2656" i="41"/>
  <c r="L2657" i="41"/>
  <c r="L2658" i="41"/>
  <c r="L2659" i="41"/>
  <c r="L2660" i="41"/>
  <c r="L2661" i="41"/>
  <c r="L2662" i="41"/>
  <c r="L2663" i="41"/>
  <c r="L2664" i="41"/>
  <c r="L2665" i="41"/>
  <c r="L2666" i="41"/>
  <c r="L2667" i="41"/>
  <c r="L2668" i="41"/>
  <c r="L2669" i="41"/>
  <c r="L2670" i="41"/>
  <c r="L2671" i="41"/>
  <c r="L2672" i="41"/>
  <c r="L2673" i="41"/>
  <c r="L2674" i="41"/>
  <c r="L2675" i="41"/>
  <c r="L2676" i="41"/>
  <c r="L2677" i="41"/>
  <c r="L2678" i="41"/>
  <c r="L2679" i="41"/>
  <c r="L2680" i="41"/>
  <c r="L2681" i="41"/>
  <c r="L2682" i="41"/>
  <c r="L2683" i="41"/>
  <c r="L2684" i="41"/>
  <c r="L2685" i="41"/>
  <c r="L2686" i="41"/>
  <c r="L2687" i="41"/>
  <c r="L2688" i="41"/>
  <c r="L2689" i="41"/>
  <c r="L2690" i="41"/>
  <c r="L2691" i="41"/>
  <c r="L2692" i="41"/>
  <c r="L2693" i="41"/>
  <c r="L2694" i="41"/>
  <c r="L2695" i="41"/>
  <c r="L2696" i="41"/>
  <c r="L2697" i="41"/>
  <c r="L2698" i="41"/>
  <c r="L2699" i="41"/>
  <c r="L2700" i="41"/>
  <c r="L2701" i="41"/>
  <c r="L2702" i="41"/>
  <c r="L2703" i="41"/>
  <c r="L2704" i="41"/>
  <c r="L2705" i="41"/>
  <c r="L2706" i="41"/>
  <c r="L2707" i="41"/>
  <c r="L2708" i="41"/>
  <c r="L2709" i="41"/>
  <c r="L2710" i="41"/>
  <c r="L2711" i="41"/>
  <c r="L2712" i="41"/>
  <c r="L2713" i="41"/>
  <c r="L2714" i="41"/>
  <c r="L2715" i="41"/>
  <c r="L2716" i="41"/>
  <c r="L2717" i="41"/>
  <c r="L2718" i="41"/>
  <c r="L2719" i="41"/>
  <c r="L2720" i="41"/>
  <c r="L2721" i="41"/>
  <c r="L2722" i="41"/>
  <c r="L2723" i="41"/>
  <c r="L2724" i="41"/>
  <c r="L2725" i="41"/>
  <c r="L2726" i="41"/>
  <c r="L2727" i="41"/>
  <c r="L2728" i="41"/>
  <c r="L2729" i="41"/>
  <c r="L2730" i="41"/>
  <c r="L2731" i="41"/>
  <c r="L2732" i="41"/>
  <c r="L2733" i="41"/>
  <c r="L2734" i="41"/>
  <c r="L2735" i="41"/>
  <c r="L2736" i="41"/>
  <c r="L2737" i="41"/>
  <c r="L2738" i="41"/>
  <c r="L2739" i="41"/>
  <c r="L2740" i="41"/>
  <c r="L2741" i="41"/>
  <c r="L2742" i="41"/>
  <c r="L2743" i="41"/>
  <c r="L2744" i="41"/>
  <c r="L2745" i="41"/>
  <c r="L2746" i="41"/>
  <c r="L2747" i="41"/>
  <c r="L2748" i="41"/>
  <c r="L2749" i="41"/>
  <c r="L2750" i="41"/>
  <c r="L2751" i="41"/>
  <c r="L2752" i="41"/>
  <c r="L2753" i="41"/>
  <c r="L2754" i="41"/>
  <c r="L2755" i="41"/>
  <c r="L2756" i="41"/>
  <c r="L2757" i="41"/>
  <c r="L2758" i="41"/>
  <c r="L2759" i="41"/>
  <c r="L2760" i="41"/>
  <c r="L2761" i="41"/>
  <c r="L2762" i="41"/>
  <c r="L2763" i="41"/>
  <c r="L2764" i="41"/>
  <c r="L2765" i="41"/>
  <c r="L2766" i="41"/>
  <c r="L2767" i="41"/>
  <c r="L2768" i="41"/>
  <c r="L2769" i="41"/>
  <c r="L2770" i="41"/>
  <c r="L2771" i="41"/>
  <c r="L2772" i="41"/>
  <c r="L2773" i="41"/>
  <c r="L2774" i="41"/>
  <c r="L2775" i="41"/>
  <c r="L2776" i="41"/>
  <c r="L2777" i="41"/>
  <c r="L2778" i="41"/>
  <c r="L2779" i="41"/>
  <c r="L2780" i="41"/>
  <c r="L2781" i="41"/>
  <c r="L2782" i="41"/>
  <c r="L2783" i="41"/>
  <c r="L2784" i="41"/>
  <c r="L2785" i="41"/>
  <c r="L2786" i="41"/>
  <c r="L2787" i="41"/>
  <c r="L2788" i="41"/>
  <c r="L2789" i="41"/>
  <c r="L2790" i="41"/>
  <c r="L2791" i="41"/>
  <c r="L2792" i="41"/>
  <c r="L2793" i="41"/>
  <c r="L2794" i="41"/>
  <c r="L2795" i="41"/>
  <c r="L2796" i="41"/>
  <c r="L2797" i="41"/>
  <c r="L2798" i="41"/>
  <c r="L2799" i="41"/>
  <c r="L2800" i="41"/>
  <c r="L2801" i="41"/>
  <c r="L2802" i="41"/>
  <c r="L2803" i="41"/>
  <c r="L2804" i="41"/>
  <c r="L2805" i="41"/>
  <c r="L2806" i="41"/>
  <c r="L2807" i="41"/>
  <c r="L2808" i="41"/>
  <c r="L2809" i="41"/>
  <c r="L2810" i="41"/>
  <c r="L2811" i="41"/>
  <c r="L2812" i="41"/>
  <c r="L2813" i="41"/>
  <c r="L2814" i="41"/>
  <c r="L2815" i="41"/>
  <c r="L2816" i="41"/>
  <c r="L2817" i="41"/>
  <c r="L2818" i="41"/>
  <c r="L2819" i="41"/>
  <c r="L2820" i="41"/>
  <c r="L2821" i="41"/>
  <c r="L2822" i="41"/>
  <c r="L2823" i="41"/>
  <c r="L2824" i="41"/>
  <c r="L2825" i="41"/>
  <c r="L2826" i="41"/>
  <c r="L2827" i="41"/>
  <c r="L2828" i="41"/>
  <c r="L2829" i="41"/>
  <c r="L2830" i="41"/>
  <c r="L2831" i="41"/>
  <c r="L2832" i="41"/>
  <c r="L2833" i="41"/>
  <c r="L2834" i="41"/>
  <c r="L2835" i="41"/>
  <c r="L2836" i="41"/>
  <c r="L2837" i="41"/>
  <c r="L2838" i="41"/>
  <c r="L2839" i="41"/>
  <c r="L2840" i="41"/>
  <c r="L2841" i="41"/>
  <c r="L2842" i="41"/>
  <c r="L2843" i="41"/>
  <c r="L2844" i="41"/>
  <c r="L2845" i="41"/>
  <c r="L2846" i="41"/>
  <c r="L2847" i="41"/>
  <c r="L2848" i="41"/>
  <c r="L2849" i="41"/>
  <c r="L2850" i="41"/>
  <c r="L2851" i="41"/>
  <c r="L2852" i="41"/>
  <c r="L2853" i="41"/>
  <c r="L2854" i="41"/>
  <c r="L2855" i="41"/>
  <c r="L2856" i="41"/>
  <c r="L2857" i="41"/>
  <c r="L2858" i="41"/>
  <c r="L2859" i="41"/>
  <c r="L2860" i="41"/>
  <c r="L2861" i="41"/>
  <c r="L2862" i="41"/>
  <c r="L2863" i="41"/>
  <c r="L2864" i="41"/>
  <c r="L2865" i="41"/>
  <c r="L2866" i="41"/>
  <c r="L2867" i="41"/>
  <c r="L2868" i="41"/>
  <c r="L2869" i="41"/>
  <c r="L2870" i="41"/>
  <c r="L2871" i="41"/>
  <c r="L2872" i="41"/>
  <c r="L2873" i="41"/>
  <c r="L2874" i="41"/>
  <c r="L2875" i="41"/>
  <c r="L2876" i="41"/>
  <c r="L2877" i="41"/>
  <c r="L2878" i="41"/>
  <c r="L2879" i="41"/>
  <c r="L2880" i="41"/>
  <c r="L2881" i="41"/>
  <c r="L2882" i="41"/>
  <c r="L2883" i="41"/>
  <c r="L2884" i="41"/>
  <c r="L2885" i="41"/>
  <c r="L2886" i="41"/>
  <c r="L2887" i="41"/>
  <c r="L2888" i="41"/>
  <c r="L2889" i="41"/>
  <c r="L2890" i="41"/>
  <c r="L2891" i="41"/>
  <c r="L2892" i="41"/>
  <c r="L2893" i="41"/>
  <c r="L2894" i="41"/>
  <c r="L2895" i="41"/>
  <c r="L2896" i="41"/>
  <c r="L2897" i="41"/>
  <c r="L2898" i="41"/>
  <c r="L2899" i="41"/>
  <c r="L2900" i="41"/>
  <c r="L2901" i="41"/>
  <c r="L2902" i="41"/>
  <c r="L2903" i="41"/>
  <c r="L2904" i="41"/>
  <c r="L2905" i="41"/>
  <c r="L2906" i="41"/>
  <c r="L2907" i="41"/>
  <c r="L2908" i="41"/>
  <c r="L2909" i="41"/>
  <c r="L2910" i="41"/>
  <c r="L2911" i="41"/>
  <c r="L2912" i="41"/>
  <c r="L2913" i="41"/>
  <c r="L2914" i="41"/>
  <c r="L2915" i="41"/>
  <c r="L2916" i="41"/>
  <c r="L2917" i="41"/>
  <c r="L2918" i="41"/>
  <c r="L2919" i="41"/>
  <c r="L2920" i="41"/>
  <c r="L2921" i="41"/>
  <c r="L2922" i="41"/>
  <c r="L2923" i="41"/>
  <c r="L2924" i="41"/>
  <c r="L2925" i="41"/>
  <c r="D2560" i="41"/>
  <c r="J2560" i="41"/>
  <c r="E1630" i="76"/>
  <c r="E1629" i="76"/>
  <c r="E1628" i="76"/>
  <c r="E1627" i="76"/>
  <c r="E1626" i="76"/>
  <c r="E1625" i="76"/>
  <c r="E1624" i="76"/>
  <c r="E1623" i="76"/>
  <c r="E1622" i="76"/>
  <c r="E1621" i="76"/>
  <c r="E1620" i="76"/>
  <c r="E1619" i="76"/>
  <c r="E1618" i="76"/>
  <c r="E1617" i="76"/>
  <c r="E1616" i="76"/>
  <c r="E1615" i="76"/>
  <c r="E1614" i="76"/>
  <c r="E1613" i="76"/>
  <c r="E1612" i="76"/>
  <c r="E1611" i="76"/>
  <c r="E1610" i="76"/>
  <c r="E1609" i="76"/>
  <c r="E1608" i="76"/>
  <c r="E1607" i="76"/>
  <c r="E1606" i="76"/>
  <c r="E1605" i="76"/>
  <c r="E1604" i="76"/>
  <c r="E1603" i="76"/>
  <c r="E1602" i="76"/>
  <c r="E1601" i="76"/>
  <c r="E1600" i="76"/>
  <c r="E1599" i="76"/>
  <c r="E1598" i="76"/>
  <c r="E1597" i="76"/>
  <c r="E1596" i="76"/>
  <c r="E1595" i="76"/>
  <c r="E1594" i="76"/>
  <c r="E1593" i="76"/>
  <c r="E1592" i="76"/>
  <c r="E1591" i="76"/>
  <c r="E1590" i="76"/>
  <c r="E1589" i="76"/>
  <c r="E1588" i="76"/>
  <c r="E1587" i="76"/>
  <c r="E1586" i="76"/>
  <c r="E1585" i="76"/>
  <c r="E1584" i="76"/>
  <c r="E1583" i="76"/>
  <c r="E1582" i="76"/>
  <c r="E1581" i="76"/>
  <c r="E1580" i="76"/>
  <c r="E1579" i="76"/>
  <c r="E1578" i="76"/>
  <c r="E1577" i="76"/>
  <c r="E1576" i="76"/>
  <c r="E1575" i="76"/>
  <c r="E1574" i="76"/>
  <c r="E1573" i="76"/>
  <c r="E1572" i="76"/>
  <c r="E1571" i="76"/>
  <c r="E1570" i="76"/>
  <c r="E1569" i="76"/>
  <c r="E1568" i="76"/>
  <c r="E1567" i="76"/>
  <c r="E1566" i="76"/>
  <c r="E1565" i="76"/>
  <c r="E1564" i="76"/>
  <c r="E1563" i="76"/>
  <c r="E1562" i="76"/>
  <c r="E1561" i="76"/>
  <c r="E1560" i="76"/>
  <c r="E1559" i="76"/>
  <c r="E1558" i="76"/>
  <c r="E1557" i="76"/>
  <c r="E1556" i="76"/>
  <c r="E1555" i="76"/>
  <c r="E1554" i="76"/>
  <c r="E1553" i="76"/>
  <c r="E1552" i="76"/>
  <c r="E1551" i="76"/>
  <c r="E1550" i="76"/>
  <c r="E1549" i="76"/>
  <c r="E1548" i="76"/>
  <c r="E1547" i="76"/>
  <c r="E1546" i="76"/>
  <c r="E1545" i="76"/>
  <c r="E1544" i="76"/>
  <c r="E1543" i="76"/>
  <c r="E1542" i="76"/>
  <c r="E1541" i="76"/>
  <c r="E1540" i="76"/>
  <c r="E1539" i="76"/>
  <c r="E1538" i="76"/>
  <c r="E1537" i="76"/>
  <c r="E506" i="77"/>
  <c r="E505" i="77"/>
  <c r="E504" i="77"/>
  <c r="E503" i="77"/>
  <c r="E502" i="77"/>
  <c r="E501" i="77"/>
  <c r="E500" i="77"/>
  <c r="E499" i="77"/>
  <c r="E498" i="77"/>
  <c r="E497" i="77"/>
  <c r="E496" i="77"/>
  <c r="E495" i="77"/>
  <c r="E494" i="77"/>
  <c r="E493" i="77"/>
  <c r="E492" i="77"/>
  <c r="E491" i="77"/>
  <c r="E490" i="77"/>
  <c r="E489" i="77"/>
  <c r="E488" i="77"/>
  <c r="E487" i="77"/>
  <c r="E486" i="77"/>
  <c r="E485" i="77"/>
  <c r="E484" i="77"/>
  <c r="E483" i="77"/>
  <c r="E482" i="77"/>
  <c r="E481" i="77"/>
  <c r="E480" i="77"/>
  <c r="E479" i="77"/>
  <c r="E478" i="77"/>
  <c r="E477" i="77"/>
  <c r="E476" i="77"/>
  <c r="E475" i="77"/>
  <c r="E474" i="77"/>
  <c r="E473" i="77"/>
  <c r="E472" i="77"/>
  <c r="E471" i="77"/>
  <c r="E470" i="77"/>
  <c r="E469" i="77"/>
  <c r="E468" i="77"/>
  <c r="E467" i="77"/>
  <c r="E466" i="77"/>
  <c r="E465" i="77"/>
  <c r="E464" i="77"/>
  <c r="E463" i="77"/>
  <c r="E462" i="77"/>
  <c r="E461" i="77"/>
  <c r="E460" i="77"/>
  <c r="E459" i="77"/>
  <c r="E458" i="77"/>
  <c r="E457" i="77"/>
  <c r="E456" i="77"/>
  <c r="E455" i="77"/>
  <c r="E454" i="77"/>
  <c r="E453" i="77"/>
  <c r="E452" i="77"/>
  <c r="E451" i="77"/>
  <c r="E450" i="77"/>
  <c r="E449" i="77"/>
  <c r="E448" i="77"/>
  <c r="E447" i="77"/>
  <c r="E446" i="77"/>
  <c r="E445" i="77"/>
  <c r="E444" i="77"/>
  <c r="E443" i="77"/>
  <c r="E442" i="77"/>
  <c r="E441" i="77"/>
  <c r="E440" i="77"/>
  <c r="E439" i="77"/>
  <c r="E438" i="77"/>
  <c r="E437" i="77"/>
  <c r="E436" i="77"/>
  <c r="E435" i="77"/>
  <c r="E434" i="77"/>
  <c r="E433" i="77"/>
  <c r="E432" i="77"/>
  <c r="E431" i="77"/>
  <c r="E430" i="77"/>
  <c r="E429" i="77"/>
  <c r="E428" i="77"/>
  <c r="E427" i="77"/>
  <c r="E426" i="77"/>
  <c r="E425" i="77"/>
  <c r="E424" i="77"/>
  <c r="E423" i="77"/>
  <c r="E422" i="77"/>
  <c r="E421" i="77"/>
  <c r="E420" i="77"/>
  <c r="E419" i="77"/>
  <c r="E418" i="77"/>
  <c r="E417" i="77"/>
  <c r="E416" i="77"/>
  <c r="E415" i="77"/>
  <c r="E414" i="77"/>
  <c r="E413" i="77"/>
  <c r="E412" i="77"/>
  <c r="E411" i="77"/>
  <c r="E410" i="77"/>
  <c r="E409" i="77"/>
  <c r="E408" i="77"/>
  <c r="E407" i="77"/>
  <c r="E406" i="77"/>
  <c r="E405" i="77"/>
  <c r="E404" i="77"/>
  <c r="E403" i="77"/>
  <c r="E402" i="77"/>
  <c r="E401" i="77"/>
  <c r="E400" i="77"/>
  <c r="E399" i="77"/>
  <c r="E398" i="77"/>
  <c r="E397" i="77"/>
  <c r="E396" i="77"/>
  <c r="E395" i="77"/>
  <c r="E394" i="77"/>
  <c r="E393" i="77"/>
  <c r="E392" i="77"/>
  <c r="E391" i="77"/>
  <c r="E390" i="77"/>
  <c r="E389" i="77"/>
  <c r="E388" i="77"/>
  <c r="E387" i="77"/>
  <c r="E386" i="77"/>
  <c r="E385" i="77"/>
  <c r="E384" i="77"/>
  <c r="E383" i="77"/>
  <c r="E382" i="77"/>
  <c r="E381" i="77"/>
  <c r="E380" i="77"/>
  <c r="E379" i="77"/>
  <c r="E378" i="77"/>
  <c r="E377" i="77"/>
  <c r="E376" i="77"/>
  <c r="E375" i="77"/>
  <c r="E374" i="77"/>
  <c r="E373" i="77"/>
  <c r="E372" i="77"/>
  <c r="E371" i="77"/>
  <c r="E370" i="77"/>
  <c r="E369" i="77"/>
  <c r="E368" i="77"/>
  <c r="E367" i="77"/>
  <c r="E366" i="77"/>
  <c r="E365" i="77"/>
  <c r="E364" i="77"/>
  <c r="E363" i="77"/>
  <c r="E362" i="77"/>
  <c r="E361" i="77"/>
  <c r="E360" i="77"/>
  <c r="E359" i="77"/>
  <c r="E358" i="77"/>
  <c r="E357" i="77"/>
  <c r="E356" i="77"/>
  <c r="E355" i="77"/>
  <c r="E354" i="77"/>
  <c r="E353" i="77"/>
  <c r="E352" i="77"/>
  <c r="E351" i="77"/>
  <c r="E350" i="77"/>
  <c r="E349" i="77"/>
  <c r="E348" i="77"/>
  <c r="E347" i="77"/>
  <c r="E346" i="77"/>
  <c r="E345" i="77"/>
  <c r="E344" i="77"/>
  <c r="E343" i="77"/>
  <c r="E342" i="77"/>
  <c r="E341" i="77"/>
  <c r="E340" i="77"/>
  <c r="E339" i="77"/>
  <c r="E338" i="77"/>
  <c r="E337" i="77"/>
  <c r="E336" i="77"/>
  <c r="E335" i="77"/>
  <c r="E334" i="77"/>
  <c r="E333" i="77"/>
  <c r="E332" i="77"/>
  <c r="E331" i="77"/>
  <c r="E330" i="77"/>
  <c r="E329" i="77"/>
  <c r="E328" i="77"/>
  <c r="E327" i="77"/>
  <c r="E326" i="77"/>
  <c r="E325" i="77"/>
  <c r="E324" i="77"/>
  <c r="E323" i="77"/>
  <c r="E322" i="77"/>
  <c r="E321" i="77"/>
  <c r="E320" i="77"/>
  <c r="E319" i="77"/>
  <c r="E318" i="77"/>
  <c r="E317" i="77"/>
  <c r="E316" i="77"/>
  <c r="E315" i="77"/>
  <c r="E314" i="77"/>
  <c r="E313" i="77"/>
  <c r="E312" i="77"/>
  <c r="E311" i="77"/>
  <c r="E310" i="77"/>
  <c r="E309" i="77"/>
  <c r="E308" i="77"/>
  <c r="E307" i="77"/>
  <c r="E306" i="77"/>
  <c r="E305" i="77"/>
  <c r="E304" i="77"/>
  <c r="E303" i="77"/>
  <c r="E302" i="77"/>
  <c r="E301" i="77"/>
  <c r="E300" i="77"/>
  <c r="E299" i="77"/>
  <c r="E298" i="77"/>
  <c r="E297" i="77"/>
  <c r="E296" i="77"/>
  <c r="E295" i="77"/>
  <c r="E294" i="77"/>
  <c r="E293" i="77"/>
  <c r="E292" i="77"/>
  <c r="E291" i="77"/>
  <c r="E290" i="77"/>
  <c r="E289" i="77"/>
  <c r="E288" i="77"/>
  <c r="E287" i="77"/>
  <c r="E286" i="77"/>
  <c r="E285" i="77"/>
  <c r="E284" i="77"/>
  <c r="E283" i="77"/>
  <c r="E282" i="77"/>
  <c r="E281" i="77"/>
  <c r="E280" i="77"/>
  <c r="E279" i="77"/>
  <c r="E278" i="77"/>
  <c r="E277" i="77"/>
  <c r="E276" i="77"/>
  <c r="E275" i="77"/>
  <c r="E274" i="77"/>
  <c r="E273" i="77"/>
  <c r="E272" i="77"/>
  <c r="E271" i="77"/>
  <c r="E270" i="77"/>
  <c r="E269" i="77"/>
  <c r="E268" i="77"/>
  <c r="E267" i="77"/>
  <c r="E266" i="77"/>
  <c r="E265" i="77"/>
  <c r="E264" i="77"/>
  <c r="E263" i="77"/>
  <c r="E262" i="77"/>
  <c r="E261" i="77"/>
  <c r="E260" i="77"/>
  <c r="E259" i="77"/>
  <c r="E258" i="77"/>
  <c r="E257" i="77"/>
  <c r="E256" i="77"/>
  <c r="E255" i="77"/>
  <c r="E254" i="77"/>
  <c r="E253" i="77"/>
  <c r="E252" i="77"/>
  <c r="E251" i="77"/>
  <c r="E250" i="77"/>
  <c r="E249" i="77"/>
  <c r="E248" i="77"/>
  <c r="E247" i="77"/>
  <c r="E246" i="77"/>
  <c r="E245" i="77"/>
  <c r="E244" i="77"/>
  <c r="E243" i="77"/>
  <c r="E242" i="77"/>
  <c r="E241" i="77"/>
  <c r="E240" i="77"/>
  <c r="E239" i="77"/>
  <c r="E238" i="77"/>
  <c r="E237" i="77"/>
  <c r="E236" i="77"/>
  <c r="E235" i="77"/>
  <c r="E234" i="77"/>
  <c r="E233" i="77"/>
  <c r="E232" i="77"/>
  <c r="E231" i="77"/>
  <c r="E230" i="77"/>
  <c r="E229" i="77"/>
  <c r="E228" i="77"/>
  <c r="E227" i="77"/>
  <c r="E226" i="77"/>
  <c r="E225" i="77"/>
  <c r="E224" i="77"/>
  <c r="E223" i="77"/>
  <c r="E222" i="77"/>
  <c r="E221" i="77"/>
  <c r="E220" i="77"/>
  <c r="E219" i="77"/>
  <c r="E218" i="77"/>
  <c r="E217" i="77"/>
  <c r="E216" i="77"/>
  <c r="E215" i="77"/>
  <c r="E214" i="77"/>
  <c r="E213" i="77"/>
  <c r="E212" i="77"/>
  <c r="E211" i="77"/>
  <c r="E210" i="77"/>
  <c r="E209" i="77"/>
  <c r="E208" i="77"/>
  <c r="E207" i="77"/>
  <c r="E206" i="77"/>
  <c r="E205" i="77"/>
  <c r="E204" i="77"/>
  <c r="E203" i="77"/>
  <c r="E202" i="77"/>
  <c r="E201" i="77"/>
  <c r="E200" i="77"/>
  <c r="E199" i="77"/>
  <c r="E198" i="77"/>
  <c r="E197" i="77"/>
  <c r="E196" i="77"/>
  <c r="E195" i="77"/>
  <c r="E194" i="77"/>
  <c r="E193" i="77"/>
  <c r="E192" i="77"/>
  <c r="E191" i="77"/>
  <c r="E190" i="77"/>
  <c r="E189" i="77"/>
  <c r="E188" i="77"/>
  <c r="E187" i="77"/>
  <c r="E186" i="77"/>
  <c r="E185" i="77"/>
  <c r="E184" i="77"/>
  <c r="E183" i="77"/>
  <c r="E182" i="77"/>
  <c r="E181" i="77"/>
  <c r="E180" i="77"/>
  <c r="E179" i="77"/>
  <c r="E178" i="77"/>
  <c r="E177" i="77"/>
  <c r="E176" i="77"/>
  <c r="E175" i="77"/>
  <c r="E174" i="77"/>
  <c r="E173" i="77"/>
  <c r="E172" i="77"/>
  <c r="E171" i="77"/>
  <c r="E170" i="77"/>
  <c r="E169" i="77"/>
  <c r="E168" i="77"/>
  <c r="E167" i="77"/>
  <c r="E166" i="77"/>
  <c r="E165" i="77"/>
  <c r="E164" i="77"/>
  <c r="E163" i="77"/>
  <c r="E162" i="77"/>
  <c r="E161" i="77"/>
  <c r="E160" i="77"/>
  <c r="E159" i="77"/>
  <c r="E158" i="77"/>
  <c r="E157" i="77"/>
  <c r="E156" i="77"/>
  <c r="E155" i="77"/>
  <c r="E154" i="77"/>
  <c r="E153" i="77"/>
  <c r="E152" i="77"/>
  <c r="E151" i="77"/>
  <c r="E150" i="77"/>
  <c r="E149" i="77"/>
  <c r="E148" i="77"/>
  <c r="E147" i="77"/>
  <c r="E146" i="77"/>
  <c r="E145" i="77"/>
  <c r="E144" i="77"/>
  <c r="E143" i="77"/>
  <c r="E142" i="77"/>
  <c r="E141" i="77"/>
  <c r="E140" i="77"/>
  <c r="E139" i="77"/>
  <c r="E138" i="77"/>
  <c r="E137" i="77"/>
  <c r="E136" i="77"/>
  <c r="E135" i="77"/>
  <c r="E134" i="77"/>
  <c r="E133" i="77"/>
  <c r="E132" i="77"/>
  <c r="E131" i="77"/>
  <c r="E130" i="77"/>
  <c r="E129" i="77"/>
  <c r="E128" i="77"/>
  <c r="E127" i="77"/>
  <c r="E126" i="77"/>
  <c r="E125" i="77"/>
  <c r="E124" i="77"/>
  <c r="E123" i="77"/>
  <c r="E122" i="77"/>
  <c r="E121" i="77"/>
  <c r="E120" i="77"/>
  <c r="E119" i="77"/>
  <c r="E118" i="77"/>
  <c r="E117" i="77"/>
  <c r="E116" i="77"/>
  <c r="E115" i="77"/>
  <c r="E114" i="77"/>
  <c r="E113" i="77"/>
  <c r="E112" i="77"/>
  <c r="E111" i="77"/>
  <c r="E110" i="77"/>
  <c r="E109" i="77"/>
  <c r="E108" i="77"/>
  <c r="E107" i="77"/>
  <c r="E106" i="77"/>
  <c r="E105" i="77"/>
  <c r="E104" i="77"/>
  <c r="E103" i="77"/>
  <c r="E102" i="77"/>
  <c r="E101" i="77"/>
  <c r="E100" i="77"/>
  <c r="E99" i="77"/>
  <c r="E98" i="77"/>
  <c r="E97" i="77"/>
  <c r="E96" i="77"/>
  <c r="E95" i="77"/>
  <c r="E94" i="77"/>
  <c r="E93" i="77"/>
  <c r="E92" i="77"/>
  <c r="E91" i="77"/>
  <c r="E90" i="77"/>
  <c r="E89" i="77"/>
  <c r="E88" i="77"/>
  <c r="E87" i="77"/>
  <c r="E86" i="77"/>
  <c r="E85" i="77"/>
  <c r="E84" i="77"/>
  <c r="E83" i="77"/>
  <c r="E82" i="77"/>
  <c r="E81" i="77"/>
  <c r="E80" i="77"/>
  <c r="E79" i="77"/>
  <c r="E78" i="77"/>
  <c r="E77" i="77"/>
  <c r="E76" i="77"/>
  <c r="E75" i="77"/>
  <c r="E74" i="77"/>
  <c r="E73" i="77"/>
  <c r="E72" i="77"/>
  <c r="E71" i="77"/>
  <c r="E70" i="77"/>
  <c r="E69" i="77"/>
  <c r="E68" i="77"/>
  <c r="E67" i="77"/>
  <c r="E66" i="77"/>
  <c r="E65" i="77"/>
  <c r="E64" i="77"/>
  <c r="E63" i="77"/>
  <c r="E62" i="77"/>
  <c r="E61" i="77"/>
  <c r="E60" i="77"/>
  <c r="E59" i="77"/>
  <c r="E58" i="77"/>
  <c r="E57" i="77"/>
  <c r="E56" i="77"/>
  <c r="E55" i="77"/>
  <c r="E54" i="77"/>
  <c r="E53" i="77"/>
  <c r="E52" i="77"/>
  <c r="E51" i="77"/>
  <c r="E50" i="77"/>
  <c r="E49" i="77"/>
  <c r="E48" i="77"/>
  <c r="E47" i="77"/>
  <c r="E46" i="77"/>
  <c r="E45" i="77"/>
  <c r="E44" i="77"/>
  <c r="E43" i="77"/>
  <c r="E42" i="77"/>
  <c r="E41" i="77"/>
  <c r="E40" i="77"/>
  <c r="E39" i="77"/>
  <c r="E38" i="77"/>
  <c r="E37" i="77"/>
  <c r="E36" i="77"/>
  <c r="E35" i="77"/>
  <c r="E34" i="77"/>
  <c r="E33" i="77"/>
  <c r="E32" i="77"/>
  <c r="E31" i="77"/>
  <c r="E30" i="77"/>
  <c r="E29" i="77"/>
  <c r="E28" i="77"/>
  <c r="E27" i="77"/>
  <c r="E26" i="77"/>
  <c r="E25" i="77"/>
  <c r="E24" i="77"/>
  <c r="E23" i="77"/>
  <c r="E22" i="77"/>
  <c r="E21" i="77"/>
  <c r="E20" i="77"/>
  <c r="E19" i="77"/>
  <c r="E18" i="77"/>
  <c r="E17" i="77"/>
  <c r="E16" i="77"/>
  <c r="E15" i="77"/>
  <c r="E14" i="77"/>
  <c r="E13" i="77"/>
  <c r="E12" i="77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E104" i="76"/>
  <c r="E105" i="76"/>
  <c r="E106" i="76"/>
  <c r="E107" i="76"/>
  <c r="E108" i="76"/>
  <c r="E109" i="76"/>
  <c r="E110" i="76"/>
  <c r="E111" i="76"/>
  <c r="E112" i="76"/>
  <c r="E113" i="76"/>
  <c r="E114" i="76"/>
  <c r="E115" i="76"/>
  <c r="E116" i="76"/>
  <c r="E117" i="76"/>
  <c r="E118" i="76"/>
  <c r="E119" i="76"/>
  <c r="E120" i="76"/>
  <c r="E121" i="76"/>
  <c r="E122" i="76"/>
  <c r="E123" i="76"/>
  <c r="E124" i="76"/>
  <c r="E125" i="76"/>
  <c r="E126" i="76"/>
  <c r="E127" i="76"/>
  <c r="E128" i="76"/>
  <c r="E129" i="76"/>
  <c r="E130" i="76"/>
  <c r="E131" i="76"/>
  <c r="E132" i="76"/>
  <c r="E133" i="76"/>
  <c r="E134" i="76"/>
  <c r="E135" i="76"/>
  <c r="E136" i="76"/>
  <c r="E137" i="76"/>
  <c r="E138" i="76"/>
  <c r="E139" i="76"/>
  <c r="E140" i="76"/>
  <c r="E141" i="76"/>
  <c r="E142" i="76"/>
  <c r="E143" i="76"/>
  <c r="E144" i="76"/>
  <c r="E145" i="76"/>
  <c r="E146" i="76"/>
  <c r="E147" i="76"/>
  <c r="E148" i="76"/>
  <c r="E149" i="76"/>
  <c r="E150" i="76"/>
  <c r="E151" i="76"/>
  <c r="E152" i="76"/>
  <c r="E153" i="76"/>
  <c r="E154" i="76"/>
  <c r="E155" i="76"/>
  <c r="E156" i="76"/>
  <c r="E157" i="76"/>
  <c r="E158" i="76"/>
  <c r="E159" i="76"/>
  <c r="E160" i="76"/>
  <c r="E161" i="76"/>
  <c r="E162" i="76"/>
  <c r="E163" i="76"/>
  <c r="E164" i="76"/>
  <c r="E165" i="76"/>
  <c r="E166" i="76"/>
  <c r="E167" i="76"/>
  <c r="E168" i="76"/>
  <c r="E169" i="76"/>
  <c r="E170" i="76"/>
  <c r="E171" i="76"/>
  <c r="E172" i="76"/>
  <c r="E173" i="76"/>
  <c r="E174" i="76"/>
  <c r="E175" i="76"/>
  <c r="E176" i="76"/>
  <c r="E177" i="76"/>
  <c r="E178" i="76"/>
  <c r="E179" i="76"/>
  <c r="E180" i="76"/>
  <c r="E181" i="76"/>
  <c r="E182" i="76"/>
  <c r="E183" i="76"/>
  <c r="E184" i="76"/>
  <c r="E185" i="76"/>
  <c r="E186" i="76"/>
  <c r="E187" i="76"/>
  <c r="E188" i="76"/>
  <c r="E189" i="76"/>
  <c r="E190" i="76"/>
  <c r="E191" i="76"/>
  <c r="E192" i="76"/>
  <c r="E193" i="76"/>
  <c r="E194" i="76"/>
  <c r="E195" i="76"/>
  <c r="E196" i="76"/>
  <c r="E197" i="76"/>
  <c r="E198" i="76"/>
  <c r="E199" i="76"/>
  <c r="E200" i="76"/>
  <c r="E201" i="76"/>
  <c r="E202" i="76"/>
  <c r="E203" i="76"/>
  <c r="E204" i="76"/>
  <c r="E205" i="76"/>
  <c r="E206" i="76"/>
  <c r="E207" i="76"/>
  <c r="E208" i="76"/>
  <c r="E209" i="76"/>
  <c r="E210" i="76"/>
  <c r="E211" i="76"/>
  <c r="E212" i="76"/>
  <c r="E213" i="76"/>
  <c r="E214" i="76"/>
  <c r="E215" i="76"/>
  <c r="E216" i="76"/>
  <c r="E217" i="76"/>
  <c r="E218" i="76"/>
  <c r="E219" i="76"/>
  <c r="E220" i="76"/>
  <c r="E221" i="76"/>
  <c r="E222" i="76"/>
  <c r="E223" i="76"/>
  <c r="E224" i="76"/>
  <c r="E225" i="76"/>
  <c r="E226" i="76"/>
  <c r="E227" i="76"/>
  <c r="E228" i="76"/>
  <c r="E229" i="76"/>
  <c r="E230" i="76"/>
  <c r="E231" i="76"/>
  <c r="E232" i="76"/>
  <c r="E233" i="76"/>
  <c r="E234" i="76"/>
  <c r="E235" i="76"/>
  <c r="E236" i="76"/>
  <c r="E237" i="76"/>
  <c r="E238" i="76"/>
  <c r="E239" i="76"/>
  <c r="E240" i="76"/>
  <c r="E241" i="76"/>
  <c r="E242" i="76"/>
  <c r="E243" i="76"/>
  <c r="E244" i="76"/>
  <c r="E245" i="76"/>
  <c r="E246" i="76"/>
  <c r="E247" i="76"/>
  <c r="E248" i="76"/>
  <c r="E249" i="76"/>
  <c r="E250" i="76"/>
  <c r="E251" i="76"/>
  <c r="E252" i="76"/>
  <c r="E253" i="76"/>
  <c r="E254" i="76"/>
  <c r="E255" i="76"/>
  <c r="E256" i="76"/>
  <c r="E257" i="76"/>
  <c r="E258" i="76"/>
  <c r="E259" i="76"/>
  <c r="E260" i="76"/>
  <c r="E261" i="76"/>
  <c r="E262" i="76"/>
  <c r="E263" i="76"/>
  <c r="E264" i="76"/>
  <c r="E265" i="76"/>
  <c r="E266" i="76"/>
  <c r="E267" i="76"/>
  <c r="E268" i="76"/>
  <c r="E269" i="76"/>
  <c r="E270" i="76"/>
  <c r="E271" i="76"/>
  <c r="E272" i="76"/>
  <c r="E273" i="76"/>
  <c r="E274" i="76"/>
  <c r="E275" i="76"/>
  <c r="E276" i="76"/>
  <c r="E277" i="76"/>
  <c r="E278" i="76"/>
  <c r="E279" i="76"/>
  <c r="E280" i="76"/>
  <c r="E281" i="76"/>
  <c r="E282" i="76"/>
  <c r="E283" i="76"/>
  <c r="E284" i="76"/>
  <c r="E285" i="76"/>
  <c r="E286" i="76"/>
  <c r="E287" i="76"/>
  <c r="E288" i="76"/>
  <c r="E289" i="76"/>
  <c r="E290" i="76"/>
  <c r="E291" i="76"/>
  <c r="E292" i="76"/>
  <c r="E293" i="76"/>
  <c r="E294" i="76"/>
  <c r="E295" i="76"/>
  <c r="E296" i="76"/>
  <c r="E297" i="76"/>
  <c r="E298" i="76"/>
  <c r="E299" i="76"/>
  <c r="E300" i="76"/>
  <c r="E301" i="76"/>
  <c r="E302" i="76"/>
  <c r="E303" i="76"/>
  <c r="E304" i="76"/>
  <c r="E305" i="76"/>
  <c r="E306" i="76"/>
  <c r="E307" i="76"/>
  <c r="E308" i="76"/>
  <c r="E309" i="76"/>
  <c r="E310" i="76"/>
  <c r="E311" i="76"/>
  <c r="E312" i="76"/>
  <c r="E313" i="76"/>
  <c r="E314" i="76"/>
  <c r="E315" i="76"/>
  <c r="E316" i="76"/>
  <c r="E317" i="76"/>
  <c r="E318" i="76"/>
  <c r="E319" i="76"/>
  <c r="E320" i="76"/>
  <c r="E321" i="76"/>
  <c r="E322" i="76"/>
  <c r="E323" i="76"/>
  <c r="E324" i="76"/>
  <c r="E325" i="76"/>
  <c r="E326" i="76"/>
  <c r="E327" i="76"/>
  <c r="E328" i="76"/>
  <c r="E329" i="76"/>
  <c r="E330" i="76"/>
  <c r="E331" i="76"/>
  <c r="E332" i="76"/>
  <c r="E333" i="76"/>
  <c r="E334" i="76"/>
  <c r="E335" i="76"/>
  <c r="E336" i="76"/>
  <c r="E337" i="76"/>
  <c r="E338" i="76"/>
  <c r="E339" i="76"/>
  <c r="E340" i="76"/>
  <c r="E341" i="76"/>
  <c r="E342" i="76"/>
  <c r="E343" i="76"/>
  <c r="E344" i="76"/>
  <c r="E345" i="76"/>
  <c r="E346" i="76"/>
  <c r="E347" i="76"/>
  <c r="E348" i="76"/>
  <c r="E349" i="76"/>
  <c r="E350" i="76"/>
  <c r="E351" i="76"/>
  <c r="E352" i="76"/>
  <c r="E353" i="76"/>
  <c r="E354" i="76"/>
  <c r="E355" i="76"/>
  <c r="E356" i="76"/>
  <c r="E357" i="76"/>
  <c r="E358" i="76"/>
  <c r="E359" i="76"/>
  <c r="E360" i="76"/>
  <c r="E361" i="76"/>
  <c r="E362" i="76"/>
  <c r="E363" i="76"/>
  <c r="E364" i="76"/>
  <c r="E365" i="76"/>
  <c r="E366" i="76"/>
  <c r="E367" i="76"/>
  <c r="E368" i="76"/>
  <c r="E369" i="76"/>
  <c r="E370" i="76"/>
  <c r="E371" i="76"/>
  <c r="E372" i="76"/>
  <c r="E373" i="76"/>
  <c r="E374" i="76"/>
  <c r="E375" i="76"/>
  <c r="E376" i="76"/>
  <c r="E377" i="76"/>
  <c r="E378" i="76"/>
  <c r="E379" i="76"/>
  <c r="E380" i="76"/>
  <c r="E381" i="76"/>
  <c r="E382" i="76"/>
  <c r="E383" i="76"/>
  <c r="E384" i="76"/>
  <c r="E385" i="76"/>
  <c r="E386" i="76"/>
  <c r="E387" i="76"/>
  <c r="E388" i="76"/>
  <c r="E389" i="76"/>
  <c r="E390" i="76"/>
  <c r="E391" i="76"/>
  <c r="E392" i="76"/>
  <c r="E393" i="76"/>
  <c r="E394" i="76"/>
  <c r="E395" i="76"/>
  <c r="E396" i="76"/>
  <c r="E397" i="76"/>
  <c r="E398" i="76"/>
  <c r="E399" i="76"/>
  <c r="E400" i="76"/>
  <c r="E401" i="76"/>
  <c r="E402" i="76"/>
  <c r="E403" i="76"/>
  <c r="E404" i="76"/>
  <c r="E405" i="76"/>
  <c r="E406" i="76"/>
  <c r="E407" i="76"/>
  <c r="E408" i="76"/>
  <c r="E409" i="76"/>
  <c r="E410" i="76"/>
  <c r="E411" i="76"/>
  <c r="E412" i="76"/>
  <c r="E413" i="76"/>
  <c r="E414" i="76"/>
  <c r="E415" i="76"/>
  <c r="E416" i="76"/>
  <c r="E417" i="76"/>
  <c r="E418" i="76"/>
  <c r="E419" i="76"/>
  <c r="E420" i="76"/>
  <c r="E421" i="76"/>
  <c r="E422" i="76"/>
  <c r="E423" i="76"/>
  <c r="E424" i="76"/>
  <c r="E425" i="76"/>
  <c r="E426" i="76"/>
  <c r="E427" i="76"/>
  <c r="E428" i="76"/>
  <c r="E429" i="76"/>
  <c r="E430" i="76"/>
  <c r="E431" i="76"/>
  <c r="E432" i="76"/>
  <c r="E433" i="76"/>
  <c r="E434" i="76"/>
  <c r="E435" i="76"/>
  <c r="E436" i="76"/>
  <c r="E437" i="76"/>
  <c r="E438" i="76"/>
  <c r="E439" i="76"/>
  <c r="E440" i="76"/>
  <c r="E441" i="76"/>
  <c r="E442" i="76"/>
  <c r="E443" i="76"/>
  <c r="E444" i="76"/>
  <c r="E445" i="76"/>
  <c r="E446" i="76"/>
  <c r="E447" i="76"/>
  <c r="E448" i="76"/>
  <c r="E449" i="76"/>
  <c r="E450" i="76"/>
  <c r="E451" i="76"/>
  <c r="E452" i="76"/>
  <c r="E453" i="76"/>
  <c r="E454" i="76"/>
  <c r="E455" i="76"/>
  <c r="E456" i="76"/>
  <c r="E457" i="76"/>
  <c r="E458" i="76"/>
  <c r="E459" i="76"/>
  <c r="E460" i="76"/>
  <c r="E461" i="76"/>
  <c r="E462" i="76"/>
  <c r="E463" i="76"/>
  <c r="E464" i="76"/>
  <c r="E465" i="76"/>
  <c r="E466" i="76"/>
  <c r="E467" i="76"/>
  <c r="E468" i="76"/>
  <c r="E469" i="76"/>
  <c r="E470" i="76"/>
  <c r="E471" i="76"/>
  <c r="E472" i="76"/>
  <c r="E473" i="76"/>
  <c r="E474" i="76"/>
  <c r="E475" i="76"/>
  <c r="E476" i="76"/>
  <c r="E477" i="76"/>
  <c r="E478" i="76"/>
  <c r="E479" i="76"/>
  <c r="E480" i="76"/>
  <c r="E481" i="76"/>
  <c r="E482" i="76"/>
  <c r="E483" i="76"/>
  <c r="E484" i="76"/>
  <c r="E485" i="76"/>
  <c r="E486" i="76"/>
  <c r="E487" i="76"/>
  <c r="E488" i="76"/>
  <c r="E489" i="76"/>
  <c r="E490" i="76"/>
  <c r="E491" i="76"/>
  <c r="E492" i="76"/>
  <c r="E493" i="76"/>
  <c r="E494" i="76"/>
  <c r="E495" i="76"/>
  <c r="E496" i="76"/>
  <c r="E497" i="76"/>
  <c r="E498" i="76"/>
  <c r="E499" i="76"/>
  <c r="E500" i="76"/>
  <c r="E501" i="76"/>
  <c r="E502" i="76"/>
  <c r="E503" i="76"/>
  <c r="E504" i="76"/>
  <c r="E505" i="76"/>
  <c r="E506" i="76"/>
  <c r="E507" i="76"/>
  <c r="E508" i="76"/>
  <c r="E509" i="76"/>
  <c r="E510" i="76"/>
  <c r="E511" i="76"/>
  <c r="E512" i="76"/>
  <c r="E513" i="76"/>
  <c r="E514" i="76"/>
  <c r="E515" i="76"/>
  <c r="E516" i="76"/>
  <c r="E517" i="76"/>
  <c r="E518" i="76"/>
  <c r="E519" i="76"/>
  <c r="E520" i="76"/>
  <c r="E521" i="76"/>
  <c r="E522" i="76"/>
  <c r="E523" i="76"/>
  <c r="E524" i="76"/>
  <c r="E525" i="76"/>
  <c r="E526" i="76"/>
  <c r="E527" i="76"/>
  <c r="E528" i="76"/>
  <c r="E529" i="76"/>
  <c r="E530" i="76"/>
  <c r="E531" i="76"/>
  <c r="E532" i="76"/>
  <c r="E533" i="76"/>
  <c r="E534" i="76"/>
  <c r="E535" i="76"/>
  <c r="E536" i="76"/>
  <c r="E537" i="76"/>
  <c r="E538" i="76"/>
  <c r="E539" i="76"/>
  <c r="E540" i="76"/>
  <c r="E541" i="76"/>
  <c r="E542" i="76"/>
  <c r="E543" i="76"/>
  <c r="E544" i="76"/>
  <c r="E545" i="76"/>
  <c r="E546" i="76"/>
  <c r="E547" i="76"/>
  <c r="E548" i="76"/>
  <c r="E549" i="76"/>
  <c r="E550" i="76"/>
  <c r="E551" i="76"/>
  <c r="E552" i="76"/>
  <c r="E553" i="76"/>
  <c r="E554" i="76"/>
  <c r="E555" i="76"/>
  <c r="E556" i="76"/>
  <c r="E557" i="76"/>
  <c r="E558" i="76"/>
  <c r="E559" i="76"/>
  <c r="E560" i="76"/>
  <c r="E561" i="76"/>
  <c r="E562" i="76"/>
  <c r="E563" i="76"/>
  <c r="E564" i="76"/>
  <c r="E565" i="76"/>
  <c r="E566" i="76"/>
  <c r="E567" i="76"/>
  <c r="E568" i="76"/>
  <c r="E569" i="76"/>
  <c r="E570" i="76"/>
  <c r="E571" i="76"/>
  <c r="E572" i="76"/>
  <c r="E573" i="76"/>
  <c r="E574" i="76"/>
  <c r="E575" i="76"/>
  <c r="E576" i="76"/>
  <c r="E577" i="76"/>
  <c r="E578" i="76"/>
  <c r="E579" i="76"/>
  <c r="E580" i="76"/>
  <c r="E581" i="76"/>
  <c r="E582" i="76"/>
  <c r="E583" i="76"/>
  <c r="E584" i="76"/>
  <c r="E585" i="76"/>
  <c r="E586" i="76"/>
  <c r="E587" i="76"/>
  <c r="E588" i="76"/>
  <c r="E589" i="76"/>
  <c r="E590" i="76"/>
  <c r="E591" i="76"/>
  <c r="E592" i="76"/>
  <c r="E593" i="76"/>
  <c r="E594" i="76"/>
  <c r="E595" i="76"/>
  <c r="E596" i="76"/>
  <c r="E597" i="76"/>
  <c r="E598" i="76"/>
  <c r="E599" i="76"/>
  <c r="E600" i="76"/>
  <c r="E601" i="76"/>
  <c r="E602" i="76"/>
  <c r="E603" i="76"/>
  <c r="E604" i="76"/>
  <c r="E605" i="76"/>
  <c r="E606" i="76"/>
  <c r="E607" i="76"/>
  <c r="E608" i="76"/>
  <c r="E609" i="76"/>
  <c r="E610" i="76"/>
  <c r="E611" i="76"/>
  <c r="E612" i="76"/>
  <c r="E613" i="76"/>
  <c r="E614" i="76"/>
  <c r="E615" i="76"/>
  <c r="E616" i="76"/>
  <c r="E617" i="76"/>
  <c r="E618" i="76"/>
  <c r="E619" i="76"/>
  <c r="E620" i="76"/>
  <c r="E621" i="76"/>
  <c r="E622" i="76"/>
  <c r="E623" i="76"/>
  <c r="E624" i="76"/>
  <c r="E625" i="76"/>
  <c r="E626" i="76"/>
  <c r="E627" i="76"/>
  <c r="E628" i="76"/>
  <c r="E629" i="76"/>
  <c r="E630" i="76"/>
  <c r="E631" i="76"/>
  <c r="E632" i="76"/>
  <c r="E633" i="76"/>
  <c r="E634" i="76"/>
  <c r="E635" i="76"/>
  <c r="E636" i="76"/>
  <c r="E637" i="76"/>
  <c r="E638" i="76"/>
  <c r="E639" i="76"/>
  <c r="E640" i="76"/>
  <c r="E641" i="76"/>
  <c r="E642" i="76"/>
  <c r="E643" i="76"/>
  <c r="E644" i="76"/>
  <c r="E645" i="76"/>
  <c r="E646" i="76"/>
  <c r="E647" i="76"/>
  <c r="E648" i="76"/>
  <c r="E649" i="76"/>
  <c r="E650" i="76"/>
  <c r="E651" i="76"/>
  <c r="E652" i="76"/>
  <c r="E653" i="76"/>
  <c r="E654" i="76"/>
  <c r="E655" i="76"/>
  <c r="E656" i="76"/>
  <c r="E657" i="76"/>
  <c r="E658" i="76"/>
  <c r="E659" i="76"/>
  <c r="E660" i="76"/>
  <c r="E661" i="76"/>
  <c r="E662" i="76"/>
  <c r="E663" i="76"/>
  <c r="E664" i="76"/>
  <c r="E665" i="76"/>
  <c r="E666" i="76"/>
  <c r="E667" i="76"/>
  <c r="E668" i="76"/>
  <c r="E669" i="76"/>
  <c r="E670" i="76"/>
  <c r="E671" i="76"/>
  <c r="E672" i="76"/>
  <c r="E673" i="76"/>
  <c r="E674" i="76"/>
  <c r="E675" i="76"/>
  <c r="E676" i="76"/>
  <c r="E677" i="76"/>
  <c r="E678" i="76"/>
  <c r="E679" i="76"/>
  <c r="E680" i="76"/>
  <c r="E681" i="76"/>
  <c r="E682" i="76"/>
  <c r="E683" i="76"/>
  <c r="E684" i="76"/>
  <c r="E685" i="76"/>
  <c r="E686" i="76"/>
  <c r="E687" i="76"/>
  <c r="E688" i="76"/>
  <c r="E689" i="76"/>
  <c r="E690" i="76"/>
  <c r="E691" i="76"/>
  <c r="E692" i="76"/>
  <c r="E693" i="76"/>
  <c r="E694" i="76"/>
  <c r="E695" i="76"/>
  <c r="E696" i="76"/>
  <c r="E697" i="76"/>
  <c r="E698" i="76"/>
  <c r="E699" i="76"/>
  <c r="E700" i="76"/>
  <c r="E701" i="76"/>
  <c r="E702" i="76"/>
  <c r="E703" i="76"/>
  <c r="E704" i="76"/>
  <c r="E705" i="76"/>
  <c r="E706" i="76"/>
  <c r="E707" i="76"/>
  <c r="E708" i="76"/>
  <c r="E709" i="76"/>
  <c r="E710" i="76"/>
  <c r="E711" i="76"/>
  <c r="E712" i="76"/>
  <c r="E713" i="76"/>
  <c r="E714" i="76"/>
  <c r="E715" i="76"/>
  <c r="E716" i="76"/>
  <c r="E717" i="76"/>
  <c r="E718" i="76"/>
  <c r="E719" i="76"/>
  <c r="E720" i="76"/>
  <c r="E721" i="76"/>
  <c r="E722" i="76"/>
  <c r="E723" i="76"/>
  <c r="E724" i="76"/>
  <c r="E725" i="76"/>
  <c r="E726" i="76"/>
  <c r="E727" i="76"/>
  <c r="E728" i="76"/>
  <c r="E729" i="76"/>
  <c r="E730" i="76"/>
  <c r="E731" i="76"/>
  <c r="E732" i="76"/>
  <c r="E733" i="76"/>
  <c r="E734" i="76"/>
  <c r="E735" i="76"/>
  <c r="E736" i="76"/>
  <c r="E737" i="76"/>
  <c r="E738" i="76"/>
  <c r="E739" i="76"/>
  <c r="E740" i="76"/>
  <c r="E741" i="76"/>
  <c r="E742" i="76"/>
  <c r="E743" i="76"/>
  <c r="E744" i="76"/>
  <c r="E745" i="76"/>
  <c r="E746" i="76"/>
  <c r="E747" i="76"/>
  <c r="E748" i="76"/>
  <c r="E749" i="76"/>
  <c r="E750" i="76"/>
  <c r="E751" i="76"/>
  <c r="E752" i="76"/>
  <c r="E753" i="76"/>
  <c r="E754" i="76"/>
  <c r="E755" i="76"/>
  <c r="E756" i="76"/>
  <c r="E757" i="76"/>
  <c r="E758" i="76"/>
  <c r="E759" i="76"/>
  <c r="E760" i="76"/>
  <c r="E761" i="76"/>
  <c r="E762" i="76"/>
  <c r="E763" i="76"/>
  <c r="E764" i="76"/>
  <c r="E765" i="76"/>
  <c r="E766" i="76"/>
  <c r="E767" i="76"/>
  <c r="E768" i="76"/>
  <c r="E769" i="76"/>
  <c r="E770" i="76"/>
  <c r="E771" i="76"/>
  <c r="E772" i="76"/>
  <c r="E773" i="76"/>
  <c r="E774" i="76"/>
  <c r="E775" i="76"/>
  <c r="E776" i="76"/>
  <c r="E777" i="76"/>
  <c r="E778" i="76"/>
  <c r="E779" i="76"/>
  <c r="E780" i="76"/>
  <c r="E781" i="76"/>
  <c r="E782" i="76"/>
  <c r="E783" i="76"/>
  <c r="E784" i="76"/>
  <c r="E785" i="76"/>
  <c r="E786" i="76"/>
  <c r="E787" i="76"/>
  <c r="E788" i="76"/>
  <c r="E789" i="76"/>
  <c r="E790" i="76"/>
  <c r="E791" i="76"/>
  <c r="E792" i="76"/>
  <c r="E793" i="76"/>
  <c r="E794" i="76"/>
  <c r="E795" i="76"/>
  <c r="E796" i="76"/>
  <c r="E797" i="76"/>
  <c r="E798" i="76"/>
  <c r="E799" i="76"/>
  <c r="E800" i="76"/>
  <c r="E801" i="76"/>
  <c r="E802" i="76"/>
  <c r="E803" i="76"/>
  <c r="E804" i="76"/>
  <c r="E805" i="76"/>
  <c r="E806" i="76"/>
  <c r="E807" i="76"/>
  <c r="E808" i="76"/>
  <c r="E809" i="76"/>
  <c r="E810" i="76"/>
  <c r="E811" i="76"/>
  <c r="E812" i="76"/>
  <c r="E813" i="76"/>
  <c r="E814" i="76"/>
  <c r="E815" i="76"/>
  <c r="E816" i="76"/>
  <c r="E817" i="76"/>
  <c r="E818" i="76"/>
  <c r="E819" i="76"/>
  <c r="E820" i="76"/>
  <c r="E821" i="76"/>
  <c r="E822" i="76"/>
  <c r="E823" i="76"/>
  <c r="E824" i="76"/>
  <c r="E825" i="76"/>
  <c r="E826" i="76"/>
  <c r="E827" i="76"/>
  <c r="E828" i="76"/>
  <c r="E829" i="76"/>
  <c r="E830" i="76"/>
  <c r="E831" i="76"/>
  <c r="E832" i="76"/>
  <c r="E833" i="76"/>
  <c r="E834" i="76"/>
  <c r="E835" i="76"/>
  <c r="E836" i="76"/>
  <c r="E837" i="76"/>
  <c r="E838" i="76"/>
  <c r="E839" i="76"/>
  <c r="E840" i="76"/>
  <c r="E841" i="76"/>
  <c r="E842" i="76"/>
  <c r="E843" i="76"/>
  <c r="E844" i="76"/>
  <c r="E845" i="76"/>
  <c r="E846" i="76"/>
  <c r="E847" i="76"/>
  <c r="E848" i="76"/>
  <c r="E849" i="76"/>
  <c r="E850" i="76"/>
  <c r="E851" i="76"/>
  <c r="E852" i="76"/>
  <c r="E853" i="76"/>
  <c r="E854" i="76"/>
  <c r="E855" i="76"/>
  <c r="E856" i="76"/>
  <c r="E857" i="76"/>
  <c r="E858" i="76"/>
  <c r="E859" i="76"/>
  <c r="E860" i="76"/>
  <c r="E861" i="76"/>
  <c r="E862" i="76"/>
  <c r="E863" i="76"/>
  <c r="E864" i="76"/>
  <c r="E865" i="76"/>
  <c r="E866" i="76"/>
  <c r="E867" i="76"/>
  <c r="E868" i="76"/>
  <c r="E869" i="76"/>
  <c r="E870" i="76"/>
  <c r="E871" i="76"/>
  <c r="E872" i="76"/>
  <c r="E873" i="76"/>
  <c r="E874" i="76"/>
  <c r="E875" i="76"/>
  <c r="E876" i="76"/>
  <c r="E877" i="76"/>
  <c r="E878" i="76"/>
  <c r="E879" i="76"/>
  <c r="E880" i="76"/>
  <c r="E881" i="76"/>
  <c r="E882" i="76"/>
  <c r="E883" i="76"/>
  <c r="E884" i="76"/>
  <c r="E885" i="76"/>
  <c r="E886" i="76"/>
  <c r="E887" i="76"/>
  <c r="E888" i="76"/>
  <c r="E889" i="76"/>
  <c r="E890" i="76"/>
  <c r="E891" i="76"/>
  <c r="E892" i="76"/>
  <c r="E893" i="76"/>
  <c r="E894" i="76"/>
  <c r="E895" i="76"/>
  <c r="E896" i="76"/>
  <c r="E897" i="76"/>
  <c r="E898" i="76"/>
  <c r="E899" i="76"/>
  <c r="E900" i="76"/>
  <c r="E901" i="76"/>
  <c r="E902" i="76"/>
  <c r="E903" i="76"/>
  <c r="E904" i="76"/>
  <c r="E905" i="76"/>
  <c r="E906" i="76"/>
  <c r="E907" i="76"/>
  <c r="E908" i="76"/>
  <c r="E909" i="76"/>
  <c r="E910" i="76"/>
  <c r="E911" i="76"/>
  <c r="E912" i="76"/>
  <c r="E913" i="76"/>
  <c r="E914" i="76"/>
  <c r="E915" i="76"/>
  <c r="E916" i="76"/>
  <c r="E917" i="76"/>
  <c r="E918" i="76"/>
  <c r="E919" i="76"/>
  <c r="E920" i="76"/>
  <c r="E921" i="76"/>
  <c r="E922" i="76"/>
  <c r="E923" i="76"/>
  <c r="E924" i="76"/>
  <c r="E925" i="76"/>
  <c r="E926" i="76"/>
  <c r="E927" i="76"/>
  <c r="E928" i="76"/>
  <c r="E929" i="76"/>
  <c r="E930" i="76"/>
  <c r="E931" i="76"/>
  <c r="E932" i="76"/>
  <c r="E933" i="76"/>
  <c r="E934" i="76"/>
  <c r="E935" i="76"/>
  <c r="E936" i="76"/>
  <c r="E937" i="76"/>
  <c r="E938" i="76"/>
  <c r="E939" i="76"/>
  <c r="E940" i="76"/>
  <c r="E941" i="76"/>
  <c r="E942" i="76"/>
  <c r="E943" i="76"/>
  <c r="E944" i="76"/>
  <c r="E945" i="76"/>
  <c r="E946" i="76"/>
  <c r="E947" i="76"/>
  <c r="E948" i="76"/>
  <c r="E949" i="76"/>
  <c r="E950" i="76"/>
  <c r="E951" i="76"/>
  <c r="E952" i="76"/>
  <c r="E953" i="76"/>
  <c r="E954" i="76"/>
  <c r="E955" i="76"/>
  <c r="E956" i="76"/>
  <c r="E957" i="76"/>
  <c r="E958" i="76"/>
  <c r="E959" i="76"/>
  <c r="E960" i="76"/>
  <c r="E961" i="76"/>
  <c r="E962" i="76"/>
  <c r="E963" i="76"/>
  <c r="E964" i="76"/>
  <c r="E965" i="76"/>
  <c r="E966" i="76"/>
  <c r="E967" i="76"/>
  <c r="E968" i="76"/>
  <c r="E969" i="76"/>
  <c r="E970" i="76"/>
  <c r="E971" i="76"/>
  <c r="E972" i="76"/>
  <c r="E973" i="76"/>
  <c r="E974" i="76"/>
  <c r="E975" i="76"/>
  <c r="E976" i="76"/>
  <c r="E977" i="76"/>
  <c r="E978" i="76"/>
  <c r="E979" i="76"/>
  <c r="E980" i="76"/>
  <c r="E981" i="76"/>
  <c r="E982" i="76"/>
  <c r="E983" i="76"/>
  <c r="E984" i="76"/>
  <c r="E985" i="76"/>
  <c r="E986" i="76"/>
  <c r="E987" i="76"/>
  <c r="E988" i="76"/>
  <c r="E989" i="76"/>
  <c r="E990" i="76"/>
  <c r="E991" i="76"/>
  <c r="E992" i="76"/>
  <c r="E993" i="76"/>
  <c r="E994" i="76"/>
  <c r="E995" i="76"/>
  <c r="E996" i="76"/>
  <c r="E997" i="76"/>
  <c r="E998" i="76"/>
  <c r="E999" i="76"/>
  <c r="E1000" i="76"/>
  <c r="E1001" i="76"/>
  <c r="E1002" i="76"/>
  <c r="E1003" i="76"/>
  <c r="E1004" i="76"/>
  <c r="E1005" i="76"/>
  <c r="E1006" i="76"/>
  <c r="E1007" i="76"/>
  <c r="E1008" i="76"/>
  <c r="E1009" i="76"/>
  <c r="E1010" i="76"/>
  <c r="E1011" i="76"/>
  <c r="E1012" i="76"/>
  <c r="E1013" i="76"/>
  <c r="E1014" i="76"/>
  <c r="E1015" i="76"/>
  <c r="E1016" i="76"/>
  <c r="E1017" i="76"/>
  <c r="E1018" i="76"/>
  <c r="E1019" i="76"/>
  <c r="E1020" i="76"/>
  <c r="E1021" i="76"/>
  <c r="E1022" i="76"/>
  <c r="E1023" i="76"/>
  <c r="E1024" i="76"/>
  <c r="E1025" i="76"/>
  <c r="E1026" i="76"/>
  <c r="E1027" i="76"/>
  <c r="E1028" i="76"/>
  <c r="E1029" i="76"/>
  <c r="E1030" i="76"/>
  <c r="E1031" i="76"/>
  <c r="E1032" i="76"/>
  <c r="E1033" i="76"/>
  <c r="E1034" i="76"/>
  <c r="E1035" i="76"/>
  <c r="E1036" i="76"/>
  <c r="E1037" i="76"/>
  <c r="E1038" i="76"/>
  <c r="E1039" i="76"/>
  <c r="E1040" i="76"/>
  <c r="E1041" i="76"/>
  <c r="E1042" i="76"/>
  <c r="E1043" i="76"/>
  <c r="E1044" i="76"/>
  <c r="E1045" i="76"/>
  <c r="E1046" i="76"/>
  <c r="E1047" i="76"/>
  <c r="E1048" i="76"/>
  <c r="E1049" i="76"/>
  <c r="E1050" i="76"/>
  <c r="E1051" i="76"/>
  <c r="E1052" i="76"/>
  <c r="E1053" i="76"/>
  <c r="E1054" i="76"/>
  <c r="E1055" i="76"/>
  <c r="E1056" i="76"/>
  <c r="E1057" i="76"/>
  <c r="E1058" i="76"/>
  <c r="E1059" i="76"/>
  <c r="E1060" i="76"/>
  <c r="E1061" i="76"/>
  <c r="E1062" i="76"/>
  <c r="E1063" i="76"/>
  <c r="E1064" i="76"/>
  <c r="E1065" i="76"/>
  <c r="E1066" i="76"/>
  <c r="E1067" i="76"/>
  <c r="E1068" i="76"/>
  <c r="E1069" i="76"/>
  <c r="E1070" i="76"/>
  <c r="E1071" i="76"/>
  <c r="E1072" i="76"/>
  <c r="E1073" i="76"/>
  <c r="E1074" i="76"/>
  <c r="E1075" i="76"/>
  <c r="E1076" i="76"/>
  <c r="E1077" i="76"/>
  <c r="E1078" i="76"/>
  <c r="E1079" i="76"/>
  <c r="E1080" i="76"/>
  <c r="E1081" i="76"/>
  <c r="E1082" i="76"/>
  <c r="E1083" i="76"/>
  <c r="E1084" i="76"/>
  <c r="E1085" i="76"/>
  <c r="E1086" i="76"/>
  <c r="E1087" i="76"/>
  <c r="E1088" i="76"/>
  <c r="E1089" i="76"/>
  <c r="E1090" i="76"/>
  <c r="E1091" i="76"/>
  <c r="E1092" i="76"/>
  <c r="E1093" i="76"/>
  <c r="E1094" i="76"/>
  <c r="E1095" i="76"/>
  <c r="E1096" i="76"/>
  <c r="E1097" i="76"/>
  <c r="E1098" i="76"/>
  <c r="E1099" i="76"/>
  <c r="E1100" i="76"/>
  <c r="E1101" i="76"/>
  <c r="E1102" i="76"/>
  <c r="E1103" i="76"/>
  <c r="E1104" i="76"/>
  <c r="E1105" i="76"/>
  <c r="E1106" i="76"/>
  <c r="E1107" i="76"/>
  <c r="E1108" i="76"/>
  <c r="E1109" i="76"/>
  <c r="E1110" i="76"/>
  <c r="E1111" i="76"/>
  <c r="E1112" i="76"/>
  <c r="E1113" i="76"/>
  <c r="E1114" i="76"/>
  <c r="E1115" i="76"/>
  <c r="E1116" i="76"/>
  <c r="E1117" i="76"/>
  <c r="E1118" i="76"/>
  <c r="E1119" i="76"/>
  <c r="E1120" i="76"/>
  <c r="E1121" i="76"/>
  <c r="E1122" i="76"/>
  <c r="E1123" i="76"/>
  <c r="E1124" i="76"/>
  <c r="E1125" i="76"/>
  <c r="E1126" i="76"/>
  <c r="E1127" i="76"/>
  <c r="E1128" i="76"/>
  <c r="E1129" i="76"/>
  <c r="E1130" i="76"/>
  <c r="E1131" i="76"/>
  <c r="E1132" i="76"/>
  <c r="E1133" i="76"/>
  <c r="E1134" i="76"/>
  <c r="E1135" i="76"/>
  <c r="E1136" i="76"/>
  <c r="E1137" i="76"/>
  <c r="E1138" i="76"/>
  <c r="E1139" i="76"/>
  <c r="E1140" i="76"/>
  <c r="E1141" i="76"/>
  <c r="E1142" i="76"/>
  <c r="E1143" i="76"/>
  <c r="E1144" i="76"/>
  <c r="E1145" i="76"/>
  <c r="E1146" i="76"/>
  <c r="E1147" i="76"/>
  <c r="E1148" i="76"/>
  <c r="E1149" i="76"/>
  <c r="E1150" i="76"/>
  <c r="E1151" i="76"/>
  <c r="E1152" i="76"/>
  <c r="E1153" i="76"/>
  <c r="E1154" i="76"/>
  <c r="E1155" i="76"/>
  <c r="E1156" i="76"/>
  <c r="E1157" i="76"/>
  <c r="E1158" i="76"/>
  <c r="E1159" i="76"/>
  <c r="E1160" i="76"/>
  <c r="E1161" i="76"/>
  <c r="E1162" i="76"/>
  <c r="E1163" i="76"/>
  <c r="E1164" i="76"/>
  <c r="E1165" i="76"/>
  <c r="E1166" i="76"/>
  <c r="E1167" i="76"/>
  <c r="E1168" i="76"/>
  <c r="E1169" i="76"/>
  <c r="E1170" i="76"/>
  <c r="E1171" i="76"/>
  <c r="E1172" i="76"/>
  <c r="E1173" i="76"/>
  <c r="E1174" i="76"/>
  <c r="E1175" i="76"/>
  <c r="E1176" i="76"/>
  <c r="E1177" i="76"/>
  <c r="E1178" i="76"/>
  <c r="E1179" i="76"/>
  <c r="E1180" i="76"/>
  <c r="E1181" i="76"/>
  <c r="E1182" i="76"/>
  <c r="E1183" i="76"/>
  <c r="E1184" i="76"/>
  <c r="E1185" i="76"/>
  <c r="E1186" i="76"/>
  <c r="E1187" i="76"/>
  <c r="E1188" i="76"/>
  <c r="E1189" i="76"/>
  <c r="E1190" i="76"/>
  <c r="E1191" i="76"/>
  <c r="E1192" i="76"/>
  <c r="E1193" i="76"/>
  <c r="E1194" i="76"/>
  <c r="E1195" i="76"/>
  <c r="E1196" i="76"/>
  <c r="E1197" i="76"/>
  <c r="E1198" i="76"/>
  <c r="E1199" i="76"/>
  <c r="E1200" i="76"/>
  <c r="E1201" i="76"/>
  <c r="E1202" i="76"/>
  <c r="E1203" i="76"/>
  <c r="E1204" i="76"/>
  <c r="E1205" i="76"/>
  <c r="E1206" i="76"/>
  <c r="E1207" i="76"/>
  <c r="E1208" i="76"/>
  <c r="E1209" i="76"/>
  <c r="E1210" i="76"/>
  <c r="E1211" i="76"/>
  <c r="E1212" i="76"/>
  <c r="E1213" i="76"/>
  <c r="E1214" i="76"/>
  <c r="E1215" i="76"/>
  <c r="E1216" i="76"/>
  <c r="E1217" i="76"/>
  <c r="E1218" i="76"/>
  <c r="E1219" i="76"/>
  <c r="E1220" i="76"/>
  <c r="E1221" i="76"/>
  <c r="E1222" i="76"/>
  <c r="E1223" i="76"/>
  <c r="E1224" i="76"/>
  <c r="E1225" i="76"/>
  <c r="E1226" i="76"/>
  <c r="E1227" i="76"/>
  <c r="E1228" i="76"/>
  <c r="E1229" i="76"/>
  <c r="E1230" i="76"/>
  <c r="E1231" i="76"/>
  <c r="E1232" i="76"/>
  <c r="E1233" i="76"/>
  <c r="E1234" i="76"/>
  <c r="E1235" i="76"/>
  <c r="E1236" i="76"/>
  <c r="E1237" i="76"/>
  <c r="E1238" i="76"/>
  <c r="E1239" i="76"/>
  <c r="E1240" i="76"/>
  <c r="E1241" i="76"/>
  <c r="E1242" i="76"/>
  <c r="E1243" i="76"/>
  <c r="E1244" i="76"/>
  <c r="E1245" i="76"/>
  <c r="E1246" i="76"/>
  <c r="E1247" i="76"/>
  <c r="E1248" i="76"/>
  <c r="E1249" i="76"/>
  <c r="E1250" i="76"/>
  <c r="E1251" i="76"/>
  <c r="E1252" i="76"/>
  <c r="E1253" i="76"/>
  <c r="E1254" i="76"/>
  <c r="E1255" i="76"/>
  <c r="E1256" i="76"/>
  <c r="E1257" i="76"/>
  <c r="E1258" i="76"/>
  <c r="E1259" i="76"/>
  <c r="E1260" i="76"/>
  <c r="E1261" i="76"/>
  <c r="E1262" i="76"/>
  <c r="E1263" i="76"/>
  <c r="E1264" i="76"/>
  <c r="E1265" i="76"/>
  <c r="E1266" i="76"/>
  <c r="E1267" i="76"/>
  <c r="E1268" i="76"/>
  <c r="E1269" i="76"/>
  <c r="E1270" i="76"/>
  <c r="E1271" i="76"/>
  <c r="E1272" i="76"/>
  <c r="E1273" i="76"/>
  <c r="E1274" i="76"/>
  <c r="E1275" i="76"/>
  <c r="E1276" i="76"/>
  <c r="E1277" i="76"/>
  <c r="E1278" i="76"/>
  <c r="E1279" i="76"/>
  <c r="E1280" i="76"/>
  <c r="E1281" i="76"/>
  <c r="E1282" i="76"/>
  <c r="E1283" i="76"/>
  <c r="E1284" i="76"/>
  <c r="E1285" i="76"/>
  <c r="E1286" i="76"/>
  <c r="E1287" i="76"/>
  <c r="E1288" i="76"/>
  <c r="E1289" i="76"/>
  <c r="E1290" i="76"/>
  <c r="E1291" i="76"/>
  <c r="E1292" i="76"/>
  <c r="E1293" i="76"/>
  <c r="E1294" i="76"/>
  <c r="E1295" i="76"/>
  <c r="E1296" i="76"/>
  <c r="E1297" i="76"/>
  <c r="E1298" i="76"/>
  <c r="E1299" i="76"/>
  <c r="E1300" i="76"/>
  <c r="E1301" i="76"/>
  <c r="E1302" i="76"/>
  <c r="E1303" i="76"/>
  <c r="E1304" i="76"/>
  <c r="E1305" i="76"/>
  <c r="E1306" i="76"/>
  <c r="E1307" i="76"/>
  <c r="E1308" i="76"/>
  <c r="E1309" i="76"/>
  <c r="E1310" i="76"/>
  <c r="E1311" i="76"/>
  <c r="E1312" i="76"/>
  <c r="E1313" i="76"/>
  <c r="E1314" i="76"/>
  <c r="E1315" i="76"/>
  <c r="E1316" i="76"/>
  <c r="E1317" i="76"/>
  <c r="E1318" i="76"/>
  <c r="E1319" i="76"/>
  <c r="E1320" i="76"/>
  <c r="E1321" i="76"/>
  <c r="E1322" i="76"/>
  <c r="E1323" i="76"/>
  <c r="E1324" i="76"/>
  <c r="E1325" i="76"/>
  <c r="E1326" i="76"/>
  <c r="E1327" i="76"/>
  <c r="E1328" i="76"/>
  <c r="E1329" i="76"/>
  <c r="E1330" i="76"/>
  <c r="E1331" i="76"/>
  <c r="E1332" i="76"/>
  <c r="E1333" i="76"/>
  <c r="E1334" i="76"/>
  <c r="E1335" i="76"/>
  <c r="E1336" i="76"/>
  <c r="E1337" i="76"/>
  <c r="E1338" i="76"/>
  <c r="E1339" i="76"/>
  <c r="E1340" i="76"/>
  <c r="E1341" i="76"/>
  <c r="E1342" i="76"/>
  <c r="E1343" i="76"/>
  <c r="E1344" i="76"/>
  <c r="E1345" i="76"/>
  <c r="E1346" i="76"/>
  <c r="E1347" i="76"/>
  <c r="E1348" i="76"/>
  <c r="E1349" i="76"/>
  <c r="E1350" i="76"/>
  <c r="E1351" i="76"/>
  <c r="E1352" i="76"/>
  <c r="E1353" i="76"/>
  <c r="E1354" i="76"/>
  <c r="E1355" i="76"/>
  <c r="E1356" i="76"/>
  <c r="E1357" i="76"/>
  <c r="E1358" i="76"/>
  <c r="E1359" i="76"/>
  <c r="E1360" i="76"/>
  <c r="E1361" i="76"/>
  <c r="E1362" i="76"/>
  <c r="E1363" i="76"/>
  <c r="E1364" i="76"/>
  <c r="E1365" i="76"/>
  <c r="E1366" i="76"/>
  <c r="E1367" i="76"/>
  <c r="E1368" i="76"/>
  <c r="E1369" i="76"/>
  <c r="E1370" i="76"/>
  <c r="E1371" i="76"/>
  <c r="E1372" i="76"/>
  <c r="E1373" i="76"/>
  <c r="E1374" i="76"/>
  <c r="E1375" i="76"/>
  <c r="E1376" i="76"/>
  <c r="E1377" i="76"/>
  <c r="E1378" i="76"/>
  <c r="E1379" i="76"/>
  <c r="E1380" i="76"/>
  <c r="E1381" i="76"/>
  <c r="E1382" i="76"/>
  <c r="E1383" i="76"/>
  <c r="E1384" i="76"/>
  <c r="E1385" i="76"/>
  <c r="E1386" i="76"/>
  <c r="E1387" i="76"/>
  <c r="E1388" i="76"/>
  <c r="E1389" i="76"/>
  <c r="E1390" i="76"/>
  <c r="E1391" i="76"/>
  <c r="E1392" i="76"/>
  <c r="E1393" i="76"/>
  <c r="E1394" i="76"/>
  <c r="E1395" i="76"/>
  <c r="E1396" i="76"/>
  <c r="E1397" i="76"/>
  <c r="E1398" i="76"/>
  <c r="E1399" i="76"/>
  <c r="E1400" i="76"/>
  <c r="E1401" i="76"/>
  <c r="E1402" i="76"/>
  <c r="E1403" i="76"/>
  <c r="E1404" i="76"/>
  <c r="E1405" i="76"/>
  <c r="E1406" i="76"/>
  <c r="E1407" i="76"/>
  <c r="E1408" i="76"/>
  <c r="E1409" i="76"/>
  <c r="E1410" i="76"/>
  <c r="E1411" i="76"/>
  <c r="E1412" i="76"/>
  <c r="E1413" i="76"/>
  <c r="E1414" i="76"/>
  <c r="E1415" i="76"/>
  <c r="E1416" i="76"/>
  <c r="E1417" i="76"/>
  <c r="E1418" i="76"/>
  <c r="E1419" i="76"/>
  <c r="E1420" i="76"/>
  <c r="E1421" i="76"/>
  <c r="E1422" i="76"/>
  <c r="E1423" i="76"/>
  <c r="E1424" i="76"/>
  <c r="E1425" i="76"/>
  <c r="E1426" i="76"/>
  <c r="E1427" i="76"/>
  <c r="E1428" i="76"/>
  <c r="E1429" i="76"/>
  <c r="E1430" i="76"/>
  <c r="E1431" i="76"/>
  <c r="E1432" i="76"/>
  <c r="E1433" i="76"/>
  <c r="E1434" i="76"/>
  <c r="E1435" i="76"/>
  <c r="E1436" i="76"/>
  <c r="E1437" i="76"/>
  <c r="E1438" i="76"/>
  <c r="E1439" i="76"/>
  <c r="E1440" i="76"/>
  <c r="E1441" i="76"/>
  <c r="E1442" i="76"/>
  <c r="E1443" i="76"/>
  <c r="E1444" i="76"/>
  <c r="E1445" i="76"/>
  <c r="E1446" i="76"/>
  <c r="E1447" i="76"/>
  <c r="E1448" i="76"/>
  <c r="E1449" i="76"/>
  <c r="E1450" i="76"/>
  <c r="E1451" i="76"/>
  <c r="E1452" i="76"/>
  <c r="E1453" i="76"/>
  <c r="E1454" i="76"/>
  <c r="E1455" i="76"/>
  <c r="E1456" i="76"/>
  <c r="E1457" i="76"/>
  <c r="E1458" i="76"/>
  <c r="E1459" i="76"/>
  <c r="E1460" i="76"/>
  <c r="E1461" i="76"/>
  <c r="E1462" i="76"/>
  <c r="E1463" i="76"/>
  <c r="E1464" i="76"/>
  <c r="E1465" i="76"/>
  <c r="E1466" i="76"/>
  <c r="E1467" i="76"/>
  <c r="E1468" i="76"/>
  <c r="E1469" i="76"/>
  <c r="E1470" i="76"/>
  <c r="E1471" i="76"/>
  <c r="E1472" i="76"/>
  <c r="E1473" i="76"/>
  <c r="E1474" i="76"/>
  <c r="E1475" i="76"/>
  <c r="E1476" i="76"/>
  <c r="E1477" i="76"/>
  <c r="E1478" i="76"/>
  <c r="E1479" i="76"/>
  <c r="E1480" i="76"/>
  <c r="E1481" i="76"/>
  <c r="E1482" i="76"/>
  <c r="E1483" i="76"/>
  <c r="E1484" i="76"/>
  <c r="E1485" i="76"/>
  <c r="E1486" i="76"/>
  <c r="E1487" i="76"/>
  <c r="E1488" i="76"/>
  <c r="E1489" i="76"/>
  <c r="E1490" i="76"/>
  <c r="E1491" i="76"/>
  <c r="E1492" i="76"/>
  <c r="E1493" i="76"/>
  <c r="E1494" i="76"/>
  <c r="E1495" i="76"/>
  <c r="E1496" i="76"/>
  <c r="E1497" i="76"/>
  <c r="E1498" i="76"/>
  <c r="E1499" i="76"/>
  <c r="E1500" i="76"/>
  <c r="E1501" i="76"/>
  <c r="E1502" i="76"/>
  <c r="E1503" i="76"/>
  <c r="E1504" i="76"/>
  <c r="E1505" i="76"/>
  <c r="E1506" i="76"/>
  <c r="E1507" i="76"/>
  <c r="E1508" i="76"/>
  <c r="E1509" i="76"/>
  <c r="E1510" i="76"/>
  <c r="E1511" i="76"/>
  <c r="E1512" i="76"/>
  <c r="E1513" i="76"/>
  <c r="E1514" i="76"/>
  <c r="E1515" i="76"/>
  <c r="E1516" i="76"/>
  <c r="E1517" i="76"/>
  <c r="E1518" i="76"/>
  <c r="E1519" i="76"/>
  <c r="E1520" i="76"/>
  <c r="E1521" i="76"/>
  <c r="E1522" i="76"/>
  <c r="E1523" i="76"/>
  <c r="E1524" i="76"/>
  <c r="E1525" i="76"/>
  <c r="E1526" i="76"/>
  <c r="E1527" i="76"/>
  <c r="E1528" i="76"/>
  <c r="E1529" i="76"/>
  <c r="E1530" i="76"/>
  <c r="E1531" i="76"/>
  <c r="E1532" i="76"/>
  <c r="E1533" i="76"/>
  <c r="E1534" i="76"/>
  <c r="E1535" i="76"/>
  <c r="E1536" i="76"/>
  <c r="V387" i="40"/>
  <c r="X387" i="40"/>
  <c r="Z387" i="40"/>
  <c r="V386" i="40"/>
  <c r="X386" i="40"/>
  <c r="Z386" i="40"/>
  <c r="V385" i="40"/>
  <c r="X385" i="40"/>
  <c r="Z385" i="40"/>
  <c r="T387" i="40"/>
  <c r="T386" i="40"/>
  <c r="T385" i="40"/>
  <c r="AB385" i="40" s="1"/>
  <c r="V384" i="40"/>
  <c r="X384" i="40"/>
  <c r="Z384" i="40"/>
  <c r="T384" i="40"/>
  <c r="D387" i="40"/>
  <c r="F387" i="40"/>
  <c r="H387" i="40"/>
  <c r="J387" i="40"/>
  <c r="L387" i="40"/>
  <c r="N387" i="40"/>
  <c r="P387" i="40"/>
  <c r="R387" i="40"/>
  <c r="D386" i="40"/>
  <c r="F386" i="40"/>
  <c r="H386" i="40"/>
  <c r="J386" i="40"/>
  <c r="L386" i="40"/>
  <c r="N386" i="40"/>
  <c r="P386" i="40"/>
  <c r="R386" i="40"/>
  <c r="D385" i="40"/>
  <c r="F385" i="40"/>
  <c r="H385" i="40"/>
  <c r="J385" i="40"/>
  <c r="L385" i="40"/>
  <c r="N385" i="40"/>
  <c r="P385" i="40"/>
  <c r="R385" i="40"/>
  <c r="D384" i="40"/>
  <c r="F384" i="40"/>
  <c r="H384" i="40"/>
  <c r="J384" i="40"/>
  <c r="L384" i="40"/>
  <c r="N384" i="40"/>
  <c r="P384" i="40"/>
  <c r="R384" i="40"/>
  <c r="B387" i="40"/>
  <c r="B386" i="40"/>
  <c r="B385" i="40"/>
  <c r="B384" i="40"/>
  <c r="V383" i="40"/>
  <c r="X383" i="40"/>
  <c r="Z383" i="40"/>
  <c r="T383" i="40"/>
  <c r="D383" i="40"/>
  <c r="F383" i="40"/>
  <c r="H383" i="40"/>
  <c r="J383" i="40"/>
  <c r="L383" i="40"/>
  <c r="N383" i="40"/>
  <c r="P383" i="40"/>
  <c r="R383" i="40"/>
  <c r="B383" i="40"/>
  <c r="AC2408" i="41"/>
  <c r="AD2408" i="41" s="1"/>
  <c r="AC2409" i="41"/>
  <c r="AD2409" i="41" s="1"/>
  <c r="AC2410" i="41"/>
  <c r="AD2410" i="41" s="1"/>
  <c r="AC2411" i="41"/>
  <c r="AD2411" i="41" s="1"/>
  <c r="AC2412" i="41"/>
  <c r="AD2412" i="41" s="1"/>
  <c r="AC2413" i="41"/>
  <c r="AD2413" i="41"/>
  <c r="AC2414" i="41"/>
  <c r="AD2414" i="41" s="1"/>
  <c r="AC2415" i="41"/>
  <c r="AD2415" i="41"/>
  <c r="AC2416" i="41"/>
  <c r="AD2416" i="41" s="1"/>
  <c r="AC2417" i="41"/>
  <c r="AD2417" i="41" s="1"/>
  <c r="AC2418" i="41"/>
  <c r="AD2418" i="41" s="1"/>
  <c r="AC2419" i="41"/>
  <c r="AD2419" i="41"/>
  <c r="AC2420" i="41"/>
  <c r="AD2420" i="41" s="1"/>
  <c r="AC2421" i="41"/>
  <c r="AD2421" i="41"/>
  <c r="AC2422" i="41"/>
  <c r="AD2422" i="41" s="1"/>
  <c r="AC2423" i="41"/>
  <c r="AD2423" i="41"/>
  <c r="AC2424" i="41"/>
  <c r="AD2424" i="41" s="1"/>
  <c r="AC2425" i="41"/>
  <c r="AD2425" i="41" s="1"/>
  <c r="AC2426" i="41"/>
  <c r="AD2426" i="41" s="1"/>
  <c r="AC2427" i="41"/>
  <c r="AD2427" i="41"/>
  <c r="AC2428" i="41"/>
  <c r="AD2428" i="41" s="1"/>
  <c r="AC2429" i="41"/>
  <c r="AD2429" i="41" s="1"/>
  <c r="AC2430" i="41"/>
  <c r="AD2430" i="41" s="1"/>
  <c r="AC2431" i="41"/>
  <c r="AD2431" i="41"/>
  <c r="AC2432" i="41"/>
  <c r="AD2432" i="41" s="1"/>
  <c r="AC2433" i="41"/>
  <c r="AD2433" i="41" s="1"/>
  <c r="AC2434" i="41"/>
  <c r="AD2434" i="41" s="1"/>
  <c r="AC2435" i="41"/>
  <c r="AD2435" i="41" s="1"/>
  <c r="AC2436" i="41"/>
  <c r="AD2436" i="41" s="1"/>
  <c r="AC2437" i="41"/>
  <c r="AD2437" i="41"/>
  <c r="AC2438" i="41"/>
  <c r="AD2438" i="41" s="1"/>
  <c r="AC2439" i="41"/>
  <c r="AD2439" i="41"/>
  <c r="AC2440" i="41"/>
  <c r="AD2440" i="41" s="1"/>
  <c r="AC2441" i="41"/>
  <c r="AD2441" i="41" s="1"/>
  <c r="AC2442" i="41"/>
  <c r="AD2442" i="41" s="1"/>
  <c r="AC2443" i="41"/>
  <c r="AD2443" i="41"/>
  <c r="AC2444" i="41"/>
  <c r="AD2444" i="41" s="1"/>
  <c r="AC2445" i="41"/>
  <c r="AD2445" i="41"/>
  <c r="AC2446" i="41"/>
  <c r="AD2446" i="41" s="1"/>
  <c r="AC2447" i="41"/>
  <c r="AD2447" i="41"/>
  <c r="AC2448" i="41"/>
  <c r="AD2448" i="41" s="1"/>
  <c r="AC2449" i="41"/>
  <c r="AD2449" i="41" s="1"/>
  <c r="AC2450" i="41"/>
  <c r="AD2450" i="41" s="1"/>
  <c r="AC2451" i="41"/>
  <c r="AD2451" i="41"/>
  <c r="AC2452" i="41"/>
  <c r="AD2452" i="41" s="1"/>
  <c r="AC2453" i="41"/>
  <c r="AD2453" i="41"/>
  <c r="AC2454" i="41"/>
  <c r="AD2454" i="41" s="1"/>
  <c r="AC2455" i="41"/>
  <c r="AD2455" i="41"/>
  <c r="AC2456" i="41"/>
  <c r="AD2456" i="41" s="1"/>
  <c r="AC2457" i="41"/>
  <c r="AD2457" i="41" s="1"/>
  <c r="AC2458" i="41"/>
  <c r="AD2458" i="41" s="1"/>
  <c r="AC2459" i="41"/>
  <c r="AD2459" i="41"/>
  <c r="AC2460" i="41"/>
  <c r="AD2460" i="41" s="1"/>
  <c r="AC2461" i="41"/>
  <c r="AD2461" i="41" s="1"/>
  <c r="AC2462" i="41"/>
  <c r="AD2462" i="41" s="1"/>
  <c r="AC2463" i="41"/>
  <c r="AD2463" i="41"/>
  <c r="AC2464" i="41"/>
  <c r="AD2464" i="41" s="1"/>
  <c r="AC2465" i="41"/>
  <c r="AD2465" i="41" s="1"/>
  <c r="AC2466" i="41"/>
  <c r="AD2466" i="41" s="1"/>
  <c r="AC2467" i="41"/>
  <c r="AD2467" i="41" s="1"/>
  <c r="AC2468" i="41"/>
  <c r="AD2468" i="41" s="1"/>
  <c r="AC2469" i="41"/>
  <c r="AD2469" i="41" s="1"/>
  <c r="AC2470" i="41"/>
  <c r="AD2470" i="41" s="1"/>
  <c r="AC2471" i="41"/>
  <c r="AD2471" i="41"/>
  <c r="AC2472" i="41"/>
  <c r="AD2472" i="41" s="1"/>
  <c r="AC2473" i="41"/>
  <c r="AD2473" i="41" s="1"/>
  <c r="AC2474" i="41"/>
  <c r="AD2474" i="41" s="1"/>
  <c r="AC2475" i="41"/>
  <c r="AD2475" i="41" s="1"/>
  <c r="AC2476" i="41"/>
  <c r="AD2476" i="41" s="1"/>
  <c r="AC2477" i="41"/>
  <c r="AD2477" i="41"/>
  <c r="AC2478" i="41"/>
  <c r="AD2478" i="41" s="1"/>
  <c r="AC2479" i="41"/>
  <c r="AD2479" i="41"/>
  <c r="AC2480" i="41"/>
  <c r="AD2480" i="41" s="1"/>
  <c r="AC2481" i="41"/>
  <c r="AD2481" i="41" s="1"/>
  <c r="AC2482" i="41"/>
  <c r="AD2482" i="41" s="1"/>
  <c r="AC2483" i="41"/>
  <c r="AD2483" i="41"/>
  <c r="AC2484" i="41"/>
  <c r="AD2484" i="41" s="1"/>
  <c r="AC2485" i="41"/>
  <c r="AD2485" i="41"/>
  <c r="AC2486" i="41"/>
  <c r="AD2486" i="41" s="1"/>
  <c r="AC2487" i="41"/>
  <c r="AD2487" i="41"/>
  <c r="AC2488" i="41"/>
  <c r="AD2488" i="41" s="1"/>
  <c r="AC2489" i="41"/>
  <c r="AD2489" i="41" s="1"/>
  <c r="AC2490" i="41"/>
  <c r="AD2490" i="41" s="1"/>
  <c r="AC2491" i="41"/>
  <c r="AD2491" i="41"/>
  <c r="AC2492" i="41"/>
  <c r="AD2492" i="41" s="1"/>
  <c r="AC2493" i="41"/>
  <c r="AD2493" i="41" s="1"/>
  <c r="AC2494" i="41"/>
  <c r="AD2494" i="41" s="1"/>
  <c r="AC2495" i="41"/>
  <c r="AD2495" i="41"/>
  <c r="AC2496" i="41"/>
  <c r="AD2496" i="41" s="1"/>
  <c r="AC2497" i="41"/>
  <c r="AD2497" i="41" s="1"/>
  <c r="AC2498" i="41"/>
  <c r="AD2498" i="41" s="1"/>
  <c r="AC2499" i="41"/>
  <c r="AD2499" i="41" s="1"/>
  <c r="AC2500" i="41"/>
  <c r="AD2500" i="41" s="1"/>
  <c r="AC2501" i="41"/>
  <c r="AD2501" i="41"/>
  <c r="AC2502" i="41"/>
  <c r="AD2502" i="41" s="1"/>
  <c r="AC2503" i="41"/>
  <c r="AD2503" i="41"/>
  <c r="AC2504" i="41"/>
  <c r="AD2504" i="41" s="1"/>
  <c r="AC2505" i="41"/>
  <c r="AD2505" i="41" s="1"/>
  <c r="AC2506" i="41"/>
  <c r="AD2506" i="41" s="1"/>
  <c r="AC2507" i="41"/>
  <c r="AD2507" i="41"/>
  <c r="AC2508" i="41"/>
  <c r="AD2508" i="41" s="1"/>
  <c r="AC2509" i="41"/>
  <c r="AD2509" i="41"/>
  <c r="AC2510" i="41"/>
  <c r="AD2510" i="41" s="1"/>
  <c r="AC2511" i="41"/>
  <c r="AD2511" i="41"/>
  <c r="AC2512" i="41"/>
  <c r="AD2512" i="41" s="1"/>
  <c r="AC2513" i="41"/>
  <c r="AD2513" i="41" s="1"/>
  <c r="AC2514" i="41"/>
  <c r="AD2514" i="41" s="1"/>
  <c r="AC2515" i="41"/>
  <c r="AD2515" i="41"/>
  <c r="AC2516" i="41"/>
  <c r="AD2516" i="41" s="1"/>
  <c r="AC2517" i="41"/>
  <c r="AD2517" i="41"/>
  <c r="AC2518" i="41"/>
  <c r="AD2518" i="41" s="1"/>
  <c r="AC2519" i="41"/>
  <c r="AD2519" i="41"/>
  <c r="AC2520" i="41"/>
  <c r="AD2520" i="41" s="1"/>
  <c r="AC2521" i="41"/>
  <c r="AD2521" i="41" s="1"/>
  <c r="AC2522" i="41"/>
  <c r="AD2522" i="41" s="1"/>
  <c r="AC2523" i="41"/>
  <c r="AD2523" i="41"/>
  <c r="AC2524" i="41"/>
  <c r="AD2524" i="41" s="1"/>
  <c r="AC2525" i="41"/>
  <c r="AD2525" i="41" s="1"/>
  <c r="AC2526" i="41"/>
  <c r="AD2526" i="41" s="1"/>
  <c r="AC2527" i="41"/>
  <c r="AD2527" i="41"/>
  <c r="AC2528" i="41"/>
  <c r="AD2528" i="41" s="1"/>
  <c r="AC2529" i="41"/>
  <c r="AD2529" i="41" s="1"/>
  <c r="AC2530" i="41"/>
  <c r="AD2530" i="41" s="1"/>
  <c r="AC2531" i="41"/>
  <c r="AD2531" i="41" s="1"/>
  <c r="AC2532" i="41"/>
  <c r="AD2532" i="41" s="1"/>
  <c r="AC2533" i="41"/>
  <c r="AD2533" i="41" s="1"/>
  <c r="AC2534" i="41"/>
  <c r="AD2534" i="41" s="1"/>
  <c r="AC2535" i="41"/>
  <c r="AD2535" i="41"/>
  <c r="AC2536" i="41"/>
  <c r="AD2536" i="41" s="1"/>
  <c r="AC2537" i="41"/>
  <c r="AD2537" i="41" s="1"/>
  <c r="AC2538" i="41"/>
  <c r="AD2538" i="41" s="1"/>
  <c r="AC2539" i="41"/>
  <c r="AD2539" i="41" s="1"/>
  <c r="AC2540" i="41"/>
  <c r="AD2540" i="41" s="1"/>
  <c r="AC2541" i="41"/>
  <c r="AD2541" i="41"/>
  <c r="AC2542" i="41"/>
  <c r="AD2542" i="41" s="1"/>
  <c r="AC2543" i="41"/>
  <c r="AD2543" i="41"/>
  <c r="AC2544" i="41"/>
  <c r="AD2544" i="41" s="1"/>
  <c r="AC2545" i="41"/>
  <c r="AD2545" i="41" s="1"/>
  <c r="AC2546" i="41"/>
  <c r="AD2546" i="41" s="1"/>
  <c r="AC2547" i="41"/>
  <c r="AD2547" i="41"/>
  <c r="AC2548" i="41"/>
  <c r="AD2548" i="41" s="1"/>
  <c r="AC2549" i="41"/>
  <c r="AD2549" i="41"/>
  <c r="AC2550" i="41"/>
  <c r="AD2550" i="41" s="1"/>
  <c r="AC2551" i="41"/>
  <c r="AD2551" i="41"/>
  <c r="AC2552" i="41"/>
  <c r="AD2552" i="41" s="1"/>
  <c r="AC2553" i="41"/>
  <c r="AD2553" i="41" s="1"/>
  <c r="AC2554" i="41"/>
  <c r="AD2554" i="41" s="1"/>
  <c r="AC2555" i="41"/>
  <c r="AD2555" i="41"/>
  <c r="AC2556" i="41"/>
  <c r="AD2556" i="41" s="1"/>
  <c r="AC2557" i="41"/>
  <c r="AD2557" i="41" s="1"/>
  <c r="AC2558" i="41"/>
  <c r="AD2558" i="41" s="1"/>
  <c r="AC2559" i="41"/>
  <c r="AD2559" i="41"/>
  <c r="AC2560" i="41"/>
  <c r="AD2560" i="41" s="1"/>
  <c r="F2530" i="41"/>
  <c r="F2531" i="41"/>
  <c r="F2532" i="41"/>
  <c r="F2533" i="41"/>
  <c r="F2534" i="41"/>
  <c r="F2535" i="41"/>
  <c r="F2536" i="41"/>
  <c r="F2537" i="41"/>
  <c r="F2538" i="41"/>
  <c r="F2539" i="41"/>
  <c r="F2540" i="41"/>
  <c r="F2541" i="41"/>
  <c r="F2542" i="41"/>
  <c r="F2543" i="41"/>
  <c r="F2544" i="41"/>
  <c r="F2545" i="41"/>
  <c r="F2546" i="41"/>
  <c r="F2547" i="41"/>
  <c r="F2548" i="41"/>
  <c r="F2549" i="41"/>
  <c r="F2550" i="41"/>
  <c r="F2551" i="41"/>
  <c r="F2552" i="41"/>
  <c r="F2553" i="41"/>
  <c r="F2554" i="41"/>
  <c r="F2555" i="41"/>
  <c r="F2556" i="41"/>
  <c r="F2557" i="41"/>
  <c r="F2558" i="41"/>
  <c r="F2559" i="41"/>
  <c r="F2560" i="41"/>
  <c r="F2500" i="41"/>
  <c r="F2501" i="41"/>
  <c r="F2502" i="41"/>
  <c r="F2503" i="41"/>
  <c r="F2504" i="41"/>
  <c r="F2505" i="41"/>
  <c r="F2506" i="41"/>
  <c r="F2507" i="41"/>
  <c r="F2508" i="41"/>
  <c r="F2509" i="41"/>
  <c r="F2510" i="41"/>
  <c r="F2511" i="41"/>
  <c r="F2512" i="41"/>
  <c r="F2513" i="41"/>
  <c r="F2514" i="41"/>
  <c r="F2515" i="41"/>
  <c r="F2516" i="41"/>
  <c r="F2517" i="41"/>
  <c r="F2518" i="41"/>
  <c r="F2519" i="41"/>
  <c r="F2520" i="41"/>
  <c r="F2521" i="41"/>
  <c r="F2522" i="41"/>
  <c r="F2523" i="41"/>
  <c r="F2524" i="41"/>
  <c r="F2525" i="41"/>
  <c r="F2526" i="41"/>
  <c r="F2527" i="41"/>
  <c r="F2528" i="41"/>
  <c r="F2529" i="41"/>
  <c r="AB2530" i="41"/>
  <c r="AB2531" i="41"/>
  <c r="AB2532" i="41"/>
  <c r="AB2533" i="41"/>
  <c r="AB2534" i="41"/>
  <c r="AB2535" i="41"/>
  <c r="AB2536" i="41"/>
  <c r="AB2537" i="41"/>
  <c r="AB2538" i="41"/>
  <c r="AB2539" i="41"/>
  <c r="AB2540" i="41"/>
  <c r="AB2541" i="41"/>
  <c r="AB2542" i="41"/>
  <c r="AB2543" i="41"/>
  <c r="AB2544" i="41"/>
  <c r="AB2545" i="41"/>
  <c r="AB2546" i="41"/>
  <c r="AB2547" i="41"/>
  <c r="AB2548" i="41"/>
  <c r="AB2549" i="41"/>
  <c r="AB2550" i="41"/>
  <c r="AB2551" i="41"/>
  <c r="AB2552" i="41"/>
  <c r="AB2553" i="41"/>
  <c r="AB2554" i="41"/>
  <c r="AB2555" i="41"/>
  <c r="AB2556" i="41"/>
  <c r="AB2557" i="41"/>
  <c r="AB2558" i="41"/>
  <c r="AB2559" i="41"/>
  <c r="AB2560" i="41"/>
  <c r="Z2530" i="41"/>
  <c r="Z2531" i="41"/>
  <c r="Z2532" i="41"/>
  <c r="Z2533" i="41"/>
  <c r="Z2534" i="41"/>
  <c r="Z2535" i="41"/>
  <c r="Z2536" i="41"/>
  <c r="Z2537" i="41"/>
  <c r="Z2538" i="41"/>
  <c r="Z2539" i="41"/>
  <c r="Z2540" i="41"/>
  <c r="Z2541" i="41"/>
  <c r="Z2542" i="41"/>
  <c r="Z2543" i="41"/>
  <c r="Z2544" i="41"/>
  <c r="Z2545" i="41"/>
  <c r="Z2546" i="41"/>
  <c r="Z2547" i="41"/>
  <c r="Z2548" i="41"/>
  <c r="Z2549" i="41"/>
  <c r="Z2550" i="41"/>
  <c r="Z2551" i="41"/>
  <c r="Z2552" i="41"/>
  <c r="Z2553" i="41"/>
  <c r="Z2554" i="41"/>
  <c r="Z2555" i="41"/>
  <c r="Z2556" i="41"/>
  <c r="Z2557" i="41"/>
  <c r="Z2558" i="41"/>
  <c r="Z2559" i="41"/>
  <c r="Z2560" i="41"/>
  <c r="X2530" i="41"/>
  <c r="X2560" i="41"/>
  <c r="V2530" i="41"/>
  <c r="V2531" i="41"/>
  <c r="V2532" i="41"/>
  <c r="V2533" i="41"/>
  <c r="V2534" i="41"/>
  <c r="V2535" i="41"/>
  <c r="V2536" i="41"/>
  <c r="V2537" i="41"/>
  <c r="V2538" i="41"/>
  <c r="V2539" i="41"/>
  <c r="V2540" i="41"/>
  <c r="V2541" i="41"/>
  <c r="V2542" i="41"/>
  <c r="V2543" i="41"/>
  <c r="V2544" i="41"/>
  <c r="V2545" i="41"/>
  <c r="V2546" i="41"/>
  <c r="V2547" i="41"/>
  <c r="V2548" i="41"/>
  <c r="V2549" i="41"/>
  <c r="V2550" i="41"/>
  <c r="V2551" i="41"/>
  <c r="V2552" i="41"/>
  <c r="V2553" i="41"/>
  <c r="V2554" i="41"/>
  <c r="V2555" i="41"/>
  <c r="V2556" i="41"/>
  <c r="V2557" i="41"/>
  <c r="V2558" i="41"/>
  <c r="V2559" i="41"/>
  <c r="V2560" i="41"/>
  <c r="T2530" i="41"/>
  <c r="T2531" i="41"/>
  <c r="T2532" i="41"/>
  <c r="T2533" i="41"/>
  <c r="T2534" i="41"/>
  <c r="T2535" i="41"/>
  <c r="T2536" i="41"/>
  <c r="T2537" i="41"/>
  <c r="T2538" i="41"/>
  <c r="T2539" i="41"/>
  <c r="T2540" i="41"/>
  <c r="T2541" i="41"/>
  <c r="T2542" i="41"/>
  <c r="T2543" i="41"/>
  <c r="T2544" i="41"/>
  <c r="T2545" i="41"/>
  <c r="T2546" i="41"/>
  <c r="T2547" i="41"/>
  <c r="T2548" i="41"/>
  <c r="T2549" i="41"/>
  <c r="T2550" i="41"/>
  <c r="T2551" i="41"/>
  <c r="T2552" i="41"/>
  <c r="T2553" i="41"/>
  <c r="T2554" i="41"/>
  <c r="T2555" i="41"/>
  <c r="T2556" i="41"/>
  <c r="T2557" i="41"/>
  <c r="T2558" i="41"/>
  <c r="T2559" i="41"/>
  <c r="T2560" i="41"/>
  <c r="R2530" i="41"/>
  <c r="R2532" i="41"/>
  <c r="R2534" i="41"/>
  <c r="R2536" i="41"/>
  <c r="R2538" i="41"/>
  <c r="R2540" i="41"/>
  <c r="R2542" i="41"/>
  <c r="R2544" i="41"/>
  <c r="R2546" i="41"/>
  <c r="R2548" i="41"/>
  <c r="R2550" i="41"/>
  <c r="R2552" i="41"/>
  <c r="R2554" i="41"/>
  <c r="R2556" i="41"/>
  <c r="R2558" i="41"/>
  <c r="R2560" i="41"/>
  <c r="J2530" i="41"/>
  <c r="J2531" i="41"/>
  <c r="J2532" i="41"/>
  <c r="J2533" i="41"/>
  <c r="J2534" i="41"/>
  <c r="J2535" i="41"/>
  <c r="J2536" i="41"/>
  <c r="J2537" i="41"/>
  <c r="J2538" i="41"/>
  <c r="J2539" i="41"/>
  <c r="J2540" i="41"/>
  <c r="J2541" i="41"/>
  <c r="J2542" i="41"/>
  <c r="J2543" i="41"/>
  <c r="J2544" i="41"/>
  <c r="J2545" i="41"/>
  <c r="J2546" i="41"/>
  <c r="J2547" i="41"/>
  <c r="J2548" i="41"/>
  <c r="J2549" i="41"/>
  <c r="J2550" i="41"/>
  <c r="J2551" i="41"/>
  <c r="J2552" i="41"/>
  <c r="J2553" i="41"/>
  <c r="J2554" i="41"/>
  <c r="J2555" i="41"/>
  <c r="J2556" i="41"/>
  <c r="J2557" i="41"/>
  <c r="J2558" i="41"/>
  <c r="J2559" i="41"/>
  <c r="H2530" i="41"/>
  <c r="H2531" i="41"/>
  <c r="H2532" i="41"/>
  <c r="H2533" i="41"/>
  <c r="H2534" i="41"/>
  <c r="H2535" i="41"/>
  <c r="H2536" i="41"/>
  <c r="H2537" i="41"/>
  <c r="H2538" i="41"/>
  <c r="H2539" i="41"/>
  <c r="H2540" i="41"/>
  <c r="H2541" i="41"/>
  <c r="H2542" i="41"/>
  <c r="H2543" i="41"/>
  <c r="H2544" i="41"/>
  <c r="H2545" i="41"/>
  <c r="H2546" i="41"/>
  <c r="H2547" i="41"/>
  <c r="H2548" i="41"/>
  <c r="H2549" i="41"/>
  <c r="H2550" i="41"/>
  <c r="H2551" i="41"/>
  <c r="H2552" i="41"/>
  <c r="H2553" i="41"/>
  <c r="H2554" i="41"/>
  <c r="H2555" i="41"/>
  <c r="H2556" i="41"/>
  <c r="H2557" i="41"/>
  <c r="H2558" i="41"/>
  <c r="H2559" i="41"/>
  <c r="H2560" i="41"/>
  <c r="D2530" i="41"/>
  <c r="D2531" i="41"/>
  <c r="D2532" i="41"/>
  <c r="D2533" i="41"/>
  <c r="D2534" i="41"/>
  <c r="D2535" i="41"/>
  <c r="D2536" i="41"/>
  <c r="D2537" i="41"/>
  <c r="D2538" i="41"/>
  <c r="D2539" i="41"/>
  <c r="D2540" i="41"/>
  <c r="D2541" i="41"/>
  <c r="D2542" i="41"/>
  <c r="D2543" i="41"/>
  <c r="D2544" i="41"/>
  <c r="D2545" i="41"/>
  <c r="D2546" i="41"/>
  <c r="D2547" i="41"/>
  <c r="D2548" i="41"/>
  <c r="D2549" i="41"/>
  <c r="D2550" i="41"/>
  <c r="D2551" i="41"/>
  <c r="D2552" i="41"/>
  <c r="D2553" i="41"/>
  <c r="D2554" i="41"/>
  <c r="D2555" i="41"/>
  <c r="D2556" i="41"/>
  <c r="D2557" i="41"/>
  <c r="D2558" i="41"/>
  <c r="D2559" i="41"/>
  <c r="AB2500" i="41"/>
  <c r="AB2501" i="41"/>
  <c r="AB2502" i="41"/>
  <c r="AB2503" i="41"/>
  <c r="AB2504" i="41"/>
  <c r="AB2505" i="41"/>
  <c r="AB2506" i="41"/>
  <c r="AB2507" i="41"/>
  <c r="AB2508" i="41"/>
  <c r="AB2509" i="41"/>
  <c r="AB2510" i="41"/>
  <c r="AB2511" i="41"/>
  <c r="AB2512" i="41"/>
  <c r="AB2513" i="41"/>
  <c r="AB2514" i="41"/>
  <c r="AB2515" i="41"/>
  <c r="AB2516" i="41"/>
  <c r="AB2517" i="41"/>
  <c r="AB2518" i="41"/>
  <c r="AB2519" i="41"/>
  <c r="AB2520" i="41"/>
  <c r="AB2521" i="41"/>
  <c r="AB2522" i="41"/>
  <c r="AB2523" i="41"/>
  <c r="AB2524" i="41"/>
  <c r="AB2525" i="41"/>
  <c r="AB2526" i="41"/>
  <c r="AB2527" i="41"/>
  <c r="AB2528" i="41"/>
  <c r="AB2529" i="41"/>
  <c r="Z2500" i="41"/>
  <c r="Z2501" i="41"/>
  <c r="Z2502" i="41"/>
  <c r="Z2503" i="41"/>
  <c r="Z2504" i="41"/>
  <c r="Z2505" i="41"/>
  <c r="Z2506" i="41"/>
  <c r="Z2507" i="41"/>
  <c r="Z2508" i="41"/>
  <c r="Z2509" i="41"/>
  <c r="Z2510" i="41"/>
  <c r="Z2511" i="41"/>
  <c r="Z2512" i="41"/>
  <c r="Z2513" i="41"/>
  <c r="Z2514" i="41"/>
  <c r="Z2515" i="41"/>
  <c r="Z2516" i="41"/>
  <c r="Z2517" i="41"/>
  <c r="Z2518" i="41"/>
  <c r="Z2519" i="41"/>
  <c r="Z2520" i="41"/>
  <c r="Z2521" i="41"/>
  <c r="Z2522" i="41"/>
  <c r="Z2523" i="41"/>
  <c r="Z2524" i="41"/>
  <c r="Z2525" i="41"/>
  <c r="Z2526" i="41"/>
  <c r="Z2527" i="41"/>
  <c r="Z2528" i="41"/>
  <c r="Z2529" i="41"/>
  <c r="X2500" i="41"/>
  <c r="X2501" i="41"/>
  <c r="X2502" i="41"/>
  <c r="X2503" i="41"/>
  <c r="X2504" i="41"/>
  <c r="X2505" i="41"/>
  <c r="X2506" i="41"/>
  <c r="X2507" i="41"/>
  <c r="X2508" i="41"/>
  <c r="X2509" i="41"/>
  <c r="X2510" i="41"/>
  <c r="X2511" i="41"/>
  <c r="X2512" i="41"/>
  <c r="X2513" i="41"/>
  <c r="X2514" i="41"/>
  <c r="X2515" i="41"/>
  <c r="X2516" i="41"/>
  <c r="X2517" i="41"/>
  <c r="X2518" i="41"/>
  <c r="X2519" i="41"/>
  <c r="X2520" i="41"/>
  <c r="X2521" i="41"/>
  <c r="X2522" i="41"/>
  <c r="X2523" i="41"/>
  <c r="X2524" i="41"/>
  <c r="X2525" i="41"/>
  <c r="X2526" i="41"/>
  <c r="X2527" i="41"/>
  <c r="X2528" i="41"/>
  <c r="V2500" i="41"/>
  <c r="V2501" i="41"/>
  <c r="V2502" i="41"/>
  <c r="V2503" i="41"/>
  <c r="V2504" i="41"/>
  <c r="V2505" i="41"/>
  <c r="V2506" i="41"/>
  <c r="V2507" i="41"/>
  <c r="V2508" i="41"/>
  <c r="V2509" i="41"/>
  <c r="V2510" i="41"/>
  <c r="V2511" i="41"/>
  <c r="V2512" i="41"/>
  <c r="V2513" i="41"/>
  <c r="V2514" i="41"/>
  <c r="V2515" i="41"/>
  <c r="V2516" i="41"/>
  <c r="V2517" i="41"/>
  <c r="V2518" i="41"/>
  <c r="V2519" i="41"/>
  <c r="V2520" i="41"/>
  <c r="V2521" i="41"/>
  <c r="V2522" i="41"/>
  <c r="V2523" i="41"/>
  <c r="V2524" i="41"/>
  <c r="V2525" i="41"/>
  <c r="V2526" i="41"/>
  <c r="V2527" i="41"/>
  <c r="V2528" i="41"/>
  <c r="V2529" i="41"/>
  <c r="T2500" i="41"/>
  <c r="T2501" i="41"/>
  <c r="T2502" i="41"/>
  <c r="T2503" i="41"/>
  <c r="T2504" i="41"/>
  <c r="T2505" i="41"/>
  <c r="T2506" i="41"/>
  <c r="T2507" i="41"/>
  <c r="T2508" i="41"/>
  <c r="T2509" i="41"/>
  <c r="T2510" i="41"/>
  <c r="T2511" i="41"/>
  <c r="T2512" i="41"/>
  <c r="T2513" i="41"/>
  <c r="T2514" i="41"/>
  <c r="T2515" i="41"/>
  <c r="T2516" i="41"/>
  <c r="T2517" i="41"/>
  <c r="T2518" i="41"/>
  <c r="T2519" i="41"/>
  <c r="T2520" i="41"/>
  <c r="T2521" i="41"/>
  <c r="T2522" i="41"/>
  <c r="T2523" i="41"/>
  <c r="T2524" i="41"/>
  <c r="T2525" i="41"/>
  <c r="T2526" i="41"/>
  <c r="T2527" i="41"/>
  <c r="T2528" i="41"/>
  <c r="T2529" i="41"/>
  <c r="R2500" i="41"/>
  <c r="R2501" i="41"/>
  <c r="R2502" i="41"/>
  <c r="R2503" i="41"/>
  <c r="R2504" i="41"/>
  <c r="R2505" i="41"/>
  <c r="R2506" i="41"/>
  <c r="R2507" i="41"/>
  <c r="R2508" i="41"/>
  <c r="R2509" i="41"/>
  <c r="R2510" i="41"/>
  <c r="R2511" i="41"/>
  <c r="R2512" i="41"/>
  <c r="R2513" i="41"/>
  <c r="R2514" i="41"/>
  <c r="R2515" i="41"/>
  <c r="R2516" i="41"/>
  <c r="R2517" i="41"/>
  <c r="R2518" i="41"/>
  <c r="R2519" i="41"/>
  <c r="R2520" i="41"/>
  <c r="R2521" i="41"/>
  <c r="R2522" i="41"/>
  <c r="R2523" i="41"/>
  <c r="R2524" i="41"/>
  <c r="R2525" i="41"/>
  <c r="R2526" i="41"/>
  <c r="R2527" i="41"/>
  <c r="R2528" i="41"/>
  <c r="P2500" i="41"/>
  <c r="P2501" i="41"/>
  <c r="P2502" i="41"/>
  <c r="P2503" i="41"/>
  <c r="P2504" i="41"/>
  <c r="P2505" i="41"/>
  <c r="P2506" i="41"/>
  <c r="P2507" i="41"/>
  <c r="P2508" i="41"/>
  <c r="P2509" i="41"/>
  <c r="P2510" i="41"/>
  <c r="P2511" i="41"/>
  <c r="P2512" i="41"/>
  <c r="P2513" i="41"/>
  <c r="P2514" i="41"/>
  <c r="P2515" i="41"/>
  <c r="P2516" i="41"/>
  <c r="P2517" i="41"/>
  <c r="P2518" i="41"/>
  <c r="P2519" i="41"/>
  <c r="P2520" i="41"/>
  <c r="P2521" i="41"/>
  <c r="P2522" i="41"/>
  <c r="P2523" i="41"/>
  <c r="P2524" i="41"/>
  <c r="P2525" i="41"/>
  <c r="P2526" i="41"/>
  <c r="P2527" i="41"/>
  <c r="N2500" i="41"/>
  <c r="N2501" i="41"/>
  <c r="N2502" i="41"/>
  <c r="N2503" i="41"/>
  <c r="N2504" i="41"/>
  <c r="N2505" i="41"/>
  <c r="N2506" i="41"/>
  <c r="N2507" i="41"/>
  <c r="N2508" i="41"/>
  <c r="N2509" i="41"/>
  <c r="N2510" i="41"/>
  <c r="N2511" i="41"/>
  <c r="N2512" i="41"/>
  <c r="N2513" i="41"/>
  <c r="N2514" i="41"/>
  <c r="N2515" i="41"/>
  <c r="N2516" i="41"/>
  <c r="N2517" i="41"/>
  <c r="N2518" i="41"/>
  <c r="N2519" i="41"/>
  <c r="N2520" i="41"/>
  <c r="N2521" i="41"/>
  <c r="N2522" i="41"/>
  <c r="N2523" i="41"/>
  <c r="N2524" i="41"/>
  <c r="N2525" i="41"/>
  <c r="N2526" i="41"/>
  <c r="N2527" i="41"/>
  <c r="J2500" i="41"/>
  <c r="J2501" i="41"/>
  <c r="J2502" i="41"/>
  <c r="J2503" i="41"/>
  <c r="J2504" i="41"/>
  <c r="J2505" i="41"/>
  <c r="J2506" i="41"/>
  <c r="J2507" i="41"/>
  <c r="J2508" i="41"/>
  <c r="J2509" i="41"/>
  <c r="J2510" i="41"/>
  <c r="J2511" i="41"/>
  <c r="J2512" i="41"/>
  <c r="J2513" i="41"/>
  <c r="J2514" i="41"/>
  <c r="J2515" i="41"/>
  <c r="J2516" i="41"/>
  <c r="J2517" i="41"/>
  <c r="J2518" i="41"/>
  <c r="J2519" i="41"/>
  <c r="J2520" i="41"/>
  <c r="J2521" i="41"/>
  <c r="J2522" i="41"/>
  <c r="J2523" i="41"/>
  <c r="J2524" i="41"/>
  <c r="J2525" i="41"/>
  <c r="J2526" i="41"/>
  <c r="J2527" i="41"/>
  <c r="J2528" i="41"/>
  <c r="J2529" i="41"/>
  <c r="H2500" i="41"/>
  <c r="H2501" i="41"/>
  <c r="H2502" i="41"/>
  <c r="H2503" i="41"/>
  <c r="H2504" i="41"/>
  <c r="H2505" i="41"/>
  <c r="H2506" i="41"/>
  <c r="H2507" i="41"/>
  <c r="H2508" i="41"/>
  <c r="H2509" i="41"/>
  <c r="H2510" i="41"/>
  <c r="H2511" i="41"/>
  <c r="H2512" i="41"/>
  <c r="H2513" i="41"/>
  <c r="H2514" i="41"/>
  <c r="H2515" i="41"/>
  <c r="H2516" i="41"/>
  <c r="H2517" i="41"/>
  <c r="H2518" i="41"/>
  <c r="H2519" i="41"/>
  <c r="H2520" i="41"/>
  <c r="H2521" i="41"/>
  <c r="H2522" i="41"/>
  <c r="H2523" i="41"/>
  <c r="H2524" i="41"/>
  <c r="H2525" i="41"/>
  <c r="H2526" i="41"/>
  <c r="H2527" i="41"/>
  <c r="H2528" i="41"/>
  <c r="H2529" i="41"/>
  <c r="D2500" i="41"/>
  <c r="D2501" i="41"/>
  <c r="D2502" i="41"/>
  <c r="D2503" i="41"/>
  <c r="D2504" i="41"/>
  <c r="D2505" i="41"/>
  <c r="D2506" i="41"/>
  <c r="D2507" i="41"/>
  <c r="D2508" i="41"/>
  <c r="D2509" i="41"/>
  <c r="D2510" i="41"/>
  <c r="D2511" i="41"/>
  <c r="D2512" i="41"/>
  <c r="D2513" i="41"/>
  <c r="D2514" i="41"/>
  <c r="D2515" i="41"/>
  <c r="D2516" i="41"/>
  <c r="D2517" i="41"/>
  <c r="D2518" i="41"/>
  <c r="D2519" i="41"/>
  <c r="D2520" i="41"/>
  <c r="D2521" i="41"/>
  <c r="D2522" i="41"/>
  <c r="D2523" i="41"/>
  <c r="D2524" i="41"/>
  <c r="D2525" i="41"/>
  <c r="D2526" i="41"/>
  <c r="D2527" i="41"/>
  <c r="D2528" i="41"/>
  <c r="D2529" i="41"/>
  <c r="Z2469" i="41"/>
  <c r="Z2470" i="41"/>
  <c r="Z2471" i="41"/>
  <c r="Z2472" i="41"/>
  <c r="Z2473" i="41"/>
  <c r="Z2474" i="41"/>
  <c r="Z2475" i="41"/>
  <c r="Z2476" i="41"/>
  <c r="Z2477" i="41"/>
  <c r="Z2478" i="41"/>
  <c r="Z2479" i="41"/>
  <c r="Z2480" i="41"/>
  <c r="Z2481" i="41"/>
  <c r="Z2482" i="41"/>
  <c r="Z2483" i="41"/>
  <c r="Z2484" i="41"/>
  <c r="Z2485" i="41"/>
  <c r="Z2486" i="41"/>
  <c r="Z2487" i="41"/>
  <c r="Z2488" i="41"/>
  <c r="Z2489" i="41"/>
  <c r="Z2490" i="41"/>
  <c r="Z2491" i="41"/>
  <c r="Z2492" i="41"/>
  <c r="Z2493" i="41"/>
  <c r="Z2494" i="41"/>
  <c r="Z2495" i="41"/>
  <c r="Z2496" i="41"/>
  <c r="Z2497" i="41"/>
  <c r="Z2498" i="41"/>
  <c r="Z2499" i="41"/>
  <c r="AB2469" i="41"/>
  <c r="AB2470" i="41"/>
  <c r="AB2471" i="41"/>
  <c r="AB2472" i="41"/>
  <c r="AB2473" i="41"/>
  <c r="AB2474" i="41"/>
  <c r="AB2475" i="41"/>
  <c r="AB2476" i="41"/>
  <c r="AB2477" i="41"/>
  <c r="AB2478" i="41"/>
  <c r="AB2479" i="41"/>
  <c r="AB2480" i="41"/>
  <c r="AB2481" i="41"/>
  <c r="AB2482" i="41"/>
  <c r="AB2483" i="41"/>
  <c r="AB2484" i="41"/>
  <c r="AB2485" i="41"/>
  <c r="AB2486" i="41"/>
  <c r="AB2487" i="41"/>
  <c r="AB2488" i="41"/>
  <c r="AB2489" i="41"/>
  <c r="AB2490" i="41"/>
  <c r="AB2491" i="41"/>
  <c r="AB2492" i="41"/>
  <c r="AB2493" i="41"/>
  <c r="AB2494" i="41"/>
  <c r="AB2495" i="41"/>
  <c r="AB2496" i="41"/>
  <c r="AB2497" i="41"/>
  <c r="AB2498" i="41"/>
  <c r="AB2499" i="41"/>
  <c r="X2469" i="41"/>
  <c r="X2470" i="41"/>
  <c r="X2471" i="41"/>
  <c r="X2472" i="41"/>
  <c r="X2473" i="41"/>
  <c r="X2474" i="41"/>
  <c r="X2475" i="41"/>
  <c r="X2476" i="41"/>
  <c r="X2477" i="41"/>
  <c r="X2478" i="41"/>
  <c r="X2479" i="41"/>
  <c r="X2480" i="41"/>
  <c r="X2481" i="41"/>
  <c r="X2482" i="41"/>
  <c r="X2483" i="41"/>
  <c r="X2484" i="41"/>
  <c r="X2485" i="41"/>
  <c r="X2486" i="41"/>
  <c r="X2487" i="41"/>
  <c r="X2488" i="41"/>
  <c r="X2489" i="41"/>
  <c r="X2490" i="41"/>
  <c r="X2491" i="41"/>
  <c r="X2492" i="41"/>
  <c r="X2493" i="41"/>
  <c r="X2494" i="41"/>
  <c r="X2495" i="41"/>
  <c r="X2496" i="41"/>
  <c r="X2497" i="41"/>
  <c r="X2498" i="41"/>
  <c r="X2499" i="41"/>
  <c r="V2469" i="41"/>
  <c r="V2470" i="41"/>
  <c r="V2471" i="41"/>
  <c r="V2472" i="41"/>
  <c r="V2473" i="41"/>
  <c r="V2474" i="41"/>
  <c r="V2475" i="41"/>
  <c r="V2476" i="41"/>
  <c r="V2477" i="41"/>
  <c r="V2478" i="41"/>
  <c r="V2479" i="41"/>
  <c r="V2480" i="41"/>
  <c r="V2481" i="41"/>
  <c r="V2482" i="41"/>
  <c r="V2483" i="41"/>
  <c r="V2484" i="41"/>
  <c r="V2485" i="41"/>
  <c r="V2486" i="41"/>
  <c r="V2487" i="41"/>
  <c r="V2488" i="41"/>
  <c r="V2489" i="41"/>
  <c r="V2490" i="41"/>
  <c r="V2491" i="41"/>
  <c r="V2492" i="41"/>
  <c r="V2493" i="41"/>
  <c r="V2494" i="41"/>
  <c r="V2495" i="41"/>
  <c r="V2496" i="41"/>
  <c r="V2497" i="41"/>
  <c r="V2498" i="41"/>
  <c r="V2499" i="41"/>
  <c r="T2469" i="41"/>
  <c r="T2470" i="41"/>
  <c r="T2471" i="41"/>
  <c r="T2472" i="41"/>
  <c r="T2473" i="41"/>
  <c r="T2474" i="41"/>
  <c r="T2475" i="41"/>
  <c r="T2476" i="41"/>
  <c r="T2477" i="41"/>
  <c r="T2478" i="41"/>
  <c r="T2479" i="41"/>
  <c r="T2480" i="41"/>
  <c r="T2481" i="41"/>
  <c r="T2482" i="41"/>
  <c r="T2483" i="41"/>
  <c r="T2484" i="41"/>
  <c r="T2485" i="41"/>
  <c r="T2486" i="41"/>
  <c r="T2487" i="41"/>
  <c r="T2488" i="41"/>
  <c r="T2489" i="41"/>
  <c r="T2490" i="41"/>
  <c r="T2491" i="41"/>
  <c r="T2492" i="41"/>
  <c r="T2493" i="41"/>
  <c r="T2494" i="41"/>
  <c r="T2495" i="41"/>
  <c r="T2496" i="41"/>
  <c r="T2497" i="41"/>
  <c r="T2498" i="41"/>
  <c r="T2499" i="41"/>
  <c r="R2469" i="41"/>
  <c r="R2470" i="41"/>
  <c r="R2471" i="41"/>
  <c r="R2472" i="41"/>
  <c r="R2473" i="41"/>
  <c r="R2474" i="41"/>
  <c r="R2475" i="41"/>
  <c r="R2476" i="41"/>
  <c r="R2477" i="41"/>
  <c r="R2478" i="41"/>
  <c r="R2479" i="41"/>
  <c r="R2480" i="41"/>
  <c r="R2481" i="41"/>
  <c r="R2482" i="41"/>
  <c r="R2483" i="41"/>
  <c r="R2484" i="41"/>
  <c r="R2485" i="41"/>
  <c r="R2486" i="41"/>
  <c r="R2487" i="41"/>
  <c r="R2488" i="41"/>
  <c r="R2489" i="41"/>
  <c r="R2490" i="41"/>
  <c r="R2491" i="41"/>
  <c r="R2492" i="41"/>
  <c r="R2493" i="41"/>
  <c r="R2494" i="41"/>
  <c r="R2495" i="41"/>
  <c r="R2496" i="41"/>
  <c r="R2497" i="41"/>
  <c r="R2498" i="41"/>
  <c r="R2499" i="41"/>
  <c r="P2469" i="41"/>
  <c r="P2470" i="41"/>
  <c r="P2471" i="41"/>
  <c r="P2472" i="41"/>
  <c r="P2473" i="41"/>
  <c r="P2474" i="41"/>
  <c r="P2475" i="41"/>
  <c r="P2476" i="41"/>
  <c r="P2477" i="41"/>
  <c r="P2478" i="41"/>
  <c r="P2479" i="41"/>
  <c r="P2480" i="41"/>
  <c r="P2481" i="41"/>
  <c r="P2482" i="41"/>
  <c r="P2483" i="41"/>
  <c r="P2484" i="41"/>
  <c r="P2485" i="41"/>
  <c r="P2486" i="41"/>
  <c r="P2487" i="41"/>
  <c r="P2488" i="41"/>
  <c r="P2489" i="41"/>
  <c r="P2490" i="41"/>
  <c r="P2491" i="41"/>
  <c r="P2492" i="41"/>
  <c r="P2493" i="41"/>
  <c r="P2494" i="41"/>
  <c r="P2495" i="41"/>
  <c r="P2496" i="41"/>
  <c r="P2497" i="41"/>
  <c r="P2498" i="41"/>
  <c r="P2499" i="41"/>
  <c r="N2469" i="41"/>
  <c r="N2470" i="41"/>
  <c r="N2471" i="41"/>
  <c r="N2472" i="41"/>
  <c r="N2473" i="41"/>
  <c r="N2474" i="41"/>
  <c r="N2475" i="41"/>
  <c r="N2476" i="41"/>
  <c r="N2477" i="41"/>
  <c r="N2478" i="41"/>
  <c r="N2479" i="41"/>
  <c r="N2480" i="41"/>
  <c r="N2481" i="41"/>
  <c r="N2482" i="41"/>
  <c r="N2483" i="41"/>
  <c r="N2484" i="41"/>
  <c r="N2485" i="41"/>
  <c r="N2486" i="41"/>
  <c r="N2487" i="41"/>
  <c r="N2488" i="41"/>
  <c r="N2489" i="41"/>
  <c r="N2490" i="41"/>
  <c r="N2491" i="41"/>
  <c r="N2492" i="41"/>
  <c r="N2493" i="41"/>
  <c r="N2494" i="41"/>
  <c r="N2495" i="41"/>
  <c r="N2496" i="41"/>
  <c r="N2497" i="41"/>
  <c r="N2498" i="41"/>
  <c r="N2499" i="41"/>
  <c r="L2469" i="41"/>
  <c r="L2470" i="41"/>
  <c r="L2471" i="41"/>
  <c r="L2472" i="41"/>
  <c r="L2473" i="41"/>
  <c r="L2474" i="41"/>
  <c r="L2475" i="41"/>
  <c r="L2476" i="41"/>
  <c r="L2477" i="41"/>
  <c r="L2478" i="41"/>
  <c r="L2479" i="41"/>
  <c r="L2480" i="41"/>
  <c r="L2481" i="41"/>
  <c r="L2482" i="41"/>
  <c r="L2483" i="41"/>
  <c r="L2484" i="41"/>
  <c r="L2485" i="41"/>
  <c r="L2486" i="41"/>
  <c r="L2487" i="41"/>
  <c r="L2488" i="41"/>
  <c r="L2489" i="41"/>
  <c r="L2490" i="41"/>
  <c r="L2491" i="41"/>
  <c r="L2492" i="41"/>
  <c r="L2493" i="41"/>
  <c r="L2494" i="41"/>
  <c r="L2495" i="41"/>
  <c r="L2496" i="41"/>
  <c r="L2497" i="41"/>
  <c r="J2469" i="41"/>
  <c r="J2470" i="41"/>
  <c r="J2471" i="41"/>
  <c r="J2472" i="41"/>
  <c r="J2473" i="41"/>
  <c r="J2474" i="41"/>
  <c r="J2475" i="41"/>
  <c r="J2476" i="41"/>
  <c r="J2477" i="41"/>
  <c r="J2478" i="41"/>
  <c r="J2479" i="41"/>
  <c r="J2480" i="41"/>
  <c r="J2481" i="41"/>
  <c r="J2482" i="41"/>
  <c r="J2483" i="41"/>
  <c r="J2484" i="41"/>
  <c r="J2485" i="41"/>
  <c r="J2486" i="41"/>
  <c r="J2487" i="41"/>
  <c r="J2488" i="41"/>
  <c r="J2489" i="41"/>
  <c r="J2490" i="41"/>
  <c r="J2491" i="41"/>
  <c r="J2492" i="41"/>
  <c r="J2493" i="41"/>
  <c r="J2494" i="41"/>
  <c r="J2495" i="41"/>
  <c r="J2496" i="41"/>
  <c r="J2497" i="41"/>
  <c r="J2498" i="41"/>
  <c r="J2499" i="41"/>
  <c r="H2469" i="41"/>
  <c r="H2470" i="41"/>
  <c r="H2471" i="41"/>
  <c r="H2472" i="41"/>
  <c r="H2473" i="41"/>
  <c r="H2474" i="41"/>
  <c r="H2475" i="41"/>
  <c r="H2476" i="41"/>
  <c r="H2477" i="41"/>
  <c r="H2478" i="41"/>
  <c r="H2479" i="41"/>
  <c r="H2480" i="41"/>
  <c r="H2481" i="41"/>
  <c r="H2482" i="41"/>
  <c r="H2483" i="41"/>
  <c r="H2484" i="41"/>
  <c r="H2485" i="41"/>
  <c r="H2486" i="41"/>
  <c r="H2487" i="41"/>
  <c r="H2488" i="41"/>
  <c r="H2489" i="41"/>
  <c r="H2490" i="41"/>
  <c r="H2491" i="41"/>
  <c r="H2492" i="41"/>
  <c r="H2493" i="41"/>
  <c r="H2494" i="41"/>
  <c r="H2495" i="41"/>
  <c r="H2496" i="41"/>
  <c r="H2497" i="41"/>
  <c r="H2498" i="41"/>
  <c r="H2499" i="41"/>
  <c r="F2469" i="41"/>
  <c r="F2470" i="41"/>
  <c r="F2471" i="41"/>
  <c r="F2472" i="41"/>
  <c r="F2473" i="41"/>
  <c r="F2474" i="41"/>
  <c r="F2475" i="41"/>
  <c r="F2476" i="41"/>
  <c r="F2477" i="41"/>
  <c r="F2478" i="41"/>
  <c r="F2479" i="41"/>
  <c r="F2480" i="41"/>
  <c r="F2481" i="41"/>
  <c r="F2482" i="41"/>
  <c r="F2483" i="41"/>
  <c r="F2484" i="41"/>
  <c r="F2485" i="41"/>
  <c r="F2486" i="41"/>
  <c r="F2487" i="41"/>
  <c r="F2488" i="41"/>
  <c r="F2489" i="41"/>
  <c r="F2490" i="41"/>
  <c r="F2491" i="41"/>
  <c r="F2492" i="41"/>
  <c r="F2493" i="41"/>
  <c r="F2494" i="41"/>
  <c r="F2495" i="41"/>
  <c r="F2496" i="41"/>
  <c r="F2497" i="41"/>
  <c r="F2498" i="41"/>
  <c r="F2499" i="41"/>
  <c r="D2469" i="41"/>
  <c r="D2470" i="41"/>
  <c r="D2471" i="41"/>
  <c r="D2472" i="41"/>
  <c r="D2473" i="41"/>
  <c r="D2474" i="41"/>
  <c r="D2475" i="41"/>
  <c r="D2476" i="41"/>
  <c r="D2477" i="41"/>
  <c r="D2478" i="41"/>
  <c r="D2479" i="41"/>
  <c r="D2480" i="41"/>
  <c r="D2481" i="41"/>
  <c r="D2482" i="41"/>
  <c r="D2483" i="41"/>
  <c r="D2484" i="41"/>
  <c r="D2485" i="41"/>
  <c r="D2486" i="41"/>
  <c r="D2487" i="41"/>
  <c r="D2488" i="41"/>
  <c r="D2489" i="41"/>
  <c r="D2490" i="41"/>
  <c r="D2491" i="41"/>
  <c r="D2492" i="41"/>
  <c r="D2493" i="41"/>
  <c r="D2494" i="41"/>
  <c r="D2495" i="41"/>
  <c r="D2496" i="41"/>
  <c r="D2497" i="41"/>
  <c r="D2498" i="41"/>
  <c r="D2499" i="41"/>
  <c r="AB2439" i="41"/>
  <c r="AB2440" i="41"/>
  <c r="AB2441" i="41"/>
  <c r="AB2442" i="41"/>
  <c r="AB2443" i="41"/>
  <c r="AB2444" i="41"/>
  <c r="AB2445" i="41"/>
  <c r="AB2446" i="41"/>
  <c r="AB2447" i="41"/>
  <c r="AB2448" i="41"/>
  <c r="AB2449" i="41"/>
  <c r="AB2450" i="41"/>
  <c r="AB2451" i="41"/>
  <c r="AB2452" i="41"/>
  <c r="AB2453" i="41"/>
  <c r="AB2454" i="41"/>
  <c r="AB2455" i="41"/>
  <c r="AB2456" i="41"/>
  <c r="AB2457" i="41"/>
  <c r="AB2458" i="41"/>
  <c r="AB2459" i="41"/>
  <c r="AB2460" i="41"/>
  <c r="AB2461" i="41"/>
  <c r="AB2462" i="41"/>
  <c r="AB2463" i="41"/>
  <c r="AB2464" i="41"/>
  <c r="AB2465" i="41"/>
  <c r="AB2466" i="41"/>
  <c r="AB2467" i="41"/>
  <c r="AB2468" i="41"/>
  <c r="Z2439" i="41"/>
  <c r="Z2440" i="41"/>
  <c r="Z2441" i="41"/>
  <c r="Z2442" i="41"/>
  <c r="Z2443" i="41"/>
  <c r="Z2444" i="41"/>
  <c r="Z2445" i="41"/>
  <c r="Z2446" i="41"/>
  <c r="Z2447" i="41"/>
  <c r="Z2448" i="41"/>
  <c r="Z2449" i="41"/>
  <c r="Z2450" i="41"/>
  <c r="Z2451" i="41"/>
  <c r="Z2452" i="41"/>
  <c r="Z2453" i="41"/>
  <c r="Z2454" i="41"/>
  <c r="Z2455" i="41"/>
  <c r="Z2456" i="41"/>
  <c r="Z2457" i="41"/>
  <c r="Z2458" i="41"/>
  <c r="Z2459" i="41"/>
  <c r="Z2460" i="41"/>
  <c r="Z2461" i="41"/>
  <c r="Z2462" i="41"/>
  <c r="Z2463" i="41"/>
  <c r="Z2464" i="41"/>
  <c r="Z2465" i="41"/>
  <c r="Z2466" i="41"/>
  <c r="Z2467" i="41"/>
  <c r="Z2468" i="41"/>
  <c r="X2439" i="41"/>
  <c r="X2440" i="41"/>
  <c r="X2441" i="41"/>
  <c r="X2442" i="41"/>
  <c r="X2443" i="41"/>
  <c r="X2444" i="41"/>
  <c r="X2445" i="41"/>
  <c r="X2446" i="41"/>
  <c r="X2447" i="41"/>
  <c r="X2448" i="41"/>
  <c r="X2449" i="41"/>
  <c r="X2450" i="41"/>
  <c r="X2451" i="41"/>
  <c r="X2452" i="41"/>
  <c r="X2453" i="41"/>
  <c r="X2454" i="41"/>
  <c r="X2455" i="41"/>
  <c r="X2456" i="41"/>
  <c r="X2457" i="41"/>
  <c r="X2458" i="41"/>
  <c r="X2459" i="41"/>
  <c r="X2460" i="41"/>
  <c r="X2461" i="41"/>
  <c r="X2462" i="41"/>
  <c r="X2463" i="41"/>
  <c r="X2464" i="41"/>
  <c r="X2465" i="41"/>
  <c r="X2466" i="41"/>
  <c r="X2467" i="41"/>
  <c r="X2468" i="41"/>
  <c r="V2439" i="41"/>
  <c r="V2440" i="41"/>
  <c r="V2441" i="41"/>
  <c r="V2442" i="41"/>
  <c r="V2443" i="41"/>
  <c r="V2444" i="41"/>
  <c r="V2445" i="41"/>
  <c r="V2446" i="41"/>
  <c r="V2447" i="41"/>
  <c r="V2448" i="41"/>
  <c r="V2449" i="41"/>
  <c r="V2450" i="41"/>
  <c r="V2451" i="41"/>
  <c r="V2452" i="41"/>
  <c r="V2453" i="41"/>
  <c r="V2454" i="41"/>
  <c r="V2455" i="41"/>
  <c r="V2456" i="41"/>
  <c r="V2457" i="41"/>
  <c r="V2458" i="41"/>
  <c r="V2459" i="41"/>
  <c r="V2460" i="41"/>
  <c r="V2461" i="41"/>
  <c r="V2462" i="41"/>
  <c r="V2463" i="41"/>
  <c r="V2464" i="41"/>
  <c r="V2465" i="41"/>
  <c r="V2466" i="41"/>
  <c r="V2467" i="41"/>
  <c r="V2468" i="41"/>
  <c r="T2439" i="41"/>
  <c r="T2440" i="41"/>
  <c r="T2441" i="41"/>
  <c r="T2442" i="41"/>
  <c r="T2443" i="41"/>
  <c r="T2444" i="41"/>
  <c r="T2445" i="41"/>
  <c r="T2446" i="41"/>
  <c r="T2447" i="41"/>
  <c r="T2448" i="41"/>
  <c r="T2449" i="41"/>
  <c r="T2450" i="41"/>
  <c r="T2451" i="41"/>
  <c r="T2452" i="41"/>
  <c r="T2453" i="41"/>
  <c r="T2454" i="41"/>
  <c r="T2455" i="41"/>
  <c r="T2456" i="41"/>
  <c r="T2457" i="41"/>
  <c r="T2458" i="41"/>
  <c r="T2459" i="41"/>
  <c r="T2460" i="41"/>
  <c r="T2461" i="41"/>
  <c r="T2462" i="41"/>
  <c r="T2463" i="41"/>
  <c r="T2464" i="41"/>
  <c r="T2465" i="41"/>
  <c r="T2466" i="41"/>
  <c r="T2467" i="41"/>
  <c r="T2468" i="41"/>
  <c r="R2439" i="41"/>
  <c r="R2440" i="41"/>
  <c r="R2441" i="41"/>
  <c r="R2442" i="41"/>
  <c r="R2443" i="41"/>
  <c r="R2444" i="41"/>
  <c r="R2445" i="41"/>
  <c r="R2446" i="41"/>
  <c r="R2447" i="41"/>
  <c r="R2448" i="41"/>
  <c r="R2449" i="41"/>
  <c r="R2450" i="41"/>
  <c r="R2451" i="41"/>
  <c r="R2452" i="41"/>
  <c r="R2453" i="41"/>
  <c r="R2454" i="41"/>
  <c r="R2455" i="41"/>
  <c r="R2456" i="41"/>
  <c r="R2457" i="41"/>
  <c r="R2458" i="41"/>
  <c r="R2459" i="41"/>
  <c r="R2460" i="41"/>
  <c r="R2461" i="41"/>
  <c r="R2462" i="41"/>
  <c r="R2463" i="41"/>
  <c r="R2464" i="41"/>
  <c r="R2465" i="41"/>
  <c r="R2466" i="41"/>
  <c r="R2467" i="41"/>
  <c r="R2468" i="41"/>
  <c r="P2439" i="41"/>
  <c r="P2440" i="41"/>
  <c r="P2441" i="41"/>
  <c r="P2442" i="41"/>
  <c r="P2443" i="41"/>
  <c r="P2444" i="41"/>
  <c r="P2445" i="41"/>
  <c r="P2446" i="41"/>
  <c r="P2447" i="41"/>
  <c r="P2448" i="41"/>
  <c r="P2449" i="41"/>
  <c r="P2450" i="41"/>
  <c r="P2451" i="41"/>
  <c r="P2452" i="41"/>
  <c r="P2453" i="41"/>
  <c r="P2454" i="41"/>
  <c r="P2455" i="41"/>
  <c r="P2456" i="41"/>
  <c r="P2457" i="41"/>
  <c r="P2458" i="41"/>
  <c r="P2459" i="41"/>
  <c r="P2460" i="41"/>
  <c r="P2461" i="41"/>
  <c r="P2462" i="41"/>
  <c r="P2463" i="41"/>
  <c r="P2464" i="41"/>
  <c r="P2465" i="41"/>
  <c r="P2466" i="41"/>
  <c r="P2467" i="41"/>
  <c r="P2468" i="41"/>
  <c r="N2439" i="41"/>
  <c r="N2440" i="41"/>
  <c r="N2441" i="41"/>
  <c r="N2442" i="41"/>
  <c r="N2443" i="41"/>
  <c r="N2444" i="41"/>
  <c r="N2445" i="41"/>
  <c r="N2446" i="41"/>
  <c r="N2447" i="41"/>
  <c r="N2448" i="41"/>
  <c r="N2449" i="41"/>
  <c r="N2450" i="41"/>
  <c r="N2451" i="41"/>
  <c r="N2452" i="41"/>
  <c r="N2453" i="41"/>
  <c r="N2454" i="41"/>
  <c r="N2455" i="41"/>
  <c r="N2456" i="41"/>
  <c r="N2457" i="41"/>
  <c r="N2458" i="41"/>
  <c r="N2459" i="41"/>
  <c r="N2460" i="41"/>
  <c r="N2461" i="41"/>
  <c r="N2462" i="41"/>
  <c r="N2463" i="41"/>
  <c r="N2464" i="41"/>
  <c r="N2465" i="41"/>
  <c r="N2466" i="41"/>
  <c r="N2467" i="41"/>
  <c r="N2468" i="41"/>
  <c r="L2439" i="41"/>
  <c r="L2440" i="41"/>
  <c r="L2441" i="41"/>
  <c r="L2442" i="41"/>
  <c r="L2443" i="41"/>
  <c r="L2444" i="41"/>
  <c r="L2445" i="41"/>
  <c r="L2446" i="41"/>
  <c r="L2447" i="41"/>
  <c r="L2448" i="41"/>
  <c r="L2449" i="41"/>
  <c r="L2450" i="41"/>
  <c r="L2451" i="41"/>
  <c r="L2452" i="41"/>
  <c r="L2453" i="41"/>
  <c r="L2454" i="41"/>
  <c r="L2455" i="41"/>
  <c r="L2456" i="41"/>
  <c r="L2457" i="41"/>
  <c r="L2458" i="41"/>
  <c r="L2459" i="41"/>
  <c r="L2460" i="41"/>
  <c r="L2461" i="41"/>
  <c r="L2462" i="41"/>
  <c r="L2463" i="41"/>
  <c r="L2464" i="41"/>
  <c r="L2465" i="41"/>
  <c r="L2466" i="41"/>
  <c r="L2467" i="41"/>
  <c r="L2468" i="41"/>
  <c r="J2439" i="41"/>
  <c r="J2440" i="41"/>
  <c r="J2441" i="41"/>
  <c r="J2442" i="41"/>
  <c r="J2443" i="41"/>
  <c r="J2444" i="41"/>
  <c r="J2445" i="41"/>
  <c r="J2446" i="41"/>
  <c r="J2447" i="41"/>
  <c r="J2448" i="41"/>
  <c r="J2449" i="41"/>
  <c r="J2450" i="41"/>
  <c r="J2451" i="41"/>
  <c r="J2452" i="41"/>
  <c r="J2453" i="41"/>
  <c r="J2454" i="41"/>
  <c r="J2455" i="41"/>
  <c r="J2456" i="41"/>
  <c r="J2457" i="41"/>
  <c r="J2458" i="41"/>
  <c r="J2459" i="41"/>
  <c r="J2460" i="41"/>
  <c r="J2461" i="41"/>
  <c r="J2462" i="41"/>
  <c r="J2463" i="41"/>
  <c r="J2464" i="41"/>
  <c r="J2465" i="41"/>
  <c r="J2466" i="41"/>
  <c r="J2467" i="41"/>
  <c r="J2468" i="41"/>
  <c r="H2439" i="41"/>
  <c r="H2440" i="41"/>
  <c r="H2441" i="41"/>
  <c r="H2442" i="41"/>
  <c r="H2443" i="41"/>
  <c r="H2444" i="41"/>
  <c r="H2445" i="41"/>
  <c r="H2446" i="41"/>
  <c r="H2447" i="41"/>
  <c r="H2448" i="41"/>
  <c r="H2449" i="41"/>
  <c r="H2450" i="41"/>
  <c r="H2451" i="41"/>
  <c r="H2452" i="41"/>
  <c r="H2453" i="41"/>
  <c r="H2454" i="41"/>
  <c r="H2455" i="41"/>
  <c r="H2456" i="41"/>
  <c r="H2457" i="41"/>
  <c r="H2458" i="41"/>
  <c r="H2459" i="41"/>
  <c r="H2460" i="41"/>
  <c r="H2461" i="41"/>
  <c r="H2462" i="41"/>
  <c r="H2463" i="41"/>
  <c r="H2464" i="41"/>
  <c r="H2465" i="41"/>
  <c r="H2466" i="41"/>
  <c r="H2467" i="41"/>
  <c r="H2468" i="41"/>
  <c r="F2439" i="41"/>
  <c r="F2440" i="41"/>
  <c r="F2441" i="41"/>
  <c r="F2442" i="41"/>
  <c r="F2443" i="41"/>
  <c r="F2444" i="41"/>
  <c r="F2445" i="41"/>
  <c r="F2446" i="41"/>
  <c r="F2447" i="41"/>
  <c r="F2448" i="41"/>
  <c r="F2449" i="41"/>
  <c r="F2450" i="41"/>
  <c r="F2451" i="41"/>
  <c r="F2452" i="41"/>
  <c r="F2453" i="41"/>
  <c r="F2454" i="41"/>
  <c r="F2455" i="41"/>
  <c r="F2456" i="41"/>
  <c r="F2457" i="41"/>
  <c r="F2458" i="41"/>
  <c r="F2459" i="41"/>
  <c r="F2460" i="41"/>
  <c r="F2461" i="41"/>
  <c r="F2462" i="41"/>
  <c r="F2463" i="41"/>
  <c r="F2464" i="41"/>
  <c r="F2465" i="41"/>
  <c r="F2466" i="41"/>
  <c r="F2467" i="41"/>
  <c r="F2468" i="41"/>
  <c r="D2439" i="41"/>
  <c r="D2440" i="41"/>
  <c r="D2441" i="41"/>
  <c r="D2442" i="41"/>
  <c r="D2443" i="41"/>
  <c r="D2444" i="41"/>
  <c r="D2445" i="41"/>
  <c r="D2446" i="41"/>
  <c r="D2447" i="41"/>
  <c r="D2448" i="41"/>
  <c r="D2449" i="41"/>
  <c r="D2450" i="41"/>
  <c r="D2451" i="41"/>
  <c r="D2452" i="41"/>
  <c r="D2453" i="41"/>
  <c r="D2454" i="41"/>
  <c r="D2455" i="41"/>
  <c r="D2456" i="41"/>
  <c r="D2457" i="41"/>
  <c r="D2458" i="41"/>
  <c r="D2459" i="41"/>
  <c r="D2460" i="41"/>
  <c r="D2461" i="41"/>
  <c r="D2462" i="41"/>
  <c r="D2463" i="41"/>
  <c r="D2464" i="41"/>
  <c r="D2465" i="41"/>
  <c r="D2466" i="41"/>
  <c r="D2467" i="41"/>
  <c r="D2468" i="41"/>
  <c r="AB2408" i="41"/>
  <c r="AB2409" i="41"/>
  <c r="AB2410" i="41"/>
  <c r="AB2411" i="41"/>
  <c r="AB2412" i="41"/>
  <c r="AB2413" i="41"/>
  <c r="AB2414" i="41"/>
  <c r="AB2415" i="41"/>
  <c r="AB2416" i="41"/>
  <c r="AB2417" i="41"/>
  <c r="AB2418" i="41"/>
  <c r="AB2419" i="41"/>
  <c r="AB2420" i="41"/>
  <c r="AB2421" i="41"/>
  <c r="AB2422" i="41"/>
  <c r="AB2423" i="41"/>
  <c r="AB2424" i="41"/>
  <c r="AB2425" i="41"/>
  <c r="AB2426" i="41"/>
  <c r="AB2427" i="41"/>
  <c r="AB2428" i="41"/>
  <c r="AB2429" i="41"/>
  <c r="AB2430" i="41"/>
  <c r="AB2431" i="41"/>
  <c r="AB2432" i="41"/>
  <c r="AB2433" i="41"/>
  <c r="AB2434" i="41"/>
  <c r="AB2435" i="41"/>
  <c r="AB2436" i="41"/>
  <c r="AB2437" i="41"/>
  <c r="AB2438" i="41"/>
  <c r="Z2408" i="41"/>
  <c r="Z2409" i="41"/>
  <c r="Z2410" i="41"/>
  <c r="Z2411" i="41"/>
  <c r="Z2412" i="41"/>
  <c r="Z2413" i="41"/>
  <c r="Z2414" i="41"/>
  <c r="Z2415" i="41"/>
  <c r="Z2416" i="41"/>
  <c r="Z2417" i="41"/>
  <c r="Z2418" i="41"/>
  <c r="Z2419" i="41"/>
  <c r="Z2420" i="41"/>
  <c r="Z2421" i="41"/>
  <c r="Z2422" i="41"/>
  <c r="Z2423" i="41"/>
  <c r="Z2424" i="41"/>
  <c r="Z2425" i="41"/>
  <c r="Z2426" i="41"/>
  <c r="Z2427" i="41"/>
  <c r="Z2428" i="41"/>
  <c r="Z2429" i="41"/>
  <c r="Z2430" i="41"/>
  <c r="Z2431" i="41"/>
  <c r="Z2432" i="41"/>
  <c r="Z2433" i="41"/>
  <c r="Z2434" i="41"/>
  <c r="Z2435" i="41"/>
  <c r="Z2436" i="41"/>
  <c r="Z2437" i="41"/>
  <c r="Z2438" i="41"/>
  <c r="X2408" i="41"/>
  <c r="X2409" i="41"/>
  <c r="X2410" i="41"/>
  <c r="X2411" i="41"/>
  <c r="X2412" i="41"/>
  <c r="X2413" i="41"/>
  <c r="X2414" i="41"/>
  <c r="X2415" i="41"/>
  <c r="X2416" i="41"/>
  <c r="X2417" i="41"/>
  <c r="X2418" i="41"/>
  <c r="X2419" i="41"/>
  <c r="X2420" i="41"/>
  <c r="X2421" i="41"/>
  <c r="X2422" i="41"/>
  <c r="X2423" i="41"/>
  <c r="X2424" i="41"/>
  <c r="X2425" i="41"/>
  <c r="X2426" i="41"/>
  <c r="X2427" i="41"/>
  <c r="X2428" i="41"/>
  <c r="X2429" i="41"/>
  <c r="X2430" i="41"/>
  <c r="X2431" i="41"/>
  <c r="X2432" i="41"/>
  <c r="X2433" i="41"/>
  <c r="X2434" i="41"/>
  <c r="X2435" i="41"/>
  <c r="X2436" i="41"/>
  <c r="X2437" i="41"/>
  <c r="X2438" i="41"/>
  <c r="V2408" i="41"/>
  <c r="V2409" i="41"/>
  <c r="V2410" i="41"/>
  <c r="V2411" i="41"/>
  <c r="V2412" i="41"/>
  <c r="V2413" i="41"/>
  <c r="V2414" i="41"/>
  <c r="V2415" i="41"/>
  <c r="V2416" i="41"/>
  <c r="V2417" i="41"/>
  <c r="V2418" i="41"/>
  <c r="V2419" i="41"/>
  <c r="V2420" i="41"/>
  <c r="V2421" i="41"/>
  <c r="V2422" i="41"/>
  <c r="V2423" i="41"/>
  <c r="V2424" i="41"/>
  <c r="V2425" i="41"/>
  <c r="V2426" i="41"/>
  <c r="V2427" i="41"/>
  <c r="V2428" i="41"/>
  <c r="V2429" i="41"/>
  <c r="V2430" i="41"/>
  <c r="V2431" i="41"/>
  <c r="V2432" i="41"/>
  <c r="V2433" i="41"/>
  <c r="V2434" i="41"/>
  <c r="V2435" i="41"/>
  <c r="V2436" i="41"/>
  <c r="V2437" i="41"/>
  <c r="V2438" i="41"/>
  <c r="T2408" i="41"/>
  <c r="T2409" i="41"/>
  <c r="T2410" i="41"/>
  <c r="T2411" i="41"/>
  <c r="T2412" i="41"/>
  <c r="T2413" i="41"/>
  <c r="T2414" i="41"/>
  <c r="T2415" i="41"/>
  <c r="T2416" i="41"/>
  <c r="T2417" i="41"/>
  <c r="T2418" i="41"/>
  <c r="T2419" i="41"/>
  <c r="T2420" i="41"/>
  <c r="T2421" i="41"/>
  <c r="T2422" i="41"/>
  <c r="T2423" i="41"/>
  <c r="T2424" i="41"/>
  <c r="T2425" i="41"/>
  <c r="T2426" i="41"/>
  <c r="T2427" i="41"/>
  <c r="T2428" i="41"/>
  <c r="T2429" i="41"/>
  <c r="T2430" i="41"/>
  <c r="T2431" i="41"/>
  <c r="T2432" i="41"/>
  <c r="T2433" i="41"/>
  <c r="T2434" i="41"/>
  <c r="T2435" i="41"/>
  <c r="T2436" i="41"/>
  <c r="T2437" i="41"/>
  <c r="T2438" i="41"/>
  <c r="R2408" i="41"/>
  <c r="R2409" i="41"/>
  <c r="R2410" i="41"/>
  <c r="R2411" i="41"/>
  <c r="R2412" i="41"/>
  <c r="R2413" i="41"/>
  <c r="R2414" i="41"/>
  <c r="R2415" i="41"/>
  <c r="R2416" i="41"/>
  <c r="R2417" i="41"/>
  <c r="R2418" i="41"/>
  <c r="R2419" i="41"/>
  <c r="R2420" i="41"/>
  <c r="R2421" i="41"/>
  <c r="R2422" i="41"/>
  <c r="R2423" i="41"/>
  <c r="R2424" i="41"/>
  <c r="R2425" i="41"/>
  <c r="R2426" i="41"/>
  <c r="R2427" i="41"/>
  <c r="R2428" i="41"/>
  <c r="R2429" i="41"/>
  <c r="R2430" i="41"/>
  <c r="R2431" i="41"/>
  <c r="R2432" i="41"/>
  <c r="R2433" i="41"/>
  <c r="R2434" i="41"/>
  <c r="R2435" i="41"/>
  <c r="R2436" i="41"/>
  <c r="R2437" i="41"/>
  <c r="R2438" i="41"/>
  <c r="P2408" i="41"/>
  <c r="P2409" i="41"/>
  <c r="P2410" i="41"/>
  <c r="P2411" i="41"/>
  <c r="P2412" i="41"/>
  <c r="P2413" i="41"/>
  <c r="P2414" i="41"/>
  <c r="P2415" i="41"/>
  <c r="P2416" i="41"/>
  <c r="P2417" i="41"/>
  <c r="P2418" i="41"/>
  <c r="P2419" i="41"/>
  <c r="P2420" i="41"/>
  <c r="P2421" i="41"/>
  <c r="P2422" i="41"/>
  <c r="P2423" i="41"/>
  <c r="P2424" i="41"/>
  <c r="P2425" i="41"/>
  <c r="P2426" i="41"/>
  <c r="P2427" i="41"/>
  <c r="P2428" i="41"/>
  <c r="P2429" i="41"/>
  <c r="P2430" i="41"/>
  <c r="P2431" i="41"/>
  <c r="P2432" i="41"/>
  <c r="P2433" i="41"/>
  <c r="P2434" i="41"/>
  <c r="P2435" i="41"/>
  <c r="P2436" i="41"/>
  <c r="P2437" i="41"/>
  <c r="P2438" i="41"/>
  <c r="N2408" i="41"/>
  <c r="N2409" i="41"/>
  <c r="N2410" i="41"/>
  <c r="N2411" i="41"/>
  <c r="N2412" i="41"/>
  <c r="N2413" i="41"/>
  <c r="N2414" i="41"/>
  <c r="N2415" i="41"/>
  <c r="N2416" i="41"/>
  <c r="N2417" i="41"/>
  <c r="N2418" i="41"/>
  <c r="N2419" i="41"/>
  <c r="N2420" i="41"/>
  <c r="N2421" i="41"/>
  <c r="N2422" i="41"/>
  <c r="N2423" i="41"/>
  <c r="N2424" i="41"/>
  <c r="N2425" i="41"/>
  <c r="N2426" i="41"/>
  <c r="N2427" i="41"/>
  <c r="N2428" i="41"/>
  <c r="N2429" i="41"/>
  <c r="N2430" i="41"/>
  <c r="N2431" i="41"/>
  <c r="N2432" i="41"/>
  <c r="N2433" i="41"/>
  <c r="N2434" i="41"/>
  <c r="N2435" i="41"/>
  <c r="N2436" i="41"/>
  <c r="N2437" i="41"/>
  <c r="N2438" i="41"/>
  <c r="L2408" i="41"/>
  <c r="L2409" i="41"/>
  <c r="L2410" i="41"/>
  <c r="L2411" i="41"/>
  <c r="L2412" i="41"/>
  <c r="L2413" i="41"/>
  <c r="L2414" i="41"/>
  <c r="L2415" i="41"/>
  <c r="L2416" i="41"/>
  <c r="L2417" i="41"/>
  <c r="L2418" i="41"/>
  <c r="L2419" i="41"/>
  <c r="L2420" i="41"/>
  <c r="L2421" i="41"/>
  <c r="L2422" i="41"/>
  <c r="L2423" i="41"/>
  <c r="L2424" i="41"/>
  <c r="L2425" i="41"/>
  <c r="L2426" i="41"/>
  <c r="L2427" i="41"/>
  <c r="L2428" i="41"/>
  <c r="L2429" i="41"/>
  <c r="L2430" i="41"/>
  <c r="L2431" i="41"/>
  <c r="L2432" i="41"/>
  <c r="L2433" i="41"/>
  <c r="L2434" i="41"/>
  <c r="L2435" i="41"/>
  <c r="L2436" i="41"/>
  <c r="L2437" i="41"/>
  <c r="L2438" i="41"/>
  <c r="J2408" i="41"/>
  <c r="J2409" i="41"/>
  <c r="J2410" i="41"/>
  <c r="J2411" i="41"/>
  <c r="J2412" i="41"/>
  <c r="J2413" i="41"/>
  <c r="J2414" i="41"/>
  <c r="J2415" i="41"/>
  <c r="J2416" i="41"/>
  <c r="J2417" i="41"/>
  <c r="J2418" i="41"/>
  <c r="J2419" i="41"/>
  <c r="J2420" i="41"/>
  <c r="J2421" i="41"/>
  <c r="J2422" i="41"/>
  <c r="J2423" i="41"/>
  <c r="J2424" i="41"/>
  <c r="J2425" i="41"/>
  <c r="J2426" i="41"/>
  <c r="J2427" i="41"/>
  <c r="J2428" i="41"/>
  <c r="J2429" i="41"/>
  <c r="J2430" i="41"/>
  <c r="J2431" i="41"/>
  <c r="J2432" i="41"/>
  <c r="J2433" i="41"/>
  <c r="J2434" i="41"/>
  <c r="J2435" i="41"/>
  <c r="J2436" i="41"/>
  <c r="J2437" i="41"/>
  <c r="J2438" i="41"/>
  <c r="H2408" i="41"/>
  <c r="H2409" i="41"/>
  <c r="H2410" i="41"/>
  <c r="H2411" i="41"/>
  <c r="H2412" i="41"/>
  <c r="H2413" i="41"/>
  <c r="H2414" i="41"/>
  <c r="H2415" i="41"/>
  <c r="H2416" i="41"/>
  <c r="H2417" i="41"/>
  <c r="H2418" i="41"/>
  <c r="H2419" i="41"/>
  <c r="H2420" i="41"/>
  <c r="H2421" i="41"/>
  <c r="H2422" i="41"/>
  <c r="H2423" i="41"/>
  <c r="H2424" i="41"/>
  <c r="H2425" i="41"/>
  <c r="H2426" i="41"/>
  <c r="H2427" i="41"/>
  <c r="H2428" i="41"/>
  <c r="H2429" i="41"/>
  <c r="H2430" i="41"/>
  <c r="H2431" i="41"/>
  <c r="H2432" i="41"/>
  <c r="H2433" i="41"/>
  <c r="H2434" i="41"/>
  <c r="H2435" i="41"/>
  <c r="H2436" i="41"/>
  <c r="H2437" i="41"/>
  <c r="H2438" i="41"/>
  <c r="F2408" i="41"/>
  <c r="F2409" i="41"/>
  <c r="F2410" i="41"/>
  <c r="F2411" i="41"/>
  <c r="F2412" i="41"/>
  <c r="F2413" i="41"/>
  <c r="F2414" i="41"/>
  <c r="F2415" i="41"/>
  <c r="F2416" i="41"/>
  <c r="F2417" i="41"/>
  <c r="F2418" i="41"/>
  <c r="F2419" i="41"/>
  <c r="F2420" i="41"/>
  <c r="F2421" i="41"/>
  <c r="F2422" i="41"/>
  <c r="F2423" i="41"/>
  <c r="F2424" i="41"/>
  <c r="F2425" i="41"/>
  <c r="F2426" i="41"/>
  <c r="F2427" i="41"/>
  <c r="F2428" i="41"/>
  <c r="F2429" i="41"/>
  <c r="F2430" i="41"/>
  <c r="F2431" i="41"/>
  <c r="F2432" i="41"/>
  <c r="F2433" i="41"/>
  <c r="F2434" i="41"/>
  <c r="F2435" i="41"/>
  <c r="F2436" i="41"/>
  <c r="F2437" i="41"/>
  <c r="F2438" i="41"/>
  <c r="D2408" i="41"/>
  <c r="D2409" i="41"/>
  <c r="D2410" i="41"/>
  <c r="D2411" i="41"/>
  <c r="D2412" i="41"/>
  <c r="D2413" i="41"/>
  <c r="D2414" i="41"/>
  <c r="D2415" i="41"/>
  <c r="D2416" i="41"/>
  <c r="D2417" i="41"/>
  <c r="D2418" i="41"/>
  <c r="D2419" i="41"/>
  <c r="D2420" i="41"/>
  <c r="D2421" i="41"/>
  <c r="D2422" i="41"/>
  <c r="D2423" i="41"/>
  <c r="D2424" i="41"/>
  <c r="D2425" i="41"/>
  <c r="D2426" i="41"/>
  <c r="D2427" i="41"/>
  <c r="D2428" i="41"/>
  <c r="D2429" i="41"/>
  <c r="D2430" i="41"/>
  <c r="D2431" i="41"/>
  <c r="D2432" i="41"/>
  <c r="D2433" i="41"/>
  <c r="D2434" i="41"/>
  <c r="D2435" i="41"/>
  <c r="D2436" i="41"/>
  <c r="D2437" i="41"/>
  <c r="D2438" i="41"/>
  <c r="K21" i="71"/>
  <c r="L21" i="71" s="1"/>
  <c r="I21" i="71"/>
  <c r="T376" i="40"/>
  <c r="Z377" i="40"/>
  <c r="X377" i="40"/>
  <c r="V377" i="40"/>
  <c r="T377" i="40"/>
  <c r="Z378" i="40"/>
  <c r="X378" i="40"/>
  <c r="AB378" i="40" s="1"/>
  <c r="V378" i="40"/>
  <c r="T378" i="40"/>
  <c r="Z379" i="40"/>
  <c r="X379" i="40"/>
  <c r="V379" i="40"/>
  <c r="T379" i="40"/>
  <c r="AD379" i="40" s="1"/>
  <c r="AE379" i="40" s="1"/>
  <c r="Z380" i="40"/>
  <c r="X380" i="40"/>
  <c r="V380" i="40"/>
  <c r="T380" i="40"/>
  <c r="Z381" i="40"/>
  <c r="X381" i="40"/>
  <c r="V381" i="40"/>
  <c r="T381" i="40"/>
  <c r="Z382" i="40"/>
  <c r="X382" i="40"/>
  <c r="V382" i="40"/>
  <c r="T382" i="40"/>
  <c r="R376" i="40"/>
  <c r="P376" i="40"/>
  <c r="N376" i="40"/>
  <c r="L376" i="40"/>
  <c r="J376" i="40"/>
  <c r="H376" i="40"/>
  <c r="F376" i="40"/>
  <c r="D376" i="40"/>
  <c r="B376" i="40"/>
  <c r="R377" i="40"/>
  <c r="P377" i="40"/>
  <c r="N377" i="40"/>
  <c r="L377" i="40"/>
  <c r="J377" i="40"/>
  <c r="H377" i="40"/>
  <c r="F377" i="40"/>
  <c r="D377" i="40"/>
  <c r="B377" i="40"/>
  <c r="R378" i="40"/>
  <c r="P378" i="40"/>
  <c r="N378" i="40"/>
  <c r="L378" i="40"/>
  <c r="J378" i="40"/>
  <c r="H378" i="40"/>
  <c r="F378" i="40"/>
  <c r="D378" i="40"/>
  <c r="B378" i="40"/>
  <c r="R379" i="40"/>
  <c r="P379" i="40"/>
  <c r="N379" i="40"/>
  <c r="L379" i="40"/>
  <c r="J379" i="40"/>
  <c r="H379" i="40"/>
  <c r="F379" i="40"/>
  <c r="D379" i="40"/>
  <c r="B379" i="40"/>
  <c r="R380" i="40"/>
  <c r="P380" i="40"/>
  <c r="N380" i="40"/>
  <c r="L380" i="40"/>
  <c r="J380" i="40"/>
  <c r="H380" i="40"/>
  <c r="F380" i="40"/>
  <c r="D380" i="40"/>
  <c r="B380" i="40"/>
  <c r="R381" i="40"/>
  <c r="P381" i="40"/>
  <c r="N381" i="40"/>
  <c r="L381" i="40"/>
  <c r="J381" i="40"/>
  <c r="H381" i="40"/>
  <c r="F381" i="40"/>
  <c r="D381" i="40"/>
  <c r="B381" i="40"/>
  <c r="R382" i="40"/>
  <c r="P382" i="40"/>
  <c r="N382" i="40"/>
  <c r="L382" i="40"/>
  <c r="J382" i="40"/>
  <c r="H382" i="40"/>
  <c r="F382" i="40"/>
  <c r="D382" i="40"/>
  <c r="B382" i="40"/>
  <c r="Z364" i="40"/>
  <c r="X364" i="40"/>
  <c r="V364" i="40"/>
  <c r="T364" i="40"/>
  <c r="Z365" i="40"/>
  <c r="X365" i="40"/>
  <c r="V365" i="40"/>
  <c r="T365" i="40"/>
  <c r="Z366" i="40"/>
  <c r="X366" i="40"/>
  <c r="V366" i="40"/>
  <c r="T366" i="40"/>
  <c r="Z367" i="40"/>
  <c r="X367" i="40"/>
  <c r="V367" i="40"/>
  <c r="T367" i="40"/>
  <c r="Z368" i="40"/>
  <c r="X368" i="40"/>
  <c r="V368" i="40"/>
  <c r="T368" i="40"/>
  <c r="Z369" i="40"/>
  <c r="X369" i="40"/>
  <c r="V369" i="40"/>
  <c r="T369" i="40"/>
  <c r="Z370" i="40"/>
  <c r="X370" i="40"/>
  <c r="V370" i="40"/>
  <c r="T370" i="40"/>
  <c r="Z371" i="40"/>
  <c r="X371" i="40"/>
  <c r="V371" i="40"/>
  <c r="T371" i="40"/>
  <c r="Z372" i="40"/>
  <c r="X372" i="40"/>
  <c r="V372" i="40"/>
  <c r="T372" i="40"/>
  <c r="Z373" i="40"/>
  <c r="X373" i="40"/>
  <c r="V373" i="40"/>
  <c r="T373" i="40"/>
  <c r="Z374" i="40"/>
  <c r="X374" i="40"/>
  <c r="V374" i="40"/>
  <c r="T374" i="40"/>
  <c r="Z375" i="40"/>
  <c r="X375" i="40"/>
  <c r="V375" i="40"/>
  <c r="T375" i="40"/>
  <c r="R364" i="40"/>
  <c r="P364" i="40"/>
  <c r="N364" i="40"/>
  <c r="L364" i="40"/>
  <c r="J364" i="40"/>
  <c r="H364" i="40"/>
  <c r="F364" i="40"/>
  <c r="D364" i="40"/>
  <c r="B364" i="40"/>
  <c r="R365" i="40"/>
  <c r="P365" i="40"/>
  <c r="N365" i="40"/>
  <c r="L365" i="40"/>
  <c r="J365" i="40"/>
  <c r="H365" i="40"/>
  <c r="F365" i="40"/>
  <c r="D365" i="40"/>
  <c r="B365" i="40"/>
  <c r="R366" i="40"/>
  <c r="P366" i="40"/>
  <c r="N366" i="40"/>
  <c r="L366" i="40"/>
  <c r="J366" i="40"/>
  <c r="H366" i="40"/>
  <c r="F366" i="40"/>
  <c r="D366" i="40"/>
  <c r="B366" i="40"/>
  <c r="R367" i="40"/>
  <c r="P367" i="40"/>
  <c r="N367" i="40"/>
  <c r="L367" i="40"/>
  <c r="J367" i="40"/>
  <c r="H367" i="40"/>
  <c r="F367" i="40"/>
  <c r="D367" i="40"/>
  <c r="B367" i="40"/>
  <c r="R368" i="40"/>
  <c r="P368" i="40"/>
  <c r="N368" i="40"/>
  <c r="L368" i="40"/>
  <c r="J368" i="40"/>
  <c r="H368" i="40"/>
  <c r="F368" i="40"/>
  <c r="D368" i="40"/>
  <c r="B368" i="40"/>
  <c r="R369" i="40"/>
  <c r="P369" i="40"/>
  <c r="N369" i="40"/>
  <c r="L369" i="40"/>
  <c r="J369" i="40"/>
  <c r="H369" i="40"/>
  <c r="F369" i="40"/>
  <c r="D369" i="40"/>
  <c r="B369" i="40"/>
  <c r="R370" i="40"/>
  <c r="P370" i="40"/>
  <c r="N370" i="40"/>
  <c r="L370" i="40"/>
  <c r="J370" i="40"/>
  <c r="H370" i="40"/>
  <c r="F370" i="40"/>
  <c r="D370" i="40"/>
  <c r="B370" i="40"/>
  <c r="R371" i="40"/>
  <c r="P371" i="40"/>
  <c r="N371" i="40"/>
  <c r="L371" i="40"/>
  <c r="J371" i="40"/>
  <c r="H371" i="40"/>
  <c r="F371" i="40"/>
  <c r="D371" i="40"/>
  <c r="B371" i="40"/>
  <c r="R372" i="40"/>
  <c r="P372" i="40"/>
  <c r="N372" i="40"/>
  <c r="L372" i="40"/>
  <c r="J372" i="40"/>
  <c r="H372" i="40"/>
  <c r="F372" i="40"/>
  <c r="D372" i="40"/>
  <c r="B372" i="40"/>
  <c r="R373" i="40"/>
  <c r="P373" i="40"/>
  <c r="N373" i="40"/>
  <c r="L373" i="40"/>
  <c r="J373" i="40"/>
  <c r="H373" i="40"/>
  <c r="F373" i="40"/>
  <c r="D373" i="40"/>
  <c r="B373" i="40"/>
  <c r="R374" i="40"/>
  <c r="P374" i="40"/>
  <c r="N374" i="40"/>
  <c r="L374" i="40"/>
  <c r="J374" i="40"/>
  <c r="H374" i="40"/>
  <c r="F374" i="40"/>
  <c r="D374" i="40"/>
  <c r="B374" i="40"/>
  <c r="R375" i="40"/>
  <c r="P375" i="40"/>
  <c r="N375" i="40"/>
  <c r="L375" i="40"/>
  <c r="J375" i="40"/>
  <c r="H375" i="40"/>
  <c r="F375" i="40"/>
  <c r="D375" i="40"/>
  <c r="B375" i="40"/>
  <c r="B353" i="40"/>
  <c r="B354" i="40"/>
  <c r="B355" i="40"/>
  <c r="B356" i="40"/>
  <c r="B357" i="40"/>
  <c r="B358" i="40"/>
  <c r="B359" i="40"/>
  <c r="B360" i="40"/>
  <c r="B361" i="40"/>
  <c r="B362" i="40"/>
  <c r="B363" i="40"/>
  <c r="AF380" i="40"/>
  <c r="AF379" i="40"/>
  <c r="AF377" i="40"/>
  <c r="AF364" i="40"/>
  <c r="H2226" i="41"/>
  <c r="H2227" i="41"/>
  <c r="H2228" i="41"/>
  <c r="H2229" i="41"/>
  <c r="H2230" i="41"/>
  <c r="H2231" i="41"/>
  <c r="H2232" i="41"/>
  <c r="H2233" i="41"/>
  <c r="H2234" i="41"/>
  <c r="H2235" i="41"/>
  <c r="H2236" i="41"/>
  <c r="H2237" i="41"/>
  <c r="H2238" i="41"/>
  <c r="H2239" i="41"/>
  <c r="H2240" i="41"/>
  <c r="H2241" i="41"/>
  <c r="H2242" i="41"/>
  <c r="H2243" i="41"/>
  <c r="H2244" i="41"/>
  <c r="H2245" i="41"/>
  <c r="H2246" i="41"/>
  <c r="H2247" i="41"/>
  <c r="H2248" i="41"/>
  <c r="H2249" i="41"/>
  <c r="H2250" i="41"/>
  <c r="H2251" i="41"/>
  <c r="H2252" i="41"/>
  <c r="H2253" i="41"/>
  <c r="H2254" i="41"/>
  <c r="AC2377" i="41"/>
  <c r="AD2377" i="41" s="1"/>
  <c r="AC2378" i="41"/>
  <c r="AD2378" i="41"/>
  <c r="AC2379" i="41"/>
  <c r="AD2379" i="41" s="1"/>
  <c r="AC2380" i="41"/>
  <c r="AD2380" i="41" s="1"/>
  <c r="AC2381" i="41"/>
  <c r="AD2381" i="41" s="1"/>
  <c r="AC2382" i="41"/>
  <c r="AD2382" i="41"/>
  <c r="AC2383" i="41"/>
  <c r="AD2383" i="41" s="1"/>
  <c r="AC2384" i="41"/>
  <c r="AD2384" i="41" s="1"/>
  <c r="AC2385" i="41"/>
  <c r="AD2385" i="41" s="1"/>
  <c r="AC2386" i="41"/>
  <c r="AD2386" i="41" s="1"/>
  <c r="AC2387" i="41"/>
  <c r="AD2387" i="41" s="1"/>
  <c r="AC2388" i="41"/>
  <c r="AD2388" i="41"/>
  <c r="AC2389" i="41"/>
  <c r="AD2389" i="41" s="1"/>
  <c r="AC2390" i="41"/>
  <c r="AD2390" i="41"/>
  <c r="AC2391" i="41"/>
  <c r="AD2391" i="41" s="1"/>
  <c r="AC2392" i="41"/>
  <c r="AD2392" i="41"/>
  <c r="AC2393" i="41"/>
  <c r="AD2393" i="41" s="1"/>
  <c r="AC2394" i="41"/>
  <c r="AD2394" i="41"/>
  <c r="AC2395" i="41"/>
  <c r="AD2395" i="41" s="1"/>
  <c r="AC2396" i="41"/>
  <c r="AD2396" i="41"/>
  <c r="AC2397" i="41"/>
  <c r="AD2397" i="41" s="1"/>
  <c r="AC2398" i="41"/>
  <c r="AD2398" i="41"/>
  <c r="AC2399" i="41"/>
  <c r="AD2399" i="41" s="1"/>
  <c r="AC2400" i="41"/>
  <c r="AD2400" i="41"/>
  <c r="AC2401" i="41"/>
  <c r="AD2401" i="41" s="1"/>
  <c r="AC2402" i="41"/>
  <c r="AD2402" i="41"/>
  <c r="AC2403" i="41"/>
  <c r="AD2403" i="41" s="1"/>
  <c r="AC2404" i="41"/>
  <c r="AD2404" i="41"/>
  <c r="AC2405" i="41"/>
  <c r="AD2405" i="41" s="1"/>
  <c r="AC2406" i="41"/>
  <c r="AD2406" i="41"/>
  <c r="AC2407" i="41"/>
  <c r="AD2407" i="41" s="1"/>
  <c r="Z2377" i="41"/>
  <c r="Z2378" i="41"/>
  <c r="Z2379" i="41"/>
  <c r="Z2380" i="41"/>
  <c r="Z2381" i="41"/>
  <c r="Z2382" i="41"/>
  <c r="Z2383" i="41"/>
  <c r="Z2384" i="41"/>
  <c r="Z2385" i="41"/>
  <c r="Z2386" i="41"/>
  <c r="Z2387" i="41"/>
  <c r="Z2388" i="41"/>
  <c r="Z2389" i="41"/>
  <c r="Z2390" i="41"/>
  <c r="Z2391" i="41"/>
  <c r="Z2392" i="41"/>
  <c r="Z2393" i="41"/>
  <c r="Z2394" i="41"/>
  <c r="Z2395" i="41"/>
  <c r="Z2396" i="41"/>
  <c r="Z2397" i="41"/>
  <c r="Z2398" i="41"/>
  <c r="Z2399" i="41"/>
  <c r="Z2400" i="41"/>
  <c r="Z2401" i="41"/>
  <c r="Z2402" i="41"/>
  <c r="Z2403" i="41"/>
  <c r="Z2404" i="41"/>
  <c r="Z2405" i="41"/>
  <c r="Z2406" i="41"/>
  <c r="Z2407" i="41"/>
  <c r="V2377" i="41"/>
  <c r="V2378" i="41"/>
  <c r="V2379" i="41"/>
  <c r="V2380" i="41"/>
  <c r="V2381" i="41"/>
  <c r="V2382" i="41"/>
  <c r="V2383" i="41"/>
  <c r="V2384" i="41"/>
  <c r="V2385" i="41"/>
  <c r="V2386" i="41"/>
  <c r="V2387" i="41"/>
  <c r="V2388" i="41"/>
  <c r="V2389" i="41"/>
  <c r="V2390" i="41"/>
  <c r="V2391" i="41"/>
  <c r="V2392" i="41"/>
  <c r="V2393" i="41"/>
  <c r="V2394" i="41"/>
  <c r="V2395" i="41"/>
  <c r="V2396" i="41"/>
  <c r="V2397" i="41"/>
  <c r="V2398" i="41"/>
  <c r="V2399" i="41"/>
  <c r="V2400" i="41"/>
  <c r="V2401" i="41"/>
  <c r="V2402" i="41"/>
  <c r="V2403" i="41"/>
  <c r="V2404" i="41"/>
  <c r="V2405" i="41"/>
  <c r="V2406" i="41"/>
  <c r="V2407" i="41"/>
  <c r="R2377" i="41"/>
  <c r="R2378" i="41"/>
  <c r="R2379" i="41"/>
  <c r="R2380" i="41"/>
  <c r="R2381" i="41"/>
  <c r="R2382" i="41"/>
  <c r="R2383" i="41"/>
  <c r="R2384" i="41"/>
  <c r="R2385" i="41"/>
  <c r="R2386" i="41"/>
  <c r="R2387" i="41"/>
  <c r="R2388" i="41"/>
  <c r="R2389" i="41"/>
  <c r="R2390" i="41"/>
  <c r="R2391" i="41"/>
  <c r="R2392" i="41"/>
  <c r="R2393" i="41"/>
  <c r="R2394" i="41"/>
  <c r="R2395" i="41"/>
  <c r="R2396" i="41"/>
  <c r="R2397" i="41"/>
  <c r="R2398" i="41"/>
  <c r="R2399" i="41"/>
  <c r="R2400" i="41"/>
  <c r="R2401" i="41"/>
  <c r="R2402" i="41"/>
  <c r="R2403" i="41"/>
  <c r="R2404" i="41"/>
  <c r="R2405" i="41"/>
  <c r="R2406" i="41"/>
  <c r="R2407" i="41"/>
  <c r="N2377" i="41"/>
  <c r="N2378" i="41"/>
  <c r="N2379" i="41"/>
  <c r="N2380" i="41"/>
  <c r="N2381" i="41"/>
  <c r="N2382" i="41"/>
  <c r="N2383" i="41"/>
  <c r="N2384" i="41"/>
  <c r="N2385" i="41"/>
  <c r="N2386" i="41"/>
  <c r="N2387" i="41"/>
  <c r="N2388" i="41"/>
  <c r="N2389" i="41"/>
  <c r="N2390" i="41"/>
  <c r="N2391" i="41"/>
  <c r="N2392" i="41"/>
  <c r="N2393" i="41"/>
  <c r="N2394" i="41"/>
  <c r="N2395" i="41"/>
  <c r="N2396" i="41"/>
  <c r="N2397" i="41"/>
  <c r="N2398" i="41"/>
  <c r="N2399" i="41"/>
  <c r="N2400" i="41"/>
  <c r="N2401" i="41"/>
  <c r="N2402" i="41"/>
  <c r="N2403" i="41"/>
  <c r="N2404" i="41"/>
  <c r="N2405" i="41"/>
  <c r="N2406" i="41"/>
  <c r="N2407" i="41"/>
  <c r="L2377" i="41"/>
  <c r="L2378" i="41"/>
  <c r="L2379" i="41"/>
  <c r="L2380" i="41"/>
  <c r="L2381" i="41"/>
  <c r="L2382" i="41"/>
  <c r="L2383" i="41"/>
  <c r="L2384" i="41"/>
  <c r="L2385" i="41"/>
  <c r="L2386" i="41"/>
  <c r="L2387" i="41"/>
  <c r="L2388" i="41"/>
  <c r="L2389" i="41"/>
  <c r="L2390" i="41"/>
  <c r="L2391" i="41"/>
  <c r="L2392" i="41"/>
  <c r="L2393" i="41"/>
  <c r="L2394" i="41"/>
  <c r="L2395" i="41"/>
  <c r="L2396" i="41"/>
  <c r="L2397" i="41"/>
  <c r="L2398" i="41"/>
  <c r="L2399" i="41"/>
  <c r="L2400" i="41"/>
  <c r="L2401" i="41"/>
  <c r="L2402" i="41"/>
  <c r="L2403" i="41"/>
  <c r="L2404" i="41"/>
  <c r="L2405" i="41"/>
  <c r="L2406" i="41"/>
  <c r="L2407" i="41"/>
  <c r="J2377" i="41"/>
  <c r="J2378" i="41"/>
  <c r="J2379" i="41"/>
  <c r="J2380" i="41"/>
  <c r="J2381" i="41"/>
  <c r="J2382" i="41"/>
  <c r="J2383" i="41"/>
  <c r="J2384" i="41"/>
  <c r="J2385" i="41"/>
  <c r="J2386" i="41"/>
  <c r="J2387" i="41"/>
  <c r="J2388" i="41"/>
  <c r="J2389" i="41"/>
  <c r="J2390" i="41"/>
  <c r="J2391" i="41"/>
  <c r="J2392" i="41"/>
  <c r="J2393" i="41"/>
  <c r="J2394" i="41"/>
  <c r="J2395" i="41"/>
  <c r="J2396" i="41"/>
  <c r="J2397" i="41"/>
  <c r="J2398" i="41"/>
  <c r="J2399" i="41"/>
  <c r="J2400" i="41"/>
  <c r="J2401" i="41"/>
  <c r="J2402" i="41"/>
  <c r="J2403" i="41"/>
  <c r="J2404" i="41"/>
  <c r="J2405" i="41"/>
  <c r="J2406" i="41"/>
  <c r="J2407" i="41"/>
  <c r="H2377" i="41"/>
  <c r="H2378" i="41"/>
  <c r="H2379" i="41"/>
  <c r="H2380" i="41"/>
  <c r="H2381" i="41"/>
  <c r="H2382" i="41"/>
  <c r="H2383" i="41"/>
  <c r="H2384" i="41"/>
  <c r="H2385" i="41"/>
  <c r="H2386" i="41"/>
  <c r="H2387" i="41"/>
  <c r="H2388" i="41"/>
  <c r="H2389" i="41"/>
  <c r="H2390" i="41"/>
  <c r="H2391" i="41"/>
  <c r="H2392" i="41"/>
  <c r="H2393" i="41"/>
  <c r="H2394" i="41"/>
  <c r="H2395" i="41"/>
  <c r="H2396" i="41"/>
  <c r="H2397" i="41"/>
  <c r="H2398" i="41"/>
  <c r="H2399" i="41"/>
  <c r="H2400" i="41"/>
  <c r="H2401" i="41"/>
  <c r="H2402" i="41"/>
  <c r="H2403" i="41"/>
  <c r="H2404" i="41"/>
  <c r="H2405" i="41"/>
  <c r="H2406" i="41"/>
  <c r="H2407" i="41"/>
  <c r="D2377" i="41"/>
  <c r="D2378" i="41"/>
  <c r="D2379" i="41"/>
  <c r="D2380" i="41"/>
  <c r="D2381" i="41"/>
  <c r="D2382" i="41"/>
  <c r="D2383" i="41"/>
  <c r="D2384" i="41"/>
  <c r="D2385" i="41"/>
  <c r="D2386" i="41"/>
  <c r="D2387" i="41"/>
  <c r="D2388" i="41"/>
  <c r="D2389" i="41"/>
  <c r="D2390" i="41"/>
  <c r="D2391" i="41"/>
  <c r="D2392" i="41"/>
  <c r="D2393" i="41"/>
  <c r="D2394" i="41"/>
  <c r="D2395" i="41"/>
  <c r="D2396" i="41"/>
  <c r="D2397" i="41"/>
  <c r="D2398" i="41"/>
  <c r="D2399" i="41"/>
  <c r="D2400" i="41"/>
  <c r="D2401" i="41"/>
  <c r="D2402" i="41"/>
  <c r="D2403" i="41"/>
  <c r="D2404" i="41"/>
  <c r="D2405" i="41"/>
  <c r="D2406" i="41"/>
  <c r="D2407" i="41"/>
  <c r="AB2377" i="41"/>
  <c r="AB2378" i="41"/>
  <c r="AB2379" i="41"/>
  <c r="AB2380" i="41"/>
  <c r="AB2381" i="41"/>
  <c r="AB2382" i="41"/>
  <c r="AB2383" i="41"/>
  <c r="AB2384" i="41"/>
  <c r="AB2385" i="41"/>
  <c r="AB2386" i="41"/>
  <c r="AB2387" i="41"/>
  <c r="AB2388" i="41"/>
  <c r="AB2389" i="41"/>
  <c r="AB2390" i="41"/>
  <c r="AB2391" i="41"/>
  <c r="AB2392" i="41"/>
  <c r="AB2393" i="41"/>
  <c r="AB2394" i="41"/>
  <c r="AB2395" i="41"/>
  <c r="AB2396" i="41"/>
  <c r="AB2397" i="41"/>
  <c r="AB2398" i="41"/>
  <c r="AB2399" i="41"/>
  <c r="AB2400" i="41"/>
  <c r="AB2401" i="41"/>
  <c r="AB2402" i="41"/>
  <c r="AB2403" i="41"/>
  <c r="AB2404" i="41"/>
  <c r="AB2405" i="41"/>
  <c r="AB2406" i="41"/>
  <c r="AB2407" i="41"/>
  <c r="X2377" i="41"/>
  <c r="X2378" i="41"/>
  <c r="X2379" i="41"/>
  <c r="X2380" i="41"/>
  <c r="X2381" i="41"/>
  <c r="X2382" i="41"/>
  <c r="X2383" i="41"/>
  <c r="X2384" i="41"/>
  <c r="X2385" i="41"/>
  <c r="X2386" i="41"/>
  <c r="X2387" i="41"/>
  <c r="X2388" i="41"/>
  <c r="X2389" i="41"/>
  <c r="X2390" i="41"/>
  <c r="X2391" i="41"/>
  <c r="X2392" i="41"/>
  <c r="X2393" i="41"/>
  <c r="X2394" i="41"/>
  <c r="X2395" i="41"/>
  <c r="X2396" i="41"/>
  <c r="X2397" i="41"/>
  <c r="X2398" i="41"/>
  <c r="X2399" i="41"/>
  <c r="X2400" i="41"/>
  <c r="X2401" i="41"/>
  <c r="X2402" i="41"/>
  <c r="X2403" i="41"/>
  <c r="X2404" i="41"/>
  <c r="X2405" i="41"/>
  <c r="X2406" i="41"/>
  <c r="X2407" i="41"/>
  <c r="T2377" i="41"/>
  <c r="T2378" i="41"/>
  <c r="T2379" i="41"/>
  <c r="T2380" i="41"/>
  <c r="T2381" i="41"/>
  <c r="T2382" i="41"/>
  <c r="T2383" i="41"/>
  <c r="T2384" i="41"/>
  <c r="T2385" i="41"/>
  <c r="T2386" i="41"/>
  <c r="T2387" i="41"/>
  <c r="T2388" i="41"/>
  <c r="T2389" i="41"/>
  <c r="T2390" i="41"/>
  <c r="T2391" i="41"/>
  <c r="T2392" i="41"/>
  <c r="T2393" i="41"/>
  <c r="T2394" i="41"/>
  <c r="T2395" i="41"/>
  <c r="T2396" i="41"/>
  <c r="T2397" i="41"/>
  <c r="T2398" i="41"/>
  <c r="T2399" i="41"/>
  <c r="T2400" i="41"/>
  <c r="T2401" i="41"/>
  <c r="T2402" i="41"/>
  <c r="T2403" i="41"/>
  <c r="T2404" i="41"/>
  <c r="T2405" i="41"/>
  <c r="T2406" i="41"/>
  <c r="T2407" i="41"/>
  <c r="P2377" i="41"/>
  <c r="P2378" i="41"/>
  <c r="P2379" i="41"/>
  <c r="P2380" i="41"/>
  <c r="P2381" i="41"/>
  <c r="P2382" i="41"/>
  <c r="P2383" i="41"/>
  <c r="P2384" i="41"/>
  <c r="P2385" i="41"/>
  <c r="P2386" i="41"/>
  <c r="P2387" i="41"/>
  <c r="P2388" i="41"/>
  <c r="P2389" i="41"/>
  <c r="P2390" i="41"/>
  <c r="P2391" i="41"/>
  <c r="P2392" i="41"/>
  <c r="P2393" i="41"/>
  <c r="P2394" i="41"/>
  <c r="P2395" i="41"/>
  <c r="P2396" i="41"/>
  <c r="P2397" i="41"/>
  <c r="P2398" i="41"/>
  <c r="P2399" i="41"/>
  <c r="P2400" i="41"/>
  <c r="P2401" i="41"/>
  <c r="P2402" i="41"/>
  <c r="P2403" i="41"/>
  <c r="P2404" i="41"/>
  <c r="P2405" i="41"/>
  <c r="P2406" i="41"/>
  <c r="P2407" i="41"/>
  <c r="F2377" i="41"/>
  <c r="F2378" i="41"/>
  <c r="F2379" i="41"/>
  <c r="F2380" i="41"/>
  <c r="F2381" i="41"/>
  <c r="F2382" i="41"/>
  <c r="F2383" i="41"/>
  <c r="F2384" i="41"/>
  <c r="F2385" i="41"/>
  <c r="F2386" i="41"/>
  <c r="F2387" i="41"/>
  <c r="F2388" i="41"/>
  <c r="F2389" i="41"/>
  <c r="F2390" i="41"/>
  <c r="F2391" i="41"/>
  <c r="F2392" i="41"/>
  <c r="F2393" i="41"/>
  <c r="F2394" i="41"/>
  <c r="F2395" i="41"/>
  <c r="F2396" i="41"/>
  <c r="F2397" i="41"/>
  <c r="F2398" i="41"/>
  <c r="F2399" i="41"/>
  <c r="F2400" i="41"/>
  <c r="F2401" i="41"/>
  <c r="F2402" i="41"/>
  <c r="F2403" i="41"/>
  <c r="F2404" i="41"/>
  <c r="F2405" i="41"/>
  <c r="F2406" i="41"/>
  <c r="F2407" i="41"/>
  <c r="AC2347" i="41"/>
  <c r="AD2347" i="41" s="1"/>
  <c r="AC2348" i="41"/>
  <c r="AD2348" i="41"/>
  <c r="AC2349" i="41"/>
  <c r="AD2349" i="41" s="1"/>
  <c r="AC2350" i="41"/>
  <c r="AD2350" i="41"/>
  <c r="AC2351" i="41"/>
  <c r="AD2351" i="41" s="1"/>
  <c r="AC2352" i="41"/>
  <c r="AD2352" i="41" s="1"/>
  <c r="AC2353" i="41"/>
  <c r="AD2353" i="41" s="1"/>
  <c r="AC2354" i="41"/>
  <c r="AD2354" i="41"/>
  <c r="AC2355" i="41"/>
  <c r="AD2355" i="41" s="1"/>
  <c r="AC2356" i="41"/>
  <c r="AD2356" i="41"/>
  <c r="AC2357" i="41"/>
  <c r="AD2357" i="41" s="1"/>
  <c r="AC2358" i="41"/>
  <c r="AD2358" i="41"/>
  <c r="AC2359" i="41"/>
  <c r="AD2359" i="41" s="1"/>
  <c r="AC2360" i="41"/>
  <c r="AD2360" i="41" s="1"/>
  <c r="AC2361" i="41"/>
  <c r="AD2361" i="41" s="1"/>
  <c r="AC2362" i="41"/>
  <c r="AD2362" i="41"/>
  <c r="AC2363" i="41"/>
  <c r="AD2363" i="41" s="1"/>
  <c r="AC2364" i="41"/>
  <c r="AD2364" i="41"/>
  <c r="AC2365" i="41"/>
  <c r="AD2365" i="41" s="1"/>
  <c r="AC2366" i="41"/>
  <c r="AD2366" i="41"/>
  <c r="AC2367" i="41"/>
  <c r="AD2367" i="41" s="1"/>
  <c r="AC2368" i="41"/>
  <c r="AD2368" i="41" s="1"/>
  <c r="AC2369" i="41"/>
  <c r="AD2369" i="41" s="1"/>
  <c r="AC2370" i="41"/>
  <c r="AD2370" i="41"/>
  <c r="AC2371" i="41"/>
  <c r="AD2371" i="41" s="1"/>
  <c r="AC2372" i="41"/>
  <c r="AD2372" i="41"/>
  <c r="AC2373" i="41"/>
  <c r="AD2373" i="41" s="1"/>
  <c r="AC2374" i="41"/>
  <c r="AD2374" i="41"/>
  <c r="AC2375" i="41"/>
  <c r="AD2375" i="41" s="1"/>
  <c r="AC2376" i="41"/>
  <c r="AD2376" i="41" s="1"/>
  <c r="AB2347" i="41"/>
  <c r="AB2348" i="41"/>
  <c r="AB2349" i="41"/>
  <c r="AB2350" i="41"/>
  <c r="AB2351" i="41"/>
  <c r="AB2352" i="41"/>
  <c r="AB2353" i="41"/>
  <c r="AB2354" i="41"/>
  <c r="AB2355" i="41"/>
  <c r="AB2356" i="41"/>
  <c r="AB2357" i="41"/>
  <c r="AB2358" i="41"/>
  <c r="AB2359" i="41"/>
  <c r="AB2360" i="41"/>
  <c r="AB2361" i="41"/>
  <c r="AB2362" i="41"/>
  <c r="AB2363" i="41"/>
  <c r="AB2364" i="41"/>
  <c r="AB2365" i="41"/>
  <c r="AB2366" i="41"/>
  <c r="AB2367" i="41"/>
  <c r="AB2368" i="41"/>
  <c r="AB2369" i="41"/>
  <c r="AB2370" i="41"/>
  <c r="AB2371" i="41"/>
  <c r="AB2372" i="41"/>
  <c r="AB2373" i="41"/>
  <c r="AB2374" i="41"/>
  <c r="AB2375" i="41"/>
  <c r="AB2376" i="41"/>
  <c r="Z2347" i="41"/>
  <c r="Z2348" i="41"/>
  <c r="Z2349" i="41"/>
  <c r="Z2350" i="41"/>
  <c r="Z2351" i="41"/>
  <c r="Z2352" i="41"/>
  <c r="Z2353" i="41"/>
  <c r="Z2354" i="41"/>
  <c r="Z2355" i="41"/>
  <c r="Z2356" i="41"/>
  <c r="Z2357" i="41"/>
  <c r="Z2358" i="41"/>
  <c r="Z2359" i="41"/>
  <c r="Z2360" i="41"/>
  <c r="Z2361" i="41"/>
  <c r="Z2362" i="41"/>
  <c r="Z2363" i="41"/>
  <c r="Z2364" i="41"/>
  <c r="Z2365" i="41"/>
  <c r="Z2366" i="41"/>
  <c r="Z2367" i="41"/>
  <c r="Z2368" i="41"/>
  <c r="Z2369" i="41"/>
  <c r="Z2370" i="41"/>
  <c r="Z2371" i="41"/>
  <c r="Z2372" i="41"/>
  <c r="Z2373" i="41"/>
  <c r="Z2374" i="41"/>
  <c r="Z2375" i="41"/>
  <c r="Z2376" i="41"/>
  <c r="X2347" i="41"/>
  <c r="X2348" i="41"/>
  <c r="X2349" i="41"/>
  <c r="X2350" i="41"/>
  <c r="X2351" i="41"/>
  <c r="X2352" i="41"/>
  <c r="X2353" i="41"/>
  <c r="X2354" i="41"/>
  <c r="X2355" i="41"/>
  <c r="X2356" i="41"/>
  <c r="X2357" i="41"/>
  <c r="X2358" i="41"/>
  <c r="X2359" i="41"/>
  <c r="X2360" i="41"/>
  <c r="X2361" i="41"/>
  <c r="X2362" i="41"/>
  <c r="X2363" i="41"/>
  <c r="X2364" i="41"/>
  <c r="X2365" i="41"/>
  <c r="X2366" i="41"/>
  <c r="X2367" i="41"/>
  <c r="X2368" i="41"/>
  <c r="X2369" i="41"/>
  <c r="X2370" i="41"/>
  <c r="X2371" i="41"/>
  <c r="X2372" i="41"/>
  <c r="X2373" i="41"/>
  <c r="X2374" i="41"/>
  <c r="X2375" i="41"/>
  <c r="X2376" i="41"/>
  <c r="V2347" i="41"/>
  <c r="V2348" i="41"/>
  <c r="V2349" i="41"/>
  <c r="V2350" i="41"/>
  <c r="V2351" i="41"/>
  <c r="V2352" i="41"/>
  <c r="V2353" i="41"/>
  <c r="V2354" i="41"/>
  <c r="V2355" i="41"/>
  <c r="V2356" i="41"/>
  <c r="V2357" i="41"/>
  <c r="V2358" i="41"/>
  <c r="V2359" i="41"/>
  <c r="V2360" i="41"/>
  <c r="V2361" i="41"/>
  <c r="V2362" i="41"/>
  <c r="V2363" i="41"/>
  <c r="V2364" i="41"/>
  <c r="V2365" i="41"/>
  <c r="V2366" i="41"/>
  <c r="V2367" i="41"/>
  <c r="V2368" i="41"/>
  <c r="V2369" i="41"/>
  <c r="V2370" i="41"/>
  <c r="V2371" i="41"/>
  <c r="V2372" i="41"/>
  <c r="V2373" i="41"/>
  <c r="V2374" i="41"/>
  <c r="V2375" i="41"/>
  <c r="V2376" i="41"/>
  <c r="T2347" i="41"/>
  <c r="T2348" i="41"/>
  <c r="T2349" i="41"/>
  <c r="T2350" i="41"/>
  <c r="T2351" i="41"/>
  <c r="T2352" i="41"/>
  <c r="T2353" i="41"/>
  <c r="T2354" i="41"/>
  <c r="T2355" i="41"/>
  <c r="T2356" i="41"/>
  <c r="T2357" i="41"/>
  <c r="T2358" i="41"/>
  <c r="T2359" i="41"/>
  <c r="T2360" i="41"/>
  <c r="T2361" i="41"/>
  <c r="T2362" i="41"/>
  <c r="T2363" i="41"/>
  <c r="T2364" i="41"/>
  <c r="T2365" i="41"/>
  <c r="T2366" i="41"/>
  <c r="T2367" i="41"/>
  <c r="T2368" i="41"/>
  <c r="T2369" i="41"/>
  <c r="T2370" i="41"/>
  <c r="T2371" i="41"/>
  <c r="T2372" i="41"/>
  <c r="T2373" i="41"/>
  <c r="T2374" i="41"/>
  <c r="T2375" i="41"/>
  <c r="T2376" i="41"/>
  <c r="P2347" i="41"/>
  <c r="P2348" i="41"/>
  <c r="P2349" i="41"/>
  <c r="P2350" i="41"/>
  <c r="P2351" i="41"/>
  <c r="P2352" i="41"/>
  <c r="P2353" i="41"/>
  <c r="P2354" i="41"/>
  <c r="P2355" i="41"/>
  <c r="P2356" i="41"/>
  <c r="P2357" i="41"/>
  <c r="P2358" i="41"/>
  <c r="P2359" i="41"/>
  <c r="P2360" i="41"/>
  <c r="P2361" i="41"/>
  <c r="P2362" i="41"/>
  <c r="P2363" i="41"/>
  <c r="P2364" i="41"/>
  <c r="P2365" i="41"/>
  <c r="P2366" i="41"/>
  <c r="P2367" i="41"/>
  <c r="P2368" i="41"/>
  <c r="P2369" i="41"/>
  <c r="P2370" i="41"/>
  <c r="P2371" i="41"/>
  <c r="P2372" i="41"/>
  <c r="P2373" i="41"/>
  <c r="P2374" i="41"/>
  <c r="P2375" i="41"/>
  <c r="P2376" i="41"/>
  <c r="L2347" i="41"/>
  <c r="L2348" i="41"/>
  <c r="L2349" i="41"/>
  <c r="L2350" i="41"/>
  <c r="L2351" i="41"/>
  <c r="L2352" i="41"/>
  <c r="L2353" i="41"/>
  <c r="L2354" i="41"/>
  <c r="L2355" i="41"/>
  <c r="L2356" i="41"/>
  <c r="L2357" i="41"/>
  <c r="L2358" i="41"/>
  <c r="L2359" i="41"/>
  <c r="L2360" i="41"/>
  <c r="L2361" i="41"/>
  <c r="L2362" i="41"/>
  <c r="L2363" i="41"/>
  <c r="L2364" i="41"/>
  <c r="L2365" i="41"/>
  <c r="L2366" i="41"/>
  <c r="L2367" i="41"/>
  <c r="L2368" i="41"/>
  <c r="L2369" i="41"/>
  <c r="L2370" i="41"/>
  <c r="L2371" i="41"/>
  <c r="L2372" i="41"/>
  <c r="L2373" i="41"/>
  <c r="L2374" i="41"/>
  <c r="L2375" i="41"/>
  <c r="L2376" i="41"/>
  <c r="J2347" i="41"/>
  <c r="J2348" i="41"/>
  <c r="J2349" i="41"/>
  <c r="J2350" i="41"/>
  <c r="J2351" i="41"/>
  <c r="J2352" i="41"/>
  <c r="J2353" i="41"/>
  <c r="J2354" i="41"/>
  <c r="J2355" i="41"/>
  <c r="J2356" i="41"/>
  <c r="J2357" i="41"/>
  <c r="J2358" i="41"/>
  <c r="J2359" i="41"/>
  <c r="J2360" i="41"/>
  <c r="J2361" i="41"/>
  <c r="J2362" i="41"/>
  <c r="J2363" i="41"/>
  <c r="J2364" i="41"/>
  <c r="J2365" i="41"/>
  <c r="J2366" i="41"/>
  <c r="J2367" i="41"/>
  <c r="J2368" i="41"/>
  <c r="J2369" i="41"/>
  <c r="J2370" i="41"/>
  <c r="J2371" i="41"/>
  <c r="J2372" i="41"/>
  <c r="J2373" i="41"/>
  <c r="J2374" i="41"/>
  <c r="J2375" i="41"/>
  <c r="J2376" i="41"/>
  <c r="F2347" i="41"/>
  <c r="F2348" i="41"/>
  <c r="F2349" i="41"/>
  <c r="F2350" i="41"/>
  <c r="F2351" i="41"/>
  <c r="F2352" i="41"/>
  <c r="F2353" i="41"/>
  <c r="F2354" i="41"/>
  <c r="F2355" i="41"/>
  <c r="F2356" i="41"/>
  <c r="F2357" i="41"/>
  <c r="F2358" i="41"/>
  <c r="F2359" i="41"/>
  <c r="F2360" i="41"/>
  <c r="F2361" i="41"/>
  <c r="F2362" i="41"/>
  <c r="F2363" i="41"/>
  <c r="F2364" i="41"/>
  <c r="F2365" i="41"/>
  <c r="F2366" i="41"/>
  <c r="F2367" i="41"/>
  <c r="F2368" i="41"/>
  <c r="F2369" i="41"/>
  <c r="F2370" i="41"/>
  <c r="F2371" i="41"/>
  <c r="F2372" i="41"/>
  <c r="F2373" i="41"/>
  <c r="F2374" i="41"/>
  <c r="F2375" i="41"/>
  <c r="F2376" i="41"/>
  <c r="F2346" i="41"/>
  <c r="R2347" i="41"/>
  <c r="R2348" i="41"/>
  <c r="R2349" i="41"/>
  <c r="R2350" i="41"/>
  <c r="R2351" i="41"/>
  <c r="R2352" i="41"/>
  <c r="R2353" i="41"/>
  <c r="R2354" i="41"/>
  <c r="R2355" i="41"/>
  <c r="R2356" i="41"/>
  <c r="R2357" i="41"/>
  <c r="R2358" i="41"/>
  <c r="R2359" i="41"/>
  <c r="R2360" i="41"/>
  <c r="R2361" i="41"/>
  <c r="R2362" i="41"/>
  <c r="R2363" i="41"/>
  <c r="R2364" i="41"/>
  <c r="R2365" i="41"/>
  <c r="R2366" i="41"/>
  <c r="R2367" i="41"/>
  <c r="R2368" i="41"/>
  <c r="R2369" i="41"/>
  <c r="R2370" i="41"/>
  <c r="R2371" i="41"/>
  <c r="R2372" i="41"/>
  <c r="R2373" i="41"/>
  <c r="R2374" i="41"/>
  <c r="R2375" i="41"/>
  <c r="R2376" i="41"/>
  <c r="N2347" i="41"/>
  <c r="N2348" i="41"/>
  <c r="N2349" i="41"/>
  <c r="N2350" i="41"/>
  <c r="N2351" i="41"/>
  <c r="N2352" i="41"/>
  <c r="N2353" i="41"/>
  <c r="N2354" i="41"/>
  <c r="N2355" i="41"/>
  <c r="N2356" i="41"/>
  <c r="N2357" i="41"/>
  <c r="N2358" i="41"/>
  <c r="N2359" i="41"/>
  <c r="N2360" i="41"/>
  <c r="N2361" i="41"/>
  <c r="N2362" i="41"/>
  <c r="N2363" i="41"/>
  <c r="N2364" i="41"/>
  <c r="N2365" i="41"/>
  <c r="N2366" i="41"/>
  <c r="N2367" i="41"/>
  <c r="N2368" i="41"/>
  <c r="N2369" i="41"/>
  <c r="N2370" i="41"/>
  <c r="N2371" i="41"/>
  <c r="N2372" i="41"/>
  <c r="N2373" i="41"/>
  <c r="N2374" i="41"/>
  <c r="N2375" i="41"/>
  <c r="N2376" i="41"/>
  <c r="H2347" i="41"/>
  <c r="H2348" i="41"/>
  <c r="H2349" i="41"/>
  <c r="H2350" i="41"/>
  <c r="H2351" i="41"/>
  <c r="H2352" i="41"/>
  <c r="H2353" i="41"/>
  <c r="H2354" i="41"/>
  <c r="H2355" i="41"/>
  <c r="H2356" i="41"/>
  <c r="H2357" i="41"/>
  <c r="H2358" i="41"/>
  <c r="H2359" i="41"/>
  <c r="H2360" i="41"/>
  <c r="H2361" i="41"/>
  <c r="H2362" i="41"/>
  <c r="H2363" i="41"/>
  <c r="H2364" i="41"/>
  <c r="H2365" i="41"/>
  <c r="H2366" i="41"/>
  <c r="H2367" i="41"/>
  <c r="H2368" i="41"/>
  <c r="H2369" i="41"/>
  <c r="H2370" i="41"/>
  <c r="H2371" i="41"/>
  <c r="H2372" i="41"/>
  <c r="H2373" i="41"/>
  <c r="H2374" i="41"/>
  <c r="H2375" i="41"/>
  <c r="H2376" i="41"/>
  <c r="D2347" i="41"/>
  <c r="D2348" i="41"/>
  <c r="D2349" i="41"/>
  <c r="D2350" i="41"/>
  <c r="D2351" i="41"/>
  <c r="D2352" i="41"/>
  <c r="D2353" i="41"/>
  <c r="D2354" i="41"/>
  <c r="D2355" i="41"/>
  <c r="D2356" i="41"/>
  <c r="D2357" i="41"/>
  <c r="D2358" i="41"/>
  <c r="D2359" i="41"/>
  <c r="D2360" i="41"/>
  <c r="D2361" i="41"/>
  <c r="D2362" i="41"/>
  <c r="D2363" i="41"/>
  <c r="D2364" i="41"/>
  <c r="D2365" i="41"/>
  <c r="D2366" i="41"/>
  <c r="D2367" i="41"/>
  <c r="D2368" i="41"/>
  <c r="D2369" i="41"/>
  <c r="D2370" i="41"/>
  <c r="D2371" i="41"/>
  <c r="D2372" i="41"/>
  <c r="D2373" i="41"/>
  <c r="D2374" i="41"/>
  <c r="D2375" i="41"/>
  <c r="D2376" i="41"/>
  <c r="AC2316" i="41"/>
  <c r="AD2316" i="41"/>
  <c r="AC2317" i="41"/>
  <c r="AD2317" i="41"/>
  <c r="AC2318" i="41"/>
  <c r="AD2318" i="41"/>
  <c r="AC2319" i="41"/>
  <c r="AD2319" i="41"/>
  <c r="AC2320" i="41"/>
  <c r="AD2320" i="41"/>
  <c r="AC2321" i="41"/>
  <c r="AD2321" i="41"/>
  <c r="AC2322" i="41"/>
  <c r="AD2322" i="41"/>
  <c r="AC2323" i="41"/>
  <c r="AD2323" i="41"/>
  <c r="AC2324" i="41"/>
  <c r="AD2324" i="41"/>
  <c r="AC2325" i="41"/>
  <c r="AD2325" i="41"/>
  <c r="AC2326" i="41"/>
  <c r="AD2326" i="41"/>
  <c r="AC2327" i="41"/>
  <c r="AD2327" i="41"/>
  <c r="AC2328" i="41"/>
  <c r="AD2328" i="41"/>
  <c r="AC2329" i="41"/>
  <c r="AD2329" i="41"/>
  <c r="AC2330" i="41"/>
  <c r="AD2330" i="41"/>
  <c r="AC2331" i="41"/>
  <c r="AD2331" i="41"/>
  <c r="AC2332" i="41"/>
  <c r="AD2332" i="41"/>
  <c r="AC2333" i="41"/>
  <c r="AD2333" i="41"/>
  <c r="AC2334" i="41"/>
  <c r="AD2334" i="41"/>
  <c r="AC2335" i="41"/>
  <c r="AD2335" i="41"/>
  <c r="AC2336" i="41"/>
  <c r="AD2336" i="41"/>
  <c r="AC2337" i="41"/>
  <c r="AD2337" i="41"/>
  <c r="AC2338" i="41"/>
  <c r="AD2338" i="41"/>
  <c r="AC2339" i="41"/>
  <c r="AD2339" i="41"/>
  <c r="AC2340" i="41"/>
  <c r="AD2340" i="41"/>
  <c r="AC2341" i="41"/>
  <c r="AD2341" i="41"/>
  <c r="AC2342" i="41"/>
  <c r="AD2342" i="41"/>
  <c r="AC2343" i="41"/>
  <c r="AD2343" i="41"/>
  <c r="AC2344" i="41"/>
  <c r="AD2344" i="41"/>
  <c r="AC2345" i="41"/>
  <c r="AD2345" i="41"/>
  <c r="AC2346" i="41"/>
  <c r="AD2346" i="41"/>
  <c r="D2316" i="41"/>
  <c r="F2316" i="41"/>
  <c r="H2316" i="41"/>
  <c r="J2316" i="41"/>
  <c r="L2316" i="41"/>
  <c r="N2316" i="41"/>
  <c r="P2316" i="41"/>
  <c r="R2316" i="41"/>
  <c r="T2316" i="41"/>
  <c r="V2316" i="41"/>
  <c r="X2316" i="41"/>
  <c r="Z2316" i="41"/>
  <c r="AB2316" i="41"/>
  <c r="D2317" i="41"/>
  <c r="F2317" i="41"/>
  <c r="H2317" i="41"/>
  <c r="J2317" i="41"/>
  <c r="L2317" i="41"/>
  <c r="N2317" i="41"/>
  <c r="P2317" i="41"/>
  <c r="R2317" i="41"/>
  <c r="T2317" i="41"/>
  <c r="V2317" i="41"/>
  <c r="X2317" i="41"/>
  <c r="Z2317" i="41"/>
  <c r="AB2317" i="41"/>
  <c r="D2318" i="41"/>
  <c r="F2318" i="41"/>
  <c r="H2318" i="41"/>
  <c r="J2318" i="41"/>
  <c r="L2318" i="41"/>
  <c r="N2318" i="41"/>
  <c r="P2318" i="41"/>
  <c r="R2318" i="41"/>
  <c r="T2318" i="41"/>
  <c r="V2318" i="41"/>
  <c r="X2318" i="41"/>
  <c r="Z2318" i="41"/>
  <c r="AB2318" i="41"/>
  <c r="D2319" i="41"/>
  <c r="F2319" i="41"/>
  <c r="H2319" i="41"/>
  <c r="J2319" i="41"/>
  <c r="L2319" i="41"/>
  <c r="N2319" i="41"/>
  <c r="P2319" i="41"/>
  <c r="R2319" i="41"/>
  <c r="T2319" i="41"/>
  <c r="V2319" i="41"/>
  <c r="X2319" i="41"/>
  <c r="Z2319" i="41"/>
  <c r="AB2319" i="41"/>
  <c r="D2320" i="41"/>
  <c r="F2320" i="41"/>
  <c r="H2320" i="41"/>
  <c r="J2320" i="41"/>
  <c r="L2320" i="41"/>
  <c r="N2320" i="41"/>
  <c r="P2320" i="41"/>
  <c r="R2320" i="41"/>
  <c r="T2320" i="41"/>
  <c r="V2320" i="41"/>
  <c r="X2320" i="41"/>
  <c r="Z2320" i="41"/>
  <c r="AB2320" i="41"/>
  <c r="D2321" i="41"/>
  <c r="F2321" i="41"/>
  <c r="H2321" i="41"/>
  <c r="J2321" i="41"/>
  <c r="L2321" i="41"/>
  <c r="N2321" i="41"/>
  <c r="P2321" i="41"/>
  <c r="R2321" i="41"/>
  <c r="T2321" i="41"/>
  <c r="V2321" i="41"/>
  <c r="X2321" i="41"/>
  <c r="Z2321" i="41"/>
  <c r="AB2321" i="41"/>
  <c r="D2322" i="41"/>
  <c r="F2322" i="41"/>
  <c r="H2322" i="41"/>
  <c r="J2322" i="41"/>
  <c r="L2322" i="41"/>
  <c r="N2322" i="41"/>
  <c r="P2322" i="41"/>
  <c r="R2322" i="41"/>
  <c r="T2322" i="41"/>
  <c r="V2322" i="41"/>
  <c r="X2322" i="41"/>
  <c r="Z2322" i="41"/>
  <c r="AB2322" i="41"/>
  <c r="D2323" i="41"/>
  <c r="F2323" i="41"/>
  <c r="H2323" i="41"/>
  <c r="J2323" i="41"/>
  <c r="L2323" i="41"/>
  <c r="N2323" i="41"/>
  <c r="P2323" i="41"/>
  <c r="R2323" i="41"/>
  <c r="T2323" i="41"/>
  <c r="V2323" i="41"/>
  <c r="X2323" i="41"/>
  <c r="Z2323" i="41"/>
  <c r="AB2323" i="41"/>
  <c r="D2324" i="41"/>
  <c r="F2324" i="41"/>
  <c r="H2324" i="41"/>
  <c r="J2324" i="41"/>
  <c r="L2324" i="41"/>
  <c r="N2324" i="41"/>
  <c r="P2324" i="41"/>
  <c r="R2324" i="41"/>
  <c r="T2324" i="41"/>
  <c r="V2324" i="41"/>
  <c r="X2324" i="41"/>
  <c r="Z2324" i="41"/>
  <c r="AB2324" i="41"/>
  <c r="D2325" i="41"/>
  <c r="F2325" i="41"/>
  <c r="H2325" i="41"/>
  <c r="J2325" i="41"/>
  <c r="L2325" i="41"/>
  <c r="N2325" i="41"/>
  <c r="P2325" i="41"/>
  <c r="R2325" i="41"/>
  <c r="T2325" i="41"/>
  <c r="V2325" i="41"/>
  <c r="X2325" i="41"/>
  <c r="Z2325" i="41"/>
  <c r="AB2325" i="41"/>
  <c r="D2326" i="41"/>
  <c r="F2326" i="41"/>
  <c r="H2326" i="41"/>
  <c r="J2326" i="41"/>
  <c r="L2326" i="41"/>
  <c r="N2326" i="41"/>
  <c r="P2326" i="41"/>
  <c r="R2326" i="41"/>
  <c r="T2326" i="41"/>
  <c r="V2326" i="41"/>
  <c r="X2326" i="41"/>
  <c r="Z2326" i="41"/>
  <c r="AB2326" i="41"/>
  <c r="D2327" i="41"/>
  <c r="F2327" i="41"/>
  <c r="H2327" i="41"/>
  <c r="J2327" i="41"/>
  <c r="L2327" i="41"/>
  <c r="N2327" i="41"/>
  <c r="P2327" i="41"/>
  <c r="R2327" i="41"/>
  <c r="T2327" i="41"/>
  <c r="V2327" i="41"/>
  <c r="X2327" i="41"/>
  <c r="Z2327" i="41"/>
  <c r="AB2327" i="41"/>
  <c r="D2328" i="41"/>
  <c r="F2328" i="41"/>
  <c r="H2328" i="41"/>
  <c r="J2328" i="41"/>
  <c r="L2328" i="41"/>
  <c r="N2328" i="41"/>
  <c r="P2328" i="41"/>
  <c r="R2328" i="41"/>
  <c r="T2328" i="41"/>
  <c r="V2328" i="41"/>
  <c r="X2328" i="41"/>
  <c r="Z2328" i="41"/>
  <c r="AB2328" i="41"/>
  <c r="D2329" i="41"/>
  <c r="F2329" i="41"/>
  <c r="H2329" i="41"/>
  <c r="J2329" i="41"/>
  <c r="L2329" i="41"/>
  <c r="N2329" i="41"/>
  <c r="P2329" i="41"/>
  <c r="R2329" i="41"/>
  <c r="T2329" i="41"/>
  <c r="V2329" i="41"/>
  <c r="X2329" i="41"/>
  <c r="Z2329" i="41"/>
  <c r="AB2329" i="41"/>
  <c r="D2330" i="41"/>
  <c r="F2330" i="41"/>
  <c r="H2330" i="41"/>
  <c r="J2330" i="41"/>
  <c r="L2330" i="41"/>
  <c r="N2330" i="41"/>
  <c r="P2330" i="41"/>
  <c r="R2330" i="41"/>
  <c r="T2330" i="41"/>
  <c r="V2330" i="41"/>
  <c r="X2330" i="41"/>
  <c r="Z2330" i="41"/>
  <c r="AB2330" i="41"/>
  <c r="D2331" i="41"/>
  <c r="F2331" i="41"/>
  <c r="H2331" i="41"/>
  <c r="J2331" i="41"/>
  <c r="L2331" i="41"/>
  <c r="N2331" i="41"/>
  <c r="P2331" i="41"/>
  <c r="R2331" i="41"/>
  <c r="T2331" i="41"/>
  <c r="V2331" i="41"/>
  <c r="X2331" i="41"/>
  <c r="Z2331" i="41"/>
  <c r="AB2331" i="41"/>
  <c r="D2332" i="41"/>
  <c r="F2332" i="41"/>
  <c r="H2332" i="41"/>
  <c r="J2332" i="41"/>
  <c r="L2332" i="41"/>
  <c r="N2332" i="41"/>
  <c r="P2332" i="41"/>
  <c r="R2332" i="41"/>
  <c r="T2332" i="41"/>
  <c r="V2332" i="41"/>
  <c r="X2332" i="41"/>
  <c r="Z2332" i="41"/>
  <c r="AB2332" i="41"/>
  <c r="D2333" i="41"/>
  <c r="F2333" i="41"/>
  <c r="H2333" i="41"/>
  <c r="J2333" i="41"/>
  <c r="L2333" i="41"/>
  <c r="N2333" i="41"/>
  <c r="P2333" i="41"/>
  <c r="R2333" i="41"/>
  <c r="T2333" i="41"/>
  <c r="V2333" i="41"/>
  <c r="X2333" i="41"/>
  <c r="Z2333" i="41"/>
  <c r="AB2333" i="41"/>
  <c r="D2334" i="41"/>
  <c r="F2334" i="41"/>
  <c r="H2334" i="41"/>
  <c r="J2334" i="41"/>
  <c r="L2334" i="41"/>
  <c r="N2334" i="41"/>
  <c r="P2334" i="41"/>
  <c r="R2334" i="41"/>
  <c r="T2334" i="41"/>
  <c r="V2334" i="41"/>
  <c r="X2334" i="41"/>
  <c r="Z2334" i="41"/>
  <c r="AB2334" i="41"/>
  <c r="D2335" i="41"/>
  <c r="F2335" i="41"/>
  <c r="H2335" i="41"/>
  <c r="J2335" i="41"/>
  <c r="L2335" i="41"/>
  <c r="N2335" i="41"/>
  <c r="P2335" i="41"/>
  <c r="R2335" i="41"/>
  <c r="T2335" i="41"/>
  <c r="V2335" i="41"/>
  <c r="X2335" i="41"/>
  <c r="Z2335" i="41"/>
  <c r="AB2335" i="41"/>
  <c r="D2336" i="41"/>
  <c r="F2336" i="41"/>
  <c r="H2336" i="41"/>
  <c r="J2336" i="41"/>
  <c r="L2336" i="41"/>
  <c r="N2336" i="41"/>
  <c r="P2336" i="41"/>
  <c r="R2336" i="41"/>
  <c r="T2336" i="41"/>
  <c r="V2336" i="41"/>
  <c r="X2336" i="41"/>
  <c r="Z2336" i="41"/>
  <c r="AB2336" i="41"/>
  <c r="D2337" i="41"/>
  <c r="F2337" i="41"/>
  <c r="H2337" i="41"/>
  <c r="J2337" i="41"/>
  <c r="L2337" i="41"/>
  <c r="N2337" i="41"/>
  <c r="P2337" i="41"/>
  <c r="R2337" i="41"/>
  <c r="T2337" i="41"/>
  <c r="V2337" i="41"/>
  <c r="X2337" i="41"/>
  <c r="Z2337" i="41"/>
  <c r="AB2337" i="41"/>
  <c r="D2338" i="41"/>
  <c r="F2338" i="41"/>
  <c r="H2338" i="41"/>
  <c r="J2338" i="41"/>
  <c r="L2338" i="41"/>
  <c r="N2338" i="41"/>
  <c r="P2338" i="41"/>
  <c r="R2338" i="41"/>
  <c r="T2338" i="41"/>
  <c r="V2338" i="41"/>
  <c r="X2338" i="41"/>
  <c r="Z2338" i="41"/>
  <c r="AB2338" i="41"/>
  <c r="D2339" i="41"/>
  <c r="F2339" i="41"/>
  <c r="H2339" i="41"/>
  <c r="J2339" i="41"/>
  <c r="L2339" i="41"/>
  <c r="N2339" i="41"/>
  <c r="P2339" i="41"/>
  <c r="R2339" i="41"/>
  <c r="T2339" i="41"/>
  <c r="V2339" i="41"/>
  <c r="X2339" i="41"/>
  <c r="Z2339" i="41"/>
  <c r="AB2339" i="41"/>
  <c r="D2340" i="41"/>
  <c r="F2340" i="41"/>
  <c r="H2340" i="41"/>
  <c r="J2340" i="41"/>
  <c r="L2340" i="41"/>
  <c r="N2340" i="41"/>
  <c r="P2340" i="41"/>
  <c r="R2340" i="41"/>
  <c r="T2340" i="41"/>
  <c r="V2340" i="41"/>
  <c r="X2340" i="41"/>
  <c r="Z2340" i="41"/>
  <c r="AB2340" i="41"/>
  <c r="D2341" i="41"/>
  <c r="F2341" i="41"/>
  <c r="H2341" i="41"/>
  <c r="J2341" i="41"/>
  <c r="L2341" i="41"/>
  <c r="N2341" i="41"/>
  <c r="P2341" i="41"/>
  <c r="R2341" i="41"/>
  <c r="T2341" i="41"/>
  <c r="V2341" i="41"/>
  <c r="X2341" i="41"/>
  <c r="Z2341" i="41"/>
  <c r="AB2341" i="41"/>
  <c r="D2342" i="41"/>
  <c r="F2342" i="41"/>
  <c r="H2342" i="41"/>
  <c r="J2342" i="41"/>
  <c r="L2342" i="41"/>
  <c r="N2342" i="41"/>
  <c r="P2342" i="41"/>
  <c r="R2342" i="41"/>
  <c r="T2342" i="41"/>
  <c r="V2342" i="41"/>
  <c r="X2342" i="41"/>
  <c r="Z2342" i="41"/>
  <c r="AB2342" i="41"/>
  <c r="D2343" i="41"/>
  <c r="F2343" i="41"/>
  <c r="H2343" i="41"/>
  <c r="J2343" i="41"/>
  <c r="L2343" i="41"/>
  <c r="N2343" i="41"/>
  <c r="P2343" i="41"/>
  <c r="R2343" i="41"/>
  <c r="T2343" i="41"/>
  <c r="V2343" i="41"/>
  <c r="X2343" i="41"/>
  <c r="Z2343" i="41"/>
  <c r="AB2343" i="41"/>
  <c r="D2344" i="41"/>
  <c r="F2344" i="41"/>
  <c r="H2344" i="41"/>
  <c r="J2344" i="41"/>
  <c r="L2344" i="41"/>
  <c r="N2344" i="41"/>
  <c r="P2344" i="41"/>
  <c r="R2344" i="41"/>
  <c r="T2344" i="41"/>
  <c r="V2344" i="41"/>
  <c r="X2344" i="41"/>
  <c r="Z2344" i="41"/>
  <c r="AB2344" i="41"/>
  <c r="D2345" i="41"/>
  <c r="F2345" i="41"/>
  <c r="H2345" i="41"/>
  <c r="J2345" i="41"/>
  <c r="L2345" i="41"/>
  <c r="N2345" i="41"/>
  <c r="P2345" i="41"/>
  <c r="R2345" i="41"/>
  <c r="T2345" i="41"/>
  <c r="V2345" i="41"/>
  <c r="X2345" i="41"/>
  <c r="Z2345" i="41"/>
  <c r="AB2345" i="41"/>
  <c r="D2346" i="41"/>
  <c r="H2346" i="41"/>
  <c r="J2346" i="41"/>
  <c r="L2346" i="41"/>
  <c r="N2346" i="41"/>
  <c r="P2346" i="41"/>
  <c r="R2346" i="41"/>
  <c r="T2346" i="41"/>
  <c r="V2346" i="41"/>
  <c r="X2346" i="41"/>
  <c r="Z2346" i="41"/>
  <c r="AB2346" i="41"/>
  <c r="AC2286" i="41"/>
  <c r="AD2286" i="41"/>
  <c r="AC2287" i="41"/>
  <c r="AD2287" i="41"/>
  <c r="AC2288" i="41"/>
  <c r="AD2288" i="41"/>
  <c r="AC2289" i="41"/>
  <c r="AD2289" i="41"/>
  <c r="AC2290" i="41"/>
  <c r="AD2290" i="41"/>
  <c r="AC2291" i="41"/>
  <c r="AD2291" i="41"/>
  <c r="AC2292" i="41"/>
  <c r="AD2292" i="41"/>
  <c r="AC2293" i="41"/>
  <c r="AD2293" i="41"/>
  <c r="AC2294" i="41"/>
  <c r="AD2294" i="41"/>
  <c r="AC2295" i="41"/>
  <c r="AD2295" i="41"/>
  <c r="AC2296" i="41"/>
  <c r="AD2296" i="41"/>
  <c r="AC2297" i="41"/>
  <c r="AD2297" i="41"/>
  <c r="AC2298" i="41"/>
  <c r="AD2298" i="41"/>
  <c r="AC2299" i="41"/>
  <c r="AD2299" i="41"/>
  <c r="AC2300" i="41"/>
  <c r="AD2300" i="41"/>
  <c r="AC2301" i="41"/>
  <c r="AD2301" i="41"/>
  <c r="AC2302" i="41"/>
  <c r="AD2302" i="41"/>
  <c r="AC2303" i="41"/>
  <c r="AD2303" i="41"/>
  <c r="AC2304" i="41"/>
  <c r="AD2304" i="41"/>
  <c r="AC2305" i="41"/>
  <c r="AD2305" i="41"/>
  <c r="AC2306" i="41"/>
  <c r="AD2306" i="41"/>
  <c r="AC2307" i="41"/>
  <c r="AD2307" i="41"/>
  <c r="AC2308" i="41"/>
  <c r="AD2308" i="41"/>
  <c r="AC2309" i="41"/>
  <c r="AD2309" i="41"/>
  <c r="AC2310" i="41"/>
  <c r="AD2310" i="41"/>
  <c r="AC2311" i="41"/>
  <c r="AD2311" i="41"/>
  <c r="AC2312" i="41"/>
  <c r="AD2312" i="41"/>
  <c r="AC2313" i="41"/>
  <c r="AD2313" i="41"/>
  <c r="AC2314" i="41"/>
  <c r="AD2314" i="41"/>
  <c r="AC2315" i="41"/>
  <c r="AD2315" i="41"/>
  <c r="AB2315" i="41"/>
  <c r="Z2315" i="41"/>
  <c r="X2315" i="41"/>
  <c r="V2315" i="41"/>
  <c r="T2315" i="41"/>
  <c r="R2315" i="41"/>
  <c r="P2315" i="41"/>
  <c r="N2315" i="41"/>
  <c r="L2315" i="41"/>
  <c r="J2315" i="41"/>
  <c r="H2315" i="41"/>
  <c r="F2315" i="41"/>
  <c r="D2315" i="41"/>
  <c r="AB2314" i="41"/>
  <c r="Z2314" i="41"/>
  <c r="X2314" i="41"/>
  <c r="V2314" i="41"/>
  <c r="T2314" i="41"/>
  <c r="R2314" i="41"/>
  <c r="P2314" i="41"/>
  <c r="N2314" i="41"/>
  <c r="L2314" i="41"/>
  <c r="J2314" i="41"/>
  <c r="H2314" i="41"/>
  <c r="F2314" i="41"/>
  <c r="D2314" i="41"/>
  <c r="AB2313" i="41"/>
  <c r="Z2313" i="41"/>
  <c r="X2313" i="41"/>
  <c r="V2313" i="41"/>
  <c r="T2313" i="41"/>
  <c r="R2313" i="41"/>
  <c r="P2313" i="41"/>
  <c r="N2313" i="41"/>
  <c r="L2313" i="41"/>
  <c r="J2313" i="41"/>
  <c r="H2313" i="41"/>
  <c r="F2313" i="41"/>
  <c r="D2313" i="41"/>
  <c r="AB2312" i="41"/>
  <c r="Z2312" i="41"/>
  <c r="X2312" i="41"/>
  <c r="V2312" i="41"/>
  <c r="T2312" i="41"/>
  <c r="R2312" i="41"/>
  <c r="P2312" i="41"/>
  <c r="N2312" i="41"/>
  <c r="L2312" i="41"/>
  <c r="J2312" i="41"/>
  <c r="H2312" i="41"/>
  <c r="F2312" i="41"/>
  <c r="D2312" i="41"/>
  <c r="AB2311" i="41"/>
  <c r="Z2311" i="41"/>
  <c r="X2311" i="41"/>
  <c r="V2311" i="41"/>
  <c r="T2311" i="41"/>
  <c r="R2311" i="41"/>
  <c r="P2311" i="41"/>
  <c r="N2311" i="41"/>
  <c r="L2311" i="41"/>
  <c r="J2311" i="41"/>
  <c r="H2311" i="41"/>
  <c r="F2311" i="41"/>
  <c r="D2311" i="41"/>
  <c r="AB2310" i="41"/>
  <c r="Z2310" i="41"/>
  <c r="X2310" i="41"/>
  <c r="V2310" i="41"/>
  <c r="T2310" i="41"/>
  <c r="R2310" i="41"/>
  <c r="P2310" i="41"/>
  <c r="N2310" i="41"/>
  <c r="L2310" i="41"/>
  <c r="J2310" i="41"/>
  <c r="H2310" i="41"/>
  <c r="F2310" i="41"/>
  <c r="D2310" i="41"/>
  <c r="AB2309" i="41"/>
  <c r="Z2309" i="41"/>
  <c r="X2309" i="41"/>
  <c r="V2309" i="41"/>
  <c r="T2309" i="41"/>
  <c r="R2309" i="41"/>
  <c r="P2309" i="41"/>
  <c r="N2309" i="41"/>
  <c r="L2309" i="41"/>
  <c r="J2309" i="41"/>
  <c r="H2309" i="41"/>
  <c r="F2309" i="41"/>
  <c r="D2309" i="41"/>
  <c r="AB2308" i="41"/>
  <c r="Z2308" i="41"/>
  <c r="X2308" i="41"/>
  <c r="V2308" i="41"/>
  <c r="T2308" i="41"/>
  <c r="R2308" i="41"/>
  <c r="P2308" i="41"/>
  <c r="N2308" i="41"/>
  <c r="L2308" i="41"/>
  <c r="J2308" i="41"/>
  <c r="H2308" i="41"/>
  <c r="F2308" i="41"/>
  <c r="D2308" i="41"/>
  <c r="AB2307" i="41"/>
  <c r="Z2307" i="41"/>
  <c r="X2307" i="41"/>
  <c r="V2307" i="41"/>
  <c r="T2307" i="41"/>
  <c r="R2307" i="41"/>
  <c r="P2307" i="41"/>
  <c r="N2307" i="41"/>
  <c r="L2307" i="41"/>
  <c r="J2307" i="41"/>
  <c r="H2307" i="41"/>
  <c r="F2307" i="41"/>
  <c r="D2307" i="41"/>
  <c r="AB2306" i="41"/>
  <c r="Z2306" i="41"/>
  <c r="X2306" i="41"/>
  <c r="V2306" i="41"/>
  <c r="T2306" i="41"/>
  <c r="R2306" i="41"/>
  <c r="P2306" i="41"/>
  <c r="N2306" i="41"/>
  <c r="L2306" i="41"/>
  <c r="J2306" i="41"/>
  <c r="H2306" i="41"/>
  <c r="F2306" i="41"/>
  <c r="D2306" i="41"/>
  <c r="AB2305" i="41"/>
  <c r="Z2305" i="41"/>
  <c r="X2305" i="41"/>
  <c r="V2305" i="41"/>
  <c r="T2305" i="41"/>
  <c r="R2305" i="41"/>
  <c r="P2305" i="41"/>
  <c r="N2305" i="41"/>
  <c r="L2305" i="41"/>
  <c r="J2305" i="41"/>
  <c r="H2305" i="41"/>
  <c r="F2305" i="41"/>
  <c r="D2305" i="41"/>
  <c r="AB2304" i="41"/>
  <c r="Z2304" i="41"/>
  <c r="X2304" i="41"/>
  <c r="V2304" i="41"/>
  <c r="T2304" i="41"/>
  <c r="R2304" i="41"/>
  <c r="P2304" i="41"/>
  <c r="N2304" i="41"/>
  <c r="L2304" i="41"/>
  <c r="J2304" i="41"/>
  <c r="H2304" i="41"/>
  <c r="F2304" i="41"/>
  <c r="D2304" i="41"/>
  <c r="AB2303" i="41"/>
  <c r="Z2303" i="41"/>
  <c r="X2303" i="41"/>
  <c r="V2303" i="41"/>
  <c r="T2303" i="41"/>
  <c r="R2303" i="41"/>
  <c r="P2303" i="41"/>
  <c r="N2303" i="41"/>
  <c r="L2303" i="41"/>
  <c r="J2303" i="41"/>
  <c r="H2303" i="41"/>
  <c r="F2303" i="41"/>
  <c r="D2303" i="41"/>
  <c r="AB2302" i="41"/>
  <c r="Z2302" i="41"/>
  <c r="X2302" i="41"/>
  <c r="V2302" i="41"/>
  <c r="T2302" i="41"/>
  <c r="R2302" i="41"/>
  <c r="P2302" i="41"/>
  <c r="N2302" i="41"/>
  <c r="L2302" i="41"/>
  <c r="J2302" i="41"/>
  <c r="H2302" i="41"/>
  <c r="F2302" i="41"/>
  <c r="D2302" i="41"/>
  <c r="AB2301" i="41"/>
  <c r="Z2301" i="41"/>
  <c r="X2301" i="41"/>
  <c r="V2301" i="41"/>
  <c r="T2301" i="41"/>
  <c r="R2301" i="41"/>
  <c r="P2301" i="41"/>
  <c r="N2301" i="41"/>
  <c r="L2301" i="41"/>
  <c r="J2301" i="41"/>
  <c r="H2301" i="41"/>
  <c r="F2301" i="41"/>
  <c r="D2301" i="41"/>
  <c r="AB2300" i="41"/>
  <c r="Z2300" i="41"/>
  <c r="X2300" i="41"/>
  <c r="V2300" i="41"/>
  <c r="T2300" i="41"/>
  <c r="R2300" i="41"/>
  <c r="P2300" i="41"/>
  <c r="N2300" i="41"/>
  <c r="L2300" i="41"/>
  <c r="J2300" i="41"/>
  <c r="H2300" i="41"/>
  <c r="F2300" i="41"/>
  <c r="D2300" i="41"/>
  <c r="AB2299" i="41"/>
  <c r="Z2299" i="41"/>
  <c r="X2299" i="41"/>
  <c r="V2299" i="41"/>
  <c r="T2299" i="41"/>
  <c r="R2299" i="41"/>
  <c r="P2299" i="41"/>
  <c r="N2299" i="41"/>
  <c r="L2299" i="41"/>
  <c r="J2299" i="41"/>
  <c r="H2299" i="41"/>
  <c r="F2299" i="41"/>
  <c r="D2299" i="41"/>
  <c r="AB2298" i="41"/>
  <c r="Z2298" i="41"/>
  <c r="X2298" i="41"/>
  <c r="V2298" i="41"/>
  <c r="T2298" i="41"/>
  <c r="R2298" i="41"/>
  <c r="P2298" i="41"/>
  <c r="N2298" i="41"/>
  <c r="L2298" i="41"/>
  <c r="J2298" i="41"/>
  <c r="H2298" i="41"/>
  <c r="F2298" i="41"/>
  <c r="D2298" i="41"/>
  <c r="AB2297" i="41"/>
  <c r="Z2297" i="41"/>
  <c r="X2297" i="41"/>
  <c r="V2297" i="41"/>
  <c r="T2297" i="41"/>
  <c r="R2297" i="41"/>
  <c r="P2297" i="41"/>
  <c r="N2297" i="41"/>
  <c r="L2297" i="41"/>
  <c r="J2297" i="41"/>
  <c r="H2297" i="41"/>
  <c r="F2297" i="41"/>
  <c r="D2297" i="41"/>
  <c r="AB2296" i="41"/>
  <c r="Z2296" i="41"/>
  <c r="X2296" i="41"/>
  <c r="V2296" i="41"/>
  <c r="T2296" i="41"/>
  <c r="R2296" i="41"/>
  <c r="P2296" i="41"/>
  <c r="N2296" i="41"/>
  <c r="L2296" i="41"/>
  <c r="J2296" i="41"/>
  <c r="H2296" i="41"/>
  <c r="F2296" i="41"/>
  <c r="D2296" i="41"/>
  <c r="AB2295" i="41"/>
  <c r="Z2295" i="41"/>
  <c r="X2295" i="41"/>
  <c r="V2295" i="41"/>
  <c r="T2295" i="41"/>
  <c r="R2295" i="41"/>
  <c r="P2295" i="41"/>
  <c r="N2295" i="41"/>
  <c r="L2295" i="41"/>
  <c r="J2295" i="41"/>
  <c r="H2295" i="41"/>
  <c r="F2295" i="41"/>
  <c r="D2295" i="41"/>
  <c r="AB2294" i="41"/>
  <c r="Z2294" i="41"/>
  <c r="X2294" i="41"/>
  <c r="V2294" i="41"/>
  <c r="T2294" i="41"/>
  <c r="R2294" i="41"/>
  <c r="P2294" i="41"/>
  <c r="N2294" i="41"/>
  <c r="L2294" i="41"/>
  <c r="J2294" i="41"/>
  <c r="H2294" i="41"/>
  <c r="F2294" i="41"/>
  <c r="D2294" i="41"/>
  <c r="AB2293" i="41"/>
  <c r="Z2293" i="41"/>
  <c r="X2293" i="41"/>
  <c r="V2293" i="41"/>
  <c r="T2293" i="41"/>
  <c r="R2293" i="41"/>
  <c r="P2293" i="41"/>
  <c r="N2293" i="41"/>
  <c r="L2293" i="41"/>
  <c r="J2293" i="41"/>
  <c r="H2293" i="41"/>
  <c r="F2293" i="41"/>
  <c r="D2293" i="41"/>
  <c r="AB2292" i="41"/>
  <c r="Z2292" i="41"/>
  <c r="X2292" i="41"/>
  <c r="V2292" i="41"/>
  <c r="T2292" i="41"/>
  <c r="R2292" i="41"/>
  <c r="P2292" i="41"/>
  <c r="N2292" i="41"/>
  <c r="L2292" i="41"/>
  <c r="J2292" i="41"/>
  <c r="H2292" i="41"/>
  <c r="F2292" i="41"/>
  <c r="D2292" i="41"/>
  <c r="AB2291" i="41"/>
  <c r="Z2291" i="41"/>
  <c r="X2291" i="41"/>
  <c r="V2291" i="41"/>
  <c r="T2291" i="41"/>
  <c r="R2291" i="41"/>
  <c r="P2291" i="41"/>
  <c r="N2291" i="41"/>
  <c r="L2291" i="41"/>
  <c r="J2291" i="41"/>
  <c r="H2291" i="41"/>
  <c r="F2291" i="41"/>
  <c r="D2291" i="41"/>
  <c r="AB2290" i="41"/>
  <c r="Z2290" i="41"/>
  <c r="X2290" i="41"/>
  <c r="V2290" i="41"/>
  <c r="T2290" i="41"/>
  <c r="R2290" i="41"/>
  <c r="P2290" i="41"/>
  <c r="N2290" i="41"/>
  <c r="L2290" i="41"/>
  <c r="J2290" i="41"/>
  <c r="H2290" i="41"/>
  <c r="F2290" i="41"/>
  <c r="D2290" i="41"/>
  <c r="AB2289" i="41"/>
  <c r="Z2289" i="41"/>
  <c r="X2289" i="41"/>
  <c r="V2289" i="41"/>
  <c r="T2289" i="41"/>
  <c r="R2289" i="41"/>
  <c r="P2289" i="41"/>
  <c r="N2289" i="41"/>
  <c r="L2289" i="41"/>
  <c r="J2289" i="41"/>
  <c r="H2289" i="41"/>
  <c r="F2289" i="41"/>
  <c r="D2289" i="41"/>
  <c r="AB2288" i="41"/>
  <c r="Z2288" i="41"/>
  <c r="X2288" i="41"/>
  <c r="V2288" i="41"/>
  <c r="T2288" i="41"/>
  <c r="R2288" i="41"/>
  <c r="P2288" i="41"/>
  <c r="N2288" i="41"/>
  <c r="L2288" i="41"/>
  <c r="J2288" i="41"/>
  <c r="H2288" i="41"/>
  <c r="F2288" i="41"/>
  <c r="D2288" i="41"/>
  <c r="AB2287" i="41"/>
  <c r="Z2287" i="41"/>
  <c r="X2287" i="41"/>
  <c r="V2287" i="41"/>
  <c r="T2287" i="41"/>
  <c r="R2287" i="41"/>
  <c r="P2287" i="41"/>
  <c r="N2287" i="41"/>
  <c r="L2287" i="41"/>
  <c r="J2287" i="41"/>
  <c r="H2287" i="41"/>
  <c r="F2287" i="41"/>
  <c r="D2287" i="41"/>
  <c r="AB2286" i="41"/>
  <c r="Z2286" i="41"/>
  <c r="X2286" i="41"/>
  <c r="V2286" i="41"/>
  <c r="T2286" i="41"/>
  <c r="R2286" i="41"/>
  <c r="P2286" i="41"/>
  <c r="N2286" i="41"/>
  <c r="L2286" i="41"/>
  <c r="J2286" i="41"/>
  <c r="H2286" i="41"/>
  <c r="F2286" i="41"/>
  <c r="D2286" i="41"/>
  <c r="AC2255" i="41"/>
  <c r="AD2255" i="41"/>
  <c r="AC2256" i="41"/>
  <c r="AD2256" i="41"/>
  <c r="AC2257" i="41"/>
  <c r="AD2257" i="41"/>
  <c r="AC2258" i="41"/>
  <c r="AD2258" i="41"/>
  <c r="AC2259" i="41"/>
  <c r="AD2259" i="41"/>
  <c r="AC2260" i="41"/>
  <c r="AD2260" i="41"/>
  <c r="AC2261" i="41"/>
  <c r="AD2261" i="41"/>
  <c r="AC2262" i="41"/>
  <c r="AD2262" i="41"/>
  <c r="AC2263" i="41"/>
  <c r="AD2263" i="41"/>
  <c r="AC2264" i="41"/>
  <c r="AD2264" i="41"/>
  <c r="AC2265" i="41"/>
  <c r="AD2265" i="41"/>
  <c r="AC2266" i="41"/>
  <c r="AD2266" i="41"/>
  <c r="AC2267" i="41"/>
  <c r="AD2267" i="41"/>
  <c r="AC2268" i="41"/>
  <c r="AD2268" i="41"/>
  <c r="AC2269" i="41"/>
  <c r="AD2269" i="41"/>
  <c r="AC2270" i="41"/>
  <c r="AD2270" i="41"/>
  <c r="AC2271" i="41"/>
  <c r="AD2271" i="41"/>
  <c r="AC2272" i="41"/>
  <c r="AD2272" i="41"/>
  <c r="AC2273" i="41"/>
  <c r="AD2273" i="41"/>
  <c r="AC2274" i="41"/>
  <c r="AD2274" i="41"/>
  <c r="AC2275" i="41"/>
  <c r="AD2275" i="41"/>
  <c r="AC2276" i="41"/>
  <c r="AD2276" i="41"/>
  <c r="AC2277" i="41"/>
  <c r="AD2277" i="41"/>
  <c r="AC2278" i="41"/>
  <c r="AD2278" i="41"/>
  <c r="AC2279" i="41"/>
  <c r="AD2279" i="41"/>
  <c r="AC2280" i="41"/>
  <c r="AD2280" i="41"/>
  <c r="AC2281" i="41"/>
  <c r="AD2281" i="41"/>
  <c r="AC2282" i="41"/>
  <c r="AD2282" i="41"/>
  <c r="AC2283" i="41"/>
  <c r="AD2283" i="41"/>
  <c r="AC2284" i="41"/>
  <c r="AD2284" i="41"/>
  <c r="AC2285" i="41"/>
  <c r="AD2285" i="41"/>
  <c r="AB2255" i="41"/>
  <c r="AB2256" i="41"/>
  <c r="AB2257" i="41"/>
  <c r="AB2258" i="41"/>
  <c r="AB2259" i="41"/>
  <c r="AB2260" i="41"/>
  <c r="AB2261" i="41"/>
  <c r="AB2262" i="41"/>
  <c r="AB2263" i="41"/>
  <c r="AB2264" i="41"/>
  <c r="AB2265" i="41"/>
  <c r="AB2266" i="41"/>
  <c r="AB2267" i="41"/>
  <c r="AB2268" i="41"/>
  <c r="AB2269" i="41"/>
  <c r="AB2270" i="41"/>
  <c r="AB2271" i="41"/>
  <c r="AB2272" i="41"/>
  <c r="AB2273" i="41"/>
  <c r="AB2274" i="41"/>
  <c r="AB2275" i="41"/>
  <c r="AB2276" i="41"/>
  <c r="AB2277" i="41"/>
  <c r="AB2278" i="41"/>
  <c r="AB2279" i="41"/>
  <c r="AB2280" i="41"/>
  <c r="AB2281" i="41"/>
  <c r="AB2282" i="41"/>
  <c r="AB2283" i="41"/>
  <c r="AB2284" i="41"/>
  <c r="AB2285" i="41"/>
  <c r="Z2255" i="41"/>
  <c r="Z2256" i="41"/>
  <c r="Z2257" i="41"/>
  <c r="Z2258" i="41"/>
  <c r="Z2259" i="41"/>
  <c r="Z2260" i="41"/>
  <c r="Z2261" i="41"/>
  <c r="Z2262" i="41"/>
  <c r="Z2263" i="41"/>
  <c r="Z2264" i="41"/>
  <c r="Z2265" i="41"/>
  <c r="Z2266" i="41"/>
  <c r="Z2267" i="41"/>
  <c r="Z2268" i="41"/>
  <c r="Z2269" i="41"/>
  <c r="Z2270" i="41"/>
  <c r="Z2271" i="41"/>
  <c r="Z2272" i="41"/>
  <c r="Z2273" i="41"/>
  <c r="Z2274" i="41"/>
  <c r="Z2275" i="41"/>
  <c r="Z2276" i="41"/>
  <c r="Z2277" i="41"/>
  <c r="Z2278" i="41"/>
  <c r="Z2279" i="41"/>
  <c r="Z2280" i="41"/>
  <c r="Z2281" i="41"/>
  <c r="Z2282" i="41"/>
  <c r="Z2283" i="41"/>
  <c r="Z2284" i="41"/>
  <c r="Z2285" i="41"/>
  <c r="X2255" i="41"/>
  <c r="X2256" i="41"/>
  <c r="X2257" i="41"/>
  <c r="X2258" i="41"/>
  <c r="X2259" i="41"/>
  <c r="X2260" i="41"/>
  <c r="X2261" i="41"/>
  <c r="X2262" i="41"/>
  <c r="X2263" i="41"/>
  <c r="X2264" i="41"/>
  <c r="X2265" i="41"/>
  <c r="X2266" i="41"/>
  <c r="X2267" i="41"/>
  <c r="X2268" i="41"/>
  <c r="X2269" i="41"/>
  <c r="X2270" i="41"/>
  <c r="X2271" i="41"/>
  <c r="X2272" i="41"/>
  <c r="X2273" i="41"/>
  <c r="X2274" i="41"/>
  <c r="X2275" i="41"/>
  <c r="X2276" i="41"/>
  <c r="X2277" i="41"/>
  <c r="X2278" i="41"/>
  <c r="X2279" i="41"/>
  <c r="X2280" i="41"/>
  <c r="X2281" i="41"/>
  <c r="X2282" i="41"/>
  <c r="X2283" i="41"/>
  <c r="X2284" i="41"/>
  <c r="X2285" i="41"/>
  <c r="V2255" i="41"/>
  <c r="V2256" i="41"/>
  <c r="V2257" i="41"/>
  <c r="V2258" i="41"/>
  <c r="V2259" i="41"/>
  <c r="V2260" i="41"/>
  <c r="V2261" i="41"/>
  <c r="V2262" i="41"/>
  <c r="V2263" i="41"/>
  <c r="V2264" i="41"/>
  <c r="V2265" i="41"/>
  <c r="V2266" i="41"/>
  <c r="V2267" i="41"/>
  <c r="V2268" i="41"/>
  <c r="V2269" i="41"/>
  <c r="V2270" i="41"/>
  <c r="V2271" i="41"/>
  <c r="V2272" i="41"/>
  <c r="V2273" i="41"/>
  <c r="V2274" i="41"/>
  <c r="V2275" i="41"/>
  <c r="V2276" i="41"/>
  <c r="V2277" i="41"/>
  <c r="V2278" i="41"/>
  <c r="V2279" i="41"/>
  <c r="V2280" i="41"/>
  <c r="V2281" i="41"/>
  <c r="V2282" i="41"/>
  <c r="V2283" i="41"/>
  <c r="V2284" i="41"/>
  <c r="V2285" i="41"/>
  <c r="T2255" i="41"/>
  <c r="T2256" i="41"/>
  <c r="T2257" i="41"/>
  <c r="T2258" i="41"/>
  <c r="T2259" i="41"/>
  <c r="T2260" i="41"/>
  <c r="T2261" i="41"/>
  <c r="T2262" i="41"/>
  <c r="T2263" i="41"/>
  <c r="T2264" i="41"/>
  <c r="T2265" i="41"/>
  <c r="T2266" i="41"/>
  <c r="T2267" i="41"/>
  <c r="T2268" i="41"/>
  <c r="T2269" i="41"/>
  <c r="T2270" i="41"/>
  <c r="T2271" i="41"/>
  <c r="T2272" i="41"/>
  <c r="T2273" i="41"/>
  <c r="T2274" i="41"/>
  <c r="T2275" i="41"/>
  <c r="T2276" i="41"/>
  <c r="T2277" i="41"/>
  <c r="T2278" i="41"/>
  <c r="T2279" i="41"/>
  <c r="T2280" i="41"/>
  <c r="T2281" i="41"/>
  <c r="T2282" i="41"/>
  <c r="T2283" i="41"/>
  <c r="T2284" i="41"/>
  <c r="T2285" i="41"/>
  <c r="P2255" i="41"/>
  <c r="P2256" i="41"/>
  <c r="P2257" i="41"/>
  <c r="P2258" i="41"/>
  <c r="P2259" i="41"/>
  <c r="P2260" i="41"/>
  <c r="P2261" i="41"/>
  <c r="P2262" i="41"/>
  <c r="P2263" i="41"/>
  <c r="P2264" i="41"/>
  <c r="P2265" i="41"/>
  <c r="P2266" i="41"/>
  <c r="P2267" i="41"/>
  <c r="P2268" i="41"/>
  <c r="P2269" i="41"/>
  <c r="P2270" i="41"/>
  <c r="P2271" i="41"/>
  <c r="P2272" i="41"/>
  <c r="P2273" i="41"/>
  <c r="P2274" i="41"/>
  <c r="P2275" i="41"/>
  <c r="P2276" i="41"/>
  <c r="P2277" i="41"/>
  <c r="P2278" i="41"/>
  <c r="P2279" i="41"/>
  <c r="P2280" i="41"/>
  <c r="P2281" i="41"/>
  <c r="P2282" i="41"/>
  <c r="P2283" i="41"/>
  <c r="P2284" i="41"/>
  <c r="P2285" i="41"/>
  <c r="L2255" i="41"/>
  <c r="L2256" i="41"/>
  <c r="L2257" i="41"/>
  <c r="L2258" i="41"/>
  <c r="L2259" i="41"/>
  <c r="L2260" i="41"/>
  <c r="L2261" i="41"/>
  <c r="L2262" i="41"/>
  <c r="L2263" i="41"/>
  <c r="L2264" i="41"/>
  <c r="L2265" i="41"/>
  <c r="L2266" i="41"/>
  <c r="L2267" i="41"/>
  <c r="L2268" i="41"/>
  <c r="L2269" i="41"/>
  <c r="L2270" i="41"/>
  <c r="L2271" i="41"/>
  <c r="L2272" i="41"/>
  <c r="L2273" i="41"/>
  <c r="L2274" i="41"/>
  <c r="L2275" i="41"/>
  <c r="L2276" i="41"/>
  <c r="L2277" i="41"/>
  <c r="L2278" i="41"/>
  <c r="L2279" i="41"/>
  <c r="L2280" i="41"/>
  <c r="L2281" i="41"/>
  <c r="L2282" i="41"/>
  <c r="L2283" i="41"/>
  <c r="L2284" i="41"/>
  <c r="L2285" i="41"/>
  <c r="J2255" i="41"/>
  <c r="J2256" i="41"/>
  <c r="J2257" i="41"/>
  <c r="J2258" i="41"/>
  <c r="J2259" i="41"/>
  <c r="J2260" i="41"/>
  <c r="J2261" i="41"/>
  <c r="J2262" i="41"/>
  <c r="J2263" i="41"/>
  <c r="J2264" i="41"/>
  <c r="J2265" i="41"/>
  <c r="J2266" i="41"/>
  <c r="J2267" i="41"/>
  <c r="J2268" i="41"/>
  <c r="J2269" i="41"/>
  <c r="J2270" i="41"/>
  <c r="J2271" i="41"/>
  <c r="J2272" i="41"/>
  <c r="J2273" i="41"/>
  <c r="J2274" i="41"/>
  <c r="J2275" i="41"/>
  <c r="J2276" i="41"/>
  <c r="J2277" i="41"/>
  <c r="J2278" i="41"/>
  <c r="J2279" i="41"/>
  <c r="J2280" i="41"/>
  <c r="J2281" i="41"/>
  <c r="J2282" i="41"/>
  <c r="J2283" i="41"/>
  <c r="J2284" i="41"/>
  <c r="J2285" i="41"/>
  <c r="H2255" i="41"/>
  <c r="H2256" i="41"/>
  <c r="H2257" i="41"/>
  <c r="H2258" i="41"/>
  <c r="H2259" i="41"/>
  <c r="H2260" i="41"/>
  <c r="H2261" i="41"/>
  <c r="H2262" i="41"/>
  <c r="H2263" i="41"/>
  <c r="H2264" i="41"/>
  <c r="H2265" i="41"/>
  <c r="H2266" i="41"/>
  <c r="H2267" i="41"/>
  <c r="H2268" i="41"/>
  <c r="H2269" i="41"/>
  <c r="H2270" i="41"/>
  <c r="H2271" i="41"/>
  <c r="H2272" i="41"/>
  <c r="H2273" i="41"/>
  <c r="H2274" i="41"/>
  <c r="H2275" i="41"/>
  <c r="H2276" i="41"/>
  <c r="H2277" i="41"/>
  <c r="H2278" i="41"/>
  <c r="H2279" i="41"/>
  <c r="H2280" i="41"/>
  <c r="H2281" i="41"/>
  <c r="H2282" i="41"/>
  <c r="H2283" i="41"/>
  <c r="H2284" i="41"/>
  <c r="H2285" i="41"/>
  <c r="F2255" i="41"/>
  <c r="F2256" i="41"/>
  <c r="F2257" i="41"/>
  <c r="F2258" i="41"/>
  <c r="F2259" i="41"/>
  <c r="F2260" i="41"/>
  <c r="F2261" i="41"/>
  <c r="F2262" i="41"/>
  <c r="F2263" i="41"/>
  <c r="F2264" i="41"/>
  <c r="F2265" i="41"/>
  <c r="F2266" i="41"/>
  <c r="F2267" i="41"/>
  <c r="F2268" i="41"/>
  <c r="F2269" i="41"/>
  <c r="F2270" i="41"/>
  <c r="F2271" i="41"/>
  <c r="F2272" i="41"/>
  <c r="F2273" i="41"/>
  <c r="F2274" i="41"/>
  <c r="F2275" i="41"/>
  <c r="F2276" i="41"/>
  <c r="F2277" i="41"/>
  <c r="F2278" i="41"/>
  <c r="F2279" i="41"/>
  <c r="F2280" i="41"/>
  <c r="F2281" i="41"/>
  <c r="F2282" i="41"/>
  <c r="F2283" i="41"/>
  <c r="F2284" i="41"/>
  <c r="F2285" i="41"/>
  <c r="R2255" i="41"/>
  <c r="R2256" i="41"/>
  <c r="R2257" i="41"/>
  <c r="R2258" i="41"/>
  <c r="R2259" i="41"/>
  <c r="R2260" i="41"/>
  <c r="R2261" i="41"/>
  <c r="R2262" i="41"/>
  <c r="R2263" i="41"/>
  <c r="R2264" i="41"/>
  <c r="R2265" i="41"/>
  <c r="R2266" i="41"/>
  <c r="R2267" i="41"/>
  <c r="R2268" i="41"/>
  <c r="R2269" i="41"/>
  <c r="R2270" i="41"/>
  <c r="R2271" i="41"/>
  <c r="R2272" i="41"/>
  <c r="R2273" i="41"/>
  <c r="R2274" i="41"/>
  <c r="R2275" i="41"/>
  <c r="R2276" i="41"/>
  <c r="R2277" i="41"/>
  <c r="R2278" i="41"/>
  <c r="R2279" i="41"/>
  <c r="R2280" i="41"/>
  <c r="R2281" i="41"/>
  <c r="R2282" i="41"/>
  <c r="R2283" i="41"/>
  <c r="R2284" i="41"/>
  <c r="R2285" i="41"/>
  <c r="N2255" i="41"/>
  <c r="N2256" i="41"/>
  <c r="N2257" i="41"/>
  <c r="N2258" i="41"/>
  <c r="N2259" i="41"/>
  <c r="N2260" i="41"/>
  <c r="N2261" i="41"/>
  <c r="N2262" i="41"/>
  <c r="N2263" i="41"/>
  <c r="N2264" i="41"/>
  <c r="N2265" i="41"/>
  <c r="N2266" i="41"/>
  <c r="N2267" i="41"/>
  <c r="N2268" i="41"/>
  <c r="N2269" i="41"/>
  <c r="N2270" i="41"/>
  <c r="N2271" i="41"/>
  <c r="N2272" i="41"/>
  <c r="N2273" i="41"/>
  <c r="N2274" i="41"/>
  <c r="N2275" i="41"/>
  <c r="N2276" i="41"/>
  <c r="N2277" i="41"/>
  <c r="N2278" i="41"/>
  <c r="N2279" i="41"/>
  <c r="N2280" i="41"/>
  <c r="N2281" i="41"/>
  <c r="N2282" i="41"/>
  <c r="N2283" i="41"/>
  <c r="N2284" i="41"/>
  <c r="N2285" i="41"/>
  <c r="D2255" i="41"/>
  <c r="D2256" i="41"/>
  <c r="D2257" i="41"/>
  <c r="D2258" i="41"/>
  <c r="D2259" i="41"/>
  <c r="D2260" i="41"/>
  <c r="D2261" i="41"/>
  <c r="D2262" i="41"/>
  <c r="D2263" i="41"/>
  <c r="D2264" i="41"/>
  <c r="D2265" i="41"/>
  <c r="D2266" i="41"/>
  <c r="D2267" i="41"/>
  <c r="D2268" i="41"/>
  <c r="D2269" i="41"/>
  <c r="D2270" i="41"/>
  <c r="D2271" i="41"/>
  <c r="D2272" i="41"/>
  <c r="D2273" i="41"/>
  <c r="D2274" i="41"/>
  <c r="D2275" i="41"/>
  <c r="D2276" i="41"/>
  <c r="D2277" i="41"/>
  <c r="D2278" i="41"/>
  <c r="D2279" i="41"/>
  <c r="D2280" i="41"/>
  <c r="D2281" i="41"/>
  <c r="D2282" i="41"/>
  <c r="D2283" i="41"/>
  <c r="D2284" i="41"/>
  <c r="D2285" i="41"/>
  <c r="AC2226" i="41"/>
  <c r="AD2226" i="41" s="1"/>
  <c r="AC2227" i="41"/>
  <c r="AD2227" i="41" s="1"/>
  <c r="AC2228" i="41"/>
  <c r="AD2228" i="41"/>
  <c r="AC2229" i="41"/>
  <c r="AD2229" i="41" s="1"/>
  <c r="AC2230" i="41"/>
  <c r="AD2230" i="41"/>
  <c r="AC2231" i="41"/>
  <c r="AD2231" i="41" s="1"/>
  <c r="AC2232" i="41"/>
  <c r="AD2232" i="41"/>
  <c r="AC2233" i="41"/>
  <c r="AD2233" i="41" s="1"/>
  <c r="AC2234" i="41"/>
  <c r="AD2234" i="41" s="1"/>
  <c r="AC2235" i="41"/>
  <c r="AD2235" i="41" s="1"/>
  <c r="AC2236" i="41"/>
  <c r="AD2236" i="41"/>
  <c r="AC2237" i="41"/>
  <c r="AD2237" i="41" s="1"/>
  <c r="AC2238" i="41"/>
  <c r="AD2238" i="41"/>
  <c r="AC2239" i="41"/>
  <c r="AD2239" i="41" s="1"/>
  <c r="AC2240" i="41"/>
  <c r="AD2240" i="41"/>
  <c r="AC2241" i="41"/>
  <c r="AD2241" i="41" s="1"/>
  <c r="AC2242" i="41"/>
  <c r="AD2242" i="41" s="1"/>
  <c r="AC2243" i="41"/>
  <c r="AD2243" i="41" s="1"/>
  <c r="AC2244" i="41"/>
  <c r="AD2244" i="41"/>
  <c r="AC2245" i="41"/>
  <c r="AD2245" i="41" s="1"/>
  <c r="AC2246" i="41"/>
  <c r="AD2246" i="41"/>
  <c r="AC2247" i="41"/>
  <c r="AD2247" i="41" s="1"/>
  <c r="AC2248" i="41"/>
  <c r="AD2248" i="41"/>
  <c r="AC2249" i="41"/>
  <c r="AD2249" i="41" s="1"/>
  <c r="AC2250" i="41"/>
  <c r="AD2250" i="41" s="1"/>
  <c r="AC2251" i="41"/>
  <c r="AD2251" i="41" s="1"/>
  <c r="AC2252" i="41"/>
  <c r="AD2252" i="41" s="1"/>
  <c r="AC2253" i="41"/>
  <c r="AD2253" i="41" s="1"/>
  <c r="AC2254" i="41"/>
  <c r="AD2254" i="41"/>
  <c r="AB2254" i="41"/>
  <c r="AB2253" i="41"/>
  <c r="AB2252" i="41"/>
  <c r="AB2251" i="41"/>
  <c r="AB2250" i="41"/>
  <c r="AB2249" i="41"/>
  <c r="AB2248" i="41"/>
  <c r="AB2247" i="41"/>
  <c r="AB2246" i="41"/>
  <c r="AB2245" i="41"/>
  <c r="AB2244" i="41"/>
  <c r="AB2243" i="41"/>
  <c r="AB2242" i="41"/>
  <c r="AB2241" i="41"/>
  <c r="AB2240" i="41"/>
  <c r="AB2239" i="41"/>
  <c r="AB2238" i="41"/>
  <c r="AB2237" i="41"/>
  <c r="AB2236" i="41"/>
  <c r="AB2235" i="41"/>
  <c r="AB2234" i="41"/>
  <c r="AB2233" i="41"/>
  <c r="AB2232" i="41"/>
  <c r="AB2231" i="41"/>
  <c r="AB2230" i="41"/>
  <c r="AB2229" i="41"/>
  <c r="AB2228" i="41"/>
  <c r="AB2227" i="41"/>
  <c r="AB2226" i="41"/>
  <c r="Z2254" i="41"/>
  <c r="Z2253" i="41"/>
  <c r="Z2252" i="41"/>
  <c r="Z2251" i="41"/>
  <c r="Z2250" i="41"/>
  <c r="Z2249" i="41"/>
  <c r="Z2248" i="41"/>
  <c r="Z2247" i="41"/>
  <c r="Z2246" i="41"/>
  <c r="Z2245" i="41"/>
  <c r="Z2244" i="41"/>
  <c r="Z2243" i="41"/>
  <c r="Z2242" i="41"/>
  <c r="Z2241" i="41"/>
  <c r="Z2240" i="41"/>
  <c r="Z2239" i="41"/>
  <c r="Z2238" i="41"/>
  <c r="Z2237" i="41"/>
  <c r="Z2236" i="41"/>
  <c r="Z2235" i="41"/>
  <c r="Z2234" i="41"/>
  <c r="Z2233" i="41"/>
  <c r="Z2232" i="41"/>
  <c r="Z2231" i="41"/>
  <c r="Z2230" i="41"/>
  <c r="Z2229" i="41"/>
  <c r="Z2228" i="41"/>
  <c r="Z2227" i="41"/>
  <c r="Z2226" i="41"/>
  <c r="X2254" i="41"/>
  <c r="X2253" i="41"/>
  <c r="X2252" i="41"/>
  <c r="X2251" i="41"/>
  <c r="X2250" i="41"/>
  <c r="X2249" i="41"/>
  <c r="X2248" i="41"/>
  <c r="X2247" i="41"/>
  <c r="X2246" i="41"/>
  <c r="X2245" i="41"/>
  <c r="X2244" i="41"/>
  <c r="X2243" i="41"/>
  <c r="X2242" i="41"/>
  <c r="X2241" i="41"/>
  <c r="X2240" i="41"/>
  <c r="X2239" i="41"/>
  <c r="X2238" i="41"/>
  <c r="X2237" i="41"/>
  <c r="X2236" i="41"/>
  <c r="X2235" i="41"/>
  <c r="X2234" i="41"/>
  <c r="X2233" i="41"/>
  <c r="X2232" i="41"/>
  <c r="X2231" i="41"/>
  <c r="X2230" i="41"/>
  <c r="X2229" i="41"/>
  <c r="X2228" i="41"/>
  <c r="X2227" i="41"/>
  <c r="X2226" i="41"/>
  <c r="V2254" i="41"/>
  <c r="V2253" i="41"/>
  <c r="V2252" i="41"/>
  <c r="V2251" i="41"/>
  <c r="V2250" i="41"/>
  <c r="V2249" i="41"/>
  <c r="V2248" i="41"/>
  <c r="V2247" i="41"/>
  <c r="V2246" i="41"/>
  <c r="V2245" i="41"/>
  <c r="V2244" i="41"/>
  <c r="V2243" i="41"/>
  <c r="V2242" i="41"/>
  <c r="V2241" i="41"/>
  <c r="V2240" i="41"/>
  <c r="V2239" i="41"/>
  <c r="V2238" i="41"/>
  <c r="V2237" i="41"/>
  <c r="V2236" i="41"/>
  <c r="V2235" i="41"/>
  <c r="V2234" i="41"/>
  <c r="V2233" i="41"/>
  <c r="V2232" i="41"/>
  <c r="V2231" i="41"/>
  <c r="V2230" i="41"/>
  <c r="V2229" i="41"/>
  <c r="V2228" i="41"/>
  <c r="V2227" i="41"/>
  <c r="V2226" i="41"/>
  <c r="T2254" i="41"/>
  <c r="T2253" i="41"/>
  <c r="T2252" i="41"/>
  <c r="T2251" i="41"/>
  <c r="T2250" i="41"/>
  <c r="T2249" i="41"/>
  <c r="T2248" i="41"/>
  <c r="T2247" i="41"/>
  <c r="T2246" i="41"/>
  <c r="T2245" i="41"/>
  <c r="T2244" i="41"/>
  <c r="T2243" i="41"/>
  <c r="T2242" i="41"/>
  <c r="T2241" i="41"/>
  <c r="T2240" i="41"/>
  <c r="T2239" i="41"/>
  <c r="T2238" i="41"/>
  <c r="T2237" i="41"/>
  <c r="T2236" i="41"/>
  <c r="T2235" i="41"/>
  <c r="T2234" i="41"/>
  <c r="T2233" i="41"/>
  <c r="T2232" i="41"/>
  <c r="T2231" i="41"/>
  <c r="T2230" i="41"/>
  <c r="T2229" i="41"/>
  <c r="T2228" i="41"/>
  <c r="T2227" i="41"/>
  <c r="T2226" i="41"/>
  <c r="R2254" i="41"/>
  <c r="R2253" i="41"/>
  <c r="R2252" i="41"/>
  <c r="R2251" i="41"/>
  <c r="R2250" i="41"/>
  <c r="R2249" i="41"/>
  <c r="R2248" i="41"/>
  <c r="R2247" i="41"/>
  <c r="R2246" i="41"/>
  <c r="R2245" i="41"/>
  <c r="R2244" i="41"/>
  <c r="R2243" i="41"/>
  <c r="R2242" i="41"/>
  <c r="R2241" i="41"/>
  <c r="R2240" i="41"/>
  <c r="R2239" i="41"/>
  <c r="R2238" i="41"/>
  <c r="R2237" i="41"/>
  <c r="R2236" i="41"/>
  <c r="R2235" i="41"/>
  <c r="R2234" i="41"/>
  <c r="R2233" i="41"/>
  <c r="R2232" i="41"/>
  <c r="R2231" i="41"/>
  <c r="R2230" i="41"/>
  <c r="R2229" i="41"/>
  <c r="R2228" i="41"/>
  <c r="R2227" i="41"/>
  <c r="R2226" i="41"/>
  <c r="P2254" i="41"/>
  <c r="P2253" i="41"/>
  <c r="P2252" i="41"/>
  <c r="P2251" i="41"/>
  <c r="P2250" i="41"/>
  <c r="P2249" i="41"/>
  <c r="P2248" i="41"/>
  <c r="P2247" i="41"/>
  <c r="P2246" i="41"/>
  <c r="P2245" i="41"/>
  <c r="P2244" i="41"/>
  <c r="P2243" i="41"/>
  <c r="P2242" i="41"/>
  <c r="P2241" i="41"/>
  <c r="P2240" i="41"/>
  <c r="P2239" i="41"/>
  <c r="P2238" i="41"/>
  <c r="P2237" i="41"/>
  <c r="P2236" i="41"/>
  <c r="P2235" i="41"/>
  <c r="P2234" i="41"/>
  <c r="P2233" i="41"/>
  <c r="P2232" i="41"/>
  <c r="P2231" i="41"/>
  <c r="P2230" i="41"/>
  <c r="P2229" i="41"/>
  <c r="P2228" i="41"/>
  <c r="P2227" i="41"/>
  <c r="P2226" i="41"/>
  <c r="N2254" i="41"/>
  <c r="N2253" i="41"/>
  <c r="N2252" i="41"/>
  <c r="N2251" i="41"/>
  <c r="N2250" i="41"/>
  <c r="N2249" i="41"/>
  <c r="N2248" i="41"/>
  <c r="N2247" i="41"/>
  <c r="N2246" i="41"/>
  <c r="N2245" i="41"/>
  <c r="N2244" i="41"/>
  <c r="N2243" i="41"/>
  <c r="N2242" i="41"/>
  <c r="N2241" i="41"/>
  <c r="N2240" i="41"/>
  <c r="N2239" i="41"/>
  <c r="N2238" i="41"/>
  <c r="N2237" i="41"/>
  <c r="N2236" i="41"/>
  <c r="N2235" i="41"/>
  <c r="N2234" i="41"/>
  <c r="N2233" i="41"/>
  <c r="N2232" i="41"/>
  <c r="N2231" i="41"/>
  <c r="N2230" i="41"/>
  <c r="N2229" i="41"/>
  <c r="N2228" i="41"/>
  <c r="N2227" i="41"/>
  <c r="N2226" i="41"/>
  <c r="L2254" i="41"/>
  <c r="L2253" i="41"/>
  <c r="L2252" i="41"/>
  <c r="L2251" i="41"/>
  <c r="L2250" i="41"/>
  <c r="L2249" i="41"/>
  <c r="L2248" i="41"/>
  <c r="L2247" i="41"/>
  <c r="L2246" i="41"/>
  <c r="L2245" i="41"/>
  <c r="L2244" i="41"/>
  <c r="L2243" i="41"/>
  <c r="L2242" i="41"/>
  <c r="L2241" i="41"/>
  <c r="L2240" i="41"/>
  <c r="L2239" i="41"/>
  <c r="L2238" i="41"/>
  <c r="L2237" i="41"/>
  <c r="L2236" i="41"/>
  <c r="L2235" i="41"/>
  <c r="L2234" i="41"/>
  <c r="L2233" i="41"/>
  <c r="L2232" i="41"/>
  <c r="L2231" i="41"/>
  <c r="L2230" i="41"/>
  <c r="L2229" i="41"/>
  <c r="L2228" i="41"/>
  <c r="L2227" i="41"/>
  <c r="L2226" i="41"/>
  <c r="J2254" i="41"/>
  <c r="J2253" i="41"/>
  <c r="J2252" i="41"/>
  <c r="J2251" i="41"/>
  <c r="J2250" i="41"/>
  <c r="J2249" i="41"/>
  <c r="J2248" i="41"/>
  <c r="J2247" i="41"/>
  <c r="J2246" i="41"/>
  <c r="J2245" i="41"/>
  <c r="J2244" i="41"/>
  <c r="J2243" i="41"/>
  <c r="J2242" i="41"/>
  <c r="J2241" i="41"/>
  <c r="J2240" i="41"/>
  <c r="J2239" i="41"/>
  <c r="J2238" i="41"/>
  <c r="J2237" i="41"/>
  <c r="J2236" i="41"/>
  <c r="J2235" i="41"/>
  <c r="J2234" i="41"/>
  <c r="J2233" i="41"/>
  <c r="J2232" i="41"/>
  <c r="J2231" i="41"/>
  <c r="J2230" i="41"/>
  <c r="J2229" i="41"/>
  <c r="J2228" i="41"/>
  <c r="J2227" i="41"/>
  <c r="J2226" i="41"/>
  <c r="F2226" i="41"/>
  <c r="F2227" i="41"/>
  <c r="F2228" i="41"/>
  <c r="F2229" i="41"/>
  <c r="F2230" i="41"/>
  <c r="F2231" i="41"/>
  <c r="F2232" i="41"/>
  <c r="F2233" i="41"/>
  <c r="F2234" i="41"/>
  <c r="F2235" i="41"/>
  <c r="F2236" i="41"/>
  <c r="F2237" i="41"/>
  <c r="F2238" i="41"/>
  <c r="F2239" i="41"/>
  <c r="F2240" i="41"/>
  <c r="F2241" i="41"/>
  <c r="F2242" i="41"/>
  <c r="F2243" i="41"/>
  <c r="F2244" i="41"/>
  <c r="F2245" i="41"/>
  <c r="F2246" i="41"/>
  <c r="F2247" i="41"/>
  <c r="F2248" i="41"/>
  <c r="F2249" i="41"/>
  <c r="F2250" i="41"/>
  <c r="F2251" i="41"/>
  <c r="F2252" i="41"/>
  <c r="F2253" i="41"/>
  <c r="F2254" i="41"/>
  <c r="D2226" i="41"/>
  <c r="D2227" i="41"/>
  <c r="D2228" i="41"/>
  <c r="D2229" i="41"/>
  <c r="D2230" i="41"/>
  <c r="D2231" i="41"/>
  <c r="D2232" i="41"/>
  <c r="D2233" i="41"/>
  <c r="D2234" i="41"/>
  <c r="D2235" i="41"/>
  <c r="D2236" i="41"/>
  <c r="D2237" i="41"/>
  <c r="D2238" i="41"/>
  <c r="D2239" i="41"/>
  <c r="D2240" i="41"/>
  <c r="D2241" i="41"/>
  <c r="D2242" i="41"/>
  <c r="D2243" i="41"/>
  <c r="D2244" i="41"/>
  <c r="D2245" i="41"/>
  <c r="D2246" i="41"/>
  <c r="D2247" i="41"/>
  <c r="D2248" i="41"/>
  <c r="D2249" i="41"/>
  <c r="D2250" i="41"/>
  <c r="D2251" i="41"/>
  <c r="D2252" i="41"/>
  <c r="D2253" i="41"/>
  <c r="D2254" i="41"/>
  <c r="D2012" i="41"/>
  <c r="D2013" i="41"/>
  <c r="D2014" i="41"/>
  <c r="D2015" i="41"/>
  <c r="D2016" i="41"/>
  <c r="D2017" i="41"/>
  <c r="D2018" i="41"/>
  <c r="D2019" i="41"/>
  <c r="D2020" i="41"/>
  <c r="D2021" i="41"/>
  <c r="D2022" i="41"/>
  <c r="D2023" i="41"/>
  <c r="D2024" i="41"/>
  <c r="D2025" i="41"/>
  <c r="D2026" i="41"/>
  <c r="D2027" i="41"/>
  <c r="D2028" i="41"/>
  <c r="D2029" i="41"/>
  <c r="D2030" i="41"/>
  <c r="D2031" i="41"/>
  <c r="D2032" i="41"/>
  <c r="D2033" i="41"/>
  <c r="D2034" i="41"/>
  <c r="D2035" i="41"/>
  <c r="D2036" i="41"/>
  <c r="D2037" i="41"/>
  <c r="D2038" i="41"/>
  <c r="D2039" i="41"/>
  <c r="D2040" i="41"/>
  <c r="D2041" i="41"/>
  <c r="D2042" i="41"/>
  <c r="AC2195" i="41"/>
  <c r="AD2195" i="41" s="1"/>
  <c r="AC2196" i="41"/>
  <c r="AD2196" i="41"/>
  <c r="AC2197" i="41"/>
  <c r="AD2197" i="41" s="1"/>
  <c r="AC2198" i="41"/>
  <c r="AD2198" i="41"/>
  <c r="AC2199" i="41"/>
  <c r="AD2199" i="41" s="1"/>
  <c r="AC2200" i="41"/>
  <c r="AD2200" i="41"/>
  <c r="AC2201" i="41"/>
  <c r="AD2201" i="41" s="1"/>
  <c r="AC2202" i="41"/>
  <c r="AD2202" i="41"/>
  <c r="AC2203" i="41"/>
  <c r="AD2203" i="41" s="1"/>
  <c r="AC2204" i="41"/>
  <c r="AD2204" i="41"/>
  <c r="AC2205" i="41"/>
  <c r="AD2205" i="41" s="1"/>
  <c r="AC2206" i="41"/>
  <c r="AD2206" i="41"/>
  <c r="AC2207" i="41"/>
  <c r="AD2207" i="41" s="1"/>
  <c r="AC2208" i="41"/>
  <c r="AD2208" i="41"/>
  <c r="AC2209" i="41"/>
  <c r="AD2209" i="41" s="1"/>
  <c r="AC2210" i="41"/>
  <c r="AD2210" i="41"/>
  <c r="AC2211" i="41"/>
  <c r="AD2211" i="41" s="1"/>
  <c r="AC2212" i="41"/>
  <c r="AD2212" i="41"/>
  <c r="AC2213" i="41"/>
  <c r="AD2213" i="41" s="1"/>
  <c r="AC2214" i="41"/>
  <c r="AD2214" i="41"/>
  <c r="AC2215" i="41"/>
  <c r="AD2215" i="41" s="1"/>
  <c r="AC2216" i="41"/>
  <c r="AD2216" i="41"/>
  <c r="AC2217" i="41"/>
  <c r="AD2217" i="41" s="1"/>
  <c r="AC2218" i="41"/>
  <c r="AD2218" i="41"/>
  <c r="AC2219" i="41"/>
  <c r="AD2219" i="41" s="1"/>
  <c r="AC2220" i="41"/>
  <c r="AD2220" i="41"/>
  <c r="AC2221" i="41"/>
  <c r="AD2221" i="41" s="1"/>
  <c r="AC2222" i="41"/>
  <c r="AD2222" i="41"/>
  <c r="AC2223" i="41"/>
  <c r="AD2223" i="41" s="1"/>
  <c r="AC2224" i="41"/>
  <c r="AD2224" i="41"/>
  <c r="AC2225" i="41"/>
  <c r="AD2225" i="41" s="1"/>
  <c r="Z2195" i="41"/>
  <c r="Z2196" i="41"/>
  <c r="Z2197" i="41"/>
  <c r="Y376" i="40" s="1"/>
  <c r="Z2198" i="41"/>
  <c r="Z2199" i="41"/>
  <c r="Z2200" i="41"/>
  <c r="Z2201" i="41"/>
  <c r="Z2202" i="41"/>
  <c r="Z2203" i="41"/>
  <c r="Z2204" i="41"/>
  <c r="Z2205" i="41"/>
  <c r="Z2206" i="41"/>
  <c r="Z2207" i="41"/>
  <c r="Z2208" i="41"/>
  <c r="Z2209" i="41"/>
  <c r="Z2210" i="41"/>
  <c r="Z2211" i="41"/>
  <c r="Z2212" i="41"/>
  <c r="Z2213" i="41"/>
  <c r="Z2214" i="41"/>
  <c r="Z2215" i="41"/>
  <c r="Z2216" i="41"/>
  <c r="Z2217" i="41"/>
  <c r="Z2218" i="41"/>
  <c r="Z2219" i="41"/>
  <c r="Z2220" i="41"/>
  <c r="Z2221" i="41"/>
  <c r="Z2222" i="41"/>
  <c r="Z2223" i="41"/>
  <c r="Z2224" i="41"/>
  <c r="Z2225" i="41"/>
  <c r="AB2195" i="41"/>
  <c r="AB2196" i="41"/>
  <c r="AB2197" i="41"/>
  <c r="AB2198" i="41"/>
  <c r="AB2199" i="41"/>
  <c r="AB2200" i="41"/>
  <c r="AB2201" i="41"/>
  <c r="AB2202" i="41"/>
  <c r="AB2203" i="41"/>
  <c r="AB2204" i="41"/>
  <c r="AB2205" i="41"/>
  <c r="AB2206" i="41"/>
  <c r="AB2207" i="41"/>
  <c r="AB2208" i="41"/>
  <c r="AB2209" i="41"/>
  <c r="AB2210" i="41"/>
  <c r="AB2211" i="41"/>
  <c r="AB2212" i="41"/>
  <c r="AB2213" i="41"/>
  <c r="AB2214" i="41"/>
  <c r="AB2215" i="41"/>
  <c r="AB2216" i="41"/>
  <c r="AB2217" i="41"/>
  <c r="AB2218" i="41"/>
  <c r="AB2219" i="41"/>
  <c r="AB2220" i="41"/>
  <c r="AB2221" i="41"/>
  <c r="AB2222" i="41"/>
  <c r="AB2223" i="41"/>
  <c r="AB2224" i="41"/>
  <c r="AB2225" i="41"/>
  <c r="P2195" i="41"/>
  <c r="R2195" i="41"/>
  <c r="T2195" i="41"/>
  <c r="V2195" i="41"/>
  <c r="X2195" i="41"/>
  <c r="P2196" i="41"/>
  <c r="R2196" i="41"/>
  <c r="T2196" i="41"/>
  <c r="V2196" i="41"/>
  <c r="X2196" i="41"/>
  <c r="P2197" i="41"/>
  <c r="R2197" i="41"/>
  <c r="T2197" i="41"/>
  <c r="V2197" i="41"/>
  <c r="X2197" i="41"/>
  <c r="P2198" i="41"/>
  <c r="R2198" i="41"/>
  <c r="T2198" i="41"/>
  <c r="V2198" i="41"/>
  <c r="X2198" i="41"/>
  <c r="P2199" i="41"/>
  <c r="R2199" i="41"/>
  <c r="T2199" i="41"/>
  <c r="V2199" i="41"/>
  <c r="X2199" i="41"/>
  <c r="P2200" i="41"/>
  <c r="R2200" i="41"/>
  <c r="T2200" i="41"/>
  <c r="V2200" i="41"/>
  <c r="X2200" i="41"/>
  <c r="P2201" i="41"/>
  <c r="R2201" i="41"/>
  <c r="T2201" i="41"/>
  <c r="V2201" i="41"/>
  <c r="X2201" i="41"/>
  <c r="P2202" i="41"/>
  <c r="R2202" i="41"/>
  <c r="T2202" i="41"/>
  <c r="V2202" i="41"/>
  <c r="X2202" i="41"/>
  <c r="P2203" i="41"/>
  <c r="R2203" i="41"/>
  <c r="T2203" i="41"/>
  <c r="V2203" i="41"/>
  <c r="X2203" i="41"/>
  <c r="P2204" i="41"/>
  <c r="R2204" i="41"/>
  <c r="T2204" i="41"/>
  <c r="V2204" i="41"/>
  <c r="X2204" i="41"/>
  <c r="P2205" i="41"/>
  <c r="R2205" i="41"/>
  <c r="T2205" i="41"/>
  <c r="V2205" i="41"/>
  <c r="X2205" i="41"/>
  <c r="P2206" i="41"/>
  <c r="R2206" i="41"/>
  <c r="T2206" i="41"/>
  <c r="V2206" i="41"/>
  <c r="X2206" i="41"/>
  <c r="P2207" i="41"/>
  <c r="R2207" i="41"/>
  <c r="T2207" i="41"/>
  <c r="V2207" i="41"/>
  <c r="X2207" i="41"/>
  <c r="P2208" i="41"/>
  <c r="R2208" i="41"/>
  <c r="T2208" i="41"/>
  <c r="V2208" i="41"/>
  <c r="X2208" i="41"/>
  <c r="P2209" i="41"/>
  <c r="R2209" i="41"/>
  <c r="T2209" i="41"/>
  <c r="V2209" i="41"/>
  <c r="X2209" i="41"/>
  <c r="P2210" i="41"/>
  <c r="R2210" i="41"/>
  <c r="T2210" i="41"/>
  <c r="V2210" i="41"/>
  <c r="X2210" i="41"/>
  <c r="P2211" i="41"/>
  <c r="R2211" i="41"/>
  <c r="T2211" i="41"/>
  <c r="V2211" i="41"/>
  <c r="X2211" i="41"/>
  <c r="P2212" i="41"/>
  <c r="R2212" i="41"/>
  <c r="T2212" i="41"/>
  <c r="V2212" i="41"/>
  <c r="X2212" i="41"/>
  <c r="P2213" i="41"/>
  <c r="R2213" i="41"/>
  <c r="T2213" i="41"/>
  <c r="V2213" i="41"/>
  <c r="X2213" i="41"/>
  <c r="P2214" i="41"/>
  <c r="R2214" i="41"/>
  <c r="T2214" i="41"/>
  <c r="V2214" i="41"/>
  <c r="X2214" i="41"/>
  <c r="P2215" i="41"/>
  <c r="R2215" i="41"/>
  <c r="T2215" i="41"/>
  <c r="V2215" i="41"/>
  <c r="X2215" i="41"/>
  <c r="P2216" i="41"/>
  <c r="R2216" i="41"/>
  <c r="T2216" i="41"/>
  <c r="V2216" i="41"/>
  <c r="X2216" i="41"/>
  <c r="P2217" i="41"/>
  <c r="R2217" i="41"/>
  <c r="T2217" i="41"/>
  <c r="V2217" i="41"/>
  <c r="X2217" i="41"/>
  <c r="P2218" i="41"/>
  <c r="R2218" i="41"/>
  <c r="T2218" i="41"/>
  <c r="V2218" i="41"/>
  <c r="X2218" i="41"/>
  <c r="P2219" i="41"/>
  <c r="R2219" i="41"/>
  <c r="T2219" i="41"/>
  <c r="V2219" i="41"/>
  <c r="X2219" i="41"/>
  <c r="P2220" i="41"/>
  <c r="R2220" i="41"/>
  <c r="T2220" i="41"/>
  <c r="V2220" i="41"/>
  <c r="X2220" i="41"/>
  <c r="P2221" i="41"/>
  <c r="R2221" i="41"/>
  <c r="T2221" i="41"/>
  <c r="V2221" i="41"/>
  <c r="X2221" i="41"/>
  <c r="P2222" i="41"/>
  <c r="R2222" i="41"/>
  <c r="T2222" i="41"/>
  <c r="V2222" i="41"/>
  <c r="X2222" i="41"/>
  <c r="P2223" i="41"/>
  <c r="R2223" i="41"/>
  <c r="T2223" i="41"/>
  <c r="V2223" i="41"/>
  <c r="X2223" i="41"/>
  <c r="P2224" i="41"/>
  <c r="R2224" i="41"/>
  <c r="T2224" i="41"/>
  <c r="V2224" i="41"/>
  <c r="X2224" i="41"/>
  <c r="P2225" i="41"/>
  <c r="R2225" i="41"/>
  <c r="T2225" i="41"/>
  <c r="V2225" i="41"/>
  <c r="X2225" i="41"/>
  <c r="N2195" i="41"/>
  <c r="N2196" i="41"/>
  <c r="N2197" i="41"/>
  <c r="N2198" i="41"/>
  <c r="N2199" i="41"/>
  <c r="N2200" i="41"/>
  <c r="N2201" i="41"/>
  <c r="N2202" i="41"/>
  <c r="N2203" i="41"/>
  <c r="N2204" i="41"/>
  <c r="N2205" i="41"/>
  <c r="N2206" i="41"/>
  <c r="N2207" i="41"/>
  <c r="N2208" i="41"/>
  <c r="N2209" i="41"/>
  <c r="N2210" i="41"/>
  <c r="N2211" i="41"/>
  <c r="N2212" i="41"/>
  <c r="N2213" i="41"/>
  <c r="N2214" i="41"/>
  <c r="N2215" i="41"/>
  <c r="N2216" i="41"/>
  <c r="N2217" i="41"/>
  <c r="N2218" i="41"/>
  <c r="N2219" i="41"/>
  <c r="N2220" i="41"/>
  <c r="N2221" i="41"/>
  <c r="N2222" i="41"/>
  <c r="N2223" i="41"/>
  <c r="N2224" i="41"/>
  <c r="N2225" i="41"/>
  <c r="L2195" i="41"/>
  <c r="L2196" i="41"/>
  <c r="L2197" i="41"/>
  <c r="L2198" i="41"/>
  <c r="L2199" i="41"/>
  <c r="L2200" i="41"/>
  <c r="L2201" i="41"/>
  <c r="L2202" i="41"/>
  <c r="L2203" i="41"/>
  <c r="L2204" i="41"/>
  <c r="L2205" i="41"/>
  <c r="L2206" i="41"/>
  <c r="L2207" i="41"/>
  <c r="L2208" i="41"/>
  <c r="L2209" i="41"/>
  <c r="L2210" i="41"/>
  <c r="L2211" i="41"/>
  <c r="L2212" i="41"/>
  <c r="L2213" i="41"/>
  <c r="L2214" i="41"/>
  <c r="L2215" i="41"/>
  <c r="L2216" i="41"/>
  <c r="L2217" i="41"/>
  <c r="L2218" i="41"/>
  <c r="L2219" i="41"/>
  <c r="L2220" i="41"/>
  <c r="L2221" i="41"/>
  <c r="L2222" i="41"/>
  <c r="L2223" i="41"/>
  <c r="L2224" i="41"/>
  <c r="L2225" i="41"/>
  <c r="J2195" i="41"/>
  <c r="J2196" i="41"/>
  <c r="J2197" i="41"/>
  <c r="J2198" i="41"/>
  <c r="J2199" i="41"/>
  <c r="J2200" i="41"/>
  <c r="J2201" i="41"/>
  <c r="J2202" i="41"/>
  <c r="J2203" i="41"/>
  <c r="J2204" i="41"/>
  <c r="J2205" i="41"/>
  <c r="J2206" i="41"/>
  <c r="J2207" i="41"/>
  <c r="J2208" i="41"/>
  <c r="J2209" i="41"/>
  <c r="J2210" i="41"/>
  <c r="J2211" i="41"/>
  <c r="J2212" i="41"/>
  <c r="J2213" i="41"/>
  <c r="J2214" i="41"/>
  <c r="J2215" i="41"/>
  <c r="J2216" i="41"/>
  <c r="J2217" i="41"/>
  <c r="J2218" i="41"/>
  <c r="J2219" i="41"/>
  <c r="J2220" i="41"/>
  <c r="J2221" i="41"/>
  <c r="J2222" i="41"/>
  <c r="J2223" i="41"/>
  <c r="J2224" i="41"/>
  <c r="J2225" i="41"/>
  <c r="F2195" i="41"/>
  <c r="H2195" i="41"/>
  <c r="F2196" i="41"/>
  <c r="H2196" i="41"/>
  <c r="F2197" i="41"/>
  <c r="H2197" i="41"/>
  <c r="F2198" i="41"/>
  <c r="H2198" i="41"/>
  <c r="F2199" i="41"/>
  <c r="H2199" i="41"/>
  <c r="F2200" i="41"/>
  <c r="H2200" i="41"/>
  <c r="F2201" i="41"/>
  <c r="H2201" i="41"/>
  <c r="F2202" i="41"/>
  <c r="H2202" i="41"/>
  <c r="F2203" i="41"/>
  <c r="H2203" i="41"/>
  <c r="F2204" i="41"/>
  <c r="H2204" i="41"/>
  <c r="F2205" i="41"/>
  <c r="H2205" i="41"/>
  <c r="F2206" i="41"/>
  <c r="H2206" i="41"/>
  <c r="F2207" i="41"/>
  <c r="H2207" i="41"/>
  <c r="F2208" i="41"/>
  <c r="H2208" i="41"/>
  <c r="F2209" i="41"/>
  <c r="H2209" i="41"/>
  <c r="F2210" i="41"/>
  <c r="H2210" i="41"/>
  <c r="F2211" i="41"/>
  <c r="H2211" i="41"/>
  <c r="F2212" i="41"/>
  <c r="H2212" i="41"/>
  <c r="F2213" i="41"/>
  <c r="H2213" i="41"/>
  <c r="F2214" i="41"/>
  <c r="H2214" i="41"/>
  <c r="F2215" i="41"/>
  <c r="H2215" i="41"/>
  <c r="F2216" i="41"/>
  <c r="H2216" i="41"/>
  <c r="F2217" i="41"/>
  <c r="H2217" i="41"/>
  <c r="F2218" i="41"/>
  <c r="H2218" i="41"/>
  <c r="F2219" i="41"/>
  <c r="H2219" i="41"/>
  <c r="F2220" i="41"/>
  <c r="H2220" i="41"/>
  <c r="F2221" i="41"/>
  <c r="H2221" i="41"/>
  <c r="F2222" i="41"/>
  <c r="H2222" i="41"/>
  <c r="F2223" i="41"/>
  <c r="H2223" i="41"/>
  <c r="F2224" i="41"/>
  <c r="H2224" i="41"/>
  <c r="F2225" i="41"/>
  <c r="H2225" i="41"/>
  <c r="D2195" i="41"/>
  <c r="D2196" i="41"/>
  <c r="D2197" i="41"/>
  <c r="D2198" i="41"/>
  <c r="D2199" i="41"/>
  <c r="D2200" i="41"/>
  <c r="D2201" i="41"/>
  <c r="D2202" i="41"/>
  <c r="D2203" i="41"/>
  <c r="D2204" i="41"/>
  <c r="D2205" i="41"/>
  <c r="D2206" i="41"/>
  <c r="D2207" i="41"/>
  <c r="D2208" i="41"/>
  <c r="D2209" i="41"/>
  <c r="D2210" i="41"/>
  <c r="D2211" i="41"/>
  <c r="D2212" i="41"/>
  <c r="D2213" i="41"/>
  <c r="D2214" i="41"/>
  <c r="D2215" i="41"/>
  <c r="D2216" i="41"/>
  <c r="D2217" i="41"/>
  <c r="D2218" i="41"/>
  <c r="D2219" i="41"/>
  <c r="D2220" i="41"/>
  <c r="D2221" i="41"/>
  <c r="D2222" i="41"/>
  <c r="D2223" i="41"/>
  <c r="D2224" i="41"/>
  <c r="D2225" i="41"/>
  <c r="AC2164" i="41"/>
  <c r="AD2164" i="41" s="1"/>
  <c r="AC2165" i="41"/>
  <c r="AD2165" i="41"/>
  <c r="AC2166" i="41"/>
  <c r="AD2166" i="41" s="1"/>
  <c r="AC2167" i="41"/>
  <c r="AD2167" i="41" s="1"/>
  <c r="AC2168" i="41"/>
  <c r="AD2168" i="41" s="1"/>
  <c r="AC2169" i="41"/>
  <c r="AD2169" i="41" s="1"/>
  <c r="AC2170" i="41"/>
  <c r="AD2170" i="41" s="1"/>
  <c r="AC2171" i="41"/>
  <c r="AD2171" i="41"/>
  <c r="AC2172" i="41"/>
  <c r="AD2172" i="41" s="1"/>
  <c r="AC2173" i="41"/>
  <c r="AD2173" i="41"/>
  <c r="AC2174" i="41"/>
  <c r="AD2174" i="41" s="1"/>
  <c r="AC2175" i="41"/>
  <c r="AD2175" i="41" s="1"/>
  <c r="AC2176" i="41"/>
  <c r="AD2176" i="41" s="1"/>
  <c r="AC2177" i="41"/>
  <c r="AD2177" i="41"/>
  <c r="AC2178" i="41"/>
  <c r="AD2178" i="41" s="1"/>
  <c r="AC2179" i="41"/>
  <c r="AD2179" i="41"/>
  <c r="AC2180" i="41"/>
  <c r="AD2180" i="41" s="1"/>
  <c r="AC2181" i="41"/>
  <c r="AD2181" i="41"/>
  <c r="AC2182" i="41"/>
  <c r="AD2182" i="41" s="1"/>
  <c r="AC2183" i="41"/>
  <c r="AD2183" i="41" s="1"/>
  <c r="AC2184" i="41"/>
  <c r="AD2184" i="41" s="1"/>
  <c r="AC2185" i="41"/>
  <c r="AD2185" i="41"/>
  <c r="AC2186" i="41"/>
  <c r="AD2186" i="41" s="1"/>
  <c r="AC2187" i="41"/>
  <c r="AD2187" i="41"/>
  <c r="AC2188" i="41"/>
  <c r="AD2188" i="41" s="1"/>
  <c r="AC2189" i="41"/>
  <c r="AD2189" i="41"/>
  <c r="AC2190" i="41"/>
  <c r="AD2190" i="41" s="1"/>
  <c r="AC2191" i="41"/>
  <c r="AD2191" i="41" s="1"/>
  <c r="AC2192" i="41"/>
  <c r="AD2192" i="41" s="1"/>
  <c r="AC2193" i="41"/>
  <c r="AD2193" i="41" s="1"/>
  <c r="AC2194" i="41"/>
  <c r="AD2194" i="41" s="1"/>
  <c r="T2164" i="41"/>
  <c r="V2164" i="41"/>
  <c r="X2164" i="41"/>
  <c r="Z2164" i="41"/>
  <c r="AB2164" i="41"/>
  <c r="T2165" i="41"/>
  <c r="V2165" i="41"/>
  <c r="X2165" i="41"/>
  <c r="Z2165" i="41"/>
  <c r="AB2165" i="41"/>
  <c r="T2166" i="41"/>
  <c r="V2166" i="41"/>
  <c r="X2166" i="41"/>
  <c r="Z2166" i="41"/>
  <c r="AB2166" i="41"/>
  <c r="T2167" i="41"/>
  <c r="V2167" i="41"/>
  <c r="X2167" i="41"/>
  <c r="Z2167" i="41"/>
  <c r="AB2167" i="41"/>
  <c r="T2168" i="41"/>
  <c r="V2168" i="41"/>
  <c r="X2168" i="41"/>
  <c r="Z2168" i="41"/>
  <c r="AB2168" i="41"/>
  <c r="T2169" i="41"/>
  <c r="V2169" i="41"/>
  <c r="X2169" i="41"/>
  <c r="Z2169" i="41"/>
  <c r="AB2169" i="41"/>
  <c r="T2170" i="41"/>
  <c r="V2170" i="41"/>
  <c r="X2170" i="41"/>
  <c r="Z2170" i="41"/>
  <c r="AB2170" i="41"/>
  <c r="T2171" i="41"/>
  <c r="V2171" i="41"/>
  <c r="X2171" i="41"/>
  <c r="Z2171" i="41"/>
  <c r="AB2171" i="41"/>
  <c r="T2172" i="41"/>
  <c r="V2172" i="41"/>
  <c r="X2172" i="41"/>
  <c r="Z2172" i="41"/>
  <c r="AB2172" i="41"/>
  <c r="T2173" i="41"/>
  <c r="V2173" i="41"/>
  <c r="X2173" i="41"/>
  <c r="Z2173" i="41"/>
  <c r="AB2173" i="41"/>
  <c r="T2174" i="41"/>
  <c r="V2174" i="41"/>
  <c r="X2174" i="41"/>
  <c r="Z2174" i="41"/>
  <c r="AB2174" i="41"/>
  <c r="T2175" i="41"/>
  <c r="V2175" i="41"/>
  <c r="X2175" i="41"/>
  <c r="Z2175" i="41"/>
  <c r="AB2175" i="41"/>
  <c r="T2176" i="41"/>
  <c r="V2176" i="41"/>
  <c r="X2176" i="41"/>
  <c r="Z2176" i="41"/>
  <c r="AB2176" i="41"/>
  <c r="T2177" i="41"/>
  <c r="V2177" i="41"/>
  <c r="X2177" i="41"/>
  <c r="Z2177" i="41"/>
  <c r="AB2177" i="41"/>
  <c r="T2178" i="41"/>
  <c r="V2178" i="41"/>
  <c r="X2178" i="41"/>
  <c r="Z2178" i="41"/>
  <c r="AB2178" i="41"/>
  <c r="T2179" i="41"/>
  <c r="V2179" i="41"/>
  <c r="X2179" i="41"/>
  <c r="Z2179" i="41"/>
  <c r="AB2179" i="41"/>
  <c r="T2180" i="41"/>
  <c r="V2180" i="41"/>
  <c r="X2180" i="41"/>
  <c r="Z2180" i="41"/>
  <c r="AB2180" i="41"/>
  <c r="T2181" i="41"/>
  <c r="V2181" i="41"/>
  <c r="X2181" i="41"/>
  <c r="Z2181" i="41"/>
  <c r="AB2181" i="41"/>
  <c r="T2182" i="41"/>
  <c r="V2182" i="41"/>
  <c r="X2182" i="41"/>
  <c r="Z2182" i="41"/>
  <c r="AB2182" i="41"/>
  <c r="T2183" i="41"/>
  <c r="V2183" i="41"/>
  <c r="X2183" i="41"/>
  <c r="Z2183" i="41"/>
  <c r="AB2183" i="41"/>
  <c r="T2184" i="41"/>
  <c r="V2184" i="41"/>
  <c r="X2184" i="41"/>
  <c r="Z2184" i="41"/>
  <c r="AB2184" i="41"/>
  <c r="T2185" i="41"/>
  <c r="V2185" i="41"/>
  <c r="X2185" i="41"/>
  <c r="Z2185" i="41"/>
  <c r="AB2185" i="41"/>
  <c r="T2186" i="41"/>
  <c r="V2186" i="41"/>
  <c r="X2186" i="41"/>
  <c r="Z2186" i="41"/>
  <c r="AB2186" i="41"/>
  <c r="T2187" i="41"/>
  <c r="V2187" i="41"/>
  <c r="X2187" i="41"/>
  <c r="Z2187" i="41"/>
  <c r="AB2187" i="41"/>
  <c r="T2188" i="41"/>
  <c r="V2188" i="41"/>
  <c r="X2188" i="41"/>
  <c r="Z2188" i="41"/>
  <c r="AB2188" i="41"/>
  <c r="T2189" i="41"/>
  <c r="V2189" i="41"/>
  <c r="X2189" i="41"/>
  <c r="Z2189" i="41"/>
  <c r="AB2189" i="41"/>
  <c r="T2190" i="41"/>
  <c r="V2190" i="41"/>
  <c r="X2190" i="41"/>
  <c r="Z2190" i="41"/>
  <c r="AB2190" i="41"/>
  <c r="T2191" i="41"/>
  <c r="V2191" i="41"/>
  <c r="X2191" i="41"/>
  <c r="Z2191" i="41"/>
  <c r="AB2191" i="41"/>
  <c r="T2192" i="41"/>
  <c r="V2192" i="41"/>
  <c r="X2192" i="41"/>
  <c r="Z2192" i="41"/>
  <c r="AB2192" i="41"/>
  <c r="T2193" i="41"/>
  <c r="V2193" i="41"/>
  <c r="X2193" i="41"/>
  <c r="Z2193" i="41"/>
  <c r="AB2193" i="41"/>
  <c r="T2194" i="41"/>
  <c r="V2194" i="41"/>
  <c r="X2194" i="41"/>
  <c r="Z2194" i="41"/>
  <c r="AB2194" i="41"/>
  <c r="R2164" i="41"/>
  <c r="R2165" i="41"/>
  <c r="R2166" i="41"/>
  <c r="R2167" i="41"/>
  <c r="R2168" i="41"/>
  <c r="R2169" i="41"/>
  <c r="R2170" i="41"/>
  <c r="R2171" i="41"/>
  <c r="R2172" i="41"/>
  <c r="R2173" i="41"/>
  <c r="R2174" i="41"/>
  <c r="R2175" i="41"/>
  <c r="R2176" i="41"/>
  <c r="R2177" i="41"/>
  <c r="R2178" i="41"/>
  <c r="R2179" i="41"/>
  <c r="R2180" i="41"/>
  <c r="R2181" i="41"/>
  <c r="R2182" i="41"/>
  <c r="R2183" i="41"/>
  <c r="R2184" i="41"/>
  <c r="R2185" i="41"/>
  <c r="R2186" i="41"/>
  <c r="R2187" i="41"/>
  <c r="R2188" i="41"/>
  <c r="R2189" i="41"/>
  <c r="R2190" i="41"/>
  <c r="R2191" i="41"/>
  <c r="R2192" i="41"/>
  <c r="R2193" i="41"/>
  <c r="R2194" i="41"/>
  <c r="P2164" i="41"/>
  <c r="P2165" i="41"/>
  <c r="P2166" i="41"/>
  <c r="P2167" i="41"/>
  <c r="P2168" i="41"/>
  <c r="P2169" i="41"/>
  <c r="P2170" i="41"/>
  <c r="P2171" i="41"/>
  <c r="P2172" i="41"/>
  <c r="P2173" i="41"/>
  <c r="P2174" i="41"/>
  <c r="P2175" i="41"/>
  <c r="P2176" i="41"/>
  <c r="P2177" i="41"/>
  <c r="P2178" i="41"/>
  <c r="P2179" i="41"/>
  <c r="P2180" i="41"/>
  <c r="P2181" i="41"/>
  <c r="P2182" i="41"/>
  <c r="P2183" i="41"/>
  <c r="P2184" i="41"/>
  <c r="P2185" i="41"/>
  <c r="P2186" i="41"/>
  <c r="P2187" i="41"/>
  <c r="P2188" i="41"/>
  <c r="P2189" i="41"/>
  <c r="P2190" i="41"/>
  <c r="P2191" i="41"/>
  <c r="P2192" i="41"/>
  <c r="P2193" i="41"/>
  <c r="P2194" i="41"/>
  <c r="N2164" i="41"/>
  <c r="N2165" i="41"/>
  <c r="N2166" i="41"/>
  <c r="N2167" i="41"/>
  <c r="N2168" i="41"/>
  <c r="N2169" i="41"/>
  <c r="N2170" i="41"/>
  <c r="N2171" i="41"/>
  <c r="N2172" i="41"/>
  <c r="N2173" i="41"/>
  <c r="N2174" i="41"/>
  <c r="N2175" i="41"/>
  <c r="N2176" i="41"/>
  <c r="N2177" i="41"/>
  <c r="N2178" i="41"/>
  <c r="N2179" i="41"/>
  <c r="N2180" i="41"/>
  <c r="N2181" i="41"/>
  <c r="N2182" i="41"/>
  <c r="N2183" i="41"/>
  <c r="N2184" i="41"/>
  <c r="N2185" i="41"/>
  <c r="N2186" i="41"/>
  <c r="N2187" i="41"/>
  <c r="N2188" i="41"/>
  <c r="N2189" i="41"/>
  <c r="N2190" i="41"/>
  <c r="N2191" i="41"/>
  <c r="N2192" i="41"/>
  <c r="N2193" i="41"/>
  <c r="N2194" i="41"/>
  <c r="F2164" i="41"/>
  <c r="H2164" i="41"/>
  <c r="J2164" i="41"/>
  <c r="L2164" i="41"/>
  <c r="F2165" i="41"/>
  <c r="H2165" i="41"/>
  <c r="J2165" i="41"/>
  <c r="L2165" i="41"/>
  <c r="F2166" i="41"/>
  <c r="H2166" i="41"/>
  <c r="J2166" i="41"/>
  <c r="L2166" i="41"/>
  <c r="F2167" i="41"/>
  <c r="H2167" i="41"/>
  <c r="J2167" i="41"/>
  <c r="L2167" i="41"/>
  <c r="F2168" i="41"/>
  <c r="H2168" i="41"/>
  <c r="J2168" i="41"/>
  <c r="L2168" i="41"/>
  <c r="F2169" i="41"/>
  <c r="H2169" i="41"/>
  <c r="J2169" i="41"/>
  <c r="L2169" i="41"/>
  <c r="F2170" i="41"/>
  <c r="H2170" i="41"/>
  <c r="J2170" i="41"/>
  <c r="L2170" i="41"/>
  <c r="F2171" i="41"/>
  <c r="H2171" i="41"/>
  <c r="J2171" i="41"/>
  <c r="L2171" i="41"/>
  <c r="F2172" i="41"/>
  <c r="H2172" i="41"/>
  <c r="J2172" i="41"/>
  <c r="L2172" i="41"/>
  <c r="F2173" i="41"/>
  <c r="H2173" i="41"/>
  <c r="J2173" i="41"/>
  <c r="L2173" i="41"/>
  <c r="F2174" i="41"/>
  <c r="H2174" i="41"/>
  <c r="J2174" i="41"/>
  <c r="L2174" i="41"/>
  <c r="F2175" i="41"/>
  <c r="H2175" i="41"/>
  <c r="J2175" i="41"/>
  <c r="L2175" i="41"/>
  <c r="F2176" i="41"/>
  <c r="H2176" i="41"/>
  <c r="J2176" i="41"/>
  <c r="L2176" i="41"/>
  <c r="F2177" i="41"/>
  <c r="H2177" i="41"/>
  <c r="J2177" i="41"/>
  <c r="L2177" i="41"/>
  <c r="F2178" i="41"/>
  <c r="H2178" i="41"/>
  <c r="J2178" i="41"/>
  <c r="L2178" i="41"/>
  <c r="F2179" i="41"/>
  <c r="H2179" i="41"/>
  <c r="J2179" i="41"/>
  <c r="L2179" i="41"/>
  <c r="F2180" i="41"/>
  <c r="H2180" i="41"/>
  <c r="J2180" i="41"/>
  <c r="L2180" i="41"/>
  <c r="F2181" i="41"/>
  <c r="H2181" i="41"/>
  <c r="J2181" i="41"/>
  <c r="L2181" i="41"/>
  <c r="F2182" i="41"/>
  <c r="H2182" i="41"/>
  <c r="J2182" i="41"/>
  <c r="L2182" i="41"/>
  <c r="F2183" i="41"/>
  <c r="H2183" i="41"/>
  <c r="J2183" i="41"/>
  <c r="L2183" i="41"/>
  <c r="F2184" i="41"/>
  <c r="H2184" i="41"/>
  <c r="J2184" i="41"/>
  <c r="L2184" i="41"/>
  <c r="F2185" i="41"/>
  <c r="H2185" i="41"/>
  <c r="J2185" i="41"/>
  <c r="L2185" i="41"/>
  <c r="F2186" i="41"/>
  <c r="H2186" i="41"/>
  <c r="J2186" i="41"/>
  <c r="L2186" i="41"/>
  <c r="F2187" i="41"/>
  <c r="H2187" i="41"/>
  <c r="J2187" i="41"/>
  <c r="L2187" i="41"/>
  <c r="F2188" i="41"/>
  <c r="H2188" i="41"/>
  <c r="J2188" i="41"/>
  <c r="L2188" i="41"/>
  <c r="F2189" i="41"/>
  <c r="H2189" i="41"/>
  <c r="J2189" i="41"/>
  <c r="L2189" i="41"/>
  <c r="F2190" i="41"/>
  <c r="H2190" i="41"/>
  <c r="J2190" i="41"/>
  <c r="L2190" i="41"/>
  <c r="F2191" i="41"/>
  <c r="H2191" i="41"/>
  <c r="J2191" i="41"/>
  <c r="L2191" i="41"/>
  <c r="F2192" i="41"/>
  <c r="H2192" i="41"/>
  <c r="J2192" i="41"/>
  <c r="L2192" i="41"/>
  <c r="F2193" i="41"/>
  <c r="H2193" i="41"/>
  <c r="J2193" i="41"/>
  <c r="L2193" i="41"/>
  <c r="F2194" i="41"/>
  <c r="H2194" i="41"/>
  <c r="J2194" i="41"/>
  <c r="L2194" i="41"/>
  <c r="D2164" i="41"/>
  <c r="D2165" i="41"/>
  <c r="D2166" i="41"/>
  <c r="D2167" i="41"/>
  <c r="D2168" i="41"/>
  <c r="D2169" i="41"/>
  <c r="D2170" i="41"/>
  <c r="D2171" i="41"/>
  <c r="D2172" i="41"/>
  <c r="D2173" i="41"/>
  <c r="D2174" i="41"/>
  <c r="D2175" i="41"/>
  <c r="D2176" i="41"/>
  <c r="D2177" i="41"/>
  <c r="D2178" i="41"/>
  <c r="D2179" i="41"/>
  <c r="D2180" i="41"/>
  <c r="D2181" i="41"/>
  <c r="D2182" i="41"/>
  <c r="D2183" i="41"/>
  <c r="D2184" i="41"/>
  <c r="D2185" i="41"/>
  <c r="D2186" i="41"/>
  <c r="D2187" i="41"/>
  <c r="D2188" i="41"/>
  <c r="D2189" i="41"/>
  <c r="D2190" i="41"/>
  <c r="D2191" i="41"/>
  <c r="D2192" i="41"/>
  <c r="D2193" i="41"/>
  <c r="D2194" i="41"/>
  <c r="AC2135" i="41"/>
  <c r="AD2135" i="41"/>
  <c r="AC2136" i="41"/>
  <c r="AD2136" i="41" s="1"/>
  <c r="AC2137" i="41"/>
  <c r="AD2137" i="41"/>
  <c r="AC2138" i="41"/>
  <c r="AD2138" i="41" s="1"/>
  <c r="AC2139" i="41"/>
  <c r="AD2139" i="41"/>
  <c r="AC2140" i="41"/>
  <c r="AD2140" i="41" s="1"/>
  <c r="AC2141" i="41"/>
  <c r="AD2141" i="41"/>
  <c r="AC2142" i="41"/>
  <c r="AD2142" i="41" s="1"/>
  <c r="AC2143" i="41"/>
  <c r="AD2143" i="41"/>
  <c r="AC2144" i="41"/>
  <c r="AD2144" i="41" s="1"/>
  <c r="AC2145" i="41"/>
  <c r="AD2145" i="41"/>
  <c r="AC2146" i="41"/>
  <c r="AD2146" i="41" s="1"/>
  <c r="AC2147" i="41"/>
  <c r="AD2147" i="41"/>
  <c r="AC2148" i="41"/>
  <c r="AD2148" i="41" s="1"/>
  <c r="AC2149" i="41"/>
  <c r="AD2149" i="41"/>
  <c r="AC2150" i="41"/>
  <c r="AD2150" i="41" s="1"/>
  <c r="AC2151" i="41"/>
  <c r="AD2151" i="41"/>
  <c r="AC2152" i="41"/>
  <c r="AD2152" i="41" s="1"/>
  <c r="AC2153" i="41"/>
  <c r="AD2153" i="41"/>
  <c r="AC2154" i="41"/>
  <c r="AD2154" i="41" s="1"/>
  <c r="AC2155" i="41"/>
  <c r="AD2155" i="41"/>
  <c r="AC2156" i="41"/>
  <c r="AD2156" i="41" s="1"/>
  <c r="AC2157" i="41"/>
  <c r="AD2157" i="41"/>
  <c r="AC2158" i="41"/>
  <c r="AD2158" i="41" s="1"/>
  <c r="AC2159" i="41"/>
  <c r="AD2159" i="41"/>
  <c r="AC2160" i="41"/>
  <c r="AD2160" i="41" s="1"/>
  <c r="AC2161" i="41"/>
  <c r="AD2161" i="41"/>
  <c r="AC2162" i="41"/>
  <c r="AD2162" i="41" s="1"/>
  <c r="AC2163" i="41"/>
  <c r="AD2163" i="41"/>
  <c r="AC2134" i="41"/>
  <c r="AD2134" i="41" s="1"/>
  <c r="AC2133" i="41"/>
  <c r="AD2133" i="41"/>
  <c r="J2134" i="41"/>
  <c r="L2134" i="41"/>
  <c r="N2134" i="41"/>
  <c r="P2134" i="41"/>
  <c r="R2134" i="41"/>
  <c r="T2134" i="41"/>
  <c r="V2134" i="41"/>
  <c r="X2134" i="41"/>
  <c r="Z2134" i="41"/>
  <c r="AB2134" i="41"/>
  <c r="J2135" i="41"/>
  <c r="L2135" i="41"/>
  <c r="N2135" i="41"/>
  <c r="P2135" i="41"/>
  <c r="R2135" i="41"/>
  <c r="T2135" i="41"/>
  <c r="V2135" i="41"/>
  <c r="X2135" i="41"/>
  <c r="Z2135" i="41"/>
  <c r="AB2135" i="41"/>
  <c r="J2136" i="41"/>
  <c r="L2136" i="41"/>
  <c r="N2136" i="41"/>
  <c r="P2136" i="41"/>
  <c r="R2136" i="41"/>
  <c r="T2136" i="41"/>
  <c r="V2136" i="41"/>
  <c r="X2136" i="41"/>
  <c r="Z2136" i="41"/>
  <c r="AB2136" i="41"/>
  <c r="J2137" i="41"/>
  <c r="L2137" i="41"/>
  <c r="N2137" i="41"/>
  <c r="P2137" i="41"/>
  <c r="R2137" i="41"/>
  <c r="T2137" i="41"/>
  <c r="V2137" i="41"/>
  <c r="X2137" i="41"/>
  <c r="Z2137" i="41"/>
  <c r="AB2137" i="41"/>
  <c r="J2138" i="41"/>
  <c r="L2138" i="41"/>
  <c r="N2138" i="41"/>
  <c r="P2138" i="41"/>
  <c r="R2138" i="41"/>
  <c r="T2138" i="41"/>
  <c r="V2138" i="41"/>
  <c r="X2138" i="41"/>
  <c r="Z2138" i="41"/>
  <c r="AB2138" i="41"/>
  <c r="J2139" i="41"/>
  <c r="L2139" i="41"/>
  <c r="N2139" i="41"/>
  <c r="P2139" i="41"/>
  <c r="R2139" i="41"/>
  <c r="T2139" i="41"/>
  <c r="V2139" i="41"/>
  <c r="X2139" i="41"/>
  <c r="Z2139" i="41"/>
  <c r="AB2139" i="41"/>
  <c r="J2140" i="41"/>
  <c r="L2140" i="41"/>
  <c r="N2140" i="41"/>
  <c r="P2140" i="41"/>
  <c r="R2140" i="41"/>
  <c r="T2140" i="41"/>
  <c r="V2140" i="41"/>
  <c r="X2140" i="41"/>
  <c r="Z2140" i="41"/>
  <c r="AB2140" i="41"/>
  <c r="J2141" i="41"/>
  <c r="L2141" i="41"/>
  <c r="N2141" i="41"/>
  <c r="P2141" i="41"/>
  <c r="R2141" i="41"/>
  <c r="T2141" i="41"/>
  <c r="V2141" i="41"/>
  <c r="X2141" i="41"/>
  <c r="Z2141" i="41"/>
  <c r="AB2141" i="41"/>
  <c r="J2142" i="41"/>
  <c r="L2142" i="41"/>
  <c r="N2142" i="41"/>
  <c r="P2142" i="41"/>
  <c r="R2142" i="41"/>
  <c r="T2142" i="41"/>
  <c r="V2142" i="41"/>
  <c r="X2142" i="41"/>
  <c r="Z2142" i="41"/>
  <c r="AB2142" i="41"/>
  <c r="J2143" i="41"/>
  <c r="L2143" i="41"/>
  <c r="N2143" i="41"/>
  <c r="P2143" i="41"/>
  <c r="R2143" i="41"/>
  <c r="T2143" i="41"/>
  <c r="V2143" i="41"/>
  <c r="X2143" i="41"/>
  <c r="Z2143" i="41"/>
  <c r="AB2143" i="41"/>
  <c r="J2144" i="41"/>
  <c r="L2144" i="41"/>
  <c r="N2144" i="41"/>
  <c r="P2144" i="41"/>
  <c r="R2144" i="41"/>
  <c r="T2144" i="41"/>
  <c r="V2144" i="41"/>
  <c r="X2144" i="41"/>
  <c r="Z2144" i="41"/>
  <c r="AB2144" i="41"/>
  <c r="J2145" i="41"/>
  <c r="L2145" i="41"/>
  <c r="N2145" i="41"/>
  <c r="P2145" i="41"/>
  <c r="R2145" i="41"/>
  <c r="T2145" i="41"/>
  <c r="V2145" i="41"/>
  <c r="X2145" i="41"/>
  <c r="Z2145" i="41"/>
  <c r="AB2145" i="41"/>
  <c r="J2146" i="41"/>
  <c r="L2146" i="41"/>
  <c r="N2146" i="41"/>
  <c r="P2146" i="41"/>
  <c r="R2146" i="41"/>
  <c r="T2146" i="41"/>
  <c r="V2146" i="41"/>
  <c r="X2146" i="41"/>
  <c r="Z2146" i="41"/>
  <c r="AB2146" i="41"/>
  <c r="J2147" i="41"/>
  <c r="L2147" i="41"/>
  <c r="N2147" i="41"/>
  <c r="P2147" i="41"/>
  <c r="R2147" i="41"/>
  <c r="T2147" i="41"/>
  <c r="V2147" i="41"/>
  <c r="X2147" i="41"/>
  <c r="Z2147" i="41"/>
  <c r="AB2147" i="41"/>
  <c r="J2148" i="41"/>
  <c r="L2148" i="41"/>
  <c r="N2148" i="41"/>
  <c r="P2148" i="41"/>
  <c r="R2148" i="41"/>
  <c r="T2148" i="41"/>
  <c r="V2148" i="41"/>
  <c r="X2148" i="41"/>
  <c r="Z2148" i="41"/>
  <c r="AB2148" i="41"/>
  <c r="J2149" i="41"/>
  <c r="L2149" i="41"/>
  <c r="N2149" i="41"/>
  <c r="P2149" i="41"/>
  <c r="R2149" i="41"/>
  <c r="T2149" i="41"/>
  <c r="V2149" i="41"/>
  <c r="X2149" i="41"/>
  <c r="Z2149" i="41"/>
  <c r="AB2149" i="41"/>
  <c r="J2150" i="41"/>
  <c r="L2150" i="41"/>
  <c r="N2150" i="41"/>
  <c r="P2150" i="41"/>
  <c r="R2150" i="41"/>
  <c r="T2150" i="41"/>
  <c r="V2150" i="41"/>
  <c r="X2150" i="41"/>
  <c r="Z2150" i="41"/>
  <c r="AB2150" i="41"/>
  <c r="J2151" i="41"/>
  <c r="L2151" i="41"/>
  <c r="N2151" i="41"/>
  <c r="P2151" i="41"/>
  <c r="R2151" i="41"/>
  <c r="T2151" i="41"/>
  <c r="V2151" i="41"/>
  <c r="X2151" i="41"/>
  <c r="Z2151" i="41"/>
  <c r="AB2151" i="41"/>
  <c r="J2152" i="41"/>
  <c r="L2152" i="41"/>
  <c r="N2152" i="41"/>
  <c r="P2152" i="41"/>
  <c r="R2152" i="41"/>
  <c r="T2152" i="41"/>
  <c r="V2152" i="41"/>
  <c r="X2152" i="41"/>
  <c r="Z2152" i="41"/>
  <c r="AB2152" i="41"/>
  <c r="J2153" i="41"/>
  <c r="L2153" i="41"/>
  <c r="N2153" i="41"/>
  <c r="P2153" i="41"/>
  <c r="R2153" i="41"/>
  <c r="T2153" i="41"/>
  <c r="V2153" i="41"/>
  <c r="X2153" i="41"/>
  <c r="Z2153" i="41"/>
  <c r="AB2153" i="41"/>
  <c r="J2154" i="41"/>
  <c r="L2154" i="41"/>
  <c r="N2154" i="41"/>
  <c r="P2154" i="41"/>
  <c r="R2154" i="41"/>
  <c r="T2154" i="41"/>
  <c r="V2154" i="41"/>
  <c r="X2154" i="41"/>
  <c r="Z2154" i="41"/>
  <c r="AB2154" i="41"/>
  <c r="J2155" i="41"/>
  <c r="L2155" i="41"/>
  <c r="N2155" i="41"/>
  <c r="P2155" i="41"/>
  <c r="R2155" i="41"/>
  <c r="T2155" i="41"/>
  <c r="V2155" i="41"/>
  <c r="X2155" i="41"/>
  <c r="Z2155" i="41"/>
  <c r="AB2155" i="41"/>
  <c r="J2156" i="41"/>
  <c r="L2156" i="41"/>
  <c r="N2156" i="41"/>
  <c r="P2156" i="41"/>
  <c r="R2156" i="41"/>
  <c r="T2156" i="41"/>
  <c r="V2156" i="41"/>
  <c r="X2156" i="41"/>
  <c r="Z2156" i="41"/>
  <c r="AB2156" i="41"/>
  <c r="J2157" i="41"/>
  <c r="L2157" i="41"/>
  <c r="N2157" i="41"/>
  <c r="P2157" i="41"/>
  <c r="R2157" i="41"/>
  <c r="T2157" i="41"/>
  <c r="V2157" i="41"/>
  <c r="X2157" i="41"/>
  <c r="Z2157" i="41"/>
  <c r="AB2157" i="41"/>
  <c r="J2158" i="41"/>
  <c r="L2158" i="41"/>
  <c r="N2158" i="41"/>
  <c r="P2158" i="41"/>
  <c r="R2158" i="41"/>
  <c r="T2158" i="41"/>
  <c r="V2158" i="41"/>
  <c r="X2158" i="41"/>
  <c r="Z2158" i="41"/>
  <c r="AB2158" i="41"/>
  <c r="J2159" i="41"/>
  <c r="L2159" i="41"/>
  <c r="N2159" i="41"/>
  <c r="P2159" i="41"/>
  <c r="R2159" i="41"/>
  <c r="T2159" i="41"/>
  <c r="V2159" i="41"/>
  <c r="X2159" i="41"/>
  <c r="Z2159" i="41"/>
  <c r="AB2159" i="41"/>
  <c r="J2160" i="41"/>
  <c r="L2160" i="41"/>
  <c r="N2160" i="41"/>
  <c r="P2160" i="41"/>
  <c r="R2160" i="41"/>
  <c r="T2160" i="41"/>
  <c r="V2160" i="41"/>
  <c r="X2160" i="41"/>
  <c r="Z2160" i="41"/>
  <c r="AB2160" i="41"/>
  <c r="J2161" i="41"/>
  <c r="L2161" i="41"/>
  <c r="N2161" i="41"/>
  <c r="P2161" i="41"/>
  <c r="R2161" i="41"/>
  <c r="T2161" i="41"/>
  <c r="V2161" i="41"/>
  <c r="X2161" i="41"/>
  <c r="Z2161" i="41"/>
  <c r="AB2161" i="41"/>
  <c r="J2162" i="41"/>
  <c r="L2162" i="41"/>
  <c r="N2162" i="41"/>
  <c r="P2162" i="41"/>
  <c r="R2162" i="41"/>
  <c r="T2162" i="41"/>
  <c r="V2162" i="41"/>
  <c r="X2162" i="41"/>
  <c r="Z2162" i="41"/>
  <c r="AB2162" i="41"/>
  <c r="J2163" i="41"/>
  <c r="L2163" i="41"/>
  <c r="N2163" i="41"/>
  <c r="P2163" i="41"/>
  <c r="R2163" i="41"/>
  <c r="T2163" i="41"/>
  <c r="V2163" i="41"/>
  <c r="X2163" i="41"/>
  <c r="Z2163" i="41"/>
  <c r="AB2163" i="41"/>
  <c r="H2134" i="41"/>
  <c r="H2135" i="41"/>
  <c r="H2136" i="41"/>
  <c r="H2137" i="41"/>
  <c r="H2138" i="41"/>
  <c r="H2139" i="41"/>
  <c r="H2140" i="41"/>
  <c r="H2141" i="41"/>
  <c r="H2142" i="41"/>
  <c r="H2143" i="41"/>
  <c r="H2144" i="41"/>
  <c r="H2145" i="41"/>
  <c r="H2146" i="41"/>
  <c r="H2147" i="41"/>
  <c r="H2148" i="41"/>
  <c r="H2149" i="41"/>
  <c r="H2150" i="41"/>
  <c r="H2151" i="41"/>
  <c r="H2152" i="41"/>
  <c r="H2153" i="41"/>
  <c r="H2154" i="41"/>
  <c r="H2155" i="41"/>
  <c r="H2156" i="41"/>
  <c r="H2157" i="41"/>
  <c r="H2158" i="41"/>
  <c r="H2159" i="41"/>
  <c r="H2160" i="41"/>
  <c r="H2161" i="41"/>
  <c r="H2162" i="41"/>
  <c r="H2163" i="41"/>
  <c r="F2134" i="41"/>
  <c r="F2135" i="41"/>
  <c r="F2136" i="41"/>
  <c r="F2137" i="41"/>
  <c r="F2138" i="41"/>
  <c r="F2139" i="41"/>
  <c r="F2140" i="41"/>
  <c r="F2141" i="41"/>
  <c r="F2142" i="41"/>
  <c r="F2143" i="41"/>
  <c r="F2144" i="41"/>
  <c r="F2145" i="41"/>
  <c r="F2146" i="41"/>
  <c r="F2147" i="41"/>
  <c r="F2148" i="41"/>
  <c r="F2149" i="41"/>
  <c r="F2150" i="41"/>
  <c r="F2151" i="41"/>
  <c r="F2152" i="41"/>
  <c r="F2153" i="41"/>
  <c r="F2154" i="41"/>
  <c r="F2155" i="41"/>
  <c r="F2156" i="41"/>
  <c r="F2157" i="41"/>
  <c r="F2158" i="41"/>
  <c r="F2159" i="41"/>
  <c r="F2160" i="41"/>
  <c r="F2161" i="41"/>
  <c r="F2162" i="41"/>
  <c r="F2163" i="41"/>
  <c r="D2134" i="41"/>
  <c r="D2135" i="41"/>
  <c r="D2136" i="41"/>
  <c r="D2137" i="41"/>
  <c r="D2138" i="41"/>
  <c r="D2139" i="41"/>
  <c r="D2140" i="41"/>
  <c r="D2141" i="41"/>
  <c r="D2142" i="41"/>
  <c r="D2143" i="41"/>
  <c r="D2144" i="41"/>
  <c r="D2145" i="41"/>
  <c r="D2146" i="41"/>
  <c r="D2147" i="41"/>
  <c r="D2148" i="41"/>
  <c r="D2149" i="41"/>
  <c r="D2150" i="41"/>
  <c r="D2151" i="41"/>
  <c r="D2152" i="41"/>
  <c r="D2153" i="41"/>
  <c r="D2154" i="41"/>
  <c r="D2155" i="41"/>
  <c r="D2156" i="41"/>
  <c r="D2157" i="41"/>
  <c r="D2158" i="41"/>
  <c r="D2159" i="41"/>
  <c r="D2160" i="41"/>
  <c r="D2161" i="41"/>
  <c r="D2162" i="41"/>
  <c r="D2163" i="41"/>
  <c r="AC2103" i="41"/>
  <c r="AD2103" i="41"/>
  <c r="AC2104" i="41"/>
  <c r="AD2104" i="41" s="1"/>
  <c r="AC2105" i="41"/>
  <c r="AD2105" i="41"/>
  <c r="AC2106" i="41"/>
  <c r="AD2106" i="41" s="1"/>
  <c r="AC2107" i="41"/>
  <c r="AD2107" i="41"/>
  <c r="AC2108" i="41"/>
  <c r="AD2108" i="41" s="1"/>
  <c r="AC2109" i="41"/>
  <c r="AD2109" i="41"/>
  <c r="AC2110" i="41"/>
  <c r="AD2110" i="41" s="1"/>
  <c r="AC2111" i="41"/>
  <c r="AD2111" i="41"/>
  <c r="AC2112" i="41"/>
  <c r="AD2112" i="41" s="1"/>
  <c r="AC2113" i="41"/>
  <c r="AD2113" i="41"/>
  <c r="AC2114" i="41"/>
  <c r="AD2114" i="41" s="1"/>
  <c r="AC2115" i="41"/>
  <c r="AD2115" i="41"/>
  <c r="AC2116" i="41"/>
  <c r="AD2116" i="41" s="1"/>
  <c r="AC2117" i="41"/>
  <c r="AD2117" i="41"/>
  <c r="AC2118" i="41"/>
  <c r="AD2118" i="41" s="1"/>
  <c r="AC2119" i="41"/>
  <c r="AD2119" i="41"/>
  <c r="AC2120" i="41"/>
  <c r="AD2120" i="41" s="1"/>
  <c r="AC2121" i="41"/>
  <c r="AD2121" i="41"/>
  <c r="AC2122" i="41"/>
  <c r="AD2122" i="41" s="1"/>
  <c r="AC2123" i="41"/>
  <c r="AD2123" i="41"/>
  <c r="AC2124" i="41"/>
  <c r="AD2124" i="41" s="1"/>
  <c r="AC2125" i="41"/>
  <c r="AD2125" i="41"/>
  <c r="AC2126" i="41"/>
  <c r="AD2126" i="41" s="1"/>
  <c r="AC2127" i="41"/>
  <c r="AD2127" i="41"/>
  <c r="AC2128" i="41"/>
  <c r="AD2128" i="41" s="1"/>
  <c r="AC2129" i="41"/>
  <c r="AD2129" i="41"/>
  <c r="AC2130" i="41"/>
  <c r="AD2130" i="41" s="1"/>
  <c r="AC2131" i="41"/>
  <c r="AD2131" i="41"/>
  <c r="AC2132" i="41"/>
  <c r="AD2132" i="41" s="1"/>
  <c r="AB2103" i="41"/>
  <c r="AB2104" i="41"/>
  <c r="AB2105" i="41"/>
  <c r="AB2106" i="41"/>
  <c r="AB2107" i="41"/>
  <c r="AB2108" i="41"/>
  <c r="AB2109" i="41"/>
  <c r="AB2110" i="41"/>
  <c r="AB2111" i="41"/>
  <c r="AB2112" i="41"/>
  <c r="AB2113" i="41"/>
  <c r="AB2114" i="41"/>
  <c r="AB2115" i="41"/>
  <c r="AB2116" i="41"/>
  <c r="AB2117" i="41"/>
  <c r="AB2118" i="41"/>
  <c r="AB2119" i="41"/>
  <c r="AB2120" i="41"/>
  <c r="AB2121" i="41"/>
  <c r="AB2122" i="41"/>
  <c r="AB2123" i="41"/>
  <c r="AB2124" i="41"/>
  <c r="AB2125" i="41"/>
  <c r="AB2126" i="41"/>
  <c r="AB2127" i="41"/>
  <c r="AB2128" i="41"/>
  <c r="AB2129" i="41"/>
  <c r="AB2130" i="41"/>
  <c r="AB2131" i="41"/>
  <c r="AB2132" i="41"/>
  <c r="AB2133" i="41"/>
  <c r="Z2103" i="41"/>
  <c r="Z2104" i="41"/>
  <c r="Z2105" i="41"/>
  <c r="Z2106" i="41"/>
  <c r="Z2107" i="41"/>
  <c r="Z2108" i="41"/>
  <c r="Z2109" i="41"/>
  <c r="Z2110" i="41"/>
  <c r="Z2111" i="41"/>
  <c r="Z2112" i="41"/>
  <c r="Z2113" i="41"/>
  <c r="Z2114" i="41"/>
  <c r="Z2115" i="41"/>
  <c r="Z2116" i="41"/>
  <c r="Z2117" i="41"/>
  <c r="Z2118" i="41"/>
  <c r="Z2119" i="41"/>
  <c r="Z2120" i="41"/>
  <c r="Z2121" i="41"/>
  <c r="Z2122" i="41"/>
  <c r="Z2123" i="41"/>
  <c r="Z2124" i="41"/>
  <c r="Z2125" i="41"/>
  <c r="Z2126" i="41"/>
  <c r="Z2127" i="41"/>
  <c r="Z2128" i="41"/>
  <c r="Z2129" i="41"/>
  <c r="Z2130" i="41"/>
  <c r="Z2131" i="41"/>
  <c r="Z2132" i="41"/>
  <c r="Z2133" i="41"/>
  <c r="X2103" i="41"/>
  <c r="X2104" i="41"/>
  <c r="X2105" i="41"/>
  <c r="X2106" i="41"/>
  <c r="X2107" i="41"/>
  <c r="X2108" i="41"/>
  <c r="X2109" i="41"/>
  <c r="X2110" i="41"/>
  <c r="X2111" i="41"/>
  <c r="X2112" i="41"/>
  <c r="X2113" i="41"/>
  <c r="X2114" i="41"/>
  <c r="X2115" i="41"/>
  <c r="X2116" i="41"/>
  <c r="X2117" i="41"/>
  <c r="X2118" i="41"/>
  <c r="X2119" i="41"/>
  <c r="X2120" i="41"/>
  <c r="X2121" i="41"/>
  <c r="X2122" i="41"/>
  <c r="X2123" i="41"/>
  <c r="X2124" i="41"/>
  <c r="X2125" i="41"/>
  <c r="X2126" i="41"/>
  <c r="X2127" i="41"/>
  <c r="X2128" i="41"/>
  <c r="X2129" i="41"/>
  <c r="X2130" i="41"/>
  <c r="X2131" i="41"/>
  <c r="X2132" i="41"/>
  <c r="X2133" i="41"/>
  <c r="V2103" i="41"/>
  <c r="V2104" i="41"/>
  <c r="V2105" i="41"/>
  <c r="V2106" i="41"/>
  <c r="V2107" i="41"/>
  <c r="V2108" i="41"/>
  <c r="V2109" i="41"/>
  <c r="V2110" i="41"/>
  <c r="V2111" i="41"/>
  <c r="V2112" i="41"/>
  <c r="V2113" i="41"/>
  <c r="V2114" i="41"/>
  <c r="V2115" i="41"/>
  <c r="V2116" i="41"/>
  <c r="V2117" i="41"/>
  <c r="V2118" i="41"/>
  <c r="V2119" i="41"/>
  <c r="V2120" i="41"/>
  <c r="V2121" i="41"/>
  <c r="V2122" i="41"/>
  <c r="V2123" i="41"/>
  <c r="V2124" i="41"/>
  <c r="V2125" i="41"/>
  <c r="V2126" i="41"/>
  <c r="V2127" i="41"/>
  <c r="V2128" i="41"/>
  <c r="V2129" i="41"/>
  <c r="V2130" i="41"/>
  <c r="V2131" i="41"/>
  <c r="V2132" i="41"/>
  <c r="V2133" i="41"/>
  <c r="T2103" i="41"/>
  <c r="T2104" i="41"/>
  <c r="T2105" i="41"/>
  <c r="T2106" i="41"/>
  <c r="T2107" i="41"/>
  <c r="T2108" i="41"/>
  <c r="T2109" i="41"/>
  <c r="T2110" i="41"/>
  <c r="T2111" i="41"/>
  <c r="T2112" i="41"/>
  <c r="T2113" i="41"/>
  <c r="T2114" i="41"/>
  <c r="T2115" i="41"/>
  <c r="T2116" i="41"/>
  <c r="T2117" i="41"/>
  <c r="T2118" i="41"/>
  <c r="T2119" i="41"/>
  <c r="T2120" i="41"/>
  <c r="T2121" i="41"/>
  <c r="T2122" i="41"/>
  <c r="T2123" i="41"/>
  <c r="T2124" i="41"/>
  <c r="T2125" i="41"/>
  <c r="T2126" i="41"/>
  <c r="T2127" i="41"/>
  <c r="T2128" i="41"/>
  <c r="T2129" i="41"/>
  <c r="T2130" i="41"/>
  <c r="T2131" i="41"/>
  <c r="T2132" i="41"/>
  <c r="T2133" i="41"/>
  <c r="T2102" i="41"/>
  <c r="R2103" i="41"/>
  <c r="R2104" i="41"/>
  <c r="R2105" i="41"/>
  <c r="R2106" i="41"/>
  <c r="R2107" i="41"/>
  <c r="R2108" i="41"/>
  <c r="R2109" i="41"/>
  <c r="R2110" i="41"/>
  <c r="R2111" i="41"/>
  <c r="R2112" i="41"/>
  <c r="R2113" i="41"/>
  <c r="R2114" i="41"/>
  <c r="R2115" i="41"/>
  <c r="R2116" i="41"/>
  <c r="R2117" i="41"/>
  <c r="R2118" i="41"/>
  <c r="R2119" i="41"/>
  <c r="R2120" i="41"/>
  <c r="R2121" i="41"/>
  <c r="R2122" i="41"/>
  <c r="R2123" i="41"/>
  <c r="R2124" i="41"/>
  <c r="R2125" i="41"/>
  <c r="R2126" i="41"/>
  <c r="R2127" i="41"/>
  <c r="R2128" i="41"/>
  <c r="R2129" i="41"/>
  <c r="R2130" i="41"/>
  <c r="R2131" i="41"/>
  <c r="R2132" i="41"/>
  <c r="R2133" i="41"/>
  <c r="P2103" i="41"/>
  <c r="P2104" i="41"/>
  <c r="P2105" i="41"/>
  <c r="P2106" i="41"/>
  <c r="P2107" i="41"/>
  <c r="P2108" i="41"/>
  <c r="P2109" i="41"/>
  <c r="P2110" i="41"/>
  <c r="P2111" i="41"/>
  <c r="P2112" i="41"/>
  <c r="P2113" i="41"/>
  <c r="P2114" i="41"/>
  <c r="P2115" i="41"/>
  <c r="P2116" i="41"/>
  <c r="P2117" i="41"/>
  <c r="P2118" i="41"/>
  <c r="P2119" i="41"/>
  <c r="P2120" i="41"/>
  <c r="P2121" i="41"/>
  <c r="P2122" i="41"/>
  <c r="P2123" i="41"/>
  <c r="P2124" i="41"/>
  <c r="P2125" i="41"/>
  <c r="P2126" i="41"/>
  <c r="P2127" i="41"/>
  <c r="P2128" i="41"/>
  <c r="P2129" i="41"/>
  <c r="P2130" i="41"/>
  <c r="P2131" i="41"/>
  <c r="P2132" i="41"/>
  <c r="P2133" i="41"/>
  <c r="N2103" i="41"/>
  <c r="N2104" i="41"/>
  <c r="N2105" i="41"/>
  <c r="N2106" i="41"/>
  <c r="N2107" i="41"/>
  <c r="N2108" i="41"/>
  <c r="N2109" i="41"/>
  <c r="N2110" i="41"/>
  <c r="N2111" i="41"/>
  <c r="N2112" i="41"/>
  <c r="N2113" i="41"/>
  <c r="N2114" i="41"/>
  <c r="N2115" i="41"/>
  <c r="N2116" i="41"/>
  <c r="N2117" i="41"/>
  <c r="N2118" i="41"/>
  <c r="N2119" i="41"/>
  <c r="N2120" i="41"/>
  <c r="N2121" i="41"/>
  <c r="N2122" i="41"/>
  <c r="N2123" i="41"/>
  <c r="N2124" i="41"/>
  <c r="N2125" i="41"/>
  <c r="N2126" i="41"/>
  <c r="N2127" i="41"/>
  <c r="N2128" i="41"/>
  <c r="N2129" i="41"/>
  <c r="N2130" i="41"/>
  <c r="N2131" i="41"/>
  <c r="N2132" i="41"/>
  <c r="N2133" i="41"/>
  <c r="L2103" i="41"/>
  <c r="L2104" i="41"/>
  <c r="L2105" i="41"/>
  <c r="L2106" i="41"/>
  <c r="L2107" i="41"/>
  <c r="L2108" i="41"/>
  <c r="L2109" i="41"/>
  <c r="L2110" i="41"/>
  <c r="L2111" i="41"/>
  <c r="L2112" i="41"/>
  <c r="L2113" i="41"/>
  <c r="L2114" i="41"/>
  <c r="L2115" i="41"/>
  <c r="L2116" i="41"/>
  <c r="L2117" i="41"/>
  <c r="L2118" i="41"/>
  <c r="L2119" i="41"/>
  <c r="L2120" i="41"/>
  <c r="L2121" i="41"/>
  <c r="L2122" i="41"/>
  <c r="L2123" i="41"/>
  <c r="L2124" i="41"/>
  <c r="L2125" i="41"/>
  <c r="L2126" i="41"/>
  <c r="L2127" i="41"/>
  <c r="L2128" i="41"/>
  <c r="L2129" i="41"/>
  <c r="L2130" i="41"/>
  <c r="L2131" i="41"/>
  <c r="L2132" i="41"/>
  <c r="L2133" i="41"/>
  <c r="J2103" i="41"/>
  <c r="J2104" i="41"/>
  <c r="J2105" i="41"/>
  <c r="J2106" i="41"/>
  <c r="J2107" i="41"/>
  <c r="J2108" i="41"/>
  <c r="J2109" i="41"/>
  <c r="J2110" i="41"/>
  <c r="J2111" i="41"/>
  <c r="J2112" i="41"/>
  <c r="J2113" i="41"/>
  <c r="J2114" i="41"/>
  <c r="J2115" i="41"/>
  <c r="J2116" i="41"/>
  <c r="J2117" i="41"/>
  <c r="J2118" i="41"/>
  <c r="J2119" i="41"/>
  <c r="J2120" i="41"/>
  <c r="J2121" i="41"/>
  <c r="J2122" i="41"/>
  <c r="J2123" i="41"/>
  <c r="J2124" i="41"/>
  <c r="J2125" i="41"/>
  <c r="J2126" i="41"/>
  <c r="J2127" i="41"/>
  <c r="J2128" i="41"/>
  <c r="J2129" i="41"/>
  <c r="J2130" i="41"/>
  <c r="J2131" i="41"/>
  <c r="J2132" i="41"/>
  <c r="J2133" i="41"/>
  <c r="H2103" i="41"/>
  <c r="H2104" i="41"/>
  <c r="H2105" i="41"/>
  <c r="H2106" i="41"/>
  <c r="H2107" i="41"/>
  <c r="H2108" i="41"/>
  <c r="H2109" i="41"/>
  <c r="H2110" i="41"/>
  <c r="H2111" i="41"/>
  <c r="H2112" i="41"/>
  <c r="H2113" i="41"/>
  <c r="H2114" i="41"/>
  <c r="H2115" i="41"/>
  <c r="H2116" i="41"/>
  <c r="H2117" i="41"/>
  <c r="H2118" i="41"/>
  <c r="H2119" i="41"/>
  <c r="H2120" i="41"/>
  <c r="H2121" i="41"/>
  <c r="H2122" i="41"/>
  <c r="H2123" i="41"/>
  <c r="H2124" i="41"/>
  <c r="H2125" i="41"/>
  <c r="H2126" i="41"/>
  <c r="H2127" i="41"/>
  <c r="H2128" i="41"/>
  <c r="H2129" i="41"/>
  <c r="H2130" i="41"/>
  <c r="H2131" i="41"/>
  <c r="H2132" i="41"/>
  <c r="H2133" i="41"/>
  <c r="F2133" i="41"/>
  <c r="F2132" i="41"/>
  <c r="F2131" i="41"/>
  <c r="F2130" i="41"/>
  <c r="F2129" i="41"/>
  <c r="F2128" i="41"/>
  <c r="F2127" i="41"/>
  <c r="F2126" i="41"/>
  <c r="F2125" i="41"/>
  <c r="F2124" i="41"/>
  <c r="F2123" i="41"/>
  <c r="F2122" i="41"/>
  <c r="F2121" i="41"/>
  <c r="F2120" i="41"/>
  <c r="F2119" i="41"/>
  <c r="F2118" i="41"/>
  <c r="F2117" i="41"/>
  <c r="F2116" i="41"/>
  <c r="F2115" i="41"/>
  <c r="F2114" i="41"/>
  <c r="F2113" i="41"/>
  <c r="F2112" i="41"/>
  <c r="F2111" i="41"/>
  <c r="F2110" i="41"/>
  <c r="F2109" i="41"/>
  <c r="F2108" i="41"/>
  <c r="F2107" i="41"/>
  <c r="F2106" i="41"/>
  <c r="F2105" i="41"/>
  <c r="F2104" i="41"/>
  <c r="F2103" i="41"/>
  <c r="D2103" i="41"/>
  <c r="D2104" i="41"/>
  <c r="D2105" i="41"/>
  <c r="D2106" i="41"/>
  <c r="D2107" i="41"/>
  <c r="D2108" i="41"/>
  <c r="D2109" i="41"/>
  <c r="D2110" i="41"/>
  <c r="D2111" i="41"/>
  <c r="D2112" i="41"/>
  <c r="D2113" i="41"/>
  <c r="D2114" i="41"/>
  <c r="D2115" i="41"/>
  <c r="D2116" i="41"/>
  <c r="D2117" i="41"/>
  <c r="D2118" i="41"/>
  <c r="D2119" i="41"/>
  <c r="D2120" i="41"/>
  <c r="D2121" i="41"/>
  <c r="D2122" i="41"/>
  <c r="D2123" i="41"/>
  <c r="D2124" i="41"/>
  <c r="D2125" i="41"/>
  <c r="D2126" i="41"/>
  <c r="D2127" i="41"/>
  <c r="D2128" i="41"/>
  <c r="D2129" i="41"/>
  <c r="D2130" i="41"/>
  <c r="D2131" i="41"/>
  <c r="D2132" i="41"/>
  <c r="D2133" i="41"/>
  <c r="AC2073" i="41"/>
  <c r="AD2073" i="41"/>
  <c r="AC2074" i="41"/>
  <c r="AD2074" i="41" s="1"/>
  <c r="AC2075" i="41"/>
  <c r="AD2075" i="41"/>
  <c r="AC2076" i="41"/>
  <c r="AD2076" i="41" s="1"/>
  <c r="AC2077" i="41"/>
  <c r="AD2077" i="41"/>
  <c r="AC2078" i="41"/>
  <c r="AD2078" i="41" s="1"/>
  <c r="AC2079" i="41"/>
  <c r="AD2079" i="41"/>
  <c r="AC2080" i="41"/>
  <c r="AD2080" i="41" s="1"/>
  <c r="AC2081" i="41"/>
  <c r="AD2081" i="41"/>
  <c r="AC2082" i="41"/>
  <c r="AD2082" i="41" s="1"/>
  <c r="AC2083" i="41"/>
  <c r="AD2083" i="41"/>
  <c r="AC2084" i="41"/>
  <c r="AD2084" i="41" s="1"/>
  <c r="AC2085" i="41"/>
  <c r="AD2085" i="41"/>
  <c r="AC2086" i="41"/>
  <c r="AD2086" i="41" s="1"/>
  <c r="AC2087" i="41"/>
  <c r="AD2087" i="41"/>
  <c r="AC2088" i="41"/>
  <c r="AD2088" i="41" s="1"/>
  <c r="AC2089" i="41"/>
  <c r="AD2089" i="41"/>
  <c r="AC2090" i="41"/>
  <c r="AD2090" i="41" s="1"/>
  <c r="AC2091" i="41"/>
  <c r="AD2091" i="41"/>
  <c r="AC2092" i="41"/>
  <c r="AD2092" i="41" s="1"/>
  <c r="AC2093" i="41"/>
  <c r="AD2093" i="41"/>
  <c r="AC2094" i="41"/>
  <c r="AD2094" i="41" s="1"/>
  <c r="AC2095" i="41"/>
  <c r="AD2095" i="41"/>
  <c r="AC2096" i="41"/>
  <c r="AD2096" i="41" s="1"/>
  <c r="AC2097" i="41"/>
  <c r="AD2097" i="41"/>
  <c r="AC2098" i="41"/>
  <c r="AD2098" i="41" s="1"/>
  <c r="AC2099" i="41"/>
  <c r="AD2099" i="41"/>
  <c r="AC2100" i="41"/>
  <c r="AD2100" i="41" s="1"/>
  <c r="AC2101" i="41"/>
  <c r="AD2101" i="41"/>
  <c r="AC2102" i="41"/>
  <c r="AD2102" i="41" s="1"/>
  <c r="AB2073" i="41"/>
  <c r="AB2074" i="41"/>
  <c r="AB2075" i="41"/>
  <c r="AB2076" i="41"/>
  <c r="AB2077" i="41"/>
  <c r="AB2078" i="41"/>
  <c r="AB2079" i="41"/>
  <c r="AB2080" i="41"/>
  <c r="AB2081" i="41"/>
  <c r="AB2082" i="41"/>
  <c r="AB2083" i="41"/>
  <c r="AB2084" i="41"/>
  <c r="AB2085" i="41"/>
  <c r="AB2086" i="41"/>
  <c r="AB2087" i="41"/>
  <c r="AB2088" i="41"/>
  <c r="AB2089" i="41"/>
  <c r="AB2090" i="41"/>
  <c r="AB2091" i="41"/>
  <c r="AB2092" i="41"/>
  <c r="AB2093" i="41"/>
  <c r="AB2094" i="41"/>
  <c r="AB2095" i="41"/>
  <c r="AB2096" i="41"/>
  <c r="AB2097" i="41"/>
  <c r="AB2098" i="41"/>
  <c r="AB2099" i="41"/>
  <c r="AB2100" i="41"/>
  <c r="AB2101" i="41"/>
  <c r="AB2102" i="41"/>
  <c r="Z2073" i="41"/>
  <c r="Z2074" i="41"/>
  <c r="Z2075" i="41"/>
  <c r="Z2076" i="41"/>
  <c r="Z2077" i="41"/>
  <c r="Z2078" i="41"/>
  <c r="Z2079" i="41"/>
  <c r="Z2080" i="41"/>
  <c r="Z2081" i="41"/>
  <c r="Z2082" i="41"/>
  <c r="Z2083" i="41"/>
  <c r="Z2084" i="41"/>
  <c r="Z2085" i="41"/>
  <c r="Z2086" i="41"/>
  <c r="Z2087" i="41"/>
  <c r="Z2088" i="41"/>
  <c r="Z2089" i="41"/>
  <c r="Z2090" i="41"/>
  <c r="Z2091" i="41"/>
  <c r="Z2092" i="41"/>
  <c r="Z2093" i="41"/>
  <c r="Z2094" i="41"/>
  <c r="Z2095" i="41"/>
  <c r="Z2096" i="41"/>
  <c r="Z2097" i="41"/>
  <c r="Z2098" i="41"/>
  <c r="Z2099" i="41"/>
  <c r="Z2100" i="41"/>
  <c r="Z2101" i="41"/>
  <c r="Z2102" i="41"/>
  <c r="X2073" i="41"/>
  <c r="X2074" i="41"/>
  <c r="X2075" i="41"/>
  <c r="X2076" i="41"/>
  <c r="X2077" i="41"/>
  <c r="X2078" i="41"/>
  <c r="X2079" i="41"/>
  <c r="X2080" i="41"/>
  <c r="X2081" i="41"/>
  <c r="X2082" i="41"/>
  <c r="X2083" i="41"/>
  <c r="X2084" i="41"/>
  <c r="X2085" i="41"/>
  <c r="X2086" i="41"/>
  <c r="X2087" i="41"/>
  <c r="X2088" i="41"/>
  <c r="X2089" i="41"/>
  <c r="X2090" i="41"/>
  <c r="X2091" i="41"/>
  <c r="X2092" i="41"/>
  <c r="X2093" i="41"/>
  <c r="X2094" i="41"/>
  <c r="X2095" i="41"/>
  <c r="X2096" i="41"/>
  <c r="X2097" i="41"/>
  <c r="X2098" i="41"/>
  <c r="X2099" i="41"/>
  <c r="X2100" i="41"/>
  <c r="X2101" i="41"/>
  <c r="X2102" i="41"/>
  <c r="V2073" i="41"/>
  <c r="V2074" i="41"/>
  <c r="V2075" i="41"/>
  <c r="V2076" i="41"/>
  <c r="V2077" i="41"/>
  <c r="V2078" i="41"/>
  <c r="V2079" i="41"/>
  <c r="V2080" i="41"/>
  <c r="V2081" i="41"/>
  <c r="V2082" i="41"/>
  <c r="V2083" i="41"/>
  <c r="V2084" i="41"/>
  <c r="V2085" i="41"/>
  <c r="V2086" i="41"/>
  <c r="V2087" i="41"/>
  <c r="V2088" i="41"/>
  <c r="V2089" i="41"/>
  <c r="V2090" i="41"/>
  <c r="V2091" i="41"/>
  <c r="V2092" i="41"/>
  <c r="V2093" i="41"/>
  <c r="V2094" i="41"/>
  <c r="V2095" i="41"/>
  <c r="V2096" i="41"/>
  <c r="V2097" i="41"/>
  <c r="V2098" i="41"/>
  <c r="V2099" i="41"/>
  <c r="V2100" i="41"/>
  <c r="V2101" i="41"/>
  <c r="V2102" i="41"/>
  <c r="T2073" i="41"/>
  <c r="T2074" i="41"/>
  <c r="T2075" i="41"/>
  <c r="T2076" i="41"/>
  <c r="T2077" i="41"/>
  <c r="T2078" i="41"/>
  <c r="T2079" i="41"/>
  <c r="T2080" i="41"/>
  <c r="T2081" i="41"/>
  <c r="T2082" i="41"/>
  <c r="T2083" i="41"/>
  <c r="T2084" i="41"/>
  <c r="T2085" i="41"/>
  <c r="T2086" i="41"/>
  <c r="T2087" i="41"/>
  <c r="T2088" i="41"/>
  <c r="T2089" i="41"/>
  <c r="T2090" i="41"/>
  <c r="T2091" i="41"/>
  <c r="T2092" i="41"/>
  <c r="T2093" i="41"/>
  <c r="T2094" i="41"/>
  <c r="T2095" i="41"/>
  <c r="T2096" i="41"/>
  <c r="T2097" i="41"/>
  <c r="T2098" i="41"/>
  <c r="T2099" i="41"/>
  <c r="T2100" i="41"/>
  <c r="T2101" i="41"/>
  <c r="R2073" i="41"/>
  <c r="R2074" i="41"/>
  <c r="R2075" i="41"/>
  <c r="R2076" i="41"/>
  <c r="R2077" i="41"/>
  <c r="R2078" i="41"/>
  <c r="R2079" i="41"/>
  <c r="R2080" i="41"/>
  <c r="R2081" i="41"/>
  <c r="R2082" i="41"/>
  <c r="R2083" i="41"/>
  <c r="R2084" i="41"/>
  <c r="R2085" i="41"/>
  <c r="R2086" i="41"/>
  <c r="R2087" i="41"/>
  <c r="R2088" i="41"/>
  <c r="R2089" i="41"/>
  <c r="R2090" i="41"/>
  <c r="R2091" i="41"/>
  <c r="R2092" i="41"/>
  <c r="R2093" i="41"/>
  <c r="R2094" i="41"/>
  <c r="R2095" i="41"/>
  <c r="R2096" i="41"/>
  <c r="R2097" i="41"/>
  <c r="R2098" i="41"/>
  <c r="R2099" i="41"/>
  <c r="R2100" i="41"/>
  <c r="R2101" i="41"/>
  <c r="R2102" i="41"/>
  <c r="P2073" i="41"/>
  <c r="P2074" i="41"/>
  <c r="P2075" i="41"/>
  <c r="P2076" i="41"/>
  <c r="P2077" i="41"/>
  <c r="P2078" i="41"/>
  <c r="P2079" i="41"/>
  <c r="P2080" i="41"/>
  <c r="P2081" i="41"/>
  <c r="P2082" i="41"/>
  <c r="P2083" i="41"/>
  <c r="P2084" i="41"/>
  <c r="P2085" i="41"/>
  <c r="P2086" i="41"/>
  <c r="P2087" i="41"/>
  <c r="P2088" i="41"/>
  <c r="P2089" i="41"/>
  <c r="P2090" i="41"/>
  <c r="P2091" i="41"/>
  <c r="P2092" i="41"/>
  <c r="P2093" i="41"/>
  <c r="P2094" i="41"/>
  <c r="P2095" i="41"/>
  <c r="P2096" i="41"/>
  <c r="P2097" i="41"/>
  <c r="P2098" i="41"/>
  <c r="P2099" i="41"/>
  <c r="P2100" i="41"/>
  <c r="P2101" i="41"/>
  <c r="P2102" i="41"/>
  <c r="N2073" i="41"/>
  <c r="N2074" i="41"/>
  <c r="N2075" i="41"/>
  <c r="N2076" i="41"/>
  <c r="N2077" i="41"/>
  <c r="N2078" i="41"/>
  <c r="N2079" i="41"/>
  <c r="N2080" i="41"/>
  <c r="N2081" i="41"/>
  <c r="N2082" i="41"/>
  <c r="N2083" i="41"/>
  <c r="N2084" i="41"/>
  <c r="N2085" i="41"/>
  <c r="N2086" i="41"/>
  <c r="N2087" i="41"/>
  <c r="N2088" i="41"/>
  <c r="N2089" i="41"/>
  <c r="N2090" i="41"/>
  <c r="N2091" i="41"/>
  <c r="N2092" i="41"/>
  <c r="N2093" i="41"/>
  <c r="N2094" i="41"/>
  <c r="N2095" i="41"/>
  <c r="N2096" i="41"/>
  <c r="N2097" i="41"/>
  <c r="N2098" i="41"/>
  <c r="N2099" i="41"/>
  <c r="N2100" i="41"/>
  <c r="N2101" i="41"/>
  <c r="N2102" i="41"/>
  <c r="L2073" i="41"/>
  <c r="L2074" i="41"/>
  <c r="L2075" i="41"/>
  <c r="L2076" i="41"/>
  <c r="L2077" i="41"/>
  <c r="L2078" i="41"/>
  <c r="L2079" i="41"/>
  <c r="L2080" i="41"/>
  <c r="L2081" i="41"/>
  <c r="L2082" i="41"/>
  <c r="L2083" i="41"/>
  <c r="L2084" i="41"/>
  <c r="L2085" i="41"/>
  <c r="L2086" i="41"/>
  <c r="L2087" i="41"/>
  <c r="L2088" i="41"/>
  <c r="L2089" i="41"/>
  <c r="L2090" i="41"/>
  <c r="L2091" i="41"/>
  <c r="L2092" i="41"/>
  <c r="L2093" i="41"/>
  <c r="L2094" i="41"/>
  <c r="L2095" i="41"/>
  <c r="L2096" i="41"/>
  <c r="L2097" i="41"/>
  <c r="L2098" i="41"/>
  <c r="L2099" i="41"/>
  <c r="L2100" i="41"/>
  <c r="L2101" i="41"/>
  <c r="L2102" i="41"/>
  <c r="J2073" i="41"/>
  <c r="J2074" i="41"/>
  <c r="J2075" i="41"/>
  <c r="J2076" i="41"/>
  <c r="J2077" i="41"/>
  <c r="J2078" i="41"/>
  <c r="J2079" i="41"/>
  <c r="J2080" i="41"/>
  <c r="J2081" i="41"/>
  <c r="J2082" i="41"/>
  <c r="J2083" i="41"/>
  <c r="J2084" i="41"/>
  <c r="J2085" i="41"/>
  <c r="J2086" i="41"/>
  <c r="J2087" i="41"/>
  <c r="J2088" i="41"/>
  <c r="J2089" i="41"/>
  <c r="J2090" i="41"/>
  <c r="J2091" i="41"/>
  <c r="J2092" i="41"/>
  <c r="J2093" i="41"/>
  <c r="J2094" i="41"/>
  <c r="J2095" i="41"/>
  <c r="J2096" i="41"/>
  <c r="J2097" i="41"/>
  <c r="J2098" i="41"/>
  <c r="J2099" i="41"/>
  <c r="J2100" i="41"/>
  <c r="J2101" i="41"/>
  <c r="J2102" i="41"/>
  <c r="H2073" i="41"/>
  <c r="H2074" i="41"/>
  <c r="H2075" i="41"/>
  <c r="H2076" i="41"/>
  <c r="H2077" i="41"/>
  <c r="H2078" i="41"/>
  <c r="H2079" i="41"/>
  <c r="H2080" i="41"/>
  <c r="H2081" i="41"/>
  <c r="H2082" i="41"/>
  <c r="H2083" i="41"/>
  <c r="H2084" i="41"/>
  <c r="H2085" i="41"/>
  <c r="H2086" i="41"/>
  <c r="H2087" i="41"/>
  <c r="H2088" i="41"/>
  <c r="H2089" i="41"/>
  <c r="H2090" i="41"/>
  <c r="H2091" i="41"/>
  <c r="H2092" i="41"/>
  <c r="H2093" i="41"/>
  <c r="H2094" i="41"/>
  <c r="H2095" i="41"/>
  <c r="H2096" i="41"/>
  <c r="H2097" i="41"/>
  <c r="H2098" i="41"/>
  <c r="H2099" i="41"/>
  <c r="H2100" i="41"/>
  <c r="H2101" i="41"/>
  <c r="H2102" i="41"/>
  <c r="F2073" i="41"/>
  <c r="F2074" i="41"/>
  <c r="F2075" i="41"/>
  <c r="F2076" i="41"/>
  <c r="F2077" i="41"/>
  <c r="F2078" i="41"/>
  <c r="F2079" i="41"/>
  <c r="F2080" i="41"/>
  <c r="F2081" i="41"/>
  <c r="F2082" i="41"/>
  <c r="F2083" i="41"/>
  <c r="F2084" i="41"/>
  <c r="F2085" i="41"/>
  <c r="F2086" i="41"/>
  <c r="F2087" i="41"/>
  <c r="F2088" i="41"/>
  <c r="F2089" i="41"/>
  <c r="F2090" i="41"/>
  <c r="F2091" i="41"/>
  <c r="F2092" i="41"/>
  <c r="F2093" i="41"/>
  <c r="F2094" i="41"/>
  <c r="F2095" i="41"/>
  <c r="F2096" i="41"/>
  <c r="F2097" i="41"/>
  <c r="F2098" i="41"/>
  <c r="F2099" i="41"/>
  <c r="F2100" i="41"/>
  <c r="F2101" i="41"/>
  <c r="F2102" i="41"/>
  <c r="D2073" i="41"/>
  <c r="D2074" i="41"/>
  <c r="D2075" i="41"/>
  <c r="D2076" i="41"/>
  <c r="D2077" i="41"/>
  <c r="D2078" i="41"/>
  <c r="D2079" i="41"/>
  <c r="D2080" i="41"/>
  <c r="D2081" i="41"/>
  <c r="D2082" i="41"/>
  <c r="D2083" i="41"/>
  <c r="D2084" i="41"/>
  <c r="D2085" i="41"/>
  <c r="D2086" i="41"/>
  <c r="D2087" i="41"/>
  <c r="D2088" i="41"/>
  <c r="D2089" i="41"/>
  <c r="D2090" i="41"/>
  <c r="D2091" i="41"/>
  <c r="D2092" i="41"/>
  <c r="D2093" i="41"/>
  <c r="D2094" i="41"/>
  <c r="D2095" i="41"/>
  <c r="D2096" i="41"/>
  <c r="D2097" i="41"/>
  <c r="D2098" i="41"/>
  <c r="D2099" i="41"/>
  <c r="D2100" i="41"/>
  <c r="D2101" i="41"/>
  <c r="D2102" i="41"/>
  <c r="AC2042" i="41"/>
  <c r="AD2042" i="41"/>
  <c r="AC2043" i="41"/>
  <c r="AD2043" i="41" s="1"/>
  <c r="AC2044" i="41"/>
  <c r="AD2044" i="41"/>
  <c r="AC2045" i="41"/>
  <c r="AD2045" i="41" s="1"/>
  <c r="AC2046" i="41"/>
  <c r="AD2046" i="41" s="1"/>
  <c r="AC2047" i="41"/>
  <c r="AD2047" i="41" s="1"/>
  <c r="AC2048" i="41"/>
  <c r="AD2048" i="41"/>
  <c r="AC2049" i="41"/>
  <c r="AD2049" i="41" s="1"/>
  <c r="AC2050" i="41"/>
  <c r="AD2050" i="41"/>
  <c r="AC2051" i="41"/>
  <c r="AD2051" i="41" s="1"/>
  <c r="AC2052" i="41"/>
  <c r="AD2052" i="41"/>
  <c r="AC2053" i="41"/>
  <c r="AD2053" i="41" s="1"/>
  <c r="AC2054" i="41"/>
  <c r="AD2054" i="41" s="1"/>
  <c r="AC2055" i="41"/>
  <c r="AD2055" i="41" s="1"/>
  <c r="AC2056" i="41"/>
  <c r="AD2056" i="41"/>
  <c r="AC2057" i="41"/>
  <c r="AD2057" i="41" s="1"/>
  <c r="AC2058" i="41"/>
  <c r="AD2058" i="41"/>
  <c r="AC2059" i="41"/>
  <c r="AD2059" i="41" s="1"/>
  <c r="AC2060" i="41"/>
  <c r="AD2060" i="41"/>
  <c r="AC2061" i="41"/>
  <c r="AD2061" i="41" s="1"/>
  <c r="AC2062" i="41"/>
  <c r="AD2062" i="41" s="1"/>
  <c r="AC2063" i="41"/>
  <c r="AD2063" i="41" s="1"/>
  <c r="AC2064" i="41"/>
  <c r="AD2064" i="41"/>
  <c r="AC2065" i="41"/>
  <c r="AD2065" i="41" s="1"/>
  <c r="AC2066" i="41"/>
  <c r="AD2066" i="41"/>
  <c r="AC2067" i="41"/>
  <c r="AD2067" i="41" s="1"/>
  <c r="AC2068" i="41"/>
  <c r="AD2068" i="41"/>
  <c r="AC2069" i="41"/>
  <c r="AD2069" i="41" s="1"/>
  <c r="AC2070" i="41"/>
  <c r="AD2070" i="41" s="1"/>
  <c r="AC2071" i="41"/>
  <c r="AD2071" i="41" s="1"/>
  <c r="AC2072" i="41"/>
  <c r="AD2072" i="41" s="1"/>
  <c r="AB2042" i="41"/>
  <c r="AB2043" i="41"/>
  <c r="AB2044" i="41"/>
  <c r="AB2045" i="41"/>
  <c r="AB2046" i="41"/>
  <c r="AB2047" i="41"/>
  <c r="AB2048" i="41"/>
  <c r="AB2049" i="41"/>
  <c r="AB2050" i="41"/>
  <c r="AB2051" i="41"/>
  <c r="AB2052" i="41"/>
  <c r="AB2053" i="41"/>
  <c r="AB2054" i="41"/>
  <c r="AB2055" i="41"/>
  <c r="AB2056" i="41"/>
  <c r="AB2057" i="41"/>
  <c r="AB2058" i="41"/>
  <c r="AB2059" i="41"/>
  <c r="AB2060" i="41"/>
  <c r="AB2061" i="41"/>
  <c r="AB2062" i="41"/>
  <c r="AB2063" i="41"/>
  <c r="AB2064" i="41"/>
  <c r="AB2065" i="41"/>
  <c r="AB2066" i="41"/>
  <c r="AB2067" i="41"/>
  <c r="AB2068" i="41"/>
  <c r="AB2069" i="41"/>
  <c r="AB2070" i="41"/>
  <c r="AB2071" i="41"/>
  <c r="AB2072" i="41"/>
  <c r="Z2042" i="41"/>
  <c r="Z2043" i="41"/>
  <c r="Z2044" i="41"/>
  <c r="Z2045" i="41"/>
  <c r="Z2046" i="41"/>
  <c r="Z2047" i="41"/>
  <c r="Z2048" i="41"/>
  <c r="Z2049" i="41"/>
  <c r="Z2050" i="41"/>
  <c r="Z2051" i="41"/>
  <c r="Z2052" i="41"/>
  <c r="Z2053" i="41"/>
  <c r="Z2054" i="41"/>
  <c r="Z2055" i="41"/>
  <c r="Z2056" i="41"/>
  <c r="Z2057" i="41"/>
  <c r="Z2058" i="41"/>
  <c r="Z2059" i="41"/>
  <c r="Z2060" i="41"/>
  <c r="Z2061" i="41"/>
  <c r="Z2062" i="41"/>
  <c r="Z2063" i="41"/>
  <c r="Z2064" i="41"/>
  <c r="Z2065" i="41"/>
  <c r="Z2066" i="41"/>
  <c r="Z2067" i="41"/>
  <c r="Z2068" i="41"/>
  <c r="Z2069" i="41"/>
  <c r="Z2070" i="41"/>
  <c r="Z2071" i="41"/>
  <c r="Z2072" i="41"/>
  <c r="X2042" i="41"/>
  <c r="X2043" i="41"/>
  <c r="X2044" i="41"/>
  <c r="X2045" i="41"/>
  <c r="X2046" i="41"/>
  <c r="X2047" i="41"/>
  <c r="X2048" i="41"/>
  <c r="X2049" i="41"/>
  <c r="X2050" i="41"/>
  <c r="X2051" i="41"/>
  <c r="X2052" i="41"/>
  <c r="X2053" i="41"/>
  <c r="X2054" i="41"/>
  <c r="X2055" i="41"/>
  <c r="X2056" i="41"/>
  <c r="X2057" i="41"/>
  <c r="X2058" i="41"/>
  <c r="X2059" i="41"/>
  <c r="X2060" i="41"/>
  <c r="X2061" i="41"/>
  <c r="X2062" i="41"/>
  <c r="X2063" i="41"/>
  <c r="X2064" i="41"/>
  <c r="X2065" i="41"/>
  <c r="X2066" i="41"/>
  <c r="X2067" i="41"/>
  <c r="X2068" i="41"/>
  <c r="X2069" i="41"/>
  <c r="X2070" i="41"/>
  <c r="X2071" i="41"/>
  <c r="X2072" i="41"/>
  <c r="V2042" i="41"/>
  <c r="V2043" i="41"/>
  <c r="V2044" i="41"/>
  <c r="V2045" i="41"/>
  <c r="V2046" i="41"/>
  <c r="V2047" i="41"/>
  <c r="V2048" i="41"/>
  <c r="V2049" i="41"/>
  <c r="V2050" i="41"/>
  <c r="V2051" i="41"/>
  <c r="V2052" i="41"/>
  <c r="V2053" i="41"/>
  <c r="V2054" i="41"/>
  <c r="V2055" i="41"/>
  <c r="V2056" i="41"/>
  <c r="V2057" i="41"/>
  <c r="V2058" i="41"/>
  <c r="V2059" i="41"/>
  <c r="V2060" i="41"/>
  <c r="V2061" i="41"/>
  <c r="V2062" i="41"/>
  <c r="V2063" i="41"/>
  <c r="V2064" i="41"/>
  <c r="V2065" i="41"/>
  <c r="V2066" i="41"/>
  <c r="V2067" i="41"/>
  <c r="V2068" i="41"/>
  <c r="V2069" i="41"/>
  <c r="V2070" i="41"/>
  <c r="V2071" i="41"/>
  <c r="V2072" i="41"/>
  <c r="T2042" i="41"/>
  <c r="T2043" i="41"/>
  <c r="T2044" i="41"/>
  <c r="T2045" i="41"/>
  <c r="T2046" i="41"/>
  <c r="T2047" i="41"/>
  <c r="T2048" i="41"/>
  <c r="T2049" i="41"/>
  <c r="T2050" i="41"/>
  <c r="T2051" i="41"/>
  <c r="T2052" i="41"/>
  <c r="T2053" i="41"/>
  <c r="T2054" i="41"/>
  <c r="T2055" i="41"/>
  <c r="T2056" i="41"/>
  <c r="T2057" i="41"/>
  <c r="T2058" i="41"/>
  <c r="T2059" i="41"/>
  <c r="T2060" i="41"/>
  <c r="T2061" i="41"/>
  <c r="T2062" i="41"/>
  <c r="T2063" i="41"/>
  <c r="T2064" i="41"/>
  <c r="T2065" i="41"/>
  <c r="T2066" i="41"/>
  <c r="T2067" i="41"/>
  <c r="T2068" i="41"/>
  <c r="T2069" i="41"/>
  <c r="T2070" i="41"/>
  <c r="T2071" i="41"/>
  <c r="T2072" i="41"/>
  <c r="R2042" i="41"/>
  <c r="R2043" i="41"/>
  <c r="R2044" i="41"/>
  <c r="R2045" i="41"/>
  <c r="R2046" i="41"/>
  <c r="R2047" i="41"/>
  <c r="R2048" i="41"/>
  <c r="R2049" i="41"/>
  <c r="R2050" i="41"/>
  <c r="R2051" i="41"/>
  <c r="R2052" i="41"/>
  <c r="R2053" i="41"/>
  <c r="R2054" i="41"/>
  <c r="R2055" i="41"/>
  <c r="R2056" i="41"/>
  <c r="R2057" i="41"/>
  <c r="R2058" i="41"/>
  <c r="R2059" i="41"/>
  <c r="R2060" i="41"/>
  <c r="R2061" i="41"/>
  <c r="R2062" i="41"/>
  <c r="R2063" i="41"/>
  <c r="R2064" i="41"/>
  <c r="R2065" i="41"/>
  <c r="R2066" i="41"/>
  <c r="R2067" i="41"/>
  <c r="R2068" i="41"/>
  <c r="R2069" i="41"/>
  <c r="R2070" i="41"/>
  <c r="R2071" i="41"/>
  <c r="R2072" i="41"/>
  <c r="P2042" i="41"/>
  <c r="P2043" i="41"/>
  <c r="P2044" i="41"/>
  <c r="P2045" i="41"/>
  <c r="P2046" i="41"/>
  <c r="P2047" i="41"/>
  <c r="P2048" i="41"/>
  <c r="P2049" i="41"/>
  <c r="P2050" i="41"/>
  <c r="P2051" i="41"/>
  <c r="P2052" i="41"/>
  <c r="P2053" i="41"/>
  <c r="P2054" i="41"/>
  <c r="P2055" i="41"/>
  <c r="P2056" i="41"/>
  <c r="P2057" i="41"/>
  <c r="P2058" i="41"/>
  <c r="P2059" i="41"/>
  <c r="P2060" i="41"/>
  <c r="P2061" i="41"/>
  <c r="P2062" i="41"/>
  <c r="P2063" i="41"/>
  <c r="P2064" i="41"/>
  <c r="P2065" i="41"/>
  <c r="P2066" i="41"/>
  <c r="P2067" i="41"/>
  <c r="P2068" i="41"/>
  <c r="P2069" i="41"/>
  <c r="P2070" i="41"/>
  <c r="P2071" i="41"/>
  <c r="P2072" i="41"/>
  <c r="N2042" i="41"/>
  <c r="N2043" i="41"/>
  <c r="N2044" i="41"/>
  <c r="N2045" i="41"/>
  <c r="N2046" i="41"/>
  <c r="N2047" i="41"/>
  <c r="N2048" i="41"/>
  <c r="N2049" i="41"/>
  <c r="N2050" i="41"/>
  <c r="N2051" i="41"/>
  <c r="N2052" i="41"/>
  <c r="N2053" i="41"/>
  <c r="N2054" i="41"/>
  <c r="N2055" i="41"/>
  <c r="N2056" i="41"/>
  <c r="N2057" i="41"/>
  <c r="N2058" i="41"/>
  <c r="N2059" i="41"/>
  <c r="N2060" i="41"/>
  <c r="N2061" i="41"/>
  <c r="N2062" i="41"/>
  <c r="N2063" i="41"/>
  <c r="N2064" i="41"/>
  <c r="N2065" i="41"/>
  <c r="N2066" i="41"/>
  <c r="N2067" i="41"/>
  <c r="N2068" i="41"/>
  <c r="N2069" i="41"/>
  <c r="N2070" i="41"/>
  <c r="N2071" i="41"/>
  <c r="N2072" i="41"/>
  <c r="L2042" i="41"/>
  <c r="L2043" i="41"/>
  <c r="L2044" i="41"/>
  <c r="L2045" i="41"/>
  <c r="L2046" i="41"/>
  <c r="L2047" i="41"/>
  <c r="L2048" i="41"/>
  <c r="L2049" i="41"/>
  <c r="L2050" i="41"/>
  <c r="L2051" i="41"/>
  <c r="L2052" i="41"/>
  <c r="L2053" i="41"/>
  <c r="L2054" i="41"/>
  <c r="L2055" i="41"/>
  <c r="L2056" i="41"/>
  <c r="L2057" i="41"/>
  <c r="L2058" i="41"/>
  <c r="L2059" i="41"/>
  <c r="L2060" i="41"/>
  <c r="L2061" i="41"/>
  <c r="L2062" i="41"/>
  <c r="L2063" i="41"/>
  <c r="L2064" i="41"/>
  <c r="L2065" i="41"/>
  <c r="L2066" i="41"/>
  <c r="L2067" i="41"/>
  <c r="L2068" i="41"/>
  <c r="L2069" i="41"/>
  <c r="L2070" i="41"/>
  <c r="L2071" i="41"/>
  <c r="L2072" i="41"/>
  <c r="J2042" i="41"/>
  <c r="J2043" i="41"/>
  <c r="J2044" i="41"/>
  <c r="J2045" i="41"/>
  <c r="J2046" i="41"/>
  <c r="J2047" i="41"/>
  <c r="J2048" i="41"/>
  <c r="J2049" i="41"/>
  <c r="J2050" i="41"/>
  <c r="J2051" i="41"/>
  <c r="J2052" i="41"/>
  <c r="J2053" i="41"/>
  <c r="J2054" i="41"/>
  <c r="J2055" i="41"/>
  <c r="J2056" i="41"/>
  <c r="J2057" i="41"/>
  <c r="J2058" i="41"/>
  <c r="J2059" i="41"/>
  <c r="J2060" i="41"/>
  <c r="J2061" i="41"/>
  <c r="J2062" i="41"/>
  <c r="J2063" i="41"/>
  <c r="J2064" i="41"/>
  <c r="J2065" i="41"/>
  <c r="J2066" i="41"/>
  <c r="J2067" i="41"/>
  <c r="J2068" i="41"/>
  <c r="J2069" i="41"/>
  <c r="J2070" i="41"/>
  <c r="J2071" i="41"/>
  <c r="J2072" i="41"/>
  <c r="H2042" i="41"/>
  <c r="H2043" i="41"/>
  <c r="H2044" i="41"/>
  <c r="H2045" i="41"/>
  <c r="H2046" i="41"/>
  <c r="H2047" i="41"/>
  <c r="H2048" i="41"/>
  <c r="H2049" i="41"/>
  <c r="H2050" i="41"/>
  <c r="H2051" i="41"/>
  <c r="H2052" i="41"/>
  <c r="H2053" i="41"/>
  <c r="H2054" i="41"/>
  <c r="H2055" i="41"/>
  <c r="H2056" i="41"/>
  <c r="H2057" i="41"/>
  <c r="H2058" i="41"/>
  <c r="H2059" i="41"/>
  <c r="H2060" i="41"/>
  <c r="H2061" i="41"/>
  <c r="H2062" i="41"/>
  <c r="H2063" i="41"/>
  <c r="H2064" i="41"/>
  <c r="H2065" i="41"/>
  <c r="H2066" i="41"/>
  <c r="H2067" i="41"/>
  <c r="H2068" i="41"/>
  <c r="H2069" i="41"/>
  <c r="H2070" i="41"/>
  <c r="H2071" i="41"/>
  <c r="H2072" i="41"/>
  <c r="F2042" i="41"/>
  <c r="F2043" i="41"/>
  <c r="F2044" i="41"/>
  <c r="F2045" i="41"/>
  <c r="F2046" i="41"/>
  <c r="F2047" i="41"/>
  <c r="F2048" i="41"/>
  <c r="F2049" i="41"/>
  <c r="F2050" i="41"/>
  <c r="F2051" i="41"/>
  <c r="F2052" i="41"/>
  <c r="F2053" i="41"/>
  <c r="F2054" i="41"/>
  <c r="F2055" i="41"/>
  <c r="F2056" i="41"/>
  <c r="F2057" i="41"/>
  <c r="F2058" i="41"/>
  <c r="F2059" i="41"/>
  <c r="F2060" i="41"/>
  <c r="F2061" i="41"/>
  <c r="F2062" i="41"/>
  <c r="F2063" i="41"/>
  <c r="F2064" i="41"/>
  <c r="F2065" i="41"/>
  <c r="F2066" i="41"/>
  <c r="F2067" i="41"/>
  <c r="F2068" i="41"/>
  <c r="F2069" i="41"/>
  <c r="F2070" i="41"/>
  <c r="F2071" i="41"/>
  <c r="F2072" i="41"/>
  <c r="D2043" i="41"/>
  <c r="D2044" i="41"/>
  <c r="D2045" i="41"/>
  <c r="D2046" i="41"/>
  <c r="D2047" i="41"/>
  <c r="D2048" i="41"/>
  <c r="D2049" i="41"/>
  <c r="D2050" i="41"/>
  <c r="D2051" i="41"/>
  <c r="D2052" i="41"/>
  <c r="D2053" i="41"/>
  <c r="D2054" i="41"/>
  <c r="D2055" i="41"/>
  <c r="D2056" i="41"/>
  <c r="D2057" i="41"/>
  <c r="D2058" i="41"/>
  <c r="D2059" i="41"/>
  <c r="D2060" i="41"/>
  <c r="D2061" i="41"/>
  <c r="D2062" i="41"/>
  <c r="D2063" i="41"/>
  <c r="D2064" i="41"/>
  <c r="D2065" i="41"/>
  <c r="D2066" i="41"/>
  <c r="D2067" i="41"/>
  <c r="D2068" i="41"/>
  <c r="D2069" i="41"/>
  <c r="D2070" i="41"/>
  <c r="D2071" i="41"/>
  <c r="D2072" i="41"/>
  <c r="AC2012" i="41"/>
  <c r="AD2012" i="41" s="1"/>
  <c r="AC2013" i="41"/>
  <c r="AD2013" i="41" s="1"/>
  <c r="AC2014" i="41"/>
  <c r="AD2014" i="41"/>
  <c r="AC2015" i="41"/>
  <c r="AD2015" i="41" s="1"/>
  <c r="AC2016" i="41"/>
  <c r="AD2016" i="41"/>
  <c r="AC2017" i="41"/>
  <c r="AD2017" i="41" s="1"/>
  <c r="AC2018" i="41"/>
  <c r="AD2018" i="41" s="1"/>
  <c r="AC2019" i="41"/>
  <c r="AD2019" i="41" s="1"/>
  <c r="AC2020" i="41"/>
  <c r="AD2020" i="41" s="1"/>
  <c r="AC2021" i="41"/>
  <c r="AD2021" i="41" s="1"/>
  <c r="AC2022" i="41"/>
  <c r="AD2022" i="41"/>
  <c r="AC2023" i="41"/>
  <c r="AD2023" i="41" s="1"/>
  <c r="AC2024" i="41"/>
  <c r="AD2024" i="41"/>
  <c r="AC2025" i="41"/>
  <c r="AD2025" i="41" s="1"/>
  <c r="AC2026" i="41"/>
  <c r="AD2026" i="41" s="1"/>
  <c r="AC2027" i="41"/>
  <c r="AD2027" i="41" s="1"/>
  <c r="AC2028" i="41"/>
  <c r="AD2028" i="41"/>
  <c r="AC2029" i="41"/>
  <c r="AD2029" i="41" s="1"/>
  <c r="AC2030" i="41"/>
  <c r="AD2030" i="41"/>
  <c r="AC2031" i="41"/>
  <c r="AD2031" i="41" s="1"/>
  <c r="AC2032" i="41"/>
  <c r="AD2032" i="41"/>
  <c r="AC2033" i="41"/>
  <c r="AD2033" i="41" s="1"/>
  <c r="AC2034" i="41"/>
  <c r="AD2034" i="41" s="1"/>
  <c r="AC2035" i="41"/>
  <c r="AD2035" i="41" s="1"/>
  <c r="AC2036" i="41"/>
  <c r="AD2036" i="41"/>
  <c r="AC2037" i="41"/>
  <c r="AD2037" i="41" s="1"/>
  <c r="AC2038" i="41"/>
  <c r="AD2038" i="41"/>
  <c r="AC2039" i="41"/>
  <c r="AD2039" i="41" s="1"/>
  <c r="AC2040" i="41"/>
  <c r="AD2040" i="41"/>
  <c r="AC2041" i="41"/>
  <c r="AD2041" i="41" s="1"/>
  <c r="AB2011" i="41"/>
  <c r="AB2012" i="41"/>
  <c r="AB2013" i="41"/>
  <c r="AB2014" i="41"/>
  <c r="AB2015" i="41"/>
  <c r="AB2016" i="41"/>
  <c r="AB2017" i="41"/>
  <c r="AB2018" i="41"/>
  <c r="AB2019" i="41"/>
  <c r="AB2020" i="41"/>
  <c r="AB2021" i="41"/>
  <c r="AB2022" i="41"/>
  <c r="AB2023" i="41"/>
  <c r="AB2024" i="41"/>
  <c r="AB2025" i="41"/>
  <c r="AB2026" i="41"/>
  <c r="AB2027" i="41"/>
  <c r="AB2028" i="41"/>
  <c r="AB2029" i="41"/>
  <c r="AB2030" i="41"/>
  <c r="AB2031" i="41"/>
  <c r="AB2032" i="41"/>
  <c r="AB2033" i="41"/>
  <c r="AB2034" i="41"/>
  <c r="AB2035" i="41"/>
  <c r="AB2036" i="41"/>
  <c r="AB2037" i="41"/>
  <c r="AB2038" i="41"/>
  <c r="AB2039" i="41"/>
  <c r="AB2040" i="41"/>
  <c r="AB2041" i="41"/>
  <c r="Z2011" i="41"/>
  <c r="Z2012" i="41"/>
  <c r="Z2013" i="41"/>
  <c r="Z2014" i="41"/>
  <c r="Z2015" i="41"/>
  <c r="Z2016" i="41"/>
  <c r="Z2017" i="41"/>
  <c r="Z2018" i="41"/>
  <c r="Z2019" i="41"/>
  <c r="Z2020" i="41"/>
  <c r="Z2021" i="41"/>
  <c r="Z2022" i="41"/>
  <c r="Z2023" i="41"/>
  <c r="Z2024" i="41"/>
  <c r="Z2025" i="41"/>
  <c r="Z2026" i="41"/>
  <c r="Z2027" i="41"/>
  <c r="Z2028" i="41"/>
  <c r="Z2029" i="41"/>
  <c r="Z2030" i="41"/>
  <c r="Z2031" i="41"/>
  <c r="Z2032" i="41"/>
  <c r="Z2033" i="41"/>
  <c r="Z2034" i="41"/>
  <c r="Z2035" i="41"/>
  <c r="Z2036" i="41"/>
  <c r="Z2037" i="41"/>
  <c r="Z2038" i="41"/>
  <c r="Z2039" i="41"/>
  <c r="Z2040" i="41"/>
  <c r="Z2041" i="41"/>
  <c r="X2011" i="41"/>
  <c r="X2012" i="41"/>
  <c r="X2013" i="41"/>
  <c r="X2014" i="41"/>
  <c r="X2015" i="41"/>
  <c r="X2016" i="41"/>
  <c r="X2017" i="41"/>
  <c r="X2018" i="41"/>
  <c r="X2019" i="41"/>
  <c r="X2020" i="41"/>
  <c r="X2021" i="41"/>
  <c r="X2022" i="41"/>
  <c r="X2023" i="41"/>
  <c r="X2024" i="41"/>
  <c r="X2025" i="41"/>
  <c r="X2026" i="41"/>
  <c r="X2027" i="41"/>
  <c r="X2028" i="41"/>
  <c r="X2029" i="41"/>
  <c r="X2030" i="41"/>
  <c r="X2031" i="41"/>
  <c r="X2032" i="41"/>
  <c r="X2033" i="41"/>
  <c r="X2034" i="41"/>
  <c r="X2035" i="41"/>
  <c r="X2036" i="41"/>
  <c r="X2037" i="41"/>
  <c r="X2038" i="41"/>
  <c r="X2039" i="41"/>
  <c r="X2040" i="41"/>
  <c r="X2041" i="41"/>
  <c r="V2011" i="41"/>
  <c r="V2012" i="41"/>
  <c r="V2013" i="41"/>
  <c r="V2014" i="41"/>
  <c r="V2015" i="41"/>
  <c r="V2016" i="41"/>
  <c r="V2017" i="41"/>
  <c r="V2018" i="41"/>
  <c r="V2019" i="41"/>
  <c r="V2020" i="41"/>
  <c r="V2021" i="41"/>
  <c r="V2022" i="41"/>
  <c r="V2023" i="41"/>
  <c r="V2024" i="41"/>
  <c r="V2025" i="41"/>
  <c r="V2026" i="41"/>
  <c r="V2027" i="41"/>
  <c r="V2028" i="41"/>
  <c r="V2029" i="41"/>
  <c r="V2030" i="41"/>
  <c r="V2031" i="41"/>
  <c r="V2032" i="41"/>
  <c r="V2033" i="41"/>
  <c r="V2034" i="41"/>
  <c r="V2035" i="41"/>
  <c r="V2036" i="41"/>
  <c r="V2037" i="41"/>
  <c r="V2038" i="41"/>
  <c r="V2039" i="41"/>
  <c r="V2040" i="41"/>
  <c r="V2041" i="41"/>
  <c r="T2011" i="41"/>
  <c r="T2012" i="41"/>
  <c r="T2013" i="41"/>
  <c r="T2014" i="41"/>
  <c r="T2015" i="41"/>
  <c r="T2016" i="41"/>
  <c r="T2017" i="41"/>
  <c r="T2018" i="41"/>
  <c r="T2019" i="41"/>
  <c r="T2020" i="41"/>
  <c r="T2021" i="41"/>
  <c r="T2022" i="41"/>
  <c r="T2023" i="41"/>
  <c r="T2024" i="41"/>
  <c r="T2025" i="41"/>
  <c r="T2026" i="41"/>
  <c r="T2027" i="41"/>
  <c r="T2028" i="41"/>
  <c r="T2029" i="41"/>
  <c r="T2030" i="41"/>
  <c r="T2031" i="41"/>
  <c r="T2032" i="41"/>
  <c r="T2033" i="41"/>
  <c r="T2034" i="41"/>
  <c r="T2035" i="41"/>
  <c r="T2036" i="41"/>
  <c r="T2037" i="41"/>
  <c r="T2038" i="41"/>
  <c r="T2039" i="41"/>
  <c r="T2040" i="41"/>
  <c r="T2041" i="41"/>
  <c r="R2011" i="41"/>
  <c r="R2012" i="41"/>
  <c r="R2013" i="41"/>
  <c r="R2014" i="41"/>
  <c r="R2015" i="41"/>
  <c r="R2016" i="41"/>
  <c r="R2017" i="41"/>
  <c r="R2018" i="41"/>
  <c r="R2019" i="41"/>
  <c r="R2020" i="41"/>
  <c r="R2021" i="41"/>
  <c r="R2022" i="41"/>
  <c r="R2023" i="41"/>
  <c r="R2024" i="41"/>
  <c r="R2025" i="41"/>
  <c r="R2026" i="41"/>
  <c r="R2027" i="41"/>
  <c r="R2028" i="41"/>
  <c r="R2029" i="41"/>
  <c r="R2030" i="41"/>
  <c r="R2031" i="41"/>
  <c r="R2032" i="41"/>
  <c r="R2033" i="41"/>
  <c r="R2034" i="41"/>
  <c r="R2035" i="41"/>
  <c r="R2036" i="41"/>
  <c r="R2037" i="41"/>
  <c r="R2038" i="41"/>
  <c r="R2039" i="41"/>
  <c r="R2040" i="41"/>
  <c r="R2041" i="41"/>
  <c r="P2011" i="41"/>
  <c r="P2012" i="41"/>
  <c r="P2013" i="41"/>
  <c r="P2014" i="41"/>
  <c r="P2015" i="41"/>
  <c r="P2016" i="41"/>
  <c r="P2017" i="41"/>
  <c r="P2018" i="41"/>
  <c r="P2019" i="41"/>
  <c r="P2020" i="41"/>
  <c r="P2021" i="41"/>
  <c r="P2022" i="41"/>
  <c r="P2023" i="41"/>
  <c r="P2024" i="41"/>
  <c r="P2025" i="41"/>
  <c r="P2026" i="41"/>
  <c r="P2027" i="41"/>
  <c r="P2028" i="41"/>
  <c r="P2029" i="41"/>
  <c r="P2030" i="41"/>
  <c r="P2031" i="41"/>
  <c r="P2032" i="41"/>
  <c r="P2033" i="41"/>
  <c r="P2034" i="41"/>
  <c r="P2035" i="41"/>
  <c r="P2036" i="41"/>
  <c r="P2037" i="41"/>
  <c r="P2038" i="41"/>
  <c r="P2039" i="41"/>
  <c r="P2040" i="41"/>
  <c r="P2041" i="41"/>
  <c r="N2011" i="41"/>
  <c r="N2012" i="41"/>
  <c r="N2013" i="41"/>
  <c r="N2014" i="41"/>
  <c r="N2015" i="41"/>
  <c r="N2016" i="41"/>
  <c r="N2017" i="41"/>
  <c r="N2018" i="41"/>
  <c r="N2019" i="41"/>
  <c r="N2020" i="41"/>
  <c r="N2021" i="41"/>
  <c r="N2022" i="41"/>
  <c r="N2023" i="41"/>
  <c r="N2024" i="41"/>
  <c r="N2025" i="41"/>
  <c r="N2026" i="41"/>
  <c r="N2027" i="41"/>
  <c r="N2028" i="41"/>
  <c r="N2029" i="41"/>
  <c r="N2030" i="41"/>
  <c r="N2031" i="41"/>
  <c r="N2032" i="41"/>
  <c r="N2033" i="41"/>
  <c r="N2034" i="41"/>
  <c r="N2035" i="41"/>
  <c r="N2036" i="41"/>
  <c r="N2037" i="41"/>
  <c r="N2038" i="41"/>
  <c r="N2039" i="41"/>
  <c r="N2040" i="41"/>
  <c r="N2041" i="41"/>
  <c r="L2011" i="41"/>
  <c r="L2012" i="41"/>
  <c r="L2013" i="41"/>
  <c r="L2014" i="41"/>
  <c r="L2015" i="41"/>
  <c r="L2016" i="41"/>
  <c r="L2017" i="41"/>
  <c r="L2018" i="41"/>
  <c r="L2019" i="41"/>
  <c r="L2020" i="41"/>
  <c r="L2021" i="41"/>
  <c r="L2022" i="41"/>
  <c r="L2023" i="41"/>
  <c r="L2024" i="41"/>
  <c r="L2025" i="41"/>
  <c r="L2026" i="41"/>
  <c r="L2027" i="41"/>
  <c r="L2028" i="41"/>
  <c r="L2029" i="41"/>
  <c r="L2030" i="41"/>
  <c r="L2031" i="41"/>
  <c r="L2032" i="41"/>
  <c r="L2033" i="41"/>
  <c r="L2034" i="41"/>
  <c r="L2035" i="41"/>
  <c r="L2036" i="41"/>
  <c r="L2037" i="41"/>
  <c r="L2038" i="41"/>
  <c r="L2039" i="41"/>
  <c r="L2040" i="41"/>
  <c r="L2041" i="41"/>
  <c r="J2011" i="41"/>
  <c r="J2012" i="41"/>
  <c r="J2013" i="41"/>
  <c r="J2014" i="41"/>
  <c r="J2015" i="41"/>
  <c r="J2016" i="41"/>
  <c r="J2017" i="41"/>
  <c r="J2018" i="41"/>
  <c r="J2019" i="41"/>
  <c r="J2020" i="41"/>
  <c r="J2021" i="41"/>
  <c r="J2022" i="41"/>
  <c r="J2023" i="41"/>
  <c r="J2024" i="41"/>
  <c r="J2025" i="41"/>
  <c r="J2026" i="41"/>
  <c r="J2027" i="41"/>
  <c r="J2028" i="41"/>
  <c r="J2029" i="41"/>
  <c r="J2030" i="41"/>
  <c r="J2031" i="41"/>
  <c r="J2032" i="41"/>
  <c r="J2033" i="41"/>
  <c r="J2034" i="41"/>
  <c r="J2035" i="41"/>
  <c r="J2036" i="41"/>
  <c r="J2037" i="41"/>
  <c r="J2038" i="41"/>
  <c r="J2039" i="41"/>
  <c r="J2040" i="41"/>
  <c r="J2041" i="41"/>
  <c r="H2011" i="41"/>
  <c r="H2012" i="41"/>
  <c r="H2013" i="41"/>
  <c r="H2014" i="41"/>
  <c r="H2015" i="41"/>
  <c r="H2016" i="41"/>
  <c r="H2017" i="41"/>
  <c r="H2018" i="41"/>
  <c r="H2019" i="41"/>
  <c r="H2020" i="41"/>
  <c r="H2021" i="41"/>
  <c r="H2022" i="41"/>
  <c r="H2023" i="41"/>
  <c r="H2024" i="41"/>
  <c r="H2025" i="41"/>
  <c r="H2026" i="41"/>
  <c r="H2027" i="41"/>
  <c r="H2028" i="41"/>
  <c r="H2029" i="41"/>
  <c r="H2030" i="41"/>
  <c r="H2031" i="41"/>
  <c r="H2032" i="41"/>
  <c r="H2033" i="41"/>
  <c r="H2034" i="41"/>
  <c r="H2035" i="41"/>
  <c r="H2036" i="41"/>
  <c r="H2037" i="41"/>
  <c r="H2038" i="41"/>
  <c r="H2039" i="41"/>
  <c r="H2040" i="41"/>
  <c r="H2041" i="41"/>
  <c r="F2011" i="41"/>
  <c r="F2012" i="41"/>
  <c r="F2013" i="41"/>
  <c r="F2014" i="41"/>
  <c r="F2015" i="41"/>
  <c r="F2016" i="41"/>
  <c r="F2017" i="41"/>
  <c r="F2018" i="41"/>
  <c r="F2019" i="41"/>
  <c r="F2020" i="41"/>
  <c r="F2021" i="41"/>
  <c r="F2022" i="41"/>
  <c r="F2023" i="41"/>
  <c r="F2024" i="41"/>
  <c r="F2025" i="41"/>
  <c r="F2026" i="41"/>
  <c r="F2027" i="41"/>
  <c r="F2028" i="41"/>
  <c r="F2029" i="41"/>
  <c r="F2030" i="41"/>
  <c r="F2031" i="41"/>
  <c r="F2032" i="41"/>
  <c r="F2033" i="41"/>
  <c r="F2034" i="41"/>
  <c r="F2035" i="41"/>
  <c r="F2036" i="41"/>
  <c r="F2037" i="41"/>
  <c r="F2038" i="41"/>
  <c r="F2039" i="41"/>
  <c r="F2040" i="41"/>
  <c r="F2041" i="41"/>
  <c r="D2011" i="41"/>
  <c r="K17" i="71"/>
  <c r="L17" i="71" s="1"/>
  <c r="K18" i="71"/>
  <c r="L18" i="71" s="1"/>
  <c r="K19" i="71"/>
  <c r="L19" i="71" s="1"/>
  <c r="K20" i="71"/>
  <c r="L20" i="71" s="1"/>
  <c r="I20" i="71"/>
  <c r="I19" i="71"/>
  <c r="I18" i="71"/>
  <c r="I17" i="71"/>
  <c r="AB1997" i="41"/>
  <c r="AB1998" i="41"/>
  <c r="AB1999" i="41"/>
  <c r="AB2000" i="41"/>
  <c r="AB2001" i="41"/>
  <c r="AB2002" i="41"/>
  <c r="AB2003" i="41"/>
  <c r="AB2004" i="41"/>
  <c r="AB2005" i="41"/>
  <c r="AB2006" i="41"/>
  <c r="AB2007" i="41"/>
  <c r="AB2008" i="41"/>
  <c r="AB2009" i="41"/>
  <c r="AB2010" i="41"/>
  <c r="Z1997" i="41"/>
  <c r="Z1998" i="41"/>
  <c r="Z1999" i="41"/>
  <c r="Z2000" i="41"/>
  <c r="Z2001" i="41"/>
  <c r="Z2002" i="41"/>
  <c r="Z2003" i="41"/>
  <c r="Z2004" i="41"/>
  <c r="Z2005" i="41"/>
  <c r="Z2006" i="41"/>
  <c r="Z2007" i="41"/>
  <c r="Z2008" i="41"/>
  <c r="Z2009" i="41"/>
  <c r="Z2010" i="41"/>
  <c r="X1997" i="41"/>
  <c r="X1998" i="41"/>
  <c r="X1999" i="41"/>
  <c r="X2000" i="41"/>
  <c r="X2001" i="41"/>
  <c r="X2002" i="41"/>
  <c r="X2003" i="41"/>
  <c r="X2004" i="41"/>
  <c r="X2005" i="41"/>
  <c r="X2006" i="41"/>
  <c r="X2007" i="41"/>
  <c r="X2008" i="41"/>
  <c r="X2009" i="41"/>
  <c r="X2010" i="41"/>
  <c r="V1997" i="41"/>
  <c r="V1998" i="41"/>
  <c r="V1999" i="41"/>
  <c r="V2000" i="41"/>
  <c r="V2001" i="41"/>
  <c r="V2002" i="41"/>
  <c r="V2003" i="41"/>
  <c r="V2004" i="41"/>
  <c r="V2005" i="41"/>
  <c r="V2006" i="41"/>
  <c r="V2007" i="41"/>
  <c r="V2008" i="41"/>
  <c r="V2009" i="41"/>
  <c r="V2010" i="41"/>
  <c r="T1997" i="41"/>
  <c r="T1998" i="41"/>
  <c r="T1999" i="41"/>
  <c r="T2000" i="41"/>
  <c r="T2001" i="41"/>
  <c r="T2002" i="41"/>
  <c r="T2003" i="41"/>
  <c r="T2004" i="41"/>
  <c r="T2005" i="41"/>
  <c r="T2006" i="41"/>
  <c r="T2007" i="41"/>
  <c r="T2008" i="41"/>
  <c r="T2009" i="41"/>
  <c r="T2010" i="41"/>
  <c r="R1997" i="41"/>
  <c r="R1998" i="41"/>
  <c r="R1999" i="41"/>
  <c r="R2000" i="41"/>
  <c r="R2001" i="41"/>
  <c r="R2002" i="41"/>
  <c r="R2003" i="41"/>
  <c r="R2004" i="41"/>
  <c r="R2005" i="41"/>
  <c r="R2006" i="41"/>
  <c r="R2007" i="41"/>
  <c r="R2008" i="41"/>
  <c r="R2009" i="41"/>
  <c r="R2010" i="41"/>
  <c r="P1997" i="41"/>
  <c r="P1998" i="41"/>
  <c r="P1999" i="41"/>
  <c r="P2000" i="41"/>
  <c r="P2001" i="41"/>
  <c r="P2002" i="41"/>
  <c r="P2003" i="41"/>
  <c r="P2004" i="41"/>
  <c r="P2005" i="41"/>
  <c r="P2006" i="41"/>
  <c r="P2007" i="41"/>
  <c r="P2008" i="41"/>
  <c r="P2009" i="41"/>
  <c r="P2010" i="41"/>
  <c r="N1997" i="41"/>
  <c r="N1998" i="41"/>
  <c r="N1999" i="41"/>
  <c r="N2000" i="41"/>
  <c r="N2001" i="41"/>
  <c r="N2002" i="41"/>
  <c r="N2003" i="41"/>
  <c r="N2004" i="41"/>
  <c r="N2005" i="41"/>
  <c r="N2006" i="41"/>
  <c r="N2007" i="41"/>
  <c r="N2008" i="41"/>
  <c r="N2009" i="41"/>
  <c r="N2010" i="41"/>
  <c r="L1997" i="41"/>
  <c r="L1998" i="41"/>
  <c r="L1999" i="41"/>
  <c r="L2000" i="41"/>
  <c r="L2001" i="41"/>
  <c r="L2002" i="41"/>
  <c r="L2003" i="41"/>
  <c r="L2004" i="41"/>
  <c r="L2005" i="41"/>
  <c r="L2006" i="41"/>
  <c r="L2007" i="41"/>
  <c r="L2008" i="41"/>
  <c r="L2009" i="41"/>
  <c r="L2010" i="41"/>
  <c r="J1997" i="41"/>
  <c r="J1998" i="41"/>
  <c r="J1999" i="41"/>
  <c r="J2000" i="41"/>
  <c r="J2001" i="41"/>
  <c r="J2002" i="41"/>
  <c r="J2003" i="41"/>
  <c r="J2004" i="41"/>
  <c r="J2005" i="41"/>
  <c r="J2006" i="41"/>
  <c r="J2007" i="41"/>
  <c r="J2008" i="41"/>
  <c r="J2009" i="41"/>
  <c r="J2010" i="41"/>
  <c r="H1997" i="41"/>
  <c r="H1998" i="41"/>
  <c r="H1999" i="41"/>
  <c r="H2000" i="41"/>
  <c r="H2001" i="41"/>
  <c r="H2002" i="41"/>
  <c r="H2003" i="41"/>
  <c r="H2004" i="41"/>
  <c r="H2005" i="41"/>
  <c r="H2006" i="41"/>
  <c r="H2007" i="41"/>
  <c r="H2008" i="41"/>
  <c r="H2009" i="41"/>
  <c r="H2010" i="41"/>
  <c r="F1997" i="41"/>
  <c r="F1998" i="41"/>
  <c r="F1999" i="41"/>
  <c r="F2000" i="41"/>
  <c r="F2001" i="41"/>
  <c r="F2002" i="41"/>
  <c r="F2003" i="41"/>
  <c r="F2004" i="41"/>
  <c r="F2005" i="41"/>
  <c r="F2006" i="41"/>
  <c r="F2007" i="41"/>
  <c r="F2008" i="41"/>
  <c r="F2009" i="41"/>
  <c r="F2010" i="41"/>
  <c r="D1997" i="41"/>
  <c r="D1998" i="41"/>
  <c r="D1999" i="41"/>
  <c r="D2000" i="41"/>
  <c r="D2001" i="41"/>
  <c r="D2002" i="41"/>
  <c r="D2003" i="41"/>
  <c r="D2004" i="41"/>
  <c r="D2005" i="41"/>
  <c r="D2006" i="41"/>
  <c r="D2007" i="41"/>
  <c r="D2008" i="41"/>
  <c r="D2009" i="41"/>
  <c r="D2010" i="41"/>
  <c r="AE16" i="71"/>
  <c r="AE15" i="71"/>
  <c r="AE14" i="71"/>
  <c r="AE13" i="71"/>
  <c r="AE12" i="71"/>
  <c r="AE11" i="71"/>
  <c r="AE10" i="71"/>
  <c r="Z22" i="71"/>
  <c r="Z18" i="71"/>
  <c r="Z15" i="71"/>
  <c r="Z10" i="71"/>
  <c r="Z11" i="71"/>
  <c r="Z352" i="40"/>
  <c r="X352" i="40"/>
  <c r="V352" i="40"/>
  <c r="T352" i="40"/>
  <c r="R352" i="40"/>
  <c r="P352" i="40"/>
  <c r="N352" i="40"/>
  <c r="L352" i="40"/>
  <c r="J352" i="40"/>
  <c r="H352" i="40"/>
  <c r="F352" i="40"/>
  <c r="D352" i="40"/>
  <c r="B352" i="40"/>
  <c r="Z353" i="40"/>
  <c r="X353" i="40"/>
  <c r="V353" i="40"/>
  <c r="T353" i="40"/>
  <c r="R353" i="40"/>
  <c r="P353" i="40"/>
  <c r="N353" i="40"/>
  <c r="L353" i="40"/>
  <c r="J353" i="40"/>
  <c r="H353" i="40"/>
  <c r="F353" i="40"/>
  <c r="D353" i="40"/>
  <c r="Z354" i="40"/>
  <c r="X354" i="40"/>
  <c r="V354" i="40"/>
  <c r="T354" i="40"/>
  <c r="R354" i="40"/>
  <c r="P354" i="40"/>
  <c r="N354" i="40"/>
  <c r="L354" i="40"/>
  <c r="J354" i="40"/>
  <c r="H354" i="40"/>
  <c r="F354" i="40"/>
  <c r="D354" i="40"/>
  <c r="Z355" i="40"/>
  <c r="X355" i="40"/>
  <c r="V355" i="40"/>
  <c r="T355" i="40"/>
  <c r="R355" i="40"/>
  <c r="P355" i="40"/>
  <c r="N355" i="40"/>
  <c r="L355" i="40"/>
  <c r="J355" i="40"/>
  <c r="H355" i="40"/>
  <c r="F355" i="40"/>
  <c r="D355" i="40"/>
  <c r="Z356" i="40"/>
  <c r="X356" i="40"/>
  <c r="V356" i="40"/>
  <c r="T356" i="40"/>
  <c r="R356" i="40"/>
  <c r="P356" i="40"/>
  <c r="N356" i="40"/>
  <c r="L356" i="40"/>
  <c r="J356" i="40"/>
  <c r="H356" i="40"/>
  <c r="F356" i="40"/>
  <c r="D356" i="40"/>
  <c r="Z357" i="40"/>
  <c r="X357" i="40"/>
  <c r="V357" i="40"/>
  <c r="T357" i="40"/>
  <c r="R357" i="40"/>
  <c r="P357" i="40"/>
  <c r="N357" i="40"/>
  <c r="L357" i="40"/>
  <c r="J357" i="40"/>
  <c r="H357" i="40"/>
  <c r="F357" i="40"/>
  <c r="D357" i="40"/>
  <c r="Z358" i="40"/>
  <c r="X358" i="40"/>
  <c r="V358" i="40"/>
  <c r="T358" i="40"/>
  <c r="R358" i="40"/>
  <c r="P358" i="40"/>
  <c r="N358" i="40"/>
  <c r="L358" i="40"/>
  <c r="J358" i="40"/>
  <c r="H358" i="40"/>
  <c r="F358" i="40"/>
  <c r="D358" i="40"/>
  <c r="Z359" i="40"/>
  <c r="X359" i="40"/>
  <c r="V359" i="40"/>
  <c r="T359" i="40"/>
  <c r="R359" i="40"/>
  <c r="P359" i="40"/>
  <c r="N359" i="40"/>
  <c r="L359" i="40"/>
  <c r="J359" i="40"/>
  <c r="H359" i="40"/>
  <c r="F359" i="40"/>
  <c r="D359" i="40"/>
  <c r="Z360" i="40"/>
  <c r="X360" i="40"/>
  <c r="V360" i="40"/>
  <c r="T360" i="40"/>
  <c r="R360" i="40"/>
  <c r="P360" i="40"/>
  <c r="N360" i="40"/>
  <c r="L360" i="40"/>
  <c r="J360" i="40"/>
  <c r="H360" i="40"/>
  <c r="F360" i="40"/>
  <c r="D360" i="40"/>
  <c r="Z361" i="40"/>
  <c r="X361" i="40"/>
  <c r="V361" i="40"/>
  <c r="T361" i="40"/>
  <c r="R361" i="40"/>
  <c r="P361" i="40"/>
  <c r="N361" i="40"/>
  <c r="L361" i="40"/>
  <c r="J361" i="40"/>
  <c r="H361" i="40"/>
  <c r="F361" i="40"/>
  <c r="D361" i="40"/>
  <c r="Z362" i="40"/>
  <c r="X362" i="40"/>
  <c r="V362" i="40"/>
  <c r="T362" i="40"/>
  <c r="R362" i="40"/>
  <c r="P362" i="40"/>
  <c r="N362" i="40"/>
  <c r="L362" i="40"/>
  <c r="J362" i="40"/>
  <c r="H362" i="40"/>
  <c r="F362" i="40"/>
  <c r="D362" i="40"/>
  <c r="Z363" i="40"/>
  <c r="X363" i="40"/>
  <c r="V363" i="40"/>
  <c r="T363" i="40"/>
  <c r="R363" i="40"/>
  <c r="P363" i="40"/>
  <c r="N363" i="40"/>
  <c r="L363" i="40"/>
  <c r="J363" i="40"/>
  <c r="H363" i="40"/>
  <c r="F363" i="40"/>
  <c r="D363" i="40"/>
  <c r="AB1996" i="41"/>
  <c r="AB1995" i="41"/>
  <c r="AB1994" i="41"/>
  <c r="AB1993" i="41"/>
  <c r="AB1992" i="41"/>
  <c r="AB1991" i="41"/>
  <c r="AB1990" i="41"/>
  <c r="AB1989" i="41"/>
  <c r="AB1988" i="41"/>
  <c r="AB1987" i="41"/>
  <c r="AB1986" i="41"/>
  <c r="AB1985" i="41"/>
  <c r="AB1984" i="41"/>
  <c r="AB1983" i="41"/>
  <c r="AB1982" i="41"/>
  <c r="AB1981" i="41"/>
  <c r="AB1980" i="41"/>
  <c r="AB1979" i="41"/>
  <c r="AB1978" i="41"/>
  <c r="AB1977" i="41"/>
  <c r="AB1976" i="41"/>
  <c r="AB1975" i="41"/>
  <c r="AB1974" i="41"/>
  <c r="AB1973" i="41"/>
  <c r="AB1972" i="41"/>
  <c r="AB1971" i="41"/>
  <c r="AB1970" i="41"/>
  <c r="AB1969" i="41"/>
  <c r="AB1968" i="41"/>
  <c r="AB1967" i="41"/>
  <c r="AB1966" i="41"/>
  <c r="AB1965" i="41"/>
  <c r="AB1964" i="41"/>
  <c r="AB1963" i="41"/>
  <c r="AB1962" i="41"/>
  <c r="AB1961" i="41"/>
  <c r="AB1960" i="41"/>
  <c r="AB1959" i="41"/>
  <c r="AB1958" i="41"/>
  <c r="AB1957" i="41"/>
  <c r="AB1956" i="41"/>
  <c r="AB1955" i="41"/>
  <c r="AB1954" i="41"/>
  <c r="AB1953" i="41"/>
  <c r="AB1952" i="41"/>
  <c r="AA368" i="40" s="1"/>
  <c r="AB1951" i="41"/>
  <c r="AB1950" i="41"/>
  <c r="AB1949" i="41"/>
  <c r="AB1948" i="41"/>
  <c r="AB1947" i="41"/>
  <c r="AB1946" i="41"/>
  <c r="AB1945" i="41"/>
  <c r="AB1944" i="41"/>
  <c r="AB1943" i="41"/>
  <c r="AB1942" i="41"/>
  <c r="AB1941" i="41"/>
  <c r="AB1940" i="41"/>
  <c r="AB1939" i="41"/>
  <c r="AB1938" i="41"/>
  <c r="AB1937" i="41"/>
  <c r="AB1936" i="41"/>
  <c r="AB1935" i="41"/>
  <c r="AB1934" i="41"/>
  <c r="AB1933" i="41"/>
  <c r="AB1932" i="41"/>
  <c r="AB1931" i="41"/>
  <c r="AB1930" i="41"/>
  <c r="AB1929" i="41"/>
  <c r="AB1928" i="41"/>
  <c r="AB1927" i="41"/>
  <c r="AB1926" i="41"/>
  <c r="AB1925" i="41"/>
  <c r="AB1924" i="41"/>
  <c r="AB1923" i="41"/>
  <c r="AB1922" i="41"/>
  <c r="AB1921" i="41"/>
  <c r="AB1920" i="41"/>
  <c r="AA367" i="40" s="1"/>
  <c r="AB1919" i="41"/>
  <c r="AB1918" i="41"/>
  <c r="AB1917" i="41"/>
  <c r="AB1916" i="41"/>
  <c r="AB1915" i="41"/>
  <c r="AB1914" i="41"/>
  <c r="AB1913" i="41"/>
  <c r="AB1912" i="41"/>
  <c r="AB1911" i="41"/>
  <c r="AB1910" i="41"/>
  <c r="AB1909" i="41"/>
  <c r="AB1908" i="41"/>
  <c r="AB1907" i="41"/>
  <c r="AB1906" i="41"/>
  <c r="AB1905" i="41"/>
  <c r="AB1904" i="41"/>
  <c r="AB1903" i="41"/>
  <c r="AB1902" i="41"/>
  <c r="AB1901" i="41"/>
  <c r="AB1900" i="41"/>
  <c r="AB1899" i="41"/>
  <c r="AB1898" i="41"/>
  <c r="AB1897" i="41"/>
  <c r="AB1896" i="41"/>
  <c r="AB1895" i="41"/>
  <c r="AB1894" i="41"/>
  <c r="AB1893" i="41"/>
  <c r="AB1892" i="41"/>
  <c r="AA366" i="40" s="1"/>
  <c r="AB1891" i="41"/>
  <c r="AB1890" i="41"/>
  <c r="AB1889" i="41"/>
  <c r="AB1888" i="41"/>
  <c r="AB1887" i="41"/>
  <c r="AB1886" i="41"/>
  <c r="AB1885" i="41"/>
  <c r="AB1884" i="41"/>
  <c r="AB1883" i="41"/>
  <c r="AB1882" i="41"/>
  <c r="AB1881" i="41"/>
  <c r="AB1880" i="41"/>
  <c r="AB1879" i="41"/>
  <c r="AB1878" i="41"/>
  <c r="AB1877" i="41"/>
  <c r="AB1876" i="41"/>
  <c r="AB1875" i="41"/>
  <c r="AB1874" i="41"/>
  <c r="AB1873" i="41"/>
  <c r="AB1872" i="41"/>
  <c r="AB1871" i="41"/>
  <c r="AB1870" i="41"/>
  <c r="AB1869" i="41"/>
  <c r="AB1868" i="41"/>
  <c r="AB1867" i="41"/>
  <c r="AB1866" i="41"/>
  <c r="AB1865" i="41"/>
  <c r="AB1864" i="41"/>
  <c r="AA365" i="40" s="1"/>
  <c r="AB1863" i="41"/>
  <c r="AB1862" i="41"/>
  <c r="AB1861" i="41"/>
  <c r="AB1860" i="41"/>
  <c r="AB1859" i="41"/>
  <c r="AB1858" i="41"/>
  <c r="AB1857" i="41"/>
  <c r="AB1856" i="41"/>
  <c r="AB1855" i="41"/>
  <c r="AB1854" i="41"/>
  <c r="AB1853" i="41"/>
  <c r="AB1852" i="41"/>
  <c r="AB1851" i="41"/>
  <c r="AB1850" i="41"/>
  <c r="AB1849" i="41"/>
  <c r="AB1848" i="41"/>
  <c r="AB1847" i="41"/>
  <c r="AB1846" i="41"/>
  <c r="AB1845" i="41"/>
  <c r="AB1844" i="41"/>
  <c r="AB1843" i="41"/>
  <c r="AB1842" i="41"/>
  <c r="AB1841" i="41"/>
  <c r="AB1840" i="41"/>
  <c r="AB1839" i="41"/>
  <c r="AB1838" i="41"/>
  <c r="AB1837" i="41"/>
  <c r="AB1836" i="41"/>
  <c r="AB1835" i="41"/>
  <c r="AB1834" i="41"/>
  <c r="AB1833" i="41"/>
  <c r="AB1832" i="41"/>
  <c r="AB1831" i="41"/>
  <c r="AB1830" i="41"/>
  <c r="Z1996" i="41"/>
  <c r="Z1995" i="41"/>
  <c r="Z1994" i="41"/>
  <c r="Z1993" i="41"/>
  <c r="Z1992" i="41"/>
  <c r="Z1991" i="41"/>
  <c r="Z1990" i="41"/>
  <c r="Z1989" i="41"/>
  <c r="Z1988" i="41"/>
  <c r="Z1987" i="41"/>
  <c r="Z1986" i="41"/>
  <c r="Z1985" i="41"/>
  <c r="Z1984" i="41"/>
  <c r="Z1983" i="41"/>
  <c r="Y369" i="40" s="1"/>
  <c r="Z1982" i="41"/>
  <c r="Z1981" i="41"/>
  <c r="Z1980" i="41"/>
  <c r="Z1979" i="41"/>
  <c r="Z1978" i="41"/>
  <c r="Z1977" i="41"/>
  <c r="Z1976" i="41"/>
  <c r="Z1975" i="41"/>
  <c r="Z1974" i="41"/>
  <c r="Z1973" i="41"/>
  <c r="Z1972" i="41"/>
  <c r="Z1971" i="41"/>
  <c r="Z1970" i="41"/>
  <c r="Z1969" i="41"/>
  <c r="Z1968" i="41"/>
  <c r="Z1967" i="41"/>
  <c r="Z1966" i="41"/>
  <c r="Z1965" i="41"/>
  <c r="Z1964" i="41"/>
  <c r="Z1963" i="41"/>
  <c r="Z1962" i="41"/>
  <c r="Z1961" i="41"/>
  <c r="Z1960" i="41"/>
  <c r="Z1959" i="41"/>
  <c r="Z1958" i="41"/>
  <c r="Z1957" i="41"/>
  <c r="Z1956" i="41"/>
  <c r="Z1955" i="41"/>
  <c r="Z1954" i="41"/>
  <c r="Z1953" i="41"/>
  <c r="Z1952" i="41"/>
  <c r="Z1951" i="41"/>
  <c r="Y368" i="40" s="1"/>
  <c r="Z1950" i="41"/>
  <c r="Z1949" i="41"/>
  <c r="Z1948" i="41"/>
  <c r="Z1947" i="41"/>
  <c r="Z1946" i="41"/>
  <c r="Z1945" i="41"/>
  <c r="Z1944" i="41"/>
  <c r="Z1943" i="41"/>
  <c r="Z1942" i="41"/>
  <c r="Z1941" i="41"/>
  <c r="Z1940" i="41"/>
  <c r="Z1939" i="41"/>
  <c r="Z1938" i="41"/>
  <c r="Z1937" i="41"/>
  <c r="Z1936" i="41"/>
  <c r="Z1935" i="41"/>
  <c r="Z1934" i="41"/>
  <c r="Z1933" i="41"/>
  <c r="Z1932" i="41"/>
  <c r="Z1931" i="41"/>
  <c r="Z1930" i="41"/>
  <c r="Z1929" i="41"/>
  <c r="Z1928" i="41"/>
  <c r="Z1927" i="41"/>
  <c r="Z1926" i="41"/>
  <c r="Z1925" i="41"/>
  <c r="Z1924" i="41"/>
  <c r="Z1923" i="41"/>
  <c r="Z1922" i="41"/>
  <c r="Z1921" i="41"/>
  <c r="Z1920" i="41"/>
  <c r="Z1919" i="41"/>
  <c r="Z1918" i="41"/>
  <c r="Z1917" i="41"/>
  <c r="Z1916" i="41"/>
  <c r="Z1915" i="41"/>
  <c r="Z1914" i="41"/>
  <c r="Z1913" i="41"/>
  <c r="Z1912" i="41"/>
  <c r="Z1911" i="41"/>
  <c r="Z1910" i="41"/>
  <c r="Z1909" i="41"/>
  <c r="Z1908" i="41"/>
  <c r="Z1907" i="41"/>
  <c r="Z1906" i="41"/>
  <c r="Z1905" i="41"/>
  <c r="Z1904" i="41"/>
  <c r="Z1903" i="41"/>
  <c r="Z1902" i="41"/>
  <c r="Z1901" i="41"/>
  <c r="Z1900" i="41"/>
  <c r="Z1899" i="41"/>
  <c r="Z1898" i="41"/>
  <c r="Z1897" i="41"/>
  <c r="Z1896" i="41"/>
  <c r="Z1895" i="41"/>
  <c r="Z1894" i="41"/>
  <c r="Z1893" i="41"/>
  <c r="Z1892" i="41"/>
  <c r="Z1891" i="41"/>
  <c r="Y366" i="40" s="1"/>
  <c r="Z1890" i="41"/>
  <c r="Z1889" i="41"/>
  <c r="Z1888" i="41"/>
  <c r="Z1887" i="41"/>
  <c r="Z1886" i="41"/>
  <c r="Z1885" i="41"/>
  <c r="Z1884" i="41"/>
  <c r="Z1883" i="41"/>
  <c r="Z1882" i="41"/>
  <c r="Z1881" i="41"/>
  <c r="Z1880" i="41"/>
  <c r="Z1879" i="41"/>
  <c r="Z1878" i="41"/>
  <c r="Z1877" i="41"/>
  <c r="Z1876" i="41"/>
  <c r="Z1875" i="41"/>
  <c r="Z1874" i="41"/>
  <c r="Z1873" i="41"/>
  <c r="Z1872" i="41"/>
  <c r="Z1871" i="41"/>
  <c r="Z1870" i="41"/>
  <c r="Z1869" i="41"/>
  <c r="Z1868" i="41"/>
  <c r="Z1867" i="41"/>
  <c r="Z1866" i="41"/>
  <c r="Z1865" i="41"/>
  <c r="Z1864" i="41"/>
  <c r="Z1863" i="41"/>
  <c r="Y365" i="40" s="1"/>
  <c r="Z1862" i="41"/>
  <c r="Z1861" i="41"/>
  <c r="Z1860" i="41"/>
  <c r="Z1859" i="41"/>
  <c r="Z1858" i="41"/>
  <c r="Z1857" i="41"/>
  <c r="Z1856" i="41"/>
  <c r="Z1855" i="41"/>
  <c r="Z1854" i="41"/>
  <c r="Z1853" i="41"/>
  <c r="Z1852" i="41"/>
  <c r="Z1851" i="41"/>
  <c r="Z1850" i="41"/>
  <c r="Z1849" i="41"/>
  <c r="Z1848" i="41"/>
  <c r="Z1847" i="41"/>
  <c r="Z1846" i="41"/>
  <c r="Z1845" i="41"/>
  <c r="Z1844" i="41"/>
  <c r="Z1843" i="41"/>
  <c r="Z1842" i="41"/>
  <c r="Z1841" i="41"/>
  <c r="Z1840" i="41"/>
  <c r="Z1839" i="41"/>
  <c r="Z1838" i="41"/>
  <c r="Z1837" i="41"/>
  <c r="Z1836" i="41"/>
  <c r="Z1835" i="41"/>
  <c r="Z1834" i="41"/>
  <c r="Z1833" i="41"/>
  <c r="Z1832" i="41"/>
  <c r="Z1831" i="41"/>
  <c r="Z1830" i="41"/>
  <c r="X1996" i="41"/>
  <c r="X1995" i="41"/>
  <c r="X1994" i="41"/>
  <c r="X1993" i="41"/>
  <c r="X1992" i="41"/>
  <c r="X1991" i="41"/>
  <c r="X1990" i="41"/>
  <c r="X1989" i="41"/>
  <c r="X1988" i="41"/>
  <c r="X1987" i="41"/>
  <c r="X1986" i="41"/>
  <c r="X1985" i="41"/>
  <c r="X1984" i="41"/>
  <c r="X1983" i="41"/>
  <c r="X1982" i="41"/>
  <c r="W369" i="40" s="1"/>
  <c r="X1981" i="41"/>
  <c r="X1980" i="41"/>
  <c r="X1979" i="41"/>
  <c r="X1978" i="41"/>
  <c r="X1977" i="41"/>
  <c r="X1976" i="41"/>
  <c r="X1975" i="41"/>
  <c r="X1974" i="41"/>
  <c r="X1973" i="41"/>
  <c r="X1972" i="41"/>
  <c r="X1971" i="41"/>
  <c r="X1970" i="41"/>
  <c r="X1969" i="41"/>
  <c r="X1968" i="41"/>
  <c r="X1967" i="41"/>
  <c r="X1966" i="41"/>
  <c r="X1965" i="41"/>
  <c r="X1964" i="41"/>
  <c r="X1963" i="41"/>
  <c r="X1962" i="41"/>
  <c r="X1961" i="41"/>
  <c r="X1960" i="41"/>
  <c r="X1959" i="41"/>
  <c r="X1958" i="41"/>
  <c r="X1957" i="41"/>
  <c r="X1956" i="41"/>
  <c r="X1955" i="41"/>
  <c r="X1954" i="41"/>
  <c r="X1953" i="41"/>
  <c r="X1952" i="41"/>
  <c r="X1951" i="41"/>
  <c r="X1950" i="41"/>
  <c r="W368" i="40" s="1"/>
  <c r="X1949" i="41"/>
  <c r="X1948" i="41"/>
  <c r="X1947" i="41"/>
  <c r="X1946" i="41"/>
  <c r="X1945" i="41"/>
  <c r="X1944" i="41"/>
  <c r="X1943" i="41"/>
  <c r="X1942" i="41"/>
  <c r="X1941" i="41"/>
  <c r="X1940" i="41"/>
  <c r="X1939" i="41"/>
  <c r="X1938" i="41"/>
  <c r="X1937" i="41"/>
  <c r="X1936" i="41"/>
  <c r="X1935" i="41"/>
  <c r="X1934" i="41"/>
  <c r="X1933" i="41"/>
  <c r="X1932" i="41"/>
  <c r="X1931" i="41"/>
  <c r="X1930" i="41"/>
  <c r="X1929" i="41"/>
  <c r="X1928" i="41"/>
  <c r="X1927" i="41"/>
  <c r="X1926" i="41"/>
  <c r="X1925" i="41"/>
  <c r="X1924" i="41"/>
  <c r="X1923" i="41"/>
  <c r="X1922" i="41"/>
  <c r="X1921" i="41"/>
  <c r="X1920" i="41"/>
  <c r="X1919" i="41"/>
  <c r="X1918" i="41"/>
  <c r="X1917" i="41"/>
  <c r="X1916" i="41"/>
  <c r="X1915" i="41"/>
  <c r="X1914" i="41"/>
  <c r="X1913" i="41"/>
  <c r="X1912" i="41"/>
  <c r="X1911" i="41"/>
  <c r="X1910" i="41"/>
  <c r="X1909" i="41"/>
  <c r="X1908" i="41"/>
  <c r="X1907" i="41"/>
  <c r="X1906" i="41"/>
  <c r="X1905" i="41"/>
  <c r="X1904" i="41"/>
  <c r="X1903" i="41"/>
  <c r="X1902" i="41"/>
  <c r="X1901" i="41"/>
  <c r="X1900" i="41"/>
  <c r="X1899" i="41"/>
  <c r="X1898" i="41"/>
  <c r="X1897" i="41"/>
  <c r="X1896" i="41"/>
  <c r="X1895" i="41"/>
  <c r="X1894" i="41"/>
  <c r="X1893" i="41"/>
  <c r="X1892" i="41"/>
  <c r="X1891" i="41"/>
  <c r="X1890" i="41"/>
  <c r="W366" i="40" s="1"/>
  <c r="X1889" i="41"/>
  <c r="X1888" i="41"/>
  <c r="X1887" i="41"/>
  <c r="X1886" i="41"/>
  <c r="X1885" i="41"/>
  <c r="X1884" i="41"/>
  <c r="X1883" i="41"/>
  <c r="X1882" i="41"/>
  <c r="X1881" i="41"/>
  <c r="X1880" i="41"/>
  <c r="X1879" i="41"/>
  <c r="X1878" i="41"/>
  <c r="X1877" i="41"/>
  <c r="X1876" i="41"/>
  <c r="X1875" i="41"/>
  <c r="X1874" i="41"/>
  <c r="X1873" i="41"/>
  <c r="X1872" i="41"/>
  <c r="X1871" i="41"/>
  <c r="X1870" i="41"/>
  <c r="X1869" i="41"/>
  <c r="X1868" i="41"/>
  <c r="X1867" i="41"/>
  <c r="X1866" i="41"/>
  <c r="X1865" i="41"/>
  <c r="X1864" i="41"/>
  <c r="X1863" i="41"/>
  <c r="X1862" i="41"/>
  <c r="W365" i="40" s="1"/>
  <c r="X1861" i="41"/>
  <c r="X1860" i="41"/>
  <c r="X1859" i="41"/>
  <c r="X1858" i="41"/>
  <c r="X1857" i="41"/>
  <c r="X1856" i="41"/>
  <c r="X1855" i="41"/>
  <c r="X1854" i="41"/>
  <c r="X1853" i="41"/>
  <c r="X1852" i="41"/>
  <c r="X1851" i="41"/>
  <c r="X1850" i="41"/>
  <c r="X1849" i="41"/>
  <c r="X1848" i="41"/>
  <c r="X1847" i="41"/>
  <c r="X1846" i="41"/>
  <c r="X1845" i="41"/>
  <c r="X1844" i="41"/>
  <c r="X1843" i="41"/>
  <c r="X1842" i="41"/>
  <c r="X1841" i="41"/>
  <c r="X1840" i="41"/>
  <c r="X1839" i="41"/>
  <c r="X1838" i="41"/>
  <c r="X1837" i="41"/>
  <c r="X1836" i="41"/>
  <c r="X1835" i="41"/>
  <c r="X1834" i="41"/>
  <c r="X1833" i="41"/>
  <c r="X1832" i="41"/>
  <c r="X1831" i="41"/>
  <c r="X1830" i="41"/>
  <c r="W364" i="40" s="1"/>
  <c r="V1996" i="41"/>
  <c r="V1995" i="41"/>
  <c r="V1994" i="41"/>
  <c r="V1993" i="41"/>
  <c r="V1992" i="41"/>
  <c r="V1991" i="41"/>
  <c r="V1990" i="41"/>
  <c r="V1989" i="41"/>
  <c r="V1988" i="41"/>
  <c r="V1987" i="41"/>
  <c r="V1986" i="41"/>
  <c r="V1985" i="41"/>
  <c r="V1984" i="41"/>
  <c r="V1983" i="41"/>
  <c r="V1982" i="41"/>
  <c r="V1981" i="41"/>
  <c r="V1980" i="41"/>
  <c r="V1979" i="41"/>
  <c r="V1978" i="41"/>
  <c r="V1977" i="41"/>
  <c r="V1976" i="41"/>
  <c r="V1975" i="41"/>
  <c r="V1974" i="41"/>
  <c r="V1973" i="41"/>
  <c r="V1972" i="41"/>
  <c r="V1971" i="41"/>
  <c r="V1970" i="41"/>
  <c r="V1969" i="41"/>
  <c r="V1968" i="41"/>
  <c r="V1967" i="41"/>
  <c r="V1966" i="41"/>
  <c r="V1965" i="41"/>
  <c r="V1964" i="41"/>
  <c r="V1963" i="41"/>
  <c r="V1962" i="41"/>
  <c r="V1961" i="41"/>
  <c r="V1960" i="41"/>
  <c r="V1959" i="41"/>
  <c r="V1958" i="41"/>
  <c r="V1957" i="41"/>
  <c r="V1956" i="41"/>
  <c r="V1955" i="41"/>
  <c r="V1954" i="41"/>
  <c r="V1953" i="41"/>
  <c r="U368" i="40" s="1"/>
  <c r="V1952" i="41"/>
  <c r="V1951" i="41"/>
  <c r="V1950" i="41"/>
  <c r="V1949" i="41"/>
  <c r="V1948" i="41"/>
  <c r="V1947" i="41"/>
  <c r="V1946" i="41"/>
  <c r="V1945" i="41"/>
  <c r="V1944" i="41"/>
  <c r="V1943" i="41"/>
  <c r="V1942" i="41"/>
  <c r="V1941" i="41"/>
  <c r="V1940" i="41"/>
  <c r="V1939" i="41"/>
  <c r="V1938" i="41"/>
  <c r="V1937" i="41"/>
  <c r="V1936" i="41"/>
  <c r="V1935" i="41"/>
  <c r="V1934" i="41"/>
  <c r="V1933" i="41"/>
  <c r="V1932" i="41"/>
  <c r="V1931" i="41"/>
  <c r="V1930" i="41"/>
  <c r="V1929" i="41"/>
  <c r="V1928" i="41"/>
  <c r="V1927" i="41"/>
  <c r="V1926" i="41"/>
  <c r="V1925" i="41"/>
  <c r="V1924" i="41"/>
  <c r="V1923" i="41"/>
  <c r="V1922" i="41"/>
  <c r="V1921" i="41"/>
  <c r="U367" i="40" s="1"/>
  <c r="V1920" i="41"/>
  <c r="V1919" i="41"/>
  <c r="V1918" i="41"/>
  <c r="V1917" i="41"/>
  <c r="V1916" i="41"/>
  <c r="V1915" i="41"/>
  <c r="V1914" i="41"/>
  <c r="V1913" i="41"/>
  <c r="V1912" i="41"/>
  <c r="V1911" i="41"/>
  <c r="V1910" i="41"/>
  <c r="V1909" i="41"/>
  <c r="V1908" i="41"/>
  <c r="V1907" i="41"/>
  <c r="V1906" i="41"/>
  <c r="V1905" i="41"/>
  <c r="V1904" i="41"/>
  <c r="V1903" i="41"/>
  <c r="V1902" i="41"/>
  <c r="V1901" i="41"/>
  <c r="V1900" i="41"/>
  <c r="V1899" i="41"/>
  <c r="V1898" i="41"/>
  <c r="V1897" i="41"/>
  <c r="V1896" i="41"/>
  <c r="V1895" i="41"/>
  <c r="V1894" i="41"/>
  <c r="V1893" i="41"/>
  <c r="V1892" i="41"/>
  <c r="V1891" i="41"/>
  <c r="V1890" i="41"/>
  <c r="V1889" i="41"/>
  <c r="U366" i="40" s="1"/>
  <c r="V1888" i="41"/>
  <c r="V1887" i="41"/>
  <c r="V1886" i="41"/>
  <c r="V1885" i="41"/>
  <c r="V1884" i="41"/>
  <c r="V1883" i="41"/>
  <c r="V1882" i="41"/>
  <c r="V1881" i="41"/>
  <c r="V1880" i="41"/>
  <c r="V1879" i="41"/>
  <c r="V1878" i="41"/>
  <c r="V1877" i="41"/>
  <c r="V1876" i="41"/>
  <c r="V1875" i="41"/>
  <c r="V1874" i="41"/>
  <c r="V1873" i="41"/>
  <c r="V1872" i="41"/>
  <c r="V1871" i="41"/>
  <c r="V1870" i="41"/>
  <c r="V1869" i="41"/>
  <c r="V1868" i="41"/>
  <c r="V1867" i="41"/>
  <c r="V1866" i="41"/>
  <c r="V1865" i="41"/>
  <c r="V1864" i="41"/>
  <c r="V1863" i="41"/>
  <c r="V1862" i="41"/>
  <c r="V1861" i="41"/>
  <c r="U365" i="40" s="1"/>
  <c r="V1860" i="41"/>
  <c r="V1859" i="41"/>
  <c r="V1858" i="41"/>
  <c r="V1857" i="41"/>
  <c r="V1856" i="41"/>
  <c r="V1855" i="41"/>
  <c r="V1854" i="41"/>
  <c r="V1853" i="41"/>
  <c r="V1852" i="41"/>
  <c r="V1851" i="41"/>
  <c r="V1850" i="41"/>
  <c r="V1849" i="41"/>
  <c r="V1848" i="41"/>
  <c r="V1847" i="41"/>
  <c r="V1846" i="41"/>
  <c r="V1845" i="41"/>
  <c r="V1844" i="41"/>
  <c r="V1843" i="41"/>
  <c r="V1842" i="41"/>
  <c r="V1841" i="41"/>
  <c r="V1840" i="41"/>
  <c r="V1839" i="41"/>
  <c r="V1838" i="41"/>
  <c r="V1837" i="41"/>
  <c r="V1836" i="41"/>
  <c r="V1835" i="41"/>
  <c r="V1834" i="41"/>
  <c r="V1833" i="41"/>
  <c r="U364" i="40" s="1"/>
  <c r="V1832" i="41"/>
  <c r="V1831" i="41"/>
  <c r="V1830" i="41"/>
  <c r="T1996" i="41"/>
  <c r="T1995" i="41"/>
  <c r="T1994" i="41"/>
  <c r="T1993" i="41"/>
  <c r="T1992" i="41"/>
  <c r="T1991" i="41"/>
  <c r="T1990" i="41"/>
  <c r="T1989" i="41"/>
  <c r="T1988" i="41"/>
  <c r="T1987" i="41"/>
  <c r="T1986" i="41"/>
  <c r="T1985" i="41"/>
  <c r="T1984" i="41"/>
  <c r="T1983" i="41"/>
  <c r="T1982" i="41"/>
  <c r="T1981" i="41"/>
  <c r="T1980" i="41"/>
  <c r="T1979" i="41"/>
  <c r="T1978" i="41"/>
  <c r="T1977" i="41"/>
  <c r="T1976" i="41"/>
  <c r="T1975" i="41"/>
  <c r="T1974" i="41"/>
  <c r="T1973" i="41"/>
  <c r="T1972" i="41"/>
  <c r="T1971" i="41"/>
  <c r="T1970" i="41"/>
  <c r="T1969" i="41"/>
  <c r="T1968" i="41"/>
  <c r="T1967" i="41"/>
  <c r="T1966" i="41"/>
  <c r="T1965" i="41"/>
  <c r="T1964" i="41"/>
  <c r="T1963" i="41"/>
  <c r="T1962" i="41"/>
  <c r="T1961" i="41"/>
  <c r="T1960" i="41"/>
  <c r="T1959" i="41"/>
  <c r="T1958" i="41"/>
  <c r="T1957" i="41"/>
  <c r="T1956" i="41"/>
  <c r="T1955" i="41"/>
  <c r="T1954" i="41"/>
  <c r="T1953" i="41"/>
  <c r="T1952" i="41"/>
  <c r="S368" i="40" s="1"/>
  <c r="T1951" i="41"/>
  <c r="T1950" i="41"/>
  <c r="T1949" i="41"/>
  <c r="T1948" i="41"/>
  <c r="T1947" i="41"/>
  <c r="T1946" i="41"/>
  <c r="T1945" i="41"/>
  <c r="T1944" i="41"/>
  <c r="T1943" i="41"/>
  <c r="T1942" i="41"/>
  <c r="T1941" i="41"/>
  <c r="T1940" i="41"/>
  <c r="T1939" i="41"/>
  <c r="T1938" i="41"/>
  <c r="T1937" i="41"/>
  <c r="T1936" i="41"/>
  <c r="T1935" i="41"/>
  <c r="T1934" i="41"/>
  <c r="T1933" i="41"/>
  <c r="T1932" i="41"/>
  <c r="T1931" i="41"/>
  <c r="T1930" i="41"/>
  <c r="T1929" i="41"/>
  <c r="T1928" i="41"/>
  <c r="T1927" i="41"/>
  <c r="T1926" i="41"/>
  <c r="T1925" i="41"/>
  <c r="T1924" i="41"/>
  <c r="T1923" i="41"/>
  <c r="T1922" i="41"/>
  <c r="T1921" i="41"/>
  <c r="T1920" i="41"/>
  <c r="S367" i="40" s="1"/>
  <c r="T1919" i="41"/>
  <c r="T1918" i="41"/>
  <c r="T1917" i="41"/>
  <c r="T1916" i="41"/>
  <c r="T1915" i="41"/>
  <c r="T1914" i="41"/>
  <c r="T1913" i="41"/>
  <c r="T1912" i="41"/>
  <c r="T1911" i="41"/>
  <c r="T1910" i="41"/>
  <c r="T1909" i="41"/>
  <c r="T1908" i="41"/>
  <c r="T1907" i="41"/>
  <c r="T1906" i="41"/>
  <c r="T1905" i="41"/>
  <c r="T1904" i="41"/>
  <c r="T1903" i="41"/>
  <c r="T1902" i="41"/>
  <c r="T1901" i="41"/>
  <c r="T1900" i="41"/>
  <c r="T1899" i="41"/>
  <c r="T1898" i="41"/>
  <c r="T1897" i="41"/>
  <c r="T1896" i="41"/>
  <c r="T1895" i="41"/>
  <c r="T1894" i="41"/>
  <c r="T1893" i="41"/>
  <c r="T1892" i="41"/>
  <c r="S366" i="40" s="1"/>
  <c r="T1891" i="41"/>
  <c r="T1890" i="41"/>
  <c r="T1889" i="41"/>
  <c r="T1888" i="41"/>
  <c r="T1887" i="41"/>
  <c r="T1886" i="41"/>
  <c r="T1885" i="41"/>
  <c r="T1884" i="41"/>
  <c r="T1883" i="41"/>
  <c r="T1882" i="41"/>
  <c r="T1881" i="41"/>
  <c r="T1880" i="41"/>
  <c r="T1879" i="41"/>
  <c r="T1878" i="41"/>
  <c r="T1877" i="41"/>
  <c r="T1876" i="41"/>
  <c r="T1875" i="41"/>
  <c r="T1874" i="41"/>
  <c r="T1873" i="41"/>
  <c r="T1872" i="41"/>
  <c r="T1871" i="41"/>
  <c r="T1870" i="41"/>
  <c r="T1869" i="41"/>
  <c r="T1868" i="41"/>
  <c r="T1867" i="41"/>
  <c r="T1866" i="41"/>
  <c r="T1865" i="41"/>
  <c r="T1864" i="41"/>
  <c r="T1863" i="41"/>
  <c r="T1862" i="41"/>
  <c r="T1861" i="41"/>
  <c r="T1860" i="41"/>
  <c r="T1859" i="41"/>
  <c r="T1858" i="41"/>
  <c r="T1857" i="41"/>
  <c r="T1856" i="41"/>
  <c r="T1855" i="41"/>
  <c r="T1854" i="41"/>
  <c r="T1853" i="41"/>
  <c r="T1852" i="41"/>
  <c r="T1851" i="41"/>
  <c r="T1850" i="41"/>
  <c r="T1849" i="41"/>
  <c r="T1848" i="41"/>
  <c r="T1847" i="41"/>
  <c r="T1846" i="41"/>
  <c r="T1845" i="41"/>
  <c r="T1844" i="41"/>
  <c r="T1843" i="41"/>
  <c r="T1842" i="41"/>
  <c r="T1841" i="41"/>
  <c r="T1840" i="41"/>
  <c r="T1839" i="41"/>
  <c r="T1838" i="41"/>
  <c r="T1837" i="41"/>
  <c r="T1836" i="41"/>
  <c r="T1835" i="41"/>
  <c r="T1834" i="41"/>
  <c r="T1833" i="41"/>
  <c r="T1832" i="41"/>
  <c r="S364" i="40" s="1"/>
  <c r="T1831" i="41"/>
  <c r="T1830" i="41"/>
  <c r="R1996" i="41"/>
  <c r="R1995" i="41"/>
  <c r="R1994" i="41"/>
  <c r="R1993" i="41"/>
  <c r="R1992" i="41"/>
  <c r="R1991" i="41"/>
  <c r="R1990" i="41"/>
  <c r="R1989" i="41"/>
  <c r="R1988" i="41"/>
  <c r="R1987" i="41"/>
  <c r="R1986" i="41"/>
  <c r="R1985" i="41"/>
  <c r="R1984" i="41"/>
  <c r="R1983" i="41"/>
  <c r="Q369" i="40" s="1"/>
  <c r="R1982" i="41"/>
  <c r="R1981" i="41"/>
  <c r="R1980" i="41"/>
  <c r="R1979" i="41"/>
  <c r="R1978" i="41"/>
  <c r="R1977" i="41"/>
  <c r="R1976" i="41"/>
  <c r="R1975" i="41"/>
  <c r="R1974" i="41"/>
  <c r="R1973" i="41"/>
  <c r="R1972" i="41"/>
  <c r="R1971" i="41"/>
  <c r="R1970" i="41"/>
  <c r="R1969" i="41"/>
  <c r="R1968" i="41"/>
  <c r="R1967" i="41"/>
  <c r="R1966" i="41"/>
  <c r="R1965" i="41"/>
  <c r="R1964" i="41"/>
  <c r="R1963" i="41"/>
  <c r="R1962" i="41"/>
  <c r="R1961" i="41"/>
  <c r="R1960" i="41"/>
  <c r="R1959" i="41"/>
  <c r="R1958" i="41"/>
  <c r="R1957" i="41"/>
  <c r="R1956" i="41"/>
  <c r="R1955" i="41"/>
  <c r="R1954" i="41"/>
  <c r="R1953" i="41"/>
  <c r="R1952" i="41"/>
  <c r="R1951" i="41"/>
  <c r="Q368" i="40" s="1"/>
  <c r="R1950" i="41"/>
  <c r="R1949" i="41"/>
  <c r="R1948" i="41"/>
  <c r="R1947" i="41"/>
  <c r="R1946" i="41"/>
  <c r="R1945" i="41"/>
  <c r="R1944" i="41"/>
  <c r="R1943" i="41"/>
  <c r="R1942" i="41"/>
  <c r="R1941" i="41"/>
  <c r="R1940" i="41"/>
  <c r="R1939" i="41"/>
  <c r="R1938" i="41"/>
  <c r="R1937" i="41"/>
  <c r="R1936" i="41"/>
  <c r="R1935" i="41"/>
  <c r="R1934" i="41"/>
  <c r="R1933" i="41"/>
  <c r="R1932" i="41"/>
  <c r="R1931" i="41"/>
  <c r="R1930" i="41"/>
  <c r="R1929" i="41"/>
  <c r="R1928" i="41"/>
  <c r="R1927" i="41"/>
  <c r="R1926" i="41"/>
  <c r="R1925" i="41"/>
  <c r="R1924" i="41"/>
  <c r="R1923" i="41"/>
  <c r="Q367" i="40" s="1"/>
  <c r="R1922" i="41"/>
  <c r="R1921" i="41"/>
  <c r="R1920" i="41"/>
  <c r="R1919" i="41"/>
  <c r="R1918" i="41"/>
  <c r="R1917" i="41"/>
  <c r="R1916" i="41"/>
  <c r="R1915" i="41"/>
  <c r="R1914" i="41"/>
  <c r="R1913" i="41"/>
  <c r="R1912" i="41"/>
  <c r="R1911" i="41"/>
  <c r="R1910" i="41"/>
  <c r="R1909" i="41"/>
  <c r="R1908" i="41"/>
  <c r="R1907" i="41"/>
  <c r="R1906" i="41"/>
  <c r="R1905" i="41"/>
  <c r="R1904" i="41"/>
  <c r="R1903" i="41"/>
  <c r="R1902" i="41"/>
  <c r="R1901" i="41"/>
  <c r="R1900" i="41"/>
  <c r="R1899" i="41"/>
  <c r="R1898" i="41"/>
  <c r="R1897" i="41"/>
  <c r="R1896" i="41"/>
  <c r="R1895" i="41"/>
  <c r="R1894" i="41"/>
  <c r="R1893" i="41"/>
  <c r="R1892" i="41"/>
  <c r="R1891" i="41"/>
  <c r="R1890" i="41"/>
  <c r="R1889" i="41"/>
  <c r="R1888" i="41"/>
  <c r="R1887" i="41"/>
  <c r="R1886" i="41"/>
  <c r="R1885" i="41"/>
  <c r="R1884" i="41"/>
  <c r="R1883" i="41"/>
  <c r="R1882" i="41"/>
  <c r="R1881" i="41"/>
  <c r="R1880" i="41"/>
  <c r="R1879" i="41"/>
  <c r="R1878" i="41"/>
  <c r="R1877" i="41"/>
  <c r="R1876" i="41"/>
  <c r="R1875" i="41"/>
  <c r="R1874" i="41"/>
  <c r="R1873" i="41"/>
  <c r="R1872" i="41"/>
  <c r="R1871" i="41"/>
  <c r="R1870" i="41"/>
  <c r="R1869" i="41"/>
  <c r="R1868" i="41"/>
  <c r="R1867" i="41"/>
  <c r="R1866" i="41"/>
  <c r="R1865" i="41"/>
  <c r="R1864" i="41"/>
  <c r="R1863" i="41"/>
  <c r="Q365" i="40" s="1"/>
  <c r="R1862" i="41"/>
  <c r="R1861" i="41"/>
  <c r="R1860" i="41"/>
  <c r="R1859" i="41"/>
  <c r="R1858" i="41"/>
  <c r="R1857" i="41"/>
  <c r="R1856" i="41"/>
  <c r="R1855" i="41"/>
  <c r="R1854" i="41"/>
  <c r="R1853" i="41"/>
  <c r="R1852" i="41"/>
  <c r="R1851" i="41"/>
  <c r="R1850" i="41"/>
  <c r="R1849" i="41"/>
  <c r="R1848" i="41"/>
  <c r="R1847" i="41"/>
  <c r="R1846" i="41"/>
  <c r="R1845" i="41"/>
  <c r="R1844" i="41"/>
  <c r="R1843" i="41"/>
  <c r="R1842" i="41"/>
  <c r="R1841" i="41"/>
  <c r="R1840" i="41"/>
  <c r="R1839" i="41"/>
  <c r="R1838" i="41"/>
  <c r="R1837" i="41"/>
  <c r="R1836" i="41"/>
  <c r="R1835" i="41"/>
  <c r="R1834" i="41"/>
  <c r="R1833" i="41"/>
  <c r="R1832" i="41"/>
  <c r="R1831" i="41"/>
  <c r="Q364" i="40" s="1"/>
  <c r="R1830" i="41"/>
  <c r="P1996" i="41"/>
  <c r="P1995" i="41"/>
  <c r="P1994" i="41"/>
  <c r="P1993" i="41"/>
  <c r="P1992" i="41"/>
  <c r="P1991" i="41"/>
  <c r="P1990" i="41"/>
  <c r="P1989" i="41"/>
  <c r="P1988" i="41"/>
  <c r="P1987" i="41"/>
  <c r="P1986" i="41"/>
  <c r="P1985" i="41"/>
  <c r="P1984" i="41"/>
  <c r="P1983" i="41"/>
  <c r="P1982" i="41"/>
  <c r="P1981" i="41"/>
  <c r="P1980" i="41"/>
  <c r="P1979" i="41"/>
  <c r="P1978" i="41"/>
  <c r="P1977" i="41"/>
  <c r="P1976" i="41"/>
  <c r="P1975" i="41"/>
  <c r="P1974" i="41"/>
  <c r="P1973" i="41"/>
  <c r="P1972" i="41"/>
  <c r="P1971" i="41"/>
  <c r="P1970" i="41"/>
  <c r="P1969" i="41"/>
  <c r="P1968" i="41"/>
  <c r="P1967" i="41"/>
  <c r="P1966" i="41"/>
  <c r="P1965" i="41"/>
  <c r="P1964" i="41"/>
  <c r="P1963" i="41"/>
  <c r="P1962" i="41"/>
  <c r="P1961" i="41"/>
  <c r="P1960" i="41"/>
  <c r="P1959" i="41"/>
  <c r="P1958" i="41"/>
  <c r="P1957" i="41"/>
  <c r="P1956" i="41"/>
  <c r="P1955" i="41"/>
  <c r="P1954" i="41"/>
  <c r="P1953" i="41"/>
  <c r="P1952" i="41"/>
  <c r="P1951" i="41"/>
  <c r="P1950" i="41"/>
  <c r="P1949" i="41"/>
  <c r="P1948" i="41"/>
  <c r="P1947" i="41"/>
  <c r="P1946" i="41"/>
  <c r="P1945" i="41"/>
  <c r="P1944" i="41"/>
  <c r="P1943" i="41"/>
  <c r="P1942" i="41"/>
  <c r="P1941" i="41"/>
  <c r="P1940" i="41"/>
  <c r="P1939" i="41"/>
  <c r="P1938" i="41"/>
  <c r="P1937" i="41"/>
  <c r="P1936" i="41"/>
  <c r="P1935" i="41"/>
  <c r="P1934" i="41"/>
  <c r="P1933" i="41"/>
  <c r="P1932" i="41"/>
  <c r="P1931" i="41"/>
  <c r="P1930" i="41"/>
  <c r="P1929" i="41"/>
  <c r="P1928" i="41"/>
  <c r="P1927" i="41"/>
  <c r="P1926" i="41"/>
  <c r="P1925" i="41"/>
  <c r="P1924" i="41"/>
  <c r="P1923" i="41"/>
  <c r="P1922" i="41"/>
  <c r="O367" i="40" s="1"/>
  <c r="P1921" i="41"/>
  <c r="P1920" i="41"/>
  <c r="P1919" i="41"/>
  <c r="P1918" i="41"/>
  <c r="P1917" i="41"/>
  <c r="P1916" i="41"/>
  <c r="P1915" i="41"/>
  <c r="P1914" i="41"/>
  <c r="P1913" i="41"/>
  <c r="P1912" i="41"/>
  <c r="P1911" i="41"/>
  <c r="P1910" i="41"/>
  <c r="P1909" i="41"/>
  <c r="P1908" i="41"/>
  <c r="P1907" i="41"/>
  <c r="P1906" i="41"/>
  <c r="P1905" i="41"/>
  <c r="P1904" i="41"/>
  <c r="P1903" i="41"/>
  <c r="P1902" i="41"/>
  <c r="P1901" i="41"/>
  <c r="P1900" i="41"/>
  <c r="P1899" i="41"/>
  <c r="P1898" i="41"/>
  <c r="P1897" i="41"/>
  <c r="P1896" i="41"/>
  <c r="P1895" i="41"/>
  <c r="P1894" i="41"/>
  <c r="P1893" i="41"/>
  <c r="P1892" i="41"/>
  <c r="P1891" i="41"/>
  <c r="P1890" i="41"/>
  <c r="O366" i="40" s="1"/>
  <c r="P1889" i="41"/>
  <c r="P1888" i="41"/>
  <c r="P1887" i="41"/>
  <c r="P1886" i="41"/>
  <c r="P1885" i="41"/>
  <c r="P1884" i="41"/>
  <c r="P1883" i="41"/>
  <c r="P1882" i="41"/>
  <c r="P1881" i="41"/>
  <c r="P1880" i="41"/>
  <c r="P1879" i="41"/>
  <c r="P1878" i="41"/>
  <c r="P1877" i="41"/>
  <c r="P1876" i="41"/>
  <c r="P1875" i="41"/>
  <c r="P1874" i="41"/>
  <c r="P1873" i="41"/>
  <c r="P1872" i="41"/>
  <c r="P1871" i="41"/>
  <c r="P1870" i="41"/>
  <c r="P1869" i="41"/>
  <c r="P1868" i="41"/>
  <c r="P1867" i="41"/>
  <c r="P1866" i="41"/>
  <c r="P1865" i="41"/>
  <c r="P1864" i="41"/>
  <c r="P1863" i="41"/>
  <c r="P1862" i="41"/>
  <c r="O365" i="40" s="1"/>
  <c r="P1861" i="41"/>
  <c r="P1860" i="41"/>
  <c r="P1859" i="41"/>
  <c r="P1858" i="41"/>
  <c r="P1857" i="41"/>
  <c r="P1856" i="41"/>
  <c r="P1855" i="41"/>
  <c r="P1854" i="41"/>
  <c r="P1853" i="41"/>
  <c r="P1852" i="41"/>
  <c r="P1851" i="41"/>
  <c r="P1850" i="41"/>
  <c r="P1849" i="41"/>
  <c r="P1848" i="41"/>
  <c r="P1847" i="41"/>
  <c r="P1846" i="41"/>
  <c r="P1845" i="41"/>
  <c r="P1844" i="41"/>
  <c r="P1843" i="41"/>
  <c r="P1842" i="41"/>
  <c r="P1841" i="41"/>
  <c r="P1840" i="41"/>
  <c r="P1839" i="41"/>
  <c r="P1838" i="41"/>
  <c r="P1837" i="41"/>
  <c r="P1836" i="41"/>
  <c r="P1835" i="41"/>
  <c r="P1834" i="41"/>
  <c r="P1833" i="41"/>
  <c r="P1832" i="41"/>
  <c r="P1831" i="41"/>
  <c r="P1830" i="41"/>
  <c r="O364" i="40" s="1"/>
  <c r="N1996" i="41"/>
  <c r="N1995" i="41"/>
  <c r="N1994" i="41"/>
  <c r="N1993" i="41"/>
  <c r="N1992" i="41"/>
  <c r="N1991" i="41"/>
  <c r="N1990" i="41"/>
  <c r="N1989" i="41"/>
  <c r="N1988" i="41"/>
  <c r="N1987" i="41"/>
  <c r="N1986" i="41"/>
  <c r="N1985" i="41"/>
  <c r="N1984" i="41"/>
  <c r="N1983" i="41"/>
  <c r="N1982" i="41"/>
  <c r="N1981" i="41"/>
  <c r="N1980" i="41"/>
  <c r="N1979" i="41"/>
  <c r="N1978" i="41"/>
  <c r="N1977" i="41"/>
  <c r="N1976" i="41"/>
  <c r="N1975" i="41"/>
  <c r="N1974" i="41"/>
  <c r="N1973" i="41"/>
  <c r="N1972" i="41"/>
  <c r="N1971" i="41"/>
  <c r="N1970" i="41"/>
  <c r="N1969" i="41"/>
  <c r="N1968" i="41"/>
  <c r="N1967" i="41"/>
  <c r="N1966" i="41"/>
  <c r="N1965" i="41"/>
  <c r="N1964" i="41"/>
  <c r="N1963" i="41"/>
  <c r="N1962" i="41"/>
  <c r="N1961" i="41"/>
  <c r="N1960" i="41"/>
  <c r="N1959" i="41"/>
  <c r="N1958" i="41"/>
  <c r="N1957" i="41"/>
  <c r="N1956" i="41"/>
  <c r="N1955" i="41"/>
  <c r="N1954" i="41"/>
  <c r="N1953" i="41"/>
  <c r="M368" i="40" s="1"/>
  <c r="N1952" i="41"/>
  <c r="N1951" i="41"/>
  <c r="N1950" i="41"/>
  <c r="N1949" i="41"/>
  <c r="N1948" i="41"/>
  <c r="N1947" i="41"/>
  <c r="N1946" i="41"/>
  <c r="N1945" i="41"/>
  <c r="N1944" i="41"/>
  <c r="N1943" i="41"/>
  <c r="N1942" i="41"/>
  <c r="N1941" i="41"/>
  <c r="N1940" i="41"/>
  <c r="N1939" i="41"/>
  <c r="N1938" i="41"/>
  <c r="N1937" i="41"/>
  <c r="N1936" i="41"/>
  <c r="N1935" i="41"/>
  <c r="N1934" i="41"/>
  <c r="N1933" i="41"/>
  <c r="N1932" i="41"/>
  <c r="N1931" i="41"/>
  <c r="N1930" i="41"/>
  <c r="N1929" i="41"/>
  <c r="N1928" i="41"/>
  <c r="N1927" i="41"/>
  <c r="N1926" i="41"/>
  <c r="N1925" i="41"/>
  <c r="N1924" i="41"/>
  <c r="N1923" i="41"/>
  <c r="N1922" i="41"/>
  <c r="N1921" i="41"/>
  <c r="M367" i="40" s="1"/>
  <c r="N1920" i="41"/>
  <c r="N1919" i="41"/>
  <c r="N1918" i="41"/>
  <c r="N1917" i="41"/>
  <c r="N1916" i="41"/>
  <c r="N1915" i="41"/>
  <c r="N1914" i="41"/>
  <c r="N1913" i="41"/>
  <c r="N1912" i="41"/>
  <c r="N1911" i="41"/>
  <c r="N1910" i="41"/>
  <c r="N1909" i="41"/>
  <c r="N1908" i="41"/>
  <c r="N1907" i="41"/>
  <c r="N1906" i="41"/>
  <c r="N1905" i="41"/>
  <c r="N1904" i="41"/>
  <c r="N1903" i="41"/>
  <c r="N1902" i="41"/>
  <c r="N1901" i="41"/>
  <c r="N1900" i="41"/>
  <c r="N1899" i="41"/>
  <c r="N1898" i="41"/>
  <c r="N1897" i="41"/>
  <c r="N1896" i="41"/>
  <c r="N1895" i="41"/>
  <c r="N1894" i="41"/>
  <c r="N1893" i="41"/>
  <c r="N1892" i="41"/>
  <c r="N1891" i="41"/>
  <c r="N1890" i="41"/>
  <c r="N1889" i="41"/>
  <c r="N1888" i="41"/>
  <c r="N1887" i="41"/>
  <c r="N1886" i="41"/>
  <c r="N1885" i="41"/>
  <c r="N1884" i="41"/>
  <c r="N1883" i="41"/>
  <c r="N1882" i="41"/>
  <c r="N1881" i="41"/>
  <c r="N1880" i="41"/>
  <c r="N1879" i="41"/>
  <c r="N1878" i="41"/>
  <c r="N1877" i="41"/>
  <c r="N1876" i="41"/>
  <c r="N1875" i="41"/>
  <c r="N1874" i="41"/>
  <c r="N1873" i="41"/>
  <c r="N1872" i="41"/>
  <c r="N1871" i="41"/>
  <c r="N1870" i="41"/>
  <c r="N1869" i="41"/>
  <c r="N1868" i="41"/>
  <c r="N1867" i="41"/>
  <c r="N1866" i="41"/>
  <c r="N1865" i="41"/>
  <c r="N1864" i="41"/>
  <c r="N1863" i="41"/>
  <c r="N1862" i="41"/>
  <c r="N1861" i="41"/>
  <c r="M365" i="40" s="1"/>
  <c r="N1860" i="41"/>
  <c r="N1859" i="41"/>
  <c r="N1858" i="41"/>
  <c r="N1857" i="41"/>
  <c r="N1856" i="41"/>
  <c r="N1855" i="41"/>
  <c r="N1854" i="41"/>
  <c r="N1853" i="41"/>
  <c r="N1852" i="41"/>
  <c r="N1851" i="41"/>
  <c r="N1850" i="41"/>
  <c r="N1849" i="41"/>
  <c r="N1848" i="41"/>
  <c r="N1847" i="41"/>
  <c r="N1846" i="41"/>
  <c r="N1845" i="41"/>
  <c r="N1844" i="41"/>
  <c r="N1843" i="41"/>
  <c r="N1842" i="41"/>
  <c r="N1841" i="41"/>
  <c r="N1840" i="41"/>
  <c r="N1839" i="41"/>
  <c r="N1838" i="41"/>
  <c r="N1837" i="41"/>
  <c r="N1836" i="41"/>
  <c r="N1835" i="41"/>
  <c r="N1834" i="41"/>
  <c r="N1833" i="41"/>
  <c r="N1832" i="41"/>
  <c r="N1831" i="41"/>
  <c r="N1830" i="41"/>
  <c r="L1996" i="41"/>
  <c r="L1995" i="41"/>
  <c r="L1994" i="41"/>
  <c r="L1993" i="41"/>
  <c r="L1992" i="41"/>
  <c r="L1991" i="41"/>
  <c r="L1990" i="41"/>
  <c r="L1989" i="41"/>
  <c r="L1988" i="41"/>
  <c r="L1987" i="41"/>
  <c r="L1986" i="41"/>
  <c r="L1985" i="41"/>
  <c r="L1984" i="41"/>
  <c r="K369" i="40" s="1"/>
  <c r="L1983" i="41"/>
  <c r="L1982" i="41"/>
  <c r="L1981" i="41"/>
  <c r="L1980" i="41"/>
  <c r="L1979" i="41"/>
  <c r="L1978" i="41"/>
  <c r="L1977" i="41"/>
  <c r="L1976" i="41"/>
  <c r="L1975" i="41"/>
  <c r="L1974" i="41"/>
  <c r="L1973" i="41"/>
  <c r="L1972" i="41"/>
  <c r="L1971" i="41"/>
  <c r="L1970" i="41"/>
  <c r="L1969" i="41"/>
  <c r="L1968" i="41"/>
  <c r="L1967" i="41"/>
  <c r="L1966" i="41"/>
  <c r="L1965" i="41"/>
  <c r="L1964" i="41"/>
  <c r="L1963" i="41"/>
  <c r="L1962" i="41"/>
  <c r="L1961" i="41"/>
  <c r="L1960" i="41"/>
  <c r="L1959" i="41"/>
  <c r="L1958" i="41"/>
  <c r="L1957" i="41"/>
  <c r="L1956" i="41"/>
  <c r="L1955" i="41"/>
  <c r="L1954" i="41"/>
  <c r="L1953" i="41"/>
  <c r="L1952" i="41"/>
  <c r="L1951" i="41"/>
  <c r="L1950" i="41"/>
  <c r="L1949" i="41"/>
  <c r="L1948" i="41"/>
  <c r="L1947" i="41"/>
  <c r="L1946" i="41"/>
  <c r="L1945" i="41"/>
  <c r="L1944" i="41"/>
  <c r="L1943" i="41"/>
  <c r="L1942" i="41"/>
  <c r="L1941" i="41"/>
  <c r="L1940" i="41"/>
  <c r="L1939" i="41"/>
  <c r="L1938" i="41"/>
  <c r="L1937" i="41"/>
  <c r="L1936" i="41"/>
  <c r="L1935" i="41"/>
  <c r="L1934" i="41"/>
  <c r="L1933" i="41"/>
  <c r="L1932" i="41"/>
  <c r="L1931" i="41"/>
  <c r="L1930" i="41"/>
  <c r="L1929" i="41"/>
  <c r="L1928" i="41"/>
  <c r="L1927" i="41"/>
  <c r="L1926" i="41"/>
  <c r="L1925" i="41"/>
  <c r="L1924" i="41"/>
  <c r="L1923" i="41"/>
  <c r="L1922" i="41"/>
  <c r="L1921" i="41"/>
  <c r="L1920" i="41"/>
  <c r="K367" i="40" s="1"/>
  <c r="L1919" i="41"/>
  <c r="L1918" i="41"/>
  <c r="L1917" i="41"/>
  <c r="L1916" i="41"/>
  <c r="L1915" i="41"/>
  <c r="L1914" i="41"/>
  <c r="L1913" i="41"/>
  <c r="L1912" i="41"/>
  <c r="L1911" i="41"/>
  <c r="L1910" i="41"/>
  <c r="L1909" i="41"/>
  <c r="L1908" i="41"/>
  <c r="L1907" i="41"/>
  <c r="L1906" i="41"/>
  <c r="L1905" i="41"/>
  <c r="L1904" i="41"/>
  <c r="L1903" i="41"/>
  <c r="L1902" i="41"/>
  <c r="L1901" i="41"/>
  <c r="L1900" i="41"/>
  <c r="L1899" i="41"/>
  <c r="L1898" i="41"/>
  <c r="L1897" i="41"/>
  <c r="L1896" i="41"/>
  <c r="L1895" i="41"/>
  <c r="L1894" i="41"/>
  <c r="L1893" i="41"/>
  <c r="L1892" i="41"/>
  <c r="K366" i="40" s="1"/>
  <c r="L1891" i="41"/>
  <c r="L1890" i="41"/>
  <c r="L1889" i="41"/>
  <c r="L1888" i="41"/>
  <c r="L1887" i="41"/>
  <c r="L1886" i="41"/>
  <c r="L1885" i="41"/>
  <c r="L1884" i="41"/>
  <c r="L1883" i="41"/>
  <c r="L1882" i="41"/>
  <c r="L1881" i="41"/>
  <c r="L1880" i="41"/>
  <c r="L1879" i="41"/>
  <c r="L1878" i="41"/>
  <c r="L1877" i="41"/>
  <c r="L1876" i="41"/>
  <c r="L1875" i="41"/>
  <c r="L1874" i="41"/>
  <c r="L1873" i="41"/>
  <c r="L1872" i="41"/>
  <c r="L1871" i="41"/>
  <c r="L1870" i="41"/>
  <c r="L1869" i="41"/>
  <c r="L1868" i="41"/>
  <c r="L1867" i="41"/>
  <c r="L1866" i="41"/>
  <c r="L1865" i="41"/>
  <c r="L1864" i="41"/>
  <c r="K365" i="40" s="1"/>
  <c r="L1863" i="41"/>
  <c r="L1862" i="41"/>
  <c r="L1861" i="41"/>
  <c r="L1860" i="41"/>
  <c r="L1859" i="41"/>
  <c r="L1858" i="41"/>
  <c r="L1857" i="41"/>
  <c r="L1856" i="41"/>
  <c r="L1855" i="41"/>
  <c r="L1854" i="41"/>
  <c r="L1853" i="41"/>
  <c r="L1852" i="41"/>
  <c r="L1851" i="41"/>
  <c r="L1850" i="41"/>
  <c r="L1849" i="41"/>
  <c r="L1848" i="41"/>
  <c r="L1847" i="41"/>
  <c r="L1846" i="41"/>
  <c r="L1845" i="41"/>
  <c r="L1844" i="41"/>
  <c r="L1843" i="41"/>
  <c r="L1842" i="41"/>
  <c r="L1841" i="41"/>
  <c r="L1840" i="41"/>
  <c r="L1839" i="41"/>
  <c r="L1838" i="41"/>
  <c r="L1837" i="41"/>
  <c r="L1836" i="41"/>
  <c r="L1835" i="41"/>
  <c r="L1834" i="41"/>
  <c r="L1833" i="41"/>
  <c r="L1832" i="41"/>
  <c r="K364" i="40" s="1"/>
  <c r="L1831" i="41"/>
  <c r="L1830" i="41"/>
  <c r="J1996" i="41"/>
  <c r="J1995" i="41"/>
  <c r="J1994" i="41"/>
  <c r="J1993" i="41"/>
  <c r="J1992" i="41"/>
  <c r="J1991" i="41"/>
  <c r="J1990" i="41"/>
  <c r="J1989" i="41"/>
  <c r="J1988" i="41"/>
  <c r="J1987" i="41"/>
  <c r="J1986" i="41"/>
  <c r="J1985" i="41"/>
  <c r="J1984" i="41"/>
  <c r="J1983" i="41"/>
  <c r="I369" i="40" s="1"/>
  <c r="J1982" i="41"/>
  <c r="J1981" i="41"/>
  <c r="J1980" i="41"/>
  <c r="J1979" i="41"/>
  <c r="J1978" i="41"/>
  <c r="J1977" i="41"/>
  <c r="J1976" i="41"/>
  <c r="J1975" i="41"/>
  <c r="J1974" i="41"/>
  <c r="J1973" i="41"/>
  <c r="J1972" i="41"/>
  <c r="J1971" i="41"/>
  <c r="J1970" i="41"/>
  <c r="J1969" i="41"/>
  <c r="J1968" i="41"/>
  <c r="J1967" i="41"/>
  <c r="J1966" i="41"/>
  <c r="J1965" i="41"/>
  <c r="J1964" i="41"/>
  <c r="J1963" i="41"/>
  <c r="J1962" i="41"/>
  <c r="J1961" i="41"/>
  <c r="J1960" i="41"/>
  <c r="J1959" i="41"/>
  <c r="J1958" i="41"/>
  <c r="J1957" i="41"/>
  <c r="J1956" i="41"/>
  <c r="J1955" i="41"/>
  <c r="J1954" i="41"/>
  <c r="J1953" i="41"/>
  <c r="J1952" i="41"/>
  <c r="J1951" i="41"/>
  <c r="J1950" i="41"/>
  <c r="J1949" i="41"/>
  <c r="J1948" i="41"/>
  <c r="J1947" i="41"/>
  <c r="J1946" i="41"/>
  <c r="J1945" i="41"/>
  <c r="J1944" i="41"/>
  <c r="J1943" i="41"/>
  <c r="J1942" i="41"/>
  <c r="J1941" i="41"/>
  <c r="J1940" i="41"/>
  <c r="J1939" i="41"/>
  <c r="J1938" i="41"/>
  <c r="J1937" i="41"/>
  <c r="J1936" i="41"/>
  <c r="J1935" i="41"/>
  <c r="J1934" i="41"/>
  <c r="J1933" i="41"/>
  <c r="J1932" i="41"/>
  <c r="J1931" i="41"/>
  <c r="J1930" i="41"/>
  <c r="J1929" i="41"/>
  <c r="J1928" i="41"/>
  <c r="J1927" i="41"/>
  <c r="J1926" i="41"/>
  <c r="J1925" i="41"/>
  <c r="J1924" i="41"/>
  <c r="J1923" i="41"/>
  <c r="I367" i="40" s="1"/>
  <c r="J1922" i="41"/>
  <c r="J1921" i="41"/>
  <c r="J1920" i="41"/>
  <c r="J1919" i="41"/>
  <c r="J1918" i="41"/>
  <c r="J1917" i="41"/>
  <c r="J1916" i="41"/>
  <c r="J1915" i="41"/>
  <c r="J1914" i="41"/>
  <c r="J1913" i="41"/>
  <c r="J1912" i="41"/>
  <c r="J1911" i="41"/>
  <c r="J1910" i="41"/>
  <c r="J1909" i="41"/>
  <c r="J1908" i="41"/>
  <c r="J1907" i="41"/>
  <c r="J1906" i="41"/>
  <c r="J1905" i="41"/>
  <c r="J1904" i="41"/>
  <c r="J1903" i="41"/>
  <c r="J1902" i="41"/>
  <c r="J1901" i="41"/>
  <c r="J1900" i="41"/>
  <c r="J1899" i="41"/>
  <c r="J1898" i="41"/>
  <c r="J1897" i="41"/>
  <c r="J1896" i="41"/>
  <c r="J1895" i="41"/>
  <c r="J1894" i="41"/>
  <c r="J1893" i="41"/>
  <c r="J1892" i="41"/>
  <c r="J1891" i="41"/>
  <c r="I366" i="40" s="1"/>
  <c r="J1890" i="41"/>
  <c r="J1889" i="41"/>
  <c r="J1888" i="41"/>
  <c r="J1887" i="41"/>
  <c r="J1886" i="41"/>
  <c r="J1885" i="41"/>
  <c r="J1884" i="41"/>
  <c r="J1883" i="41"/>
  <c r="J1882" i="41"/>
  <c r="J1881" i="41"/>
  <c r="J1880" i="41"/>
  <c r="J1879" i="41"/>
  <c r="J1878" i="41"/>
  <c r="J1877" i="41"/>
  <c r="J1876" i="41"/>
  <c r="J1875" i="41"/>
  <c r="J1874" i="41"/>
  <c r="J1873" i="41"/>
  <c r="J1872" i="41"/>
  <c r="J1871" i="41"/>
  <c r="J1870" i="41"/>
  <c r="J1869" i="41"/>
  <c r="J1868" i="41"/>
  <c r="J1867" i="41"/>
  <c r="J1866" i="41"/>
  <c r="J1865" i="41"/>
  <c r="J1864" i="41"/>
  <c r="J1863" i="41"/>
  <c r="I365" i="40" s="1"/>
  <c r="J1862" i="41"/>
  <c r="J1861" i="41"/>
  <c r="J1860" i="41"/>
  <c r="J1859" i="41"/>
  <c r="J1858" i="41"/>
  <c r="J1857" i="41"/>
  <c r="J1856" i="41"/>
  <c r="J1855" i="41"/>
  <c r="J1854" i="41"/>
  <c r="J1853" i="41"/>
  <c r="J1852" i="41"/>
  <c r="J1851" i="41"/>
  <c r="J1850" i="41"/>
  <c r="J1849" i="41"/>
  <c r="J1848" i="41"/>
  <c r="J1847" i="41"/>
  <c r="J1846" i="41"/>
  <c r="J1845" i="41"/>
  <c r="J1844" i="41"/>
  <c r="J1843" i="41"/>
  <c r="J1842" i="41"/>
  <c r="J1841" i="41"/>
  <c r="J1840" i="41"/>
  <c r="J1839" i="41"/>
  <c r="J1838" i="41"/>
  <c r="J1837" i="41"/>
  <c r="J1836" i="41"/>
  <c r="J1835" i="41"/>
  <c r="J1834" i="41"/>
  <c r="J1833" i="41"/>
  <c r="J1832" i="41"/>
  <c r="J1831" i="41"/>
  <c r="J1830" i="41"/>
  <c r="H1996" i="41"/>
  <c r="H1995" i="41"/>
  <c r="H1994" i="41"/>
  <c r="H1993" i="41"/>
  <c r="H1992" i="41"/>
  <c r="H1991" i="41"/>
  <c r="H1990" i="41"/>
  <c r="H1989" i="41"/>
  <c r="H1988" i="41"/>
  <c r="H1987" i="41"/>
  <c r="H1986" i="41"/>
  <c r="H1985" i="41"/>
  <c r="H1984" i="41"/>
  <c r="H1983" i="41"/>
  <c r="H1982" i="41"/>
  <c r="G369" i="40" s="1"/>
  <c r="H1981" i="41"/>
  <c r="H1980" i="41"/>
  <c r="H1979" i="41"/>
  <c r="H1978" i="41"/>
  <c r="H1977" i="41"/>
  <c r="H1976" i="41"/>
  <c r="H1975" i="41"/>
  <c r="H1974" i="41"/>
  <c r="H1973" i="41"/>
  <c r="H1972" i="41"/>
  <c r="H1971" i="41"/>
  <c r="H1970" i="41"/>
  <c r="H1969" i="41"/>
  <c r="H1968" i="41"/>
  <c r="H1967" i="41"/>
  <c r="H1966" i="41"/>
  <c r="H1965" i="41"/>
  <c r="H1964" i="41"/>
  <c r="H1963" i="41"/>
  <c r="H1962" i="41"/>
  <c r="H1961" i="41"/>
  <c r="H1960" i="41"/>
  <c r="H1959" i="41"/>
  <c r="H1958" i="41"/>
  <c r="H1957" i="41"/>
  <c r="H1956" i="41"/>
  <c r="H1955" i="41"/>
  <c r="H1954" i="41"/>
  <c r="H1953" i="41"/>
  <c r="H1952" i="41"/>
  <c r="H1951" i="41"/>
  <c r="H1950" i="41"/>
  <c r="G368" i="40" s="1"/>
  <c r="H1949" i="41"/>
  <c r="H1948" i="41"/>
  <c r="H1947" i="41"/>
  <c r="H1946" i="41"/>
  <c r="H1945" i="41"/>
  <c r="H1944" i="41"/>
  <c r="H1943" i="41"/>
  <c r="H1942" i="41"/>
  <c r="H1941" i="41"/>
  <c r="H1940" i="41"/>
  <c r="H1939" i="41"/>
  <c r="H1938" i="41"/>
  <c r="H1937" i="41"/>
  <c r="H1936" i="41"/>
  <c r="H1935" i="41"/>
  <c r="H1934" i="41"/>
  <c r="H1933" i="41"/>
  <c r="H1932" i="41"/>
  <c r="H1931" i="41"/>
  <c r="H1930" i="41"/>
  <c r="H1929" i="41"/>
  <c r="H1928" i="41"/>
  <c r="H1927" i="41"/>
  <c r="H1926" i="41"/>
  <c r="H1925" i="41"/>
  <c r="H1924" i="41"/>
  <c r="H1923" i="41"/>
  <c r="H1922" i="41"/>
  <c r="G367" i="40" s="1"/>
  <c r="H1921" i="41"/>
  <c r="H1920" i="41"/>
  <c r="H1919" i="41"/>
  <c r="H1918" i="41"/>
  <c r="H1917" i="41"/>
  <c r="H1916" i="41"/>
  <c r="H1915" i="41"/>
  <c r="H1914" i="41"/>
  <c r="H1913" i="41"/>
  <c r="H1912" i="41"/>
  <c r="H1911" i="41"/>
  <c r="H1910" i="41"/>
  <c r="H1909" i="41"/>
  <c r="H1908" i="41"/>
  <c r="H1907" i="41"/>
  <c r="H1906" i="41"/>
  <c r="H1905" i="41"/>
  <c r="H1904" i="41"/>
  <c r="H1903" i="41"/>
  <c r="H1902" i="41"/>
  <c r="H1901" i="41"/>
  <c r="H1900" i="41"/>
  <c r="H1899" i="41"/>
  <c r="H1898" i="41"/>
  <c r="H1897" i="41"/>
  <c r="H1896" i="41"/>
  <c r="H1895" i="41"/>
  <c r="H1894" i="41"/>
  <c r="H1893" i="41"/>
  <c r="H1892" i="41"/>
  <c r="H1891" i="41"/>
  <c r="H1890" i="41"/>
  <c r="G366" i="40" s="1"/>
  <c r="H1889" i="41"/>
  <c r="H1888" i="41"/>
  <c r="H1887" i="41"/>
  <c r="H1886" i="41"/>
  <c r="H1885" i="41"/>
  <c r="H1884" i="41"/>
  <c r="H1883" i="41"/>
  <c r="H1882" i="41"/>
  <c r="H1881" i="41"/>
  <c r="H1880" i="41"/>
  <c r="H1879" i="41"/>
  <c r="H1878" i="41"/>
  <c r="H1877" i="41"/>
  <c r="H1876" i="41"/>
  <c r="H1875" i="41"/>
  <c r="H1874" i="41"/>
  <c r="H1873" i="41"/>
  <c r="H1872" i="41"/>
  <c r="H1871" i="41"/>
  <c r="H1870" i="41"/>
  <c r="H1869" i="41"/>
  <c r="H1868" i="41"/>
  <c r="H1867" i="41"/>
  <c r="H1866" i="41"/>
  <c r="H1865" i="41"/>
  <c r="H1864" i="41"/>
  <c r="H1863" i="41"/>
  <c r="G365" i="40" s="1"/>
  <c r="H1862" i="41"/>
  <c r="H1861" i="41"/>
  <c r="H1860" i="41"/>
  <c r="H1859" i="41"/>
  <c r="H1858" i="41"/>
  <c r="H1857" i="41"/>
  <c r="H1856" i="41"/>
  <c r="H1855" i="41"/>
  <c r="H1854" i="41"/>
  <c r="H1853" i="41"/>
  <c r="H1852" i="41"/>
  <c r="H1851" i="41"/>
  <c r="H1850" i="41"/>
  <c r="H1849" i="41"/>
  <c r="H1848" i="41"/>
  <c r="H1847" i="41"/>
  <c r="H1846" i="41"/>
  <c r="H1845" i="41"/>
  <c r="H1844" i="41"/>
  <c r="H1843" i="41"/>
  <c r="H1842" i="41"/>
  <c r="H1841" i="41"/>
  <c r="H1840" i="41"/>
  <c r="H1839" i="41"/>
  <c r="H1838" i="41"/>
  <c r="H1837" i="41"/>
  <c r="H1836" i="41"/>
  <c r="H1835" i="41"/>
  <c r="H1834" i="41"/>
  <c r="H1833" i="41"/>
  <c r="H1832" i="41"/>
  <c r="H1831" i="41"/>
  <c r="H1830" i="41"/>
  <c r="F1996" i="41"/>
  <c r="F1995" i="41"/>
  <c r="F1994" i="41"/>
  <c r="F1993" i="41"/>
  <c r="F1992" i="41"/>
  <c r="F1991" i="41"/>
  <c r="F1990" i="41"/>
  <c r="F1989" i="41"/>
  <c r="F1988" i="41"/>
  <c r="F1987" i="41"/>
  <c r="F1986" i="41"/>
  <c r="F1985" i="41"/>
  <c r="F1984" i="41"/>
  <c r="F1983" i="41"/>
  <c r="F1982" i="41"/>
  <c r="E369" i="40" s="1"/>
  <c r="F1981" i="41"/>
  <c r="F1980" i="41"/>
  <c r="F1979" i="41"/>
  <c r="F1978" i="41"/>
  <c r="F1977" i="41"/>
  <c r="F1976" i="41"/>
  <c r="F1975" i="41"/>
  <c r="F1974" i="41"/>
  <c r="F1973" i="41"/>
  <c r="F1972" i="41"/>
  <c r="F1971" i="41"/>
  <c r="F1970" i="41"/>
  <c r="F1969" i="41"/>
  <c r="F1968" i="41"/>
  <c r="F1967" i="41"/>
  <c r="F1966" i="41"/>
  <c r="F1965" i="41"/>
  <c r="F1964" i="41"/>
  <c r="F1963" i="41"/>
  <c r="F1962" i="41"/>
  <c r="F1961" i="41"/>
  <c r="F1960" i="41"/>
  <c r="F1959" i="41"/>
  <c r="F1958" i="41"/>
  <c r="F1957" i="41"/>
  <c r="F1956" i="41"/>
  <c r="F1955" i="41"/>
  <c r="F1954" i="41"/>
  <c r="F1953" i="41"/>
  <c r="F1952" i="41"/>
  <c r="F1951" i="41"/>
  <c r="F1950" i="41"/>
  <c r="E368" i="40" s="1"/>
  <c r="F1949" i="41"/>
  <c r="F1948" i="41"/>
  <c r="F1947" i="41"/>
  <c r="F1946" i="41"/>
  <c r="F1945" i="41"/>
  <c r="F1944" i="41"/>
  <c r="F1943" i="41"/>
  <c r="F1942" i="41"/>
  <c r="F1941" i="41"/>
  <c r="F1940" i="41"/>
  <c r="F1939" i="41"/>
  <c r="F1938" i="41"/>
  <c r="F1937" i="41"/>
  <c r="F1936" i="41"/>
  <c r="F1935" i="41"/>
  <c r="F1934" i="41"/>
  <c r="F1933" i="41"/>
  <c r="F1932" i="41"/>
  <c r="F1931" i="41"/>
  <c r="F1930" i="41"/>
  <c r="F1929" i="41"/>
  <c r="F1928" i="41"/>
  <c r="F1927" i="41"/>
  <c r="F1926" i="41"/>
  <c r="F1925" i="41"/>
  <c r="F1924" i="41"/>
  <c r="F1923" i="41"/>
  <c r="F1922" i="41"/>
  <c r="E367" i="40" s="1"/>
  <c r="F1921" i="41"/>
  <c r="F1920" i="41"/>
  <c r="F1919" i="41"/>
  <c r="F1918" i="41"/>
  <c r="F1917" i="41"/>
  <c r="F1916" i="41"/>
  <c r="F1915" i="41"/>
  <c r="F1914" i="41"/>
  <c r="F1913" i="41"/>
  <c r="F1912" i="41"/>
  <c r="F1911" i="41"/>
  <c r="F1910" i="41"/>
  <c r="F1909" i="41"/>
  <c r="F1908" i="41"/>
  <c r="F1907" i="41"/>
  <c r="F1906" i="41"/>
  <c r="F1905" i="41"/>
  <c r="F1904" i="41"/>
  <c r="F1903" i="41"/>
  <c r="F1902" i="41"/>
  <c r="F1901" i="41"/>
  <c r="F1900" i="41"/>
  <c r="F1899" i="41"/>
  <c r="F1898" i="41"/>
  <c r="F1897" i="41"/>
  <c r="F1896" i="41"/>
  <c r="F1895" i="41"/>
  <c r="F1894" i="41"/>
  <c r="F1893" i="41"/>
  <c r="F1892" i="41"/>
  <c r="F1891" i="41"/>
  <c r="F1890" i="41"/>
  <c r="E366" i="40" s="1"/>
  <c r="F1889" i="41"/>
  <c r="F1888" i="41"/>
  <c r="F1887" i="41"/>
  <c r="F1886" i="41"/>
  <c r="F1885" i="41"/>
  <c r="F1884" i="41"/>
  <c r="F1883" i="41"/>
  <c r="F1882" i="41"/>
  <c r="F1881" i="41"/>
  <c r="F1880" i="41"/>
  <c r="F1879" i="41"/>
  <c r="F1878" i="41"/>
  <c r="F1877" i="41"/>
  <c r="F1876" i="41"/>
  <c r="F1875" i="41"/>
  <c r="F1874" i="41"/>
  <c r="F1873" i="41"/>
  <c r="F1872" i="41"/>
  <c r="F1871" i="41"/>
  <c r="F1870" i="41"/>
  <c r="F1869" i="41"/>
  <c r="F1868" i="41"/>
  <c r="F1867" i="41"/>
  <c r="F1866" i="41"/>
  <c r="F1865" i="41"/>
  <c r="F1864" i="41"/>
  <c r="F1863" i="41"/>
  <c r="F1862" i="41"/>
  <c r="F1861" i="41"/>
  <c r="F1860" i="41"/>
  <c r="F1859" i="41"/>
  <c r="F1858" i="41"/>
  <c r="F1857" i="41"/>
  <c r="F1856" i="41"/>
  <c r="F1855" i="41"/>
  <c r="F1854" i="41"/>
  <c r="F1853" i="41"/>
  <c r="F1852" i="41"/>
  <c r="F1851" i="41"/>
  <c r="F1850" i="41"/>
  <c r="F1849" i="41"/>
  <c r="F1848" i="41"/>
  <c r="F1847" i="41"/>
  <c r="F1846" i="41"/>
  <c r="F1845" i="41"/>
  <c r="F1844" i="41"/>
  <c r="F1843" i="41"/>
  <c r="F1842" i="41"/>
  <c r="F1841" i="41"/>
  <c r="F1840" i="41"/>
  <c r="F1839" i="41"/>
  <c r="F1838" i="41"/>
  <c r="F1837" i="41"/>
  <c r="F1836" i="41"/>
  <c r="F1835" i="41"/>
  <c r="F1834" i="41"/>
  <c r="F1833" i="41"/>
  <c r="F1832" i="41"/>
  <c r="F1831" i="41"/>
  <c r="F1830" i="41"/>
  <c r="E364" i="40" s="1"/>
  <c r="D1830" i="41"/>
  <c r="D1831" i="41"/>
  <c r="D1832" i="41"/>
  <c r="D1833" i="41"/>
  <c r="D1834" i="41"/>
  <c r="D1835" i="41"/>
  <c r="D1836" i="41"/>
  <c r="D1837" i="41"/>
  <c r="D1838" i="41"/>
  <c r="D1839" i="41"/>
  <c r="D1840" i="41"/>
  <c r="D1841" i="41"/>
  <c r="D1842" i="41"/>
  <c r="D1843" i="41"/>
  <c r="D1844" i="41"/>
  <c r="D1845" i="41"/>
  <c r="D1846" i="41"/>
  <c r="D1847" i="41"/>
  <c r="D1848" i="41"/>
  <c r="D1849" i="41"/>
  <c r="D1850" i="41"/>
  <c r="D1851" i="41"/>
  <c r="D1852" i="41"/>
  <c r="D1853" i="41"/>
  <c r="D1854" i="41"/>
  <c r="D1855" i="41"/>
  <c r="D1856" i="41"/>
  <c r="D1857" i="41"/>
  <c r="D1858" i="41"/>
  <c r="D1859" i="41"/>
  <c r="D1860" i="41"/>
  <c r="D1861" i="41"/>
  <c r="D1862" i="41"/>
  <c r="D1863" i="41"/>
  <c r="D1864" i="41"/>
  <c r="D1865" i="41"/>
  <c r="D1866" i="41"/>
  <c r="D1867" i="41"/>
  <c r="D1868" i="41"/>
  <c r="D1869" i="41"/>
  <c r="D1870" i="41"/>
  <c r="D1871" i="41"/>
  <c r="D1872" i="41"/>
  <c r="D1873" i="41"/>
  <c r="D1874" i="41"/>
  <c r="D1875" i="41"/>
  <c r="D1876" i="41"/>
  <c r="D1877" i="41"/>
  <c r="D1878" i="41"/>
  <c r="D1879" i="41"/>
  <c r="D1880" i="41"/>
  <c r="D1881" i="41"/>
  <c r="D1882" i="41"/>
  <c r="D1883" i="41"/>
  <c r="D1884" i="41"/>
  <c r="D1885" i="41"/>
  <c r="D1886" i="41"/>
  <c r="D1887" i="41"/>
  <c r="D1888" i="41"/>
  <c r="D1889" i="41"/>
  <c r="D1890" i="41"/>
  <c r="D1891" i="41"/>
  <c r="D1892" i="41"/>
  <c r="D1893" i="41"/>
  <c r="D1894" i="41"/>
  <c r="D1895" i="41"/>
  <c r="D1896" i="41"/>
  <c r="D1897" i="41"/>
  <c r="D1898" i="41"/>
  <c r="D1899" i="41"/>
  <c r="D1900" i="41"/>
  <c r="D1901" i="41"/>
  <c r="D1902" i="41"/>
  <c r="D1903" i="41"/>
  <c r="D1904" i="41"/>
  <c r="D1905" i="41"/>
  <c r="D1906" i="41"/>
  <c r="D1907" i="41"/>
  <c r="D1908" i="41"/>
  <c r="D1909" i="41"/>
  <c r="D1910" i="41"/>
  <c r="D1911" i="41"/>
  <c r="D1912" i="41"/>
  <c r="D1913" i="41"/>
  <c r="D1914" i="41"/>
  <c r="D1915" i="41"/>
  <c r="D1916" i="41"/>
  <c r="D1917" i="41"/>
  <c r="D1918" i="41"/>
  <c r="D1919" i="41"/>
  <c r="D1920" i="41"/>
  <c r="D1921" i="41"/>
  <c r="C367" i="40" s="1"/>
  <c r="D1922" i="41"/>
  <c r="D1923" i="41"/>
  <c r="D1924" i="41"/>
  <c r="D1925" i="41"/>
  <c r="D1926" i="41"/>
  <c r="D1927" i="41"/>
  <c r="D1928" i="41"/>
  <c r="D1929" i="41"/>
  <c r="D1930" i="41"/>
  <c r="D1931" i="41"/>
  <c r="D1932" i="41"/>
  <c r="D1933" i="41"/>
  <c r="D1934" i="41"/>
  <c r="D1935" i="41"/>
  <c r="D1936" i="41"/>
  <c r="D1937" i="41"/>
  <c r="D1938" i="41"/>
  <c r="D1939" i="41"/>
  <c r="D1940" i="41"/>
  <c r="D1941" i="41"/>
  <c r="D1942" i="41"/>
  <c r="D1943" i="41"/>
  <c r="D1944" i="41"/>
  <c r="D1945" i="41"/>
  <c r="D1946" i="41"/>
  <c r="D1947" i="41"/>
  <c r="D1948" i="41"/>
  <c r="D1949" i="41"/>
  <c r="D1950" i="41"/>
  <c r="D1951" i="41"/>
  <c r="D1952" i="41"/>
  <c r="D1953" i="41"/>
  <c r="C368" i="40" s="1"/>
  <c r="D1954" i="41"/>
  <c r="D1955" i="41"/>
  <c r="D1956" i="41"/>
  <c r="D1957" i="41"/>
  <c r="D1958" i="41"/>
  <c r="D1959" i="41"/>
  <c r="D1960" i="41"/>
  <c r="D1961" i="41"/>
  <c r="D1962" i="41"/>
  <c r="D1963" i="41"/>
  <c r="D1964" i="41"/>
  <c r="D1965" i="41"/>
  <c r="D1966" i="41"/>
  <c r="D1967" i="41"/>
  <c r="D1968" i="41"/>
  <c r="D1969" i="41"/>
  <c r="D1970" i="41"/>
  <c r="D1971" i="41"/>
  <c r="D1972" i="41"/>
  <c r="D1973" i="41"/>
  <c r="D1974" i="41"/>
  <c r="D1975" i="41"/>
  <c r="D1976" i="41"/>
  <c r="D1977" i="41"/>
  <c r="D1978" i="41"/>
  <c r="D1979" i="41"/>
  <c r="D1980" i="41"/>
  <c r="D1981" i="41"/>
  <c r="C369" i="40" s="1"/>
  <c r="D1982" i="41"/>
  <c r="D1983" i="41"/>
  <c r="D1984" i="41"/>
  <c r="D1985" i="41"/>
  <c r="D1986" i="41"/>
  <c r="D1987" i="41"/>
  <c r="D1988" i="41"/>
  <c r="D1989" i="41"/>
  <c r="D1990" i="41"/>
  <c r="D1991" i="41"/>
  <c r="D1992" i="41"/>
  <c r="D1993" i="41"/>
  <c r="D1994" i="41"/>
  <c r="D1995" i="41"/>
  <c r="D1996" i="41"/>
  <c r="V1817" i="41"/>
  <c r="AC1830" i="41"/>
  <c r="AD1830" i="41"/>
  <c r="AC1831" i="41"/>
  <c r="AD1831" i="41"/>
  <c r="AC1832" i="41"/>
  <c r="AD1832" i="41"/>
  <c r="AC1833" i="41"/>
  <c r="AD1833" i="41"/>
  <c r="AC1834" i="41"/>
  <c r="AD1834" i="41"/>
  <c r="AC1835" i="41"/>
  <c r="AD1835" i="41"/>
  <c r="AC1836" i="41"/>
  <c r="AD1836" i="41"/>
  <c r="AC1837" i="41"/>
  <c r="AD1837" i="41"/>
  <c r="AC1838" i="41"/>
  <c r="AD1838" i="41"/>
  <c r="AC1839" i="41"/>
  <c r="AD1839" i="41"/>
  <c r="AC1840" i="41"/>
  <c r="AD1840" i="41"/>
  <c r="AC1841" i="41"/>
  <c r="AD1841" i="41"/>
  <c r="AC1842" i="41"/>
  <c r="AD1842" i="41"/>
  <c r="AC1843" i="41"/>
  <c r="AD1843" i="41"/>
  <c r="AC1844" i="41"/>
  <c r="AD1844" i="41"/>
  <c r="AC1845" i="41"/>
  <c r="AD1845" i="41"/>
  <c r="AC1846" i="41"/>
  <c r="AD1846" i="41"/>
  <c r="AC1847" i="41"/>
  <c r="AD1847" i="41"/>
  <c r="AC1848" i="41"/>
  <c r="AD1848" i="41"/>
  <c r="AC1849" i="41"/>
  <c r="AD1849" i="41"/>
  <c r="AC1850" i="41"/>
  <c r="AD1850" i="41"/>
  <c r="AC1851" i="41"/>
  <c r="AD1851" i="41"/>
  <c r="AC1852" i="41"/>
  <c r="AD1852" i="41"/>
  <c r="AC1853" i="41"/>
  <c r="AD1853" i="41"/>
  <c r="AC1854" i="41"/>
  <c r="AD1854" i="41"/>
  <c r="AC1855" i="41"/>
  <c r="AD1855" i="41"/>
  <c r="AC1856" i="41"/>
  <c r="AD1856" i="41"/>
  <c r="AC1857" i="41"/>
  <c r="AD1857" i="41"/>
  <c r="AC1858" i="41"/>
  <c r="AD1858" i="41"/>
  <c r="AC1859" i="41"/>
  <c r="AD1859" i="41"/>
  <c r="AC1860" i="41"/>
  <c r="AD1860" i="41"/>
  <c r="AC1861" i="41"/>
  <c r="AD1861" i="41"/>
  <c r="AC1862" i="41"/>
  <c r="AD1862" i="41"/>
  <c r="AC1863" i="41"/>
  <c r="AD1863" i="41"/>
  <c r="AC1864" i="41"/>
  <c r="AD1864" i="41"/>
  <c r="AC1865" i="41"/>
  <c r="AD1865" i="41"/>
  <c r="AC1866" i="41"/>
  <c r="AD1866" i="41"/>
  <c r="AC1867" i="41"/>
  <c r="AD1867" i="41"/>
  <c r="AC1868" i="41"/>
  <c r="AD1868" i="41"/>
  <c r="AC1869" i="41"/>
  <c r="AD1869" i="41"/>
  <c r="AC1870" i="41"/>
  <c r="AD1870" i="41"/>
  <c r="AC1871" i="41"/>
  <c r="AD1871" i="41"/>
  <c r="AC1872" i="41"/>
  <c r="AD1872" i="41"/>
  <c r="AC1873" i="41"/>
  <c r="AD1873" i="41"/>
  <c r="AC1874" i="41"/>
  <c r="AD1874" i="41"/>
  <c r="AC1875" i="41"/>
  <c r="AD1875" i="41"/>
  <c r="AC1876" i="41"/>
  <c r="AD1876" i="41"/>
  <c r="AC1877" i="41"/>
  <c r="AD1877" i="41"/>
  <c r="AC1878" i="41"/>
  <c r="AD1878" i="41"/>
  <c r="AC1879" i="41"/>
  <c r="AD1879" i="41"/>
  <c r="AC1880" i="41"/>
  <c r="AD1880" i="41"/>
  <c r="AC1881" i="41"/>
  <c r="AD1881" i="41"/>
  <c r="AC1882" i="41"/>
  <c r="AD1882" i="41"/>
  <c r="AC1883" i="41"/>
  <c r="AD1883" i="41"/>
  <c r="AC1884" i="41"/>
  <c r="AD1884" i="41"/>
  <c r="AC1885" i="41"/>
  <c r="AD1885" i="41"/>
  <c r="AC1886" i="41"/>
  <c r="AD1886" i="41"/>
  <c r="AC1887" i="41"/>
  <c r="AD1887" i="41"/>
  <c r="AC1888" i="41"/>
  <c r="AD1888" i="41"/>
  <c r="AC1889" i="41"/>
  <c r="AD1889" i="41"/>
  <c r="AC1890" i="41"/>
  <c r="AD1890" i="41"/>
  <c r="AC1891" i="41"/>
  <c r="AD1891" i="41"/>
  <c r="AC1892" i="41"/>
  <c r="AD1892" i="41"/>
  <c r="AC1893" i="41"/>
  <c r="AD1893" i="41"/>
  <c r="AC1894" i="41"/>
  <c r="AD1894" i="41"/>
  <c r="AC1895" i="41"/>
  <c r="AD1895" i="41"/>
  <c r="AC1896" i="41"/>
  <c r="AD1896" i="41"/>
  <c r="AC1897" i="41"/>
  <c r="AD1897" i="41"/>
  <c r="AC1898" i="41"/>
  <c r="AD1898" i="41"/>
  <c r="AC1899" i="41"/>
  <c r="AD1899" i="41"/>
  <c r="AC1900" i="41"/>
  <c r="AD1900" i="41"/>
  <c r="AC1901" i="41"/>
  <c r="AD1901" i="41"/>
  <c r="AC1902" i="41"/>
  <c r="AD1902" i="41"/>
  <c r="AC1903" i="41"/>
  <c r="AD1903" i="41"/>
  <c r="AC1904" i="41"/>
  <c r="AD1904" i="41"/>
  <c r="AC1905" i="41"/>
  <c r="AD1905" i="41"/>
  <c r="AC1906" i="41"/>
  <c r="AD1906" i="41"/>
  <c r="AC1907" i="41"/>
  <c r="AD1907" i="41"/>
  <c r="AC1908" i="41"/>
  <c r="AD1908" i="41"/>
  <c r="AC1909" i="41"/>
  <c r="AD1909" i="41"/>
  <c r="AC1910" i="41"/>
  <c r="AD1910" i="41"/>
  <c r="AC1911" i="41"/>
  <c r="AD1911" i="41"/>
  <c r="AC1912" i="41"/>
  <c r="AD1912" i="41"/>
  <c r="AC1913" i="41"/>
  <c r="AD1913" i="41"/>
  <c r="AC1914" i="41"/>
  <c r="AD1914" i="41"/>
  <c r="AC1915" i="41"/>
  <c r="AD1915" i="41"/>
  <c r="AC1916" i="41"/>
  <c r="AD1916" i="41"/>
  <c r="AC1917" i="41"/>
  <c r="AD1917" i="41"/>
  <c r="AC1918" i="41"/>
  <c r="AD1918" i="41"/>
  <c r="AC1919" i="41"/>
  <c r="AD1919" i="41"/>
  <c r="AC1920" i="41"/>
  <c r="AD1920" i="41"/>
  <c r="AC1921" i="41"/>
  <c r="AD1921" i="41"/>
  <c r="AC1922" i="41"/>
  <c r="AD1922" i="41"/>
  <c r="AC1923" i="41"/>
  <c r="AD1923" i="41"/>
  <c r="AC1924" i="41"/>
  <c r="AD1924" i="41"/>
  <c r="AC1925" i="41"/>
  <c r="AD1925" i="41"/>
  <c r="AC1926" i="41"/>
  <c r="AD1926" i="41"/>
  <c r="AC1927" i="41"/>
  <c r="AD1927" i="41"/>
  <c r="AC1928" i="41"/>
  <c r="AD1928" i="41"/>
  <c r="AC1929" i="41"/>
  <c r="AD1929" i="41"/>
  <c r="AC1930" i="41"/>
  <c r="AD1930" i="41"/>
  <c r="AC1931" i="41"/>
  <c r="AD1931" i="41"/>
  <c r="AC1932" i="41"/>
  <c r="AD1932" i="41"/>
  <c r="AC1933" i="41"/>
  <c r="AD1933" i="41"/>
  <c r="AC1934" i="41"/>
  <c r="AD1934" i="41"/>
  <c r="AC1935" i="41"/>
  <c r="AD1935" i="41"/>
  <c r="AC1936" i="41"/>
  <c r="AD1936" i="41"/>
  <c r="AC1937" i="41"/>
  <c r="AD1937" i="41"/>
  <c r="AC1938" i="41"/>
  <c r="AD1938" i="41"/>
  <c r="AC1939" i="41"/>
  <c r="AD1939" i="41"/>
  <c r="AC1940" i="41"/>
  <c r="AD1940" i="41"/>
  <c r="AC1941" i="41"/>
  <c r="AD1941" i="41"/>
  <c r="AC1942" i="41"/>
  <c r="AD1942" i="41"/>
  <c r="AC1943" i="41"/>
  <c r="AD1943" i="41"/>
  <c r="AC1944" i="41"/>
  <c r="AD1944" i="41"/>
  <c r="AC1945" i="41"/>
  <c r="AD1945" i="41"/>
  <c r="AC1946" i="41"/>
  <c r="AD1946" i="41"/>
  <c r="AC1947" i="41"/>
  <c r="AD1947" i="41"/>
  <c r="AC1948" i="41"/>
  <c r="AD1948" i="41"/>
  <c r="AC1949" i="41"/>
  <c r="AD1949" i="41"/>
  <c r="AC1950" i="41"/>
  <c r="AD1950" i="41"/>
  <c r="AC1951" i="41"/>
  <c r="AD1951" i="41"/>
  <c r="AC1952" i="41"/>
  <c r="AD1952" i="41"/>
  <c r="AC1953" i="41"/>
  <c r="AD1953" i="41"/>
  <c r="AC1954" i="41"/>
  <c r="AD1954" i="41"/>
  <c r="AC1955" i="41"/>
  <c r="AD1955" i="41"/>
  <c r="AC1956" i="41"/>
  <c r="AD1956" i="41"/>
  <c r="AC1957" i="41"/>
  <c r="AD1957" i="41"/>
  <c r="AC1958" i="41"/>
  <c r="AD1958" i="41"/>
  <c r="AC1959" i="41"/>
  <c r="AD1959" i="41"/>
  <c r="AC1960" i="41"/>
  <c r="AD1960" i="41"/>
  <c r="AC1961" i="41"/>
  <c r="AD1961" i="41"/>
  <c r="AC1962" i="41"/>
  <c r="AD1962" i="41"/>
  <c r="AC1963" i="41"/>
  <c r="AD1963" i="41"/>
  <c r="AC1964" i="41"/>
  <c r="AD1964" i="41"/>
  <c r="AC1965" i="41"/>
  <c r="AD1965" i="41"/>
  <c r="AC1966" i="41"/>
  <c r="AD1966" i="41"/>
  <c r="AC1967" i="41"/>
  <c r="AD1967" i="41"/>
  <c r="AC1968" i="41"/>
  <c r="AD1968" i="41"/>
  <c r="AC1969" i="41"/>
  <c r="AD1969" i="41"/>
  <c r="AC1970" i="41"/>
  <c r="AD1970" i="41"/>
  <c r="AC1971" i="41"/>
  <c r="AD1971" i="41"/>
  <c r="AC1972" i="41"/>
  <c r="AD1972" i="41"/>
  <c r="AC1973" i="41"/>
  <c r="AD1973" i="41"/>
  <c r="AC1974" i="41"/>
  <c r="AD1974" i="41"/>
  <c r="AC1975" i="41"/>
  <c r="AD1975" i="41"/>
  <c r="AC1976" i="41"/>
  <c r="AD1976" i="41"/>
  <c r="AC1977" i="41"/>
  <c r="AD1977" i="41"/>
  <c r="AC1978" i="41"/>
  <c r="AD1978" i="41"/>
  <c r="AC1979" i="41"/>
  <c r="AD1979" i="41"/>
  <c r="AC1980" i="41"/>
  <c r="AD1980" i="41"/>
  <c r="AC1981" i="41"/>
  <c r="AD1981" i="41"/>
  <c r="AC1982" i="41"/>
  <c r="AD1982" i="41"/>
  <c r="AC1983" i="41"/>
  <c r="AD1983" i="41"/>
  <c r="AC1984" i="41"/>
  <c r="AD1984" i="41"/>
  <c r="AC1985" i="41"/>
  <c r="AD1985" i="41"/>
  <c r="AC1986" i="41"/>
  <c r="AD1986" i="41"/>
  <c r="AC1987" i="41"/>
  <c r="AD1987" i="41"/>
  <c r="AC1988" i="41"/>
  <c r="AD1988" i="41"/>
  <c r="AC1989" i="41"/>
  <c r="AD1989" i="41"/>
  <c r="AC1990" i="41"/>
  <c r="AD1990" i="41"/>
  <c r="AC1991" i="41"/>
  <c r="AD1991" i="41"/>
  <c r="AC1992" i="41"/>
  <c r="AD1992" i="41"/>
  <c r="AC1993" i="41"/>
  <c r="AD1993" i="41"/>
  <c r="AC1994" i="41"/>
  <c r="AD1994" i="41"/>
  <c r="AC1995" i="41"/>
  <c r="AD1995" i="41"/>
  <c r="AC1996" i="41"/>
  <c r="AD1996" i="41"/>
  <c r="AC1997" i="41"/>
  <c r="AD1997" i="41"/>
  <c r="AC1998" i="41"/>
  <c r="AD1998" i="41"/>
  <c r="AC1999" i="41"/>
  <c r="AD1999" i="41"/>
  <c r="AC2000" i="41"/>
  <c r="AD2000" i="41"/>
  <c r="AC2001" i="41"/>
  <c r="AD2001" i="41"/>
  <c r="AC2002" i="41"/>
  <c r="AD2002" i="41"/>
  <c r="AC2003" i="41"/>
  <c r="AD2003" i="41"/>
  <c r="AC2004" i="41"/>
  <c r="AD2004" i="41"/>
  <c r="AC2005" i="41"/>
  <c r="AD2005" i="41"/>
  <c r="AC2006" i="41"/>
  <c r="AD2006" i="41"/>
  <c r="AC2007" i="41"/>
  <c r="AD2007" i="41"/>
  <c r="AC2008" i="41"/>
  <c r="AD2008" i="41"/>
  <c r="AC2009" i="41"/>
  <c r="AD2009" i="41"/>
  <c r="AC2010" i="41"/>
  <c r="AD2010" i="41"/>
  <c r="AC2011" i="41"/>
  <c r="AD2011" i="41"/>
  <c r="Z351" i="40"/>
  <c r="X351" i="40"/>
  <c r="V351" i="40"/>
  <c r="T351" i="40"/>
  <c r="D1785" i="41"/>
  <c r="F1785" i="41"/>
  <c r="H1785" i="41"/>
  <c r="J1785" i="41"/>
  <c r="L1785" i="41"/>
  <c r="N1785" i="41"/>
  <c r="P1785" i="41"/>
  <c r="R1785" i="41"/>
  <c r="T1785" i="41"/>
  <c r="V1785" i="41"/>
  <c r="X1785" i="41"/>
  <c r="Z1785" i="41"/>
  <c r="Y362" i="40" s="1"/>
  <c r="AB1785" i="41"/>
  <c r="AC1785" i="41"/>
  <c r="AD1785" i="41" s="1"/>
  <c r="D1786" i="41"/>
  <c r="F1786" i="41"/>
  <c r="H1786" i="41"/>
  <c r="J1786" i="41"/>
  <c r="L1786" i="41"/>
  <c r="N1786" i="41"/>
  <c r="M362" i="40" s="1"/>
  <c r="P1786" i="41"/>
  <c r="R1786" i="41"/>
  <c r="T1786" i="41"/>
  <c r="V1786" i="41"/>
  <c r="U362" i="40" s="1"/>
  <c r="X1786" i="41"/>
  <c r="Z1786" i="41"/>
  <c r="AB1786" i="41"/>
  <c r="AC1786" i="41"/>
  <c r="AD1786" i="41" s="1"/>
  <c r="D1787" i="41"/>
  <c r="F1787" i="41"/>
  <c r="H1787" i="41"/>
  <c r="J1787" i="41"/>
  <c r="L1787" i="41"/>
  <c r="N1787" i="41"/>
  <c r="P1787" i="41"/>
  <c r="R1787" i="41"/>
  <c r="T1787" i="41"/>
  <c r="V1787" i="41"/>
  <c r="X1787" i="41"/>
  <c r="Z1787" i="41"/>
  <c r="AB1787" i="41"/>
  <c r="AC1787" i="41"/>
  <c r="AD1787" i="41" s="1"/>
  <c r="D1788" i="41"/>
  <c r="F1788" i="41"/>
  <c r="H1788" i="41"/>
  <c r="G362" i="40" s="1"/>
  <c r="J1788" i="41"/>
  <c r="L1788" i="41"/>
  <c r="N1788" i="41"/>
  <c r="P1788" i="41"/>
  <c r="O362" i="40" s="1"/>
  <c r="R1788" i="41"/>
  <c r="T1788" i="41"/>
  <c r="V1788" i="41"/>
  <c r="X1788" i="41"/>
  <c r="W362" i="40" s="1"/>
  <c r="Z1788" i="41"/>
  <c r="AB1788" i="41"/>
  <c r="AC1788" i="41"/>
  <c r="AD1788" i="41"/>
  <c r="D1789" i="41"/>
  <c r="F1789" i="41"/>
  <c r="H1789" i="41"/>
  <c r="J1789" i="41"/>
  <c r="L1789" i="41"/>
  <c r="N1789" i="41"/>
  <c r="P1789" i="41"/>
  <c r="R1789" i="41"/>
  <c r="T1789" i="41"/>
  <c r="V1789" i="41"/>
  <c r="X1789" i="41"/>
  <c r="Z1789" i="41"/>
  <c r="AB1789" i="41"/>
  <c r="AC1789" i="41"/>
  <c r="AD1789" i="41" s="1"/>
  <c r="D1790" i="41"/>
  <c r="F1790" i="41"/>
  <c r="H1790" i="41"/>
  <c r="J1790" i="41"/>
  <c r="L1790" i="41"/>
  <c r="K362" i="40" s="1"/>
  <c r="N1790" i="41"/>
  <c r="P1790" i="41"/>
  <c r="R1790" i="41"/>
  <c r="T1790" i="41"/>
  <c r="V1790" i="41"/>
  <c r="X1790" i="41"/>
  <c r="Z1790" i="41"/>
  <c r="AB1790" i="41"/>
  <c r="AA362" i="40" s="1"/>
  <c r="AC1790" i="41"/>
  <c r="AD1790" i="41" s="1"/>
  <c r="D1791" i="41"/>
  <c r="F1791" i="41"/>
  <c r="H1791" i="41"/>
  <c r="J1791" i="41"/>
  <c r="L1791" i="41"/>
  <c r="N1791" i="41"/>
  <c r="P1791" i="41"/>
  <c r="R1791" i="41"/>
  <c r="T1791" i="41"/>
  <c r="V1791" i="41"/>
  <c r="X1791" i="41"/>
  <c r="Z1791" i="41"/>
  <c r="AB1791" i="41"/>
  <c r="AC1791" i="41"/>
  <c r="AD1791" i="41"/>
  <c r="D1792" i="41"/>
  <c r="F1792" i="41"/>
  <c r="H1792" i="41"/>
  <c r="J1792" i="41"/>
  <c r="L1792" i="41"/>
  <c r="N1792" i="41"/>
  <c r="P1792" i="41"/>
  <c r="R1792" i="41"/>
  <c r="T1792" i="41"/>
  <c r="V1792" i="41"/>
  <c r="X1792" i="41"/>
  <c r="Z1792" i="41"/>
  <c r="AB1792" i="41"/>
  <c r="AC1792" i="41"/>
  <c r="AD1792" i="41"/>
  <c r="D1793" i="41"/>
  <c r="F1793" i="41"/>
  <c r="H1793" i="41"/>
  <c r="J1793" i="41"/>
  <c r="L1793" i="41"/>
  <c r="N1793" i="41"/>
  <c r="P1793" i="41"/>
  <c r="R1793" i="41"/>
  <c r="T1793" i="41"/>
  <c r="V1793" i="41"/>
  <c r="X1793" i="41"/>
  <c r="Z1793" i="41"/>
  <c r="AB1793" i="41"/>
  <c r="AC1793" i="41"/>
  <c r="AD1793" i="41" s="1"/>
  <c r="D1794" i="41"/>
  <c r="F1794" i="41"/>
  <c r="H1794" i="41"/>
  <c r="J1794" i="41"/>
  <c r="L1794" i="41"/>
  <c r="N1794" i="41"/>
  <c r="P1794" i="41"/>
  <c r="R1794" i="41"/>
  <c r="T1794" i="41"/>
  <c r="V1794" i="41"/>
  <c r="X1794" i="41"/>
  <c r="Z1794" i="41"/>
  <c r="AB1794" i="41"/>
  <c r="AC1794" i="41"/>
  <c r="AD1794" i="41"/>
  <c r="D1795" i="41"/>
  <c r="F1795" i="41"/>
  <c r="H1795" i="41"/>
  <c r="J1795" i="41"/>
  <c r="L1795" i="41"/>
  <c r="N1795" i="41"/>
  <c r="P1795" i="41"/>
  <c r="R1795" i="41"/>
  <c r="T1795" i="41"/>
  <c r="V1795" i="41"/>
  <c r="X1795" i="41"/>
  <c r="Z1795" i="41"/>
  <c r="AB1795" i="41"/>
  <c r="AC1795" i="41"/>
  <c r="AD1795" i="41"/>
  <c r="D1796" i="41"/>
  <c r="F1796" i="41"/>
  <c r="H1796" i="41"/>
  <c r="J1796" i="41"/>
  <c r="L1796" i="41"/>
  <c r="N1796" i="41"/>
  <c r="P1796" i="41"/>
  <c r="R1796" i="41"/>
  <c r="T1796" i="41"/>
  <c r="V1796" i="41"/>
  <c r="X1796" i="41"/>
  <c r="Z1796" i="41"/>
  <c r="AB1796" i="41"/>
  <c r="AC1796" i="41"/>
  <c r="AD1796" i="41"/>
  <c r="D1797" i="41"/>
  <c r="F1797" i="41"/>
  <c r="H1797" i="41"/>
  <c r="J1797" i="41"/>
  <c r="L1797" i="41"/>
  <c r="N1797" i="41"/>
  <c r="P1797" i="41"/>
  <c r="R1797" i="41"/>
  <c r="T1797" i="41"/>
  <c r="V1797" i="41"/>
  <c r="X1797" i="41"/>
  <c r="Z1797" i="41"/>
  <c r="AB1797" i="41"/>
  <c r="AC1797" i="41"/>
  <c r="AD1797" i="41" s="1"/>
  <c r="D1798" i="41"/>
  <c r="F1798" i="41"/>
  <c r="H1798" i="41"/>
  <c r="J1798" i="41"/>
  <c r="L1798" i="41"/>
  <c r="N1798" i="41"/>
  <c r="P1798" i="41"/>
  <c r="R1798" i="41"/>
  <c r="T1798" i="41"/>
  <c r="V1798" i="41"/>
  <c r="X1798" i="41"/>
  <c r="Z1798" i="41"/>
  <c r="AB1798" i="41"/>
  <c r="AC1798" i="41"/>
  <c r="AD1798" i="41"/>
  <c r="D1799" i="41"/>
  <c r="F1799" i="41"/>
  <c r="H1799" i="41"/>
  <c r="J1799" i="41"/>
  <c r="L1799" i="41"/>
  <c r="N1799" i="41"/>
  <c r="P1799" i="41"/>
  <c r="R1799" i="41"/>
  <c r="T1799" i="41"/>
  <c r="V1799" i="41"/>
  <c r="X1799" i="41"/>
  <c r="Z1799" i="41"/>
  <c r="AB1799" i="41"/>
  <c r="AC1799" i="41"/>
  <c r="AD1799" i="41" s="1"/>
  <c r="D1800" i="41"/>
  <c r="F1800" i="41"/>
  <c r="H1800" i="41"/>
  <c r="J1800" i="41"/>
  <c r="L1800" i="41"/>
  <c r="N1800" i="41"/>
  <c r="P1800" i="41"/>
  <c r="R1800" i="41"/>
  <c r="T1800" i="41"/>
  <c r="V1800" i="41"/>
  <c r="X1800" i="41"/>
  <c r="W363" i="40" s="1"/>
  <c r="Z1800" i="41"/>
  <c r="AB1800" i="41"/>
  <c r="AC1800" i="41"/>
  <c r="AD1800" i="41"/>
  <c r="D1801" i="41"/>
  <c r="F1801" i="41"/>
  <c r="H1801" i="41"/>
  <c r="J1801" i="41"/>
  <c r="I363" i="40" s="1"/>
  <c r="L1801" i="41"/>
  <c r="N1801" i="41"/>
  <c r="P1801" i="41"/>
  <c r="R1801" i="41"/>
  <c r="T1801" i="41"/>
  <c r="V1801" i="41"/>
  <c r="X1801" i="41"/>
  <c r="Z1801" i="41"/>
  <c r="Y363" i="40" s="1"/>
  <c r="AB1801" i="41"/>
  <c r="AC1801" i="41"/>
  <c r="AD1801" i="41" s="1"/>
  <c r="D1802" i="41"/>
  <c r="F1802" i="41"/>
  <c r="E363" i="40" s="1"/>
  <c r="H1802" i="41"/>
  <c r="J1802" i="41"/>
  <c r="L1802" i="41"/>
  <c r="N1802" i="41"/>
  <c r="P1802" i="41"/>
  <c r="R1802" i="41"/>
  <c r="T1802" i="41"/>
  <c r="V1802" i="41"/>
  <c r="X1802" i="41"/>
  <c r="Z1802" i="41"/>
  <c r="AB1802" i="41"/>
  <c r="AC1802" i="41"/>
  <c r="AD1802" i="41" s="1"/>
  <c r="D1803" i="41"/>
  <c r="F1803" i="41"/>
  <c r="H1803" i="41"/>
  <c r="J1803" i="41"/>
  <c r="L1803" i="41"/>
  <c r="N1803" i="41"/>
  <c r="P1803" i="41"/>
  <c r="R1803" i="41"/>
  <c r="T1803" i="41"/>
  <c r="V1803" i="41"/>
  <c r="X1803" i="41"/>
  <c r="Z1803" i="41"/>
  <c r="AB1803" i="41"/>
  <c r="AC1803" i="41"/>
  <c r="AD1803" i="41"/>
  <c r="D1804" i="41"/>
  <c r="F1804" i="41"/>
  <c r="H1804" i="41"/>
  <c r="J1804" i="41"/>
  <c r="L1804" i="41"/>
  <c r="N1804" i="41"/>
  <c r="P1804" i="41"/>
  <c r="R1804" i="41"/>
  <c r="T1804" i="41"/>
  <c r="V1804" i="41"/>
  <c r="X1804" i="41"/>
  <c r="Z1804" i="41"/>
  <c r="AB1804" i="41"/>
  <c r="AC1804" i="41"/>
  <c r="AD1804" i="41"/>
  <c r="D1805" i="41"/>
  <c r="F1805" i="41"/>
  <c r="H1805" i="41"/>
  <c r="J1805" i="41"/>
  <c r="L1805" i="41"/>
  <c r="N1805" i="41"/>
  <c r="P1805" i="41"/>
  <c r="R1805" i="41"/>
  <c r="T1805" i="41"/>
  <c r="V1805" i="41"/>
  <c r="X1805" i="41"/>
  <c r="Z1805" i="41"/>
  <c r="AB1805" i="41"/>
  <c r="AC1805" i="41"/>
  <c r="AD1805" i="41" s="1"/>
  <c r="D1806" i="41"/>
  <c r="F1806" i="41"/>
  <c r="H1806" i="41"/>
  <c r="J1806" i="41"/>
  <c r="L1806" i="41"/>
  <c r="N1806" i="41"/>
  <c r="P1806" i="41"/>
  <c r="R1806" i="41"/>
  <c r="T1806" i="41"/>
  <c r="V1806" i="41"/>
  <c r="X1806" i="41"/>
  <c r="Z1806" i="41"/>
  <c r="AB1806" i="41"/>
  <c r="AC1806" i="41"/>
  <c r="AD1806" i="41"/>
  <c r="D1807" i="41"/>
  <c r="F1807" i="41"/>
  <c r="H1807" i="41"/>
  <c r="J1807" i="41"/>
  <c r="L1807" i="41"/>
  <c r="N1807" i="41"/>
  <c r="P1807" i="41"/>
  <c r="R1807" i="41"/>
  <c r="T1807" i="41"/>
  <c r="V1807" i="41"/>
  <c r="X1807" i="41"/>
  <c r="Z1807" i="41"/>
  <c r="AB1807" i="41"/>
  <c r="AC1807" i="41"/>
  <c r="AD1807" i="41"/>
  <c r="D1808" i="41"/>
  <c r="F1808" i="41"/>
  <c r="H1808" i="41"/>
  <c r="J1808" i="41"/>
  <c r="L1808" i="41"/>
  <c r="N1808" i="41"/>
  <c r="P1808" i="41"/>
  <c r="R1808" i="41"/>
  <c r="T1808" i="41"/>
  <c r="V1808" i="41"/>
  <c r="X1808" i="41"/>
  <c r="Z1808" i="41"/>
  <c r="AB1808" i="41"/>
  <c r="AC1808" i="41"/>
  <c r="AD1808" i="41"/>
  <c r="D1809" i="41"/>
  <c r="F1809" i="41"/>
  <c r="H1809" i="41"/>
  <c r="J1809" i="41"/>
  <c r="L1809" i="41"/>
  <c r="N1809" i="41"/>
  <c r="P1809" i="41"/>
  <c r="R1809" i="41"/>
  <c r="T1809" i="41"/>
  <c r="V1809" i="41"/>
  <c r="X1809" i="41"/>
  <c r="Z1809" i="41"/>
  <c r="AB1809" i="41"/>
  <c r="AC1809" i="41"/>
  <c r="AD1809" i="41" s="1"/>
  <c r="D1810" i="41"/>
  <c r="F1810" i="41"/>
  <c r="H1810" i="41"/>
  <c r="J1810" i="41"/>
  <c r="L1810" i="41"/>
  <c r="N1810" i="41"/>
  <c r="P1810" i="41"/>
  <c r="R1810" i="41"/>
  <c r="T1810" i="41"/>
  <c r="V1810" i="41"/>
  <c r="X1810" i="41"/>
  <c r="Z1810" i="41"/>
  <c r="AB1810" i="41"/>
  <c r="AC1810" i="41"/>
  <c r="AD1810" i="41"/>
  <c r="D1811" i="41"/>
  <c r="F1811" i="41"/>
  <c r="H1811" i="41"/>
  <c r="J1811" i="41"/>
  <c r="L1811" i="41"/>
  <c r="N1811" i="41"/>
  <c r="P1811" i="41"/>
  <c r="R1811" i="41"/>
  <c r="T1811" i="41"/>
  <c r="V1811" i="41"/>
  <c r="X1811" i="41"/>
  <c r="Z1811" i="41"/>
  <c r="AB1811" i="41"/>
  <c r="AC1811" i="41"/>
  <c r="AD1811" i="41"/>
  <c r="D1812" i="41"/>
  <c r="F1812" i="41"/>
  <c r="H1812" i="41"/>
  <c r="J1812" i="41"/>
  <c r="L1812" i="41"/>
  <c r="N1812" i="41"/>
  <c r="P1812" i="41"/>
  <c r="R1812" i="41"/>
  <c r="T1812" i="41"/>
  <c r="V1812" i="41"/>
  <c r="X1812" i="41"/>
  <c r="Z1812" i="41"/>
  <c r="AB1812" i="41"/>
  <c r="AC1812" i="41"/>
  <c r="AD1812" i="41"/>
  <c r="D1813" i="41"/>
  <c r="F1813" i="41"/>
  <c r="H1813" i="41"/>
  <c r="J1813" i="41"/>
  <c r="L1813" i="41"/>
  <c r="N1813" i="41"/>
  <c r="P1813" i="41"/>
  <c r="R1813" i="41"/>
  <c r="T1813" i="41"/>
  <c r="V1813" i="41"/>
  <c r="X1813" i="41"/>
  <c r="Z1813" i="41"/>
  <c r="AB1813" i="41"/>
  <c r="AC1813" i="41"/>
  <c r="AD1813" i="41" s="1"/>
  <c r="D1814" i="41"/>
  <c r="F1814" i="41"/>
  <c r="H1814" i="41"/>
  <c r="J1814" i="41"/>
  <c r="L1814" i="41"/>
  <c r="N1814" i="41"/>
  <c r="P1814" i="41"/>
  <c r="R1814" i="41"/>
  <c r="T1814" i="41"/>
  <c r="V1814" i="41"/>
  <c r="X1814" i="41"/>
  <c r="Z1814" i="41"/>
  <c r="AB1814" i="41"/>
  <c r="AC1814" i="41"/>
  <c r="AD1814" i="41"/>
  <c r="D1815" i="41"/>
  <c r="F1815" i="41"/>
  <c r="H1815" i="41"/>
  <c r="J1815" i="41"/>
  <c r="L1815" i="41"/>
  <c r="N1815" i="41"/>
  <c r="P1815" i="41"/>
  <c r="R1815" i="41"/>
  <c r="T1815" i="41"/>
  <c r="V1815" i="41"/>
  <c r="X1815" i="41"/>
  <c r="Z1815" i="41"/>
  <c r="AB1815" i="41"/>
  <c r="AC1815" i="41"/>
  <c r="AD1815" i="41" s="1"/>
  <c r="D1816" i="41"/>
  <c r="C363" i="40" s="1"/>
  <c r="F1816" i="41"/>
  <c r="H1816" i="41"/>
  <c r="J1816" i="41"/>
  <c r="L1816" i="41"/>
  <c r="N1816" i="41"/>
  <c r="P1816" i="41"/>
  <c r="R1816" i="41"/>
  <c r="T1816" i="41"/>
  <c r="V1816" i="41"/>
  <c r="X1816" i="41"/>
  <c r="Z1816" i="41"/>
  <c r="AB1816" i="41"/>
  <c r="AC1816" i="41"/>
  <c r="AD1816" i="41"/>
  <c r="D1817" i="41"/>
  <c r="F1817" i="41"/>
  <c r="H1817" i="41"/>
  <c r="J1817" i="41"/>
  <c r="L1817" i="41"/>
  <c r="N1817" i="41"/>
  <c r="P1817" i="41"/>
  <c r="R1817" i="41"/>
  <c r="T1817" i="41"/>
  <c r="X1817" i="41"/>
  <c r="Z1817" i="41"/>
  <c r="AB1817" i="41"/>
  <c r="AC1817" i="41"/>
  <c r="AD1817" i="41"/>
  <c r="D1818" i="41"/>
  <c r="F1818" i="41"/>
  <c r="H1818" i="41"/>
  <c r="J1818" i="41"/>
  <c r="L1818" i="41"/>
  <c r="N1818" i="41"/>
  <c r="P1818" i="41"/>
  <c r="R1818" i="41"/>
  <c r="T1818" i="41"/>
  <c r="V1818" i="41"/>
  <c r="X1818" i="41"/>
  <c r="Z1818" i="41"/>
  <c r="AB1818" i="41"/>
  <c r="AC1818" i="41"/>
  <c r="AD1818" i="41" s="1"/>
  <c r="D1819" i="41"/>
  <c r="F1819" i="41"/>
  <c r="H1819" i="41"/>
  <c r="J1819" i="41"/>
  <c r="L1819" i="41"/>
  <c r="N1819" i="41"/>
  <c r="P1819" i="41"/>
  <c r="R1819" i="41"/>
  <c r="T1819" i="41"/>
  <c r="V1819" i="41"/>
  <c r="X1819" i="41"/>
  <c r="Z1819" i="41"/>
  <c r="AB1819" i="41"/>
  <c r="AC1819" i="41"/>
  <c r="AD1819" i="41"/>
  <c r="D1820" i="41"/>
  <c r="F1820" i="41"/>
  <c r="H1820" i="41"/>
  <c r="J1820" i="41"/>
  <c r="L1820" i="41"/>
  <c r="N1820" i="41"/>
  <c r="P1820" i="41"/>
  <c r="R1820" i="41"/>
  <c r="T1820" i="41"/>
  <c r="V1820" i="41"/>
  <c r="X1820" i="41"/>
  <c r="Z1820" i="41"/>
  <c r="AB1820" i="41"/>
  <c r="AC1820" i="41"/>
  <c r="AD1820" i="41" s="1"/>
  <c r="D1821" i="41"/>
  <c r="F1821" i="41"/>
  <c r="H1821" i="41"/>
  <c r="J1821" i="41"/>
  <c r="L1821" i="41"/>
  <c r="N1821" i="41"/>
  <c r="P1821" i="41"/>
  <c r="R1821" i="41"/>
  <c r="T1821" i="41"/>
  <c r="V1821" i="41"/>
  <c r="X1821" i="41"/>
  <c r="Z1821" i="41"/>
  <c r="AB1821" i="41"/>
  <c r="AC1821" i="41"/>
  <c r="AD1821" i="41" s="1"/>
  <c r="D1822" i="41"/>
  <c r="F1822" i="41"/>
  <c r="H1822" i="41"/>
  <c r="J1822" i="41"/>
  <c r="L1822" i="41"/>
  <c r="N1822" i="41"/>
  <c r="P1822" i="41"/>
  <c r="R1822" i="41"/>
  <c r="T1822" i="41"/>
  <c r="V1822" i="41"/>
  <c r="X1822" i="41"/>
  <c r="Z1822" i="41"/>
  <c r="AB1822" i="41"/>
  <c r="AC1822" i="41"/>
  <c r="AD1822" i="41"/>
  <c r="D1823" i="41"/>
  <c r="F1823" i="41"/>
  <c r="H1823" i="41"/>
  <c r="J1823" i="41"/>
  <c r="L1823" i="41"/>
  <c r="N1823" i="41"/>
  <c r="P1823" i="41"/>
  <c r="R1823" i="41"/>
  <c r="T1823" i="41"/>
  <c r="V1823" i="41"/>
  <c r="X1823" i="41"/>
  <c r="Z1823" i="41"/>
  <c r="AB1823" i="41"/>
  <c r="AC1823" i="41"/>
  <c r="AD1823" i="41"/>
  <c r="D1824" i="41"/>
  <c r="F1824" i="41"/>
  <c r="H1824" i="41"/>
  <c r="J1824" i="41"/>
  <c r="L1824" i="41"/>
  <c r="N1824" i="41"/>
  <c r="P1824" i="41"/>
  <c r="R1824" i="41"/>
  <c r="T1824" i="41"/>
  <c r="V1824" i="41"/>
  <c r="X1824" i="41"/>
  <c r="Z1824" i="41"/>
  <c r="AB1824" i="41"/>
  <c r="AC1824" i="41"/>
  <c r="AD1824" i="41" s="1"/>
  <c r="D1825" i="41"/>
  <c r="F1825" i="41"/>
  <c r="H1825" i="41"/>
  <c r="J1825" i="41"/>
  <c r="L1825" i="41"/>
  <c r="N1825" i="41"/>
  <c r="P1825" i="41"/>
  <c r="R1825" i="41"/>
  <c r="T1825" i="41"/>
  <c r="V1825" i="41"/>
  <c r="X1825" i="41"/>
  <c r="Z1825" i="41"/>
  <c r="AB1825" i="41"/>
  <c r="AC1825" i="41"/>
  <c r="AD1825" i="41"/>
  <c r="D1826" i="41"/>
  <c r="F1826" i="41"/>
  <c r="H1826" i="41"/>
  <c r="J1826" i="41"/>
  <c r="L1826" i="41"/>
  <c r="N1826" i="41"/>
  <c r="P1826" i="41"/>
  <c r="R1826" i="41"/>
  <c r="T1826" i="41"/>
  <c r="V1826" i="41"/>
  <c r="X1826" i="41"/>
  <c r="Z1826" i="41"/>
  <c r="AB1826" i="41"/>
  <c r="AC1826" i="41"/>
  <c r="AD1826" i="41"/>
  <c r="D1827" i="41"/>
  <c r="F1827" i="41"/>
  <c r="H1827" i="41"/>
  <c r="J1827" i="41"/>
  <c r="L1827" i="41"/>
  <c r="N1827" i="41"/>
  <c r="P1827" i="41"/>
  <c r="R1827" i="41"/>
  <c r="T1827" i="41"/>
  <c r="V1827" i="41"/>
  <c r="X1827" i="41"/>
  <c r="Z1827" i="41"/>
  <c r="AB1827" i="41"/>
  <c r="AC1827" i="41"/>
  <c r="AD1827" i="41"/>
  <c r="D1828" i="41"/>
  <c r="F1828" i="41"/>
  <c r="H1828" i="41"/>
  <c r="J1828" i="41"/>
  <c r="L1828" i="41"/>
  <c r="N1828" i="41"/>
  <c r="P1828" i="41"/>
  <c r="R1828" i="41"/>
  <c r="T1828" i="41"/>
  <c r="V1828" i="41"/>
  <c r="X1828" i="41"/>
  <c r="Z1828" i="41"/>
  <c r="AB1828" i="41"/>
  <c r="AC1828" i="41"/>
  <c r="AD1828" i="41" s="1"/>
  <c r="D1829" i="41"/>
  <c r="F1829" i="41"/>
  <c r="H1829" i="41"/>
  <c r="J1829" i="41"/>
  <c r="L1829" i="41"/>
  <c r="N1829" i="41"/>
  <c r="P1829" i="41"/>
  <c r="R1829" i="41"/>
  <c r="T1829" i="41"/>
  <c r="V1829" i="41"/>
  <c r="X1829" i="41"/>
  <c r="Z1829" i="41"/>
  <c r="AB1829" i="41"/>
  <c r="AC1829" i="41"/>
  <c r="AD1829" i="41"/>
  <c r="AC1757" i="41"/>
  <c r="AD1757" i="41"/>
  <c r="AC1758" i="41"/>
  <c r="AD1758" i="41"/>
  <c r="AC1759" i="41"/>
  <c r="AD1759" i="41"/>
  <c r="AC1760" i="41"/>
  <c r="AD1760" i="41"/>
  <c r="AC1761" i="41"/>
  <c r="AD1761" i="41"/>
  <c r="AC1762" i="41"/>
  <c r="AD1762" i="41"/>
  <c r="AC1763" i="41"/>
  <c r="AD1763" i="41"/>
  <c r="AC1764" i="41"/>
  <c r="AD1764" i="41"/>
  <c r="AC1765" i="41"/>
  <c r="AD1765" i="41"/>
  <c r="AC1766" i="41"/>
  <c r="AD1766" i="41"/>
  <c r="AC1767" i="41"/>
  <c r="AD1767" i="41"/>
  <c r="AC1768" i="41"/>
  <c r="AD1768" i="41"/>
  <c r="AC1769" i="41"/>
  <c r="AD1769" i="41"/>
  <c r="AC1770" i="41"/>
  <c r="AD1770" i="41"/>
  <c r="AC1771" i="41"/>
  <c r="AD1771" i="41"/>
  <c r="AC1772" i="41"/>
  <c r="AD1772" i="41"/>
  <c r="AC1773" i="41"/>
  <c r="AD1773" i="41"/>
  <c r="AC1774" i="41"/>
  <c r="AD1774" i="41"/>
  <c r="AC1775" i="41"/>
  <c r="AD1775" i="41"/>
  <c r="AC1776" i="41"/>
  <c r="AD1776" i="41"/>
  <c r="AC1777" i="41"/>
  <c r="AD1777" i="41"/>
  <c r="AC1778" i="41"/>
  <c r="AD1778" i="41"/>
  <c r="AC1779" i="41"/>
  <c r="AD1779" i="41"/>
  <c r="AC1780" i="41"/>
  <c r="AD1780" i="41"/>
  <c r="AC1781" i="41"/>
  <c r="AD1781" i="41"/>
  <c r="AC1782" i="41"/>
  <c r="AD1782" i="41"/>
  <c r="AC1783" i="41"/>
  <c r="AD1783" i="41"/>
  <c r="AC1784" i="41"/>
  <c r="AD1784" i="41"/>
  <c r="V1757" i="41"/>
  <c r="V1758" i="41"/>
  <c r="V1759" i="41"/>
  <c r="V1760" i="41"/>
  <c r="V1761" i="41"/>
  <c r="V1762" i="41"/>
  <c r="V1763" i="41"/>
  <c r="V1764" i="41"/>
  <c r="V1765" i="41"/>
  <c r="V1766" i="41"/>
  <c r="V1767" i="41"/>
  <c r="V1768" i="41"/>
  <c r="V1769" i="41"/>
  <c r="V1770" i="41"/>
  <c r="V1771" i="41"/>
  <c r="V1772" i="41"/>
  <c r="V1773" i="41"/>
  <c r="V1774" i="41"/>
  <c r="V1775" i="41"/>
  <c r="V1776" i="41"/>
  <c r="V1777" i="41"/>
  <c r="V1778" i="41"/>
  <c r="V1779" i="41"/>
  <c r="V1780" i="41"/>
  <c r="V1781" i="41"/>
  <c r="V1782" i="41"/>
  <c r="V1783" i="41"/>
  <c r="V1784" i="41"/>
  <c r="T1757" i="41"/>
  <c r="T1758" i="41"/>
  <c r="T1759" i="41"/>
  <c r="T1760" i="41"/>
  <c r="T1761" i="41"/>
  <c r="T1762" i="41"/>
  <c r="T1763" i="41"/>
  <c r="T1764" i="41"/>
  <c r="T1765" i="41"/>
  <c r="T1766" i="41"/>
  <c r="T1767" i="41"/>
  <c r="T1768" i="41"/>
  <c r="T1769" i="41"/>
  <c r="T1770" i="41"/>
  <c r="T1771" i="41"/>
  <c r="T1772" i="41"/>
  <c r="T1773" i="41"/>
  <c r="T1774" i="41"/>
  <c r="T1775" i="41"/>
  <c r="T1776" i="41"/>
  <c r="T1777" i="41"/>
  <c r="T1778" i="41"/>
  <c r="T1779" i="41"/>
  <c r="T1780" i="41"/>
  <c r="T1781" i="41"/>
  <c r="T1782" i="41"/>
  <c r="T1783" i="41"/>
  <c r="T1784" i="41"/>
  <c r="R1757" i="41"/>
  <c r="R1758" i="41"/>
  <c r="R1759" i="41"/>
  <c r="R1760" i="41"/>
  <c r="R1761" i="41"/>
  <c r="R1762" i="41"/>
  <c r="R1763" i="41"/>
  <c r="R1764" i="41"/>
  <c r="R1765" i="41"/>
  <c r="R1766" i="41"/>
  <c r="R1767" i="41"/>
  <c r="R1768" i="41"/>
  <c r="R1769" i="41"/>
  <c r="R1770" i="41"/>
  <c r="R1771" i="41"/>
  <c r="R1772" i="41"/>
  <c r="R1773" i="41"/>
  <c r="R1774" i="41"/>
  <c r="R1775" i="41"/>
  <c r="R1776" i="41"/>
  <c r="R1777" i="41"/>
  <c r="R1778" i="41"/>
  <c r="R1779" i="41"/>
  <c r="R1780" i="41"/>
  <c r="R1781" i="41"/>
  <c r="R1782" i="41"/>
  <c r="R1783" i="41"/>
  <c r="R1784" i="41"/>
  <c r="P1757" i="41"/>
  <c r="P1758" i="41"/>
  <c r="P1759" i="41"/>
  <c r="P1760" i="41"/>
  <c r="P1761" i="41"/>
  <c r="P1762" i="41"/>
  <c r="P1763" i="41"/>
  <c r="P1764" i="41"/>
  <c r="P1765" i="41"/>
  <c r="P1766" i="41"/>
  <c r="P1767" i="41"/>
  <c r="P1768" i="41"/>
  <c r="P1769" i="41"/>
  <c r="P1770" i="41"/>
  <c r="P1771" i="41"/>
  <c r="P1772" i="41"/>
  <c r="P1773" i="41"/>
  <c r="P1774" i="41"/>
  <c r="P1775" i="41"/>
  <c r="P1776" i="41"/>
  <c r="P1777" i="41"/>
  <c r="P1778" i="41"/>
  <c r="P1779" i="41"/>
  <c r="P1780" i="41"/>
  <c r="P1781" i="41"/>
  <c r="P1782" i="41"/>
  <c r="P1783" i="41"/>
  <c r="P1784" i="41"/>
  <c r="N1757" i="41"/>
  <c r="N1758" i="41"/>
  <c r="N1759" i="41"/>
  <c r="N1760" i="41"/>
  <c r="N1761" i="41"/>
  <c r="N1762" i="41"/>
  <c r="N1763" i="41"/>
  <c r="N1764" i="41"/>
  <c r="N1765" i="41"/>
  <c r="N1766" i="41"/>
  <c r="N1767" i="41"/>
  <c r="N1768" i="41"/>
  <c r="N1769" i="41"/>
  <c r="N1770" i="41"/>
  <c r="N1771" i="41"/>
  <c r="N1772" i="41"/>
  <c r="N1773" i="41"/>
  <c r="N1774" i="41"/>
  <c r="N1775" i="41"/>
  <c r="N1776" i="41"/>
  <c r="N1777" i="41"/>
  <c r="N1778" i="41"/>
  <c r="N1779" i="41"/>
  <c r="N1780" i="41"/>
  <c r="N1781" i="41"/>
  <c r="N1782" i="41"/>
  <c r="N1783" i="41"/>
  <c r="N1784" i="41"/>
  <c r="L1757" i="41"/>
  <c r="L1758" i="41"/>
  <c r="L1759" i="41"/>
  <c r="L1760" i="41"/>
  <c r="L1761" i="41"/>
  <c r="L1762" i="41"/>
  <c r="L1763" i="41"/>
  <c r="L1764" i="41"/>
  <c r="L1765" i="41"/>
  <c r="L1766" i="41"/>
  <c r="L1767" i="41"/>
  <c r="L1768" i="41"/>
  <c r="L1769" i="41"/>
  <c r="L1770" i="41"/>
  <c r="L1771" i="41"/>
  <c r="L1772" i="41"/>
  <c r="L1773" i="41"/>
  <c r="L1774" i="41"/>
  <c r="L1775" i="41"/>
  <c r="L1776" i="41"/>
  <c r="L1777" i="41"/>
  <c r="L1778" i="41"/>
  <c r="L1779" i="41"/>
  <c r="L1780" i="41"/>
  <c r="L1781" i="41"/>
  <c r="L1782" i="41"/>
  <c r="L1783" i="41"/>
  <c r="L1784" i="41"/>
  <c r="J1757" i="41"/>
  <c r="J1758" i="41"/>
  <c r="J1759" i="41"/>
  <c r="J1760" i="41"/>
  <c r="J1761" i="41"/>
  <c r="J1762" i="41"/>
  <c r="J1763" i="41"/>
  <c r="J1764" i="41"/>
  <c r="J1765" i="41"/>
  <c r="J1766" i="41"/>
  <c r="J1767" i="41"/>
  <c r="J1768" i="41"/>
  <c r="J1769" i="41"/>
  <c r="J1770" i="41"/>
  <c r="J1771" i="41"/>
  <c r="J1772" i="41"/>
  <c r="J1773" i="41"/>
  <c r="J1774" i="41"/>
  <c r="J1775" i="41"/>
  <c r="J1776" i="41"/>
  <c r="J1777" i="41"/>
  <c r="J1778" i="41"/>
  <c r="J1779" i="41"/>
  <c r="J1780" i="41"/>
  <c r="J1781" i="41"/>
  <c r="J1782" i="41"/>
  <c r="J1783" i="41"/>
  <c r="J1784" i="41"/>
  <c r="H1757" i="41"/>
  <c r="H1758" i="41"/>
  <c r="H1759" i="41"/>
  <c r="H1760" i="41"/>
  <c r="H1761" i="41"/>
  <c r="H1762" i="41"/>
  <c r="H1763" i="41"/>
  <c r="H1764" i="41"/>
  <c r="H1765" i="41"/>
  <c r="H1766" i="41"/>
  <c r="H1767" i="41"/>
  <c r="H1768" i="41"/>
  <c r="H1769" i="41"/>
  <c r="H1770" i="41"/>
  <c r="H1771" i="41"/>
  <c r="H1772" i="41"/>
  <c r="H1773" i="41"/>
  <c r="H1774" i="41"/>
  <c r="H1775" i="41"/>
  <c r="H1776" i="41"/>
  <c r="H1777" i="41"/>
  <c r="H1778" i="41"/>
  <c r="H1779" i="41"/>
  <c r="H1780" i="41"/>
  <c r="H1781" i="41"/>
  <c r="H1782" i="41"/>
  <c r="H1783" i="41"/>
  <c r="H1784" i="41"/>
  <c r="F1757" i="41"/>
  <c r="F1758" i="41"/>
  <c r="F1759" i="41"/>
  <c r="F1760" i="41"/>
  <c r="F1761" i="41"/>
  <c r="F1762" i="41"/>
  <c r="F1763" i="41"/>
  <c r="F1764" i="41"/>
  <c r="F1765" i="41"/>
  <c r="F1766" i="41"/>
  <c r="F1767" i="41"/>
  <c r="F1768" i="41"/>
  <c r="F1769" i="41"/>
  <c r="F1770" i="41"/>
  <c r="F1771" i="41"/>
  <c r="F1772" i="41"/>
  <c r="F1773" i="41"/>
  <c r="F1774" i="41"/>
  <c r="F1775" i="41"/>
  <c r="F1776" i="41"/>
  <c r="F1777" i="41"/>
  <c r="F1778" i="41"/>
  <c r="F1779" i="41"/>
  <c r="F1780" i="41"/>
  <c r="F1781" i="41"/>
  <c r="F1782" i="41"/>
  <c r="F1783" i="41"/>
  <c r="F1784" i="41"/>
  <c r="D1757" i="41"/>
  <c r="D1758" i="41"/>
  <c r="D1759" i="41"/>
  <c r="D1760" i="41"/>
  <c r="D1761" i="41"/>
  <c r="D1762" i="41"/>
  <c r="D1763" i="41"/>
  <c r="D1764" i="41"/>
  <c r="D1765" i="41"/>
  <c r="D1766" i="41"/>
  <c r="D1767" i="41"/>
  <c r="D1768" i="41"/>
  <c r="D1769" i="41"/>
  <c r="D1770" i="41"/>
  <c r="D1771" i="41"/>
  <c r="D1772" i="41"/>
  <c r="D1773" i="41"/>
  <c r="D1774" i="41"/>
  <c r="D1775" i="41"/>
  <c r="D1776" i="41"/>
  <c r="D1777" i="41"/>
  <c r="D1778" i="41"/>
  <c r="D1779" i="41"/>
  <c r="D1780" i="41"/>
  <c r="D1781" i="41"/>
  <c r="D1782" i="41"/>
  <c r="D1783" i="41"/>
  <c r="D1784" i="41"/>
  <c r="X1757" i="41"/>
  <c r="X1758" i="41"/>
  <c r="X1759" i="41"/>
  <c r="X1760" i="41"/>
  <c r="X1761" i="41"/>
  <c r="X1762" i="41"/>
  <c r="X1763" i="41"/>
  <c r="X1764" i="41"/>
  <c r="X1765" i="41"/>
  <c r="X1766" i="41"/>
  <c r="X1767" i="41"/>
  <c r="X1768" i="41"/>
  <c r="X1769" i="41"/>
  <c r="X1770" i="41"/>
  <c r="X1771" i="41"/>
  <c r="X1772" i="41"/>
  <c r="X1773" i="41"/>
  <c r="X1774" i="41"/>
  <c r="X1775" i="41"/>
  <c r="X1776" i="41"/>
  <c r="X1777" i="41"/>
  <c r="X1778" i="41"/>
  <c r="X1779" i="41"/>
  <c r="X1780" i="41"/>
  <c r="X1781" i="41"/>
  <c r="X1782" i="41"/>
  <c r="X1783" i="41"/>
  <c r="X1784" i="41"/>
  <c r="Z1765" i="41"/>
  <c r="AB1765" i="41"/>
  <c r="Z1766" i="41"/>
  <c r="AB1766" i="41"/>
  <c r="Z1767" i="41"/>
  <c r="AB1767" i="41"/>
  <c r="Z1768" i="41"/>
  <c r="AB1768" i="41"/>
  <c r="Z1769" i="41"/>
  <c r="AB1769" i="41"/>
  <c r="Z1770" i="41"/>
  <c r="AB1770" i="41"/>
  <c r="Z1771" i="41"/>
  <c r="AB1771" i="41"/>
  <c r="Z1772" i="41"/>
  <c r="AB1772" i="41"/>
  <c r="Z1773" i="41"/>
  <c r="AB1773" i="41"/>
  <c r="Z1774" i="41"/>
  <c r="AB1774" i="41"/>
  <c r="Z1775" i="41"/>
  <c r="AB1775" i="41"/>
  <c r="Z1776" i="41"/>
  <c r="AB1776" i="41"/>
  <c r="Z1777" i="41"/>
  <c r="AB1777" i="41"/>
  <c r="Z1778" i="41"/>
  <c r="AB1778" i="41"/>
  <c r="Z1779" i="41"/>
  <c r="AB1779" i="41"/>
  <c r="Z1780" i="41"/>
  <c r="AB1780" i="41"/>
  <c r="Z1781" i="41"/>
  <c r="AB1781" i="41"/>
  <c r="Z1782" i="41"/>
  <c r="AB1782" i="41"/>
  <c r="Z1783" i="41"/>
  <c r="AB1783" i="41"/>
  <c r="Z1784" i="41"/>
  <c r="AB1784" i="41"/>
  <c r="N44" i="71"/>
  <c r="N43" i="71"/>
  <c r="N42" i="71"/>
  <c r="N41" i="71"/>
  <c r="N40" i="71"/>
  <c r="N39" i="71"/>
  <c r="N38" i="71"/>
  <c r="N37" i="71"/>
  <c r="N36" i="71"/>
  <c r="N35" i="71"/>
  <c r="N34" i="71"/>
  <c r="N33" i="71"/>
  <c r="N32" i="71"/>
  <c r="N31" i="71"/>
  <c r="N30" i="71"/>
  <c r="N29" i="71"/>
  <c r="N28" i="71"/>
  <c r="N27" i="71"/>
  <c r="N26" i="71"/>
  <c r="N25" i="71"/>
  <c r="N24" i="71"/>
  <c r="N23" i="71"/>
  <c r="N22" i="71"/>
  <c r="N21" i="71"/>
  <c r="N20" i="71"/>
  <c r="N19" i="71"/>
  <c r="N18" i="71"/>
  <c r="N17" i="71"/>
  <c r="N16" i="71"/>
  <c r="N15" i="71"/>
  <c r="N14" i="71"/>
  <c r="N13" i="71"/>
  <c r="N12" i="71"/>
  <c r="N11" i="71"/>
  <c r="N10" i="71"/>
  <c r="F13" i="71"/>
  <c r="F12" i="71"/>
  <c r="F11" i="71"/>
  <c r="F10" i="71"/>
  <c r="C14" i="71"/>
  <c r="C13" i="71"/>
  <c r="C12" i="71"/>
  <c r="C11" i="71"/>
  <c r="C10" i="71"/>
  <c r="AB1632" i="41"/>
  <c r="AC1632" i="41"/>
  <c r="AD1632" i="41"/>
  <c r="AB1633" i="41"/>
  <c r="AC1633" i="41"/>
  <c r="AD1633" i="41"/>
  <c r="AB1634" i="41"/>
  <c r="AC1634" i="41"/>
  <c r="AD1634" i="41" s="1"/>
  <c r="AB1635" i="41"/>
  <c r="AC1635" i="41"/>
  <c r="AD1635" i="41"/>
  <c r="AB1636" i="41"/>
  <c r="AC1636" i="41"/>
  <c r="AD1636" i="41" s="1"/>
  <c r="AB1637" i="41"/>
  <c r="AC1637" i="41"/>
  <c r="AD1637" i="41"/>
  <c r="AB1638" i="41"/>
  <c r="AC1638" i="41"/>
  <c r="AD1638" i="41" s="1"/>
  <c r="AB1639" i="41"/>
  <c r="AC1639" i="41"/>
  <c r="AD1639" i="41" s="1"/>
  <c r="AB1640" i="41"/>
  <c r="AC1640" i="41"/>
  <c r="AD1640" i="41"/>
  <c r="AB1641" i="41"/>
  <c r="AC1641" i="41"/>
  <c r="AD1641" i="41"/>
  <c r="AB1642" i="41"/>
  <c r="AC1642" i="41"/>
  <c r="AD1642" i="41" s="1"/>
  <c r="AB1643" i="41"/>
  <c r="AC1643" i="41"/>
  <c r="AD1643" i="41"/>
  <c r="AB1644" i="41"/>
  <c r="AC1644" i="41"/>
  <c r="AD1644" i="41" s="1"/>
  <c r="AB1645" i="41"/>
  <c r="AC1645" i="41"/>
  <c r="AD1645" i="41"/>
  <c r="AB1646" i="41"/>
  <c r="AC1646" i="41"/>
  <c r="AD1646" i="41" s="1"/>
  <c r="AB1647" i="41"/>
  <c r="AC1647" i="41"/>
  <c r="AD1647" i="41" s="1"/>
  <c r="AB1648" i="41"/>
  <c r="AC1648" i="41"/>
  <c r="AD1648" i="41"/>
  <c r="AB1649" i="41"/>
  <c r="AC1649" i="41"/>
  <c r="AD1649" i="41"/>
  <c r="AB1650" i="41"/>
  <c r="AC1650" i="41"/>
  <c r="AD1650" i="41" s="1"/>
  <c r="AB1651" i="41"/>
  <c r="AC1651" i="41"/>
  <c r="AD1651" i="41"/>
  <c r="AB1652" i="41"/>
  <c r="AC1652" i="41"/>
  <c r="AD1652" i="41" s="1"/>
  <c r="AB1653" i="41"/>
  <c r="AA358" i="40" s="1"/>
  <c r="AC1653" i="41"/>
  <c r="AD1653" i="41"/>
  <c r="AB1654" i="41"/>
  <c r="AC1654" i="41"/>
  <c r="AD1654" i="41" s="1"/>
  <c r="AB1655" i="41"/>
  <c r="AC1655" i="41"/>
  <c r="AD1655" i="41" s="1"/>
  <c r="AB1656" i="41"/>
  <c r="AC1656" i="41"/>
  <c r="AD1656" i="41" s="1"/>
  <c r="AB1657" i="41"/>
  <c r="AC1657" i="41"/>
  <c r="AD1657" i="41"/>
  <c r="AB1658" i="41"/>
  <c r="AC1658" i="41"/>
  <c r="AD1658" i="41" s="1"/>
  <c r="AB1659" i="41"/>
  <c r="AC1659" i="41"/>
  <c r="AD1659" i="41" s="1"/>
  <c r="AB1660" i="41"/>
  <c r="AC1660" i="41"/>
  <c r="AD1660" i="41"/>
  <c r="AB1661" i="41"/>
  <c r="AC1661" i="41"/>
  <c r="AD1661" i="41"/>
  <c r="AB1662" i="41"/>
  <c r="AC1662" i="41"/>
  <c r="AD1662" i="41" s="1"/>
  <c r="AB1663" i="41"/>
  <c r="AC1663" i="41"/>
  <c r="AD1663" i="41"/>
  <c r="AB1664" i="41"/>
  <c r="AC1664" i="41"/>
  <c r="AD1664" i="41"/>
  <c r="AB1665" i="41"/>
  <c r="AC1665" i="41"/>
  <c r="AD1665" i="41"/>
  <c r="AB1666" i="41"/>
  <c r="AC1666" i="41"/>
  <c r="AD1666" i="41" s="1"/>
  <c r="AB1667" i="41"/>
  <c r="AC1667" i="41"/>
  <c r="AD1667" i="41"/>
  <c r="AB1668" i="41"/>
  <c r="AC1668" i="41"/>
  <c r="AD1668" i="41" s="1"/>
  <c r="AB1669" i="41"/>
  <c r="AC1669" i="41"/>
  <c r="AD1669" i="41"/>
  <c r="AB1670" i="41"/>
  <c r="AC1670" i="41"/>
  <c r="AD1670" i="41" s="1"/>
  <c r="AB1671" i="41"/>
  <c r="AC1671" i="41"/>
  <c r="AD1671" i="41" s="1"/>
  <c r="AB1672" i="41"/>
  <c r="AC1672" i="41"/>
  <c r="AD1672" i="41"/>
  <c r="AB1673" i="41"/>
  <c r="AC1673" i="41"/>
  <c r="AD1673" i="41"/>
  <c r="AB1674" i="41"/>
  <c r="AC1674" i="41"/>
  <c r="AD1674" i="41" s="1"/>
  <c r="AB1675" i="41"/>
  <c r="AC1675" i="41"/>
  <c r="AD1675" i="41"/>
  <c r="AB1676" i="41"/>
  <c r="AC1676" i="41"/>
  <c r="AD1676" i="41" s="1"/>
  <c r="AB1677" i="41"/>
  <c r="AC1677" i="41"/>
  <c r="AD1677" i="41"/>
  <c r="AB1678" i="41"/>
  <c r="AC1678" i="41"/>
  <c r="AD1678" i="41" s="1"/>
  <c r="AB1679" i="41"/>
  <c r="AC1679" i="41"/>
  <c r="AD1679" i="41" s="1"/>
  <c r="AB1680" i="41"/>
  <c r="AC1680" i="41"/>
  <c r="AD1680" i="41"/>
  <c r="AB1681" i="41"/>
  <c r="AC1681" i="41"/>
  <c r="AD1681" i="41"/>
  <c r="AB1682" i="41"/>
  <c r="AC1682" i="41"/>
  <c r="AD1682" i="41" s="1"/>
  <c r="AB1683" i="41"/>
  <c r="AC1683" i="41"/>
  <c r="AD1683" i="41"/>
  <c r="AB1684" i="41"/>
  <c r="AC1684" i="41"/>
  <c r="AD1684" i="41" s="1"/>
  <c r="AB1685" i="41"/>
  <c r="AC1685" i="41"/>
  <c r="AD1685" i="41"/>
  <c r="AB1686" i="41"/>
  <c r="AC1686" i="41"/>
  <c r="AD1686" i="41" s="1"/>
  <c r="AB1687" i="41"/>
  <c r="AC1687" i="41"/>
  <c r="AD1687" i="41" s="1"/>
  <c r="AB1688" i="41"/>
  <c r="AC1688" i="41"/>
  <c r="AD1688" i="41" s="1"/>
  <c r="AB1689" i="41"/>
  <c r="AC1689" i="41"/>
  <c r="AD1689" i="41"/>
  <c r="AB1690" i="41"/>
  <c r="AC1690" i="41"/>
  <c r="AD1690" i="41" s="1"/>
  <c r="AB1691" i="41"/>
  <c r="AC1691" i="41"/>
  <c r="AD1691" i="41" s="1"/>
  <c r="AB1692" i="41"/>
  <c r="AC1692" i="41"/>
  <c r="AD1692" i="41"/>
  <c r="AB1693" i="41"/>
  <c r="AC1693" i="41"/>
  <c r="AD1693" i="41"/>
  <c r="AB1694" i="41"/>
  <c r="AA359" i="40" s="1"/>
  <c r="AC1694" i="41"/>
  <c r="AD1694" i="41" s="1"/>
  <c r="AB1695" i="41"/>
  <c r="AC1695" i="41"/>
  <c r="AD1695" i="41"/>
  <c r="AB1696" i="41"/>
  <c r="AC1696" i="41"/>
  <c r="AD1696" i="41"/>
  <c r="AB1697" i="41"/>
  <c r="AC1697" i="41"/>
  <c r="AD1697" i="41"/>
  <c r="AB1698" i="41"/>
  <c r="AC1698" i="41"/>
  <c r="AD1698" i="41" s="1"/>
  <c r="AB1699" i="41"/>
  <c r="AC1699" i="41"/>
  <c r="AD1699" i="41"/>
  <c r="AB1700" i="41"/>
  <c r="AC1700" i="41"/>
  <c r="AD1700" i="41" s="1"/>
  <c r="AB1701" i="41"/>
  <c r="AC1701" i="41"/>
  <c r="AD1701" i="41"/>
  <c r="AB1702" i="41"/>
  <c r="AC1702" i="41"/>
  <c r="AD1702" i="41" s="1"/>
  <c r="AB1703" i="41"/>
  <c r="AC1703" i="41"/>
  <c r="AD1703" i="41" s="1"/>
  <c r="AB1704" i="41"/>
  <c r="AC1704" i="41"/>
  <c r="AD1704" i="41"/>
  <c r="AB1705" i="41"/>
  <c r="AC1705" i="41"/>
  <c r="AD1705" i="41"/>
  <c r="AB1706" i="41"/>
  <c r="AC1706" i="41"/>
  <c r="AD1706" i="41" s="1"/>
  <c r="AB1707" i="41"/>
  <c r="AC1707" i="41"/>
  <c r="AD1707" i="41"/>
  <c r="AB1708" i="41"/>
  <c r="AC1708" i="41"/>
  <c r="AD1708" i="41" s="1"/>
  <c r="AB1709" i="41"/>
  <c r="AC1709" i="41"/>
  <c r="AD1709" i="41"/>
  <c r="AB1710" i="41"/>
  <c r="AC1710" i="41"/>
  <c r="AD1710" i="41" s="1"/>
  <c r="AB1711" i="41"/>
  <c r="AC1711" i="41"/>
  <c r="AD1711" i="41" s="1"/>
  <c r="AB1712" i="41"/>
  <c r="AC1712" i="41"/>
  <c r="AD1712" i="41"/>
  <c r="AB1713" i="41"/>
  <c r="AC1713" i="41"/>
  <c r="AD1713" i="41"/>
  <c r="AB1714" i="41"/>
  <c r="AC1714" i="41"/>
  <c r="AD1714" i="41" s="1"/>
  <c r="AB1715" i="41"/>
  <c r="AC1715" i="41"/>
  <c r="AD1715" i="41"/>
  <c r="AB1716" i="41"/>
  <c r="AC1716" i="41"/>
  <c r="AD1716" i="41" s="1"/>
  <c r="AB1717" i="41"/>
  <c r="AC1717" i="41"/>
  <c r="AD1717" i="41"/>
  <c r="AB1718" i="41"/>
  <c r="AC1718" i="41"/>
  <c r="AD1718" i="41" s="1"/>
  <c r="AB1719" i="41"/>
  <c r="AC1719" i="41"/>
  <c r="AD1719" i="41" s="1"/>
  <c r="AB1720" i="41"/>
  <c r="AC1720" i="41"/>
  <c r="AD1720" i="41" s="1"/>
  <c r="AB1721" i="41"/>
  <c r="AC1721" i="41"/>
  <c r="AD1721" i="41"/>
  <c r="AB1722" i="41"/>
  <c r="AC1722" i="41"/>
  <c r="AD1722" i="41" s="1"/>
  <c r="AB1723" i="41"/>
  <c r="AA360" i="40" s="1"/>
  <c r="AC1723" i="41"/>
  <c r="AD1723" i="41" s="1"/>
  <c r="AB1724" i="41"/>
  <c r="AC1724" i="41"/>
  <c r="AD1724" i="41"/>
  <c r="AB1725" i="41"/>
  <c r="AC1725" i="41"/>
  <c r="AD1725" i="41"/>
  <c r="AB1726" i="41"/>
  <c r="AC1726" i="41"/>
  <c r="AD1726" i="41" s="1"/>
  <c r="AB1727" i="41"/>
  <c r="AC1727" i="41"/>
  <c r="AD1727" i="41"/>
  <c r="AB1728" i="41"/>
  <c r="AC1728" i="41"/>
  <c r="AD1728" i="41"/>
  <c r="AB1729" i="41"/>
  <c r="AC1729" i="41"/>
  <c r="AD1729" i="41"/>
  <c r="AB1730" i="41"/>
  <c r="AC1730" i="41"/>
  <c r="AD1730" i="41" s="1"/>
  <c r="AB1731" i="41"/>
  <c r="AC1731" i="41"/>
  <c r="AD1731" i="41"/>
  <c r="AB1732" i="41"/>
  <c r="AC1732" i="41"/>
  <c r="AD1732" i="41" s="1"/>
  <c r="AB1733" i="41"/>
  <c r="AC1733" i="41"/>
  <c r="AD1733" i="41"/>
  <c r="AB1734" i="41"/>
  <c r="AC1734" i="41"/>
  <c r="AD1734" i="41" s="1"/>
  <c r="AB1735" i="41"/>
  <c r="AC1735" i="41"/>
  <c r="AD1735" i="41" s="1"/>
  <c r="AB1736" i="41"/>
  <c r="AC1736" i="41"/>
  <c r="AD1736" i="41"/>
  <c r="AB1737" i="41"/>
  <c r="AC1737" i="41"/>
  <c r="AD1737" i="41"/>
  <c r="AB1738" i="41"/>
  <c r="AC1738" i="41"/>
  <c r="AD1738" i="41" s="1"/>
  <c r="AB1739" i="41"/>
  <c r="AC1739" i="41"/>
  <c r="AD1739" i="41"/>
  <c r="AB1740" i="41"/>
  <c r="AC1740" i="41"/>
  <c r="AD1740" i="41" s="1"/>
  <c r="AB1741" i="41"/>
  <c r="AC1741" i="41"/>
  <c r="AD1741" i="41"/>
  <c r="AB1742" i="41"/>
  <c r="AC1742" i="41"/>
  <c r="AD1742" i="41" s="1"/>
  <c r="AB1743" i="41"/>
  <c r="AC1743" i="41"/>
  <c r="AD1743" i="41" s="1"/>
  <c r="AB1744" i="41"/>
  <c r="AC1744" i="41"/>
  <c r="AD1744" i="41"/>
  <c r="AB1745" i="41"/>
  <c r="AC1745" i="41"/>
  <c r="AD1745" i="41"/>
  <c r="AB1746" i="41"/>
  <c r="AC1746" i="41"/>
  <c r="AD1746" i="41" s="1"/>
  <c r="AB1747" i="41"/>
  <c r="AC1747" i="41"/>
  <c r="AD1747" i="41"/>
  <c r="AB1748" i="41"/>
  <c r="AC1748" i="41"/>
  <c r="AD1748" i="41" s="1"/>
  <c r="AB1749" i="41"/>
  <c r="AC1749" i="41"/>
  <c r="AD1749" i="41"/>
  <c r="AB1750" i="41"/>
  <c r="AC1750" i="41"/>
  <c r="AD1750" i="41" s="1"/>
  <c r="AB1751" i="41"/>
  <c r="AC1751" i="41"/>
  <c r="AD1751" i="41" s="1"/>
  <c r="AB1752" i="41"/>
  <c r="AC1752" i="41"/>
  <c r="AD1752" i="41"/>
  <c r="AB1753" i="41"/>
  <c r="AC1753" i="41"/>
  <c r="AD1753" i="41"/>
  <c r="AB1754" i="41"/>
  <c r="AC1754" i="41"/>
  <c r="AD1754" i="41" s="1"/>
  <c r="AB1755" i="41"/>
  <c r="AC1755" i="41"/>
  <c r="AD1755" i="41"/>
  <c r="AB1756" i="41"/>
  <c r="AC1756" i="41"/>
  <c r="AD1756" i="41"/>
  <c r="AB1757" i="41"/>
  <c r="AB1758" i="41"/>
  <c r="AB1759" i="41"/>
  <c r="AB1760" i="41"/>
  <c r="AB1761" i="41"/>
  <c r="AB1762" i="41"/>
  <c r="AB1763" i="41"/>
  <c r="AB1764" i="41"/>
  <c r="Z1632" i="41"/>
  <c r="Z1633" i="41"/>
  <c r="Z1634" i="41"/>
  <c r="Z1635" i="41"/>
  <c r="Z1636" i="41"/>
  <c r="Z1637" i="41"/>
  <c r="Z1638" i="41"/>
  <c r="Z1639" i="41"/>
  <c r="Z1640" i="41"/>
  <c r="Z1641" i="41"/>
  <c r="Z1642" i="41"/>
  <c r="Z1643" i="41"/>
  <c r="Z1644" i="41"/>
  <c r="Z1645" i="41"/>
  <c r="Z1646" i="41"/>
  <c r="Z1647" i="41"/>
  <c r="Z1648" i="41"/>
  <c r="Y358" i="40" s="1"/>
  <c r="Z1649" i="41"/>
  <c r="Z1650" i="41"/>
  <c r="Z1651" i="41"/>
  <c r="Z1652" i="41"/>
  <c r="Z1653" i="41"/>
  <c r="Z1654" i="41"/>
  <c r="Z1655" i="41"/>
  <c r="Z1656" i="41"/>
  <c r="Z1657" i="41"/>
  <c r="Z1658" i="41"/>
  <c r="Z1659" i="41"/>
  <c r="Z1660" i="41"/>
  <c r="Z1661" i="41"/>
  <c r="Z1662" i="41"/>
  <c r="Z1663" i="41"/>
  <c r="Z1664" i="41"/>
  <c r="Z1665" i="41"/>
  <c r="Z1666" i="41"/>
  <c r="Z1667" i="41"/>
  <c r="Z1668" i="41"/>
  <c r="Z1669" i="41"/>
  <c r="Z1670" i="41"/>
  <c r="Z1671" i="41"/>
  <c r="Z1672" i="41"/>
  <c r="Z1673" i="41"/>
  <c r="Z1674" i="41"/>
  <c r="Z1675" i="41"/>
  <c r="Z1676" i="41"/>
  <c r="Z1677" i="41"/>
  <c r="Z1678" i="41"/>
  <c r="Z1679" i="41"/>
  <c r="Y359" i="40"/>
  <c r="Z1680" i="41"/>
  <c r="Z1681" i="41"/>
  <c r="Z1682" i="41"/>
  <c r="Z1683" i="41"/>
  <c r="Z1684" i="41"/>
  <c r="Z1685" i="41"/>
  <c r="Z1686" i="41"/>
  <c r="Z1687" i="41"/>
  <c r="Z1688" i="41"/>
  <c r="Z1689" i="41"/>
  <c r="Z1690" i="41"/>
  <c r="Z1691" i="41"/>
  <c r="Z1692" i="41"/>
  <c r="Z1693" i="41"/>
  <c r="Z1694" i="41"/>
  <c r="Z1695" i="41"/>
  <c r="Z1696" i="41"/>
  <c r="Z1697" i="41"/>
  <c r="Z1698" i="41"/>
  <c r="Z1699" i="41"/>
  <c r="Z1700" i="41"/>
  <c r="Z1701" i="41"/>
  <c r="Z1702" i="41"/>
  <c r="Z1703" i="41"/>
  <c r="Z1704" i="41"/>
  <c r="Z1705" i="41"/>
  <c r="Z1706" i="41"/>
  <c r="Z1707" i="41"/>
  <c r="Z1708" i="41"/>
  <c r="Z1709" i="41"/>
  <c r="Z1710" i="41"/>
  <c r="Z1711" i="41"/>
  <c r="Y360" i="40" s="1"/>
  <c r="Z1712" i="41"/>
  <c r="Z1713" i="41"/>
  <c r="Z1714" i="41"/>
  <c r="Z1715" i="41"/>
  <c r="Z1716" i="41"/>
  <c r="Z1717" i="41"/>
  <c r="Z1718" i="41"/>
  <c r="Z1719" i="41"/>
  <c r="Z1720" i="41"/>
  <c r="Z1721" i="41"/>
  <c r="Z1722" i="41"/>
  <c r="Z1723" i="41"/>
  <c r="Z1724" i="41"/>
  <c r="Z1725" i="41"/>
  <c r="Z1726" i="41"/>
  <c r="Z1727" i="41"/>
  <c r="Z1728" i="41"/>
  <c r="Z1729" i="41"/>
  <c r="Z1730" i="41"/>
  <c r="Z1731" i="41"/>
  <c r="Z1732" i="41"/>
  <c r="Z1733" i="41"/>
  <c r="Z1734" i="41"/>
  <c r="Z1735" i="41"/>
  <c r="Z1736" i="41"/>
  <c r="Z1737" i="41"/>
  <c r="Z1738" i="41"/>
  <c r="Z1739" i="41"/>
  <c r="Z1740" i="41"/>
  <c r="Z1741" i="41"/>
  <c r="Z1742" i="41"/>
  <c r="Z1743" i="41"/>
  <c r="Z1744" i="41"/>
  <c r="Z1745" i="41"/>
  <c r="Z1746" i="41"/>
  <c r="Z1747" i="41"/>
  <c r="Z1748" i="41"/>
  <c r="Z1749" i="41"/>
  <c r="Z1750" i="41"/>
  <c r="Z1751" i="41"/>
  <c r="Z1752" i="41"/>
  <c r="Z1753" i="41"/>
  <c r="Z1754" i="41"/>
  <c r="Z1755" i="41"/>
  <c r="Z1756" i="41"/>
  <c r="Z1757" i="41"/>
  <c r="Z1758" i="41"/>
  <c r="Z1759" i="41"/>
  <c r="Z1760" i="41"/>
  <c r="Z1761" i="41"/>
  <c r="Z1762" i="41"/>
  <c r="Z1763" i="41"/>
  <c r="Z1764" i="41"/>
  <c r="X1632" i="41"/>
  <c r="X1633" i="41"/>
  <c r="X1634" i="41"/>
  <c r="X1635" i="41"/>
  <c r="X1636" i="41"/>
  <c r="X1637" i="41"/>
  <c r="X1638" i="41"/>
  <c r="X1639" i="41"/>
  <c r="X1640" i="41"/>
  <c r="X1641" i="41"/>
  <c r="X1642" i="41"/>
  <c r="X1643" i="41"/>
  <c r="X1644" i="41"/>
  <c r="X1645" i="41"/>
  <c r="X1646" i="41"/>
  <c r="W358" i="40" s="1"/>
  <c r="X1647" i="41"/>
  <c r="X1648" i="41"/>
  <c r="X1649" i="41"/>
  <c r="X1650" i="41"/>
  <c r="X1651" i="41"/>
  <c r="X1652" i="41"/>
  <c r="X1653" i="41"/>
  <c r="X1654" i="41"/>
  <c r="X1655" i="41"/>
  <c r="X1656" i="41"/>
  <c r="X1657" i="41"/>
  <c r="X1658" i="41"/>
  <c r="X1659" i="41"/>
  <c r="X1660" i="41"/>
  <c r="X1661" i="41"/>
  <c r="X1662" i="41"/>
  <c r="X1663" i="41"/>
  <c r="X1664" i="41"/>
  <c r="X1665" i="41"/>
  <c r="X1666" i="41"/>
  <c r="X1667" i="41"/>
  <c r="X1668" i="41"/>
  <c r="X1669" i="41"/>
  <c r="X1670" i="41"/>
  <c r="X1671" i="41"/>
  <c r="X1672" i="41"/>
  <c r="X1673" i="41"/>
  <c r="X1674" i="41"/>
  <c r="X1675" i="41"/>
  <c r="X1676" i="41"/>
  <c r="X1677" i="41"/>
  <c r="X1678" i="41"/>
  <c r="X1679" i="41"/>
  <c r="X1680" i="41"/>
  <c r="X1681" i="41"/>
  <c r="X1682" i="41"/>
  <c r="X1683" i="41"/>
  <c r="X1684" i="41"/>
  <c r="X1685" i="41"/>
  <c r="X1686" i="41"/>
  <c r="X1687" i="41"/>
  <c r="X1688" i="41"/>
  <c r="X1689" i="41"/>
  <c r="X1690" i="41"/>
  <c r="X1691" i="41"/>
  <c r="X1692" i="41"/>
  <c r="X1693" i="41"/>
  <c r="X1694" i="41"/>
  <c r="X1695" i="41"/>
  <c r="X1696" i="41"/>
  <c r="X1697" i="41"/>
  <c r="X1698" i="41"/>
  <c r="X1699" i="41"/>
  <c r="X1700" i="41"/>
  <c r="X1701" i="41"/>
  <c r="X1702" i="41"/>
  <c r="X1703" i="41"/>
  <c r="X1704" i="41"/>
  <c r="X1705" i="41"/>
  <c r="X1706" i="41"/>
  <c r="X1707" i="41"/>
  <c r="X1708" i="41"/>
  <c r="X1728" i="41"/>
  <c r="X1729" i="41"/>
  <c r="X1730" i="41"/>
  <c r="X1731" i="41"/>
  <c r="X1732" i="41"/>
  <c r="X1733" i="41"/>
  <c r="X1734" i="41"/>
  <c r="X1735" i="41"/>
  <c r="X1736" i="41"/>
  <c r="X1737" i="41"/>
  <c r="X1709" i="41"/>
  <c r="X1710" i="41"/>
  <c r="W360" i="40" s="1"/>
  <c r="X1711" i="41"/>
  <c r="X1712" i="41"/>
  <c r="X1713" i="41"/>
  <c r="X1714" i="41"/>
  <c r="X1715" i="41"/>
  <c r="X1716" i="41"/>
  <c r="X1717" i="41"/>
  <c r="X1718" i="41"/>
  <c r="X1719" i="41"/>
  <c r="X1720" i="41"/>
  <c r="X1721" i="41"/>
  <c r="X1722" i="41"/>
  <c r="X1723" i="41"/>
  <c r="X1724" i="41"/>
  <c r="X1725" i="41"/>
  <c r="X1726" i="41"/>
  <c r="X1727" i="41"/>
  <c r="X1738" i="41"/>
  <c r="X1739" i="41"/>
  <c r="X1740" i="41"/>
  <c r="X1741" i="41"/>
  <c r="W361" i="40" s="1"/>
  <c r="X1742" i="41"/>
  <c r="X1743" i="41"/>
  <c r="X1744" i="41"/>
  <c r="X1745" i="41"/>
  <c r="X1746" i="41"/>
  <c r="X1747" i="41"/>
  <c r="X1748" i="41"/>
  <c r="X1749" i="41"/>
  <c r="X1750" i="41"/>
  <c r="X1751" i="41"/>
  <c r="X1752" i="41"/>
  <c r="X1753" i="41"/>
  <c r="X1754" i="41"/>
  <c r="X1755" i="41"/>
  <c r="X1756" i="41"/>
  <c r="V1632" i="41"/>
  <c r="V1633" i="41"/>
  <c r="V1634" i="41"/>
  <c r="V1635" i="41"/>
  <c r="V1636" i="41"/>
  <c r="V1637" i="41"/>
  <c r="V1638" i="41"/>
  <c r="V1639" i="41"/>
  <c r="V1640" i="41"/>
  <c r="V1641" i="41"/>
  <c r="V1642" i="41"/>
  <c r="V1643" i="41"/>
  <c r="V1644" i="41"/>
  <c r="V1645" i="41"/>
  <c r="V1646" i="41"/>
  <c r="V1647" i="41"/>
  <c r="V1648" i="41"/>
  <c r="V1649" i="41"/>
  <c r="V1650" i="41"/>
  <c r="V1651" i="41"/>
  <c r="U358" i="40" s="1"/>
  <c r="V1652" i="41"/>
  <c r="V1653" i="41"/>
  <c r="V1654" i="41"/>
  <c r="V1655" i="41"/>
  <c r="V1656" i="41"/>
  <c r="V1657" i="41"/>
  <c r="V1658" i="41"/>
  <c r="V1659" i="41"/>
  <c r="V1660" i="41"/>
  <c r="V1661" i="41"/>
  <c r="V1662" i="41"/>
  <c r="V1663" i="41"/>
  <c r="V1664" i="41"/>
  <c r="V1665" i="41"/>
  <c r="V1666" i="41"/>
  <c r="V1667" i="41"/>
  <c r="V1668" i="41"/>
  <c r="V1669" i="41"/>
  <c r="V1670" i="41"/>
  <c r="V1671" i="41"/>
  <c r="V1672" i="41"/>
  <c r="V1673" i="41"/>
  <c r="V1674" i="41"/>
  <c r="V1675" i="41"/>
  <c r="V1676" i="41"/>
  <c r="V1677" i="41"/>
  <c r="V1678" i="41"/>
  <c r="V1679" i="41"/>
  <c r="U359" i="40" s="1"/>
  <c r="V1680" i="41"/>
  <c r="V1681" i="41"/>
  <c r="V1682" i="41"/>
  <c r="V1683" i="41"/>
  <c r="V1684" i="41"/>
  <c r="V1685" i="41"/>
  <c r="V1686" i="41"/>
  <c r="V1687" i="41"/>
  <c r="V1688" i="41"/>
  <c r="V1689" i="41"/>
  <c r="V1690" i="41"/>
  <c r="V1691" i="41"/>
  <c r="V1692" i="41"/>
  <c r="V1693" i="41"/>
  <c r="V1694" i="41"/>
  <c r="V1695" i="41"/>
  <c r="V1696" i="41"/>
  <c r="V1697" i="41"/>
  <c r="V1698" i="41"/>
  <c r="V1699" i="41"/>
  <c r="V1700" i="41"/>
  <c r="V1701" i="41"/>
  <c r="V1702" i="41"/>
  <c r="V1703" i="41"/>
  <c r="V1704" i="41"/>
  <c r="V1705" i="41"/>
  <c r="V1706" i="41"/>
  <c r="V1707" i="41"/>
  <c r="V1708" i="41"/>
  <c r="V1709" i="41"/>
  <c r="V1710" i="41"/>
  <c r="U360" i="40" s="1"/>
  <c r="V1728" i="41"/>
  <c r="V1729" i="41"/>
  <c r="V1730" i="41"/>
  <c r="V1731" i="41"/>
  <c r="V1732" i="41"/>
  <c r="V1733" i="41"/>
  <c r="V1734" i="41"/>
  <c r="V1735" i="41"/>
  <c r="V1736" i="41"/>
  <c r="V1737" i="41"/>
  <c r="V1711" i="41"/>
  <c r="V1712" i="41"/>
  <c r="V1713" i="41"/>
  <c r="V1714" i="41"/>
  <c r="V1715" i="41"/>
  <c r="V1716" i="41"/>
  <c r="V1717" i="41"/>
  <c r="V1718" i="41"/>
  <c r="V1719" i="41"/>
  <c r="V1720" i="41"/>
  <c r="V1721" i="41"/>
  <c r="V1722" i="41"/>
  <c r="V1723" i="41"/>
  <c r="V1724" i="41"/>
  <c r="V1725" i="41"/>
  <c r="V1726" i="41"/>
  <c r="V1727" i="41"/>
  <c r="V1738" i="41"/>
  <c r="V1739" i="41"/>
  <c r="V1740" i="41"/>
  <c r="V1741" i="41"/>
  <c r="V1742" i="41"/>
  <c r="V1743" i="41"/>
  <c r="V1744" i="41"/>
  <c r="V1745" i="41"/>
  <c r="V1746" i="41"/>
  <c r="V1747" i="41"/>
  <c r="V1748" i="41"/>
  <c r="V1749" i="41"/>
  <c r="V1750" i="41"/>
  <c r="V1751" i="41"/>
  <c r="V1752" i="41"/>
  <c r="V1753" i="41"/>
  <c r="V1754" i="41"/>
  <c r="V1755" i="41"/>
  <c r="V1756" i="41"/>
  <c r="T1632" i="41"/>
  <c r="T1633" i="41"/>
  <c r="T1634" i="41"/>
  <c r="T1635" i="41"/>
  <c r="T1636" i="41"/>
  <c r="T1637" i="41"/>
  <c r="T1638" i="41"/>
  <c r="T1639" i="41"/>
  <c r="T1640" i="41"/>
  <c r="T1641" i="41"/>
  <c r="T1642" i="41"/>
  <c r="T1643" i="41"/>
  <c r="T1644" i="41"/>
  <c r="T1645" i="41"/>
  <c r="T1646" i="41"/>
  <c r="T1647" i="41"/>
  <c r="T1648" i="41"/>
  <c r="T1649" i="41"/>
  <c r="T1650" i="41"/>
  <c r="T1651" i="41"/>
  <c r="T1652" i="41"/>
  <c r="T1653" i="41"/>
  <c r="T1654" i="41"/>
  <c r="T1655" i="41"/>
  <c r="T1656" i="41"/>
  <c r="T1657" i="41"/>
  <c r="T1658" i="41"/>
  <c r="T1659" i="41"/>
  <c r="T1660" i="41"/>
  <c r="T1661" i="41"/>
  <c r="T1662" i="41"/>
  <c r="T1663" i="41"/>
  <c r="T1664" i="41"/>
  <c r="T1665" i="41"/>
  <c r="T1666" i="41"/>
  <c r="T1667" i="41"/>
  <c r="T1668" i="41"/>
  <c r="T1669" i="41"/>
  <c r="T1670" i="41"/>
  <c r="T1671" i="41"/>
  <c r="T1672" i="41"/>
  <c r="T1673" i="41"/>
  <c r="T1674" i="41"/>
  <c r="T1675" i="41"/>
  <c r="T1676" i="41"/>
  <c r="T1677" i="41"/>
  <c r="T1678" i="41"/>
  <c r="T1679" i="41"/>
  <c r="T1680" i="41"/>
  <c r="S359" i="40"/>
  <c r="T1681" i="41"/>
  <c r="T1682" i="41"/>
  <c r="T1683" i="41"/>
  <c r="T1684" i="41"/>
  <c r="T1685" i="41"/>
  <c r="T1686" i="41"/>
  <c r="T1687" i="41"/>
  <c r="T1688" i="41"/>
  <c r="T1689" i="41"/>
  <c r="T1690" i="41"/>
  <c r="T1691" i="41"/>
  <c r="T1692" i="41"/>
  <c r="T1693" i="41"/>
  <c r="T1694" i="41"/>
  <c r="T1695" i="41"/>
  <c r="T1696" i="41"/>
  <c r="T1697" i="41"/>
  <c r="T1698" i="41"/>
  <c r="T1699" i="41"/>
  <c r="T1700" i="41"/>
  <c r="T1701" i="41"/>
  <c r="T1702" i="41"/>
  <c r="T1703" i="41"/>
  <c r="T1704" i="41"/>
  <c r="T1705" i="41"/>
  <c r="T1706" i="41"/>
  <c r="T1707" i="41"/>
  <c r="T1708" i="41"/>
  <c r="S360" i="40" s="1"/>
  <c r="T1728" i="41"/>
  <c r="T1729" i="41"/>
  <c r="T1730" i="41"/>
  <c r="T1731" i="41"/>
  <c r="T1732" i="41"/>
  <c r="T1733" i="41"/>
  <c r="T1734" i="41"/>
  <c r="T1735" i="41"/>
  <c r="T1736" i="41"/>
  <c r="T1737" i="41"/>
  <c r="T1709" i="41"/>
  <c r="T1710" i="41"/>
  <c r="T1711" i="41"/>
  <c r="T1712" i="41"/>
  <c r="T1713" i="41"/>
  <c r="T1714" i="41"/>
  <c r="T1715" i="41"/>
  <c r="T1716" i="41"/>
  <c r="T1717" i="41"/>
  <c r="T1718" i="41"/>
  <c r="T1719" i="41"/>
  <c r="T1720" i="41"/>
  <c r="T1721" i="41"/>
  <c r="T1722" i="41"/>
  <c r="T1723" i="41"/>
  <c r="T1724" i="41"/>
  <c r="T1725" i="41"/>
  <c r="T1726" i="41"/>
  <c r="T1727" i="41"/>
  <c r="T1738" i="41"/>
  <c r="T1739" i="41"/>
  <c r="T1740" i="41"/>
  <c r="T1741" i="41"/>
  <c r="T1742" i="41"/>
  <c r="T1743" i="41"/>
  <c r="T1744" i="41"/>
  <c r="T1745" i="41"/>
  <c r="T1746" i="41"/>
  <c r="T1747" i="41"/>
  <c r="T1748" i="41"/>
  <c r="T1749" i="41"/>
  <c r="T1750" i="41"/>
  <c r="T1751" i="41"/>
  <c r="T1752" i="41"/>
  <c r="T1753" i="41"/>
  <c r="T1754" i="41"/>
  <c r="T1755" i="41"/>
  <c r="T1756" i="41"/>
  <c r="R1632" i="41"/>
  <c r="R1633" i="41"/>
  <c r="R1634" i="41"/>
  <c r="R1635" i="41"/>
  <c r="R1636" i="41"/>
  <c r="R1637" i="41"/>
  <c r="R1638" i="41"/>
  <c r="R1639" i="41"/>
  <c r="R1640" i="41"/>
  <c r="R1641" i="41"/>
  <c r="R1642" i="41"/>
  <c r="R1643" i="41"/>
  <c r="R1644" i="41"/>
  <c r="R1645" i="41"/>
  <c r="R1646" i="41"/>
  <c r="R1647" i="41"/>
  <c r="R1648" i="41"/>
  <c r="R1649" i="41"/>
  <c r="R1650" i="41"/>
  <c r="R1651" i="41"/>
  <c r="R1652" i="41"/>
  <c r="R1653" i="41"/>
  <c r="R1654" i="41"/>
  <c r="R1655" i="41"/>
  <c r="R1656" i="41"/>
  <c r="R1657" i="41"/>
  <c r="R1658" i="41"/>
  <c r="R1659" i="41"/>
  <c r="R1660" i="41"/>
  <c r="R1661" i="41"/>
  <c r="R1662" i="41"/>
  <c r="R1663" i="41"/>
  <c r="R1664" i="41"/>
  <c r="R1665" i="41"/>
  <c r="R1666" i="41"/>
  <c r="R1667" i="41"/>
  <c r="R1668" i="41"/>
  <c r="R1669" i="41"/>
  <c r="R1670" i="41"/>
  <c r="R1671" i="41"/>
  <c r="R1672" i="41"/>
  <c r="R1673" i="41"/>
  <c r="R1674" i="41"/>
  <c r="R1675" i="41"/>
  <c r="R1676" i="41"/>
  <c r="R1677" i="41"/>
  <c r="R1678" i="41"/>
  <c r="R1679" i="41"/>
  <c r="R1680" i="41"/>
  <c r="R1681" i="41"/>
  <c r="R1682" i="41"/>
  <c r="R1683" i="41"/>
  <c r="R1684" i="41"/>
  <c r="R1685" i="41"/>
  <c r="R1686" i="41"/>
  <c r="R1687" i="41"/>
  <c r="R1688" i="41"/>
  <c r="R1689" i="41"/>
  <c r="R1690" i="41"/>
  <c r="R1691" i="41"/>
  <c r="R1692" i="41"/>
  <c r="R1693" i="41"/>
  <c r="R1694" i="41"/>
  <c r="R1695" i="41"/>
  <c r="R1696" i="41"/>
  <c r="R1697" i="41"/>
  <c r="R1698" i="41"/>
  <c r="R1699" i="41"/>
  <c r="R1700" i="41"/>
  <c r="R1701" i="41"/>
  <c r="R1702" i="41"/>
  <c r="R1703" i="41"/>
  <c r="R1704" i="41"/>
  <c r="R1705" i="41"/>
  <c r="R1706" i="41"/>
  <c r="R1707" i="41"/>
  <c r="R1708" i="41"/>
  <c r="R1709" i="41"/>
  <c r="R1710" i="41"/>
  <c r="R1728" i="41"/>
  <c r="R1729" i="41"/>
  <c r="R1730" i="41"/>
  <c r="R1731" i="41"/>
  <c r="R1732" i="41"/>
  <c r="R1733" i="41"/>
  <c r="R1734" i="41"/>
  <c r="R1735" i="41"/>
  <c r="R1736" i="41"/>
  <c r="R1737" i="41"/>
  <c r="R1711" i="41"/>
  <c r="R1712" i="41"/>
  <c r="R1713" i="41"/>
  <c r="R1714" i="41"/>
  <c r="R1715" i="41"/>
  <c r="R1716" i="41"/>
  <c r="R1717" i="41"/>
  <c r="R1718" i="41"/>
  <c r="R1719" i="41"/>
  <c r="R1720" i="41"/>
  <c r="R1721" i="41"/>
  <c r="R1722" i="41"/>
  <c r="R1723" i="41"/>
  <c r="R1724" i="41"/>
  <c r="R1725" i="41"/>
  <c r="R1726" i="41"/>
  <c r="R1727" i="41"/>
  <c r="R1738" i="41"/>
  <c r="R1739" i="41"/>
  <c r="R1740" i="41"/>
  <c r="R1741" i="41"/>
  <c r="R1742" i="41"/>
  <c r="R1743" i="41"/>
  <c r="R1744" i="41"/>
  <c r="R1745" i="41"/>
  <c r="R1746" i="41"/>
  <c r="R1747" i="41"/>
  <c r="R1748" i="41"/>
  <c r="R1749" i="41"/>
  <c r="R1750" i="41"/>
  <c r="R1751" i="41"/>
  <c r="R1752" i="41"/>
  <c r="R1753" i="41"/>
  <c r="R1754" i="41"/>
  <c r="R1755" i="41"/>
  <c r="R1756" i="41"/>
  <c r="P1632" i="41"/>
  <c r="P1633" i="41"/>
  <c r="P1634" i="41"/>
  <c r="P1635" i="41"/>
  <c r="P1636" i="41"/>
  <c r="P1637" i="41"/>
  <c r="P1638" i="41"/>
  <c r="P1639" i="41"/>
  <c r="P1640" i="41"/>
  <c r="P1641" i="41"/>
  <c r="P1642" i="41"/>
  <c r="P1643" i="41"/>
  <c r="P1644" i="41"/>
  <c r="P1645" i="41"/>
  <c r="P1646" i="41"/>
  <c r="P1647" i="41"/>
  <c r="P1648" i="41"/>
  <c r="P1649" i="41"/>
  <c r="P1650" i="41"/>
  <c r="P1651" i="41"/>
  <c r="P1652" i="41"/>
  <c r="P1653" i="41"/>
  <c r="P1654" i="41"/>
  <c r="P1655" i="41"/>
  <c r="P1656" i="41"/>
  <c r="P1657" i="41"/>
  <c r="P1658" i="41"/>
  <c r="P1659" i="41"/>
  <c r="P1660" i="41"/>
  <c r="P1661" i="41"/>
  <c r="P1662" i="41"/>
  <c r="P1663" i="41"/>
  <c r="P1664" i="41"/>
  <c r="P1665" i="41"/>
  <c r="P1666" i="41"/>
  <c r="P1667" i="41"/>
  <c r="P1668" i="41"/>
  <c r="P1669" i="41"/>
  <c r="P1670" i="41"/>
  <c r="P1671" i="41"/>
  <c r="P1672" i="41"/>
  <c r="P1673" i="41"/>
  <c r="P1674" i="41"/>
  <c r="P1675" i="41"/>
  <c r="P1676" i="41"/>
  <c r="P1677" i="41"/>
  <c r="P1678" i="41"/>
  <c r="P1679" i="41"/>
  <c r="P1680" i="41"/>
  <c r="P1681" i="41"/>
  <c r="P1682" i="41"/>
  <c r="P1683" i="41"/>
  <c r="P1684" i="41"/>
  <c r="P1685" i="41"/>
  <c r="P1686" i="41"/>
  <c r="P1687" i="41"/>
  <c r="P1688" i="41"/>
  <c r="P1689" i="41"/>
  <c r="P1690" i="41"/>
  <c r="P1691" i="41"/>
  <c r="P1692" i="41"/>
  <c r="P1693" i="41"/>
  <c r="P1694" i="41"/>
  <c r="P1695" i="41"/>
  <c r="P1696" i="41"/>
  <c r="P1697" i="41"/>
  <c r="P1698" i="41"/>
  <c r="P1699" i="41"/>
  <c r="P1700" i="41"/>
  <c r="P1701" i="41"/>
  <c r="P1702" i="41"/>
  <c r="P1703" i="41"/>
  <c r="P1704" i="41"/>
  <c r="P1705" i="41"/>
  <c r="P1706" i="41"/>
  <c r="P1707" i="41"/>
  <c r="P1708" i="41"/>
  <c r="P1728" i="41"/>
  <c r="P1729" i="41"/>
  <c r="P1730" i="41"/>
  <c r="P1731" i="41"/>
  <c r="P1732" i="41"/>
  <c r="P1733" i="41"/>
  <c r="P1734" i="41"/>
  <c r="P1735" i="41"/>
  <c r="P1736" i="41"/>
  <c r="P1737" i="41"/>
  <c r="P1709" i="41"/>
  <c r="P1710" i="41"/>
  <c r="P1711" i="41"/>
  <c r="P1712" i="41"/>
  <c r="P1713" i="41"/>
  <c r="P1714" i="41"/>
  <c r="P1715" i="41"/>
  <c r="P1716" i="41"/>
  <c r="P1717" i="41"/>
  <c r="P1718" i="41"/>
  <c r="P1719" i="41"/>
  <c r="P1720" i="41"/>
  <c r="P1721" i="41"/>
  <c r="P1722" i="41"/>
  <c r="P1723" i="41"/>
  <c r="P1724" i="41"/>
  <c r="P1725" i="41"/>
  <c r="P1726" i="41"/>
  <c r="P1727" i="41"/>
  <c r="P1738" i="41"/>
  <c r="P1739" i="41"/>
  <c r="P1740" i="41"/>
  <c r="P1741" i="41"/>
  <c r="P1742" i="41"/>
  <c r="P1743" i="41"/>
  <c r="P1744" i="41"/>
  <c r="P1745" i="41"/>
  <c r="P1746" i="41"/>
  <c r="P1747" i="41"/>
  <c r="P1748" i="41"/>
  <c r="P1749" i="41"/>
  <c r="P1750" i="41"/>
  <c r="P1751" i="41"/>
  <c r="P1752" i="41"/>
  <c r="P1753" i="41"/>
  <c r="P1754" i="41"/>
  <c r="P1755" i="41"/>
  <c r="P1756" i="41"/>
  <c r="N1632" i="41"/>
  <c r="N1633" i="41"/>
  <c r="N1634" i="41"/>
  <c r="N1635" i="41"/>
  <c r="N1636" i="41"/>
  <c r="N1637" i="41"/>
  <c r="N1638" i="41"/>
  <c r="N1639" i="41"/>
  <c r="N1640" i="41"/>
  <c r="N1641" i="41"/>
  <c r="N1642" i="41"/>
  <c r="N1643" i="41"/>
  <c r="N1644" i="41"/>
  <c r="N1645" i="41"/>
  <c r="N1646" i="41"/>
  <c r="N1647" i="41"/>
  <c r="N1648" i="41"/>
  <c r="N1649" i="41"/>
  <c r="M358" i="40" s="1"/>
  <c r="N1650" i="41"/>
  <c r="N1651" i="41"/>
  <c r="N1652" i="41"/>
  <c r="N1653" i="41"/>
  <c r="N1654" i="41"/>
  <c r="N1655" i="41"/>
  <c r="N1656" i="41"/>
  <c r="N1657" i="41"/>
  <c r="N1658" i="41"/>
  <c r="N1659" i="41"/>
  <c r="N1660" i="41"/>
  <c r="N1661" i="41"/>
  <c r="N1662" i="41"/>
  <c r="N1663" i="41"/>
  <c r="N1664" i="41"/>
  <c r="N1665" i="41"/>
  <c r="N1666" i="41"/>
  <c r="N1667" i="41"/>
  <c r="N1668" i="41"/>
  <c r="N1669" i="41"/>
  <c r="N1670" i="41"/>
  <c r="N1671" i="41"/>
  <c r="N1672" i="41"/>
  <c r="N1673" i="41"/>
  <c r="N1674" i="41"/>
  <c r="N1675" i="41"/>
  <c r="N1676" i="41"/>
  <c r="N1677" i="41"/>
  <c r="N1678" i="41"/>
  <c r="N1679" i="41"/>
  <c r="N1680" i="41"/>
  <c r="N1681" i="41"/>
  <c r="N1682" i="41"/>
  <c r="N1683" i="41"/>
  <c r="N1684" i="41"/>
  <c r="N1685" i="41"/>
  <c r="N1686" i="41"/>
  <c r="N1687" i="41"/>
  <c r="N1688" i="41"/>
  <c r="N1689" i="41"/>
  <c r="N1690" i="41"/>
  <c r="N1691" i="41"/>
  <c r="N1692" i="41"/>
  <c r="N1693" i="41"/>
  <c r="N1694" i="41"/>
  <c r="N1695" i="41"/>
  <c r="N1696" i="41"/>
  <c r="N1697" i="41"/>
  <c r="N1698" i="41"/>
  <c r="N1699" i="41"/>
  <c r="N1700" i="41"/>
  <c r="N1701" i="41"/>
  <c r="N1702" i="41"/>
  <c r="N1703" i="41"/>
  <c r="N1704" i="41"/>
  <c r="N1705" i="41"/>
  <c r="N1706" i="41"/>
  <c r="N1707" i="41"/>
  <c r="N1708" i="41"/>
  <c r="N1709" i="41"/>
  <c r="N1710" i="41"/>
  <c r="N1728" i="41"/>
  <c r="N1729" i="41"/>
  <c r="N1730" i="41"/>
  <c r="N1731" i="41"/>
  <c r="N1732" i="41"/>
  <c r="N1733" i="41"/>
  <c r="N1734" i="41"/>
  <c r="N1735" i="41"/>
  <c r="N1736" i="41"/>
  <c r="N1737" i="41"/>
  <c r="N1711" i="41"/>
  <c r="N1712" i="41"/>
  <c r="N1713" i="41"/>
  <c r="N1714" i="41"/>
  <c r="N1715" i="41"/>
  <c r="N1716" i="41"/>
  <c r="N1717" i="41"/>
  <c r="N1718" i="41"/>
  <c r="N1719" i="41"/>
  <c r="N1720" i="41"/>
  <c r="N1721" i="41"/>
  <c r="N1722" i="41"/>
  <c r="N1723" i="41"/>
  <c r="N1724" i="41"/>
  <c r="N1725" i="41"/>
  <c r="N1726" i="41"/>
  <c r="N1727" i="41"/>
  <c r="N1738" i="41"/>
  <c r="M361" i="40" s="1"/>
  <c r="N1739" i="41"/>
  <c r="N1740" i="41"/>
  <c r="N1741" i="41"/>
  <c r="N1742" i="41"/>
  <c r="N1743" i="41"/>
  <c r="N1744" i="41"/>
  <c r="N1745" i="41"/>
  <c r="N1746" i="41"/>
  <c r="N1747" i="41"/>
  <c r="N1748" i="41"/>
  <c r="N1749" i="41"/>
  <c r="N1750" i="41"/>
  <c r="N1751" i="41"/>
  <c r="N1752" i="41"/>
  <c r="N1753" i="41"/>
  <c r="N1754" i="41"/>
  <c r="N1755" i="41"/>
  <c r="N1756" i="41"/>
  <c r="L1632" i="41"/>
  <c r="L1633" i="41"/>
  <c r="L1634" i="41"/>
  <c r="L1635" i="41"/>
  <c r="L1636" i="41"/>
  <c r="L1637" i="41"/>
  <c r="L1638" i="41"/>
  <c r="L1639" i="41"/>
  <c r="L1640" i="41"/>
  <c r="L1641" i="41"/>
  <c r="L1642" i="41"/>
  <c r="L1643" i="41"/>
  <c r="L1644" i="41"/>
  <c r="L1645" i="41"/>
  <c r="L1646" i="41"/>
  <c r="L1647" i="41"/>
  <c r="L1648" i="41"/>
  <c r="K358" i="40"/>
  <c r="L1649" i="41"/>
  <c r="L1650" i="41"/>
  <c r="L1651" i="41"/>
  <c r="L1652" i="41"/>
  <c r="L1653" i="41"/>
  <c r="L1654" i="41"/>
  <c r="L1655" i="41"/>
  <c r="L1656" i="41"/>
  <c r="L1657" i="41"/>
  <c r="L1658" i="41"/>
  <c r="L1659" i="41"/>
  <c r="L1660" i="41"/>
  <c r="L1661" i="41"/>
  <c r="L1662" i="41"/>
  <c r="L1663" i="41"/>
  <c r="L1664" i="41"/>
  <c r="L1665" i="41"/>
  <c r="L1666" i="41"/>
  <c r="L1667" i="41"/>
  <c r="L1668" i="41"/>
  <c r="L1669" i="41"/>
  <c r="L1670" i="41"/>
  <c r="L1671" i="41"/>
  <c r="L1672" i="41"/>
  <c r="L1673" i="41"/>
  <c r="L1674" i="41"/>
  <c r="L1675" i="41"/>
  <c r="L1676" i="41"/>
  <c r="L1677" i="41"/>
  <c r="L1678" i="41"/>
  <c r="L1679" i="41"/>
  <c r="L1680" i="41"/>
  <c r="K359" i="40" s="1"/>
  <c r="L1681" i="41"/>
  <c r="L1682" i="41"/>
  <c r="L1683" i="41"/>
  <c r="L1684" i="41"/>
  <c r="L1685" i="41"/>
  <c r="L1686" i="41"/>
  <c r="L1687" i="41"/>
  <c r="L1688" i="41"/>
  <c r="L1689" i="41"/>
  <c r="L1690" i="41"/>
  <c r="L1691" i="41"/>
  <c r="L1692" i="41"/>
  <c r="L1693" i="41"/>
  <c r="L1694" i="41"/>
  <c r="L1695" i="41"/>
  <c r="L1696" i="41"/>
  <c r="L1697" i="41"/>
  <c r="L1698" i="41"/>
  <c r="L1699" i="41"/>
  <c r="L1700" i="41"/>
  <c r="L1701" i="41"/>
  <c r="L1702" i="41"/>
  <c r="L1703" i="41"/>
  <c r="L1704" i="41"/>
  <c r="L1705" i="41"/>
  <c r="L1706" i="41"/>
  <c r="L1707" i="41"/>
  <c r="L1708" i="41"/>
  <c r="K360" i="40" s="1"/>
  <c r="L1709" i="41"/>
  <c r="L1710" i="41"/>
  <c r="L1711" i="41"/>
  <c r="L1712" i="41"/>
  <c r="L1713" i="41"/>
  <c r="L1714" i="41"/>
  <c r="L1715" i="41"/>
  <c r="L1716" i="41"/>
  <c r="L1717" i="41"/>
  <c r="L1718" i="41"/>
  <c r="L1719" i="41"/>
  <c r="L1720" i="41"/>
  <c r="L1721" i="41"/>
  <c r="L1722" i="41"/>
  <c r="L1723" i="41"/>
  <c r="L1724" i="41"/>
  <c r="L1725" i="41"/>
  <c r="L1726" i="41"/>
  <c r="L1727" i="41"/>
  <c r="L1728" i="41"/>
  <c r="L1729" i="41"/>
  <c r="L1730" i="41"/>
  <c r="L1731" i="41"/>
  <c r="L1732" i="41"/>
  <c r="L1733" i="41"/>
  <c r="L1734" i="41"/>
  <c r="L1735" i="41"/>
  <c r="L1736" i="41"/>
  <c r="L1737" i="41"/>
  <c r="L1738" i="41"/>
  <c r="L1739" i="41"/>
  <c r="L1740" i="41"/>
  <c r="L1741" i="41"/>
  <c r="L1742" i="41"/>
  <c r="L1743" i="41"/>
  <c r="L1744" i="41"/>
  <c r="L1745" i="41"/>
  <c r="L1746" i="41"/>
  <c r="L1747" i="41"/>
  <c r="L1748" i="41"/>
  <c r="L1749" i="41"/>
  <c r="L1750" i="41"/>
  <c r="L1751" i="41"/>
  <c r="L1752" i="41"/>
  <c r="L1753" i="41"/>
  <c r="L1754" i="41"/>
  <c r="L1755" i="41"/>
  <c r="L1756" i="41"/>
  <c r="J1632" i="41"/>
  <c r="J1633" i="41"/>
  <c r="J1634" i="41"/>
  <c r="J1635" i="41"/>
  <c r="J1636" i="41"/>
  <c r="J1637" i="41"/>
  <c r="J1638" i="41"/>
  <c r="J1639" i="41"/>
  <c r="J1640" i="41"/>
  <c r="J1641" i="41"/>
  <c r="J1642" i="41"/>
  <c r="J1643" i="41"/>
  <c r="J1644" i="41"/>
  <c r="J1645" i="41"/>
  <c r="J1646" i="41"/>
  <c r="I358" i="40" s="1"/>
  <c r="J1647" i="41"/>
  <c r="J1648" i="41"/>
  <c r="J1649" i="41"/>
  <c r="J1650" i="41"/>
  <c r="J1651" i="41"/>
  <c r="J1652" i="41"/>
  <c r="J1653" i="41"/>
  <c r="J1654" i="41"/>
  <c r="J1655" i="41"/>
  <c r="J1656" i="41"/>
  <c r="J1657" i="41"/>
  <c r="J1658" i="41"/>
  <c r="J1659" i="41"/>
  <c r="J1660" i="41"/>
  <c r="J1661" i="41"/>
  <c r="J1662" i="41"/>
  <c r="J1663" i="41"/>
  <c r="J1664" i="41"/>
  <c r="J1665" i="41"/>
  <c r="J1666" i="41"/>
  <c r="J1667" i="41"/>
  <c r="J1668" i="41"/>
  <c r="J1669" i="41"/>
  <c r="J1670" i="41"/>
  <c r="J1671" i="41"/>
  <c r="J1672" i="41"/>
  <c r="J1673" i="41"/>
  <c r="J1674" i="41"/>
  <c r="J1675" i="41"/>
  <c r="J1676" i="41"/>
  <c r="J1677" i="41"/>
  <c r="I359" i="40"/>
  <c r="J1678" i="41"/>
  <c r="J1679" i="41"/>
  <c r="J1680" i="41"/>
  <c r="J1681" i="41"/>
  <c r="J1682" i="41"/>
  <c r="J1683" i="41"/>
  <c r="J1684" i="41"/>
  <c r="J1685" i="41"/>
  <c r="J1686" i="41"/>
  <c r="J1687" i="41"/>
  <c r="J1688" i="41"/>
  <c r="J1689" i="41"/>
  <c r="J1690" i="41"/>
  <c r="J1691" i="41"/>
  <c r="J1692" i="41"/>
  <c r="J1693" i="41"/>
  <c r="J1694" i="41"/>
  <c r="J1695" i="41"/>
  <c r="J1696" i="41"/>
  <c r="J1697" i="41"/>
  <c r="J1698" i="41"/>
  <c r="J1699" i="41"/>
  <c r="J1700" i="41"/>
  <c r="J1701" i="41"/>
  <c r="J1702" i="41"/>
  <c r="J1703" i="41"/>
  <c r="J1704" i="41"/>
  <c r="J1705" i="41"/>
  <c r="J1706" i="41"/>
  <c r="J1707" i="41"/>
  <c r="J1708" i="41"/>
  <c r="J1709" i="41"/>
  <c r="J1710" i="41"/>
  <c r="J1728" i="41"/>
  <c r="J1729" i="41"/>
  <c r="J1730" i="41"/>
  <c r="J1731" i="41"/>
  <c r="J1732" i="41"/>
  <c r="J1733" i="41"/>
  <c r="J1734" i="41"/>
  <c r="J1735" i="41"/>
  <c r="J1736" i="41"/>
  <c r="J1737" i="41"/>
  <c r="J1711" i="41"/>
  <c r="J1712" i="41"/>
  <c r="J1713" i="41"/>
  <c r="J1714" i="41"/>
  <c r="J1715" i="41"/>
  <c r="J1716" i="41"/>
  <c r="J1717" i="41"/>
  <c r="J1718" i="41"/>
  <c r="J1719" i="41"/>
  <c r="J1720" i="41"/>
  <c r="J1721" i="41"/>
  <c r="J1722" i="41"/>
  <c r="J1723" i="41"/>
  <c r="J1724" i="41"/>
  <c r="J1725" i="41"/>
  <c r="J1726" i="41"/>
  <c r="J1727" i="41"/>
  <c r="J1738" i="41"/>
  <c r="J1739" i="41"/>
  <c r="J1740" i="41"/>
  <c r="J1741" i="41"/>
  <c r="I361" i="40" s="1"/>
  <c r="J1742" i="41"/>
  <c r="J1743" i="41"/>
  <c r="J1744" i="41"/>
  <c r="J1745" i="41"/>
  <c r="J1746" i="41"/>
  <c r="J1747" i="41"/>
  <c r="J1748" i="41"/>
  <c r="J1749" i="41"/>
  <c r="J1750" i="41"/>
  <c r="J1751" i="41"/>
  <c r="J1752" i="41"/>
  <c r="J1753" i="41"/>
  <c r="J1754" i="41"/>
  <c r="J1755" i="41"/>
  <c r="J1756" i="41"/>
  <c r="H1632" i="41"/>
  <c r="H1633" i="41"/>
  <c r="H1634" i="41"/>
  <c r="H1635" i="41"/>
  <c r="H1636" i="41"/>
  <c r="H1637" i="41"/>
  <c r="H1638" i="41"/>
  <c r="H1639" i="41"/>
  <c r="H1640" i="41"/>
  <c r="H1641" i="41"/>
  <c r="H1642" i="41"/>
  <c r="H1643" i="41"/>
  <c r="H1644" i="41"/>
  <c r="H1645" i="41"/>
  <c r="H1646" i="41"/>
  <c r="H1647" i="41"/>
  <c r="H1648" i="41"/>
  <c r="H1649" i="41"/>
  <c r="H1650" i="41"/>
  <c r="H1651" i="41"/>
  <c r="H1652" i="41"/>
  <c r="H1653" i="41"/>
  <c r="H1654" i="41"/>
  <c r="H1655" i="41"/>
  <c r="H1656" i="41"/>
  <c r="H1657" i="41"/>
  <c r="H1658" i="41"/>
  <c r="H1659" i="41"/>
  <c r="H1660" i="41"/>
  <c r="H1661" i="41"/>
  <c r="H1662" i="41"/>
  <c r="H1663" i="41"/>
  <c r="H1664" i="41"/>
  <c r="H1665" i="41"/>
  <c r="H1666" i="41"/>
  <c r="H1667" i="41"/>
  <c r="H1668" i="41"/>
  <c r="H1669" i="41"/>
  <c r="H1670" i="41"/>
  <c r="H1671" i="41"/>
  <c r="H1672" i="41"/>
  <c r="H1673" i="41"/>
  <c r="H1674" i="41"/>
  <c r="H1675" i="41"/>
  <c r="H1676" i="41"/>
  <c r="H1677" i="41"/>
  <c r="H1678" i="41"/>
  <c r="H1679" i="41"/>
  <c r="H1680" i="41"/>
  <c r="H1681" i="41"/>
  <c r="H1682" i="41"/>
  <c r="H1683" i="41"/>
  <c r="H1684" i="41"/>
  <c r="H1685" i="41"/>
  <c r="H1686" i="41"/>
  <c r="H1687" i="41"/>
  <c r="H1688" i="41"/>
  <c r="H1689" i="41"/>
  <c r="H1690" i="41"/>
  <c r="H1691" i="41"/>
  <c r="H1692" i="41"/>
  <c r="H1693" i="41"/>
  <c r="H1694" i="41"/>
  <c r="H1695" i="41"/>
  <c r="H1696" i="41"/>
  <c r="H1697" i="41"/>
  <c r="H1698" i="41"/>
  <c r="H1699" i="41"/>
  <c r="H1700" i="41"/>
  <c r="H1701" i="41"/>
  <c r="H1702" i="41"/>
  <c r="H1703" i="41"/>
  <c r="H1704" i="41"/>
  <c r="H1705" i="41"/>
  <c r="H1706" i="41"/>
  <c r="H1707" i="41"/>
  <c r="H1708" i="41"/>
  <c r="H1728" i="41"/>
  <c r="H1729" i="41"/>
  <c r="H1730" i="41"/>
  <c r="H1731" i="41"/>
  <c r="H1732" i="41"/>
  <c r="H1733" i="41"/>
  <c r="H1734" i="41"/>
  <c r="H1735" i="41"/>
  <c r="H1736" i="41"/>
  <c r="H1737" i="41"/>
  <c r="H1709" i="41"/>
  <c r="H1710" i="41"/>
  <c r="H1711" i="41"/>
  <c r="H1712" i="41"/>
  <c r="H1713" i="41"/>
  <c r="H1714" i="41"/>
  <c r="H1715" i="41"/>
  <c r="H1716" i="41"/>
  <c r="H1717" i="41"/>
  <c r="H1718" i="41"/>
  <c r="H1719" i="41"/>
  <c r="H1720" i="41"/>
  <c r="H1721" i="41"/>
  <c r="H1722" i="41"/>
  <c r="H1723" i="41"/>
  <c r="H1724" i="41"/>
  <c r="H1725" i="41"/>
  <c r="H1726" i="41"/>
  <c r="H1727" i="41"/>
  <c r="H1738" i="41"/>
  <c r="H1739" i="41"/>
  <c r="H1740" i="41"/>
  <c r="H1741" i="41"/>
  <c r="G361" i="40" s="1"/>
  <c r="H1742" i="41"/>
  <c r="H1743" i="41"/>
  <c r="H1744" i="41"/>
  <c r="H1745" i="41"/>
  <c r="H1746" i="41"/>
  <c r="H1747" i="41"/>
  <c r="H1748" i="41"/>
  <c r="H1749" i="41"/>
  <c r="H1750" i="41"/>
  <c r="H1751" i="41"/>
  <c r="H1752" i="41"/>
  <c r="H1753" i="41"/>
  <c r="H1754" i="41"/>
  <c r="H1755" i="41"/>
  <c r="H1756" i="41"/>
  <c r="F1632" i="41"/>
  <c r="F1633" i="41"/>
  <c r="F1634" i="41"/>
  <c r="F1635" i="41"/>
  <c r="F1636" i="41"/>
  <c r="F1637" i="41"/>
  <c r="F1638" i="41"/>
  <c r="F1639" i="41"/>
  <c r="F1640" i="41"/>
  <c r="F1641" i="41"/>
  <c r="F1642" i="41"/>
  <c r="F1643" i="41"/>
  <c r="F1644" i="41"/>
  <c r="F1645" i="41"/>
  <c r="F1646" i="41"/>
  <c r="F1647" i="41"/>
  <c r="F1648" i="41"/>
  <c r="F1649" i="41"/>
  <c r="F1650" i="41"/>
  <c r="F1651" i="41"/>
  <c r="F1652" i="41"/>
  <c r="F1653" i="41"/>
  <c r="F1654" i="41"/>
  <c r="F1655" i="41"/>
  <c r="F1656" i="41"/>
  <c r="F1657" i="41"/>
  <c r="F1658" i="41"/>
  <c r="F1659" i="41"/>
  <c r="F1660" i="41"/>
  <c r="F1661" i="41"/>
  <c r="F1662" i="41"/>
  <c r="F1663" i="41"/>
  <c r="F1664" i="41"/>
  <c r="F1665" i="41"/>
  <c r="F1666" i="41"/>
  <c r="F1667" i="41"/>
  <c r="F1668" i="41"/>
  <c r="F1669" i="41"/>
  <c r="F1670" i="41"/>
  <c r="F1671" i="41"/>
  <c r="F1672" i="41"/>
  <c r="F1673" i="41"/>
  <c r="F1674" i="41"/>
  <c r="F1675" i="41"/>
  <c r="F1676" i="41"/>
  <c r="F1677" i="41"/>
  <c r="F1678" i="41"/>
  <c r="F1679" i="41"/>
  <c r="F1680" i="41"/>
  <c r="F1681" i="41"/>
  <c r="F1682" i="41"/>
  <c r="F1683" i="41"/>
  <c r="F1684" i="41"/>
  <c r="F1685" i="41"/>
  <c r="F1686" i="41"/>
  <c r="F1687" i="41"/>
  <c r="F1688" i="41"/>
  <c r="F1689" i="41"/>
  <c r="F1690" i="41"/>
  <c r="F1691" i="41"/>
  <c r="F1692" i="41"/>
  <c r="F1693" i="41"/>
  <c r="F1694" i="41"/>
  <c r="F1695" i="41"/>
  <c r="F1696" i="41"/>
  <c r="F1697" i="41"/>
  <c r="F1698" i="41"/>
  <c r="F1699" i="41"/>
  <c r="F1700" i="41"/>
  <c r="F1701" i="41"/>
  <c r="F1702" i="41"/>
  <c r="F1703" i="41"/>
  <c r="F1704" i="41"/>
  <c r="F1705" i="41"/>
  <c r="F1706" i="41"/>
  <c r="F1707" i="41"/>
  <c r="F1708" i="41"/>
  <c r="E360" i="40" s="1"/>
  <c r="F1709" i="41"/>
  <c r="F1710" i="41"/>
  <c r="F1728" i="41"/>
  <c r="F1729" i="41"/>
  <c r="F1730" i="41"/>
  <c r="F1731" i="41"/>
  <c r="F1732" i="41"/>
  <c r="F1733" i="41"/>
  <c r="F1734" i="41"/>
  <c r="F1735" i="41"/>
  <c r="F1736" i="41"/>
  <c r="F1737" i="41"/>
  <c r="F1711" i="41"/>
  <c r="F1712" i="41"/>
  <c r="F1713" i="41"/>
  <c r="F1714" i="41"/>
  <c r="F1715" i="41"/>
  <c r="F1716" i="41"/>
  <c r="F1717" i="41"/>
  <c r="F1718" i="41"/>
  <c r="F1719" i="41"/>
  <c r="F1720" i="41"/>
  <c r="F1721" i="41"/>
  <c r="F1722" i="41"/>
  <c r="F1723" i="41"/>
  <c r="F1724" i="41"/>
  <c r="F1725" i="41"/>
  <c r="F1726" i="41"/>
  <c r="F1727" i="41"/>
  <c r="F1738" i="41"/>
  <c r="F1739" i="41"/>
  <c r="F1740" i="41"/>
  <c r="E361" i="40" s="1"/>
  <c r="F1741" i="41"/>
  <c r="F1742" i="41"/>
  <c r="F1743" i="41"/>
  <c r="F1744" i="41"/>
  <c r="F1745" i="41"/>
  <c r="F1746" i="41"/>
  <c r="F1747" i="41"/>
  <c r="F1748" i="41"/>
  <c r="F1749" i="41"/>
  <c r="F1750" i="41"/>
  <c r="F1751" i="41"/>
  <c r="F1752" i="41"/>
  <c r="F1753" i="41"/>
  <c r="F1754" i="41"/>
  <c r="F1755" i="41"/>
  <c r="F1756" i="41"/>
  <c r="D1632" i="41"/>
  <c r="D1633" i="41"/>
  <c r="D1634" i="41"/>
  <c r="D1635" i="41"/>
  <c r="D1636" i="41"/>
  <c r="D1637" i="41"/>
  <c r="D1638" i="41"/>
  <c r="D1639" i="41"/>
  <c r="D1640" i="41"/>
  <c r="D1641" i="41"/>
  <c r="D1642" i="41"/>
  <c r="D1643" i="41"/>
  <c r="D1644" i="41"/>
  <c r="D1645" i="41"/>
  <c r="D1646" i="41"/>
  <c r="D1647" i="41"/>
  <c r="C358" i="40" s="1"/>
  <c r="D1648" i="41"/>
  <c r="D1649" i="41"/>
  <c r="D1650" i="41"/>
  <c r="D1651" i="41"/>
  <c r="D1652" i="41"/>
  <c r="D1653" i="41"/>
  <c r="D1654" i="41"/>
  <c r="D1655" i="41"/>
  <c r="D1656" i="41"/>
  <c r="D1657" i="41"/>
  <c r="D1658" i="41"/>
  <c r="D1659" i="41"/>
  <c r="D1660" i="41"/>
  <c r="D1661" i="41"/>
  <c r="D1662" i="41"/>
  <c r="D1663" i="41"/>
  <c r="D1664" i="41"/>
  <c r="D1665" i="41"/>
  <c r="D1666" i="41"/>
  <c r="D1667" i="41"/>
  <c r="D1668" i="41"/>
  <c r="D1669" i="41"/>
  <c r="D1670" i="41"/>
  <c r="D1671" i="41"/>
  <c r="D1672" i="41"/>
  <c r="D1673" i="41"/>
  <c r="D1674" i="41"/>
  <c r="D1675" i="41"/>
  <c r="D1676" i="41"/>
  <c r="D1677" i="41"/>
  <c r="D1678" i="41"/>
  <c r="D1679" i="41"/>
  <c r="D1680" i="41"/>
  <c r="D1681" i="41"/>
  <c r="D1682" i="41"/>
  <c r="C359" i="40" s="1"/>
  <c r="D1683" i="41"/>
  <c r="D1684" i="41"/>
  <c r="D1685" i="41"/>
  <c r="D1686" i="41"/>
  <c r="D1687" i="41"/>
  <c r="D1688" i="41"/>
  <c r="D1689" i="41"/>
  <c r="D1690" i="41"/>
  <c r="D1691" i="41"/>
  <c r="D1692" i="41"/>
  <c r="D1693" i="41"/>
  <c r="D1694" i="41"/>
  <c r="D1695" i="41"/>
  <c r="D1696" i="41"/>
  <c r="D1697" i="41"/>
  <c r="D1698" i="41"/>
  <c r="D1699" i="41"/>
  <c r="D1700" i="41"/>
  <c r="D1701" i="41"/>
  <c r="D1702" i="41"/>
  <c r="D1703" i="41"/>
  <c r="D1704" i="41"/>
  <c r="D1705" i="41"/>
  <c r="D1706" i="41"/>
  <c r="D1707" i="41"/>
  <c r="D1708" i="41"/>
  <c r="D1728" i="41"/>
  <c r="D1729" i="41"/>
  <c r="D1730" i="41"/>
  <c r="D1731" i="41"/>
  <c r="D1732" i="41"/>
  <c r="D1733" i="41"/>
  <c r="D1734" i="41"/>
  <c r="D1735" i="41"/>
  <c r="D1736" i="41"/>
  <c r="D1737" i="41"/>
  <c r="D1709" i="41"/>
  <c r="D1710" i="41"/>
  <c r="D1711" i="41"/>
  <c r="D1712" i="41"/>
  <c r="C360" i="40" s="1"/>
  <c r="D1713" i="41"/>
  <c r="D1714" i="41"/>
  <c r="D1715" i="41"/>
  <c r="D1716" i="41"/>
  <c r="D1717" i="41"/>
  <c r="D1718" i="41"/>
  <c r="D1719" i="41"/>
  <c r="D1720" i="41"/>
  <c r="D1721" i="41"/>
  <c r="D1722" i="41"/>
  <c r="D1723" i="41"/>
  <c r="D1724" i="41"/>
  <c r="D1725" i="41"/>
  <c r="D1726" i="41"/>
  <c r="D1727" i="41"/>
  <c r="D1738" i="41"/>
  <c r="D1739" i="41"/>
  <c r="D1740" i="41"/>
  <c r="D1741" i="41"/>
  <c r="D1742" i="41"/>
  <c r="D1743" i="41"/>
  <c r="D1744" i="41"/>
  <c r="D1745" i="41"/>
  <c r="D1746" i="41"/>
  <c r="D1747" i="41"/>
  <c r="D1748" i="41"/>
  <c r="D1749" i="41"/>
  <c r="D1750" i="41"/>
  <c r="D1751" i="41"/>
  <c r="D1752" i="41"/>
  <c r="D1753" i="41"/>
  <c r="D1754" i="41"/>
  <c r="D1755" i="41"/>
  <c r="D1756" i="41"/>
  <c r="B330" i="40"/>
  <c r="D330" i="40"/>
  <c r="F330" i="40"/>
  <c r="H330" i="40"/>
  <c r="J330" i="40"/>
  <c r="L330" i="40"/>
  <c r="N330" i="40"/>
  <c r="P330" i="40"/>
  <c r="R330" i="40"/>
  <c r="T330" i="40"/>
  <c r="V330" i="40"/>
  <c r="X330" i="40"/>
  <c r="Z330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D340" i="40"/>
  <c r="D341" i="40"/>
  <c r="D342" i="40"/>
  <c r="D343" i="40"/>
  <c r="D344" i="40"/>
  <c r="D345" i="40"/>
  <c r="D346" i="40"/>
  <c r="D347" i="40"/>
  <c r="D348" i="40"/>
  <c r="D349" i="40"/>
  <c r="D350" i="40"/>
  <c r="D351" i="40"/>
  <c r="F340" i="40"/>
  <c r="F341" i="40"/>
  <c r="F342" i="40"/>
  <c r="F343" i="40"/>
  <c r="F344" i="40"/>
  <c r="F345" i="40"/>
  <c r="F346" i="40"/>
  <c r="F347" i="40"/>
  <c r="F348" i="40"/>
  <c r="F349" i="40"/>
  <c r="F350" i="40"/>
  <c r="F351" i="40"/>
  <c r="H340" i="40"/>
  <c r="H341" i="40"/>
  <c r="H342" i="40"/>
  <c r="H343" i="40"/>
  <c r="H344" i="40"/>
  <c r="H345" i="40"/>
  <c r="H346" i="40"/>
  <c r="H347" i="40"/>
  <c r="H348" i="40"/>
  <c r="H349" i="40"/>
  <c r="H350" i="40"/>
  <c r="H351" i="40"/>
  <c r="J340" i="40"/>
  <c r="J341" i="40"/>
  <c r="J342" i="40"/>
  <c r="J343" i="40"/>
  <c r="J344" i="40"/>
  <c r="J345" i="40"/>
  <c r="J346" i="40"/>
  <c r="J347" i="40"/>
  <c r="J348" i="40"/>
  <c r="J349" i="40"/>
  <c r="J350" i="40"/>
  <c r="J351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N340" i="40"/>
  <c r="N341" i="40"/>
  <c r="N342" i="40"/>
  <c r="N343" i="40"/>
  <c r="N344" i="40"/>
  <c r="N345" i="40"/>
  <c r="N346" i="40"/>
  <c r="N347" i="40"/>
  <c r="N348" i="40"/>
  <c r="N349" i="40"/>
  <c r="N350" i="40"/>
  <c r="N351" i="40"/>
  <c r="P340" i="40"/>
  <c r="P341" i="40"/>
  <c r="P342" i="40"/>
  <c r="P343" i="40"/>
  <c r="P344" i="40"/>
  <c r="P345" i="40"/>
  <c r="P346" i="40"/>
  <c r="P347" i="40"/>
  <c r="P348" i="40"/>
  <c r="P349" i="40"/>
  <c r="P350" i="40"/>
  <c r="P351" i="40"/>
  <c r="R340" i="40"/>
  <c r="R341" i="40"/>
  <c r="R342" i="40"/>
  <c r="R343" i="40"/>
  <c r="R344" i="40"/>
  <c r="R345" i="40"/>
  <c r="R346" i="40"/>
  <c r="R347" i="40"/>
  <c r="R348" i="40"/>
  <c r="R349" i="40"/>
  <c r="R350" i="40"/>
  <c r="R351" i="40"/>
  <c r="T340" i="40"/>
  <c r="T341" i="40"/>
  <c r="T342" i="40"/>
  <c r="T343" i="40"/>
  <c r="T344" i="40"/>
  <c r="T345" i="40"/>
  <c r="T346" i="40"/>
  <c r="T347" i="40"/>
  <c r="T348" i="40"/>
  <c r="T349" i="40"/>
  <c r="T350" i="40"/>
  <c r="V340" i="40"/>
  <c r="V341" i="40"/>
  <c r="V342" i="40"/>
  <c r="Z342" i="40"/>
  <c r="X342" i="40"/>
  <c r="V343" i="40"/>
  <c r="V344" i="40"/>
  <c r="Z344" i="40"/>
  <c r="X344" i="40"/>
  <c r="V345" i="40"/>
  <c r="V346" i="40"/>
  <c r="Z346" i="40"/>
  <c r="X346" i="40"/>
  <c r="V347" i="40"/>
  <c r="V348" i="40"/>
  <c r="V349" i="40"/>
  <c r="V350" i="40"/>
  <c r="Z350" i="40"/>
  <c r="X350" i="40"/>
  <c r="X340" i="40"/>
  <c r="X341" i="40"/>
  <c r="X343" i="40"/>
  <c r="X345" i="40"/>
  <c r="X347" i="40"/>
  <c r="X348" i="40"/>
  <c r="X349" i="40"/>
  <c r="Z340" i="40"/>
  <c r="Z341" i="40"/>
  <c r="Z343" i="40"/>
  <c r="Z345" i="40"/>
  <c r="Z347" i="40"/>
  <c r="Z348" i="40"/>
  <c r="Z349" i="40"/>
  <c r="D1574" i="41"/>
  <c r="D1575" i="41"/>
  <c r="D1576" i="41"/>
  <c r="D1577" i="41"/>
  <c r="D1578" i="41"/>
  <c r="D1579" i="41"/>
  <c r="D1580" i="41"/>
  <c r="D1581" i="41"/>
  <c r="D1582" i="41"/>
  <c r="D1583" i="41"/>
  <c r="D1584" i="41"/>
  <c r="D1585" i="41"/>
  <c r="D1586" i="41"/>
  <c r="D1587" i="41"/>
  <c r="D1588" i="41"/>
  <c r="D1589" i="41"/>
  <c r="D1590" i="41"/>
  <c r="D1591" i="41"/>
  <c r="D1592" i="41"/>
  <c r="D1593" i="41"/>
  <c r="D1594" i="41"/>
  <c r="D1595" i="41"/>
  <c r="D1596" i="41"/>
  <c r="D1597" i="41"/>
  <c r="D1598" i="41"/>
  <c r="D1599" i="41"/>
  <c r="D1600" i="41"/>
  <c r="D1601" i="41"/>
  <c r="D1602" i="41"/>
  <c r="D1603" i="41"/>
  <c r="D1604" i="41"/>
  <c r="D1605" i="41"/>
  <c r="D1606" i="41"/>
  <c r="D1607" i="41"/>
  <c r="D1608" i="41"/>
  <c r="D1609" i="41"/>
  <c r="D1610" i="41"/>
  <c r="D1611" i="41"/>
  <c r="D1612" i="41"/>
  <c r="D1613" i="41"/>
  <c r="D1614" i="41"/>
  <c r="D1615" i="41"/>
  <c r="D1616" i="41"/>
  <c r="D1617" i="41"/>
  <c r="D1618" i="41"/>
  <c r="D1619" i="41"/>
  <c r="D1620" i="41"/>
  <c r="D1621" i="41"/>
  <c r="D1622" i="41"/>
  <c r="D1623" i="41"/>
  <c r="D1624" i="41"/>
  <c r="D1625" i="41"/>
  <c r="D1626" i="41"/>
  <c r="D1627" i="41"/>
  <c r="D1628" i="41"/>
  <c r="D1629" i="41"/>
  <c r="D1630" i="41"/>
  <c r="D1631" i="41"/>
  <c r="F1574" i="41"/>
  <c r="F1575" i="41"/>
  <c r="F1576" i="41"/>
  <c r="F1577" i="41"/>
  <c r="F1578" i="41"/>
  <c r="F1579" i="41"/>
  <c r="F1580" i="41"/>
  <c r="F1581" i="41"/>
  <c r="F1582" i="41"/>
  <c r="F1583" i="41"/>
  <c r="F1584" i="41"/>
  <c r="F1585" i="41"/>
  <c r="F1586" i="41"/>
  <c r="F1587" i="41"/>
  <c r="E356" i="40" s="1"/>
  <c r="F1588" i="41"/>
  <c r="F1589" i="41"/>
  <c r="F1590" i="41"/>
  <c r="F1591" i="41"/>
  <c r="F1592" i="41"/>
  <c r="F1593" i="41"/>
  <c r="F1594" i="41"/>
  <c r="F1595" i="41"/>
  <c r="F1596" i="41"/>
  <c r="F1597" i="41"/>
  <c r="F1598" i="41"/>
  <c r="F1599" i="41"/>
  <c r="F1600" i="41"/>
  <c r="F1601" i="41"/>
  <c r="F1602" i="41"/>
  <c r="F1603" i="41"/>
  <c r="F1604" i="41"/>
  <c r="F1605" i="41"/>
  <c r="F1606" i="41"/>
  <c r="F1607" i="41"/>
  <c r="F1608" i="41"/>
  <c r="F1609" i="41"/>
  <c r="F1610" i="41"/>
  <c r="F1611" i="41"/>
  <c r="F1612" i="41"/>
  <c r="F1613" i="41"/>
  <c r="F1614" i="41"/>
  <c r="F1615" i="41"/>
  <c r="F1616" i="41"/>
  <c r="E357" i="40" s="1"/>
  <c r="F1617" i="41"/>
  <c r="F1618" i="41"/>
  <c r="F1619" i="41"/>
  <c r="F1620" i="41"/>
  <c r="F1621" i="41"/>
  <c r="F1622" i="41"/>
  <c r="F1623" i="41"/>
  <c r="F1624" i="41"/>
  <c r="F1625" i="41"/>
  <c r="F1626" i="41"/>
  <c r="F1627" i="41"/>
  <c r="F1628" i="41"/>
  <c r="F1629" i="41"/>
  <c r="F1630" i="41"/>
  <c r="F1631" i="41"/>
  <c r="H1631" i="41"/>
  <c r="J1631" i="41"/>
  <c r="L1631" i="41"/>
  <c r="N1631" i="41"/>
  <c r="P1631" i="41"/>
  <c r="R1631" i="41"/>
  <c r="T1631" i="41"/>
  <c r="V1631" i="41"/>
  <c r="X1631" i="41"/>
  <c r="Z1631" i="41"/>
  <c r="AB1631" i="41"/>
  <c r="I15" i="71"/>
  <c r="K15" i="71"/>
  <c r="L15" i="71" s="1"/>
  <c r="I16" i="71"/>
  <c r="K16" i="71"/>
  <c r="L16" i="71" s="1"/>
  <c r="AL8" i="2"/>
  <c r="AM8" i="2"/>
  <c r="AN8" i="2"/>
  <c r="AO8" i="2" s="1"/>
  <c r="D4" i="41"/>
  <c r="F4" i="41"/>
  <c r="H4" i="41"/>
  <c r="J4" i="41"/>
  <c r="L4" i="41"/>
  <c r="N4" i="41"/>
  <c r="P4" i="41"/>
  <c r="R4" i="41"/>
  <c r="T4" i="41"/>
  <c r="V4" i="41"/>
  <c r="X4" i="41"/>
  <c r="Z4" i="41"/>
  <c r="AB4" i="41"/>
  <c r="AC4" i="41"/>
  <c r="AD4" i="41"/>
  <c r="D5" i="41"/>
  <c r="F5" i="41"/>
  <c r="H5" i="41"/>
  <c r="J5" i="41"/>
  <c r="L5" i="41"/>
  <c r="N5" i="41"/>
  <c r="P5" i="41"/>
  <c r="R5" i="41"/>
  <c r="T5" i="41"/>
  <c r="V5" i="41"/>
  <c r="X5" i="41"/>
  <c r="Z5" i="41"/>
  <c r="AB5" i="41"/>
  <c r="AC5" i="41"/>
  <c r="AD5" i="41"/>
  <c r="D6" i="41"/>
  <c r="F6" i="41"/>
  <c r="H6" i="41"/>
  <c r="J6" i="41"/>
  <c r="L6" i="41"/>
  <c r="N6" i="41"/>
  <c r="P6" i="41"/>
  <c r="R6" i="41"/>
  <c r="T6" i="41"/>
  <c r="V6" i="41"/>
  <c r="X6" i="41"/>
  <c r="Z6" i="41"/>
  <c r="AB6" i="41"/>
  <c r="AC6" i="41"/>
  <c r="AD6" i="41"/>
  <c r="D7" i="41"/>
  <c r="F7" i="41"/>
  <c r="H7" i="41"/>
  <c r="J7" i="41"/>
  <c r="L7" i="41"/>
  <c r="N7" i="41"/>
  <c r="P7" i="41"/>
  <c r="R7" i="41"/>
  <c r="T7" i="41"/>
  <c r="V7" i="41"/>
  <c r="X7" i="41"/>
  <c r="Z7" i="41"/>
  <c r="AB7" i="41"/>
  <c r="AC7" i="41"/>
  <c r="AD7" i="41" s="1"/>
  <c r="D8" i="41"/>
  <c r="F8" i="41"/>
  <c r="H8" i="41"/>
  <c r="J8" i="41"/>
  <c r="L8" i="41"/>
  <c r="N8" i="41"/>
  <c r="P8" i="41"/>
  <c r="R8" i="41"/>
  <c r="T8" i="41"/>
  <c r="V8" i="41"/>
  <c r="X8" i="41"/>
  <c r="Z8" i="41"/>
  <c r="AB8" i="41"/>
  <c r="AC8" i="41"/>
  <c r="AD8" i="41"/>
  <c r="D9" i="41"/>
  <c r="F9" i="41"/>
  <c r="H9" i="41"/>
  <c r="J9" i="41"/>
  <c r="L9" i="41"/>
  <c r="N9" i="41"/>
  <c r="P9" i="41"/>
  <c r="R9" i="41"/>
  <c r="T9" i="41"/>
  <c r="V9" i="41"/>
  <c r="X9" i="41"/>
  <c r="Z9" i="41"/>
  <c r="AB9" i="41"/>
  <c r="AC9" i="41"/>
  <c r="AD9" i="41"/>
  <c r="D10" i="41"/>
  <c r="F10" i="41"/>
  <c r="H10" i="41"/>
  <c r="J10" i="41"/>
  <c r="L10" i="41"/>
  <c r="N10" i="41"/>
  <c r="P10" i="41"/>
  <c r="R10" i="41"/>
  <c r="T10" i="41"/>
  <c r="V10" i="41"/>
  <c r="X10" i="41"/>
  <c r="Z10" i="41"/>
  <c r="AB10" i="41"/>
  <c r="AC10" i="41"/>
  <c r="AD10" i="41"/>
  <c r="D11" i="41"/>
  <c r="F11" i="41"/>
  <c r="H11" i="41"/>
  <c r="J11" i="41"/>
  <c r="L11" i="41"/>
  <c r="N11" i="41"/>
  <c r="P11" i="41"/>
  <c r="R11" i="41"/>
  <c r="T11" i="41"/>
  <c r="V11" i="41"/>
  <c r="X11" i="41"/>
  <c r="Z11" i="41"/>
  <c r="AB11" i="41"/>
  <c r="AC11" i="41"/>
  <c r="AD11" i="41" s="1"/>
  <c r="D12" i="41"/>
  <c r="F12" i="41"/>
  <c r="H12" i="41"/>
  <c r="J12" i="41"/>
  <c r="L12" i="41"/>
  <c r="N12" i="41"/>
  <c r="P12" i="41"/>
  <c r="R12" i="41"/>
  <c r="T12" i="41"/>
  <c r="V12" i="41"/>
  <c r="X12" i="41"/>
  <c r="Z12" i="41"/>
  <c r="AB12" i="41"/>
  <c r="AC12" i="41"/>
  <c r="AD12" i="41"/>
  <c r="D13" i="41"/>
  <c r="F13" i="41"/>
  <c r="H13" i="41"/>
  <c r="J13" i="41"/>
  <c r="L13" i="41"/>
  <c r="N13" i="41"/>
  <c r="P13" i="41"/>
  <c r="R13" i="41"/>
  <c r="T13" i="41"/>
  <c r="V13" i="41"/>
  <c r="X13" i="41"/>
  <c r="Z13" i="41"/>
  <c r="AB13" i="41"/>
  <c r="AC13" i="41"/>
  <c r="AD13" i="41" s="1"/>
  <c r="D14" i="41"/>
  <c r="F14" i="41"/>
  <c r="H14" i="41"/>
  <c r="J14" i="41"/>
  <c r="L14" i="41"/>
  <c r="N14" i="41"/>
  <c r="P14" i="41"/>
  <c r="R14" i="41"/>
  <c r="T14" i="41"/>
  <c r="V14" i="41"/>
  <c r="X14" i="41"/>
  <c r="Z14" i="41"/>
  <c r="AB14" i="41"/>
  <c r="AC14" i="41"/>
  <c r="AD14" i="41"/>
  <c r="D15" i="41"/>
  <c r="F15" i="41"/>
  <c r="H15" i="41"/>
  <c r="J15" i="41"/>
  <c r="L15" i="41"/>
  <c r="N15" i="41"/>
  <c r="P15" i="41"/>
  <c r="R15" i="41"/>
  <c r="T15" i="41"/>
  <c r="V15" i="41"/>
  <c r="X15" i="41"/>
  <c r="Z15" i="41"/>
  <c r="AB15" i="41"/>
  <c r="AC15" i="41"/>
  <c r="AD15" i="41" s="1"/>
  <c r="D16" i="41"/>
  <c r="F16" i="41"/>
  <c r="H16" i="41"/>
  <c r="J16" i="41"/>
  <c r="L16" i="41"/>
  <c r="N16" i="41"/>
  <c r="P16" i="41"/>
  <c r="R16" i="41"/>
  <c r="T16" i="41"/>
  <c r="V16" i="41"/>
  <c r="X16" i="41"/>
  <c r="Z16" i="41"/>
  <c r="AB16" i="41"/>
  <c r="AC16" i="41"/>
  <c r="AD16" i="41" s="1"/>
  <c r="D17" i="41"/>
  <c r="F17" i="41"/>
  <c r="H17" i="41"/>
  <c r="J17" i="41"/>
  <c r="L17" i="41"/>
  <c r="N17" i="41"/>
  <c r="P17" i="41"/>
  <c r="R17" i="41"/>
  <c r="T17" i="41"/>
  <c r="V17" i="41"/>
  <c r="X17" i="41"/>
  <c r="Z17" i="41"/>
  <c r="AB17" i="41"/>
  <c r="AC17" i="41"/>
  <c r="AD17" i="41"/>
  <c r="D18" i="41"/>
  <c r="F18" i="41"/>
  <c r="H18" i="41"/>
  <c r="J18" i="41"/>
  <c r="L18" i="41"/>
  <c r="N18" i="41"/>
  <c r="P18" i="41"/>
  <c r="R18" i="41"/>
  <c r="T18" i="41"/>
  <c r="V18" i="41"/>
  <c r="X18" i="41"/>
  <c r="Z18" i="41"/>
  <c r="AB18" i="41"/>
  <c r="AC18" i="41"/>
  <c r="AD18" i="41"/>
  <c r="D19" i="41"/>
  <c r="F19" i="41"/>
  <c r="H19" i="41"/>
  <c r="J19" i="41"/>
  <c r="L19" i="41"/>
  <c r="N19" i="41"/>
  <c r="P19" i="41"/>
  <c r="R19" i="41"/>
  <c r="T19" i="41"/>
  <c r="V19" i="41"/>
  <c r="X19" i="41"/>
  <c r="Z19" i="41"/>
  <c r="AB19" i="41"/>
  <c r="AC19" i="41"/>
  <c r="AD19" i="41" s="1"/>
  <c r="D20" i="41"/>
  <c r="F20" i="41"/>
  <c r="H20" i="41"/>
  <c r="J20" i="41"/>
  <c r="L20" i="41"/>
  <c r="N20" i="41"/>
  <c r="P20" i="41"/>
  <c r="R20" i="41"/>
  <c r="T20" i="41"/>
  <c r="V20" i="41"/>
  <c r="X20" i="41"/>
  <c r="Z20" i="41"/>
  <c r="AB20" i="41"/>
  <c r="AC20" i="41"/>
  <c r="AD20" i="41"/>
  <c r="D21" i="41"/>
  <c r="F21" i="41"/>
  <c r="H21" i="41"/>
  <c r="J21" i="41"/>
  <c r="L21" i="41"/>
  <c r="N21" i="41"/>
  <c r="P21" i="41"/>
  <c r="R21" i="41"/>
  <c r="T21" i="41"/>
  <c r="V21" i="41"/>
  <c r="X21" i="41"/>
  <c r="Z21" i="41"/>
  <c r="AB21" i="41"/>
  <c r="AC21" i="41"/>
  <c r="AD21" i="41" s="1"/>
  <c r="D22" i="41"/>
  <c r="F22" i="41"/>
  <c r="H22" i="41"/>
  <c r="J22" i="41"/>
  <c r="L22" i="41"/>
  <c r="N22" i="41"/>
  <c r="P22" i="41"/>
  <c r="R22" i="41"/>
  <c r="T22" i="41"/>
  <c r="V22" i="41"/>
  <c r="X22" i="41"/>
  <c r="Z22" i="41"/>
  <c r="AB22" i="41"/>
  <c r="AC22" i="41"/>
  <c r="AD22" i="41"/>
  <c r="D23" i="41"/>
  <c r="F23" i="41"/>
  <c r="H23" i="41"/>
  <c r="J23" i="41"/>
  <c r="L23" i="41"/>
  <c r="N23" i="41"/>
  <c r="P23" i="41"/>
  <c r="R23" i="41"/>
  <c r="T23" i="41"/>
  <c r="V23" i="41"/>
  <c r="X23" i="41"/>
  <c r="Z23" i="41"/>
  <c r="AB23" i="41"/>
  <c r="AC23" i="41"/>
  <c r="AD23" i="41" s="1"/>
  <c r="D24" i="41"/>
  <c r="F24" i="41"/>
  <c r="H24" i="41"/>
  <c r="J24" i="41"/>
  <c r="L24" i="41"/>
  <c r="N24" i="41"/>
  <c r="P24" i="41"/>
  <c r="R24" i="41"/>
  <c r="T24" i="41"/>
  <c r="V24" i="41"/>
  <c r="X24" i="41"/>
  <c r="Z24" i="41"/>
  <c r="AB24" i="41"/>
  <c r="AC24" i="41"/>
  <c r="AD24" i="41" s="1"/>
  <c r="D25" i="41"/>
  <c r="F25" i="41"/>
  <c r="H25" i="41"/>
  <c r="J25" i="41"/>
  <c r="L25" i="41"/>
  <c r="N25" i="41"/>
  <c r="P25" i="41"/>
  <c r="R25" i="41"/>
  <c r="T25" i="41"/>
  <c r="V25" i="41"/>
  <c r="X25" i="41"/>
  <c r="Z25" i="41"/>
  <c r="AB25" i="41"/>
  <c r="AC25" i="41"/>
  <c r="AD25" i="41"/>
  <c r="D26" i="41"/>
  <c r="F26" i="41"/>
  <c r="H26" i="41"/>
  <c r="J26" i="41"/>
  <c r="L26" i="41"/>
  <c r="N26" i="41"/>
  <c r="P26" i="41"/>
  <c r="R26" i="41"/>
  <c r="T26" i="41"/>
  <c r="V26" i="41"/>
  <c r="X26" i="41"/>
  <c r="Z26" i="41"/>
  <c r="AB26" i="41"/>
  <c r="AC26" i="41"/>
  <c r="AD26" i="41"/>
  <c r="D27" i="41"/>
  <c r="F27" i="41"/>
  <c r="H27" i="41"/>
  <c r="J27" i="41"/>
  <c r="L27" i="41"/>
  <c r="N27" i="41"/>
  <c r="P27" i="41"/>
  <c r="R27" i="41"/>
  <c r="T27" i="41"/>
  <c r="V27" i="41"/>
  <c r="X27" i="41"/>
  <c r="Z27" i="41"/>
  <c r="AB27" i="41"/>
  <c r="AC27" i="41"/>
  <c r="AD27" i="41" s="1"/>
  <c r="D28" i="41"/>
  <c r="F28" i="41"/>
  <c r="H28" i="41"/>
  <c r="J28" i="41"/>
  <c r="L28" i="41"/>
  <c r="N28" i="41"/>
  <c r="P28" i="41"/>
  <c r="R28" i="41"/>
  <c r="T28" i="41"/>
  <c r="V28" i="41"/>
  <c r="X28" i="41"/>
  <c r="Z28" i="41"/>
  <c r="AB28" i="41"/>
  <c r="AC28" i="41"/>
  <c r="AD28" i="41"/>
  <c r="D29" i="41"/>
  <c r="F29" i="41"/>
  <c r="H29" i="41"/>
  <c r="J29" i="41"/>
  <c r="L29" i="41"/>
  <c r="N29" i="41"/>
  <c r="P29" i="41"/>
  <c r="R29" i="41"/>
  <c r="T29" i="41"/>
  <c r="V29" i="41"/>
  <c r="X29" i="41"/>
  <c r="Z29" i="41"/>
  <c r="AB29" i="41"/>
  <c r="AC29" i="41"/>
  <c r="AD29" i="41" s="1"/>
  <c r="D30" i="41"/>
  <c r="F30" i="41"/>
  <c r="H30" i="41"/>
  <c r="J30" i="41"/>
  <c r="L30" i="41"/>
  <c r="N30" i="41"/>
  <c r="P30" i="41"/>
  <c r="R30" i="41"/>
  <c r="T30" i="41"/>
  <c r="V30" i="41"/>
  <c r="X30" i="41"/>
  <c r="Z30" i="41"/>
  <c r="AB30" i="41"/>
  <c r="AC30" i="41"/>
  <c r="AD30" i="41"/>
  <c r="D31" i="41"/>
  <c r="F31" i="41"/>
  <c r="H31" i="41"/>
  <c r="J31" i="41"/>
  <c r="L31" i="41"/>
  <c r="N31" i="41"/>
  <c r="P31" i="41"/>
  <c r="R31" i="41"/>
  <c r="T31" i="41"/>
  <c r="V31" i="41"/>
  <c r="X31" i="41"/>
  <c r="Z31" i="41"/>
  <c r="AB31" i="41"/>
  <c r="AC31" i="41"/>
  <c r="AD31" i="41" s="1"/>
  <c r="D32" i="41"/>
  <c r="F32" i="41"/>
  <c r="H32" i="41"/>
  <c r="J32" i="41"/>
  <c r="L32" i="41"/>
  <c r="N32" i="41"/>
  <c r="P32" i="41"/>
  <c r="R32" i="41"/>
  <c r="T32" i="41"/>
  <c r="V32" i="41"/>
  <c r="X32" i="41"/>
  <c r="Z32" i="41"/>
  <c r="AB32" i="41"/>
  <c r="AC32" i="41"/>
  <c r="AD32" i="41" s="1"/>
  <c r="D33" i="41"/>
  <c r="F33" i="41"/>
  <c r="H33" i="41"/>
  <c r="J33" i="41"/>
  <c r="L33" i="41"/>
  <c r="N33" i="41"/>
  <c r="P33" i="41"/>
  <c r="R33" i="41"/>
  <c r="T33" i="41"/>
  <c r="V33" i="41"/>
  <c r="X33" i="41"/>
  <c r="Z33" i="41"/>
  <c r="AB33" i="41"/>
  <c r="AC33" i="41"/>
  <c r="AD33" i="41"/>
  <c r="D34" i="41"/>
  <c r="F34" i="41"/>
  <c r="H34" i="41"/>
  <c r="J34" i="41"/>
  <c r="L34" i="41"/>
  <c r="N34" i="41"/>
  <c r="P34" i="41"/>
  <c r="R34" i="41"/>
  <c r="T34" i="41"/>
  <c r="V34" i="41"/>
  <c r="X34" i="41"/>
  <c r="Z34" i="41"/>
  <c r="AB34" i="41"/>
  <c r="AC34" i="41"/>
  <c r="AD34" i="41"/>
  <c r="D35" i="41"/>
  <c r="F35" i="41"/>
  <c r="H35" i="41"/>
  <c r="J35" i="41"/>
  <c r="L35" i="41"/>
  <c r="N35" i="41"/>
  <c r="P35" i="41"/>
  <c r="R35" i="41"/>
  <c r="T35" i="41"/>
  <c r="V35" i="41"/>
  <c r="X35" i="41"/>
  <c r="Z35" i="41"/>
  <c r="AB35" i="41"/>
  <c r="AC35" i="41"/>
  <c r="AD35" i="41" s="1"/>
  <c r="D36" i="41"/>
  <c r="F36" i="41"/>
  <c r="H36" i="41"/>
  <c r="J36" i="41"/>
  <c r="L36" i="41"/>
  <c r="N36" i="41"/>
  <c r="P36" i="41"/>
  <c r="R36" i="41"/>
  <c r="T36" i="41"/>
  <c r="V36" i="41"/>
  <c r="X36" i="41"/>
  <c r="Z36" i="41"/>
  <c r="AB36" i="41"/>
  <c r="AC36" i="41"/>
  <c r="AD36" i="41"/>
  <c r="D37" i="41"/>
  <c r="F37" i="41"/>
  <c r="H37" i="41"/>
  <c r="J37" i="41"/>
  <c r="L37" i="41"/>
  <c r="N37" i="41"/>
  <c r="P37" i="41"/>
  <c r="R37" i="41"/>
  <c r="T37" i="41"/>
  <c r="V37" i="41"/>
  <c r="X37" i="41"/>
  <c r="Z37" i="41"/>
  <c r="AB37" i="41"/>
  <c r="AC37" i="41"/>
  <c r="AD37" i="41" s="1"/>
  <c r="D38" i="41"/>
  <c r="F38" i="41"/>
  <c r="H38" i="41"/>
  <c r="J38" i="41"/>
  <c r="L38" i="41"/>
  <c r="N38" i="41"/>
  <c r="P38" i="41"/>
  <c r="R38" i="41"/>
  <c r="T38" i="41"/>
  <c r="V38" i="41"/>
  <c r="X38" i="41"/>
  <c r="Z38" i="41"/>
  <c r="AB38" i="41"/>
  <c r="AC38" i="41"/>
  <c r="AD38" i="41"/>
  <c r="D39" i="41"/>
  <c r="F39" i="41"/>
  <c r="H39" i="41"/>
  <c r="J39" i="41"/>
  <c r="L39" i="41"/>
  <c r="N39" i="41"/>
  <c r="P39" i="41"/>
  <c r="R39" i="41"/>
  <c r="T39" i="41"/>
  <c r="V39" i="41"/>
  <c r="X39" i="41"/>
  <c r="Z39" i="41"/>
  <c r="AB39" i="41"/>
  <c r="AC39" i="41"/>
  <c r="AD39" i="41" s="1"/>
  <c r="D40" i="41"/>
  <c r="F40" i="41"/>
  <c r="H40" i="41"/>
  <c r="J40" i="41"/>
  <c r="L40" i="41"/>
  <c r="N40" i="41"/>
  <c r="P40" i="41"/>
  <c r="R40" i="41"/>
  <c r="T40" i="41"/>
  <c r="V40" i="41"/>
  <c r="X40" i="41"/>
  <c r="Z40" i="41"/>
  <c r="AB40" i="41"/>
  <c r="AC40" i="41"/>
  <c r="AD40" i="41" s="1"/>
  <c r="D41" i="41"/>
  <c r="F41" i="41"/>
  <c r="H41" i="41"/>
  <c r="J41" i="41"/>
  <c r="L41" i="41"/>
  <c r="N41" i="41"/>
  <c r="P41" i="41"/>
  <c r="R41" i="41"/>
  <c r="T41" i="41"/>
  <c r="V41" i="41"/>
  <c r="X41" i="41"/>
  <c r="Z41" i="41"/>
  <c r="AB41" i="41"/>
  <c r="AC41" i="41"/>
  <c r="AD41" i="41"/>
  <c r="D42" i="41"/>
  <c r="F42" i="41"/>
  <c r="H42" i="41"/>
  <c r="J42" i="41"/>
  <c r="L42" i="41"/>
  <c r="N42" i="41"/>
  <c r="P42" i="41"/>
  <c r="R42" i="41"/>
  <c r="T42" i="41"/>
  <c r="V42" i="41"/>
  <c r="X42" i="41"/>
  <c r="Z42" i="41"/>
  <c r="AB42" i="41"/>
  <c r="AC42" i="41"/>
  <c r="AD42" i="41"/>
  <c r="D43" i="41"/>
  <c r="F43" i="41"/>
  <c r="H43" i="41"/>
  <c r="J43" i="41"/>
  <c r="L43" i="41"/>
  <c r="N43" i="41"/>
  <c r="P43" i="41"/>
  <c r="R43" i="41"/>
  <c r="T43" i="41"/>
  <c r="V43" i="41"/>
  <c r="X43" i="41"/>
  <c r="Z43" i="41"/>
  <c r="AB43" i="41"/>
  <c r="AC43" i="41"/>
  <c r="AD43" i="41" s="1"/>
  <c r="D44" i="41"/>
  <c r="F44" i="41"/>
  <c r="H44" i="41"/>
  <c r="J44" i="41"/>
  <c r="L44" i="41"/>
  <c r="N44" i="41"/>
  <c r="P44" i="41"/>
  <c r="R44" i="41"/>
  <c r="T44" i="41"/>
  <c r="V44" i="41"/>
  <c r="X44" i="41"/>
  <c r="Z44" i="41"/>
  <c r="AB44" i="41"/>
  <c r="AC44" i="41"/>
  <c r="AD44" i="41"/>
  <c r="D45" i="41"/>
  <c r="F45" i="41"/>
  <c r="H45" i="41"/>
  <c r="J45" i="41"/>
  <c r="L45" i="41"/>
  <c r="N45" i="41"/>
  <c r="P45" i="41"/>
  <c r="R45" i="41"/>
  <c r="T45" i="41"/>
  <c r="V45" i="41"/>
  <c r="X45" i="41"/>
  <c r="Z45" i="41"/>
  <c r="AB45" i="41"/>
  <c r="AC45" i="41"/>
  <c r="AD45" i="41" s="1"/>
  <c r="D46" i="41"/>
  <c r="F46" i="41"/>
  <c r="H46" i="41"/>
  <c r="J46" i="41"/>
  <c r="L46" i="41"/>
  <c r="N46" i="41"/>
  <c r="P46" i="41"/>
  <c r="R46" i="41"/>
  <c r="T46" i="41"/>
  <c r="V46" i="41"/>
  <c r="X46" i="41"/>
  <c r="Z46" i="41"/>
  <c r="AB46" i="41"/>
  <c r="AC46" i="41"/>
  <c r="AD46" i="41"/>
  <c r="D47" i="41"/>
  <c r="F47" i="41"/>
  <c r="H47" i="41"/>
  <c r="J47" i="41"/>
  <c r="L47" i="41"/>
  <c r="N47" i="41"/>
  <c r="P47" i="41"/>
  <c r="R47" i="41"/>
  <c r="T47" i="41"/>
  <c r="V47" i="41"/>
  <c r="X47" i="41"/>
  <c r="Z47" i="41"/>
  <c r="AB47" i="41"/>
  <c r="AC47" i="41"/>
  <c r="AD47" i="41" s="1"/>
  <c r="D48" i="41"/>
  <c r="F48" i="41"/>
  <c r="H48" i="41"/>
  <c r="J48" i="41"/>
  <c r="L48" i="41"/>
  <c r="N48" i="41"/>
  <c r="P48" i="41"/>
  <c r="R48" i="41"/>
  <c r="T48" i="41"/>
  <c r="V48" i="41"/>
  <c r="X48" i="41"/>
  <c r="Z48" i="41"/>
  <c r="AB48" i="41"/>
  <c r="AC48" i="41"/>
  <c r="AD48" i="41" s="1"/>
  <c r="D49" i="41"/>
  <c r="F49" i="41"/>
  <c r="H49" i="41"/>
  <c r="J49" i="41"/>
  <c r="L49" i="41"/>
  <c r="N49" i="41"/>
  <c r="P49" i="41"/>
  <c r="R49" i="41"/>
  <c r="T49" i="41"/>
  <c r="V49" i="41"/>
  <c r="X49" i="41"/>
  <c r="Z49" i="41"/>
  <c r="AB49" i="41"/>
  <c r="AC49" i="41"/>
  <c r="AD49" i="41"/>
  <c r="D50" i="41"/>
  <c r="F50" i="41"/>
  <c r="H50" i="41"/>
  <c r="J50" i="41"/>
  <c r="L50" i="41"/>
  <c r="N50" i="41"/>
  <c r="P50" i="41"/>
  <c r="R50" i="41"/>
  <c r="T50" i="41"/>
  <c r="V50" i="41"/>
  <c r="X50" i="41"/>
  <c r="Z50" i="41"/>
  <c r="AB50" i="41"/>
  <c r="AC50" i="41"/>
  <c r="AD50" i="41"/>
  <c r="D51" i="41"/>
  <c r="F51" i="41"/>
  <c r="H51" i="41"/>
  <c r="J51" i="41"/>
  <c r="L51" i="41"/>
  <c r="N51" i="41"/>
  <c r="P51" i="41"/>
  <c r="R51" i="41"/>
  <c r="T51" i="41"/>
  <c r="V51" i="41"/>
  <c r="X51" i="41"/>
  <c r="Z51" i="41"/>
  <c r="AB51" i="41"/>
  <c r="AC51" i="41"/>
  <c r="AD51" i="41" s="1"/>
  <c r="D52" i="41"/>
  <c r="F52" i="41"/>
  <c r="H52" i="41"/>
  <c r="J52" i="41"/>
  <c r="L52" i="41"/>
  <c r="N52" i="41"/>
  <c r="P52" i="41"/>
  <c r="R52" i="41"/>
  <c r="T52" i="41"/>
  <c r="V52" i="41"/>
  <c r="X52" i="41"/>
  <c r="Z52" i="41"/>
  <c r="AB52" i="41"/>
  <c r="AC52" i="41"/>
  <c r="AD52" i="41"/>
  <c r="D53" i="41"/>
  <c r="F53" i="41"/>
  <c r="H53" i="41"/>
  <c r="J53" i="41"/>
  <c r="L53" i="41"/>
  <c r="N53" i="41"/>
  <c r="P53" i="41"/>
  <c r="R53" i="41"/>
  <c r="T53" i="41"/>
  <c r="V53" i="41"/>
  <c r="X53" i="41"/>
  <c r="Z53" i="41"/>
  <c r="AB53" i="41"/>
  <c r="AC53" i="41"/>
  <c r="AD53" i="41" s="1"/>
  <c r="D54" i="41"/>
  <c r="F54" i="41"/>
  <c r="H54" i="41"/>
  <c r="J54" i="41"/>
  <c r="L54" i="41"/>
  <c r="N54" i="41"/>
  <c r="P54" i="41"/>
  <c r="R54" i="41"/>
  <c r="T54" i="41"/>
  <c r="V54" i="41"/>
  <c r="X54" i="41"/>
  <c r="Z54" i="41"/>
  <c r="AB54" i="41"/>
  <c r="AC54" i="41"/>
  <c r="AD54" i="41"/>
  <c r="D55" i="41"/>
  <c r="F55" i="41"/>
  <c r="H55" i="41"/>
  <c r="J55" i="41"/>
  <c r="L55" i="41"/>
  <c r="N55" i="41"/>
  <c r="P55" i="41"/>
  <c r="R55" i="41"/>
  <c r="T55" i="41"/>
  <c r="V55" i="41"/>
  <c r="X55" i="41"/>
  <c r="Z55" i="41"/>
  <c r="AB55" i="41"/>
  <c r="AC55" i="41"/>
  <c r="AD55" i="41" s="1"/>
  <c r="D56" i="41"/>
  <c r="F56" i="41"/>
  <c r="H56" i="41"/>
  <c r="J56" i="41"/>
  <c r="L56" i="41"/>
  <c r="N56" i="41"/>
  <c r="P56" i="41"/>
  <c r="R56" i="41"/>
  <c r="T56" i="41"/>
  <c r="V56" i="41"/>
  <c r="X56" i="41"/>
  <c r="Z56" i="41"/>
  <c r="AB56" i="41"/>
  <c r="AC56" i="41"/>
  <c r="AD56" i="41" s="1"/>
  <c r="D57" i="41"/>
  <c r="F57" i="41"/>
  <c r="H57" i="41"/>
  <c r="J57" i="41"/>
  <c r="L57" i="41"/>
  <c r="N57" i="41"/>
  <c r="P57" i="41"/>
  <c r="R57" i="41"/>
  <c r="T57" i="41"/>
  <c r="V57" i="41"/>
  <c r="X57" i="41"/>
  <c r="Z57" i="41"/>
  <c r="AB57" i="41"/>
  <c r="AC57" i="41"/>
  <c r="AD57" i="41"/>
  <c r="D58" i="41"/>
  <c r="F58" i="41"/>
  <c r="H58" i="41"/>
  <c r="J58" i="41"/>
  <c r="L58" i="41"/>
  <c r="N58" i="41"/>
  <c r="P58" i="41"/>
  <c r="R58" i="41"/>
  <c r="T58" i="41"/>
  <c r="V58" i="41"/>
  <c r="X58" i="41"/>
  <c r="Z58" i="41"/>
  <c r="AB58" i="41"/>
  <c r="AC58" i="41"/>
  <c r="AD58" i="41"/>
  <c r="D59" i="41"/>
  <c r="F59" i="41"/>
  <c r="H59" i="41"/>
  <c r="J59" i="41"/>
  <c r="L59" i="41"/>
  <c r="N59" i="41"/>
  <c r="P59" i="41"/>
  <c r="R59" i="41"/>
  <c r="T59" i="41"/>
  <c r="V59" i="41"/>
  <c r="X59" i="41"/>
  <c r="Z59" i="41"/>
  <c r="AB59" i="41"/>
  <c r="AC59" i="41"/>
  <c r="AD59" i="41" s="1"/>
  <c r="D60" i="41"/>
  <c r="F60" i="41"/>
  <c r="H60" i="41"/>
  <c r="J60" i="41"/>
  <c r="L60" i="41"/>
  <c r="N60" i="41"/>
  <c r="P60" i="41"/>
  <c r="R60" i="41"/>
  <c r="T60" i="41"/>
  <c r="V60" i="41"/>
  <c r="X60" i="41"/>
  <c r="Z60" i="41"/>
  <c r="AB60" i="41"/>
  <c r="AC60" i="41"/>
  <c r="AD60" i="41"/>
  <c r="D61" i="41"/>
  <c r="F61" i="41"/>
  <c r="H61" i="41"/>
  <c r="J61" i="41"/>
  <c r="L61" i="41"/>
  <c r="N61" i="41"/>
  <c r="P61" i="41"/>
  <c r="R61" i="41"/>
  <c r="T61" i="41"/>
  <c r="V61" i="41"/>
  <c r="X61" i="41"/>
  <c r="Z61" i="41"/>
  <c r="AB61" i="41"/>
  <c r="AC61" i="41"/>
  <c r="AD61" i="41" s="1"/>
  <c r="D62" i="41"/>
  <c r="F62" i="41"/>
  <c r="H62" i="41"/>
  <c r="J62" i="41"/>
  <c r="L62" i="41"/>
  <c r="N62" i="41"/>
  <c r="P62" i="41"/>
  <c r="R62" i="41"/>
  <c r="T62" i="41"/>
  <c r="V62" i="41"/>
  <c r="X62" i="41"/>
  <c r="Z62" i="41"/>
  <c r="AB62" i="41"/>
  <c r="AC62" i="41"/>
  <c r="AD62" i="41"/>
  <c r="D63" i="41"/>
  <c r="F63" i="41"/>
  <c r="H63" i="41"/>
  <c r="J63" i="41"/>
  <c r="L63" i="41"/>
  <c r="N63" i="41"/>
  <c r="P63" i="41"/>
  <c r="R63" i="41"/>
  <c r="T63" i="41"/>
  <c r="V63" i="41"/>
  <c r="X63" i="41"/>
  <c r="Z63" i="41"/>
  <c r="AB63" i="41"/>
  <c r="AC63" i="41"/>
  <c r="AD63" i="41" s="1"/>
  <c r="D64" i="41"/>
  <c r="F64" i="41"/>
  <c r="H64" i="41"/>
  <c r="J64" i="41"/>
  <c r="L64" i="41"/>
  <c r="N64" i="41"/>
  <c r="P64" i="41"/>
  <c r="R64" i="41"/>
  <c r="T64" i="41"/>
  <c r="V64" i="41"/>
  <c r="X64" i="41"/>
  <c r="Z64" i="41"/>
  <c r="AB64" i="41"/>
  <c r="AC64" i="41"/>
  <c r="AD64" i="41" s="1"/>
  <c r="D65" i="41"/>
  <c r="F65" i="41"/>
  <c r="H65" i="41"/>
  <c r="J65" i="41"/>
  <c r="L65" i="41"/>
  <c r="N65" i="41"/>
  <c r="P65" i="41"/>
  <c r="R65" i="41"/>
  <c r="T65" i="41"/>
  <c r="V65" i="41"/>
  <c r="X65" i="41"/>
  <c r="Z65" i="41"/>
  <c r="AB65" i="41"/>
  <c r="AC65" i="41"/>
  <c r="AD65" i="41"/>
  <c r="D66" i="41"/>
  <c r="F66" i="41"/>
  <c r="H66" i="41"/>
  <c r="J66" i="41"/>
  <c r="L66" i="41"/>
  <c r="N66" i="41"/>
  <c r="P66" i="41"/>
  <c r="R66" i="41"/>
  <c r="T66" i="41"/>
  <c r="V66" i="41"/>
  <c r="X66" i="41"/>
  <c r="Z66" i="41"/>
  <c r="AB66" i="41"/>
  <c r="AC66" i="41"/>
  <c r="AD66" i="41"/>
  <c r="D67" i="41"/>
  <c r="F67" i="41"/>
  <c r="H67" i="41"/>
  <c r="J67" i="41"/>
  <c r="L67" i="41"/>
  <c r="N67" i="41"/>
  <c r="P67" i="41"/>
  <c r="R67" i="41"/>
  <c r="T67" i="41"/>
  <c r="V67" i="41"/>
  <c r="X67" i="41"/>
  <c r="Z67" i="41"/>
  <c r="AB67" i="41"/>
  <c r="AC67" i="41"/>
  <c r="AD67" i="41" s="1"/>
  <c r="D68" i="41"/>
  <c r="F68" i="41"/>
  <c r="H68" i="41"/>
  <c r="J68" i="41"/>
  <c r="L68" i="41"/>
  <c r="N68" i="41"/>
  <c r="P68" i="41"/>
  <c r="R68" i="41"/>
  <c r="T68" i="41"/>
  <c r="V68" i="41"/>
  <c r="X68" i="41"/>
  <c r="Z68" i="41"/>
  <c r="AB68" i="41"/>
  <c r="AC68" i="41"/>
  <c r="AD68" i="41"/>
  <c r="D69" i="41"/>
  <c r="F69" i="41"/>
  <c r="H69" i="41"/>
  <c r="J69" i="41"/>
  <c r="L69" i="41"/>
  <c r="N69" i="41"/>
  <c r="P69" i="41"/>
  <c r="R69" i="41"/>
  <c r="T69" i="41"/>
  <c r="V69" i="41"/>
  <c r="X69" i="41"/>
  <c r="Z69" i="41"/>
  <c r="AB69" i="41"/>
  <c r="AC69" i="41"/>
  <c r="AD69" i="41" s="1"/>
  <c r="D70" i="41"/>
  <c r="F70" i="41"/>
  <c r="H70" i="41"/>
  <c r="J70" i="41"/>
  <c r="L70" i="41"/>
  <c r="N70" i="41"/>
  <c r="P70" i="41"/>
  <c r="R70" i="41"/>
  <c r="T70" i="41"/>
  <c r="V70" i="41"/>
  <c r="X70" i="41"/>
  <c r="Z70" i="41"/>
  <c r="AB70" i="41"/>
  <c r="AC70" i="41"/>
  <c r="AD70" i="41"/>
  <c r="D71" i="41"/>
  <c r="F71" i="41"/>
  <c r="H71" i="41"/>
  <c r="J71" i="41"/>
  <c r="L71" i="41"/>
  <c r="N71" i="41"/>
  <c r="P71" i="41"/>
  <c r="R71" i="41"/>
  <c r="T71" i="41"/>
  <c r="V71" i="41"/>
  <c r="X71" i="41"/>
  <c r="Z71" i="41"/>
  <c r="AB71" i="41"/>
  <c r="AC71" i="41"/>
  <c r="AD71" i="41" s="1"/>
  <c r="D72" i="41"/>
  <c r="F72" i="41"/>
  <c r="H72" i="41"/>
  <c r="J72" i="41"/>
  <c r="L72" i="41"/>
  <c r="N72" i="41"/>
  <c r="P72" i="41"/>
  <c r="R72" i="41"/>
  <c r="T72" i="41"/>
  <c r="V72" i="41"/>
  <c r="X72" i="41"/>
  <c r="Z72" i="41"/>
  <c r="AB72" i="41"/>
  <c r="AC72" i="41"/>
  <c r="AD72" i="41" s="1"/>
  <c r="D73" i="41"/>
  <c r="F73" i="41"/>
  <c r="H73" i="41"/>
  <c r="J73" i="41"/>
  <c r="L73" i="41"/>
  <c r="N73" i="41"/>
  <c r="P73" i="41"/>
  <c r="R73" i="41"/>
  <c r="T73" i="41"/>
  <c r="V73" i="41"/>
  <c r="X73" i="41"/>
  <c r="Z73" i="41"/>
  <c r="AB73" i="41"/>
  <c r="AC73" i="41"/>
  <c r="AD73" i="41"/>
  <c r="D74" i="41"/>
  <c r="F74" i="41"/>
  <c r="H74" i="41"/>
  <c r="J74" i="41"/>
  <c r="L74" i="41"/>
  <c r="N74" i="41"/>
  <c r="P74" i="41"/>
  <c r="R74" i="41"/>
  <c r="T74" i="41"/>
  <c r="V74" i="41"/>
  <c r="X74" i="41"/>
  <c r="Z74" i="41"/>
  <c r="AB74" i="41"/>
  <c r="AC74" i="41"/>
  <c r="AD74" i="41"/>
  <c r="D75" i="41"/>
  <c r="F75" i="41"/>
  <c r="H75" i="41"/>
  <c r="J75" i="41"/>
  <c r="L75" i="41"/>
  <c r="N75" i="41"/>
  <c r="P75" i="41"/>
  <c r="R75" i="41"/>
  <c r="T75" i="41"/>
  <c r="V75" i="41"/>
  <c r="X75" i="41"/>
  <c r="Z75" i="41"/>
  <c r="AB75" i="41"/>
  <c r="AC75" i="41"/>
  <c r="AD75" i="41" s="1"/>
  <c r="D76" i="41"/>
  <c r="F76" i="41"/>
  <c r="H76" i="41"/>
  <c r="J76" i="41"/>
  <c r="L76" i="41"/>
  <c r="N76" i="41"/>
  <c r="P76" i="41"/>
  <c r="R76" i="41"/>
  <c r="T76" i="41"/>
  <c r="V76" i="41"/>
  <c r="X76" i="41"/>
  <c r="Z76" i="41"/>
  <c r="AB76" i="41"/>
  <c r="AC76" i="41"/>
  <c r="AD76" i="41"/>
  <c r="D77" i="41"/>
  <c r="F77" i="41"/>
  <c r="H77" i="41"/>
  <c r="J77" i="41"/>
  <c r="L77" i="41"/>
  <c r="N77" i="41"/>
  <c r="P77" i="41"/>
  <c r="R77" i="41"/>
  <c r="T77" i="41"/>
  <c r="V77" i="41"/>
  <c r="X77" i="41"/>
  <c r="Z77" i="41"/>
  <c r="AB77" i="41"/>
  <c r="AC77" i="41"/>
  <c r="AD77" i="41" s="1"/>
  <c r="D78" i="41"/>
  <c r="F78" i="41"/>
  <c r="H78" i="41"/>
  <c r="J78" i="41"/>
  <c r="L78" i="41"/>
  <c r="N78" i="41"/>
  <c r="P78" i="41"/>
  <c r="R78" i="41"/>
  <c r="T78" i="41"/>
  <c r="V78" i="41"/>
  <c r="X78" i="41"/>
  <c r="Z78" i="41"/>
  <c r="AB78" i="41"/>
  <c r="AC78" i="41"/>
  <c r="AD78" i="41"/>
  <c r="D79" i="41"/>
  <c r="F79" i="41"/>
  <c r="H79" i="41"/>
  <c r="J79" i="41"/>
  <c r="L79" i="41"/>
  <c r="N79" i="41"/>
  <c r="P79" i="41"/>
  <c r="R79" i="41"/>
  <c r="T79" i="41"/>
  <c r="V79" i="41"/>
  <c r="X79" i="41"/>
  <c r="Z79" i="41"/>
  <c r="AB79" i="41"/>
  <c r="AC79" i="41"/>
  <c r="AD79" i="41" s="1"/>
  <c r="D80" i="41"/>
  <c r="F80" i="41"/>
  <c r="H80" i="41"/>
  <c r="J80" i="41"/>
  <c r="L80" i="41"/>
  <c r="N80" i="41"/>
  <c r="P80" i="41"/>
  <c r="R80" i="41"/>
  <c r="T80" i="41"/>
  <c r="V80" i="41"/>
  <c r="X80" i="41"/>
  <c r="Z80" i="41"/>
  <c r="AB80" i="41"/>
  <c r="AC80" i="41"/>
  <c r="AD80" i="41" s="1"/>
  <c r="D81" i="41"/>
  <c r="F81" i="41"/>
  <c r="H81" i="41"/>
  <c r="J81" i="41"/>
  <c r="L81" i="41"/>
  <c r="N81" i="41"/>
  <c r="P81" i="41"/>
  <c r="R81" i="41"/>
  <c r="T81" i="41"/>
  <c r="V81" i="41"/>
  <c r="X81" i="41"/>
  <c r="Z81" i="41"/>
  <c r="AB81" i="41"/>
  <c r="AC81" i="41"/>
  <c r="AD81" i="41"/>
  <c r="D82" i="41"/>
  <c r="F82" i="41"/>
  <c r="H82" i="41"/>
  <c r="J82" i="41"/>
  <c r="L82" i="41"/>
  <c r="N82" i="41"/>
  <c r="P82" i="41"/>
  <c r="R82" i="41"/>
  <c r="T82" i="41"/>
  <c r="V82" i="41"/>
  <c r="X82" i="41"/>
  <c r="Z82" i="41"/>
  <c r="AB82" i="41"/>
  <c r="AC82" i="41"/>
  <c r="AD82" i="41"/>
  <c r="D83" i="41"/>
  <c r="F83" i="41"/>
  <c r="H83" i="41"/>
  <c r="J83" i="41"/>
  <c r="L83" i="41"/>
  <c r="N83" i="41"/>
  <c r="P83" i="41"/>
  <c r="R83" i="41"/>
  <c r="T83" i="41"/>
  <c r="V83" i="41"/>
  <c r="X83" i="41"/>
  <c r="Z83" i="41"/>
  <c r="AB83" i="41"/>
  <c r="AC83" i="41"/>
  <c r="AD83" i="41" s="1"/>
  <c r="D84" i="41"/>
  <c r="F84" i="41"/>
  <c r="H84" i="41"/>
  <c r="J84" i="41"/>
  <c r="L84" i="41"/>
  <c r="N84" i="41"/>
  <c r="P84" i="41"/>
  <c r="R84" i="41"/>
  <c r="T84" i="41"/>
  <c r="V84" i="41"/>
  <c r="X84" i="41"/>
  <c r="Z84" i="41"/>
  <c r="AB84" i="41"/>
  <c r="AC84" i="41"/>
  <c r="AD84" i="41"/>
  <c r="D85" i="41"/>
  <c r="F85" i="41"/>
  <c r="H85" i="41"/>
  <c r="J85" i="41"/>
  <c r="L85" i="41"/>
  <c r="N85" i="41"/>
  <c r="P85" i="41"/>
  <c r="R85" i="41"/>
  <c r="T85" i="41"/>
  <c r="V85" i="41"/>
  <c r="X85" i="41"/>
  <c r="Z85" i="41"/>
  <c r="AB85" i="41"/>
  <c r="AC85" i="41"/>
  <c r="AD85" i="41" s="1"/>
  <c r="D86" i="41"/>
  <c r="F86" i="41"/>
  <c r="H86" i="41"/>
  <c r="J86" i="41"/>
  <c r="L86" i="41"/>
  <c r="N86" i="41"/>
  <c r="P86" i="41"/>
  <c r="R86" i="41"/>
  <c r="T86" i="41"/>
  <c r="V86" i="41"/>
  <c r="X86" i="41"/>
  <c r="Z86" i="41"/>
  <c r="AB86" i="41"/>
  <c r="AC86" i="41"/>
  <c r="AD86" i="41"/>
  <c r="D87" i="41"/>
  <c r="F87" i="41"/>
  <c r="H87" i="41"/>
  <c r="J87" i="41"/>
  <c r="L87" i="41"/>
  <c r="N87" i="41"/>
  <c r="P87" i="41"/>
  <c r="R87" i="41"/>
  <c r="T87" i="41"/>
  <c r="V87" i="41"/>
  <c r="X87" i="41"/>
  <c r="Z87" i="41"/>
  <c r="AB87" i="41"/>
  <c r="AC87" i="41"/>
  <c r="AD87" i="41" s="1"/>
  <c r="D88" i="41"/>
  <c r="F88" i="41"/>
  <c r="H88" i="41"/>
  <c r="J88" i="41"/>
  <c r="L88" i="41"/>
  <c r="N88" i="41"/>
  <c r="P88" i="41"/>
  <c r="R88" i="41"/>
  <c r="T88" i="41"/>
  <c r="V88" i="41"/>
  <c r="X88" i="41"/>
  <c r="Z88" i="41"/>
  <c r="AB88" i="41"/>
  <c r="AC88" i="41"/>
  <c r="AD88" i="41" s="1"/>
  <c r="D89" i="41"/>
  <c r="F89" i="41"/>
  <c r="H89" i="41"/>
  <c r="J89" i="41"/>
  <c r="L89" i="41"/>
  <c r="N89" i="41"/>
  <c r="P89" i="41"/>
  <c r="R89" i="41"/>
  <c r="T89" i="41"/>
  <c r="V89" i="41"/>
  <c r="X89" i="41"/>
  <c r="Z89" i="41"/>
  <c r="AB89" i="41"/>
  <c r="AC89" i="41"/>
  <c r="AD89" i="41"/>
  <c r="D90" i="41"/>
  <c r="F90" i="41"/>
  <c r="H90" i="41"/>
  <c r="J90" i="41"/>
  <c r="L90" i="41"/>
  <c r="N90" i="41"/>
  <c r="P90" i="41"/>
  <c r="R90" i="41"/>
  <c r="T90" i="41"/>
  <c r="V90" i="41"/>
  <c r="X90" i="41"/>
  <c r="Z90" i="41"/>
  <c r="AB90" i="41"/>
  <c r="AC90" i="41"/>
  <c r="AD90" i="41"/>
  <c r="D91" i="41"/>
  <c r="F91" i="41"/>
  <c r="H91" i="41"/>
  <c r="J91" i="41"/>
  <c r="L91" i="41"/>
  <c r="N91" i="41"/>
  <c r="P91" i="41"/>
  <c r="R91" i="41"/>
  <c r="T91" i="41"/>
  <c r="V91" i="41"/>
  <c r="X91" i="41"/>
  <c r="Z91" i="41"/>
  <c r="AB91" i="41"/>
  <c r="AC91" i="41"/>
  <c r="AD91" i="41" s="1"/>
  <c r="D92" i="41"/>
  <c r="F92" i="41"/>
  <c r="H92" i="41"/>
  <c r="J92" i="41"/>
  <c r="L92" i="41"/>
  <c r="N92" i="41"/>
  <c r="P92" i="41"/>
  <c r="R92" i="41"/>
  <c r="T92" i="41"/>
  <c r="V92" i="41"/>
  <c r="X92" i="41"/>
  <c r="Z92" i="41"/>
  <c r="AB92" i="41"/>
  <c r="AC92" i="41"/>
  <c r="AD92" i="41"/>
  <c r="D93" i="41"/>
  <c r="F93" i="41"/>
  <c r="H93" i="41"/>
  <c r="J93" i="41"/>
  <c r="L93" i="41"/>
  <c r="N93" i="41"/>
  <c r="P93" i="41"/>
  <c r="R93" i="41"/>
  <c r="T93" i="41"/>
  <c r="V93" i="41"/>
  <c r="X93" i="41"/>
  <c r="Z93" i="41"/>
  <c r="AB93" i="41"/>
  <c r="AC93" i="41"/>
  <c r="AD93" i="41" s="1"/>
  <c r="D94" i="41"/>
  <c r="F94" i="41"/>
  <c r="H94" i="41"/>
  <c r="J94" i="41"/>
  <c r="L94" i="41"/>
  <c r="N94" i="41"/>
  <c r="P94" i="41"/>
  <c r="R94" i="41"/>
  <c r="T94" i="41"/>
  <c r="V94" i="41"/>
  <c r="X94" i="41"/>
  <c r="Z94" i="41"/>
  <c r="AB94" i="41"/>
  <c r="AC94" i="41"/>
  <c r="AD94" i="41"/>
  <c r="D95" i="41"/>
  <c r="F95" i="41"/>
  <c r="H95" i="41"/>
  <c r="J95" i="41"/>
  <c r="L95" i="41"/>
  <c r="N95" i="41"/>
  <c r="P95" i="41"/>
  <c r="R95" i="41"/>
  <c r="T95" i="41"/>
  <c r="V95" i="41"/>
  <c r="X95" i="41"/>
  <c r="Z95" i="41"/>
  <c r="AB95" i="41"/>
  <c r="AC95" i="41"/>
  <c r="AD95" i="41" s="1"/>
  <c r="D96" i="41"/>
  <c r="F96" i="41"/>
  <c r="H96" i="41"/>
  <c r="J96" i="41"/>
  <c r="L96" i="41"/>
  <c r="N96" i="41"/>
  <c r="P96" i="41"/>
  <c r="R96" i="41"/>
  <c r="T96" i="41"/>
  <c r="V96" i="41"/>
  <c r="X96" i="41"/>
  <c r="Z96" i="41"/>
  <c r="AB96" i="41"/>
  <c r="AC96" i="41"/>
  <c r="AD96" i="41" s="1"/>
  <c r="D97" i="41"/>
  <c r="F97" i="41"/>
  <c r="H97" i="41"/>
  <c r="J97" i="41"/>
  <c r="L97" i="41"/>
  <c r="N97" i="41"/>
  <c r="P97" i="41"/>
  <c r="R97" i="41"/>
  <c r="T97" i="41"/>
  <c r="V97" i="41"/>
  <c r="X97" i="41"/>
  <c r="Z97" i="41"/>
  <c r="AB97" i="41"/>
  <c r="AC97" i="41"/>
  <c r="AD97" i="41"/>
  <c r="D98" i="41"/>
  <c r="F98" i="41"/>
  <c r="H98" i="41"/>
  <c r="J98" i="41"/>
  <c r="L98" i="41"/>
  <c r="N98" i="41"/>
  <c r="P98" i="41"/>
  <c r="R98" i="41"/>
  <c r="T98" i="41"/>
  <c r="V98" i="41"/>
  <c r="X98" i="41"/>
  <c r="Z98" i="41"/>
  <c r="AB98" i="41"/>
  <c r="AC98" i="41"/>
  <c r="AD98" i="41"/>
  <c r="D99" i="41"/>
  <c r="F99" i="41"/>
  <c r="H99" i="41"/>
  <c r="J99" i="41"/>
  <c r="L99" i="41"/>
  <c r="N99" i="41"/>
  <c r="P99" i="41"/>
  <c r="R99" i="41"/>
  <c r="T99" i="41"/>
  <c r="V99" i="41"/>
  <c r="X99" i="41"/>
  <c r="Z99" i="41"/>
  <c r="AB99" i="41"/>
  <c r="AC99" i="41"/>
  <c r="AD99" i="41" s="1"/>
  <c r="D100" i="41"/>
  <c r="F100" i="41"/>
  <c r="H100" i="41"/>
  <c r="J100" i="41"/>
  <c r="L100" i="41"/>
  <c r="N100" i="41"/>
  <c r="P100" i="41"/>
  <c r="R100" i="41"/>
  <c r="T100" i="41"/>
  <c r="V100" i="41"/>
  <c r="X100" i="41"/>
  <c r="Z100" i="41"/>
  <c r="AB100" i="41"/>
  <c r="AC100" i="41"/>
  <c r="AD100" i="41"/>
  <c r="D101" i="41"/>
  <c r="F101" i="41"/>
  <c r="H101" i="41"/>
  <c r="J101" i="41"/>
  <c r="L101" i="41"/>
  <c r="N101" i="41"/>
  <c r="P101" i="41"/>
  <c r="R101" i="41"/>
  <c r="T101" i="41"/>
  <c r="V101" i="41"/>
  <c r="X101" i="41"/>
  <c r="Z101" i="41"/>
  <c r="AB101" i="41"/>
  <c r="AC101" i="41"/>
  <c r="AD101" i="41" s="1"/>
  <c r="D102" i="41"/>
  <c r="F102" i="41"/>
  <c r="H102" i="41"/>
  <c r="J102" i="41"/>
  <c r="L102" i="41"/>
  <c r="N102" i="41"/>
  <c r="P102" i="41"/>
  <c r="R102" i="41"/>
  <c r="T102" i="41"/>
  <c r="V102" i="41"/>
  <c r="X102" i="41"/>
  <c r="Z102" i="41"/>
  <c r="AB102" i="41"/>
  <c r="AC102" i="41"/>
  <c r="AD102" i="41"/>
  <c r="D103" i="41"/>
  <c r="F103" i="41"/>
  <c r="H103" i="41"/>
  <c r="J103" i="41"/>
  <c r="L103" i="41"/>
  <c r="N103" i="41"/>
  <c r="P103" i="41"/>
  <c r="R103" i="41"/>
  <c r="T103" i="41"/>
  <c r="V103" i="41"/>
  <c r="X103" i="41"/>
  <c r="Z103" i="41"/>
  <c r="AB103" i="41"/>
  <c r="AC103" i="41"/>
  <c r="AD103" i="41" s="1"/>
  <c r="D104" i="41"/>
  <c r="F104" i="41"/>
  <c r="H104" i="41"/>
  <c r="J104" i="41"/>
  <c r="L104" i="41"/>
  <c r="N104" i="41"/>
  <c r="P104" i="41"/>
  <c r="R104" i="41"/>
  <c r="T104" i="41"/>
  <c r="V104" i="41"/>
  <c r="X104" i="41"/>
  <c r="Z104" i="41"/>
  <c r="AB104" i="41"/>
  <c r="AC104" i="41"/>
  <c r="AD104" i="41" s="1"/>
  <c r="D105" i="41"/>
  <c r="F105" i="41"/>
  <c r="H105" i="41"/>
  <c r="J105" i="41"/>
  <c r="L105" i="41"/>
  <c r="N105" i="41"/>
  <c r="P105" i="41"/>
  <c r="R105" i="41"/>
  <c r="T105" i="41"/>
  <c r="V105" i="41"/>
  <c r="X105" i="41"/>
  <c r="Z105" i="41"/>
  <c r="AB105" i="41"/>
  <c r="AC105" i="41"/>
  <c r="AD105" i="41"/>
  <c r="D106" i="41"/>
  <c r="F106" i="41"/>
  <c r="H106" i="41"/>
  <c r="J106" i="41"/>
  <c r="L106" i="41"/>
  <c r="N106" i="41"/>
  <c r="P106" i="41"/>
  <c r="R106" i="41"/>
  <c r="T106" i="41"/>
  <c r="V106" i="41"/>
  <c r="X106" i="41"/>
  <c r="Z106" i="41"/>
  <c r="AB106" i="41"/>
  <c r="AC106" i="41"/>
  <c r="AD106" i="41"/>
  <c r="D107" i="41"/>
  <c r="F107" i="41"/>
  <c r="H107" i="41"/>
  <c r="J107" i="41"/>
  <c r="L107" i="41"/>
  <c r="N107" i="41"/>
  <c r="P107" i="41"/>
  <c r="R107" i="41"/>
  <c r="T107" i="41"/>
  <c r="V107" i="41"/>
  <c r="X107" i="41"/>
  <c r="Z107" i="41"/>
  <c r="AB107" i="41"/>
  <c r="AC107" i="41"/>
  <c r="AD107" i="41" s="1"/>
  <c r="D108" i="41"/>
  <c r="F108" i="41"/>
  <c r="H108" i="41"/>
  <c r="J108" i="41"/>
  <c r="L108" i="41"/>
  <c r="N108" i="41"/>
  <c r="P108" i="41"/>
  <c r="R108" i="41"/>
  <c r="T108" i="41"/>
  <c r="V108" i="41"/>
  <c r="X108" i="41"/>
  <c r="Z108" i="41"/>
  <c r="AB108" i="41"/>
  <c r="AC108" i="41"/>
  <c r="AD108" i="41"/>
  <c r="D109" i="41"/>
  <c r="F109" i="41"/>
  <c r="H109" i="41"/>
  <c r="J109" i="41"/>
  <c r="L109" i="41"/>
  <c r="N109" i="41"/>
  <c r="P109" i="41"/>
  <c r="R109" i="41"/>
  <c r="T109" i="41"/>
  <c r="V109" i="41"/>
  <c r="X109" i="41"/>
  <c r="Z109" i="41"/>
  <c r="AB109" i="41"/>
  <c r="AC109" i="41"/>
  <c r="AD109" i="41" s="1"/>
  <c r="D110" i="41"/>
  <c r="F110" i="41"/>
  <c r="H110" i="41"/>
  <c r="J110" i="41"/>
  <c r="L110" i="41"/>
  <c r="N110" i="41"/>
  <c r="P110" i="41"/>
  <c r="R110" i="41"/>
  <c r="T110" i="41"/>
  <c r="V110" i="41"/>
  <c r="X110" i="41"/>
  <c r="Z110" i="41"/>
  <c r="AB110" i="41"/>
  <c r="AC110" i="41"/>
  <c r="AD110" i="41"/>
  <c r="D111" i="41"/>
  <c r="F111" i="41"/>
  <c r="H111" i="41"/>
  <c r="J111" i="41"/>
  <c r="L111" i="41"/>
  <c r="N111" i="41"/>
  <c r="P111" i="41"/>
  <c r="R111" i="41"/>
  <c r="T111" i="41"/>
  <c r="V111" i="41"/>
  <c r="X111" i="41"/>
  <c r="Z111" i="41"/>
  <c r="AB111" i="41"/>
  <c r="AC111" i="41"/>
  <c r="AD111" i="41" s="1"/>
  <c r="D112" i="41"/>
  <c r="F112" i="41"/>
  <c r="H112" i="41"/>
  <c r="J112" i="41"/>
  <c r="L112" i="41"/>
  <c r="N112" i="41"/>
  <c r="P112" i="41"/>
  <c r="R112" i="41"/>
  <c r="T112" i="41"/>
  <c r="V112" i="41"/>
  <c r="X112" i="41"/>
  <c r="Z112" i="41"/>
  <c r="AB112" i="41"/>
  <c r="AC112" i="41"/>
  <c r="AD112" i="41" s="1"/>
  <c r="D113" i="41"/>
  <c r="F113" i="41"/>
  <c r="H113" i="41"/>
  <c r="J113" i="41"/>
  <c r="L113" i="41"/>
  <c r="N113" i="41"/>
  <c r="P113" i="41"/>
  <c r="R113" i="41"/>
  <c r="T113" i="41"/>
  <c r="V113" i="41"/>
  <c r="X113" i="41"/>
  <c r="Z113" i="41"/>
  <c r="AB113" i="41"/>
  <c r="AC113" i="41"/>
  <c r="AD113" i="41"/>
  <c r="D114" i="41"/>
  <c r="F114" i="41"/>
  <c r="H114" i="41"/>
  <c r="J114" i="41"/>
  <c r="L114" i="41"/>
  <c r="N114" i="41"/>
  <c r="P114" i="41"/>
  <c r="R114" i="41"/>
  <c r="T114" i="41"/>
  <c r="V114" i="41"/>
  <c r="X114" i="41"/>
  <c r="Z114" i="41"/>
  <c r="AB114" i="41"/>
  <c r="AC114" i="41"/>
  <c r="AD114" i="41"/>
  <c r="D115" i="41"/>
  <c r="F115" i="41"/>
  <c r="H115" i="41"/>
  <c r="J115" i="41"/>
  <c r="L115" i="41"/>
  <c r="N115" i="41"/>
  <c r="P115" i="41"/>
  <c r="R115" i="41"/>
  <c r="T115" i="41"/>
  <c r="V115" i="41"/>
  <c r="X115" i="41"/>
  <c r="Z115" i="41"/>
  <c r="AB115" i="41"/>
  <c r="AC115" i="41"/>
  <c r="AD115" i="41" s="1"/>
  <c r="D116" i="41"/>
  <c r="F116" i="41"/>
  <c r="H116" i="41"/>
  <c r="J116" i="41"/>
  <c r="L116" i="41"/>
  <c r="N116" i="41"/>
  <c r="P116" i="41"/>
  <c r="R116" i="41"/>
  <c r="T116" i="41"/>
  <c r="V116" i="41"/>
  <c r="X116" i="41"/>
  <c r="Z116" i="41"/>
  <c r="AB116" i="41"/>
  <c r="AC116" i="41"/>
  <c r="AD116" i="41"/>
  <c r="D117" i="41"/>
  <c r="F117" i="41"/>
  <c r="H117" i="41"/>
  <c r="J117" i="41"/>
  <c r="L117" i="41"/>
  <c r="N117" i="41"/>
  <c r="P117" i="41"/>
  <c r="R117" i="41"/>
  <c r="T117" i="41"/>
  <c r="V117" i="41"/>
  <c r="X117" i="41"/>
  <c r="Z117" i="41"/>
  <c r="AB117" i="41"/>
  <c r="AC117" i="41"/>
  <c r="AD117" i="41" s="1"/>
  <c r="D118" i="41"/>
  <c r="F118" i="41"/>
  <c r="H118" i="41"/>
  <c r="J118" i="41"/>
  <c r="L118" i="41"/>
  <c r="N118" i="41"/>
  <c r="P118" i="41"/>
  <c r="R118" i="41"/>
  <c r="T118" i="41"/>
  <c r="V118" i="41"/>
  <c r="X118" i="41"/>
  <c r="Z118" i="41"/>
  <c r="AB118" i="41"/>
  <c r="AC118" i="41"/>
  <c r="AD118" i="41" s="1"/>
  <c r="D119" i="41"/>
  <c r="F119" i="41"/>
  <c r="H119" i="41"/>
  <c r="J119" i="41"/>
  <c r="L119" i="41"/>
  <c r="N119" i="41"/>
  <c r="P119" i="41"/>
  <c r="R119" i="41"/>
  <c r="T119" i="41"/>
  <c r="V119" i="41"/>
  <c r="X119" i="41"/>
  <c r="Z119" i="41"/>
  <c r="AB119" i="41"/>
  <c r="AC119" i="41"/>
  <c r="AD119" i="41"/>
  <c r="D120" i="41"/>
  <c r="F120" i="41"/>
  <c r="H120" i="41"/>
  <c r="J120" i="41"/>
  <c r="L120" i="41"/>
  <c r="N120" i="41"/>
  <c r="P120" i="41"/>
  <c r="R120" i="41"/>
  <c r="T120" i="41"/>
  <c r="V120" i="41"/>
  <c r="X120" i="41"/>
  <c r="Z120" i="41"/>
  <c r="AB120" i="41"/>
  <c r="AC120" i="41"/>
  <c r="AD120" i="41"/>
  <c r="D121" i="41"/>
  <c r="F121" i="41"/>
  <c r="H121" i="41"/>
  <c r="J121" i="41"/>
  <c r="L121" i="41"/>
  <c r="N121" i="41"/>
  <c r="P121" i="41"/>
  <c r="R121" i="41"/>
  <c r="T121" i="41"/>
  <c r="V121" i="41"/>
  <c r="X121" i="41"/>
  <c r="Z121" i="41"/>
  <c r="AB121" i="41"/>
  <c r="AC121" i="41"/>
  <c r="AD121" i="41" s="1"/>
  <c r="D122" i="41"/>
  <c r="F122" i="41"/>
  <c r="H122" i="41"/>
  <c r="J122" i="41"/>
  <c r="L122" i="41"/>
  <c r="N122" i="41"/>
  <c r="P122" i="41"/>
  <c r="R122" i="41"/>
  <c r="T122" i="41"/>
  <c r="V122" i="41"/>
  <c r="X122" i="41"/>
  <c r="Z122" i="41"/>
  <c r="AB122" i="41"/>
  <c r="AC122" i="41"/>
  <c r="AD122" i="41"/>
  <c r="D123" i="41"/>
  <c r="F123" i="41"/>
  <c r="H123" i="41"/>
  <c r="J123" i="41"/>
  <c r="L123" i="41"/>
  <c r="N123" i="41"/>
  <c r="P123" i="41"/>
  <c r="R123" i="41"/>
  <c r="T123" i="41"/>
  <c r="V123" i="41"/>
  <c r="X123" i="41"/>
  <c r="Z123" i="41"/>
  <c r="AB123" i="41"/>
  <c r="AC123" i="41"/>
  <c r="AD123" i="41"/>
  <c r="D124" i="41"/>
  <c r="F124" i="41"/>
  <c r="H124" i="41"/>
  <c r="J124" i="41"/>
  <c r="L124" i="41"/>
  <c r="N124" i="41"/>
  <c r="P124" i="41"/>
  <c r="R124" i="41"/>
  <c r="T124" i="41"/>
  <c r="V124" i="41"/>
  <c r="X124" i="41"/>
  <c r="Z124" i="41"/>
  <c r="AB124" i="41"/>
  <c r="AC124" i="41"/>
  <c r="AD124" i="41"/>
  <c r="D125" i="41"/>
  <c r="F125" i="41"/>
  <c r="H125" i="41"/>
  <c r="J125" i="41"/>
  <c r="L125" i="41"/>
  <c r="N125" i="41"/>
  <c r="P125" i="41"/>
  <c r="R125" i="41"/>
  <c r="T125" i="41"/>
  <c r="V125" i="41"/>
  <c r="X125" i="41"/>
  <c r="Z125" i="41"/>
  <c r="AB125" i="41"/>
  <c r="AC125" i="41"/>
  <c r="AD125" i="41" s="1"/>
  <c r="D126" i="41"/>
  <c r="F126" i="41"/>
  <c r="H126" i="41"/>
  <c r="J126" i="41"/>
  <c r="L126" i="41"/>
  <c r="N126" i="41"/>
  <c r="P126" i="41"/>
  <c r="R126" i="41"/>
  <c r="T126" i="41"/>
  <c r="V126" i="41"/>
  <c r="X126" i="41"/>
  <c r="Z126" i="41"/>
  <c r="AB126" i="41"/>
  <c r="AC126" i="41"/>
  <c r="AD126" i="41"/>
  <c r="D127" i="41"/>
  <c r="F127" i="41"/>
  <c r="H127" i="41"/>
  <c r="J127" i="41"/>
  <c r="L127" i="41"/>
  <c r="N127" i="41"/>
  <c r="P127" i="41"/>
  <c r="R127" i="41"/>
  <c r="T127" i="41"/>
  <c r="V127" i="41"/>
  <c r="X127" i="41"/>
  <c r="Z127" i="41"/>
  <c r="AB127" i="41"/>
  <c r="AC127" i="41"/>
  <c r="AD127" i="41"/>
  <c r="D128" i="41"/>
  <c r="F128" i="41"/>
  <c r="H128" i="41"/>
  <c r="J128" i="41"/>
  <c r="L128" i="41"/>
  <c r="N128" i="41"/>
  <c r="P128" i="41"/>
  <c r="R128" i="41"/>
  <c r="T128" i="41"/>
  <c r="V128" i="41"/>
  <c r="X128" i="41"/>
  <c r="Z128" i="41"/>
  <c r="AB128" i="41"/>
  <c r="AC128" i="41"/>
  <c r="AD128" i="41"/>
  <c r="D129" i="41"/>
  <c r="F129" i="41"/>
  <c r="H129" i="41"/>
  <c r="J129" i="41"/>
  <c r="L129" i="41"/>
  <c r="N129" i="41"/>
  <c r="P129" i="41"/>
  <c r="R129" i="41"/>
  <c r="T129" i="41"/>
  <c r="V129" i="41"/>
  <c r="X129" i="41"/>
  <c r="Z129" i="41"/>
  <c r="AB129" i="41"/>
  <c r="AC129" i="41"/>
  <c r="AD129" i="41" s="1"/>
  <c r="D130" i="41"/>
  <c r="F130" i="41"/>
  <c r="H130" i="41"/>
  <c r="J130" i="41"/>
  <c r="L130" i="41"/>
  <c r="N130" i="41"/>
  <c r="P130" i="41"/>
  <c r="R130" i="41"/>
  <c r="T130" i="41"/>
  <c r="V130" i="41"/>
  <c r="X130" i="41"/>
  <c r="Z130" i="41"/>
  <c r="AB130" i="41"/>
  <c r="AC130" i="41"/>
  <c r="AD130" i="41"/>
  <c r="D131" i="41"/>
  <c r="F131" i="41"/>
  <c r="H131" i="41"/>
  <c r="J131" i="41"/>
  <c r="L131" i="41"/>
  <c r="N131" i="41"/>
  <c r="P131" i="41"/>
  <c r="R131" i="41"/>
  <c r="T131" i="41"/>
  <c r="V131" i="41"/>
  <c r="X131" i="41"/>
  <c r="Z131" i="41"/>
  <c r="AB131" i="41"/>
  <c r="AC131" i="41"/>
  <c r="AD131" i="41" s="1"/>
  <c r="D132" i="41"/>
  <c r="F132" i="41"/>
  <c r="H132" i="41"/>
  <c r="J132" i="41"/>
  <c r="L132" i="41"/>
  <c r="N132" i="41"/>
  <c r="P132" i="41"/>
  <c r="R132" i="41"/>
  <c r="T132" i="41"/>
  <c r="V132" i="41"/>
  <c r="X132" i="41"/>
  <c r="Z132" i="41"/>
  <c r="AB132" i="41"/>
  <c r="AC132" i="41"/>
  <c r="AD132" i="41"/>
  <c r="D133" i="41"/>
  <c r="F133" i="41"/>
  <c r="H133" i="41"/>
  <c r="J133" i="41"/>
  <c r="L133" i="41"/>
  <c r="N133" i="41"/>
  <c r="P133" i="41"/>
  <c r="R133" i="41"/>
  <c r="T133" i="41"/>
  <c r="V133" i="41"/>
  <c r="X133" i="41"/>
  <c r="Z133" i="41"/>
  <c r="AB133" i="41"/>
  <c r="AC133" i="41"/>
  <c r="AD133" i="41" s="1"/>
  <c r="D134" i="41"/>
  <c r="F134" i="41"/>
  <c r="H134" i="41"/>
  <c r="J134" i="41"/>
  <c r="L134" i="41"/>
  <c r="N134" i="41"/>
  <c r="P134" i="41"/>
  <c r="R134" i="41"/>
  <c r="T134" i="41"/>
  <c r="V134" i="41"/>
  <c r="X134" i="41"/>
  <c r="Z134" i="41"/>
  <c r="AB134" i="41"/>
  <c r="AC134" i="41"/>
  <c r="AD134" i="41" s="1"/>
  <c r="D135" i="41"/>
  <c r="F135" i="41"/>
  <c r="H135" i="41"/>
  <c r="J135" i="41"/>
  <c r="L135" i="41"/>
  <c r="N135" i="41"/>
  <c r="P135" i="41"/>
  <c r="R135" i="41"/>
  <c r="T135" i="41"/>
  <c r="V135" i="41"/>
  <c r="X135" i="41"/>
  <c r="Z135" i="41"/>
  <c r="AB135" i="41"/>
  <c r="AC135" i="41"/>
  <c r="AD135" i="41" s="1"/>
  <c r="D136" i="41"/>
  <c r="F136" i="41"/>
  <c r="H136" i="41"/>
  <c r="J136" i="41"/>
  <c r="L136" i="41"/>
  <c r="N136" i="41"/>
  <c r="P136" i="41"/>
  <c r="R136" i="41"/>
  <c r="T136" i="41"/>
  <c r="V136" i="41"/>
  <c r="X136" i="41"/>
  <c r="Z136" i="41"/>
  <c r="AB136" i="41"/>
  <c r="AC136" i="41"/>
  <c r="AD136" i="41"/>
  <c r="D137" i="41"/>
  <c r="F137" i="41"/>
  <c r="H137" i="41"/>
  <c r="J137" i="41"/>
  <c r="L137" i="41"/>
  <c r="N137" i="41"/>
  <c r="P137" i="41"/>
  <c r="R137" i="41"/>
  <c r="T137" i="41"/>
  <c r="V137" i="41"/>
  <c r="X137" i="41"/>
  <c r="Z137" i="41"/>
  <c r="AB137" i="41"/>
  <c r="AC137" i="41"/>
  <c r="AD137" i="41" s="1"/>
  <c r="D138" i="41"/>
  <c r="F138" i="41"/>
  <c r="H138" i="41"/>
  <c r="J138" i="41"/>
  <c r="L138" i="41"/>
  <c r="N138" i="41"/>
  <c r="P138" i="41"/>
  <c r="R138" i="41"/>
  <c r="T138" i="41"/>
  <c r="V138" i="41"/>
  <c r="X138" i="41"/>
  <c r="Z138" i="41"/>
  <c r="AB138" i="41"/>
  <c r="AC138" i="41"/>
  <c r="AD138" i="41" s="1"/>
  <c r="D139" i="41"/>
  <c r="F139" i="41"/>
  <c r="H139" i="41"/>
  <c r="J139" i="41"/>
  <c r="L139" i="41"/>
  <c r="N139" i="41"/>
  <c r="P139" i="41"/>
  <c r="R139" i="41"/>
  <c r="T139" i="41"/>
  <c r="V139" i="41"/>
  <c r="X139" i="41"/>
  <c r="Z139" i="41"/>
  <c r="AB139" i="41"/>
  <c r="AC139" i="41"/>
  <c r="AD139" i="41"/>
  <c r="D140" i="41"/>
  <c r="F140" i="41"/>
  <c r="H140" i="41"/>
  <c r="J140" i="41"/>
  <c r="L140" i="41"/>
  <c r="N140" i="41"/>
  <c r="P140" i="41"/>
  <c r="R140" i="41"/>
  <c r="T140" i="41"/>
  <c r="V140" i="41"/>
  <c r="X140" i="41"/>
  <c r="Z140" i="41"/>
  <c r="AB140" i="41"/>
  <c r="AC140" i="41"/>
  <c r="AD140" i="41"/>
  <c r="D141" i="41"/>
  <c r="F141" i="41"/>
  <c r="H141" i="41"/>
  <c r="J141" i="41"/>
  <c r="L141" i="41"/>
  <c r="N141" i="41"/>
  <c r="P141" i="41"/>
  <c r="R141" i="41"/>
  <c r="T141" i="41"/>
  <c r="V141" i="41"/>
  <c r="X141" i="41"/>
  <c r="Z141" i="41"/>
  <c r="AB141" i="41"/>
  <c r="AC141" i="41"/>
  <c r="AD141" i="41" s="1"/>
  <c r="D142" i="41"/>
  <c r="F142" i="41"/>
  <c r="H142" i="41"/>
  <c r="J142" i="41"/>
  <c r="L142" i="41"/>
  <c r="N142" i="41"/>
  <c r="P142" i="41"/>
  <c r="R142" i="41"/>
  <c r="T142" i="41"/>
  <c r="V142" i="41"/>
  <c r="X142" i="41"/>
  <c r="Z142" i="41"/>
  <c r="AB142" i="41"/>
  <c r="AC142" i="41"/>
  <c r="AD142" i="41"/>
  <c r="D143" i="41"/>
  <c r="F143" i="41"/>
  <c r="H143" i="41"/>
  <c r="J143" i="41"/>
  <c r="L143" i="41"/>
  <c r="N143" i="41"/>
  <c r="P143" i="41"/>
  <c r="R143" i="41"/>
  <c r="T143" i="41"/>
  <c r="V143" i="41"/>
  <c r="X143" i="41"/>
  <c r="Z143" i="41"/>
  <c r="AB143" i="41"/>
  <c r="AC143" i="41"/>
  <c r="AD143" i="41"/>
  <c r="D144" i="41"/>
  <c r="F144" i="41"/>
  <c r="H144" i="41"/>
  <c r="J144" i="41"/>
  <c r="L144" i="41"/>
  <c r="N144" i="41"/>
  <c r="P144" i="41"/>
  <c r="R144" i="41"/>
  <c r="T144" i="41"/>
  <c r="V144" i="41"/>
  <c r="X144" i="41"/>
  <c r="Z144" i="41"/>
  <c r="AB144" i="41"/>
  <c r="AC144" i="41"/>
  <c r="AD144" i="41"/>
  <c r="D145" i="41"/>
  <c r="F145" i="41"/>
  <c r="H145" i="41"/>
  <c r="J145" i="41"/>
  <c r="L145" i="41"/>
  <c r="N145" i="41"/>
  <c r="P145" i="41"/>
  <c r="R145" i="41"/>
  <c r="T145" i="41"/>
  <c r="V145" i="41"/>
  <c r="X145" i="41"/>
  <c r="Z145" i="41"/>
  <c r="AB145" i="41"/>
  <c r="AC145" i="41"/>
  <c r="AD145" i="41" s="1"/>
  <c r="D146" i="41"/>
  <c r="F146" i="41"/>
  <c r="H146" i="41"/>
  <c r="J146" i="41"/>
  <c r="L146" i="41"/>
  <c r="N146" i="41"/>
  <c r="P146" i="41"/>
  <c r="R146" i="41"/>
  <c r="T146" i="41"/>
  <c r="V146" i="41"/>
  <c r="X146" i="41"/>
  <c r="Z146" i="41"/>
  <c r="AB146" i="41"/>
  <c r="AC146" i="41"/>
  <c r="AD146" i="41"/>
  <c r="D147" i="41"/>
  <c r="F147" i="41"/>
  <c r="H147" i="41"/>
  <c r="J147" i="41"/>
  <c r="L147" i="41"/>
  <c r="N147" i="41"/>
  <c r="P147" i="41"/>
  <c r="R147" i="41"/>
  <c r="T147" i="41"/>
  <c r="V147" i="41"/>
  <c r="X147" i="41"/>
  <c r="Z147" i="41"/>
  <c r="AB147" i="41"/>
  <c r="AC147" i="41"/>
  <c r="AD147" i="41" s="1"/>
  <c r="D148" i="41"/>
  <c r="F148" i="41"/>
  <c r="H148" i="41"/>
  <c r="J148" i="41"/>
  <c r="L148" i="41"/>
  <c r="N148" i="41"/>
  <c r="P148" i="41"/>
  <c r="R148" i="41"/>
  <c r="T148" i="41"/>
  <c r="V148" i="41"/>
  <c r="X148" i="41"/>
  <c r="Z148" i="41"/>
  <c r="AB148" i="41"/>
  <c r="AC148" i="41"/>
  <c r="AD148" i="41"/>
  <c r="D149" i="41"/>
  <c r="F149" i="41"/>
  <c r="H149" i="41"/>
  <c r="J149" i="41"/>
  <c r="L149" i="41"/>
  <c r="N149" i="41"/>
  <c r="P149" i="41"/>
  <c r="R149" i="41"/>
  <c r="T149" i="41"/>
  <c r="V149" i="41"/>
  <c r="X149" i="41"/>
  <c r="Z149" i="41"/>
  <c r="AB149" i="41"/>
  <c r="AC149" i="41"/>
  <c r="AD149" i="41" s="1"/>
  <c r="D150" i="41"/>
  <c r="F150" i="41"/>
  <c r="H150" i="41"/>
  <c r="J150" i="41"/>
  <c r="L150" i="41"/>
  <c r="N150" i="41"/>
  <c r="P150" i="41"/>
  <c r="R150" i="41"/>
  <c r="T150" i="41"/>
  <c r="V150" i="41"/>
  <c r="X150" i="41"/>
  <c r="Z150" i="41"/>
  <c r="AB150" i="41"/>
  <c r="AC150" i="41"/>
  <c r="AD150" i="41" s="1"/>
  <c r="D151" i="41"/>
  <c r="F151" i="41"/>
  <c r="H151" i="41"/>
  <c r="J151" i="41"/>
  <c r="L151" i="41"/>
  <c r="N151" i="41"/>
  <c r="P151" i="41"/>
  <c r="R151" i="41"/>
  <c r="T151" i="41"/>
  <c r="V151" i="41"/>
  <c r="X151" i="41"/>
  <c r="Z151" i="41"/>
  <c r="AB151" i="41"/>
  <c r="AC151" i="41"/>
  <c r="AD151" i="41"/>
  <c r="D152" i="41"/>
  <c r="F152" i="41"/>
  <c r="H152" i="41"/>
  <c r="J152" i="41"/>
  <c r="L152" i="41"/>
  <c r="N152" i="41"/>
  <c r="P152" i="41"/>
  <c r="R152" i="41"/>
  <c r="T152" i="41"/>
  <c r="V152" i="41"/>
  <c r="X152" i="41"/>
  <c r="Z152" i="41"/>
  <c r="AB152" i="41"/>
  <c r="AC152" i="41"/>
  <c r="AD152" i="41"/>
  <c r="D153" i="41"/>
  <c r="F153" i="41"/>
  <c r="H153" i="41"/>
  <c r="J153" i="41"/>
  <c r="L153" i="41"/>
  <c r="N153" i="41"/>
  <c r="P153" i="41"/>
  <c r="R153" i="41"/>
  <c r="T153" i="41"/>
  <c r="V153" i="41"/>
  <c r="X153" i="41"/>
  <c r="Z153" i="41"/>
  <c r="AB153" i="41"/>
  <c r="AC153" i="41"/>
  <c r="AD153" i="41" s="1"/>
  <c r="D154" i="41"/>
  <c r="F154" i="41"/>
  <c r="H154" i="41"/>
  <c r="J154" i="41"/>
  <c r="L154" i="41"/>
  <c r="N154" i="41"/>
  <c r="P154" i="41"/>
  <c r="R154" i="41"/>
  <c r="T154" i="41"/>
  <c r="V154" i="41"/>
  <c r="X154" i="41"/>
  <c r="Z154" i="41"/>
  <c r="AB154" i="41"/>
  <c r="AC154" i="41"/>
  <c r="AD154" i="41"/>
  <c r="D155" i="41"/>
  <c r="F155" i="41"/>
  <c r="H155" i="41"/>
  <c r="J155" i="41"/>
  <c r="L155" i="41"/>
  <c r="N155" i="41"/>
  <c r="P155" i="41"/>
  <c r="R155" i="41"/>
  <c r="T155" i="41"/>
  <c r="V155" i="41"/>
  <c r="X155" i="41"/>
  <c r="Z155" i="41"/>
  <c r="AB155" i="41"/>
  <c r="AC155" i="41"/>
  <c r="AD155" i="41"/>
  <c r="D156" i="41"/>
  <c r="F156" i="41"/>
  <c r="H156" i="41"/>
  <c r="J156" i="41"/>
  <c r="L156" i="41"/>
  <c r="N156" i="41"/>
  <c r="P156" i="41"/>
  <c r="R156" i="41"/>
  <c r="T156" i="41"/>
  <c r="V156" i="41"/>
  <c r="X156" i="41"/>
  <c r="Z156" i="41"/>
  <c r="AB156" i="41"/>
  <c r="AC156" i="41"/>
  <c r="AD156" i="41"/>
  <c r="D157" i="41"/>
  <c r="F157" i="41"/>
  <c r="H157" i="41"/>
  <c r="J157" i="41"/>
  <c r="L157" i="41"/>
  <c r="N157" i="41"/>
  <c r="P157" i="41"/>
  <c r="R157" i="41"/>
  <c r="T157" i="41"/>
  <c r="V157" i="41"/>
  <c r="X157" i="41"/>
  <c r="Z157" i="41"/>
  <c r="AB157" i="41"/>
  <c r="AC157" i="41"/>
  <c r="AD157" i="41" s="1"/>
  <c r="D158" i="41"/>
  <c r="F158" i="41"/>
  <c r="H158" i="41"/>
  <c r="J158" i="41"/>
  <c r="L158" i="41"/>
  <c r="N158" i="41"/>
  <c r="P158" i="41"/>
  <c r="R158" i="41"/>
  <c r="T158" i="41"/>
  <c r="V158" i="41"/>
  <c r="X158" i="41"/>
  <c r="Z158" i="41"/>
  <c r="AB158" i="41"/>
  <c r="AC158" i="41"/>
  <c r="AD158" i="41"/>
  <c r="D159" i="41"/>
  <c r="F159" i="41"/>
  <c r="H159" i="41"/>
  <c r="J159" i="41"/>
  <c r="L159" i="41"/>
  <c r="N159" i="41"/>
  <c r="P159" i="41"/>
  <c r="R159" i="41"/>
  <c r="T159" i="41"/>
  <c r="V159" i="41"/>
  <c r="X159" i="41"/>
  <c r="Z159" i="41"/>
  <c r="AB159" i="41"/>
  <c r="AC159" i="41"/>
  <c r="AD159" i="41"/>
  <c r="D160" i="41"/>
  <c r="F160" i="41"/>
  <c r="H160" i="41"/>
  <c r="J160" i="41"/>
  <c r="L160" i="41"/>
  <c r="N160" i="41"/>
  <c r="P160" i="41"/>
  <c r="R160" i="41"/>
  <c r="T160" i="41"/>
  <c r="V160" i="41"/>
  <c r="X160" i="41"/>
  <c r="Z160" i="41"/>
  <c r="AB160" i="41"/>
  <c r="AC160" i="41"/>
  <c r="AD160" i="41"/>
  <c r="D161" i="41"/>
  <c r="F161" i="41"/>
  <c r="H161" i="41"/>
  <c r="J161" i="41"/>
  <c r="L161" i="41"/>
  <c r="N161" i="41"/>
  <c r="P161" i="41"/>
  <c r="R161" i="41"/>
  <c r="T161" i="41"/>
  <c r="V161" i="41"/>
  <c r="X161" i="41"/>
  <c r="Z161" i="41"/>
  <c r="AB161" i="41"/>
  <c r="AC161" i="41"/>
  <c r="AD161" i="41" s="1"/>
  <c r="D162" i="41"/>
  <c r="F162" i="41"/>
  <c r="H162" i="41"/>
  <c r="J162" i="41"/>
  <c r="L162" i="41"/>
  <c r="N162" i="41"/>
  <c r="P162" i="41"/>
  <c r="R162" i="41"/>
  <c r="T162" i="41"/>
  <c r="V162" i="41"/>
  <c r="X162" i="41"/>
  <c r="Z162" i="41"/>
  <c r="AB162" i="41"/>
  <c r="AC162" i="41"/>
  <c r="AD162" i="41"/>
  <c r="D163" i="41"/>
  <c r="F163" i="41"/>
  <c r="H163" i="41"/>
  <c r="J163" i="41"/>
  <c r="L163" i="41"/>
  <c r="N163" i="41"/>
  <c r="P163" i="41"/>
  <c r="R163" i="41"/>
  <c r="T163" i="41"/>
  <c r="V163" i="41"/>
  <c r="X163" i="41"/>
  <c r="Z163" i="41"/>
  <c r="AB163" i="41"/>
  <c r="AC163" i="41"/>
  <c r="AD163" i="41" s="1"/>
  <c r="D164" i="41"/>
  <c r="F164" i="41"/>
  <c r="H164" i="41"/>
  <c r="J164" i="41"/>
  <c r="L164" i="41"/>
  <c r="N164" i="41"/>
  <c r="P164" i="41"/>
  <c r="R164" i="41"/>
  <c r="T164" i="41"/>
  <c r="V164" i="41"/>
  <c r="X164" i="41"/>
  <c r="Z164" i="41"/>
  <c r="AB164" i="41"/>
  <c r="AC164" i="41"/>
  <c r="AD164" i="41"/>
  <c r="D165" i="41"/>
  <c r="F165" i="41"/>
  <c r="H165" i="41"/>
  <c r="J165" i="41"/>
  <c r="L165" i="41"/>
  <c r="N165" i="41"/>
  <c r="P165" i="41"/>
  <c r="R165" i="41"/>
  <c r="T165" i="41"/>
  <c r="V165" i="41"/>
  <c r="X165" i="41"/>
  <c r="Z165" i="41"/>
  <c r="AB165" i="41"/>
  <c r="AC165" i="41"/>
  <c r="AD165" i="41" s="1"/>
  <c r="D166" i="41"/>
  <c r="F166" i="41"/>
  <c r="H166" i="41"/>
  <c r="J166" i="41"/>
  <c r="L166" i="41"/>
  <c r="N166" i="41"/>
  <c r="P166" i="41"/>
  <c r="R166" i="41"/>
  <c r="T166" i="41"/>
  <c r="V166" i="41"/>
  <c r="X166" i="41"/>
  <c r="Z166" i="41"/>
  <c r="AB166" i="41"/>
  <c r="AC166" i="41"/>
  <c r="AD166" i="41" s="1"/>
  <c r="D167" i="41"/>
  <c r="F167" i="41"/>
  <c r="H167" i="41"/>
  <c r="J167" i="41"/>
  <c r="L167" i="41"/>
  <c r="N167" i="41"/>
  <c r="P167" i="41"/>
  <c r="R167" i="41"/>
  <c r="T167" i="41"/>
  <c r="V167" i="41"/>
  <c r="X167" i="41"/>
  <c r="Z167" i="41"/>
  <c r="AB167" i="41"/>
  <c r="AC167" i="41"/>
  <c r="AD167" i="41" s="1"/>
  <c r="D168" i="41"/>
  <c r="F168" i="41"/>
  <c r="H168" i="41"/>
  <c r="J168" i="41"/>
  <c r="L168" i="41"/>
  <c r="N168" i="41"/>
  <c r="P168" i="41"/>
  <c r="R168" i="41"/>
  <c r="T168" i="41"/>
  <c r="V168" i="41"/>
  <c r="X168" i="41"/>
  <c r="Z168" i="41"/>
  <c r="AB168" i="41"/>
  <c r="AC168" i="41"/>
  <c r="AD168" i="41"/>
  <c r="D169" i="41"/>
  <c r="F169" i="41"/>
  <c r="H169" i="41"/>
  <c r="J169" i="41"/>
  <c r="L169" i="41"/>
  <c r="N169" i="41"/>
  <c r="P169" i="41"/>
  <c r="R169" i="41"/>
  <c r="T169" i="41"/>
  <c r="V169" i="41"/>
  <c r="X169" i="41"/>
  <c r="Z169" i="41"/>
  <c r="AB169" i="41"/>
  <c r="AC169" i="41"/>
  <c r="AD169" i="41" s="1"/>
  <c r="D170" i="41"/>
  <c r="F170" i="41"/>
  <c r="H170" i="41"/>
  <c r="J170" i="41"/>
  <c r="L170" i="41"/>
  <c r="N170" i="41"/>
  <c r="P170" i="41"/>
  <c r="R170" i="41"/>
  <c r="T170" i="41"/>
  <c r="V170" i="41"/>
  <c r="X170" i="41"/>
  <c r="Z170" i="41"/>
  <c r="AB170" i="41"/>
  <c r="AC170" i="41"/>
  <c r="AD170" i="41" s="1"/>
  <c r="D171" i="41"/>
  <c r="F171" i="41"/>
  <c r="H171" i="41"/>
  <c r="J171" i="41"/>
  <c r="L171" i="41"/>
  <c r="N171" i="41"/>
  <c r="P171" i="41"/>
  <c r="R171" i="41"/>
  <c r="T171" i="41"/>
  <c r="V171" i="41"/>
  <c r="X171" i="41"/>
  <c r="Z171" i="41"/>
  <c r="AB171" i="41"/>
  <c r="AC171" i="41"/>
  <c r="AD171" i="41"/>
  <c r="D172" i="41"/>
  <c r="F172" i="41"/>
  <c r="H172" i="41"/>
  <c r="J172" i="41"/>
  <c r="L172" i="41"/>
  <c r="N172" i="41"/>
  <c r="P172" i="41"/>
  <c r="R172" i="41"/>
  <c r="T172" i="41"/>
  <c r="V172" i="41"/>
  <c r="X172" i="41"/>
  <c r="Z172" i="41"/>
  <c r="AB172" i="41"/>
  <c r="AC172" i="41"/>
  <c r="AD172" i="41"/>
  <c r="D173" i="41"/>
  <c r="F173" i="41"/>
  <c r="H173" i="41"/>
  <c r="J173" i="41"/>
  <c r="L173" i="41"/>
  <c r="N173" i="41"/>
  <c r="P173" i="41"/>
  <c r="R173" i="41"/>
  <c r="T173" i="41"/>
  <c r="V173" i="41"/>
  <c r="X173" i="41"/>
  <c r="Z173" i="41"/>
  <c r="AB173" i="41"/>
  <c r="AC173" i="41"/>
  <c r="AD173" i="41" s="1"/>
  <c r="D174" i="41"/>
  <c r="F174" i="41"/>
  <c r="H174" i="41"/>
  <c r="J174" i="41"/>
  <c r="L174" i="41"/>
  <c r="N174" i="41"/>
  <c r="P174" i="41"/>
  <c r="R174" i="41"/>
  <c r="T174" i="41"/>
  <c r="V174" i="41"/>
  <c r="X174" i="41"/>
  <c r="Z174" i="41"/>
  <c r="AB174" i="41"/>
  <c r="AC174" i="41"/>
  <c r="AD174" i="41"/>
  <c r="D175" i="41"/>
  <c r="F175" i="41"/>
  <c r="H175" i="41"/>
  <c r="J175" i="41"/>
  <c r="L175" i="41"/>
  <c r="N175" i="41"/>
  <c r="P175" i="41"/>
  <c r="R175" i="41"/>
  <c r="T175" i="41"/>
  <c r="V175" i="41"/>
  <c r="X175" i="41"/>
  <c r="Z175" i="41"/>
  <c r="AB175" i="41"/>
  <c r="AC175" i="41"/>
  <c r="AD175" i="41"/>
  <c r="D176" i="41"/>
  <c r="F176" i="41"/>
  <c r="H176" i="41"/>
  <c r="J176" i="41"/>
  <c r="L176" i="41"/>
  <c r="N176" i="41"/>
  <c r="P176" i="41"/>
  <c r="R176" i="41"/>
  <c r="T176" i="41"/>
  <c r="V176" i="41"/>
  <c r="X176" i="41"/>
  <c r="Z176" i="41"/>
  <c r="AB176" i="41"/>
  <c r="AC176" i="41"/>
  <c r="AD176" i="41"/>
  <c r="D177" i="41"/>
  <c r="F177" i="41"/>
  <c r="H177" i="41"/>
  <c r="J177" i="41"/>
  <c r="L177" i="41"/>
  <c r="N177" i="41"/>
  <c r="P177" i="41"/>
  <c r="R177" i="41"/>
  <c r="T177" i="41"/>
  <c r="V177" i="41"/>
  <c r="X177" i="41"/>
  <c r="Z177" i="41"/>
  <c r="AB177" i="41"/>
  <c r="AC177" i="41"/>
  <c r="AD177" i="41" s="1"/>
  <c r="D178" i="41"/>
  <c r="F178" i="41"/>
  <c r="H178" i="41"/>
  <c r="J178" i="41"/>
  <c r="L178" i="41"/>
  <c r="N178" i="41"/>
  <c r="P178" i="41"/>
  <c r="R178" i="41"/>
  <c r="T178" i="41"/>
  <c r="V178" i="41"/>
  <c r="X178" i="41"/>
  <c r="Z178" i="41"/>
  <c r="AB178" i="41"/>
  <c r="AC178" i="41"/>
  <c r="AD178" i="41"/>
  <c r="D179" i="41"/>
  <c r="F179" i="41"/>
  <c r="H179" i="41"/>
  <c r="J179" i="41"/>
  <c r="L179" i="41"/>
  <c r="N179" i="41"/>
  <c r="P179" i="41"/>
  <c r="R179" i="41"/>
  <c r="T179" i="41"/>
  <c r="V179" i="41"/>
  <c r="X179" i="41"/>
  <c r="Z179" i="41"/>
  <c r="AB179" i="41"/>
  <c r="AC179" i="41"/>
  <c r="AD179" i="41" s="1"/>
  <c r="D180" i="41"/>
  <c r="F180" i="41"/>
  <c r="H180" i="41"/>
  <c r="J180" i="41"/>
  <c r="L180" i="41"/>
  <c r="N180" i="41"/>
  <c r="P180" i="41"/>
  <c r="R180" i="41"/>
  <c r="T180" i="41"/>
  <c r="V180" i="41"/>
  <c r="X180" i="41"/>
  <c r="Z180" i="41"/>
  <c r="AB180" i="41"/>
  <c r="AC180" i="41"/>
  <c r="AD180" i="41"/>
  <c r="D181" i="41"/>
  <c r="F181" i="41"/>
  <c r="H181" i="41"/>
  <c r="J181" i="41"/>
  <c r="L181" i="41"/>
  <c r="N181" i="41"/>
  <c r="P181" i="41"/>
  <c r="R181" i="41"/>
  <c r="T181" i="41"/>
  <c r="V181" i="41"/>
  <c r="X181" i="41"/>
  <c r="Z181" i="41"/>
  <c r="AB181" i="41"/>
  <c r="AC181" i="41"/>
  <c r="AD181" i="41" s="1"/>
  <c r="D182" i="41"/>
  <c r="F182" i="41"/>
  <c r="H182" i="41"/>
  <c r="J182" i="41"/>
  <c r="L182" i="41"/>
  <c r="N182" i="41"/>
  <c r="P182" i="41"/>
  <c r="R182" i="41"/>
  <c r="T182" i="41"/>
  <c r="V182" i="41"/>
  <c r="X182" i="41"/>
  <c r="Z182" i="41"/>
  <c r="AB182" i="41"/>
  <c r="AC182" i="41"/>
  <c r="AD182" i="41" s="1"/>
  <c r="D183" i="41"/>
  <c r="F183" i="41"/>
  <c r="H183" i="41"/>
  <c r="J183" i="41"/>
  <c r="L183" i="41"/>
  <c r="N183" i="41"/>
  <c r="P183" i="41"/>
  <c r="R183" i="41"/>
  <c r="T183" i="41"/>
  <c r="V183" i="41"/>
  <c r="X183" i="41"/>
  <c r="Z183" i="41"/>
  <c r="AB183" i="41"/>
  <c r="AC183" i="41"/>
  <c r="AD183" i="41"/>
  <c r="D184" i="41"/>
  <c r="F184" i="41"/>
  <c r="H184" i="41"/>
  <c r="J184" i="41"/>
  <c r="L184" i="41"/>
  <c r="N184" i="41"/>
  <c r="P184" i="41"/>
  <c r="R184" i="41"/>
  <c r="T184" i="41"/>
  <c r="V184" i="41"/>
  <c r="X184" i="41"/>
  <c r="Z184" i="41"/>
  <c r="AB184" i="41"/>
  <c r="AC184" i="41"/>
  <c r="AD184" i="41"/>
  <c r="D185" i="41"/>
  <c r="F185" i="41"/>
  <c r="H185" i="41"/>
  <c r="J185" i="41"/>
  <c r="L185" i="41"/>
  <c r="N185" i="41"/>
  <c r="P185" i="41"/>
  <c r="R185" i="41"/>
  <c r="T185" i="41"/>
  <c r="V185" i="41"/>
  <c r="X185" i="41"/>
  <c r="Z185" i="41"/>
  <c r="AB185" i="41"/>
  <c r="AC185" i="41"/>
  <c r="AD185" i="41" s="1"/>
  <c r="D186" i="41"/>
  <c r="F186" i="41"/>
  <c r="H186" i="41"/>
  <c r="J186" i="41"/>
  <c r="L186" i="41"/>
  <c r="N186" i="41"/>
  <c r="P186" i="41"/>
  <c r="R186" i="41"/>
  <c r="T186" i="41"/>
  <c r="V186" i="41"/>
  <c r="X186" i="41"/>
  <c r="Z186" i="41"/>
  <c r="AB186" i="41"/>
  <c r="AC186" i="41"/>
  <c r="AD186" i="41"/>
  <c r="D187" i="41"/>
  <c r="F187" i="41"/>
  <c r="H187" i="41"/>
  <c r="J187" i="41"/>
  <c r="L187" i="41"/>
  <c r="N187" i="41"/>
  <c r="P187" i="41"/>
  <c r="R187" i="41"/>
  <c r="T187" i="41"/>
  <c r="V187" i="41"/>
  <c r="X187" i="41"/>
  <c r="Z187" i="41"/>
  <c r="AB187" i="41"/>
  <c r="AC187" i="41"/>
  <c r="AD187" i="41"/>
  <c r="D188" i="41"/>
  <c r="F188" i="41"/>
  <c r="H188" i="41"/>
  <c r="J188" i="41"/>
  <c r="L188" i="41"/>
  <c r="N188" i="41"/>
  <c r="P188" i="41"/>
  <c r="R188" i="41"/>
  <c r="T188" i="41"/>
  <c r="V188" i="41"/>
  <c r="X188" i="41"/>
  <c r="Z188" i="41"/>
  <c r="AB188" i="41"/>
  <c r="AC188" i="41"/>
  <c r="AD188" i="41"/>
  <c r="D189" i="41"/>
  <c r="F189" i="41"/>
  <c r="H189" i="41"/>
  <c r="J189" i="41"/>
  <c r="L189" i="41"/>
  <c r="N189" i="41"/>
  <c r="P189" i="41"/>
  <c r="R189" i="41"/>
  <c r="T189" i="41"/>
  <c r="V189" i="41"/>
  <c r="X189" i="41"/>
  <c r="Z189" i="41"/>
  <c r="AB189" i="41"/>
  <c r="AC189" i="41"/>
  <c r="AD189" i="41" s="1"/>
  <c r="D190" i="41"/>
  <c r="F190" i="41"/>
  <c r="H190" i="41"/>
  <c r="J190" i="41"/>
  <c r="L190" i="41"/>
  <c r="N190" i="41"/>
  <c r="P190" i="41"/>
  <c r="R190" i="41"/>
  <c r="T190" i="41"/>
  <c r="V190" i="41"/>
  <c r="X190" i="41"/>
  <c r="Z190" i="41"/>
  <c r="AB190" i="41"/>
  <c r="AC190" i="41"/>
  <c r="AD190" i="41"/>
  <c r="D191" i="41"/>
  <c r="F191" i="41"/>
  <c r="H191" i="41"/>
  <c r="J191" i="41"/>
  <c r="L191" i="41"/>
  <c r="N191" i="41"/>
  <c r="P191" i="41"/>
  <c r="R191" i="41"/>
  <c r="T191" i="41"/>
  <c r="V191" i="41"/>
  <c r="X191" i="41"/>
  <c r="Z191" i="41"/>
  <c r="AB191" i="41"/>
  <c r="AC191" i="41"/>
  <c r="AD191" i="41"/>
  <c r="D192" i="41"/>
  <c r="F192" i="41"/>
  <c r="H192" i="41"/>
  <c r="J192" i="41"/>
  <c r="L192" i="41"/>
  <c r="N192" i="41"/>
  <c r="P192" i="41"/>
  <c r="R192" i="41"/>
  <c r="T192" i="41"/>
  <c r="V192" i="41"/>
  <c r="X192" i="41"/>
  <c r="Z192" i="41"/>
  <c r="AB192" i="41"/>
  <c r="AC192" i="41"/>
  <c r="AD192" i="41"/>
  <c r="D193" i="41"/>
  <c r="F193" i="41"/>
  <c r="H193" i="41"/>
  <c r="J193" i="41"/>
  <c r="L193" i="41"/>
  <c r="N193" i="41"/>
  <c r="P193" i="41"/>
  <c r="R193" i="41"/>
  <c r="T193" i="41"/>
  <c r="V193" i="41"/>
  <c r="X193" i="41"/>
  <c r="Z193" i="41"/>
  <c r="AB193" i="41"/>
  <c r="AC193" i="41"/>
  <c r="AD193" i="41" s="1"/>
  <c r="D194" i="41"/>
  <c r="F194" i="41"/>
  <c r="H194" i="41"/>
  <c r="J194" i="41"/>
  <c r="L194" i="41"/>
  <c r="N194" i="41"/>
  <c r="P194" i="41"/>
  <c r="R194" i="41"/>
  <c r="T194" i="41"/>
  <c r="V194" i="41"/>
  <c r="X194" i="41"/>
  <c r="Z194" i="41"/>
  <c r="AB194" i="41"/>
  <c r="AC194" i="41"/>
  <c r="AD194" i="41"/>
  <c r="D195" i="41"/>
  <c r="F195" i="41"/>
  <c r="H195" i="41"/>
  <c r="J195" i="41"/>
  <c r="L195" i="41"/>
  <c r="N195" i="41"/>
  <c r="P195" i="41"/>
  <c r="R195" i="41"/>
  <c r="T195" i="41"/>
  <c r="V195" i="41"/>
  <c r="X195" i="41"/>
  <c r="Z195" i="41"/>
  <c r="AB195" i="41"/>
  <c r="AC195" i="41"/>
  <c r="AD195" i="41" s="1"/>
  <c r="D196" i="41"/>
  <c r="F196" i="41"/>
  <c r="H196" i="41"/>
  <c r="J196" i="41"/>
  <c r="L196" i="41"/>
  <c r="N196" i="41"/>
  <c r="P196" i="41"/>
  <c r="R196" i="41"/>
  <c r="T196" i="41"/>
  <c r="V196" i="41"/>
  <c r="X196" i="41"/>
  <c r="Z196" i="41"/>
  <c r="AB196" i="41"/>
  <c r="AC196" i="41"/>
  <c r="AD196" i="41"/>
  <c r="D197" i="41"/>
  <c r="F197" i="41"/>
  <c r="H197" i="41"/>
  <c r="J197" i="41"/>
  <c r="L197" i="41"/>
  <c r="N197" i="41"/>
  <c r="P197" i="41"/>
  <c r="R197" i="41"/>
  <c r="T197" i="41"/>
  <c r="V197" i="41"/>
  <c r="X197" i="41"/>
  <c r="Z197" i="41"/>
  <c r="AB197" i="41"/>
  <c r="AC197" i="41"/>
  <c r="AD197" i="41" s="1"/>
  <c r="D198" i="41"/>
  <c r="F198" i="41"/>
  <c r="H198" i="41"/>
  <c r="J198" i="41"/>
  <c r="L198" i="41"/>
  <c r="N198" i="41"/>
  <c r="P198" i="41"/>
  <c r="R198" i="41"/>
  <c r="T198" i="41"/>
  <c r="V198" i="41"/>
  <c r="X198" i="41"/>
  <c r="Z198" i="41"/>
  <c r="AB198" i="41"/>
  <c r="AC198" i="41"/>
  <c r="AD198" i="41" s="1"/>
  <c r="D199" i="41"/>
  <c r="F199" i="41"/>
  <c r="H199" i="41"/>
  <c r="J199" i="41"/>
  <c r="L199" i="41"/>
  <c r="N199" i="41"/>
  <c r="P199" i="41"/>
  <c r="R199" i="41"/>
  <c r="T199" i="41"/>
  <c r="V199" i="41"/>
  <c r="X199" i="41"/>
  <c r="Z199" i="41"/>
  <c r="AB199" i="41"/>
  <c r="AC199" i="41"/>
  <c r="AD199" i="41" s="1"/>
  <c r="D200" i="41"/>
  <c r="F200" i="41"/>
  <c r="H200" i="41"/>
  <c r="J200" i="41"/>
  <c r="L200" i="41"/>
  <c r="N200" i="41"/>
  <c r="P200" i="41"/>
  <c r="R200" i="41"/>
  <c r="T200" i="41"/>
  <c r="V200" i="41"/>
  <c r="X200" i="41"/>
  <c r="Z200" i="41"/>
  <c r="AB200" i="41"/>
  <c r="AC200" i="41"/>
  <c r="AD200" i="41"/>
  <c r="D201" i="41"/>
  <c r="F201" i="41"/>
  <c r="H201" i="41"/>
  <c r="J201" i="41"/>
  <c r="L201" i="41"/>
  <c r="N201" i="41"/>
  <c r="P201" i="41"/>
  <c r="R201" i="41"/>
  <c r="T201" i="41"/>
  <c r="V201" i="41"/>
  <c r="X201" i="41"/>
  <c r="Z201" i="41"/>
  <c r="AB201" i="41"/>
  <c r="AC201" i="41"/>
  <c r="AD201" i="41" s="1"/>
  <c r="D202" i="41"/>
  <c r="F202" i="41"/>
  <c r="H202" i="41"/>
  <c r="J202" i="41"/>
  <c r="L202" i="41"/>
  <c r="N202" i="41"/>
  <c r="P202" i="41"/>
  <c r="R202" i="41"/>
  <c r="T202" i="41"/>
  <c r="V202" i="41"/>
  <c r="X202" i="41"/>
  <c r="Z202" i="41"/>
  <c r="AB202" i="41"/>
  <c r="AC202" i="41"/>
  <c r="AD202" i="41" s="1"/>
  <c r="D203" i="41"/>
  <c r="F203" i="41"/>
  <c r="H203" i="41"/>
  <c r="J203" i="41"/>
  <c r="L203" i="41"/>
  <c r="N203" i="41"/>
  <c r="P203" i="41"/>
  <c r="R203" i="41"/>
  <c r="T203" i="41"/>
  <c r="V203" i="41"/>
  <c r="X203" i="41"/>
  <c r="Z203" i="41"/>
  <c r="AB203" i="41"/>
  <c r="AC203" i="41"/>
  <c r="AD203" i="41"/>
  <c r="D204" i="41"/>
  <c r="F204" i="41"/>
  <c r="H204" i="41"/>
  <c r="J204" i="41"/>
  <c r="L204" i="41"/>
  <c r="N204" i="41"/>
  <c r="P204" i="41"/>
  <c r="R204" i="41"/>
  <c r="T204" i="41"/>
  <c r="V204" i="41"/>
  <c r="X204" i="41"/>
  <c r="Z204" i="41"/>
  <c r="AB204" i="41"/>
  <c r="AC204" i="41"/>
  <c r="AD204" i="41"/>
  <c r="D205" i="41"/>
  <c r="F205" i="41"/>
  <c r="H205" i="41"/>
  <c r="J205" i="41"/>
  <c r="L205" i="41"/>
  <c r="N205" i="41"/>
  <c r="P205" i="41"/>
  <c r="R205" i="41"/>
  <c r="T205" i="41"/>
  <c r="V205" i="41"/>
  <c r="X205" i="41"/>
  <c r="Z205" i="41"/>
  <c r="AB205" i="41"/>
  <c r="AC205" i="41"/>
  <c r="AD205" i="41" s="1"/>
  <c r="D206" i="41"/>
  <c r="F206" i="41"/>
  <c r="H206" i="41"/>
  <c r="J206" i="41"/>
  <c r="L206" i="41"/>
  <c r="N206" i="41"/>
  <c r="P206" i="41"/>
  <c r="R206" i="41"/>
  <c r="T206" i="41"/>
  <c r="V206" i="41"/>
  <c r="X206" i="41"/>
  <c r="Z206" i="41"/>
  <c r="AB206" i="41"/>
  <c r="AC206" i="41"/>
  <c r="AD206" i="41"/>
  <c r="D207" i="41"/>
  <c r="F207" i="41"/>
  <c r="H207" i="41"/>
  <c r="J207" i="41"/>
  <c r="L207" i="41"/>
  <c r="N207" i="41"/>
  <c r="P207" i="41"/>
  <c r="R207" i="41"/>
  <c r="T207" i="41"/>
  <c r="V207" i="41"/>
  <c r="X207" i="41"/>
  <c r="Z207" i="41"/>
  <c r="AB207" i="41"/>
  <c r="AC207" i="41"/>
  <c r="AD207" i="41"/>
  <c r="D208" i="41"/>
  <c r="F208" i="41"/>
  <c r="H208" i="41"/>
  <c r="J208" i="41"/>
  <c r="L208" i="41"/>
  <c r="N208" i="41"/>
  <c r="P208" i="41"/>
  <c r="R208" i="41"/>
  <c r="T208" i="41"/>
  <c r="V208" i="41"/>
  <c r="X208" i="41"/>
  <c r="Z208" i="41"/>
  <c r="AB208" i="41"/>
  <c r="AC208" i="41"/>
  <c r="AD208" i="41"/>
  <c r="D209" i="41"/>
  <c r="F209" i="41"/>
  <c r="H209" i="41"/>
  <c r="J209" i="41"/>
  <c r="L209" i="41"/>
  <c r="N209" i="41"/>
  <c r="P209" i="41"/>
  <c r="R209" i="41"/>
  <c r="T209" i="41"/>
  <c r="V209" i="41"/>
  <c r="X209" i="41"/>
  <c r="Z209" i="41"/>
  <c r="AB209" i="41"/>
  <c r="AC209" i="41"/>
  <c r="AD209" i="41" s="1"/>
  <c r="D210" i="41"/>
  <c r="F210" i="41"/>
  <c r="H210" i="41"/>
  <c r="J210" i="41"/>
  <c r="L210" i="41"/>
  <c r="N210" i="41"/>
  <c r="P210" i="41"/>
  <c r="R210" i="41"/>
  <c r="T210" i="41"/>
  <c r="V210" i="41"/>
  <c r="X210" i="41"/>
  <c r="Z210" i="41"/>
  <c r="AB210" i="41"/>
  <c r="AC210" i="41"/>
  <c r="AD210" i="41"/>
  <c r="D211" i="41"/>
  <c r="F211" i="41"/>
  <c r="H211" i="41"/>
  <c r="J211" i="41"/>
  <c r="L211" i="41"/>
  <c r="N211" i="41"/>
  <c r="P211" i="41"/>
  <c r="R211" i="41"/>
  <c r="T211" i="41"/>
  <c r="V211" i="41"/>
  <c r="X211" i="41"/>
  <c r="Z211" i="41"/>
  <c r="AB211" i="41"/>
  <c r="AC211" i="41"/>
  <c r="AD211" i="41" s="1"/>
  <c r="D212" i="41"/>
  <c r="F212" i="41"/>
  <c r="H212" i="41"/>
  <c r="J212" i="41"/>
  <c r="L212" i="41"/>
  <c r="N212" i="41"/>
  <c r="P212" i="41"/>
  <c r="R212" i="41"/>
  <c r="T212" i="41"/>
  <c r="V212" i="41"/>
  <c r="X212" i="41"/>
  <c r="Z212" i="41"/>
  <c r="AB212" i="41"/>
  <c r="AC212" i="41"/>
  <c r="AD212" i="41"/>
  <c r="D213" i="41"/>
  <c r="F213" i="41"/>
  <c r="H213" i="41"/>
  <c r="J213" i="41"/>
  <c r="L213" i="41"/>
  <c r="N213" i="41"/>
  <c r="P213" i="41"/>
  <c r="R213" i="41"/>
  <c r="T213" i="41"/>
  <c r="V213" i="41"/>
  <c r="X213" i="41"/>
  <c r="Z213" i="41"/>
  <c r="AB213" i="41"/>
  <c r="AC213" i="41"/>
  <c r="AD213" i="41" s="1"/>
  <c r="D214" i="41"/>
  <c r="F214" i="41"/>
  <c r="H214" i="41"/>
  <c r="J214" i="41"/>
  <c r="L214" i="41"/>
  <c r="N214" i="41"/>
  <c r="P214" i="41"/>
  <c r="R214" i="41"/>
  <c r="T214" i="41"/>
  <c r="V214" i="41"/>
  <c r="X214" i="41"/>
  <c r="Z214" i="41"/>
  <c r="AB214" i="41"/>
  <c r="AC214" i="41"/>
  <c r="AD214" i="41" s="1"/>
  <c r="D215" i="41"/>
  <c r="F215" i="41"/>
  <c r="H215" i="41"/>
  <c r="J215" i="41"/>
  <c r="L215" i="41"/>
  <c r="N215" i="41"/>
  <c r="P215" i="41"/>
  <c r="R215" i="41"/>
  <c r="T215" i="41"/>
  <c r="V215" i="41"/>
  <c r="X215" i="41"/>
  <c r="Z215" i="41"/>
  <c r="AB215" i="41"/>
  <c r="AC215" i="41"/>
  <c r="AD215" i="41"/>
  <c r="D216" i="41"/>
  <c r="F216" i="41"/>
  <c r="H216" i="41"/>
  <c r="J216" i="41"/>
  <c r="L216" i="41"/>
  <c r="N216" i="41"/>
  <c r="P216" i="41"/>
  <c r="R216" i="41"/>
  <c r="T216" i="41"/>
  <c r="V216" i="41"/>
  <c r="X216" i="41"/>
  <c r="Z216" i="41"/>
  <c r="AB216" i="41"/>
  <c r="AC216" i="41"/>
  <c r="AD216" i="41"/>
  <c r="D217" i="41"/>
  <c r="F217" i="41"/>
  <c r="H217" i="41"/>
  <c r="J217" i="41"/>
  <c r="L217" i="41"/>
  <c r="N217" i="41"/>
  <c r="P217" i="41"/>
  <c r="R217" i="41"/>
  <c r="T217" i="41"/>
  <c r="V217" i="41"/>
  <c r="X217" i="41"/>
  <c r="Z217" i="41"/>
  <c r="AB217" i="41"/>
  <c r="AC217" i="41"/>
  <c r="AD217" i="41" s="1"/>
  <c r="D218" i="41"/>
  <c r="F218" i="41"/>
  <c r="H218" i="41"/>
  <c r="J218" i="41"/>
  <c r="L218" i="41"/>
  <c r="N218" i="41"/>
  <c r="P218" i="41"/>
  <c r="R218" i="41"/>
  <c r="T218" i="41"/>
  <c r="V218" i="41"/>
  <c r="X218" i="41"/>
  <c r="Z218" i="41"/>
  <c r="AB218" i="41"/>
  <c r="AC218" i="41"/>
  <c r="AD218" i="41"/>
  <c r="D219" i="41"/>
  <c r="F219" i="41"/>
  <c r="H219" i="41"/>
  <c r="J219" i="41"/>
  <c r="L219" i="41"/>
  <c r="N219" i="41"/>
  <c r="P219" i="41"/>
  <c r="R219" i="41"/>
  <c r="T219" i="41"/>
  <c r="V219" i="41"/>
  <c r="X219" i="41"/>
  <c r="Z219" i="41"/>
  <c r="AB219" i="41"/>
  <c r="AC219" i="41"/>
  <c r="AD219" i="41"/>
  <c r="D220" i="41"/>
  <c r="F220" i="41"/>
  <c r="H220" i="41"/>
  <c r="J220" i="41"/>
  <c r="L220" i="41"/>
  <c r="N220" i="41"/>
  <c r="P220" i="41"/>
  <c r="R220" i="41"/>
  <c r="T220" i="41"/>
  <c r="V220" i="41"/>
  <c r="X220" i="41"/>
  <c r="Z220" i="41"/>
  <c r="AB220" i="41"/>
  <c r="AC220" i="41"/>
  <c r="AD220" i="41"/>
  <c r="D221" i="41"/>
  <c r="F221" i="41"/>
  <c r="H221" i="41"/>
  <c r="J221" i="41"/>
  <c r="L221" i="41"/>
  <c r="N221" i="41"/>
  <c r="P221" i="41"/>
  <c r="R221" i="41"/>
  <c r="T221" i="41"/>
  <c r="V221" i="41"/>
  <c r="X221" i="41"/>
  <c r="Z221" i="41"/>
  <c r="AB221" i="41"/>
  <c r="AC221" i="41"/>
  <c r="AD221" i="41" s="1"/>
  <c r="D222" i="41"/>
  <c r="F222" i="41"/>
  <c r="H222" i="41"/>
  <c r="J222" i="41"/>
  <c r="L222" i="41"/>
  <c r="N222" i="41"/>
  <c r="P222" i="41"/>
  <c r="R222" i="41"/>
  <c r="T222" i="41"/>
  <c r="V222" i="41"/>
  <c r="X222" i="41"/>
  <c r="Z222" i="41"/>
  <c r="AB222" i="41"/>
  <c r="AC222" i="41"/>
  <c r="AD222" i="41"/>
  <c r="D223" i="41"/>
  <c r="F223" i="41"/>
  <c r="H223" i="41"/>
  <c r="J223" i="41"/>
  <c r="L223" i="41"/>
  <c r="N223" i="41"/>
  <c r="P223" i="41"/>
  <c r="R223" i="41"/>
  <c r="T223" i="41"/>
  <c r="V223" i="41"/>
  <c r="X223" i="41"/>
  <c r="Z223" i="41"/>
  <c r="AB223" i="41"/>
  <c r="AC223" i="41"/>
  <c r="AD223" i="41"/>
  <c r="D224" i="41"/>
  <c r="F224" i="41"/>
  <c r="H224" i="41"/>
  <c r="J224" i="41"/>
  <c r="L224" i="41"/>
  <c r="N224" i="41"/>
  <c r="P224" i="41"/>
  <c r="R224" i="41"/>
  <c r="T224" i="41"/>
  <c r="V224" i="41"/>
  <c r="X224" i="41"/>
  <c r="Z224" i="41"/>
  <c r="AB224" i="41"/>
  <c r="AC224" i="41"/>
  <c r="AD224" i="41"/>
  <c r="D225" i="41"/>
  <c r="F225" i="41"/>
  <c r="H225" i="41"/>
  <c r="J225" i="41"/>
  <c r="L225" i="41"/>
  <c r="N225" i="41"/>
  <c r="P225" i="41"/>
  <c r="R225" i="41"/>
  <c r="T225" i="41"/>
  <c r="V225" i="41"/>
  <c r="X225" i="41"/>
  <c r="Z225" i="41"/>
  <c r="AB225" i="41"/>
  <c r="AC225" i="41"/>
  <c r="AD225" i="41" s="1"/>
  <c r="D226" i="41"/>
  <c r="F226" i="41"/>
  <c r="H226" i="41"/>
  <c r="J226" i="41"/>
  <c r="L226" i="41"/>
  <c r="N226" i="41"/>
  <c r="P226" i="41"/>
  <c r="R226" i="41"/>
  <c r="T226" i="41"/>
  <c r="V226" i="41"/>
  <c r="X226" i="41"/>
  <c r="Z226" i="41"/>
  <c r="AB226" i="41"/>
  <c r="AC226" i="41"/>
  <c r="AD226" i="41"/>
  <c r="D227" i="41"/>
  <c r="F227" i="41"/>
  <c r="H227" i="41"/>
  <c r="J227" i="41"/>
  <c r="L227" i="41"/>
  <c r="N227" i="41"/>
  <c r="P227" i="41"/>
  <c r="R227" i="41"/>
  <c r="T227" i="41"/>
  <c r="V227" i="41"/>
  <c r="X227" i="41"/>
  <c r="Z227" i="41"/>
  <c r="AB227" i="41"/>
  <c r="AC227" i="41"/>
  <c r="AD227" i="41" s="1"/>
  <c r="D228" i="41"/>
  <c r="F228" i="41"/>
  <c r="H228" i="41"/>
  <c r="J228" i="41"/>
  <c r="L228" i="41"/>
  <c r="N228" i="41"/>
  <c r="P228" i="41"/>
  <c r="R228" i="41"/>
  <c r="T228" i="41"/>
  <c r="V228" i="41"/>
  <c r="X228" i="41"/>
  <c r="Z228" i="41"/>
  <c r="AB228" i="41"/>
  <c r="AC228" i="41"/>
  <c r="AD228" i="41"/>
  <c r="D229" i="41"/>
  <c r="F229" i="41"/>
  <c r="H229" i="41"/>
  <c r="J229" i="41"/>
  <c r="L229" i="41"/>
  <c r="N229" i="41"/>
  <c r="P229" i="41"/>
  <c r="R229" i="41"/>
  <c r="T229" i="41"/>
  <c r="V229" i="41"/>
  <c r="X229" i="41"/>
  <c r="Z229" i="41"/>
  <c r="AB229" i="41"/>
  <c r="AC229" i="41"/>
  <c r="AD229" i="41" s="1"/>
  <c r="D230" i="41"/>
  <c r="F230" i="41"/>
  <c r="H230" i="41"/>
  <c r="J230" i="41"/>
  <c r="L230" i="41"/>
  <c r="N230" i="41"/>
  <c r="P230" i="41"/>
  <c r="R230" i="41"/>
  <c r="T230" i="41"/>
  <c r="V230" i="41"/>
  <c r="X230" i="41"/>
  <c r="Z230" i="41"/>
  <c r="AB230" i="41"/>
  <c r="AC230" i="41"/>
  <c r="AD230" i="41" s="1"/>
  <c r="D231" i="41"/>
  <c r="F231" i="41"/>
  <c r="H231" i="41"/>
  <c r="J231" i="41"/>
  <c r="L231" i="41"/>
  <c r="N231" i="41"/>
  <c r="P231" i="41"/>
  <c r="R231" i="41"/>
  <c r="T231" i="41"/>
  <c r="V231" i="41"/>
  <c r="X231" i="41"/>
  <c r="Z231" i="41"/>
  <c r="AB231" i="41"/>
  <c r="AC231" i="41"/>
  <c r="AD231" i="41" s="1"/>
  <c r="D232" i="41"/>
  <c r="F232" i="41"/>
  <c r="H232" i="41"/>
  <c r="J232" i="41"/>
  <c r="L232" i="41"/>
  <c r="N232" i="41"/>
  <c r="P232" i="41"/>
  <c r="R232" i="41"/>
  <c r="T232" i="41"/>
  <c r="V232" i="41"/>
  <c r="X232" i="41"/>
  <c r="Z232" i="41"/>
  <c r="AB232" i="41"/>
  <c r="AC232" i="41"/>
  <c r="AD232" i="41"/>
  <c r="D233" i="41"/>
  <c r="F233" i="41"/>
  <c r="H233" i="41"/>
  <c r="J233" i="41"/>
  <c r="L233" i="41"/>
  <c r="N233" i="41"/>
  <c r="P233" i="41"/>
  <c r="R233" i="41"/>
  <c r="T233" i="41"/>
  <c r="V233" i="41"/>
  <c r="X233" i="41"/>
  <c r="Z233" i="41"/>
  <c r="AB233" i="41"/>
  <c r="AC233" i="41"/>
  <c r="AD233" i="41" s="1"/>
  <c r="D234" i="41"/>
  <c r="F234" i="41"/>
  <c r="H234" i="41"/>
  <c r="J234" i="41"/>
  <c r="L234" i="41"/>
  <c r="N234" i="41"/>
  <c r="P234" i="41"/>
  <c r="R234" i="41"/>
  <c r="T234" i="41"/>
  <c r="V234" i="41"/>
  <c r="X234" i="41"/>
  <c r="Z234" i="41"/>
  <c r="AB234" i="41"/>
  <c r="AC234" i="41"/>
  <c r="AD234" i="41" s="1"/>
  <c r="D235" i="41"/>
  <c r="F235" i="41"/>
  <c r="H235" i="41"/>
  <c r="J235" i="41"/>
  <c r="L235" i="41"/>
  <c r="N235" i="41"/>
  <c r="P235" i="41"/>
  <c r="R235" i="41"/>
  <c r="T235" i="41"/>
  <c r="V235" i="41"/>
  <c r="X235" i="41"/>
  <c r="Z235" i="41"/>
  <c r="AB235" i="41"/>
  <c r="AC235" i="41"/>
  <c r="AD235" i="41"/>
  <c r="D236" i="41"/>
  <c r="F236" i="41"/>
  <c r="H236" i="41"/>
  <c r="J236" i="41"/>
  <c r="L236" i="41"/>
  <c r="N236" i="41"/>
  <c r="P236" i="41"/>
  <c r="R236" i="41"/>
  <c r="T236" i="41"/>
  <c r="V236" i="41"/>
  <c r="X236" i="41"/>
  <c r="Z236" i="41"/>
  <c r="AB236" i="41"/>
  <c r="AC236" i="41"/>
  <c r="AD236" i="41"/>
  <c r="D237" i="41"/>
  <c r="F237" i="41"/>
  <c r="H237" i="41"/>
  <c r="J237" i="41"/>
  <c r="L237" i="41"/>
  <c r="N237" i="41"/>
  <c r="P237" i="41"/>
  <c r="R237" i="41"/>
  <c r="T237" i="41"/>
  <c r="V237" i="41"/>
  <c r="X237" i="41"/>
  <c r="Z237" i="41"/>
  <c r="AB237" i="41"/>
  <c r="AC237" i="41"/>
  <c r="AD237" i="41" s="1"/>
  <c r="D238" i="41"/>
  <c r="F238" i="41"/>
  <c r="H238" i="41"/>
  <c r="J238" i="41"/>
  <c r="L238" i="41"/>
  <c r="N238" i="41"/>
  <c r="P238" i="41"/>
  <c r="R238" i="41"/>
  <c r="T238" i="41"/>
  <c r="V238" i="41"/>
  <c r="X238" i="41"/>
  <c r="Z238" i="41"/>
  <c r="AB238" i="41"/>
  <c r="AC238" i="41"/>
  <c r="AD238" i="41"/>
  <c r="D239" i="41"/>
  <c r="F239" i="41"/>
  <c r="H239" i="41"/>
  <c r="J239" i="41"/>
  <c r="L239" i="41"/>
  <c r="N239" i="41"/>
  <c r="P239" i="41"/>
  <c r="R239" i="41"/>
  <c r="T239" i="41"/>
  <c r="V239" i="41"/>
  <c r="X239" i="41"/>
  <c r="Z239" i="41"/>
  <c r="AB239" i="41"/>
  <c r="AC239" i="41"/>
  <c r="AD239" i="41"/>
  <c r="D240" i="41"/>
  <c r="F240" i="41"/>
  <c r="H240" i="41"/>
  <c r="J240" i="41"/>
  <c r="L240" i="41"/>
  <c r="N240" i="41"/>
  <c r="P240" i="41"/>
  <c r="R240" i="41"/>
  <c r="T240" i="41"/>
  <c r="V240" i="41"/>
  <c r="X240" i="41"/>
  <c r="Z240" i="41"/>
  <c r="AB240" i="41"/>
  <c r="AC240" i="41"/>
  <c r="AD240" i="41"/>
  <c r="D241" i="41"/>
  <c r="F241" i="41"/>
  <c r="H241" i="41"/>
  <c r="J241" i="41"/>
  <c r="L241" i="41"/>
  <c r="N241" i="41"/>
  <c r="P241" i="41"/>
  <c r="R241" i="41"/>
  <c r="T241" i="41"/>
  <c r="V241" i="41"/>
  <c r="X241" i="41"/>
  <c r="Z241" i="41"/>
  <c r="AB241" i="41"/>
  <c r="AC241" i="41"/>
  <c r="AD241" i="41" s="1"/>
  <c r="D242" i="41"/>
  <c r="F242" i="41"/>
  <c r="H242" i="41"/>
  <c r="J242" i="41"/>
  <c r="L242" i="41"/>
  <c r="N242" i="41"/>
  <c r="P242" i="41"/>
  <c r="R242" i="41"/>
  <c r="T242" i="41"/>
  <c r="V242" i="41"/>
  <c r="X242" i="41"/>
  <c r="Z242" i="41"/>
  <c r="AB242" i="41"/>
  <c r="AC242" i="41"/>
  <c r="AD242" i="41"/>
  <c r="D243" i="41"/>
  <c r="F243" i="41"/>
  <c r="H243" i="41"/>
  <c r="J243" i="41"/>
  <c r="L243" i="41"/>
  <c r="N243" i="41"/>
  <c r="P243" i="41"/>
  <c r="R243" i="41"/>
  <c r="T243" i="41"/>
  <c r="V243" i="41"/>
  <c r="X243" i="41"/>
  <c r="Z243" i="41"/>
  <c r="AB243" i="41"/>
  <c r="AC243" i="41"/>
  <c r="AD243" i="41" s="1"/>
  <c r="D244" i="41"/>
  <c r="F244" i="41"/>
  <c r="H244" i="41"/>
  <c r="J244" i="41"/>
  <c r="L244" i="41"/>
  <c r="N244" i="41"/>
  <c r="P244" i="41"/>
  <c r="R244" i="41"/>
  <c r="T244" i="41"/>
  <c r="V244" i="41"/>
  <c r="X244" i="41"/>
  <c r="Z244" i="41"/>
  <c r="AB244" i="41"/>
  <c r="AC244" i="41"/>
  <c r="AD244" i="41"/>
  <c r="D245" i="41"/>
  <c r="F245" i="41"/>
  <c r="H245" i="41"/>
  <c r="J245" i="41"/>
  <c r="L245" i="41"/>
  <c r="N245" i="41"/>
  <c r="P245" i="41"/>
  <c r="R245" i="41"/>
  <c r="T245" i="41"/>
  <c r="V245" i="41"/>
  <c r="X245" i="41"/>
  <c r="Z245" i="41"/>
  <c r="AB245" i="41"/>
  <c r="AC245" i="41"/>
  <c r="AD245" i="41" s="1"/>
  <c r="D246" i="41"/>
  <c r="F246" i="41"/>
  <c r="H246" i="41"/>
  <c r="J246" i="41"/>
  <c r="L246" i="41"/>
  <c r="N246" i="41"/>
  <c r="P246" i="41"/>
  <c r="R246" i="41"/>
  <c r="T246" i="41"/>
  <c r="V246" i="41"/>
  <c r="X246" i="41"/>
  <c r="Z246" i="41"/>
  <c r="AB246" i="41"/>
  <c r="AC246" i="41"/>
  <c r="AD246" i="41" s="1"/>
  <c r="D247" i="41"/>
  <c r="F247" i="41"/>
  <c r="H247" i="41"/>
  <c r="J247" i="41"/>
  <c r="L247" i="41"/>
  <c r="N247" i="41"/>
  <c r="P247" i="41"/>
  <c r="R247" i="41"/>
  <c r="T247" i="41"/>
  <c r="V247" i="41"/>
  <c r="X247" i="41"/>
  <c r="Z247" i="41"/>
  <c r="AB247" i="41"/>
  <c r="AC247" i="41"/>
  <c r="AD247" i="41"/>
  <c r="D248" i="41"/>
  <c r="F248" i="41"/>
  <c r="H248" i="41"/>
  <c r="J248" i="41"/>
  <c r="L248" i="41"/>
  <c r="N248" i="41"/>
  <c r="P248" i="41"/>
  <c r="R248" i="41"/>
  <c r="T248" i="41"/>
  <c r="V248" i="41"/>
  <c r="X248" i="41"/>
  <c r="Z248" i="41"/>
  <c r="AB248" i="41"/>
  <c r="AC248" i="41"/>
  <c r="AD248" i="41"/>
  <c r="D249" i="41"/>
  <c r="F249" i="41"/>
  <c r="H249" i="41"/>
  <c r="J249" i="41"/>
  <c r="L249" i="41"/>
  <c r="N249" i="41"/>
  <c r="P249" i="41"/>
  <c r="R249" i="41"/>
  <c r="T249" i="41"/>
  <c r="V249" i="41"/>
  <c r="X249" i="41"/>
  <c r="Z249" i="41"/>
  <c r="AB249" i="41"/>
  <c r="AC249" i="41"/>
  <c r="AD249" i="41" s="1"/>
  <c r="D250" i="41"/>
  <c r="F250" i="41"/>
  <c r="H250" i="41"/>
  <c r="J250" i="41"/>
  <c r="L250" i="41"/>
  <c r="N250" i="41"/>
  <c r="P250" i="41"/>
  <c r="R250" i="41"/>
  <c r="T250" i="41"/>
  <c r="V250" i="41"/>
  <c r="X250" i="41"/>
  <c r="Z250" i="41"/>
  <c r="AB250" i="41"/>
  <c r="AC250" i="41"/>
  <c r="AD250" i="41"/>
  <c r="D251" i="41"/>
  <c r="F251" i="41"/>
  <c r="H251" i="41"/>
  <c r="J251" i="41"/>
  <c r="L251" i="41"/>
  <c r="N251" i="41"/>
  <c r="P251" i="41"/>
  <c r="R251" i="41"/>
  <c r="T251" i="41"/>
  <c r="V251" i="41"/>
  <c r="X251" i="41"/>
  <c r="Z251" i="41"/>
  <c r="AB251" i="41"/>
  <c r="AC251" i="41"/>
  <c r="AD251" i="41"/>
  <c r="D252" i="41"/>
  <c r="F252" i="41"/>
  <c r="H252" i="41"/>
  <c r="J252" i="41"/>
  <c r="L252" i="41"/>
  <c r="N252" i="41"/>
  <c r="P252" i="41"/>
  <c r="R252" i="41"/>
  <c r="T252" i="41"/>
  <c r="V252" i="41"/>
  <c r="X252" i="41"/>
  <c r="Z252" i="41"/>
  <c r="AB252" i="41"/>
  <c r="AC252" i="41"/>
  <c r="AD252" i="41"/>
  <c r="D253" i="41"/>
  <c r="F253" i="41"/>
  <c r="H253" i="41"/>
  <c r="J253" i="41"/>
  <c r="L253" i="41"/>
  <c r="N253" i="41"/>
  <c r="P253" i="41"/>
  <c r="R253" i="41"/>
  <c r="T253" i="41"/>
  <c r="V253" i="41"/>
  <c r="X253" i="41"/>
  <c r="Z253" i="41"/>
  <c r="AB253" i="41"/>
  <c r="AC253" i="41"/>
  <c r="AD253" i="41" s="1"/>
  <c r="D254" i="41"/>
  <c r="F254" i="41"/>
  <c r="H254" i="41"/>
  <c r="J254" i="41"/>
  <c r="L254" i="41"/>
  <c r="N254" i="41"/>
  <c r="P254" i="41"/>
  <c r="R254" i="41"/>
  <c r="T254" i="41"/>
  <c r="V254" i="41"/>
  <c r="X254" i="41"/>
  <c r="Z254" i="41"/>
  <c r="AB254" i="41"/>
  <c r="AC254" i="41"/>
  <c r="AD254" i="41"/>
  <c r="D255" i="41"/>
  <c r="F255" i="41"/>
  <c r="H255" i="41"/>
  <c r="J255" i="41"/>
  <c r="L255" i="41"/>
  <c r="N255" i="41"/>
  <c r="P255" i="41"/>
  <c r="R255" i="41"/>
  <c r="T255" i="41"/>
  <c r="V255" i="41"/>
  <c r="X255" i="41"/>
  <c r="Z255" i="41"/>
  <c r="AB255" i="41"/>
  <c r="AC255" i="41"/>
  <c r="AD255" i="41"/>
  <c r="D256" i="41"/>
  <c r="F256" i="41"/>
  <c r="H256" i="41"/>
  <c r="J256" i="41"/>
  <c r="L256" i="41"/>
  <c r="N256" i="41"/>
  <c r="P256" i="41"/>
  <c r="R256" i="41"/>
  <c r="T256" i="41"/>
  <c r="V256" i="41"/>
  <c r="X256" i="41"/>
  <c r="Z256" i="41"/>
  <c r="AB256" i="41"/>
  <c r="AC256" i="41"/>
  <c r="AD256" i="41"/>
  <c r="D257" i="41"/>
  <c r="F257" i="41"/>
  <c r="H257" i="41"/>
  <c r="J257" i="41"/>
  <c r="L257" i="41"/>
  <c r="N257" i="41"/>
  <c r="P257" i="41"/>
  <c r="R257" i="41"/>
  <c r="T257" i="41"/>
  <c r="V257" i="41"/>
  <c r="X257" i="41"/>
  <c r="Z257" i="41"/>
  <c r="AB257" i="41"/>
  <c r="AC257" i="41"/>
  <c r="AD257" i="41" s="1"/>
  <c r="D258" i="41"/>
  <c r="F258" i="41"/>
  <c r="H258" i="41"/>
  <c r="J258" i="41"/>
  <c r="L258" i="41"/>
  <c r="N258" i="41"/>
  <c r="P258" i="41"/>
  <c r="R258" i="41"/>
  <c r="T258" i="41"/>
  <c r="V258" i="41"/>
  <c r="X258" i="41"/>
  <c r="Z258" i="41"/>
  <c r="AB258" i="41"/>
  <c r="AC258" i="41"/>
  <c r="AD258" i="41"/>
  <c r="D259" i="41"/>
  <c r="F259" i="41"/>
  <c r="H259" i="41"/>
  <c r="J259" i="41"/>
  <c r="L259" i="41"/>
  <c r="N259" i="41"/>
  <c r="P259" i="41"/>
  <c r="R259" i="41"/>
  <c r="T259" i="41"/>
  <c r="V259" i="41"/>
  <c r="X259" i="41"/>
  <c r="Z259" i="41"/>
  <c r="AB259" i="41"/>
  <c r="AC259" i="41"/>
  <c r="AD259" i="41" s="1"/>
  <c r="D260" i="41"/>
  <c r="F260" i="41"/>
  <c r="H260" i="41"/>
  <c r="J260" i="41"/>
  <c r="L260" i="41"/>
  <c r="N260" i="41"/>
  <c r="P260" i="41"/>
  <c r="R260" i="41"/>
  <c r="T260" i="41"/>
  <c r="V260" i="41"/>
  <c r="X260" i="41"/>
  <c r="Z260" i="41"/>
  <c r="AB260" i="41"/>
  <c r="AC260" i="41"/>
  <c r="AD260" i="41"/>
  <c r="D261" i="41"/>
  <c r="F261" i="41"/>
  <c r="H261" i="41"/>
  <c r="J261" i="41"/>
  <c r="L261" i="41"/>
  <c r="N261" i="41"/>
  <c r="P261" i="41"/>
  <c r="R261" i="41"/>
  <c r="T261" i="41"/>
  <c r="V261" i="41"/>
  <c r="X261" i="41"/>
  <c r="Z261" i="41"/>
  <c r="AB261" i="41"/>
  <c r="AC261" i="41"/>
  <c r="AD261" i="41" s="1"/>
  <c r="D262" i="41"/>
  <c r="F262" i="41"/>
  <c r="H262" i="41"/>
  <c r="J262" i="41"/>
  <c r="L262" i="41"/>
  <c r="N262" i="41"/>
  <c r="P262" i="41"/>
  <c r="R262" i="41"/>
  <c r="T262" i="41"/>
  <c r="V262" i="41"/>
  <c r="X262" i="41"/>
  <c r="Z262" i="41"/>
  <c r="AB262" i="41"/>
  <c r="AC262" i="41"/>
  <c r="AD262" i="41" s="1"/>
  <c r="D263" i="41"/>
  <c r="F263" i="41"/>
  <c r="H263" i="41"/>
  <c r="J263" i="41"/>
  <c r="L263" i="41"/>
  <c r="N263" i="41"/>
  <c r="P263" i="41"/>
  <c r="R263" i="41"/>
  <c r="T263" i="41"/>
  <c r="V263" i="41"/>
  <c r="X263" i="41"/>
  <c r="Z263" i="41"/>
  <c r="AB263" i="41"/>
  <c r="AC263" i="41"/>
  <c r="AD263" i="41" s="1"/>
  <c r="D264" i="41"/>
  <c r="F264" i="41"/>
  <c r="H264" i="41"/>
  <c r="J264" i="41"/>
  <c r="L264" i="41"/>
  <c r="N264" i="41"/>
  <c r="P264" i="41"/>
  <c r="R264" i="41"/>
  <c r="T264" i="41"/>
  <c r="V264" i="41"/>
  <c r="X264" i="41"/>
  <c r="Z264" i="41"/>
  <c r="AB264" i="41"/>
  <c r="AC264" i="41"/>
  <c r="AD264" i="41"/>
  <c r="D265" i="41"/>
  <c r="F265" i="41"/>
  <c r="H265" i="41"/>
  <c r="J265" i="41"/>
  <c r="L265" i="41"/>
  <c r="N265" i="41"/>
  <c r="P265" i="41"/>
  <c r="R265" i="41"/>
  <c r="T265" i="41"/>
  <c r="V265" i="41"/>
  <c r="X265" i="41"/>
  <c r="Z265" i="41"/>
  <c r="AB265" i="41"/>
  <c r="AC265" i="41"/>
  <c r="AD265" i="41" s="1"/>
  <c r="D266" i="41"/>
  <c r="F266" i="41"/>
  <c r="H266" i="41"/>
  <c r="J266" i="41"/>
  <c r="L266" i="41"/>
  <c r="N266" i="41"/>
  <c r="P266" i="41"/>
  <c r="R266" i="41"/>
  <c r="T266" i="41"/>
  <c r="V266" i="41"/>
  <c r="X266" i="41"/>
  <c r="Z266" i="41"/>
  <c r="AB266" i="41"/>
  <c r="AC266" i="41"/>
  <c r="AD266" i="41" s="1"/>
  <c r="D267" i="41"/>
  <c r="F267" i="41"/>
  <c r="H267" i="41"/>
  <c r="J267" i="41"/>
  <c r="L267" i="41"/>
  <c r="N267" i="41"/>
  <c r="P267" i="41"/>
  <c r="R267" i="41"/>
  <c r="T267" i="41"/>
  <c r="V267" i="41"/>
  <c r="X267" i="41"/>
  <c r="Z267" i="41"/>
  <c r="AB267" i="41"/>
  <c r="AC267" i="41"/>
  <c r="AD267" i="41"/>
  <c r="D268" i="41"/>
  <c r="F268" i="41"/>
  <c r="H268" i="41"/>
  <c r="J268" i="41"/>
  <c r="L268" i="41"/>
  <c r="N268" i="41"/>
  <c r="P268" i="41"/>
  <c r="R268" i="41"/>
  <c r="T268" i="41"/>
  <c r="V268" i="41"/>
  <c r="X268" i="41"/>
  <c r="Z268" i="41"/>
  <c r="AB268" i="41"/>
  <c r="AC268" i="41"/>
  <c r="AD268" i="41"/>
  <c r="D269" i="41"/>
  <c r="F269" i="41"/>
  <c r="H269" i="41"/>
  <c r="J269" i="41"/>
  <c r="L269" i="41"/>
  <c r="N269" i="41"/>
  <c r="P269" i="41"/>
  <c r="R269" i="41"/>
  <c r="T269" i="41"/>
  <c r="V269" i="41"/>
  <c r="X269" i="41"/>
  <c r="Z269" i="41"/>
  <c r="AB269" i="41"/>
  <c r="AC269" i="41"/>
  <c r="AD269" i="41" s="1"/>
  <c r="D270" i="41"/>
  <c r="F270" i="41"/>
  <c r="H270" i="41"/>
  <c r="J270" i="41"/>
  <c r="L270" i="41"/>
  <c r="N270" i="41"/>
  <c r="P270" i="41"/>
  <c r="R270" i="41"/>
  <c r="T270" i="41"/>
  <c r="V270" i="41"/>
  <c r="X270" i="41"/>
  <c r="Z270" i="41"/>
  <c r="AB270" i="41"/>
  <c r="AC270" i="41"/>
  <c r="AD270" i="41"/>
  <c r="D271" i="41"/>
  <c r="F271" i="41"/>
  <c r="H271" i="41"/>
  <c r="J271" i="41"/>
  <c r="L271" i="41"/>
  <c r="N271" i="41"/>
  <c r="P271" i="41"/>
  <c r="R271" i="41"/>
  <c r="T271" i="41"/>
  <c r="V271" i="41"/>
  <c r="X271" i="41"/>
  <c r="Z271" i="41"/>
  <c r="AB271" i="41"/>
  <c r="AC271" i="41"/>
  <c r="AD271" i="41"/>
  <c r="D272" i="41"/>
  <c r="F272" i="41"/>
  <c r="H272" i="41"/>
  <c r="J272" i="41"/>
  <c r="L272" i="41"/>
  <c r="N272" i="41"/>
  <c r="P272" i="41"/>
  <c r="R272" i="41"/>
  <c r="T272" i="41"/>
  <c r="V272" i="41"/>
  <c r="X272" i="41"/>
  <c r="Z272" i="41"/>
  <c r="AB272" i="41"/>
  <c r="AC272" i="41"/>
  <c r="AD272" i="41"/>
  <c r="D273" i="41"/>
  <c r="F273" i="41"/>
  <c r="H273" i="41"/>
  <c r="J273" i="41"/>
  <c r="L273" i="41"/>
  <c r="N273" i="41"/>
  <c r="P273" i="41"/>
  <c r="R273" i="41"/>
  <c r="T273" i="41"/>
  <c r="V273" i="41"/>
  <c r="X273" i="41"/>
  <c r="Z273" i="41"/>
  <c r="AB273" i="41"/>
  <c r="AC273" i="41"/>
  <c r="AD273" i="41" s="1"/>
  <c r="D274" i="41"/>
  <c r="F274" i="41"/>
  <c r="H274" i="41"/>
  <c r="J274" i="41"/>
  <c r="L274" i="41"/>
  <c r="N274" i="41"/>
  <c r="P274" i="41"/>
  <c r="R274" i="41"/>
  <c r="T274" i="41"/>
  <c r="V274" i="41"/>
  <c r="X274" i="41"/>
  <c r="Z274" i="41"/>
  <c r="AB274" i="41"/>
  <c r="AC274" i="41"/>
  <c r="AD274" i="41"/>
  <c r="D275" i="41"/>
  <c r="F275" i="41"/>
  <c r="H275" i="41"/>
  <c r="J275" i="41"/>
  <c r="L275" i="41"/>
  <c r="N275" i="41"/>
  <c r="P275" i="41"/>
  <c r="R275" i="41"/>
  <c r="T275" i="41"/>
  <c r="V275" i="41"/>
  <c r="X275" i="41"/>
  <c r="Z275" i="41"/>
  <c r="AB275" i="41"/>
  <c r="AC275" i="41"/>
  <c r="AD275" i="41" s="1"/>
  <c r="D276" i="41"/>
  <c r="F276" i="41"/>
  <c r="H276" i="41"/>
  <c r="J276" i="41"/>
  <c r="L276" i="41"/>
  <c r="N276" i="41"/>
  <c r="P276" i="41"/>
  <c r="R276" i="41"/>
  <c r="T276" i="41"/>
  <c r="V276" i="41"/>
  <c r="X276" i="41"/>
  <c r="Z276" i="41"/>
  <c r="AB276" i="41"/>
  <c r="AC276" i="41"/>
  <c r="AD276" i="41"/>
  <c r="D277" i="41"/>
  <c r="F277" i="41"/>
  <c r="H277" i="41"/>
  <c r="J277" i="41"/>
  <c r="L277" i="41"/>
  <c r="N277" i="41"/>
  <c r="P277" i="41"/>
  <c r="R277" i="41"/>
  <c r="T277" i="41"/>
  <c r="V277" i="41"/>
  <c r="X277" i="41"/>
  <c r="Z277" i="41"/>
  <c r="AB277" i="41"/>
  <c r="AC277" i="41"/>
  <c r="AD277" i="41" s="1"/>
  <c r="D278" i="41"/>
  <c r="F278" i="41"/>
  <c r="H278" i="41"/>
  <c r="J278" i="41"/>
  <c r="L278" i="41"/>
  <c r="N278" i="41"/>
  <c r="P278" i="41"/>
  <c r="R278" i="41"/>
  <c r="T278" i="41"/>
  <c r="V278" i="41"/>
  <c r="X278" i="41"/>
  <c r="Z278" i="41"/>
  <c r="AB278" i="41"/>
  <c r="AC278" i="41"/>
  <c r="AD278" i="41" s="1"/>
  <c r="D279" i="41"/>
  <c r="F279" i="41"/>
  <c r="H279" i="41"/>
  <c r="J279" i="41"/>
  <c r="L279" i="41"/>
  <c r="N279" i="41"/>
  <c r="P279" i="41"/>
  <c r="R279" i="41"/>
  <c r="T279" i="41"/>
  <c r="V279" i="41"/>
  <c r="X279" i="41"/>
  <c r="Z279" i="41"/>
  <c r="AB279" i="41"/>
  <c r="AC279" i="41"/>
  <c r="AD279" i="41"/>
  <c r="D280" i="41"/>
  <c r="F280" i="41"/>
  <c r="H280" i="41"/>
  <c r="J280" i="41"/>
  <c r="L280" i="41"/>
  <c r="N280" i="41"/>
  <c r="P280" i="41"/>
  <c r="R280" i="41"/>
  <c r="T280" i="41"/>
  <c r="V280" i="41"/>
  <c r="X280" i="41"/>
  <c r="Z280" i="41"/>
  <c r="AB280" i="41"/>
  <c r="AC280" i="41"/>
  <c r="AD280" i="41"/>
  <c r="D281" i="41"/>
  <c r="F281" i="41"/>
  <c r="H281" i="41"/>
  <c r="J281" i="41"/>
  <c r="L281" i="41"/>
  <c r="N281" i="41"/>
  <c r="P281" i="41"/>
  <c r="R281" i="41"/>
  <c r="T281" i="41"/>
  <c r="V281" i="41"/>
  <c r="X281" i="41"/>
  <c r="Z281" i="41"/>
  <c r="AB281" i="41"/>
  <c r="AC281" i="41"/>
  <c r="AD281" i="41" s="1"/>
  <c r="D282" i="41"/>
  <c r="F282" i="41"/>
  <c r="H282" i="41"/>
  <c r="J282" i="41"/>
  <c r="L282" i="41"/>
  <c r="N282" i="41"/>
  <c r="P282" i="41"/>
  <c r="R282" i="41"/>
  <c r="T282" i="41"/>
  <c r="V282" i="41"/>
  <c r="X282" i="41"/>
  <c r="Z282" i="41"/>
  <c r="AB282" i="41"/>
  <c r="AC282" i="41"/>
  <c r="AD282" i="41"/>
  <c r="D283" i="41"/>
  <c r="F283" i="41"/>
  <c r="H283" i="41"/>
  <c r="J283" i="41"/>
  <c r="L283" i="41"/>
  <c r="N283" i="41"/>
  <c r="P283" i="41"/>
  <c r="R283" i="41"/>
  <c r="T283" i="41"/>
  <c r="V283" i="41"/>
  <c r="X283" i="41"/>
  <c r="Z283" i="41"/>
  <c r="AB283" i="41"/>
  <c r="AC283" i="41"/>
  <c r="AD283" i="41"/>
  <c r="D284" i="41"/>
  <c r="F284" i="41"/>
  <c r="H284" i="41"/>
  <c r="J284" i="41"/>
  <c r="L284" i="41"/>
  <c r="N284" i="41"/>
  <c r="P284" i="41"/>
  <c r="R284" i="41"/>
  <c r="T284" i="41"/>
  <c r="V284" i="41"/>
  <c r="X284" i="41"/>
  <c r="Z284" i="41"/>
  <c r="AB284" i="41"/>
  <c r="AC284" i="41"/>
  <c r="AD284" i="41"/>
  <c r="D285" i="41"/>
  <c r="F285" i="41"/>
  <c r="H285" i="41"/>
  <c r="J285" i="41"/>
  <c r="L285" i="41"/>
  <c r="N285" i="41"/>
  <c r="P285" i="41"/>
  <c r="R285" i="41"/>
  <c r="T285" i="41"/>
  <c r="V285" i="41"/>
  <c r="X285" i="41"/>
  <c r="Z285" i="41"/>
  <c r="AB285" i="41"/>
  <c r="AC285" i="41"/>
  <c r="AD285" i="41" s="1"/>
  <c r="D286" i="41"/>
  <c r="F286" i="41"/>
  <c r="H286" i="41"/>
  <c r="J286" i="41"/>
  <c r="L286" i="41"/>
  <c r="N286" i="41"/>
  <c r="P286" i="41"/>
  <c r="R286" i="41"/>
  <c r="T286" i="41"/>
  <c r="V286" i="41"/>
  <c r="X286" i="41"/>
  <c r="Z286" i="41"/>
  <c r="AB286" i="41"/>
  <c r="AC286" i="41"/>
  <c r="AD286" i="41"/>
  <c r="D287" i="41"/>
  <c r="F287" i="41"/>
  <c r="H287" i="41"/>
  <c r="J287" i="41"/>
  <c r="L287" i="41"/>
  <c r="N287" i="41"/>
  <c r="P287" i="41"/>
  <c r="R287" i="41"/>
  <c r="T287" i="41"/>
  <c r="V287" i="41"/>
  <c r="X287" i="41"/>
  <c r="Z287" i="41"/>
  <c r="AB287" i="41"/>
  <c r="AC287" i="41"/>
  <c r="AD287" i="41"/>
  <c r="D288" i="41"/>
  <c r="F288" i="41"/>
  <c r="H288" i="41"/>
  <c r="J288" i="41"/>
  <c r="L288" i="41"/>
  <c r="N288" i="41"/>
  <c r="P288" i="41"/>
  <c r="R288" i="41"/>
  <c r="T288" i="41"/>
  <c r="V288" i="41"/>
  <c r="X288" i="41"/>
  <c r="Z288" i="41"/>
  <c r="AB288" i="41"/>
  <c r="AC288" i="41"/>
  <c r="AD288" i="41"/>
  <c r="D289" i="41"/>
  <c r="F289" i="41"/>
  <c r="H289" i="41"/>
  <c r="J289" i="41"/>
  <c r="L289" i="41"/>
  <c r="N289" i="41"/>
  <c r="P289" i="41"/>
  <c r="R289" i="41"/>
  <c r="T289" i="41"/>
  <c r="V289" i="41"/>
  <c r="X289" i="41"/>
  <c r="Z289" i="41"/>
  <c r="AB289" i="41"/>
  <c r="AC289" i="41"/>
  <c r="AD289" i="41" s="1"/>
  <c r="D290" i="41"/>
  <c r="F290" i="41"/>
  <c r="H290" i="41"/>
  <c r="J290" i="41"/>
  <c r="L290" i="41"/>
  <c r="N290" i="41"/>
  <c r="P290" i="41"/>
  <c r="R290" i="41"/>
  <c r="T290" i="41"/>
  <c r="V290" i="41"/>
  <c r="X290" i="41"/>
  <c r="Z290" i="41"/>
  <c r="AB290" i="41"/>
  <c r="AC290" i="41"/>
  <c r="AD290" i="41"/>
  <c r="D291" i="41"/>
  <c r="F291" i="41"/>
  <c r="H291" i="41"/>
  <c r="J291" i="41"/>
  <c r="L291" i="41"/>
  <c r="N291" i="41"/>
  <c r="P291" i="41"/>
  <c r="R291" i="41"/>
  <c r="T291" i="41"/>
  <c r="V291" i="41"/>
  <c r="X291" i="41"/>
  <c r="Z291" i="41"/>
  <c r="AB291" i="41"/>
  <c r="AC291" i="41"/>
  <c r="AD291" i="41" s="1"/>
  <c r="D292" i="41"/>
  <c r="F292" i="41"/>
  <c r="H292" i="41"/>
  <c r="J292" i="41"/>
  <c r="L292" i="41"/>
  <c r="N292" i="41"/>
  <c r="P292" i="41"/>
  <c r="R292" i="41"/>
  <c r="T292" i="41"/>
  <c r="V292" i="41"/>
  <c r="X292" i="41"/>
  <c r="Z292" i="41"/>
  <c r="AB292" i="41"/>
  <c r="AC292" i="41"/>
  <c r="AD292" i="41"/>
  <c r="D293" i="41"/>
  <c r="F293" i="41"/>
  <c r="H293" i="41"/>
  <c r="J293" i="41"/>
  <c r="L293" i="41"/>
  <c r="N293" i="41"/>
  <c r="P293" i="41"/>
  <c r="R293" i="41"/>
  <c r="T293" i="41"/>
  <c r="V293" i="41"/>
  <c r="X293" i="41"/>
  <c r="Z293" i="41"/>
  <c r="AB293" i="41"/>
  <c r="AC293" i="41"/>
  <c r="AD293" i="41" s="1"/>
  <c r="D294" i="41"/>
  <c r="F294" i="41"/>
  <c r="H294" i="41"/>
  <c r="J294" i="41"/>
  <c r="L294" i="41"/>
  <c r="N294" i="41"/>
  <c r="P294" i="41"/>
  <c r="R294" i="41"/>
  <c r="T294" i="41"/>
  <c r="V294" i="41"/>
  <c r="X294" i="41"/>
  <c r="Z294" i="41"/>
  <c r="AB294" i="41"/>
  <c r="AC294" i="41"/>
  <c r="AD294" i="41" s="1"/>
  <c r="D295" i="41"/>
  <c r="F295" i="41"/>
  <c r="H295" i="41"/>
  <c r="J295" i="41"/>
  <c r="L295" i="41"/>
  <c r="N295" i="41"/>
  <c r="P295" i="41"/>
  <c r="R295" i="41"/>
  <c r="T295" i="41"/>
  <c r="V295" i="41"/>
  <c r="X295" i="41"/>
  <c r="Z295" i="41"/>
  <c r="AB295" i="41"/>
  <c r="AC295" i="41"/>
  <c r="AD295" i="41" s="1"/>
  <c r="D296" i="41"/>
  <c r="F296" i="41"/>
  <c r="H296" i="41"/>
  <c r="J296" i="41"/>
  <c r="L296" i="41"/>
  <c r="N296" i="41"/>
  <c r="P296" i="41"/>
  <c r="R296" i="41"/>
  <c r="T296" i="41"/>
  <c r="V296" i="41"/>
  <c r="X296" i="41"/>
  <c r="Z296" i="41"/>
  <c r="AB296" i="41"/>
  <c r="AC296" i="41"/>
  <c r="AD296" i="41"/>
  <c r="D297" i="41"/>
  <c r="F297" i="41"/>
  <c r="H297" i="41"/>
  <c r="J297" i="41"/>
  <c r="L297" i="41"/>
  <c r="N297" i="41"/>
  <c r="P297" i="41"/>
  <c r="R297" i="41"/>
  <c r="T297" i="41"/>
  <c r="V297" i="41"/>
  <c r="X297" i="41"/>
  <c r="Z297" i="41"/>
  <c r="AB297" i="41"/>
  <c r="AC297" i="41"/>
  <c r="AD297" i="41" s="1"/>
  <c r="D298" i="41"/>
  <c r="F298" i="41"/>
  <c r="H298" i="41"/>
  <c r="J298" i="41"/>
  <c r="L298" i="41"/>
  <c r="N298" i="41"/>
  <c r="P298" i="41"/>
  <c r="R298" i="41"/>
  <c r="T298" i="41"/>
  <c r="V298" i="41"/>
  <c r="X298" i="41"/>
  <c r="Z298" i="41"/>
  <c r="AB298" i="41"/>
  <c r="AC298" i="41"/>
  <c r="AD298" i="41" s="1"/>
  <c r="D299" i="41"/>
  <c r="F299" i="41"/>
  <c r="H299" i="41"/>
  <c r="J299" i="41"/>
  <c r="L299" i="41"/>
  <c r="N299" i="41"/>
  <c r="P299" i="41"/>
  <c r="R299" i="41"/>
  <c r="T299" i="41"/>
  <c r="V299" i="41"/>
  <c r="X299" i="41"/>
  <c r="Z299" i="41"/>
  <c r="AB299" i="41"/>
  <c r="AC299" i="41"/>
  <c r="AD299" i="41"/>
  <c r="D300" i="41"/>
  <c r="F300" i="41"/>
  <c r="H300" i="41"/>
  <c r="J300" i="41"/>
  <c r="L300" i="41"/>
  <c r="N300" i="41"/>
  <c r="P300" i="41"/>
  <c r="R300" i="41"/>
  <c r="T300" i="41"/>
  <c r="V300" i="41"/>
  <c r="X300" i="41"/>
  <c r="Z300" i="41"/>
  <c r="AB300" i="41"/>
  <c r="AC300" i="41"/>
  <c r="AD300" i="41"/>
  <c r="D301" i="41"/>
  <c r="F301" i="41"/>
  <c r="H301" i="41"/>
  <c r="J301" i="41"/>
  <c r="L301" i="41"/>
  <c r="N301" i="41"/>
  <c r="P301" i="41"/>
  <c r="R301" i="41"/>
  <c r="T301" i="41"/>
  <c r="V301" i="41"/>
  <c r="X301" i="41"/>
  <c r="Z301" i="41"/>
  <c r="AB301" i="41"/>
  <c r="AC301" i="41"/>
  <c r="AD301" i="41" s="1"/>
  <c r="D302" i="41"/>
  <c r="F302" i="41"/>
  <c r="H302" i="41"/>
  <c r="J302" i="41"/>
  <c r="L302" i="41"/>
  <c r="N302" i="41"/>
  <c r="P302" i="41"/>
  <c r="R302" i="41"/>
  <c r="T302" i="41"/>
  <c r="V302" i="41"/>
  <c r="X302" i="41"/>
  <c r="Z302" i="41"/>
  <c r="AB302" i="41"/>
  <c r="AC302" i="41"/>
  <c r="AD302" i="41"/>
  <c r="D303" i="41"/>
  <c r="F303" i="41"/>
  <c r="H303" i="41"/>
  <c r="J303" i="41"/>
  <c r="L303" i="41"/>
  <c r="N303" i="41"/>
  <c r="P303" i="41"/>
  <c r="R303" i="41"/>
  <c r="T303" i="41"/>
  <c r="V303" i="41"/>
  <c r="X303" i="41"/>
  <c r="Z303" i="41"/>
  <c r="AB303" i="41"/>
  <c r="AC303" i="41"/>
  <c r="AD303" i="41"/>
  <c r="D304" i="41"/>
  <c r="F304" i="41"/>
  <c r="H304" i="41"/>
  <c r="J304" i="41"/>
  <c r="L304" i="41"/>
  <c r="N304" i="41"/>
  <c r="P304" i="41"/>
  <c r="R304" i="41"/>
  <c r="T304" i="41"/>
  <c r="V304" i="41"/>
  <c r="X304" i="41"/>
  <c r="Z304" i="41"/>
  <c r="AB304" i="41"/>
  <c r="AC304" i="41"/>
  <c r="AD304" i="41"/>
  <c r="D305" i="41"/>
  <c r="F305" i="41"/>
  <c r="H305" i="41"/>
  <c r="J305" i="41"/>
  <c r="L305" i="41"/>
  <c r="N305" i="41"/>
  <c r="P305" i="41"/>
  <c r="R305" i="41"/>
  <c r="T305" i="41"/>
  <c r="V305" i="41"/>
  <c r="X305" i="41"/>
  <c r="Z305" i="41"/>
  <c r="AB305" i="41"/>
  <c r="AC305" i="41"/>
  <c r="AD305" i="41" s="1"/>
  <c r="D306" i="41"/>
  <c r="F306" i="41"/>
  <c r="H306" i="41"/>
  <c r="J306" i="41"/>
  <c r="L306" i="41"/>
  <c r="N306" i="41"/>
  <c r="P306" i="41"/>
  <c r="R306" i="41"/>
  <c r="T306" i="41"/>
  <c r="V306" i="41"/>
  <c r="X306" i="41"/>
  <c r="Z306" i="41"/>
  <c r="AB306" i="41"/>
  <c r="AC306" i="41"/>
  <c r="AD306" i="41"/>
  <c r="D307" i="41"/>
  <c r="F307" i="41"/>
  <c r="H307" i="41"/>
  <c r="J307" i="41"/>
  <c r="L307" i="41"/>
  <c r="N307" i="41"/>
  <c r="P307" i="41"/>
  <c r="R307" i="41"/>
  <c r="T307" i="41"/>
  <c r="V307" i="41"/>
  <c r="X307" i="41"/>
  <c r="Z307" i="41"/>
  <c r="AB307" i="41"/>
  <c r="AC307" i="41"/>
  <c r="AD307" i="41" s="1"/>
  <c r="D308" i="41"/>
  <c r="F308" i="41"/>
  <c r="H308" i="41"/>
  <c r="J308" i="41"/>
  <c r="L308" i="41"/>
  <c r="N308" i="41"/>
  <c r="P308" i="41"/>
  <c r="R308" i="41"/>
  <c r="T308" i="41"/>
  <c r="V308" i="41"/>
  <c r="X308" i="41"/>
  <c r="Z308" i="41"/>
  <c r="AB308" i="41"/>
  <c r="AC308" i="41"/>
  <c r="AD308" i="41"/>
  <c r="D309" i="41"/>
  <c r="F309" i="41"/>
  <c r="H309" i="41"/>
  <c r="J309" i="41"/>
  <c r="L309" i="41"/>
  <c r="N309" i="41"/>
  <c r="P309" i="41"/>
  <c r="R309" i="41"/>
  <c r="T309" i="41"/>
  <c r="V309" i="41"/>
  <c r="X309" i="41"/>
  <c r="Z309" i="41"/>
  <c r="AB309" i="41"/>
  <c r="AC309" i="41"/>
  <c r="AD309" i="41" s="1"/>
  <c r="D310" i="41"/>
  <c r="F310" i="41"/>
  <c r="H310" i="41"/>
  <c r="J310" i="41"/>
  <c r="L310" i="41"/>
  <c r="N310" i="41"/>
  <c r="P310" i="41"/>
  <c r="R310" i="41"/>
  <c r="T310" i="41"/>
  <c r="V310" i="41"/>
  <c r="X310" i="41"/>
  <c r="Z310" i="41"/>
  <c r="AB310" i="41"/>
  <c r="AC310" i="41"/>
  <c r="AD310" i="41" s="1"/>
  <c r="D311" i="41"/>
  <c r="F311" i="41"/>
  <c r="H311" i="41"/>
  <c r="J311" i="41"/>
  <c r="L311" i="41"/>
  <c r="N311" i="41"/>
  <c r="P311" i="41"/>
  <c r="R311" i="41"/>
  <c r="T311" i="41"/>
  <c r="V311" i="41"/>
  <c r="X311" i="41"/>
  <c r="Z311" i="41"/>
  <c r="AB311" i="41"/>
  <c r="AC311" i="41"/>
  <c r="AD311" i="41"/>
  <c r="D312" i="41"/>
  <c r="F312" i="41"/>
  <c r="H312" i="41"/>
  <c r="J312" i="41"/>
  <c r="L312" i="41"/>
  <c r="N312" i="41"/>
  <c r="P312" i="41"/>
  <c r="R312" i="41"/>
  <c r="T312" i="41"/>
  <c r="V312" i="41"/>
  <c r="X312" i="41"/>
  <c r="Z312" i="41"/>
  <c r="AB312" i="41"/>
  <c r="AC312" i="41"/>
  <c r="AD312" i="41"/>
  <c r="D313" i="41"/>
  <c r="F313" i="41"/>
  <c r="H313" i="41"/>
  <c r="J313" i="41"/>
  <c r="L313" i="41"/>
  <c r="N313" i="41"/>
  <c r="P313" i="41"/>
  <c r="R313" i="41"/>
  <c r="T313" i="41"/>
  <c r="V313" i="41"/>
  <c r="X313" i="41"/>
  <c r="Z313" i="41"/>
  <c r="AB313" i="41"/>
  <c r="AC313" i="41"/>
  <c r="AD313" i="41" s="1"/>
  <c r="D314" i="41"/>
  <c r="F314" i="41"/>
  <c r="H314" i="41"/>
  <c r="J314" i="41"/>
  <c r="L314" i="41"/>
  <c r="N314" i="41"/>
  <c r="P314" i="41"/>
  <c r="R314" i="41"/>
  <c r="T314" i="41"/>
  <c r="V314" i="41"/>
  <c r="X314" i="41"/>
  <c r="Z314" i="41"/>
  <c r="AB314" i="41"/>
  <c r="AC314" i="41"/>
  <c r="AD314" i="41"/>
  <c r="D315" i="41"/>
  <c r="F315" i="41"/>
  <c r="H315" i="41"/>
  <c r="J315" i="41"/>
  <c r="L315" i="41"/>
  <c r="N315" i="41"/>
  <c r="P315" i="41"/>
  <c r="R315" i="41"/>
  <c r="T315" i="41"/>
  <c r="V315" i="41"/>
  <c r="X315" i="41"/>
  <c r="Z315" i="41"/>
  <c r="AB315" i="41"/>
  <c r="AC315" i="41"/>
  <c r="AD315" i="41"/>
  <c r="D316" i="41"/>
  <c r="F316" i="41"/>
  <c r="H316" i="41"/>
  <c r="J316" i="41"/>
  <c r="L316" i="41"/>
  <c r="N316" i="41"/>
  <c r="P316" i="41"/>
  <c r="R316" i="41"/>
  <c r="T316" i="41"/>
  <c r="V316" i="41"/>
  <c r="X316" i="41"/>
  <c r="Z316" i="41"/>
  <c r="AB316" i="41"/>
  <c r="AC316" i="41"/>
  <c r="AD316" i="41"/>
  <c r="D317" i="41"/>
  <c r="F317" i="41"/>
  <c r="H317" i="41"/>
  <c r="J317" i="41"/>
  <c r="L317" i="41"/>
  <c r="N317" i="41"/>
  <c r="P317" i="41"/>
  <c r="R317" i="41"/>
  <c r="T317" i="41"/>
  <c r="V317" i="41"/>
  <c r="X317" i="41"/>
  <c r="Z317" i="41"/>
  <c r="AB317" i="41"/>
  <c r="AC317" i="41"/>
  <c r="AD317" i="41" s="1"/>
  <c r="D318" i="41"/>
  <c r="F318" i="41"/>
  <c r="H318" i="41"/>
  <c r="J318" i="41"/>
  <c r="L318" i="41"/>
  <c r="N318" i="41"/>
  <c r="P318" i="41"/>
  <c r="R318" i="41"/>
  <c r="T318" i="41"/>
  <c r="V318" i="41"/>
  <c r="X318" i="41"/>
  <c r="Z318" i="41"/>
  <c r="AB318" i="41"/>
  <c r="AC318" i="41"/>
  <c r="AD318" i="41"/>
  <c r="D319" i="41"/>
  <c r="F319" i="41"/>
  <c r="H319" i="41"/>
  <c r="J319" i="41"/>
  <c r="L319" i="41"/>
  <c r="N319" i="41"/>
  <c r="P319" i="41"/>
  <c r="R319" i="41"/>
  <c r="T319" i="41"/>
  <c r="V319" i="41"/>
  <c r="X319" i="41"/>
  <c r="Z319" i="41"/>
  <c r="AB319" i="41"/>
  <c r="AC319" i="41"/>
  <c r="AD319" i="41"/>
  <c r="D320" i="41"/>
  <c r="F320" i="41"/>
  <c r="H320" i="41"/>
  <c r="J320" i="41"/>
  <c r="L320" i="41"/>
  <c r="N320" i="41"/>
  <c r="P320" i="41"/>
  <c r="R320" i="41"/>
  <c r="T320" i="41"/>
  <c r="V320" i="41"/>
  <c r="X320" i="41"/>
  <c r="Z320" i="41"/>
  <c r="AB320" i="41"/>
  <c r="AC320" i="41"/>
  <c r="AD320" i="41"/>
  <c r="D321" i="41"/>
  <c r="F321" i="41"/>
  <c r="H321" i="41"/>
  <c r="J321" i="41"/>
  <c r="L321" i="41"/>
  <c r="N321" i="41"/>
  <c r="P321" i="41"/>
  <c r="R321" i="41"/>
  <c r="T321" i="41"/>
  <c r="V321" i="41"/>
  <c r="X321" i="41"/>
  <c r="Z321" i="41"/>
  <c r="AB321" i="41"/>
  <c r="AC321" i="41"/>
  <c r="AD321" i="41" s="1"/>
  <c r="D322" i="41"/>
  <c r="F322" i="41"/>
  <c r="H322" i="41"/>
  <c r="J322" i="41"/>
  <c r="L322" i="41"/>
  <c r="N322" i="41"/>
  <c r="P322" i="41"/>
  <c r="R322" i="41"/>
  <c r="T322" i="41"/>
  <c r="V322" i="41"/>
  <c r="X322" i="41"/>
  <c r="Z322" i="41"/>
  <c r="AB322" i="41"/>
  <c r="AC322" i="41"/>
  <c r="AD322" i="41"/>
  <c r="D323" i="41"/>
  <c r="F323" i="41"/>
  <c r="H323" i="41"/>
  <c r="J323" i="41"/>
  <c r="L323" i="41"/>
  <c r="N323" i="41"/>
  <c r="P323" i="41"/>
  <c r="R323" i="41"/>
  <c r="T323" i="41"/>
  <c r="V323" i="41"/>
  <c r="X323" i="41"/>
  <c r="Z323" i="41"/>
  <c r="AB323" i="41"/>
  <c r="AC323" i="41"/>
  <c r="AD323" i="41" s="1"/>
  <c r="D324" i="41"/>
  <c r="F324" i="41"/>
  <c r="H324" i="41"/>
  <c r="J324" i="41"/>
  <c r="L324" i="41"/>
  <c r="N324" i="41"/>
  <c r="P324" i="41"/>
  <c r="R324" i="41"/>
  <c r="T324" i="41"/>
  <c r="V324" i="41"/>
  <c r="X324" i="41"/>
  <c r="Z324" i="41"/>
  <c r="AB324" i="41"/>
  <c r="AC324" i="41"/>
  <c r="AD324" i="41"/>
  <c r="D325" i="41"/>
  <c r="F325" i="41"/>
  <c r="H325" i="41"/>
  <c r="J325" i="41"/>
  <c r="L325" i="41"/>
  <c r="N325" i="41"/>
  <c r="P325" i="41"/>
  <c r="R325" i="41"/>
  <c r="T325" i="41"/>
  <c r="V325" i="41"/>
  <c r="X325" i="41"/>
  <c r="Z325" i="41"/>
  <c r="AB325" i="41"/>
  <c r="AC325" i="41"/>
  <c r="AD325" i="41" s="1"/>
  <c r="D326" i="41"/>
  <c r="F326" i="41"/>
  <c r="H326" i="41"/>
  <c r="J326" i="41"/>
  <c r="L326" i="41"/>
  <c r="N326" i="41"/>
  <c r="P326" i="41"/>
  <c r="R326" i="41"/>
  <c r="T326" i="41"/>
  <c r="V326" i="41"/>
  <c r="X326" i="41"/>
  <c r="Z326" i="41"/>
  <c r="AB326" i="41"/>
  <c r="AC326" i="41"/>
  <c r="AD326" i="41" s="1"/>
  <c r="D327" i="41"/>
  <c r="F327" i="41"/>
  <c r="H327" i="41"/>
  <c r="J327" i="41"/>
  <c r="L327" i="41"/>
  <c r="N327" i="41"/>
  <c r="P327" i="41"/>
  <c r="R327" i="41"/>
  <c r="T327" i="41"/>
  <c r="V327" i="41"/>
  <c r="X327" i="41"/>
  <c r="Z327" i="41"/>
  <c r="AB327" i="41"/>
  <c r="AC327" i="41"/>
  <c r="AD327" i="41" s="1"/>
  <c r="D328" i="41"/>
  <c r="F328" i="41"/>
  <c r="H328" i="41"/>
  <c r="J328" i="41"/>
  <c r="L328" i="41"/>
  <c r="N328" i="41"/>
  <c r="P328" i="41"/>
  <c r="R328" i="41"/>
  <c r="T328" i="41"/>
  <c r="V328" i="41"/>
  <c r="X328" i="41"/>
  <c r="Z328" i="41"/>
  <c r="AB328" i="41"/>
  <c r="AC328" i="41"/>
  <c r="AD328" i="41"/>
  <c r="D329" i="41"/>
  <c r="F329" i="41"/>
  <c r="H329" i="41"/>
  <c r="J329" i="41"/>
  <c r="L329" i="41"/>
  <c r="N329" i="41"/>
  <c r="P329" i="41"/>
  <c r="R329" i="41"/>
  <c r="T329" i="41"/>
  <c r="V329" i="41"/>
  <c r="X329" i="41"/>
  <c r="Z329" i="41"/>
  <c r="AB329" i="41"/>
  <c r="AC329" i="41"/>
  <c r="AD329" i="41" s="1"/>
  <c r="D330" i="41"/>
  <c r="F330" i="41"/>
  <c r="H330" i="41"/>
  <c r="J330" i="41"/>
  <c r="L330" i="41"/>
  <c r="N330" i="41"/>
  <c r="P330" i="41"/>
  <c r="R330" i="41"/>
  <c r="T330" i="41"/>
  <c r="V330" i="41"/>
  <c r="X330" i="41"/>
  <c r="Z330" i="41"/>
  <c r="AB330" i="41"/>
  <c r="AC330" i="41"/>
  <c r="AD330" i="41" s="1"/>
  <c r="D331" i="41"/>
  <c r="F331" i="41"/>
  <c r="H331" i="41"/>
  <c r="J331" i="41"/>
  <c r="L331" i="41"/>
  <c r="N331" i="41"/>
  <c r="P331" i="41"/>
  <c r="R331" i="41"/>
  <c r="T331" i="41"/>
  <c r="V331" i="41"/>
  <c r="X331" i="41"/>
  <c r="Z331" i="41"/>
  <c r="AB331" i="41"/>
  <c r="AC331" i="41"/>
  <c r="AD331" i="41"/>
  <c r="D332" i="41"/>
  <c r="F332" i="41"/>
  <c r="H332" i="41"/>
  <c r="J332" i="41"/>
  <c r="L332" i="41"/>
  <c r="N332" i="41"/>
  <c r="P332" i="41"/>
  <c r="R332" i="41"/>
  <c r="T332" i="41"/>
  <c r="V332" i="41"/>
  <c r="X332" i="41"/>
  <c r="Z332" i="41"/>
  <c r="AB332" i="41"/>
  <c r="AC332" i="41"/>
  <c r="AD332" i="41"/>
  <c r="D333" i="41"/>
  <c r="F333" i="41"/>
  <c r="H333" i="41"/>
  <c r="J333" i="41"/>
  <c r="L333" i="41"/>
  <c r="N333" i="41"/>
  <c r="P333" i="41"/>
  <c r="R333" i="41"/>
  <c r="T333" i="41"/>
  <c r="V333" i="41"/>
  <c r="X333" i="41"/>
  <c r="Z333" i="41"/>
  <c r="AB333" i="41"/>
  <c r="AC333" i="41"/>
  <c r="AD333" i="41" s="1"/>
  <c r="D334" i="41"/>
  <c r="F334" i="41"/>
  <c r="H334" i="41"/>
  <c r="J334" i="41"/>
  <c r="L334" i="41"/>
  <c r="N334" i="41"/>
  <c r="P334" i="41"/>
  <c r="R334" i="41"/>
  <c r="T334" i="41"/>
  <c r="V334" i="41"/>
  <c r="X334" i="41"/>
  <c r="Z334" i="41"/>
  <c r="AB334" i="41"/>
  <c r="AC334" i="41"/>
  <c r="AD334" i="41"/>
  <c r="D335" i="41"/>
  <c r="F335" i="41"/>
  <c r="H335" i="41"/>
  <c r="J335" i="41"/>
  <c r="L335" i="41"/>
  <c r="N335" i="41"/>
  <c r="P335" i="41"/>
  <c r="R335" i="41"/>
  <c r="T335" i="41"/>
  <c r="V335" i="41"/>
  <c r="X335" i="41"/>
  <c r="Z335" i="41"/>
  <c r="AB335" i="41"/>
  <c r="AC335" i="41"/>
  <c r="AD335" i="41"/>
  <c r="D336" i="41"/>
  <c r="F336" i="41"/>
  <c r="H336" i="41"/>
  <c r="J336" i="41"/>
  <c r="L336" i="41"/>
  <c r="N336" i="41"/>
  <c r="P336" i="41"/>
  <c r="R336" i="41"/>
  <c r="T336" i="41"/>
  <c r="V336" i="41"/>
  <c r="X336" i="41"/>
  <c r="Z336" i="41"/>
  <c r="AB336" i="41"/>
  <c r="AC336" i="41"/>
  <c r="AD336" i="41"/>
  <c r="D337" i="41"/>
  <c r="F337" i="41"/>
  <c r="H337" i="41"/>
  <c r="J337" i="41"/>
  <c r="L337" i="41"/>
  <c r="N337" i="41"/>
  <c r="P337" i="41"/>
  <c r="R337" i="41"/>
  <c r="T337" i="41"/>
  <c r="V337" i="41"/>
  <c r="X337" i="41"/>
  <c r="Z337" i="41"/>
  <c r="AB337" i="41"/>
  <c r="AC337" i="41"/>
  <c r="AD337" i="41" s="1"/>
  <c r="D338" i="41"/>
  <c r="F338" i="41"/>
  <c r="H338" i="41"/>
  <c r="J338" i="41"/>
  <c r="L338" i="41"/>
  <c r="N338" i="41"/>
  <c r="P338" i="41"/>
  <c r="R338" i="41"/>
  <c r="T338" i="41"/>
  <c r="V338" i="41"/>
  <c r="X338" i="41"/>
  <c r="Z338" i="41"/>
  <c r="AB338" i="41"/>
  <c r="AC338" i="41"/>
  <c r="AD338" i="41"/>
  <c r="D339" i="41"/>
  <c r="F339" i="41"/>
  <c r="H339" i="41"/>
  <c r="J339" i="41"/>
  <c r="L339" i="41"/>
  <c r="N339" i="41"/>
  <c r="P339" i="41"/>
  <c r="R339" i="41"/>
  <c r="T339" i="41"/>
  <c r="V339" i="41"/>
  <c r="X339" i="41"/>
  <c r="Z339" i="41"/>
  <c r="AB339" i="41"/>
  <c r="AC339" i="41"/>
  <c r="AD339" i="41" s="1"/>
  <c r="D340" i="41"/>
  <c r="F340" i="41"/>
  <c r="H340" i="41"/>
  <c r="J340" i="41"/>
  <c r="L340" i="41"/>
  <c r="N340" i="41"/>
  <c r="P340" i="41"/>
  <c r="R340" i="41"/>
  <c r="T340" i="41"/>
  <c r="V340" i="41"/>
  <c r="X340" i="41"/>
  <c r="Z340" i="41"/>
  <c r="AB340" i="41"/>
  <c r="AC340" i="41"/>
  <c r="AD340" i="41"/>
  <c r="D341" i="41"/>
  <c r="F341" i="41"/>
  <c r="H341" i="41"/>
  <c r="J341" i="41"/>
  <c r="L341" i="41"/>
  <c r="N341" i="41"/>
  <c r="P341" i="41"/>
  <c r="R341" i="41"/>
  <c r="T341" i="41"/>
  <c r="V341" i="41"/>
  <c r="X341" i="41"/>
  <c r="Z341" i="41"/>
  <c r="AB341" i="41"/>
  <c r="AC341" i="41"/>
  <c r="AD341" i="41" s="1"/>
  <c r="D342" i="41"/>
  <c r="F342" i="41"/>
  <c r="H342" i="41"/>
  <c r="J342" i="41"/>
  <c r="L342" i="41"/>
  <c r="N342" i="41"/>
  <c r="P342" i="41"/>
  <c r="R342" i="41"/>
  <c r="T342" i="41"/>
  <c r="V342" i="41"/>
  <c r="X342" i="41"/>
  <c r="Z342" i="41"/>
  <c r="AB342" i="41"/>
  <c r="AC342" i="41"/>
  <c r="AD342" i="41" s="1"/>
  <c r="D343" i="41"/>
  <c r="F343" i="41"/>
  <c r="H343" i="41"/>
  <c r="J343" i="41"/>
  <c r="L343" i="41"/>
  <c r="N343" i="41"/>
  <c r="P343" i="41"/>
  <c r="R343" i="41"/>
  <c r="T343" i="41"/>
  <c r="V343" i="41"/>
  <c r="X343" i="41"/>
  <c r="Z343" i="41"/>
  <c r="AB343" i="41"/>
  <c r="AC343" i="41"/>
  <c r="AD343" i="41"/>
  <c r="D344" i="41"/>
  <c r="F344" i="41"/>
  <c r="H344" i="41"/>
  <c r="J344" i="41"/>
  <c r="L344" i="41"/>
  <c r="N344" i="41"/>
  <c r="P344" i="41"/>
  <c r="R344" i="41"/>
  <c r="T344" i="41"/>
  <c r="V344" i="41"/>
  <c r="X344" i="41"/>
  <c r="Z344" i="41"/>
  <c r="AB344" i="41"/>
  <c r="AC344" i="41"/>
  <c r="AD344" i="41"/>
  <c r="D345" i="41"/>
  <c r="F345" i="41"/>
  <c r="H345" i="41"/>
  <c r="J345" i="41"/>
  <c r="L345" i="41"/>
  <c r="N345" i="41"/>
  <c r="P345" i="41"/>
  <c r="R345" i="41"/>
  <c r="T345" i="41"/>
  <c r="V345" i="41"/>
  <c r="X345" i="41"/>
  <c r="Z345" i="41"/>
  <c r="AB345" i="41"/>
  <c r="AC345" i="41"/>
  <c r="AD345" i="41" s="1"/>
  <c r="D346" i="41"/>
  <c r="F346" i="41"/>
  <c r="H346" i="41"/>
  <c r="J346" i="41"/>
  <c r="L346" i="41"/>
  <c r="N346" i="41"/>
  <c r="P346" i="41"/>
  <c r="R346" i="41"/>
  <c r="T346" i="41"/>
  <c r="V346" i="41"/>
  <c r="X346" i="41"/>
  <c r="Z346" i="41"/>
  <c r="AB346" i="41"/>
  <c r="AC346" i="41"/>
  <c r="AD346" i="41"/>
  <c r="D347" i="41"/>
  <c r="F347" i="41"/>
  <c r="H347" i="41"/>
  <c r="J347" i="41"/>
  <c r="L347" i="41"/>
  <c r="N347" i="41"/>
  <c r="P347" i="41"/>
  <c r="R347" i="41"/>
  <c r="T347" i="41"/>
  <c r="V347" i="41"/>
  <c r="X347" i="41"/>
  <c r="Z347" i="41"/>
  <c r="AB347" i="41"/>
  <c r="AC347" i="41"/>
  <c r="AD347" i="41"/>
  <c r="D348" i="41"/>
  <c r="F348" i="41"/>
  <c r="H348" i="41"/>
  <c r="J348" i="41"/>
  <c r="L348" i="41"/>
  <c r="N348" i="41"/>
  <c r="P348" i="41"/>
  <c r="R348" i="41"/>
  <c r="T348" i="41"/>
  <c r="V348" i="41"/>
  <c r="X348" i="41"/>
  <c r="Z348" i="41"/>
  <c r="AB348" i="41"/>
  <c r="AC348" i="41"/>
  <c r="AD348" i="41"/>
  <c r="D349" i="41"/>
  <c r="F349" i="41"/>
  <c r="H349" i="41"/>
  <c r="J349" i="41"/>
  <c r="L349" i="41"/>
  <c r="N349" i="41"/>
  <c r="P349" i="41"/>
  <c r="R349" i="41"/>
  <c r="T349" i="41"/>
  <c r="V349" i="41"/>
  <c r="X349" i="41"/>
  <c r="Z349" i="41"/>
  <c r="AB349" i="41"/>
  <c r="AC349" i="41"/>
  <c r="AD349" i="41" s="1"/>
  <c r="D350" i="41"/>
  <c r="F350" i="41"/>
  <c r="H350" i="41"/>
  <c r="J350" i="41"/>
  <c r="L350" i="41"/>
  <c r="N350" i="41"/>
  <c r="P350" i="41"/>
  <c r="R350" i="41"/>
  <c r="T350" i="41"/>
  <c r="V350" i="41"/>
  <c r="X350" i="41"/>
  <c r="Z350" i="41"/>
  <c r="AB350" i="41"/>
  <c r="AC350" i="41"/>
  <c r="AD350" i="41"/>
  <c r="D351" i="41"/>
  <c r="F351" i="41"/>
  <c r="H351" i="41"/>
  <c r="J351" i="41"/>
  <c r="L351" i="41"/>
  <c r="N351" i="41"/>
  <c r="P351" i="41"/>
  <c r="R351" i="41"/>
  <c r="T351" i="41"/>
  <c r="V351" i="41"/>
  <c r="X351" i="41"/>
  <c r="Z351" i="41"/>
  <c r="AB351" i="41"/>
  <c r="AC351" i="41"/>
  <c r="AD351" i="41"/>
  <c r="D352" i="41"/>
  <c r="F352" i="41"/>
  <c r="H352" i="41"/>
  <c r="J352" i="41"/>
  <c r="L352" i="41"/>
  <c r="N352" i="41"/>
  <c r="P352" i="41"/>
  <c r="R352" i="41"/>
  <c r="T352" i="41"/>
  <c r="V352" i="41"/>
  <c r="X352" i="41"/>
  <c r="Z352" i="41"/>
  <c r="AB352" i="41"/>
  <c r="AC352" i="41"/>
  <c r="AD352" i="41"/>
  <c r="D353" i="41"/>
  <c r="F353" i="41"/>
  <c r="H353" i="41"/>
  <c r="J353" i="41"/>
  <c r="L353" i="41"/>
  <c r="N353" i="41"/>
  <c r="P353" i="41"/>
  <c r="R353" i="41"/>
  <c r="T353" i="41"/>
  <c r="V353" i="41"/>
  <c r="X353" i="41"/>
  <c r="Z353" i="41"/>
  <c r="AB353" i="41"/>
  <c r="AC353" i="41"/>
  <c r="AD353" i="41" s="1"/>
  <c r="D354" i="41"/>
  <c r="F354" i="41"/>
  <c r="H354" i="41"/>
  <c r="J354" i="41"/>
  <c r="L354" i="41"/>
  <c r="N354" i="41"/>
  <c r="P354" i="41"/>
  <c r="R354" i="41"/>
  <c r="T354" i="41"/>
  <c r="V354" i="41"/>
  <c r="X354" i="41"/>
  <c r="Z354" i="41"/>
  <c r="AB354" i="41"/>
  <c r="AC354" i="41"/>
  <c r="AD354" i="41"/>
  <c r="D355" i="41"/>
  <c r="F355" i="41"/>
  <c r="H355" i="41"/>
  <c r="J355" i="41"/>
  <c r="L355" i="41"/>
  <c r="N355" i="41"/>
  <c r="P355" i="41"/>
  <c r="R355" i="41"/>
  <c r="T355" i="41"/>
  <c r="V355" i="41"/>
  <c r="X355" i="41"/>
  <c r="Z355" i="41"/>
  <c r="AB355" i="41"/>
  <c r="AC355" i="41"/>
  <c r="AD355" i="41" s="1"/>
  <c r="D356" i="41"/>
  <c r="F356" i="41"/>
  <c r="H356" i="41"/>
  <c r="J356" i="41"/>
  <c r="L356" i="41"/>
  <c r="N356" i="41"/>
  <c r="P356" i="41"/>
  <c r="R356" i="41"/>
  <c r="T356" i="41"/>
  <c r="V356" i="41"/>
  <c r="X356" i="41"/>
  <c r="Z356" i="41"/>
  <c r="AB356" i="41"/>
  <c r="AC356" i="41"/>
  <c r="AD356" i="41"/>
  <c r="D357" i="41"/>
  <c r="F357" i="41"/>
  <c r="H357" i="41"/>
  <c r="J357" i="41"/>
  <c r="L357" i="41"/>
  <c r="N357" i="41"/>
  <c r="P357" i="41"/>
  <c r="R357" i="41"/>
  <c r="T357" i="41"/>
  <c r="V357" i="41"/>
  <c r="X357" i="41"/>
  <c r="Z357" i="41"/>
  <c r="AB357" i="41"/>
  <c r="AC357" i="41"/>
  <c r="AD357" i="41" s="1"/>
  <c r="D358" i="41"/>
  <c r="F358" i="41"/>
  <c r="H358" i="41"/>
  <c r="J358" i="41"/>
  <c r="L358" i="41"/>
  <c r="N358" i="41"/>
  <c r="P358" i="41"/>
  <c r="R358" i="41"/>
  <c r="T358" i="41"/>
  <c r="V358" i="41"/>
  <c r="X358" i="41"/>
  <c r="Z358" i="41"/>
  <c r="AB358" i="41"/>
  <c r="AC358" i="41"/>
  <c r="AD358" i="41" s="1"/>
  <c r="D359" i="41"/>
  <c r="F359" i="41"/>
  <c r="H359" i="41"/>
  <c r="J359" i="41"/>
  <c r="L359" i="41"/>
  <c r="N359" i="41"/>
  <c r="P359" i="41"/>
  <c r="R359" i="41"/>
  <c r="T359" i="41"/>
  <c r="V359" i="41"/>
  <c r="X359" i="41"/>
  <c r="Z359" i="41"/>
  <c r="AB359" i="41"/>
  <c r="AC359" i="41"/>
  <c r="AD359" i="41" s="1"/>
  <c r="D360" i="41"/>
  <c r="F360" i="41"/>
  <c r="H360" i="41"/>
  <c r="J360" i="41"/>
  <c r="L360" i="41"/>
  <c r="N360" i="41"/>
  <c r="P360" i="41"/>
  <c r="R360" i="41"/>
  <c r="T360" i="41"/>
  <c r="V360" i="41"/>
  <c r="X360" i="41"/>
  <c r="Z360" i="41"/>
  <c r="AB360" i="41"/>
  <c r="AC360" i="41"/>
  <c r="AD360" i="41"/>
  <c r="D361" i="41"/>
  <c r="F361" i="41"/>
  <c r="H361" i="41"/>
  <c r="J361" i="41"/>
  <c r="L361" i="41"/>
  <c r="N361" i="41"/>
  <c r="P361" i="41"/>
  <c r="R361" i="41"/>
  <c r="T361" i="41"/>
  <c r="V361" i="41"/>
  <c r="X361" i="41"/>
  <c r="Z361" i="41"/>
  <c r="AB361" i="41"/>
  <c r="AC361" i="41"/>
  <c r="AD361" i="41" s="1"/>
  <c r="D362" i="41"/>
  <c r="F362" i="41"/>
  <c r="H362" i="41"/>
  <c r="J362" i="41"/>
  <c r="L362" i="41"/>
  <c r="N362" i="41"/>
  <c r="P362" i="41"/>
  <c r="R362" i="41"/>
  <c r="T362" i="41"/>
  <c r="V362" i="41"/>
  <c r="X362" i="41"/>
  <c r="Z362" i="41"/>
  <c r="AB362" i="41"/>
  <c r="AC362" i="41"/>
  <c r="AD362" i="41" s="1"/>
  <c r="D363" i="41"/>
  <c r="F363" i="41"/>
  <c r="H363" i="41"/>
  <c r="J363" i="41"/>
  <c r="L363" i="41"/>
  <c r="N363" i="41"/>
  <c r="P363" i="41"/>
  <c r="R363" i="41"/>
  <c r="T363" i="41"/>
  <c r="V363" i="41"/>
  <c r="X363" i="41"/>
  <c r="Z363" i="41"/>
  <c r="AB363" i="41"/>
  <c r="AC363" i="41"/>
  <c r="AD363" i="41"/>
  <c r="D364" i="41"/>
  <c r="F364" i="41"/>
  <c r="H364" i="41"/>
  <c r="J364" i="41"/>
  <c r="L364" i="41"/>
  <c r="N364" i="41"/>
  <c r="P364" i="41"/>
  <c r="R364" i="41"/>
  <c r="T364" i="41"/>
  <c r="V364" i="41"/>
  <c r="X364" i="41"/>
  <c r="Z364" i="41"/>
  <c r="AB364" i="41"/>
  <c r="AC364" i="41"/>
  <c r="AD364" i="41"/>
  <c r="D365" i="41"/>
  <c r="F365" i="41"/>
  <c r="H365" i="41"/>
  <c r="J365" i="41"/>
  <c r="L365" i="41"/>
  <c r="N365" i="41"/>
  <c r="P365" i="41"/>
  <c r="R365" i="41"/>
  <c r="T365" i="41"/>
  <c r="V365" i="41"/>
  <c r="X365" i="41"/>
  <c r="Z365" i="41"/>
  <c r="AB365" i="41"/>
  <c r="AC365" i="41"/>
  <c r="AD365" i="41" s="1"/>
  <c r="D366" i="41"/>
  <c r="F366" i="41"/>
  <c r="H366" i="41"/>
  <c r="J366" i="41"/>
  <c r="L366" i="41"/>
  <c r="N366" i="41"/>
  <c r="P366" i="41"/>
  <c r="R366" i="41"/>
  <c r="T366" i="41"/>
  <c r="V366" i="41"/>
  <c r="X366" i="41"/>
  <c r="Z366" i="41"/>
  <c r="AB366" i="41"/>
  <c r="AC366" i="41"/>
  <c r="AD366" i="41"/>
  <c r="D367" i="41"/>
  <c r="F367" i="41"/>
  <c r="H367" i="41"/>
  <c r="J367" i="41"/>
  <c r="L367" i="41"/>
  <c r="N367" i="41"/>
  <c r="P367" i="41"/>
  <c r="R367" i="41"/>
  <c r="T367" i="41"/>
  <c r="V367" i="41"/>
  <c r="X367" i="41"/>
  <c r="Z367" i="41"/>
  <c r="AB367" i="41"/>
  <c r="AC367" i="41"/>
  <c r="AD367" i="41"/>
  <c r="D368" i="41"/>
  <c r="F368" i="41"/>
  <c r="H368" i="41"/>
  <c r="J368" i="41"/>
  <c r="L368" i="41"/>
  <c r="N368" i="41"/>
  <c r="P368" i="41"/>
  <c r="R368" i="41"/>
  <c r="T368" i="41"/>
  <c r="V368" i="41"/>
  <c r="X368" i="41"/>
  <c r="Z368" i="41"/>
  <c r="AB368" i="41"/>
  <c r="AC368" i="41"/>
  <c r="AD368" i="41"/>
  <c r="D369" i="41"/>
  <c r="F369" i="41"/>
  <c r="H369" i="41"/>
  <c r="J369" i="41"/>
  <c r="L369" i="41"/>
  <c r="N369" i="41"/>
  <c r="P369" i="41"/>
  <c r="R369" i="41"/>
  <c r="T369" i="41"/>
  <c r="V369" i="41"/>
  <c r="X369" i="41"/>
  <c r="Z369" i="41"/>
  <c r="AB369" i="41"/>
  <c r="AC369" i="41"/>
  <c r="AD369" i="41" s="1"/>
  <c r="D370" i="41"/>
  <c r="F370" i="41"/>
  <c r="H370" i="41"/>
  <c r="J370" i="41"/>
  <c r="L370" i="41"/>
  <c r="N370" i="41"/>
  <c r="P370" i="41"/>
  <c r="R370" i="41"/>
  <c r="T370" i="41"/>
  <c r="V370" i="41"/>
  <c r="X370" i="41"/>
  <c r="Z370" i="41"/>
  <c r="AB370" i="41"/>
  <c r="AC370" i="41"/>
  <c r="AD370" i="41"/>
  <c r="D371" i="41"/>
  <c r="F371" i="41"/>
  <c r="H371" i="41"/>
  <c r="J371" i="41"/>
  <c r="L371" i="41"/>
  <c r="N371" i="41"/>
  <c r="P371" i="41"/>
  <c r="R371" i="41"/>
  <c r="T371" i="41"/>
  <c r="V371" i="41"/>
  <c r="X371" i="41"/>
  <c r="Z371" i="41"/>
  <c r="AB371" i="41"/>
  <c r="AC371" i="41"/>
  <c r="AD371" i="41" s="1"/>
  <c r="D372" i="41"/>
  <c r="F372" i="41"/>
  <c r="H372" i="41"/>
  <c r="J372" i="41"/>
  <c r="L372" i="41"/>
  <c r="N372" i="41"/>
  <c r="P372" i="41"/>
  <c r="R372" i="41"/>
  <c r="T372" i="41"/>
  <c r="V372" i="41"/>
  <c r="X372" i="41"/>
  <c r="Z372" i="41"/>
  <c r="AB372" i="41"/>
  <c r="AC372" i="41"/>
  <c r="AD372" i="41"/>
  <c r="D373" i="41"/>
  <c r="F373" i="41"/>
  <c r="H373" i="41"/>
  <c r="J373" i="41"/>
  <c r="L373" i="41"/>
  <c r="N373" i="41"/>
  <c r="P373" i="41"/>
  <c r="R373" i="41"/>
  <c r="T373" i="41"/>
  <c r="V373" i="41"/>
  <c r="X373" i="41"/>
  <c r="Z373" i="41"/>
  <c r="AB373" i="41"/>
  <c r="AC373" i="41"/>
  <c r="AD373" i="41" s="1"/>
  <c r="D374" i="41"/>
  <c r="F374" i="41"/>
  <c r="H374" i="41"/>
  <c r="J374" i="41"/>
  <c r="L374" i="41"/>
  <c r="N374" i="41"/>
  <c r="P374" i="41"/>
  <c r="R374" i="41"/>
  <c r="T374" i="41"/>
  <c r="V374" i="41"/>
  <c r="X374" i="41"/>
  <c r="Z374" i="41"/>
  <c r="AB374" i="41"/>
  <c r="AC374" i="41"/>
  <c r="AD374" i="41" s="1"/>
  <c r="D375" i="41"/>
  <c r="F375" i="41"/>
  <c r="H375" i="41"/>
  <c r="J375" i="41"/>
  <c r="L375" i="41"/>
  <c r="N375" i="41"/>
  <c r="P375" i="41"/>
  <c r="R375" i="41"/>
  <c r="T375" i="41"/>
  <c r="V375" i="41"/>
  <c r="X375" i="41"/>
  <c r="Z375" i="41"/>
  <c r="AB375" i="41"/>
  <c r="AC375" i="41"/>
  <c r="AD375" i="41"/>
  <c r="D376" i="41"/>
  <c r="F376" i="41"/>
  <c r="H376" i="41"/>
  <c r="J376" i="41"/>
  <c r="L376" i="41"/>
  <c r="N376" i="41"/>
  <c r="P376" i="41"/>
  <c r="R376" i="41"/>
  <c r="T376" i="41"/>
  <c r="V376" i="41"/>
  <c r="X376" i="41"/>
  <c r="Z376" i="41"/>
  <c r="AB376" i="41"/>
  <c r="AC376" i="41"/>
  <c r="AD376" i="41"/>
  <c r="D377" i="41"/>
  <c r="F377" i="41"/>
  <c r="H377" i="41"/>
  <c r="J377" i="41"/>
  <c r="L377" i="41"/>
  <c r="N377" i="41"/>
  <c r="P377" i="41"/>
  <c r="R377" i="41"/>
  <c r="T377" i="41"/>
  <c r="V377" i="41"/>
  <c r="X377" i="41"/>
  <c r="Z377" i="41"/>
  <c r="AB377" i="41"/>
  <c r="AC377" i="41"/>
  <c r="AD377" i="41" s="1"/>
  <c r="D378" i="41"/>
  <c r="F378" i="41"/>
  <c r="H378" i="41"/>
  <c r="J378" i="41"/>
  <c r="L378" i="41"/>
  <c r="N378" i="41"/>
  <c r="P378" i="41"/>
  <c r="R378" i="41"/>
  <c r="T378" i="41"/>
  <c r="V378" i="41"/>
  <c r="X378" i="41"/>
  <c r="Z378" i="41"/>
  <c r="AB378" i="41"/>
  <c r="AC378" i="41"/>
  <c r="AD378" i="41"/>
  <c r="D379" i="41"/>
  <c r="F379" i="41"/>
  <c r="H379" i="41"/>
  <c r="J379" i="41"/>
  <c r="L379" i="41"/>
  <c r="N379" i="41"/>
  <c r="P379" i="41"/>
  <c r="R379" i="41"/>
  <c r="T379" i="41"/>
  <c r="V379" i="41"/>
  <c r="X379" i="41"/>
  <c r="Z379" i="41"/>
  <c r="AB379" i="41"/>
  <c r="AC379" i="41"/>
  <c r="AD379" i="41"/>
  <c r="D380" i="41"/>
  <c r="F380" i="41"/>
  <c r="H380" i="41"/>
  <c r="J380" i="41"/>
  <c r="L380" i="41"/>
  <c r="N380" i="41"/>
  <c r="P380" i="41"/>
  <c r="R380" i="41"/>
  <c r="T380" i="41"/>
  <c r="V380" i="41"/>
  <c r="X380" i="41"/>
  <c r="Z380" i="41"/>
  <c r="AB380" i="41"/>
  <c r="AC380" i="41"/>
  <c r="AD380" i="41"/>
  <c r="D381" i="41"/>
  <c r="F381" i="41"/>
  <c r="H381" i="41"/>
  <c r="J381" i="41"/>
  <c r="L381" i="41"/>
  <c r="N381" i="41"/>
  <c r="P381" i="41"/>
  <c r="R381" i="41"/>
  <c r="T381" i="41"/>
  <c r="V381" i="41"/>
  <c r="X381" i="41"/>
  <c r="Z381" i="41"/>
  <c r="AB381" i="41"/>
  <c r="AC381" i="41"/>
  <c r="AD381" i="41" s="1"/>
  <c r="D382" i="41"/>
  <c r="F382" i="41"/>
  <c r="H382" i="41"/>
  <c r="J382" i="41"/>
  <c r="L382" i="41"/>
  <c r="N382" i="41"/>
  <c r="P382" i="41"/>
  <c r="R382" i="41"/>
  <c r="T382" i="41"/>
  <c r="V382" i="41"/>
  <c r="X382" i="41"/>
  <c r="Z382" i="41"/>
  <c r="AB382" i="41"/>
  <c r="AC382" i="41"/>
  <c r="AD382" i="41"/>
  <c r="D383" i="41"/>
  <c r="F383" i="41"/>
  <c r="H383" i="41"/>
  <c r="J383" i="41"/>
  <c r="L383" i="41"/>
  <c r="N383" i="41"/>
  <c r="P383" i="41"/>
  <c r="R383" i="41"/>
  <c r="T383" i="41"/>
  <c r="V383" i="41"/>
  <c r="X383" i="41"/>
  <c r="Z383" i="41"/>
  <c r="AB383" i="41"/>
  <c r="AC383" i="41"/>
  <c r="AD383" i="41"/>
  <c r="D384" i="41"/>
  <c r="F384" i="41"/>
  <c r="H384" i="41"/>
  <c r="J384" i="41"/>
  <c r="L384" i="41"/>
  <c r="N384" i="41"/>
  <c r="P384" i="41"/>
  <c r="R384" i="41"/>
  <c r="T384" i="41"/>
  <c r="V384" i="41"/>
  <c r="X384" i="41"/>
  <c r="Z384" i="41"/>
  <c r="AB384" i="41"/>
  <c r="AC384" i="41"/>
  <c r="AD384" i="41"/>
  <c r="D385" i="41"/>
  <c r="F385" i="41"/>
  <c r="H385" i="41"/>
  <c r="J385" i="41"/>
  <c r="L385" i="41"/>
  <c r="N385" i="41"/>
  <c r="P385" i="41"/>
  <c r="R385" i="41"/>
  <c r="T385" i="41"/>
  <c r="V385" i="41"/>
  <c r="X385" i="41"/>
  <c r="Z385" i="41"/>
  <c r="AB385" i="41"/>
  <c r="AC385" i="41"/>
  <c r="AD385" i="41" s="1"/>
  <c r="D386" i="41"/>
  <c r="F386" i="41"/>
  <c r="H386" i="41"/>
  <c r="J386" i="41"/>
  <c r="L386" i="41"/>
  <c r="N386" i="41"/>
  <c r="P386" i="41"/>
  <c r="R386" i="41"/>
  <c r="T386" i="41"/>
  <c r="V386" i="41"/>
  <c r="X386" i="41"/>
  <c r="Z386" i="41"/>
  <c r="AB386" i="41"/>
  <c r="AC386" i="41"/>
  <c r="AD386" i="41"/>
  <c r="D387" i="41"/>
  <c r="F387" i="41"/>
  <c r="H387" i="41"/>
  <c r="J387" i="41"/>
  <c r="L387" i="41"/>
  <c r="N387" i="41"/>
  <c r="P387" i="41"/>
  <c r="R387" i="41"/>
  <c r="T387" i="41"/>
  <c r="V387" i="41"/>
  <c r="X387" i="41"/>
  <c r="Z387" i="41"/>
  <c r="AB387" i="41"/>
  <c r="AC387" i="41"/>
  <c r="AD387" i="41" s="1"/>
  <c r="D388" i="41"/>
  <c r="F388" i="41"/>
  <c r="H388" i="41"/>
  <c r="J388" i="41"/>
  <c r="L388" i="41"/>
  <c r="N388" i="41"/>
  <c r="P388" i="41"/>
  <c r="R388" i="41"/>
  <c r="T388" i="41"/>
  <c r="V388" i="41"/>
  <c r="X388" i="41"/>
  <c r="Z388" i="41"/>
  <c r="AB388" i="41"/>
  <c r="AC388" i="41"/>
  <c r="AD388" i="41"/>
  <c r="D389" i="41"/>
  <c r="F389" i="41"/>
  <c r="H389" i="41"/>
  <c r="J389" i="41"/>
  <c r="L389" i="41"/>
  <c r="N389" i="41"/>
  <c r="P389" i="41"/>
  <c r="R389" i="41"/>
  <c r="T389" i="41"/>
  <c r="V389" i="41"/>
  <c r="X389" i="41"/>
  <c r="Z389" i="41"/>
  <c r="AB389" i="41"/>
  <c r="AC389" i="41"/>
  <c r="AD389" i="41" s="1"/>
  <c r="D390" i="41"/>
  <c r="F390" i="41"/>
  <c r="H390" i="41"/>
  <c r="J390" i="41"/>
  <c r="L390" i="41"/>
  <c r="N390" i="41"/>
  <c r="P390" i="41"/>
  <c r="R390" i="41"/>
  <c r="T390" i="41"/>
  <c r="V390" i="41"/>
  <c r="X390" i="41"/>
  <c r="Z390" i="41"/>
  <c r="AB390" i="41"/>
  <c r="AC390" i="41"/>
  <c r="AD390" i="41" s="1"/>
  <c r="D391" i="41"/>
  <c r="F391" i="41"/>
  <c r="H391" i="41"/>
  <c r="J391" i="41"/>
  <c r="L391" i="41"/>
  <c r="N391" i="41"/>
  <c r="P391" i="41"/>
  <c r="R391" i="41"/>
  <c r="T391" i="41"/>
  <c r="V391" i="41"/>
  <c r="X391" i="41"/>
  <c r="Z391" i="41"/>
  <c r="AB391" i="41"/>
  <c r="AC391" i="41"/>
  <c r="AD391" i="41" s="1"/>
  <c r="D392" i="41"/>
  <c r="F392" i="41"/>
  <c r="H392" i="41"/>
  <c r="J392" i="41"/>
  <c r="L392" i="41"/>
  <c r="N392" i="41"/>
  <c r="P392" i="41"/>
  <c r="R392" i="41"/>
  <c r="T392" i="41"/>
  <c r="V392" i="41"/>
  <c r="X392" i="41"/>
  <c r="Z392" i="41"/>
  <c r="AB392" i="41"/>
  <c r="AC392" i="41"/>
  <c r="AD392" i="41"/>
  <c r="D393" i="41"/>
  <c r="F393" i="41"/>
  <c r="H393" i="41"/>
  <c r="J393" i="41"/>
  <c r="L393" i="41"/>
  <c r="N393" i="41"/>
  <c r="P393" i="41"/>
  <c r="R393" i="41"/>
  <c r="T393" i="41"/>
  <c r="V393" i="41"/>
  <c r="X393" i="41"/>
  <c r="Z393" i="41"/>
  <c r="AB393" i="41"/>
  <c r="AC393" i="41"/>
  <c r="AD393" i="41" s="1"/>
  <c r="D394" i="41"/>
  <c r="F394" i="41"/>
  <c r="H394" i="41"/>
  <c r="J394" i="41"/>
  <c r="L394" i="41"/>
  <c r="N394" i="41"/>
  <c r="P394" i="41"/>
  <c r="R394" i="41"/>
  <c r="T394" i="41"/>
  <c r="V394" i="41"/>
  <c r="X394" i="41"/>
  <c r="Z394" i="41"/>
  <c r="AB394" i="41"/>
  <c r="AC394" i="41"/>
  <c r="AD394" i="41" s="1"/>
  <c r="D395" i="41"/>
  <c r="F395" i="41"/>
  <c r="H395" i="41"/>
  <c r="J395" i="41"/>
  <c r="L395" i="41"/>
  <c r="N395" i="41"/>
  <c r="P395" i="41"/>
  <c r="R395" i="41"/>
  <c r="T395" i="41"/>
  <c r="V395" i="41"/>
  <c r="X395" i="41"/>
  <c r="Z395" i="41"/>
  <c r="AB395" i="41"/>
  <c r="AC395" i="41"/>
  <c r="AD395" i="41"/>
  <c r="D396" i="41"/>
  <c r="F396" i="41"/>
  <c r="H396" i="41"/>
  <c r="J396" i="41"/>
  <c r="L396" i="41"/>
  <c r="N396" i="41"/>
  <c r="P396" i="41"/>
  <c r="R396" i="41"/>
  <c r="T396" i="41"/>
  <c r="V396" i="41"/>
  <c r="X396" i="41"/>
  <c r="Z396" i="41"/>
  <c r="AB396" i="41"/>
  <c r="AC396" i="41"/>
  <c r="AD396" i="41"/>
  <c r="D397" i="41"/>
  <c r="F397" i="41"/>
  <c r="H397" i="41"/>
  <c r="J397" i="41"/>
  <c r="L397" i="41"/>
  <c r="N397" i="41"/>
  <c r="P397" i="41"/>
  <c r="R397" i="41"/>
  <c r="T397" i="41"/>
  <c r="V397" i="41"/>
  <c r="X397" i="41"/>
  <c r="Z397" i="41"/>
  <c r="AB397" i="41"/>
  <c r="AC397" i="41"/>
  <c r="AD397" i="41" s="1"/>
  <c r="D398" i="41"/>
  <c r="F398" i="41"/>
  <c r="H398" i="41"/>
  <c r="J398" i="41"/>
  <c r="L398" i="41"/>
  <c r="N398" i="41"/>
  <c r="P398" i="41"/>
  <c r="R398" i="41"/>
  <c r="T398" i="41"/>
  <c r="V398" i="41"/>
  <c r="X398" i="41"/>
  <c r="Z398" i="41"/>
  <c r="AB398" i="41"/>
  <c r="AC398" i="41"/>
  <c r="AD398" i="41"/>
  <c r="D399" i="41"/>
  <c r="F399" i="41"/>
  <c r="H399" i="41"/>
  <c r="J399" i="41"/>
  <c r="L399" i="41"/>
  <c r="N399" i="41"/>
  <c r="P399" i="41"/>
  <c r="R399" i="41"/>
  <c r="T399" i="41"/>
  <c r="V399" i="41"/>
  <c r="X399" i="41"/>
  <c r="Z399" i="41"/>
  <c r="AB399" i="41"/>
  <c r="AC399" i="41"/>
  <c r="AD399" i="41"/>
  <c r="D400" i="41"/>
  <c r="F400" i="41"/>
  <c r="H400" i="41"/>
  <c r="J400" i="41"/>
  <c r="L400" i="41"/>
  <c r="N400" i="41"/>
  <c r="P400" i="41"/>
  <c r="R400" i="41"/>
  <c r="T400" i="41"/>
  <c r="V400" i="41"/>
  <c r="X400" i="41"/>
  <c r="Z400" i="41"/>
  <c r="AB400" i="41"/>
  <c r="AC400" i="41"/>
  <c r="AD400" i="41"/>
  <c r="D401" i="41"/>
  <c r="F401" i="41"/>
  <c r="H401" i="41"/>
  <c r="J401" i="41"/>
  <c r="L401" i="41"/>
  <c r="N401" i="41"/>
  <c r="P401" i="41"/>
  <c r="R401" i="41"/>
  <c r="T401" i="41"/>
  <c r="V401" i="41"/>
  <c r="X401" i="41"/>
  <c r="Z401" i="41"/>
  <c r="AB401" i="41"/>
  <c r="AC401" i="41"/>
  <c r="AD401" i="41" s="1"/>
  <c r="D402" i="41"/>
  <c r="F402" i="41"/>
  <c r="H402" i="41"/>
  <c r="J402" i="41"/>
  <c r="L402" i="41"/>
  <c r="N402" i="41"/>
  <c r="P402" i="41"/>
  <c r="R402" i="41"/>
  <c r="T402" i="41"/>
  <c r="V402" i="41"/>
  <c r="X402" i="41"/>
  <c r="Z402" i="41"/>
  <c r="AB402" i="41"/>
  <c r="AC402" i="41"/>
  <c r="AD402" i="41"/>
  <c r="D403" i="41"/>
  <c r="F403" i="41"/>
  <c r="H403" i="41"/>
  <c r="J403" i="41"/>
  <c r="L403" i="41"/>
  <c r="N403" i="41"/>
  <c r="P403" i="41"/>
  <c r="R403" i="41"/>
  <c r="T403" i="41"/>
  <c r="V403" i="41"/>
  <c r="X403" i="41"/>
  <c r="Z403" i="41"/>
  <c r="AB403" i="41"/>
  <c r="AC403" i="41"/>
  <c r="AD403" i="41" s="1"/>
  <c r="D404" i="41"/>
  <c r="F404" i="41"/>
  <c r="H404" i="41"/>
  <c r="J404" i="41"/>
  <c r="L404" i="41"/>
  <c r="N404" i="41"/>
  <c r="P404" i="41"/>
  <c r="R404" i="41"/>
  <c r="T404" i="41"/>
  <c r="V404" i="41"/>
  <c r="X404" i="41"/>
  <c r="Z404" i="41"/>
  <c r="AB404" i="41"/>
  <c r="AC404" i="41"/>
  <c r="AD404" i="41"/>
  <c r="D405" i="41"/>
  <c r="F405" i="41"/>
  <c r="H405" i="41"/>
  <c r="J405" i="41"/>
  <c r="L405" i="41"/>
  <c r="N405" i="41"/>
  <c r="P405" i="41"/>
  <c r="R405" i="41"/>
  <c r="T405" i="41"/>
  <c r="V405" i="41"/>
  <c r="X405" i="41"/>
  <c r="Z405" i="41"/>
  <c r="AB405" i="41"/>
  <c r="AC405" i="41"/>
  <c r="AD405" i="41" s="1"/>
  <c r="D406" i="41"/>
  <c r="F406" i="41"/>
  <c r="H406" i="41"/>
  <c r="J406" i="41"/>
  <c r="L406" i="41"/>
  <c r="N406" i="41"/>
  <c r="P406" i="41"/>
  <c r="R406" i="41"/>
  <c r="T406" i="41"/>
  <c r="V406" i="41"/>
  <c r="X406" i="41"/>
  <c r="Z406" i="41"/>
  <c r="AB406" i="41"/>
  <c r="AC406" i="41"/>
  <c r="AD406" i="41" s="1"/>
  <c r="D407" i="41"/>
  <c r="F407" i="41"/>
  <c r="H407" i="41"/>
  <c r="J407" i="41"/>
  <c r="L407" i="41"/>
  <c r="N407" i="41"/>
  <c r="P407" i="41"/>
  <c r="R407" i="41"/>
  <c r="T407" i="41"/>
  <c r="V407" i="41"/>
  <c r="X407" i="41"/>
  <c r="Z407" i="41"/>
  <c r="AB407" i="41"/>
  <c r="AC407" i="41"/>
  <c r="AD407" i="41"/>
  <c r="D408" i="41"/>
  <c r="F408" i="41"/>
  <c r="H408" i="41"/>
  <c r="J408" i="41"/>
  <c r="L408" i="41"/>
  <c r="N408" i="41"/>
  <c r="P408" i="41"/>
  <c r="R408" i="41"/>
  <c r="T408" i="41"/>
  <c r="V408" i="41"/>
  <c r="X408" i="41"/>
  <c r="Z408" i="41"/>
  <c r="AB408" i="41"/>
  <c r="AC408" i="41"/>
  <c r="AD408" i="41"/>
  <c r="D409" i="41"/>
  <c r="F409" i="41"/>
  <c r="H409" i="41"/>
  <c r="J409" i="41"/>
  <c r="L409" i="41"/>
  <c r="N409" i="41"/>
  <c r="P409" i="41"/>
  <c r="R409" i="41"/>
  <c r="T409" i="41"/>
  <c r="V409" i="41"/>
  <c r="X409" i="41"/>
  <c r="Z409" i="41"/>
  <c r="AB409" i="41"/>
  <c r="AC409" i="41"/>
  <c r="AD409" i="41" s="1"/>
  <c r="D410" i="41"/>
  <c r="F410" i="41"/>
  <c r="H410" i="41"/>
  <c r="J410" i="41"/>
  <c r="L410" i="41"/>
  <c r="N410" i="41"/>
  <c r="P410" i="41"/>
  <c r="R410" i="41"/>
  <c r="T410" i="41"/>
  <c r="V410" i="41"/>
  <c r="X410" i="41"/>
  <c r="Z410" i="41"/>
  <c r="AB410" i="41"/>
  <c r="AC410" i="41"/>
  <c r="AD410" i="41"/>
  <c r="D411" i="41"/>
  <c r="F411" i="41"/>
  <c r="H411" i="41"/>
  <c r="J411" i="41"/>
  <c r="L411" i="41"/>
  <c r="N411" i="41"/>
  <c r="P411" i="41"/>
  <c r="R411" i="41"/>
  <c r="T411" i="41"/>
  <c r="V411" i="41"/>
  <c r="X411" i="41"/>
  <c r="Z411" i="41"/>
  <c r="AB411" i="41"/>
  <c r="AC411" i="41"/>
  <c r="AD411" i="41"/>
  <c r="D412" i="41"/>
  <c r="F412" i="41"/>
  <c r="H412" i="41"/>
  <c r="J412" i="41"/>
  <c r="L412" i="41"/>
  <c r="N412" i="41"/>
  <c r="P412" i="41"/>
  <c r="R412" i="41"/>
  <c r="T412" i="41"/>
  <c r="V412" i="41"/>
  <c r="X412" i="41"/>
  <c r="Z412" i="41"/>
  <c r="AB412" i="41"/>
  <c r="AC412" i="41"/>
  <c r="AD412" i="41"/>
  <c r="D413" i="41"/>
  <c r="F413" i="41"/>
  <c r="H413" i="41"/>
  <c r="J413" i="41"/>
  <c r="L413" i="41"/>
  <c r="N413" i="41"/>
  <c r="P413" i="41"/>
  <c r="R413" i="41"/>
  <c r="T413" i="41"/>
  <c r="V413" i="41"/>
  <c r="X413" i="41"/>
  <c r="Z413" i="41"/>
  <c r="AB413" i="41"/>
  <c r="AC413" i="41"/>
  <c r="AD413" i="41" s="1"/>
  <c r="D414" i="41"/>
  <c r="F414" i="41"/>
  <c r="H414" i="41"/>
  <c r="J414" i="41"/>
  <c r="L414" i="41"/>
  <c r="N414" i="41"/>
  <c r="P414" i="41"/>
  <c r="R414" i="41"/>
  <c r="T414" i="41"/>
  <c r="V414" i="41"/>
  <c r="X414" i="41"/>
  <c r="Z414" i="41"/>
  <c r="AB414" i="41"/>
  <c r="AC414" i="41"/>
  <c r="AD414" i="41"/>
  <c r="D415" i="41"/>
  <c r="F415" i="41"/>
  <c r="H415" i="41"/>
  <c r="J415" i="41"/>
  <c r="L415" i="41"/>
  <c r="N415" i="41"/>
  <c r="P415" i="41"/>
  <c r="R415" i="41"/>
  <c r="T415" i="41"/>
  <c r="V415" i="41"/>
  <c r="X415" i="41"/>
  <c r="Z415" i="41"/>
  <c r="AB415" i="41"/>
  <c r="AC415" i="41"/>
  <c r="AD415" i="41"/>
  <c r="D416" i="41"/>
  <c r="F416" i="41"/>
  <c r="H416" i="41"/>
  <c r="J416" i="41"/>
  <c r="L416" i="41"/>
  <c r="N416" i="41"/>
  <c r="P416" i="41"/>
  <c r="R416" i="41"/>
  <c r="T416" i="41"/>
  <c r="V416" i="41"/>
  <c r="X416" i="41"/>
  <c r="Z416" i="41"/>
  <c r="AB416" i="41"/>
  <c r="AC416" i="41"/>
  <c r="AD416" i="41"/>
  <c r="D417" i="41"/>
  <c r="F417" i="41"/>
  <c r="H417" i="41"/>
  <c r="J417" i="41"/>
  <c r="L417" i="41"/>
  <c r="N417" i="41"/>
  <c r="P417" i="41"/>
  <c r="R417" i="41"/>
  <c r="T417" i="41"/>
  <c r="V417" i="41"/>
  <c r="X417" i="41"/>
  <c r="Z417" i="41"/>
  <c r="AB417" i="41"/>
  <c r="AC417" i="41"/>
  <c r="AD417" i="41" s="1"/>
  <c r="D418" i="41"/>
  <c r="F418" i="41"/>
  <c r="H418" i="41"/>
  <c r="J418" i="41"/>
  <c r="L418" i="41"/>
  <c r="N418" i="41"/>
  <c r="P418" i="41"/>
  <c r="R418" i="41"/>
  <c r="T418" i="41"/>
  <c r="V418" i="41"/>
  <c r="X418" i="41"/>
  <c r="Z418" i="41"/>
  <c r="AB418" i="41"/>
  <c r="AC418" i="41"/>
  <c r="AD418" i="41"/>
  <c r="D419" i="41"/>
  <c r="F419" i="41"/>
  <c r="H419" i="41"/>
  <c r="J419" i="41"/>
  <c r="L419" i="41"/>
  <c r="N419" i="41"/>
  <c r="P419" i="41"/>
  <c r="R419" i="41"/>
  <c r="T419" i="41"/>
  <c r="V419" i="41"/>
  <c r="X419" i="41"/>
  <c r="Z419" i="41"/>
  <c r="AB419" i="41"/>
  <c r="AC419" i="41"/>
  <c r="AD419" i="41" s="1"/>
  <c r="D420" i="41"/>
  <c r="F420" i="41"/>
  <c r="H420" i="41"/>
  <c r="J420" i="41"/>
  <c r="L420" i="41"/>
  <c r="N420" i="41"/>
  <c r="P420" i="41"/>
  <c r="R420" i="41"/>
  <c r="T420" i="41"/>
  <c r="V420" i="41"/>
  <c r="X420" i="41"/>
  <c r="Z420" i="41"/>
  <c r="AB420" i="41"/>
  <c r="AC420" i="41"/>
  <c r="AD420" i="41"/>
  <c r="D421" i="41"/>
  <c r="F421" i="41"/>
  <c r="H421" i="41"/>
  <c r="J421" i="41"/>
  <c r="L421" i="41"/>
  <c r="N421" i="41"/>
  <c r="P421" i="41"/>
  <c r="R421" i="41"/>
  <c r="T421" i="41"/>
  <c r="V421" i="41"/>
  <c r="X421" i="41"/>
  <c r="Z421" i="41"/>
  <c r="AB421" i="41"/>
  <c r="AC421" i="41"/>
  <c r="AD421" i="41" s="1"/>
  <c r="D422" i="41"/>
  <c r="F422" i="41"/>
  <c r="H422" i="41"/>
  <c r="J422" i="41"/>
  <c r="L422" i="41"/>
  <c r="N422" i="41"/>
  <c r="P422" i="41"/>
  <c r="R422" i="41"/>
  <c r="T422" i="41"/>
  <c r="V422" i="41"/>
  <c r="X422" i="41"/>
  <c r="Z422" i="41"/>
  <c r="AB422" i="41"/>
  <c r="AC422" i="41"/>
  <c r="AD422" i="41" s="1"/>
  <c r="D423" i="41"/>
  <c r="F423" i="41"/>
  <c r="H423" i="41"/>
  <c r="J423" i="41"/>
  <c r="L423" i="41"/>
  <c r="N423" i="41"/>
  <c r="P423" i="41"/>
  <c r="R423" i="41"/>
  <c r="T423" i="41"/>
  <c r="V423" i="41"/>
  <c r="X423" i="41"/>
  <c r="Z423" i="41"/>
  <c r="AB423" i="41"/>
  <c r="AC423" i="41"/>
  <c r="AD423" i="41" s="1"/>
  <c r="D424" i="41"/>
  <c r="F424" i="41"/>
  <c r="H424" i="41"/>
  <c r="J424" i="41"/>
  <c r="L424" i="41"/>
  <c r="N424" i="41"/>
  <c r="P424" i="41"/>
  <c r="R424" i="41"/>
  <c r="T424" i="41"/>
  <c r="V424" i="41"/>
  <c r="X424" i="41"/>
  <c r="Z424" i="41"/>
  <c r="AB424" i="41"/>
  <c r="AC424" i="41"/>
  <c r="AD424" i="41"/>
  <c r="D425" i="41"/>
  <c r="F425" i="41"/>
  <c r="H425" i="41"/>
  <c r="J425" i="41"/>
  <c r="L425" i="41"/>
  <c r="N425" i="41"/>
  <c r="P425" i="41"/>
  <c r="R425" i="41"/>
  <c r="T425" i="41"/>
  <c r="V425" i="41"/>
  <c r="X425" i="41"/>
  <c r="Z425" i="41"/>
  <c r="AB425" i="41"/>
  <c r="AC425" i="41"/>
  <c r="AD425" i="41" s="1"/>
  <c r="D426" i="41"/>
  <c r="F426" i="41"/>
  <c r="H426" i="41"/>
  <c r="J426" i="41"/>
  <c r="L426" i="41"/>
  <c r="N426" i="41"/>
  <c r="P426" i="41"/>
  <c r="R426" i="41"/>
  <c r="T426" i="41"/>
  <c r="V426" i="41"/>
  <c r="X426" i="41"/>
  <c r="Z426" i="41"/>
  <c r="AB426" i="41"/>
  <c r="AC426" i="41"/>
  <c r="AD426" i="41" s="1"/>
  <c r="D427" i="41"/>
  <c r="F427" i="41"/>
  <c r="H427" i="41"/>
  <c r="J427" i="41"/>
  <c r="L427" i="41"/>
  <c r="N427" i="41"/>
  <c r="P427" i="41"/>
  <c r="R427" i="41"/>
  <c r="T427" i="41"/>
  <c r="V427" i="41"/>
  <c r="X427" i="41"/>
  <c r="Z427" i="41"/>
  <c r="AB427" i="41"/>
  <c r="AC427" i="41"/>
  <c r="AD427" i="41"/>
  <c r="D428" i="41"/>
  <c r="F428" i="41"/>
  <c r="H428" i="41"/>
  <c r="J428" i="41"/>
  <c r="L428" i="41"/>
  <c r="N428" i="41"/>
  <c r="P428" i="41"/>
  <c r="R428" i="41"/>
  <c r="T428" i="41"/>
  <c r="V428" i="41"/>
  <c r="X428" i="41"/>
  <c r="Z428" i="41"/>
  <c r="AB428" i="41"/>
  <c r="AC428" i="41"/>
  <c r="AD428" i="41"/>
  <c r="D429" i="41"/>
  <c r="F429" i="41"/>
  <c r="H429" i="41"/>
  <c r="J429" i="41"/>
  <c r="L429" i="41"/>
  <c r="N429" i="41"/>
  <c r="P429" i="41"/>
  <c r="R429" i="41"/>
  <c r="T429" i="41"/>
  <c r="V429" i="41"/>
  <c r="X429" i="41"/>
  <c r="Z429" i="41"/>
  <c r="AB429" i="41"/>
  <c r="AC429" i="41"/>
  <c r="AD429" i="41" s="1"/>
  <c r="D430" i="41"/>
  <c r="F430" i="41"/>
  <c r="H430" i="41"/>
  <c r="J430" i="41"/>
  <c r="L430" i="41"/>
  <c r="N430" i="41"/>
  <c r="P430" i="41"/>
  <c r="R430" i="41"/>
  <c r="T430" i="41"/>
  <c r="V430" i="41"/>
  <c r="X430" i="41"/>
  <c r="Z430" i="41"/>
  <c r="AB430" i="41"/>
  <c r="AC430" i="41"/>
  <c r="AD430" i="41"/>
  <c r="D431" i="41"/>
  <c r="F431" i="41"/>
  <c r="H431" i="41"/>
  <c r="J431" i="41"/>
  <c r="L431" i="41"/>
  <c r="N431" i="41"/>
  <c r="P431" i="41"/>
  <c r="R431" i="41"/>
  <c r="T431" i="41"/>
  <c r="V431" i="41"/>
  <c r="X431" i="41"/>
  <c r="Z431" i="41"/>
  <c r="AB431" i="41"/>
  <c r="AC431" i="41"/>
  <c r="AD431" i="41"/>
  <c r="D432" i="41"/>
  <c r="F432" i="41"/>
  <c r="H432" i="41"/>
  <c r="J432" i="41"/>
  <c r="L432" i="41"/>
  <c r="N432" i="41"/>
  <c r="P432" i="41"/>
  <c r="R432" i="41"/>
  <c r="T432" i="41"/>
  <c r="V432" i="41"/>
  <c r="X432" i="41"/>
  <c r="Z432" i="41"/>
  <c r="AB432" i="41"/>
  <c r="AC432" i="41"/>
  <c r="AD432" i="41"/>
  <c r="D433" i="41"/>
  <c r="F433" i="41"/>
  <c r="H433" i="41"/>
  <c r="J433" i="41"/>
  <c r="L433" i="41"/>
  <c r="N433" i="41"/>
  <c r="P433" i="41"/>
  <c r="R433" i="41"/>
  <c r="T433" i="41"/>
  <c r="V433" i="41"/>
  <c r="X433" i="41"/>
  <c r="Z433" i="41"/>
  <c r="AB433" i="41"/>
  <c r="AC433" i="41"/>
  <c r="AD433" i="41" s="1"/>
  <c r="D434" i="41"/>
  <c r="F434" i="41"/>
  <c r="H434" i="41"/>
  <c r="J434" i="41"/>
  <c r="L434" i="41"/>
  <c r="N434" i="41"/>
  <c r="P434" i="41"/>
  <c r="R434" i="41"/>
  <c r="T434" i="41"/>
  <c r="V434" i="41"/>
  <c r="X434" i="41"/>
  <c r="Z434" i="41"/>
  <c r="AB434" i="41"/>
  <c r="AC434" i="41"/>
  <c r="AD434" i="41"/>
  <c r="D435" i="41"/>
  <c r="F435" i="41"/>
  <c r="H435" i="41"/>
  <c r="J435" i="41"/>
  <c r="L435" i="41"/>
  <c r="N435" i="41"/>
  <c r="P435" i="41"/>
  <c r="R435" i="41"/>
  <c r="T435" i="41"/>
  <c r="V435" i="41"/>
  <c r="X435" i="41"/>
  <c r="Z435" i="41"/>
  <c r="AB435" i="41"/>
  <c r="AC435" i="41"/>
  <c r="AD435" i="41"/>
  <c r="D436" i="41"/>
  <c r="F436" i="41"/>
  <c r="H436" i="41"/>
  <c r="J436" i="41"/>
  <c r="L436" i="41"/>
  <c r="N436" i="41"/>
  <c r="P436" i="41"/>
  <c r="R436" i="41"/>
  <c r="T436" i="41"/>
  <c r="V436" i="41"/>
  <c r="X436" i="41"/>
  <c r="Z436" i="41"/>
  <c r="AB436" i="41"/>
  <c r="AC436" i="41"/>
  <c r="AD436" i="41"/>
  <c r="D437" i="41"/>
  <c r="F437" i="41"/>
  <c r="H437" i="41"/>
  <c r="J437" i="41"/>
  <c r="L437" i="41"/>
  <c r="N437" i="41"/>
  <c r="P437" i="41"/>
  <c r="R437" i="41"/>
  <c r="T437" i="41"/>
  <c r="V437" i="41"/>
  <c r="X437" i="41"/>
  <c r="Z437" i="41"/>
  <c r="AB437" i="41"/>
  <c r="AC437" i="41"/>
  <c r="AD437" i="41" s="1"/>
  <c r="D438" i="41"/>
  <c r="F438" i="41"/>
  <c r="H438" i="41"/>
  <c r="J438" i="41"/>
  <c r="L438" i="41"/>
  <c r="N438" i="41"/>
  <c r="P438" i="41"/>
  <c r="R438" i="41"/>
  <c r="T438" i="41"/>
  <c r="V438" i="41"/>
  <c r="X438" i="41"/>
  <c r="Z438" i="41"/>
  <c r="AB438" i="41"/>
  <c r="AC438" i="41"/>
  <c r="AD438" i="41"/>
  <c r="D439" i="41"/>
  <c r="F439" i="41"/>
  <c r="H439" i="41"/>
  <c r="J439" i="41"/>
  <c r="L439" i="41"/>
  <c r="N439" i="41"/>
  <c r="P439" i="41"/>
  <c r="R439" i="41"/>
  <c r="T439" i="41"/>
  <c r="V439" i="41"/>
  <c r="X439" i="41"/>
  <c r="Z439" i="41"/>
  <c r="AB439" i="41"/>
  <c r="AC439" i="41"/>
  <c r="AD439" i="41" s="1"/>
  <c r="D440" i="41"/>
  <c r="F440" i="41"/>
  <c r="H440" i="41"/>
  <c r="J440" i="41"/>
  <c r="L440" i="41"/>
  <c r="N440" i="41"/>
  <c r="P440" i="41"/>
  <c r="R440" i="41"/>
  <c r="T440" i="41"/>
  <c r="V440" i="41"/>
  <c r="X440" i="41"/>
  <c r="Z440" i="41"/>
  <c r="AB440" i="41"/>
  <c r="AC440" i="41"/>
  <c r="AD440" i="41"/>
  <c r="D441" i="41"/>
  <c r="F441" i="41"/>
  <c r="H441" i="41"/>
  <c r="J441" i="41"/>
  <c r="L441" i="41"/>
  <c r="N441" i="41"/>
  <c r="P441" i="41"/>
  <c r="R441" i="41"/>
  <c r="T441" i="41"/>
  <c r="V441" i="41"/>
  <c r="X441" i="41"/>
  <c r="Z441" i="41"/>
  <c r="AB441" i="41"/>
  <c r="AC441" i="41"/>
  <c r="AD441" i="41" s="1"/>
  <c r="D442" i="41"/>
  <c r="F442" i="41"/>
  <c r="H442" i="41"/>
  <c r="J442" i="41"/>
  <c r="L442" i="41"/>
  <c r="N442" i="41"/>
  <c r="P442" i="41"/>
  <c r="R442" i="41"/>
  <c r="T442" i="41"/>
  <c r="V442" i="41"/>
  <c r="X442" i="41"/>
  <c r="Z442" i="41"/>
  <c r="AB442" i="41"/>
  <c r="AC442" i="41"/>
  <c r="AD442" i="41" s="1"/>
  <c r="D443" i="41"/>
  <c r="F443" i="41"/>
  <c r="H443" i="41"/>
  <c r="J443" i="41"/>
  <c r="L443" i="41"/>
  <c r="N443" i="41"/>
  <c r="P443" i="41"/>
  <c r="R443" i="41"/>
  <c r="T443" i="41"/>
  <c r="V443" i="41"/>
  <c r="X443" i="41"/>
  <c r="Z443" i="41"/>
  <c r="AB443" i="41"/>
  <c r="AC443" i="41"/>
  <c r="AD443" i="41"/>
  <c r="D444" i="41"/>
  <c r="F444" i="41"/>
  <c r="H444" i="41"/>
  <c r="J444" i="41"/>
  <c r="L444" i="41"/>
  <c r="N444" i="41"/>
  <c r="P444" i="41"/>
  <c r="R444" i="41"/>
  <c r="T444" i="41"/>
  <c r="V444" i="41"/>
  <c r="X444" i="41"/>
  <c r="Z444" i="41"/>
  <c r="AB444" i="41"/>
  <c r="AC444" i="41"/>
  <c r="AD444" i="41"/>
  <c r="D445" i="41"/>
  <c r="F445" i="41"/>
  <c r="H445" i="41"/>
  <c r="J445" i="41"/>
  <c r="L445" i="41"/>
  <c r="N445" i="41"/>
  <c r="P445" i="41"/>
  <c r="R445" i="41"/>
  <c r="T445" i="41"/>
  <c r="V445" i="41"/>
  <c r="X445" i="41"/>
  <c r="Z445" i="41"/>
  <c r="AB445" i="41"/>
  <c r="AC445" i="41"/>
  <c r="AD445" i="41" s="1"/>
  <c r="D446" i="41"/>
  <c r="F446" i="41"/>
  <c r="H446" i="41"/>
  <c r="J446" i="41"/>
  <c r="L446" i="41"/>
  <c r="N446" i="41"/>
  <c r="P446" i="41"/>
  <c r="R446" i="41"/>
  <c r="T446" i="41"/>
  <c r="V446" i="41"/>
  <c r="X446" i="41"/>
  <c r="Z446" i="41"/>
  <c r="AB446" i="41"/>
  <c r="AC446" i="41"/>
  <c r="AD446" i="41"/>
  <c r="D447" i="41"/>
  <c r="F447" i="41"/>
  <c r="H447" i="41"/>
  <c r="J447" i="41"/>
  <c r="L447" i="41"/>
  <c r="N447" i="41"/>
  <c r="P447" i="41"/>
  <c r="R447" i="41"/>
  <c r="T447" i="41"/>
  <c r="V447" i="41"/>
  <c r="X447" i="41"/>
  <c r="Z447" i="41"/>
  <c r="AB447" i="41"/>
  <c r="AC447" i="41"/>
  <c r="AD447" i="41"/>
  <c r="D448" i="41"/>
  <c r="F448" i="41"/>
  <c r="H448" i="41"/>
  <c r="J448" i="41"/>
  <c r="L448" i="41"/>
  <c r="N448" i="41"/>
  <c r="P448" i="41"/>
  <c r="R448" i="41"/>
  <c r="T448" i="41"/>
  <c r="V448" i="41"/>
  <c r="X448" i="41"/>
  <c r="Z448" i="41"/>
  <c r="AB448" i="41"/>
  <c r="AC448" i="41"/>
  <c r="AD448" i="41"/>
  <c r="D449" i="41"/>
  <c r="F449" i="41"/>
  <c r="H449" i="41"/>
  <c r="J449" i="41"/>
  <c r="L449" i="41"/>
  <c r="N449" i="41"/>
  <c r="P449" i="41"/>
  <c r="R449" i="41"/>
  <c r="T449" i="41"/>
  <c r="V449" i="41"/>
  <c r="X449" i="41"/>
  <c r="Z449" i="41"/>
  <c r="AB449" i="41"/>
  <c r="AC449" i="41"/>
  <c r="AD449" i="41" s="1"/>
  <c r="D450" i="41"/>
  <c r="F450" i="41"/>
  <c r="H450" i="41"/>
  <c r="J450" i="41"/>
  <c r="L450" i="41"/>
  <c r="N450" i="41"/>
  <c r="P450" i="41"/>
  <c r="R450" i="41"/>
  <c r="T450" i="41"/>
  <c r="V450" i="41"/>
  <c r="X450" i="41"/>
  <c r="Z450" i="41"/>
  <c r="AB450" i="41"/>
  <c r="AC450" i="41"/>
  <c r="AD450" i="41"/>
  <c r="D451" i="41"/>
  <c r="F451" i="41"/>
  <c r="H451" i="41"/>
  <c r="J451" i="41"/>
  <c r="L451" i="41"/>
  <c r="N451" i="41"/>
  <c r="P451" i="41"/>
  <c r="R451" i="41"/>
  <c r="T451" i="41"/>
  <c r="V451" i="41"/>
  <c r="X451" i="41"/>
  <c r="Z451" i="41"/>
  <c r="AB451" i="41"/>
  <c r="AC451" i="41"/>
  <c r="AD451" i="41"/>
  <c r="D452" i="41"/>
  <c r="F452" i="41"/>
  <c r="H452" i="41"/>
  <c r="J452" i="41"/>
  <c r="L452" i="41"/>
  <c r="N452" i="41"/>
  <c r="P452" i="41"/>
  <c r="R452" i="41"/>
  <c r="T452" i="41"/>
  <c r="V452" i="41"/>
  <c r="X452" i="41"/>
  <c r="Z452" i="41"/>
  <c r="AB452" i="41"/>
  <c r="AC452" i="41"/>
  <c r="AD452" i="41"/>
  <c r="D453" i="41"/>
  <c r="F453" i="41"/>
  <c r="H453" i="41"/>
  <c r="J453" i="41"/>
  <c r="L453" i="41"/>
  <c r="N453" i="41"/>
  <c r="P453" i="41"/>
  <c r="R453" i="41"/>
  <c r="T453" i="41"/>
  <c r="V453" i="41"/>
  <c r="X453" i="41"/>
  <c r="Z453" i="41"/>
  <c r="AB453" i="41"/>
  <c r="AC453" i="41"/>
  <c r="AD453" i="41" s="1"/>
  <c r="D454" i="41"/>
  <c r="F454" i="41"/>
  <c r="H454" i="41"/>
  <c r="J454" i="41"/>
  <c r="L454" i="41"/>
  <c r="N454" i="41"/>
  <c r="P454" i="41"/>
  <c r="R454" i="41"/>
  <c r="T454" i="41"/>
  <c r="V454" i="41"/>
  <c r="X454" i="41"/>
  <c r="Z454" i="41"/>
  <c r="AB454" i="41"/>
  <c r="AC454" i="41"/>
  <c r="AD454" i="41"/>
  <c r="D455" i="41"/>
  <c r="F455" i="41"/>
  <c r="H455" i="41"/>
  <c r="J455" i="41"/>
  <c r="L455" i="41"/>
  <c r="N455" i="41"/>
  <c r="P455" i="41"/>
  <c r="R455" i="41"/>
  <c r="T455" i="41"/>
  <c r="V455" i="41"/>
  <c r="X455" i="41"/>
  <c r="Z455" i="41"/>
  <c r="AB455" i="41"/>
  <c r="AC455" i="41"/>
  <c r="AD455" i="41" s="1"/>
  <c r="D456" i="41"/>
  <c r="F456" i="41"/>
  <c r="H456" i="41"/>
  <c r="J456" i="41"/>
  <c r="L456" i="41"/>
  <c r="N456" i="41"/>
  <c r="P456" i="41"/>
  <c r="R456" i="41"/>
  <c r="T456" i="41"/>
  <c r="V456" i="41"/>
  <c r="X456" i="41"/>
  <c r="Z456" i="41"/>
  <c r="AB456" i="41"/>
  <c r="AC456" i="41"/>
  <c r="AD456" i="41"/>
  <c r="D457" i="41"/>
  <c r="F457" i="41"/>
  <c r="H457" i="41"/>
  <c r="J457" i="41"/>
  <c r="L457" i="41"/>
  <c r="N457" i="41"/>
  <c r="P457" i="41"/>
  <c r="R457" i="41"/>
  <c r="T457" i="41"/>
  <c r="V457" i="41"/>
  <c r="X457" i="41"/>
  <c r="Z457" i="41"/>
  <c r="AB457" i="41"/>
  <c r="AC457" i="41"/>
  <c r="AD457" i="41" s="1"/>
  <c r="D458" i="41"/>
  <c r="F458" i="41"/>
  <c r="H458" i="41"/>
  <c r="J458" i="41"/>
  <c r="L458" i="41"/>
  <c r="N458" i="41"/>
  <c r="P458" i="41"/>
  <c r="R458" i="41"/>
  <c r="T458" i="41"/>
  <c r="V458" i="41"/>
  <c r="X458" i="41"/>
  <c r="Z458" i="41"/>
  <c r="AB458" i="41"/>
  <c r="AC458" i="41"/>
  <c r="AD458" i="41" s="1"/>
  <c r="D459" i="41"/>
  <c r="F459" i="41"/>
  <c r="H459" i="41"/>
  <c r="J459" i="41"/>
  <c r="L459" i="41"/>
  <c r="N459" i="41"/>
  <c r="P459" i="41"/>
  <c r="R459" i="41"/>
  <c r="T459" i="41"/>
  <c r="V459" i="41"/>
  <c r="X459" i="41"/>
  <c r="Z459" i="41"/>
  <c r="AB459" i="41"/>
  <c r="AC459" i="41"/>
  <c r="AD459" i="41"/>
  <c r="D460" i="41"/>
  <c r="F460" i="41"/>
  <c r="H460" i="41"/>
  <c r="J460" i="41"/>
  <c r="L460" i="41"/>
  <c r="N460" i="41"/>
  <c r="P460" i="41"/>
  <c r="R460" i="41"/>
  <c r="T460" i="41"/>
  <c r="V460" i="41"/>
  <c r="X460" i="41"/>
  <c r="Z460" i="41"/>
  <c r="AB460" i="41"/>
  <c r="AC460" i="41"/>
  <c r="AD460" i="41"/>
  <c r="D461" i="41"/>
  <c r="F461" i="41"/>
  <c r="H461" i="41"/>
  <c r="J461" i="41"/>
  <c r="L461" i="41"/>
  <c r="N461" i="41"/>
  <c r="P461" i="41"/>
  <c r="R461" i="41"/>
  <c r="T461" i="41"/>
  <c r="V461" i="41"/>
  <c r="X461" i="41"/>
  <c r="Z461" i="41"/>
  <c r="AB461" i="41"/>
  <c r="AC461" i="41"/>
  <c r="AD461" i="41" s="1"/>
  <c r="D462" i="41"/>
  <c r="F462" i="41"/>
  <c r="H462" i="41"/>
  <c r="J462" i="41"/>
  <c r="L462" i="41"/>
  <c r="N462" i="41"/>
  <c r="P462" i="41"/>
  <c r="R462" i="41"/>
  <c r="T462" i="41"/>
  <c r="V462" i="41"/>
  <c r="X462" i="41"/>
  <c r="Z462" i="41"/>
  <c r="AB462" i="41"/>
  <c r="AC462" i="41"/>
  <c r="AD462" i="41"/>
  <c r="D463" i="41"/>
  <c r="F463" i="41"/>
  <c r="H463" i="41"/>
  <c r="J463" i="41"/>
  <c r="L463" i="41"/>
  <c r="N463" i="41"/>
  <c r="P463" i="41"/>
  <c r="R463" i="41"/>
  <c r="T463" i="41"/>
  <c r="V463" i="41"/>
  <c r="X463" i="41"/>
  <c r="Z463" i="41"/>
  <c r="AB463" i="41"/>
  <c r="AC463" i="41"/>
  <c r="AD463" i="41"/>
  <c r="D464" i="41"/>
  <c r="F464" i="41"/>
  <c r="H464" i="41"/>
  <c r="J464" i="41"/>
  <c r="L464" i="41"/>
  <c r="N464" i="41"/>
  <c r="P464" i="41"/>
  <c r="R464" i="41"/>
  <c r="T464" i="41"/>
  <c r="V464" i="41"/>
  <c r="X464" i="41"/>
  <c r="Z464" i="41"/>
  <c r="AB464" i="41"/>
  <c r="AC464" i="41"/>
  <c r="AD464" i="41"/>
  <c r="D465" i="41"/>
  <c r="F465" i="41"/>
  <c r="H465" i="41"/>
  <c r="J465" i="41"/>
  <c r="L465" i="41"/>
  <c r="N465" i="41"/>
  <c r="P465" i="41"/>
  <c r="R465" i="41"/>
  <c r="T465" i="41"/>
  <c r="V465" i="41"/>
  <c r="X465" i="41"/>
  <c r="Z465" i="41"/>
  <c r="AB465" i="41"/>
  <c r="AC465" i="41"/>
  <c r="AD465" i="41" s="1"/>
  <c r="D466" i="41"/>
  <c r="F466" i="41"/>
  <c r="H466" i="41"/>
  <c r="J466" i="41"/>
  <c r="L466" i="41"/>
  <c r="N466" i="41"/>
  <c r="P466" i="41"/>
  <c r="R466" i="41"/>
  <c r="T466" i="41"/>
  <c r="V466" i="41"/>
  <c r="X466" i="41"/>
  <c r="Z466" i="41"/>
  <c r="AB466" i="41"/>
  <c r="AC466" i="41"/>
  <c r="AD466" i="41"/>
  <c r="D467" i="41"/>
  <c r="F467" i="41"/>
  <c r="H467" i="41"/>
  <c r="J467" i="41"/>
  <c r="L467" i="41"/>
  <c r="N467" i="41"/>
  <c r="P467" i="41"/>
  <c r="R467" i="41"/>
  <c r="T467" i="41"/>
  <c r="V467" i="41"/>
  <c r="X467" i="41"/>
  <c r="Z467" i="41"/>
  <c r="AB467" i="41"/>
  <c r="AC467" i="41"/>
  <c r="AD467" i="41"/>
  <c r="D468" i="41"/>
  <c r="F468" i="41"/>
  <c r="H468" i="41"/>
  <c r="J468" i="41"/>
  <c r="L468" i="41"/>
  <c r="N468" i="41"/>
  <c r="P468" i="41"/>
  <c r="R468" i="41"/>
  <c r="T468" i="41"/>
  <c r="V468" i="41"/>
  <c r="X468" i="41"/>
  <c r="Z468" i="41"/>
  <c r="AB468" i="41"/>
  <c r="AC468" i="41"/>
  <c r="AD468" i="41"/>
  <c r="D469" i="41"/>
  <c r="F469" i="41"/>
  <c r="H469" i="41"/>
  <c r="J469" i="41"/>
  <c r="L469" i="41"/>
  <c r="N469" i="41"/>
  <c r="P469" i="41"/>
  <c r="R469" i="41"/>
  <c r="T469" i="41"/>
  <c r="V469" i="41"/>
  <c r="X469" i="41"/>
  <c r="Z469" i="41"/>
  <c r="AB469" i="41"/>
  <c r="AC469" i="41"/>
  <c r="AD469" i="41" s="1"/>
  <c r="D470" i="41"/>
  <c r="F470" i="41"/>
  <c r="H470" i="41"/>
  <c r="J470" i="41"/>
  <c r="L470" i="41"/>
  <c r="N470" i="41"/>
  <c r="P470" i="41"/>
  <c r="R470" i="41"/>
  <c r="T470" i="41"/>
  <c r="V470" i="41"/>
  <c r="X470" i="41"/>
  <c r="Z470" i="41"/>
  <c r="AB470" i="41"/>
  <c r="AC470" i="41"/>
  <c r="AD470" i="41"/>
  <c r="D471" i="41"/>
  <c r="F471" i="41"/>
  <c r="H471" i="41"/>
  <c r="J471" i="41"/>
  <c r="L471" i="41"/>
  <c r="N471" i="41"/>
  <c r="P471" i="41"/>
  <c r="R471" i="41"/>
  <c r="T471" i="41"/>
  <c r="V471" i="41"/>
  <c r="X471" i="41"/>
  <c r="Z471" i="41"/>
  <c r="AB471" i="41"/>
  <c r="AC471" i="41"/>
  <c r="AD471" i="41" s="1"/>
  <c r="D472" i="41"/>
  <c r="F472" i="41"/>
  <c r="H472" i="41"/>
  <c r="J472" i="41"/>
  <c r="L472" i="41"/>
  <c r="N472" i="41"/>
  <c r="P472" i="41"/>
  <c r="R472" i="41"/>
  <c r="T472" i="41"/>
  <c r="V472" i="41"/>
  <c r="X472" i="41"/>
  <c r="Z472" i="41"/>
  <c r="AB472" i="41"/>
  <c r="AC472" i="41"/>
  <c r="AD472" i="41"/>
  <c r="D473" i="41"/>
  <c r="F473" i="41"/>
  <c r="H473" i="41"/>
  <c r="J473" i="41"/>
  <c r="L473" i="41"/>
  <c r="N473" i="41"/>
  <c r="P473" i="41"/>
  <c r="R473" i="41"/>
  <c r="T473" i="41"/>
  <c r="V473" i="41"/>
  <c r="X473" i="41"/>
  <c r="Z473" i="41"/>
  <c r="AB473" i="41"/>
  <c r="AC473" i="41"/>
  <c r="AD473" i="41" s="1"/>
  <c r="D474" i="41"/>
  <c r="F474" i="41"/>
  <c r="H474" i="41"/>
  <c r="J474" i="41"/>
  <c r="L474" i="41"/>
  <c r="N474" i="41"/>
  <c r="P474" i="41"/>
  <c r="R474" i="41"/>
  <c r="T474" i="41"/>
  <c r="V474" i="41"/>
  <c r="X474" i="41"/>
  <c r="Z474" i="41"/>
  <c r="AB474" i="41"/>
  <c r="AC474" i="41"/>
  <c r="AD474" i="41" s="1"/>
  <c r="D475" i="41"/>
  <c r="F475" i="41"/>
  <c r="H475" i="41"/>
  <c r="J475" i="41"/>
  <c r="L475" i="41"/>
  <c r="N475" i="41"/>
  <c r="P475" i="41"/>
  <c r="R475" i="41"/>
  <c r="T475" i="41"/>
  <c r="V475" i="41"/>
  <c r="X475" i="41"/>
  <c r="Z475" i="41"/>
  <c r="AB475" i="41"/>
  <c r="AC475" i="41"/>
  <c r="AD475" i="41"/>
  <c r="D476" i="41"/>
  <c r="F476" i="41"/>
  <c r="H476" i="41"/>
  <c r="J476" i="41"/>
  <c r="L476" i="41"/>
  <c r="N476" i="41"/>
  <c r="P476" i="41"/>
  <c r="R476" i="41"/>
  <c r="T476" i="41"/>
  <c r="V476" i="41"/>
  <c r="X476" i="41"/>
  <c r="Z476" i="41"/>
  <c r="AB476" i="41"/>
  <c r="AC476" i="41"/>
  <c r="AD476" i="41"/>
  <c r="D477" i="41"/>
  <c r="F477" i="41"/>
  <c r="H477" i="41"/>
  <c r="J477" i="41"/>
  <c r="L477" i="41"/>
  <c r="N477" i="41"/>
  <c r="P477" i="41"/>
  <c r="R477" i="41"/>
  <c r="T477" i="41"/>
  <c r="V477" i="41"/>
  <c r="X477" i="41"/>
  <c r="Z477" i="41"/>
  <c r="AB477" i="41"/>
  <c r="AC477" i="41"/>
  <c r="AD477" i="41" s="1"/>
  <c r="D478" i="41"/>
  <c r="F478" i="41"/>
  <c r="H478" i="41"/>
  <c r="J478" i="41"/>
  <c r="L478" i="41"/>
  <c r="N478" i="41"/>
  <c r="P478" i="41"/>
  <c r="R478" i="41"/>
  <c r="T478" i="41"/>
  <c r="V478" i="41"/>
  <c r="X478" i="41"/>
  <c r="Z478" i="41"/>
  <c r="AB478" i="41"/>
  <c r="AC478" i="41"/>
  <c r="AD478" i="41"/>
  <c r="D479" i="41"/>
  <c r="F479" i="41"/>
  <c r="H479" i="41"/>
  <c r="J479" i="41"/>
  <c r="L479" i="41"/>
  <c r="N479" i="41"/>
  <c r="P479" i="41"/>
  <c r="R479" i="41"/>
  <c r="T479" i="41"/>
  <c r="V479" i="41"/>
  <c r="X479" i="41"/>
  <c r="Z479" i="41"/>
  <c r="AB479" i="41"/>
  <c r="AC479" i="41"/>
  <c r="AD479" i="41"/>
  <c r="D480" i="41"/>
  <c r="F480" i="41"/>
  <c r="H480" i="41"/>
  <c r="J480" i="41"/>
  <c r="L480" i="41"/>
  <c r="N480" i="41"/>
  <c r="P480" i="41"/>
  <c r="R480" i="41"/>
  <c r="T480" i="41"/>
  <c r="V480" i="41"/>
  <c r="X480" i="41"/>
  <c r="Z480" i="41"/>
  <c r="AB480" i="41"/>
  <c r="AC480" i="41"/>
  <c r="AD480" i="41"/>
  <c r="D481" i="41"/>
  <c r="F481" i="41"/>
  <c r="H481" i="41"/>
  <c r="J481" i="41"/>
  <c r="L481" i="41"/>
  <c r="N481" i="41"/>
  <c r="P481" i="41"/>
  <c r="R481" i="41"/>
  <c r="T481" i="41"/>
  <c r="V481" i="41"/>
  <c r="X481" i="41"/>
  <c r="Z481" i="41"/>
  <c r="AB481" i="41"/>
  <c r="AC481" i="41"/>
  <c r="AD481" i="41" s="1"/>
  <c r="D482" i="41"/>
  <c r="F482" i="41"/>
  <c r="H482" i="41"/>
  <c r="J482" i="41"/>
  <c r="L482" i="41"/>
  <c r="N482" i="41"/>
  <c r="P482" i="41"/>
  <c r="R482" i="41"/>
  <c r="T482" i="41"/>
  <c r="V482" i="41"/>
  <c r="X482" i="41"/>
  <c r="Z482" i="41"/>
  <c r="AB482" i="41"/>
  <c r="AC482" i="41"/>
  <c r="AD482" i="41"/>
  <c r="D483" i="41"/>
  <c r="F483" i="41"/>
  <c r="H483" i="41"/>
  <c r="J483" i="41"/>
  <c r="L483" i="41"/>
  <c r="N483" i="41"/>
  <c r="P483" i="41"/>
  <c r="R483" i="41"/>
  <c r="T483" i="41"/>
  <c r="V483" i="41"/>
  <c r="X483" i="41"/>
  <c r="Z483" i="41"/>
  <c r="AB483" i="41"/>
  <c r="AC483" i="41"/>
  <c r="AD483" i="41"/>
  <c r="D484" i="41"/>
  <c r="F484" i="41"/>
  <c r="H484" i="41"/>
  <c r="J484" i="41"/>
  <c r="L484" i="41"/>
  <c r="N484" i="41"/>
  <c r="P484" i="41"/>
  <c r="R484" i="41"/>
  <c r="T484" i="41"/>
  <c r="V484" i="41"/>
  <c r="X484" i="41"/>
  <c r="Z484" i="41"/>
  <c r="AB484" i="41"/>
  <c r="AC484" i="41"/>
  <c r="AD484" i="41"/>
  <c r="D485" i="41"/>
  <c r="F485" i="41"/>
  <c r="H485" i="41"/>
  <c r="J485" i="41"/>
  <c r="L485" i="41"/>
  <c r="N485" i="41"/>
  <c r="P485" i="41"/>
  <c r="R485" i="41"/>
  <c r="T485" i="41"/>
  <c r="V485" i="41"/>
  <c r="X485" i="41"/>
  <c r="Z485" i="41"/>
  <c r="AB485" i="41"/>
  <c r="AC485" i="41"/>
  <c r="AD485" i="41" s="1"/>
  <c r="D486" i="41"/>
  <c r="F486" i="41"/>
  <c r="H486" i="41"/>
  <c r="J486" i="41"/>
  <c r="L486" i="41"/>
  <c r="N486" i="41"/>
  <c r="P486" i="41"/>
  <c r="R486" i="41"/>
  <c r="T486" i="41"/>
  <c r="V486" i="41"/>
  <c r="X486" i="41"/>
  <c r="Z486" i="41"/>
  <c r="AB486" i="41"/>
  <c r="AC486" i="41"/>
  <c r="AD486" i="41"/>
  <c r="D487" i="41"/>
  <c r="F487" i="41"/>
  <c r="H487" i="41"/>
  <c r="J487" i="41"/>
  <c r="L487" i="41"/>
  <c r="N487" i="41"/>
  <c r="P487" i="41"/>
  <c r="R487" i="41"/>
  <c r="T487" i="41"/>
  <c r="V487" i="41"/>
  <c r="X487" i="41"/>
  <c r="Z487" i="41"/>
  <c r="AB487" i="41"/>
  <c r="AC487" i="41"/>
  <c r="AD487" i="41" s="1"/>
  <c r="D488" i="41"/>
  <c r="F488" i="41"/>
  <c r="H488" i="41"/>
  <c r="J488" i="41"/>
  <c r="L488" i="41"/>
  <c r="N488" i="41"/>
  <c r="P488" i="41"/>
  <c r="R488" i="41"/>
  <c r="T488" i="41"/>
  <c r="V488" i="41"/>
  <c r="X488" i="41"/>
  <c r="Z488" i="41"/>
  <c r="AB488" i="41"/>
  <c r="AC488" i="41"/>
  <c r="AD488" i="41"/>
  <c r="D489" i="41"/>
  <c r="F489" i="41"/>
  <c r="H489" i="41"/>
  <c r="J489" i="41"/>
  <c r="L489" i="41"/>
  <c r="N489" i="41"/>
  <c r="P489" i="41"/>
  <c r="R489" i="41"/>
  <c r="T489" i="41"/>
  <c r="V489" i="41"/>
  <c r="X489" i="41"/>
  <c r="Z489" i="41"/>
  <c r="AB489" i="41"/>
  <c r="AC489" i="41"/>
  <c r="AD489" i="41" s="1"/>
  <c r="D490" i="41"/>
  <c r="F490" i="41"/>
  <c r="H490" i="41"/>
  <c r="J490" i="41"/>
  <c r="L490" i="41"/>
  <c r="N490" i="41"/>
  <c r="P490" i="41"/>
  <c r="R490" i="41"/>
  <c r="T490" i="41"/>
  <c r="V490" i="41"/>
  <c r="X490" i="41"/>
  <c r="Z490" i="41"/>
  <c r="AB490" i="41"/>
  <c r="AC490" i="41"/>
  <c r="AD490" i="41" s="1"/>
  <c r="D491" i="41"/>
  <c r="F491" i="41"/>
  <c r="H491" i="41"/>
  <c r="J491" i="41"/>
  <c r="L491" i="41"/>
  <c r="N491" i="41"/>
  <c r="P491" i="41"/>
  <c r="R491" i="41"/>
  <c r="T491" i="41"/>
  <c r="V491" i="41"/>
  <c r="X491" i="41"/>
  <c r="Z491" i="41"/>
  <c r="AB491" i="41"/>
  <c r="AC491" i="41"/>
  <c r="AD491" i="41"/>
  <c r="D492" i="41"/>
  <c r="F492" i="41"/>
  <c r="H492" i="41"/>
  <c r="J492" i="41"/>
  <c r="L492" i="41"/>
  <c r="N492" i="41"/>
  <c r="P492" i="41"/>
  <c r="R492" i="41"/>
  <c r="T492" i="41"/>
  <c r="V492" i="41"/>
  <c r="X492" i="41"/>
  <c r="Z492" i="41"/>
  <c r="AB492" i="41"/>
  <c r="AC492" i="41"/>
  <c r="AD492" i="41"/>
  <c r="D493" i="41"/>
  <c r="F493" i="41"/>
  <c r="H493" i="41"/>
  <c r="J493" i="41"/>
  <c r="L493" i="41"/>
  <c r="N493" i="41"/>
  <c r="P493" i="41"/>
  <c r="R493" i="41"/>
  <c r="T493" i="41"/>
  <c r="V493" i="41"/>
  <c r="X493" i="41"/>
  <c r="Z493" i="41"/>
  <c r="AB493" i="41"/>
  <c r="AC493" i="41"/>
  <c r="AD493" i="41" s="1"/>
  <c r="D494" i="41"/>
  <c r="F494" i="41"/>
  <c r="H494" i="41"/>
  <c r="J494" i="41"/>
  <c r="L494" i="41"/>
  <c r="N494" i="41"/>
  <c r="P494" i="41"/>
  <c r="R494" i="41"/>
  <c r="T494" i="41"/>
  <c r="V494" i="41"/>
  <c r="X494" i="41"/>
  <c r="Z494" i="41"/>
  <c r="AB494" i="41"/>
  <c r="AC494" i="41"/>
  <c r="AD494" i="41"/>
  <c r="D495" i="41"/>
  <c r="F495" i="41"/>
  <c r="H495" i="41"/>
  <c r="J495" i="41"/>
  <c r="L495" i="41"/>
  <c r="N495" i="41"/>
  <c r="P495" i="41"/>
  <c r="R495" i="41"/>
  <c r="T495" i="41"/>
  <c r="V495" i="41"/>
  <c r="X495" i="41"/>
  <c r="Z495" i="41"/>
  <c r="AB495" i="41"/>
  <c r="AC495" i="41"/>
  <c r="AD495" i="41"/>
  <c r="D496" i="41"/>
  <c r="F496" i="41"/>
  <c r="H496" i="41"/>
  <c r="J496" i="41"/>
  <c r="L496" i="41"/>
  <c r="N496" i="41"/>
  <c r="P496" i="41"/>
  <c r="R496" i="41"/>
  <c r="T496" i="41"/>
  <c r="V496" i="41"/>
  <c r="X496" i="41"/>
  <c r="Z496" i="41"/>
  <c r="AB496" i="41"/>
  <c r="AC496" i="41"/>
  <c r="AD496" i="41"/>
  <c r="D497" i="41"/>
  <c r="F497" i="41"/>
  <c r="H497" i="41"/>
  <c r="J497" i="41"/>
  <c r="L497" i="41"/>
  <c r="N497" i="41"/>
  <c r="P497" i="41"/>
  <c r="R497" i="41"/>
  <c r="T497" i="41"/>
  <c r="V497" i="41"/>
  <c r="X497" i="41"/>
  <c r="Z497" i="41"/>
  <c r="AB497" i="41"/>
  <c r="AC497" i="41"/>
  <c r="AD497" i="41" s="1"/>
  <c r="D498" i="41"/>
  <c r="F498" i="41"/>
  <c r="H498" i="41"/>
  <c r="J498" i="41"/>
  <c r="L498" i="41"/>
  <c r="N498" i="41"/>
  <c r="P498" i="41"/>
  <c r="R498" i="41"/>
  <c r="T498" i="41"/>
  <c r="V498" i="41"/>
  <c r="X498" i="41"/>
  <c r="Z498" i="41"/>
  <c r="AB498" i="41"/>
  <c r="AC498" i="41"/>
  <c r="AD498" i="41"/>
  <c r="D499" i="41"/>
  <c r="F499" i="41"/>
  <c r="H499" i="41"/>
  <c r="J499" i="41"/>
  <c r="L499" i="41"/>
  <c r="N499" i="41"/>
  <c r="P499" i="41"/>
  <c r="R499" i="41"/>
  <c r="T499" i="41"/>
  <c r="V499" i="41"/>
  <c r="X499" i="41"/>
  <c r="Z499" i="41"/>
  <c r="AB499" i="41"/>
  <c r="AC499" i="41"/>
  <c r="AD499" i="41"/>
  <c r="D500" i="41"/>
  <c r="F500" i="41"/>
  <c r="H500" i="41"/>
  <c r="J500" i="41"/>
  <c r="L500" i="41"/>
  <c r="N500" i="41"/>
  <c r="P500" i="41"/>
  <c r="R500" i="41"/>
  <c r="T500" i="41"/>
  <c r="V500" i="41"/>
  <c r="X500" i="41"/>
  <c r="Z500" i="41"/>
  <c r="AB500" i="41"/>
  <c r="AC500" i="41"/>
  <c r="AD500" i="41"/>
  <c r="D501" i="41"/>
  <c r="F501" i="41"/>
  <c r="H501" i="41"/>
  <c r="J501" i="41"/>
  <c r="L501" i="41"/>
  <c r="N501" i="41"/>
  <c r="P501" i="41"/>
  <c r="R501" i="41"/>
  <c r="T501" i="41"/>
  <c r="V501" i="41"/>
  <c r="X501" i="41"/>
  <c r="Z501" i="41"/>
  <c r="AB501" i="41"/>
  <c r="AC501" i="41"/>
  <c r="AD501" i="41" s="1"/>
  <c r="D502" i="41"/>
  <c r="F502" i="41"/>
  <c r="H502" i="41"/>
  <c r="J502" i="41"/>
  <c r="L502" i="41"/>
  <c r="N502" i="41"/>
  <c r="P502" i="41"/>
  <c r="R502" i="41"/>
  <c r="T502" i="41"/>
  <c r="V502" i="41"/>
  <c r="X502" i="41"/>
  <c r="Z502" i="41"/>
  <c r="AB502" i="41"/>
  <c r="AC502" i="41"/>
  <c r="AD502" i="41"/>
  <c r="D503" i="41"/>
  <c r="F503" i="41"/>
  <c r="H503" i="41"/>
  <c r="J503" i="41"/>
  <c r="L503" i="41"/>
  <c r="N503" i="41"/>
  <c r="P503" i="41"/>
  <c r="R503" i="41"/>
  <c r="T503" i="41"/>
  <c r="V503" i="41"/>
  <c r="X503" i="41"/>
  <c r="Z503" i="41"/>
  <c r="AB503" i="41"/>
  <c r="AC503" i="41"/>
  <c r="AD503" i="41" s="1"/>
  <c r="D504" i="41"/>
  <c r="F504" i="41"/>
  <c r="H504" i="41"/>
  <c r="J504" i="41"/>
  <c r="L504" i="41"/>
  <c r="N504" i="41"/>
  <c r="P504" i="41"/>
  <c r="R504" i="41"/>
  <c r="T504" i="41"/>
  <c r="V504" i="41"/>
  <c r="X504" i="41"/>
  <c r="Z504" i="41"/>
  <c r="AB504" i="41"/>
  <c r="AC504" i="41"/>
  <c r="AD504" i="41"/>
  <c r="D505" i="41"/>
  <c r="F505" i="41"/>
  <c r="H505" i="41"/>
  <c r="J505" i="41"/>
  <c r="L505" i="41"/>
  <c r="N505" i="41"/>
  <c r="P505" i="41"/>
  <c r="R505" i="41"/>
  <c r="T505" i="41"/>
  <c r="V505" i="41"/>
  <c r="X505" i="41"/>
  <c r="Z505" i="41"/>
  <c r="AB505" i="41"/>
  <c r="AC505" i="41"/>
  <c r="AD505" i="41" s="1"/>
  <c r="D506" i="41"/>
  <c r="F506" i="41"/>
  <c r="H506" i="41"/>
  <c r="J506" i="41"/>
  <c r="L506" i="41"/>
  <c r="N506" i="41"/>
  <c r="P506" i="41"/>
  <c r="R506" i="41"/>
  <c r="T506" i="41"/>
  <c r="V506" i="41"/>
  <c r="X506" i="41"/>
  <c r="Z506" i="41"/>
  <c r="AB506" i="41"/>
  <c r="AC506" i="41"/>
  <c r="AD506" i="41" s="1"/>
  <c r="D507" i="41"/>
  <c r="F507" i="41"/>
  <c r="H507" i="41"/>
  <c r="J507" i="41"/>
  <c r="L507" i="41"/>
  <c r="N507" i="41"/>
  <c r="P507" i="41"/>
  <c r="R507" i="41"/>
  <c r="T507" i="41"/>
  <c r="V507" i="41"/>
  <c r="X507" i="41"/>
  <c r="Z507" i="41"/>
  <c r="AB507" i="41"/>
  <c r="AC507" i="41"/>
  <c r="AD507" i="41"/>
  <c r="D508" i="41"/>
  <c r="F508" i="41"/>
  <c r="H508" i="41"/>
  <c r="J508" i="41"/>
  <c r="L508" i="41"/>
  <c r="N508" i="41"/>
  <c r="P508" i="41"/>
  <c r="R508" i="41"/>
  <c r="T508" i="41"/>
  <c r="V508" i="41"/>
  <c r="X508" i="41"/>
  <c r="Z508" i="41"/>
  <c r="AB508" i="41"/>
  <c r="AC508" i="41"/>
  <c r="AD508" i="41"/>
  <c r="D509" i="41"/>
  <c r="F509" i="41"/>
  <c r="H509" i="41"/>
  <c r="J509" i="41"/>
  <c r="L509" i="41"/>
  <c r="N509" i="41"/>
  <c r="P509" i="41"/>
  <c r="R509" i="41"/>
  <c r="T509" i="41"/>
  <c r="V509" i="41"/>
  <c r="X509" i="41"/>
  <c r="Z509" i="41"/>
  <c r="AB509" i="41"/>
  <c r="AC509" i="41"/>
  <c r="AD509" i="41" s="1"/>
  <c r="D510" i="41"/>
  <c r="F510" i="41"/>
  <c r="H510" i="41"/>
  <c r="J510" i="41"/>
  <c r="L510" i="41"/>
  <c r="N510" i="41"/>
  <c r="P510" i="41"/>
  <c r="R510" i="41"/>
  <c r="T510" i="41"/>
  <c r="V510" i="41"/>
  <c r="X510" i="41"/>
  <c r="Z510" i="41"/>
  <c r="AB510" i="41"/>
  <c r="AC510" i="41"/>
  <c r="AD510" i="41"/>
  <c r="D511" i="41"/>
  <c r="F511" i="41"/>
  <c r="H511" i="41"/>
  <c r="J511" i="41"/>
  <c r="L511" i="41"/>
  <c r="N511" i="41"/>
  <c r="P511" i="41"/>
  <c r="R511" i="41"/>
  <c r="T511" i="41"/>
  <c r="V511" i="41"/>
  <c r="X511" i="41"/>
  <c r="Z511" i="41"/>
  <c r="AB511" i="41"/>
  <c r="AC511" i="41"/>
  <c r="AD511" i="41"/>
  <c r="D512" i="41"/>
  <c r="F512" i="41"/>
  <c r="H512" i="41"/>
  <c r="J512" i="41"/>
  <c r="L512" i="41"/>
  <c r="N512" i="41"/>
  <c r="P512" i="41"/>
  <c r="R512" i="41"/>
  <c r="T512" i="41"/>
  <c r="V512" i="41"/>
  <c r="X512" i="41"/>
  <c r="Z512" i="41"/>
  <c r="AB512" i="41"/>
  <c r="AC512" i="41"/>
  <c r="AD512" i="41"/>
  <c r="D513" i="41"/>
  <c r="F513" i="41"/>
  <c r="H513" i="41"/>
  <c r="J513" i="41"/>
  <c r="L513" i="41"/>
  <c r="N513" i="41"/>
  <c r="P513" i="41"/>
  <c r="R513" i="41"/>
  <c r="T513" i="41"/>
  <c r="V513" i="41"/>
  <c r="X513" i="41"/>
  <c r="Z513" i="41"/>
  <c r="AB513" i="41"/>
  <c r="AC513" i="41"/>
  <c r="AD513" i="41" s="1"/>
  <c r="D514" i="41"/>
  <c r="F514" i="41"/>
  <c r="H514" i="41"/>
  <c r="J514" i="41"/>
  <c r="L514" i="41"/>
  <c r="N514" i="41"/>
  <c r="P514" i="41"/>
  <c r="R514" i="41"/>
  <c r="T514" i="41"/>
  <c r="V514" i="41"/>
  <c r="X514" i="41"/>
  <c r="Z514" i="41"/>
  <c r="AB514" i="41"/>
  <c r="AC514" i="41"/>
  <c r="AD514" i="41"/>
  <c r="D515" i="41"/>
  <c r="F515" i="41"/>
  <c r="H515" i="41"/>
  <c r="J515" i="41"/>
  <c r="L515" i="41"/>
  <c r="N515" i="41"/>
  <c r="P515" i="41"/>
  <c r="R515" i="41"/>
  <c r="T515" i="41"/>
  <c r="V515" i="41"/>
  <c r="X515" i="41"/>
  <c r="Z515" i="41"/>
  <c r="AB515" i="41"/>
  <c r="AC515" i="41"/>
  <c r="AD515" i="41"/>
  <c r="D516" i="41"/>
  <c r="F516" i="41"/>
  <c r="H516" i="41"/>
  <c r="J516" i="41"/>
  <c r="L516" i="41"/>
  <c r="N516" i="41"/>
  <c r="P516" i="41"/>
  <c r="R516" i="41"/>
  <c r="T516" i="41"/>
  <c r="V516" i="41"/>
  <c r="X516" i="41"/>
  <c r="Z516" i="41"/>
  <c r="AB516" i="41"/>
  <c r="AC516" i="41"/>
  <c r="AD516" i="41"/>
  <c r="D517" i="41"/>
  <c r="F517" i="41"/>
  <c r="H517" i="41"/>
  <c r="J517" i="41"/>
  <c r="L517" i="41"/>
  <c r="N517" i="41"/>
  <c r="P517" i="41"/>
  <c r="R517" i="41"/>
  <c r="T517" i="41"/>
  <c r="V517" i="41"/>
  <c r="X517" i="41"/>
  <c r="Z517" i="41"/>
  <c r="AB517" i="41"/>
  <c r="AC517" i="41"/>
  <c r="AD517" i="41" s="1"/>
  <c r="D518" i="41"/>
  <c r="F518" i="41"/>
  <c r="H518" i="41"/>
  <c r="J518" i="41"/>
  <c r="L518" i="41"/>
  <c r="N518" i="41"/>
  <c r="P518" i="41"/>
  <c r="R518" i="41"/>
  <c r="T518" i="41"/>
  <c r="V518" i="41"/>
  <c r="X518" i="41"/>
  <c r="Z518" i="41"/>
  <c r="AB518" i="41"/>
  <c r="AC518" i="41"/>
  <c r="AD518" i="41"/>
  <c r="D519" i="41"/>
  <c r="F519" i="41"/>
  <c r="H519" i="41"/>
  <c r="J519" i="41"/>
  <c r="L519" i="41"/>
  <c r="N519" i="41"/>
  <c r="P519" i="41"/>
  <c r="R519" i="41"/>
  <c r="T519" i="41"/>
  <c r="V519" i="41"/>
  <c r="X519" i="41"/>
  <c r="Z519" i="41"/>
  <c r="AB519" i="41"/>
  <c r="AC519" i="41"/>
  <c r="AD519" i="41" s="1"/>
  <c r="D520" i="41"/>
  <c r="F520" i="41"/>
  <c r="H520" i="41"/>
  <c r="J520" i="41"/>
  <c r="L520" i="41"/>
  <c r="N520" i="41"/>
  <c r="P520" i="41"/>
  <c r="R520" i="41"/>
  <c r="T520" i="41"/>
  <c r="V520" i="41"/>
  <c r="X520" i="41"/>
  <c r="Z520" i="41"/>
  <c r="AB520" i="41"/>
  <c r="AC520" i="41"/>
  <c r="AD520" i="41"/>
  <c r="D521" i="41"/>
  <c r="F521" i="41"/>
  <c r="H521" i="41"/>
  <c r="J521" i="41"/>
  <c r="L521" i="41"/>
  <c r="N521" i="41"/>
  <c r="P521" i="41"/>
  <c r="R521" i="41"/>
  <c r="T521" i="41"/>
  <c r="V521" i="41"/>
  <c r="X521" i="41"/>
  <c r="Z521" i="41"/>
  <c r="AB521" i="41"/>
  <c r="AC521" i="41"/>
  <c r="AD521" i="41" s="1"/>
  <c r="D522" i="41"/>
  <c r="F522" i="41"/>
  <c r="H522" i="41"/>
  <c r="J522" i="41"/>
  <c r="L522" i="41"/>
  <c r="N522" i="41"/>
  <c r="P522" i="41"/>
  <c r="R522" i="41"/>
  <c r="T522" i="41"/>
  <c r="V522" i="41"/>
  <c r="X522" i="41"/>
  <c r="Z522" i="41"/>
  <c r="AB522" i="41"/>
  <c r="AC522" i="41"/>
  <c r="AD522" i="41" s="1"/>
  <c r="D523" i="41"/>
  <c r="F523" i="41"/>
  <c r="H523" i="41"/>
  <c r="J523" i="41"/>
  <c r="L523" i="41"/>
  <c r="N523" i="41"/>
  <c r="P523" i="41"/>
  <c r="R523" i="41"/>
  <c r="T523" i="41"/>
  <c r="V523" i="41"/>
  <c r="X523" i="41"/>
  <c r="Z523" i="41"/>
  <c r="AB523" i="41"/>
  <c r="AC523" i="41"/>
  <c r="AD523" i="41"/>
  <c r="D524" i="41"/>
  <c r="F524" i="41"/>
  <c r="H524" i="41"/>
  <c r="J524" i="41"/>
  <c r="L524" i="41"/>
  <c r="N524" i="41"/>
  <c r="P524" i="41"/>
  <c r="R524" i="41"/>
  <c r="T524" i="41"/>
  <c r="V524" i="41"/>
  <c r="X524" i="41"/>
  <c r="Z524" i="41"/>
  <c r="AB524" i="41"/>
  <c r="AC524" i="41"/>
  <c r="AD524" i="41"/>
  <c r="D525" i="41"/>
  <c r="F525" i="41"/>
  <c r="H525" i="41"/>
  <c r="J525" i="41"/>
  <c r="L525" i="41"/>
  <c r="N525" i="41"/>
  <c r="P525" i="41"/>
  <c r="R525" i="41"/>
  <c r="T525" i="41"/>
  <c r="V525" i="41"/>
  <c r="X525" i="41"/>
  <c r="Z525" i="41"/>
  <c r="AB525" i="41"/>
  <c r="AC525" i="41"/>
  <c r="AD525" i="41" s="1"/>
  <c r="D526" i="41"/>
  <c r="F526" i="41"/>
  <c r="H526" i="41"/>
  <c r="J526" i="41"/>
  <c r="L526" i="41"/>
  <c r="N526" i="41"/>
  <c r="P526" i="41"/>
  <c r="R526" i="41"/>
  <c r="T526" i="41"/>
  <c r="V526" i="41"/>
  <c r="X526" i="41"/>
  <c r="Z526" i="41"/>
  <c r="AB526" i="41"/>
  <c r="AC526" i="41"/>
  <c r="AD526" i="41"/>
  <c r="D527" i="41"/>
  <c r="F527" i="41"/>
  <c r="H527" i="41"/>
  <c r="J527" i="41"/>
  <c r="L527" i="41"/>
  <c r="N527" i="41"/>
  <c r="P527" i="41"/>
  <c r="R527" i="41"/>
  <c r="T527" i="41"/>
  <c r="V527" i="41"/>
  <c r="X527" i="41"/>
  <c r="Z527" i="41"/>
  <c r="AB527" i="41"/>
  <c r="AC527" i="41"/>
  <c r="AD527" i="41"/>
  <c r="D528" i="41"/>
  <c r="F528" i="41"/>
  <c r="H528" i="41"/>
  <c r="J528" i="41"/>
  <c r="L528" i="41"/>
  <c r="N528" i="41"/>
  <c r="P528" i="41"/>
  <c r="R528" i="41"/>
  <c r="T528" i="41"/>
  <c r="V528" i="41"/>
  <c r="X528" i="41"/>
  <c r="Z528" i="41"/>
  <c r="AB528" i="41"/>
  <c r="AC528" i="41"/>
  <c r="AD528" i="41"/>
  <c r="D529" i="41"/>
  <c r="F529" i="41"/>
  <c r="H529" i="41"/>
  <c r="J529" i="41"/>
  <c r="L529" i="41"/>
  <c r="N529" i="41"/>
  <c r="P529" i="41"/>
  <c r="R529" i="41"/>
  <c r="T529" i="41"/>
  <c r="V529" i="41"/>
  <c r="X529" i="41"/>
  <c r="Z529" i="41"/>
  <c r="AB529" i="41"/>
  <c r="AC529" i="41"/>
  <c r="AD529" i="41" s="1"/>
  <c r="D530" i="41"/>
  <c r="F530" i="41"/>
  <c r="H530" i="41"/>
  <c r="J530" i="41"/>
  <c r="L530" i="41"/>
  <c r="N530" i="41"/>
  <c r="P530" i="41"/>
  <c r="R530" i="41"/>
  <c r="T530" i="41"/>
  <c r="V530" i="41"/>
  <c r="X530" i="41"/>
  <c r="Z530" i="41"/>
  <c r="AB530" i="41"/>
  <c r="AC530" i="41"/>
  <c r="AD530" i="41"/>
  <c r="D531" i="41"/>
  <c r="F531" i="41"/>
  <c r="H531" i="41"/>
  <c r="J531" i="41"/>
  <c r="L531" i="41"/>
  <c r="N531" i="41"/>
  <c r="P531" i="41"/>
  <c r="R531" i="41"/>
  <c r="T531" i="41"/>
  <c r="V531" i="41"/>
  <c r="X531" i="41"/>
  <c r="Z531" i="41"/>
  <c r="AB531" i="41"/>
  <c r="AC531" i="41"/>
  <c r="AD531" i="41"/>
  <c r="D532" i="41"/>
  <c r="F532" i="41"/>
  <c r="H532" i="41"/>
  <c r="J532" i="41"/>
  <c r="L532" i="41"/>
  <c r="N532" i="41"/>
  <c r="P532" i="41"/>
  <c r="R532" i="41"/>
  <c r="T532" i="41"/>
  <c r="V532" i="41"/>
  <c r="X532" i="41"/>
  <c r="Z532" i="41"/>
  <c r="AB532" i="41"/>
  <c r="AC532" i="41"/>
  <c r="AD532" i="41"/>
  <c r="D533" i="41"/>
  <c r="F533" i="41"/>
  <c r="H533" i="41"/>
  <c r="J533" i="41"/>
  <c r="L533" i="41"/>
  <c r="N533" i="41"/>
  <c r="P533" i="41"/>
  <c r="R533" i="41"/>
  <c r="T533" i="41"/>
  <c r="V533" i="41"/>
  <c r="X533" i="41"/>
  <c r="Z533" i="41"/>
  <c r="AB533" i="41"/>
  <c r="AC533" i="41"/>
  <c r="AD533" i="41" s="1"/>
  <c r="D534" i="41"/>
  <c r="F534" i="41"/>
  <c r="H534" i="41"/>
  <c r="J534" i="41"/>
  <c r="L534" i="41"/>
  <c r="N534" i="41"/>
  <c r="P534" i="41"/>
  <c r="R534" i="41"/>
  <c r="T534" i="41"/>
  <c r="V534" i="41"/>
  <c r="X534" i="41"/>
  <c r="Z534" i="41"/>
  <c r="AB534" i="41"/>
  <c r="AC534" i="41"/>
  <c r="AD534" i="41"/>
  <c r="D535" i="41"/>
  <c r="F535" i="41"/>
  <c r="H535" i="41"/>
  <c r="J535" i="41"/>
  <c r="L535" i="41"/>
  <c r="N535" i="41"/>
  <c r="P535" i="41"/>
  <c r="R535" i="41"/>
  <c r="T535" i="41"/>
  <c r="V535" i="41"/>
  <c r="X535" i="41"/>
  <c r="Z535" i="41"/>
  <c r="AB535" i="41"/>
  <c r="AC535" i="41"/>
  <c r="AD535" i="41" s="1"/>
  <c r="D536" i="41"/>
  <c r="F536" i="41"/>
  <c r="H536" i="41"/>
  <c r="J536" i="41"/>
  <c r="L536" i="41"/>
  <c r="N536" i="41"/>
  <c r="P536" i="41"/>
  <c r="R536" i="41"/>
  <c r="T536" i="41"/>
  <c r="V536" i="41"/>
  <c r="X536" i="41"/>
  <c r="Z536" i="41"/>
  <c r="AB536" i="41"/>
  <c r="AC536" i="41"/>
  <c r="AD536" i="41"/>
  <c r="D537" i="41"/>
  <c r="F537" i="41"/>
  <c r="H537" i="41"/>
  <c r="J537" i="41"/>
  <c r="L537" i="41"/>
  <c r="N537" i="41"/>
  <c r="P537" i="41"/>
  <c r="R537" i="41"/>
  <c r="T537" i="41"/>
  <c r="V537" i="41"/>
  <c r="X537" i="41"/>
  <c r="Z537" i="41"/>
  <c r="AB537" i="41"/>
  <c r="AC537" i="41"/>
  <c r="AD537" i="41" s="1"/>
  <c r="D538" i="41"/>
  <c r="F538" i="41"/>
  <c r="H538" i="41"/>
  <c r="J538" i="41"/>
  <c r="L538" i="41"/>
  <c r="N538" i="41"/>
  <c r="P538" i="41"/>
  <c r="R538" i="41"/>
  <c r="T538" i="41"/>
  <c r="V538" i="41"/>
  <c r="X538" i="41"/>
  <c r="Z538" i="41"/>
  <c r="AB538" i="41"/>
  <c r="AC538" i="41"/>
  <c r="AD538" i="41" s="1"/>
  <c r="D539" i="41"/>
  <c r="F539" i="41"/>
  <c r="H539" i="41"/>
  <c r="J539" i="41"/>
  <c r="L539" i="41"/>
  <c r="N539" i="41"/>
  <c r="P539" i="41"/>
  <c r="R539" i="41"/>
  <c r="T539" i="41"/>
  <c r="V539" i="41"/>
  <c r="X539" i="41"/>
  <c r="Z539" i="41"/>
  <c r="AB539" i="41"/>
  <c r="AC539" i="41"/>
  <c r="AD539" i="41"/>
  <c r="D540" i="41"/>
  <c r="F540" i="41"/>
  <c r="H540" i="41"/>
  <c r="J540" i="41"/>
  <c r="L540" i="41"/>
  <c r="N540" i="41"/>
  <c r="P540" i="41"/>
  <c r="R540" i="41"/>
  <c r="T540" i="41"/>
  <c r="V540" i="41"/>
  <c r="X540" i="41"/>
  <c r="Z540" i="41"/>
  <c r="AB540" i="41"/>
  <c r="AC540" i="41"/>
  <c r="AD540" i="41"/>
  <c r="D541" i="41"/>
  <c r="F541" i="41"/>
  <c r="H541" i="41"/>
  <c r="J541" i="41"/>
  <c r="L541" i="41"/>
  <c r="N541" i="41"/>
  <c r="P541" i="41"/>
  <c r="R541" i="41"/>
  <c r="T541" i="41"/>
  <c r="V541" i="41"/>
  <c r="X541" i="41"/>
  <c r="Z541" i="41"/>
  <c r="AB541" i="41"/>
  <c r="AC541" i="41"/>
  <c r="AD541" i="41" s="1"/>
  <c r="D542" i="41"/>
  <c r="F542" i="41"/>
  <c r="H542" i="41"/>
  <c r="J542" i="41"/>
  <c r="L542" i="41"/>
  <c r="N542" i="41"/>
  <c r="P542" i="41"/>
  <c r="R542" i="41"/>
  <c r="T542" i="41"/>
  <c r="V542" i="41"/>
  <c r="X542" i="41"/>
  <c r="Z542" i="41"/>
  <c r="AB542" i="41"/>
  <c r="AC542" i="41"/>
  <c r="AD542" i="41"/>
  <c r="D543" i="41"/>
  <c r="F543" i="41"/>
  <c r="H543" i="41"/>
  <c r="J543" i="41"/>
  <c r="L543" i="41"/>
  <c r="N543" i="41"/>
  <c r="P543" i="41"/>
  <c r="R543" i="41"/>
  <c r="T543" i="41"/>
  <c r="V543" i="41"/>
  <c r="X543" i="41"/>
  <c r="Z543" i="41"/>
  <c r="AB543" i="41"/>
  <c r="AC543" i="41"/>
  <c r="AD543" i="41"/>
  <c r="D544" i="41"/>
  <c r="F544" i="41"/>
  <c r="H544" i="41"/>
  <c r="J544" i="41"/>
  <c r="L544" i="41"/>
  <c r="N544" i="41"/>
  <c r="P544" i="41"/>
  <c r="R544" i="41"/>
  <c r="T544" i="41"/>
  <c r="V544" i="41"/>
  <c r="X544" i="41"/>
  <c r="Z544" i="41"/>
  <c r="AB544" i="41"/>
  <c r="AC544" i="41"/>
  <c r="AD544" i="41"/>
  <c r="D545" i="41"/>
  <c r="F545" i="41"/>
  <c r="H545" i="41"/>
  <c r="J545" i="41"/>
  <c r="L545" i="41"/>
  <c r="N545" i="41"/>
  <c r="P545" i="41"/>
  <c r="R545" i="41"/>
  <c r="T545" i="41"/>
  <c r="V545" i="41"/>
  <c r="X545" i="41"/>
  <c r="Z545" i="41"/>
  <c r="AB545" i="41"/>
  <c r="AC545" i="41"/>
  <c r="AD545" i="41" s="1"/>
  <c r="D546" i="41"/>
  <c r="F546" i="41"/>
  <c r="H546" i="41"/>
  <c r="J546" i="41"/>
  <c r="L546" i="41"/>
  <c r="N546" i="41"/>
  <c r="P546" i="41"/>
  <c r="R546" i="41"/>
  <c r="T546" i="41"/>
  <c r="V546" i="41"/>
  <c r="X546" i="41"/>
  <c r="Z546" i="41"/>
  <c r="AB546" i="41"/>
  <c r="AC546" i="41"/>
  <c r="AD546" i="41"/>
  <c r="D547" i="41"/>
  <c r="F547" i="41"/>
  <c r="H547" i="41"/>
  <c r="J547" i="41"/>
  <c r="L547" i="41"/>
  <c r="N547" i="41"/>
  <c r="P547" i="41"/>
  <c r="R547" i="41"/>
  <c r="T547" i="41"/>
  <c r="V547" i="41"/>
  <c r="X547" i="41"/>
  <c r="Z547" i="41"/>
  <c r="AB547" i="41"/>
  <c r="AC547" i="41"/>
  <c r="AD547" i="41"/>
  <c r="D548" i="41"/>
  <c r="F548" i="41"/>
  <c r="H548" i="41"/>
  <c r="J548" i="41"/>
  <c r="L548" i="41"/>
  <c r="N548" i="41"/>
  <c r="P548" i="41"/>
  <c r="R548" i="41"/>
  <c r="T548" i="41"/>
  <c r="V548" i="41"/>
  <c r="X548" i="41"/>
  <c r="Z548" i="41"/>
  <c r="AB548" i="41"/>
  <c r="AC548" i="41"/>
  <c r="AD548" i="41"/>
  <c r="D549" i="41"/>
  <c r="F549" i="41"/>
  <c r="H549" i="41"/>
  <c r="J549" i="41"/>
  <c r="L549" i="41"/>
  <c r="N549" i="41"/>
  <c r="P549" i="41"/>
  <c r="R549" i="41"/>
  <c r="T549" i="41"/>
  <c r="V549" i="41"/>
  <c r="X549" i="41"/>
  <c r="Z549" i="41"/>
  <c r="AB549" i="41"/>
  <c r="AC549" i="41"/>
  <c r="AD549" i="41" s="1"/>
  <c r="D550" i="41"/>
  <c r="F550" i="41"/>
  <c r="H550" i="41"/>
  <c r="J550" i="41"/>
  <c r="L550" i="41"/>
  <c r="N550" i="41"/>
  <c r="P550" i="41"/>
  <c r="R550" i="41"/>
  <c r="T550" i="41"/>
  <c r="V550" i="41"/>
  <c r="X550" i="41"/>
  <c r="Z550" i="41"/>
  <c r="AB550" i="41"/>
  <c r="AC550" i="41"/>
  <c r="AD550" i="41"/>
  <c r="D551" i="41"/>
  <c r="F551" i="41"/>
  <c r="H551" i="41"/>
  <c r="J551" i="41"/>
  <c r="L551" i="41"/>
  <c r="N551" i="41"/>
  <c r="P551" i="41"/>
  <c r="R551" i="41"/>
  <c r="T551" i="41"/>
  <c r="V551" i="41"/>
  <c r="X551" i="41"/>
  <c r="Z551" i="41"/>
  <c r="AB551" i="41"/>
  <c r="AC551" i="41"/>
  <c r="AD551" i="41" s="1"/>
  <c r="D552" i="41"/>
  <c r="F552" i="41"/>
  <c r="H552" i="41"/>
  <c r="J552" i="41"/>
  <c r="L552" i="41"/>
  <c r="N552" i="41"/>
  <c r="P552" i="41"/>
  <c r="R552" i="41"/>
  <c r="T552" i="41"/>
  <c r="V552" i="41"/>
  <c r="X552" i="41"/>
  <c r="Z552" i="41"/>
  <c r="AB552" i="41"/>
  <c r="AC552" i="41"/>
  <c r="AD552" i="41"/>
  <c r="D553" i="41"/>
  <c r="F553" i="41"/>
  <c r="H553" i="41"/>
  <c r="J553" i="41"/>
  <c r="L553" i="41"/>
  <c r="N553" i="41"/>
  <c r="P553" i="41"/>
  <c r="R553" i="41"/>
  <c r="T553" i="41"/>
  <c r="V553" i="41"/>
  <c r="X553" i="41"/>
  <c r="Z553" i="41"/>
  <c r="AB553" i="41"/>
  <c r="AC553" i="41"/>
  <c r="AD553" i="41" s="1"/>
  <c r="D554" i="41"/>
  <c r="F554" i="41"/>
  <c r="H554" i="41"/>
  <c r="J554" i="41"/>
  <c r="L554" i="41"/>
  <c r="N554" i="41"/>
  <c r="P554" i="41"/>
  <c r="R554" i="41"/>
  <c r="T554" i="41"/>
  <c r="V554" i="41"/>
  <c r="X554" i="41"/>
  <c r="Z554" i="41"/>
  <c r="AB554" i="41"/>
  <c r="AC554" i="41"/>
  <c r="AD554" i="41" s="1"/>
  <c r="D555" i="41"/>
  <c r="F555" i="41"/>
  <c r="H555" i="41"/>
  <c r="J555" i="41"/>
  <c r="L555" i="41"/>
  <c r="N555" i="41"/>
  <c r="P555" i="41"/>
  <c r="R555" i="41"/>
  <c r="T555" i="41"/>
  <c r="V555" i="41"/>
  <c r="X555" i="41"/>
  <c r="Z555" i="41"/>
  <c r="AB555" i="41"/>
  <c r="AC555" i="41"/>
  <c r="AD555" i="41"/>
  <c r="D556" i="41"/>
  <c r="F556" i="41"/>
  <c r="H556" i="41"/>
  <c r="J556" i="41"/>
  <c r="L556" i="41"/>
  <c r="N556" i="41"/>
  <c r="P556" i="41"/>
  <c r="R556" i="41"/>
  <c r="T556" i="41"/>
  <c r="V556" i="41"/>
  <c r="X556" i="41"/>
  <c r="Z556" i="41"/>
  <c r="AB556" i="41"/>
  <c r="AC556" i="41"/>
  <c r="AD556" i="41"/>
  <c r="D557" i="41"/>
  <c r="F557" i="41"/>
  <c r="H557" i="41"/>
  <c r="J557" i="41"/>
  <c r="L557" i="41"/>
  <c r="N557" i="41"/>
  <c r="P557" i="41"/>
  <c r="R557" i="41"/>
  <c r="T557" i="41"/>
  <c r="V557" i="41"/>
  <c r="X557" i="41"/>
  <c r="Z557" i="41"/>
  <c r="AB557" i="41"/>
  <c r="AC557" i="41"/>
  <c r="AD557" i="41" s="1"/>
  <c r="D558" i="41"/>
  <c r="F558" i="41"/>
  <c r="H558" i="41"/>
  <c r="J558" i="41"/>
  <c r="L558" i="41"/>
  <c r="N558" i="41"/>
  <c r="P558" i="41"/>
  <c r="R558" i="41"/>
  <c r="T558" i="41"/>
  <c r="V558" i="41"/>
  <c r="X558" i="41"/>
  <c r="Z558" i="41"/>
  <c r="AB558" i="41"/>
  <c r="AC558" i="41"/>
  <c r="AD558" i="41"/>
  <c r="D559" i="41"/>
  <c r="F559" i="41"/>
  <c r="H559" i="41"/>
  <c r="J559" i="41"/>
  <c r="L559" i="41"/>
  <c r="N559" i="41"/>
  <c r="P559" i="41"/>
  <c r="R559" i="41"/>
  <c r="T559" i="41"/>
  <c r="V559" i="41"/>
  <c r="X559" i="41"/>
  <c r="Z559" i="41"/>
  <c r="AB559" i="41"/>
  <c r="AC559" i="41"/>
  <c r="AD559" i="41"/>
  <c r="D560" i="41"/>
  <c r="F560" i="41"/>
  <c r="H560" i="41"/>
  <c r="J560" i="41"/>
  <c r="L560" i="41"/>
  <c r="N560" i="41"/>
  <c r="P560" i="41"/>
  <c r="R560" i="41"/>
  <c r="T560" i="41"/>
  <c r="V560" i="41"/>
  <c r="X560" i="41"/>
  <c r="Z560" i="41"/>
  <c r="AB560" i="41"/>
  <c r="AC560" i="41"/>
  <c r="AD560" i="41"/>
  <c r="D561" i="41"/>
  <c r="F561" i="41"/>
  <c r="H561" i="41"/>
  <c r="J561" i="41"/>
  <c r="L561" i="41"/>
  <c r="N561" i="41"/>
  <c r="P561" i="41"/>
  <c r="R561" i="41"/>
  <c r="T561" i="41"/>
  <c r="V561" i="41"/>
  <c r="X561" i="41"/>
  <c r="Z561" i="41"/>
  <c r="AB561" i="41"/>
  <c r="AC561" i="41"/>
  <c r="AD561" i="41" s="1"/>
  <c r="D562" i="41"/>
  <c r="F562" i="41"/>
  <c r="H562" i="41"/>
  <c r="J562" i="41"/>
  <c r="L562" i="41"/>
  <c r="N562" i="41"/>
  <c r="P562" i="41"/>
  <c r="R562" i="41"/>
  <c r="T562" i="41"/>
  <c r="V562" i="41"/>
  <c r="X562" i="41"/>
  <c r="Z562" i="41"/>
  <c r="AB562" i="41"/>
  <c r="AC562" i="41"/>
  <c r="AD562" i="41"/>
  <c r="D563" i="41"/>
  <c r="F563" i="41"/>
  <c r="H563" i="41"/>
  <c r="J563" i="41"/>
  <c r="L563" i="41"/>
  <c r="N563" i="41"/>
  <c r="P563" i="41"/>
  <c r="R563" i="41"/>
  <c r="T563" i="41"/>
  <c r="V563" i="41"/>
  <c r="X563" i="41"/>
  <c r="Z563" i="41"/>
  <c r="AB563" i="41"/>
  <c r="AC563" i="41"/>
  <c r="AD563" i="41"/>
  <c r="D564" i="41"/>
  <c r="F564" i="41"/>
  <c r="H564" i="41"/>
  <c r="J564" i="41"/>
  <c r="L564" i="41"/>
  <c r="N564" i="41"/>
  <c r="P564" i="41"/>
  <c r="R564" i="41"/>
  <c r="T564" i="41"/>
  <c r="V564" i="41"/>
  <c r="X564" i="41"/>
  <c r="Z564" i="41"/>
  <c r="AB564" i="41"/>
  <c r="AC564" i="41"/>
  <c r="AD564" i="41"/>
  <c r="D565" i="41"/>
  <c r="F565" i="41"/>
  <c r="H565" i="41"/>
  <c r="J565" i="41"/>
  <c r="L565" i="41"/>
  <c r="N565" i="41"/>
  <c r="P565" i="41"/>
  <c r="R565" i="41"/>
  <c r="T565" i="41"/>
  <c r="V565" i="41"/>
  <c r="X565" i="41"/>
  <c r="Z565" i="41"/>
  <c r="AB565" i="41"/>
  <c r="AC565" i="41"/>
  <c r="AD565" i="41" s="1"/>
  <c r="D566" i="41"/>
  <c r="F566" i="41"/>
  <c r="H566" i="41"/>
  <c r="J566" i="41"/>
  <c r="L566" i="41"/>
  <c r="N566" i="41"/>
  <c r="P566" i="41"/>
  <c r="R566" i="41"/>
  <c r="T566" i="41"/>
  <c r="V566" i="41"/>
  <c r="X566" i="41"/>
  <c r="Z566" i="41"/>
  <c r="AB566" i="41"/>
  <c r="AC566" i="41"/>
  <c r="AD566" i="41"/>
  <c r="D567" i="41"/>
  <c r="F567" i="41"/>
  <c r="H567" i="41"/>
  <c r="J567" i="41"/>
  <c r="L567" i="41"/>
  <c r="N567" i="41"/>
  <c r="P567" i="41"/>
  <c r="R567" i="41"/>
  <c r="T567" i="41"/>
  <c r="V567" i="41"/>
  <c r="X567" i="41"/>
  <c r="Z567" i="41"/>
  <c r="AB567" i="41"/>
  <c r="AC567" i="41"/>
  <c r="AD567" i="41" s="1"/>
  <c r="D568" i="41"/>
  <c r="F568" i="41"/>
  <c r="H568" i="41"/>
  <c r="J568" i="41"/>
  <c r="L568" i="41"/>
  <c r="N568" i="41"/>
  <c r="P568" i="41"/>
  <c r="R568" i="41"/>
  <c r="T568" i="41"/>
  <c r="V568" i="41"/>
  <c r="X568" i="41"/>
  <c r="Z568" i="41"/>
  <c r="AB568" i="41"/>
  <c r="AC568" i="41"/>
  <c r="AD568" i="41"/>
  <c r="D569" i="41"/>
  <c r="F569" i="41"/>
  <c r="H569" i="41"/>
  <c r="J569" i="41"/>
  <c r="L569" i="41"/>
  <c r="N569" i="41"/>
  <c r="P569" i="41"/>
  <c r="R569" i="41"/>
  <c r="T569" i="41"/>
  <c r="V569" i="41"/>
  <c r="X569" i="41"/>
  <c r="Z569" i="41"/>
  <c r="AB569" i="41"/>
  <c r="AC569" i="41"/>
  <c r="AD569" i="41" s="1"/>
  <c r="D570" i="41"/>
  <c r="F570" i="41"/>
  <c r="H570" i="41"/>
  <c r="J570" i="41"/>
  <c r="L570" i="41"/>
  <c r="N570" i="41"/>
  <c r="P570" i="41"/>
  <c r="R570" i="41"/>
  <c r="T570" i="41"/>
  <c r="V570" i="41"/>
  <c r="X570" i="41"/>
  <c r="Z570" i="41"/>
  <c r="AB570" i="41"/>
  <c r="AC570" i="41"/>
  <c r="AD570" i="41" s="1"/>
  <c r="D571" i="41"/>
  <c r="F571" i="41"/>
  <c r="H571" i="41"/>
  <c r="J571" i="41"/>
  <c r="L571" i="41"/>
  <c r="N571" i="41"/>
  <c r="P571" i="41"/>
  <c r="R571" i="41"/>
  <c r="T571" i="41"/>
  <c r="V571" i="41"/>
  <c r="X571" i="41"/>
  <c r="Z571" i="41"/>
  <c r="AB571" i="41"/>
  <c r="AC571" i="41"/>
  <c r="AD571" i="41"/>
  <c r="D572" i="41"/>
  <c r="F572" i="41"/>
  <c r="H572" i="41"/>
  <c r="J572" i="41"/>
  <c r="L572" i="41"/>
  <c r="N572" i="41"/>
  <c r="P572" i="41"/>
  <c r="R572" i="41"/>
  <c r="T572" i="41"/>
  <c r="V572" i="41"/>
  <c r="X572" i="41"/>
  <c r="Z572" i="41"/>
  <c r="AB572" i="41"/>
  <c r="AC572" i="41"/>
  <c r="AD572" i="41"/>
  <c r="D573" i="41"/>
  <c r="F573" i="41"/>
  <c r="H573" i="41"/>
  <c r="J573" i="41"/>
  <c r="L573" i="41"/>
  <c r="N573" i="41"/>
  <c r="P573" i="41"/>
  <c r="R573" i="41"/>
  <c r="T573" i="41"/>
  <c r="V573" i="41"/>
  <c r="X573" i="41"/>
  <c r="Z573" i="41"/>
  <c r="AB573" i="41"/>
  <c r="AC573" i="41"/>
  <c r="AD573" i="41" s="1"/>
  <c r="D574" i="41"/>
  <c r="F574" i="41"/>
  <c r="H574" i="41"/>
  <c r="J574" i="41"/>
  <c r="L574" i="41"/>
  <c r="N574" i="41"/>
  <c r="P574" i="41"/>
  <c r="R574" i="41"/>
  <c r="T574" i="41"/>
  <c r="V574" i="41"/>
  <c r="X574" i="41"/>
  <c r="Z574" i="41"/>
  <c r="AB574" i="41"/>
  <c r="AC574" i="41"/>
  <c r="AD574" i="41"/>
  <c r="D575" i="41"/>
  <c r="F575" i="41"/>
  <c r="H575" i="41"/>
  <c r="J575" i="41"/>
  <c r="L575" i="41"/>
  <c r="N575" i="41"/>
  <c r="P575" i="41"/>
  <c r="R575" i="41"/>
  <c r="T575" i="41"/>
  <c r="V575" i="41"/>
  <c r="X575" i="41"/>
  <c r="Z575" i="41"/>
  <c r="AB575" i="41"/>
  <c r="AC575" i="41"/>
  <c r="AD575" i="41"/>
  <c r="D576" i="41"/>
  <c r="F576" i="41"/>
  <c r="H576" i="41"/>
  <c r="J576" i="41"/>
  <c r="L576" i="41"/>
  <c r="N576" i="41"/>
  <c r="P576" i="41"/>
  <c r="R576" i="41"/>
  <c r="T576" i="41"/>
  <c r="V576" i="41"/>
  <c r="X576" i="41"/>
  <c r="Z576" i="41"/>
  <c r="AB576" i="41"/>
  <c r="AC576" i="41"/>
  <c r="AD576" i="41"/>
  <c r="D577" i="41"/>
  <c r="F577" i="41"/>
  <c r="H577" i="41"/>
  <c r="J577" i="41"/>
  <c r="L577" i="41"/>
  <c r="N577" i="41"/>
  <c r="P577" i="41"/>
  <c r="R577" i="41"/>
  <c r="T577" i="41"/>
  <c r="V577" i="41"/>
  <c r="X577" i="41"/>
  <c r="Z577" i="41"/>
  <c r="AB577" i="41"/>
  <c r="AC577" i="41"/>
  <c r="AD577" i="41" s="1"/>
  <c r="D578" i="41"/>
  <c r="F578" i="41"/>
  <c r="H578" i="41"/>
  <c r="J578" i="41"/>
  <c r="L578" i="41"/>
  <c r="N578" i="41"/>
  <c r="P578" i="41"/>
  <c r="R578" i="41"/>
  <c r="T578" i="41"/>
  <c r="V578" i="41"/>
  <c r="X578" i="41"/>
  <c r="Z578" i="41"/>
  <c r="AB578" i="41"/>
  <c r="AC578" i="41"/>
  <c r="AD578" i="41"/>
  <c r="D579" i="41"/>
  <c r="F579" i="41"/>
  <c r="H579" i="41"/>
  <c r="J579" i="41"/>
  <c r="L579" i="41"/>
  <c r="N579" i="41"/>
  <c r="P579" i="41"/>
  <c r="R579" i="41"/>
  <c r="T579" i="41"/>
  <c r="V579" i="41"/>
  <c r="X579" i="41"/>
  <c r="Z579" i="41"/>
  <c r="AB579" i="41"/>
  <c r="AC579" i="41"/>
  <c r="AD579" i="41"/>
  <c r="D580" i="41"/>
  <c r="F580" i="41"/>
  <c r="H580" i="41"/>
  <c r="J580" i="41"/>
  <c r="L580" i="41"/>
  <c r="N580" i="41"/>
  <c r="P580" i="41"/>
  <c r="R580" i="41"/>
  <c r="T580" i="41"/>
  <c r="V580" i="41"/>
  <c r="X580" i="41"/>
  <c r="Z580" i="41"/>
  <c r="AB580" i="41"/>
  <c r="AC580" i="41"/>
  <c r="AD580" i="41"/>
  <c r="D581" i="41"/>
  <c r="F581" i="41"/>
  <c r="H581" i="41"/>
  <c r="J581" i="41"/>
  <c r="L581" i="41"/>
  <c r="N581" i="41"/>
  <c r="P581" i="41"/>
  <c r="R581" i="41"/>
  <c r="T581" i="41"/>
  <c r="V581" i="41"/>
  <c r="X581" i="41"/>
  <c r="Z581" i="41"/>
  <c r="AB581" i="41"/>
  <c r="AC581" i="41"/>
  <c r="AD581" i="41" s="1"/>
  <c r="D582" i="41"/>
  <c r="F582" i="41"/>
  <c r="H582" i="41"/>
  <c r="J582" i="41"/>
  <c r="L582" i="41"/>
  <c r="N582" i="41"/>
  <c r="P582" i="41"/>
  <c r="R582" i="41"/>
  <c r="T582" i="41"/>
  <c r="V582" i="41"/>
  <c r="X582" i="41"/>
  <c r="Z582" i="41"/>
  <c r="AB582" i="41"/>
  <c r="AC582" i="41"/>
  <c r="AD582" i="41"/>
  <c r="D583" i="41"/>
  <c r="F583" i="41"/>
  <c r="H583" i="41"/>
  <c r="J583" i="41"/>
  <c r="L583" i="41"/>
  <c r="N583" i="41"/>
  <c r="P583" i="41"/>
  <c r="R583" i="41"/>
  <c r="T583" i="41"/>
  <c r="V583" i="41"/>
  <c r="X583" i="41"/>
  <c r="Z583" i="41"/>
  <c r="AB583" i="41"/>
  <c r="AC583" i="41"/>
  <c r="AD583" i="41" s="1"/>
  <c r="D584" i="41"/>
  <c r="F584" i="41"/>
  <c r="H584" i="41"/>
  <c r="J584" i="41"/>
  <c r="L584" i="41"/>
  <c r="N584" i="41"/>
  <c r="P584" i="41"/>
  <c r="R584" i="41"/>
  <c r="T584" i="41"/>
  <c r="V584" i="41"/>
  <c r="X584" i="41"/>
  <c r="Z584" i="41"/>
  <c r="AB584" i="41"/>
  <c r="AC584" i="41"/>
  <c r="AD584" i="41"/>
  <c r="D585" i="41"/>
  <c r="F585" i="41"/>
  <c r="H585" i="41"/>
  <c r="J585" i="41"/>
  <c r="L585" i="41"/>
  <c r="N585" i="41"/>
  <c r="P585" i="41"/>
  <c r="R585" i="41"/>
  <c r="T585" i="41"/>
  <c r="V585" i="41"/>
  <c r="X585" i="41"/>
  <c r="Z585" i="41"/>
  <c r="AB585" i="41"/>
  <c r="AC585" i="41"/>
  <c r="AD585" i="41" s="1"/>
  <c r="D586" i="41"/>
  <c r="F586" i="41"/>
  <c r="H586" i="41"/>
  <c r="J586" i="41"/>
  <c r="L586" i="41"/>
  <c r="N586" i="41"/>
  <c r="P586" i="41"/>
  <c r="R586" i="41"/>
  <c r="T586" i="41"/>
  <c r="V586" i="41"/>
  <c r="X586" i="41"/>
  <c r="Z586" i="41"/>
  <c r="AB586" i="41"/>
  <c r="AC586" i="41"/>
  <c r="AD586" i="41" s="1"/>
  <c r="D587" i="41"/>
  <c r="F587" i="41"/>
  <c r="H587" i="41"/>
  <c r="J587" i="41"/>
  <c r="L587" i="41"/>
  <c r="N587" i="41"/>
  <c r="P587" i="41"/>
  <c r="R587" i="41"/>
  <c r="T587" i="41"/>
  <c r="V587" i="41"/>
  <c r="X587" i="41"/>
  <c r="Z587" i="41"/>
  <c r="AB587" i="41"/>
  <c r="AC587" i="41"/>
  <c r="AD587" i="41"/>
  <c r="D588" i="41"/>
  <c r="F588" i="41"/>
  <c r="H588" i="41"/>
  <c r="J588" i="41"/>
  <c r="L588" i="41"/>
  <c r="N588" i="41"/>
  <c r="P588" i="41"/>
  <c r="R588" i="41"/>
  <c r="T588" i="41"/>
  <c r="V588" i="41"/>
  <c r="X588" i="41"/>
  <c r="Z588" i="41"/>
  <c r="AB588" i="41"/>
  <c r="AC588" i="41"/>
  <c r="AD588" i="41"/>
  <c r="D589" i="41"/>
  <c r="F589" i="41"/>
  <c r="H589" i="41"/>
  <c r="J589" i="41"/>
  <c r="L589" i="41"/>
  <c r="N589" i="41"/>
  <c r="P589" i="41"/>
  <c r="R589" i="41"/>
  <c r="T589" i="41"/>
  <c r="V589" i="41"/>
  <c r="X589" i="41"/>
  <c r="Z589" i="41"/>
  <c r="AB589" i="41"/>
  <c r="AC589" i="41"/>
  <c r="AD589" i="41" s="1"/>
  <c r="D590" i="41"/>
  <c r="F590" i="41"/>
  <c r="H590" i="41"/>
  <c r="J590" i="41"/>
  <c r="L590" i="41"/>
  <c r="N590" i="41"/>
  <c r="P590" i="41"/>
  <c r="R590" i="41"/>
  <c r="T590" i="41"/>
  <c r="V590" i="41"/>
  <c r="X590" i="41"/>
  <c r="Z590" i="41"/>
  <c r="AB590" i="41"/>
  <c r="AC590" i="41"/>
  <c r="AD590" i="41"/>
  <c r="D591" i="41"/>
  <c r="F591" i="41"/>
  <c r="H591" i="41"/>
  <c r="J591" i="41"/>
  <c r="L591" i="41"/>
  <c r="N591" i="41"/>
  <c r="P591" i="41"/>
  <c r="R591" i="41"/>
  <c r="T591" i="41"/>
  <c r="V591" i="41"/>
  <c r="X591" i="41"/>
  <c r="Z591" i="41"/>
  <c r="AB591" i="41"/>
  <c r="AC591" i="41"/>
  <c r="AD591" i="41"/>
  <c r="D592" i="41"/>
  <c r="F592" i="41"/>
  <c r="H592" i="41"/>
  <c r="J592" i="41"/>
  <c r="L592" i="41"/>
  <c r="N592" i="41"/>
  <c r="P592" i="41"/>
  <c r="R592" i="41"/>
  <c r="T592" i="41"/>
  <c r="V592" i="41"/>
  <c r="X592" i="41"/>
  <c r="Z592" i="41"/>
  <c r="AB592" i="41"/>
  <c r="AC592" i="41"/>
  <c r="AD592" i="41"/>
  <c r="D593" i="41"/>
  <c r="F593" i="41"/>
  <c r="H593" i="41"/>
  <c r="J593" i="41"/>
  <c r="L593" i="41"/>
  <c r="N593" i="41"/>
  <c r="P593" i="41"/>
  <c r="R593" i="41"/>
  <c r="T593" i="41"/>
  <c r="V593" i="41"/>
  <c r="X593" i="41"/>
  <c r="Z593" i="41"/>
  <c r="AB593" i="41"/>
  <c r="AC593" i="41"/>
  <c r="AD593" i="41" s="1"/>
  <c r="D594" i="41"/>
  <c r="F594" i="41"/>
  <c r="H594" i="41"/>
  <c r="J594" i="41"/>
  <c r="L594" i="41"/>
  <c r="N594" i="41"/>
  <c r="P594" i="41"/>
  <c r="R594" i="41"/>
  <c r="T594" i="41"/>
  <c r="V594" i="41"/>
  <c r="X594" i="41"/>
  <c r="Z594" i="41"/>
  <c r="AB594" i="41"/>
  <c r="AC594" i="41"/>
  <c r="AD594" i="41"/>
  <c r="D595" i="41"/>
  <c r="F595" i="41"/>
  <c r="H595" i="41"/>
  <c r="J595" i="41"/>
  <c r="L595" i="41"/>
  <c r="N595" i="41"/>
  <c r="P595" i="41"/>
  <c r="R595" i="41"/>
  <c r="T595" i="41"/>
  <c r="V595" i="41"/>
  <c r="X595" i="41"/>
  <c r="Z595" i="41"/>
  <c r="AB595" i="41"/>
  <c r="AC595" i="41"/>
  <c r="AD595" i="41"/>
  <c r="D596" i="41"/>
  <c r="F596" i="41"/>
  <c r="H596" i="41"/>
  <c r="J596" i="41"/>
  <c r="L596" i="41"/>
  <c r="N596" i="41"/>
  <c r="P596" i="41"/>
  <c r="R596" i="41"/>
  <c r="T596" i="41"/>
  <c r="V596" i="41"/>
  <c r="X596" i="41"/>
  <c r="Z596" i="41"/>
  <c r="AB596" i="41"/>
  <c r="AC596" i="41"/>
  <c r="AD596" i="41"/>
  <c r="D597" i="41"/>
  <c r="F597" i="41"/>
  <c r="H597" i="41"/>
  <c r="J597" i="41"/>
  <c r="L597" i="41"/>
  <c r="N597" i="41"/>
  <c r="P597" i="41"/>
  <c r="R597" i="41"/>
  <c r="T597" i="41"/>
  <c r="V597" i="41"/>
  <c r="X597" i="41"/>
  <c r="Z597" i="41"/>
  <c r="AB597" i="41"/>
  <c r="AC597" i="41"/>
  <c r="AD597" i="41" s="1"/>
  <c r="D598" i="41"/>
  <c r="F598" i="41"/>
  <c r="H598" i="41"/>
  <c r="J598" i="41"/>
  <c r="L598" i="41"/>
  <c r="N598" i="41"/>
  <c r="P598" i="41"/>
  <c r="R598" i="41"/>
  <c r="T598" i="41"/>
  <c r="V598" i="41"/>
  <c r="X598" i="41"/>
  <c r="Z598" i="41"/>
  <c r="AB598" i="41"/>
  <c r="AC598" i="41"/>
  <c r="AD598" i="41"/>
  <c r="D599" i="41"/>
  <c r="F599" i="41"/>
  <c r="H599" i="41"/>
  <c r="J599" i="41"/>
  <c r="L599" i="41"/>
  <c r="N599" i="41"/>
  <c r="P599" i="41"/>
  <c r="R599" i="41"/>
  <c r="T599" i="41"/>
  <c r="V599" i="41"/>
  <c r="X599" i="41"/>
  <c r="Z599" i="41"/>
  <c r="AB599" i="41"/>
  <c r="AC599" i="41"/>
  <c r="AD599" i="41" s="1"/>
  <c r="D600" i="41"/>
  <c r="F600" i="41"/>
  <c r="H600" i="41"/>
  <c r="J600" i="41"/>
  <c r="L600" i="41"/>
  <c r="N600" i="41"/>
  <c r="P600" i="41"/>
  <c r="R600" i="41"/>
  <c r="T600" i="41"/>
  <c r="V600" i="41"/>
  <c r="X600" i="41"/>
  <c r="Z600" i="41"/>
  <c r="AB600" i="41"/>
  <c r="AC600" i="41"/>
  <c r="AD600" i="41"/>
  <c r="D601" i="41"/>
  <c r="F601" i="41"/>
  <c r="H601" i="41"/>
  <c r="J601" i="41"/>
  <c r="L601" i="41"/>
  <c r="N601" i="41"/>
  <c r="P601" i="41"/>
  <c r="R601" i="41"/>
  <c r="T601" i="41"/>
  <c r="V601" i="41"/>
  <c r="X601" i="41"/>
  <c r="Z601" i="41"/>
  <c r="AB601" i="41"/>
  <c r="AC601" i="41"/>
  <c r="AD601" i="41" s="1"/>
  <c r="D602" i="41"/>
  <c r="F602" i="41"/>
  <c r="H602" i="41"/>
  <c r="J602" i="41"/>
  <c r="L602" i="41"/>
  <c r="N602" i="41"/>
  <c r="P602" i="41"/>
  <c r="R602" i="41"/>
  <c r="T602" i="41"/>
  <c r="V602" i="41"/>
  <c r="X602" i="41"/>
  <c r="Z602" i="41"/>
  <c r="AB602" i="41"/>
  <c r="AC602" i="41"/>
  <c r="AD602" i="41" s="1"/>
  <c r="D603" i="41"/>
  <c r="F603" i="41"/>
  <c r="H603" i="41"/>
  <c r="J603" i="41"/>
  <c r="L603" i="41"/>
  <c r="N603" i="41"/>
  <c r="P603" i="41"/>
  <c r="R603" i="41"/>
  <c r="T603" i="41"/>
  <c r="V603" i="41"/>
  <c r="X603" i="41"/>
  <c r="Z603" i="41"/>
  <c r="AB603" i="41"/>
  <c r="AC603" i="41"/>
  <c r="AD603" i="41"/>
  <c r="D604" i="41"/>
  <c r="F604" i="41"/>
  <c r="H604" i="41"/>
  <c r="J604" i="41"/>
  <c r="L604" i="41"/>
  <c r="N604" i="41"/>
  <c r="P604" i="41"/>
  <c r="R604" i="41"/>
  <c r="T604" i="41"/>
  <c r="V604" i="41"/>
  <c r="X604" i="41"/>
  <c r="Z604" i="41"/>
  <c r="AB604" i="41"/>
  <c r="AC604" i="41"/>
  <c r="AD604" i="41"/>
  <c r="D605" i="41"/>
  <c r="F605" i="41"/>
  <c r="H605" i="41"/>
  <c r="J605" i="41"/>
  <c r="L605" i="41"/>
  <c r="N605" i="41"/>
  <c r="P605" i="41"/>
  <c r="R605" i="41"/>
  <c r="T605" i="41"/>
  <c r="V605" i="41"/>
  <c r="X605" i="41"/>
  <c r="Z605" i="41"/>
  <c r="AB605" i="41"/>
  <c r="AC605" i="41"/>
  <c r="AD605" i="41" s="1"/>
  <c r="D606" i="41"/>
  <c r="F606" i="41"/>
  <c r="H606" i="41"/>
  <c r="J606" i="41"/>
  <c r="L606" i="41"/>
  <c r="N606" i="41"/>
  <c r="P606" i="41"/>
  <c r="R606" i="41"/>
  <c r="T606" i="41"/>
  <c r="V606" i="41"/>
  <c r="X606" i="41"/>
  <c r="Z606" i="41"/>
  <c r="AB606" i="41"/>
  <c r="AC606" i="41"/>
  <c r="AD606" i="41"/>
  <c r="D607" i="41"/>
  <c r="F607" i="41"/>
  <c r="H607" i="41"/>
  <c r="J607" i="41"/>
  <c r="L607" i="41"/>
  <c r="N607" i="41"/>
  <c r="P607" i="41"/>
  <c r="R607" i="41"/>
  <c r="T607" i="41"/>
  <c r="V607" i="41"/>
  <c r="X607" i="41"/>
  <c r="Z607" i="41"/>
  <c r="AB607" i="41"/>
  <c r="AC607" i="41"/>
  <c r="AD607" i="41"/>
  <c r="D608" i="41"/>
  <c r="F608" i="41"/>
  <c r="H608" i="41"/>
  <c r="J608" i="41"/>
  <c r="L608" i="41"/>
  <c r="N608" i="41"/>
  <c r="P608" i="41"/>
  <c r="R608" i="41"/>
  <c r="T608" i="41"/>
  <c r="V608" i="41"/>
  <c r="X608" i="41"/>
  <c r="Z608" i="41"/>
  <c r="AB608" i="41"/>
  <c r="AC608" i="41"/>
  <c r="AD608" i="41"/>
  <c r="D609" i="41"/>
  <c r="F609" i="41"/>
  <c r="H609" i="41"/>
  <c r="J609" i="41"/>
  <c r="L609" i="41"/>
  <c r="N609" i="41"/>
  <c r="P609" i="41"/>
  <c r="R609" i="41"/>
  <c r="T609" i="41"/>
  <c r="V609" i="41"/>
  <c r="X609" i="41"/>
  <c r="Z609" i="41"/>
  <c r="AB609" i="41"/>
  <c r="AC609" i="41"/>
  <c r="AD609" i="41" s="1"/>
  <c r="D610" i="41"/>
  <c r="F610" i="41"/>
  <c r="H610" i="41"/>
  <c r="J610" i="41"/>
  <c r="L610" i="41"/>
  <c r="N610" i="41"/>
  <c r="P610" i="41"/>
  <c r="R610" i="41"/>
  <c r="T610" i="41"/>
  <c r="V610" i="41"/>
  <c r="X610" i="41"/>
  <c r="Z610" i="41"/>
  <c r="AB610" i="41"/>
  <c r="AC610" i="41"/>
  <c r="AD610" i="41"/>
  <c r="D611" i="41"/>
  <c r="F611" i="41"/>
  <c r="H611" i="41"/>
  <c r="J611" i="41"/>
  <c r="L611" i="41"/>
  <c r="N611" i="41"/>
  <c r="P611" i="41"/>
  <c r="R611" i="41"/>
  <c r="T611" i="41"/>
  <c r="V611" i="41"/>
  <c r="X611" i="41"/>
  <c r="Z611" i="41"/>
  <c r="AB611" i="41"/>
  <c r="AC611" i="41"/>
  <c r="AD611" i="41"/>
  <c r="D612" i="41"/>
  <c r="F612" i="41"/>
  <c r="H612" i="41"/>
  <c r="J612" i="41"/>
  <c r="L612" i="41"/>
  <c r="N612" i="41"/>
  <c r="P612" i="41"/>
  <c r="R612" i="41"/>
  <c r="T612" i="41"/>
  <c r="V612" i="41"/>
  <c r="X612" i="41"/>
  <c r="Z612" i="41"/>
  <c r="AB612" i="41"/>
  <c r="AC612" i="41"/>
  <c r="AD612" i="41"/>
  <c r="D613" i="41"/>
  <c r="F613" i="41"/>
  <c r="H613" i="41"/>
  <c r="J613" i="41"/>
  <c r="L613" i="41"/>
  <c r="N613" i="41"/>
  <c r="P613" i="41"/>
  <c r="R613" i="41"/>
  <c r="T613" i="41"/>
  <c r="V613" i="41"/>
  <c r="X613" i="41"/>
  <c r="Z613" i="41"/>
  <c r="AB613" i="41"/>
  <c r="AC613" i="41"/>
  <c r="AD613" i="41" s="1"/>
  <c r="D614" i="41"/>
  <c r="F614" i="41"/>
  <c r="H614" i="41"/>
  <c r="J614" i="41"/>
  <c r="L614" i="41"/>
  <c r="N614" i="41"/>
  <c r="P614" i="41"/>
  <c r="R614" i="41"/>
  <c r="T614" i="41"/>
  <c r="V614" i="41"/>
  <c r="X614" i="41"/>
  <c r="Z614" i="41"/>
  <c r="AB614" i="41"/>
  <c r="AC614" i="41"/>
  <c r="AD614" i="41"/>
  <c r="D615" i="41"/>
  <c r="F615" i="41"/>
  <c r="H615" i="41"/>
  <c r="J615" i="41"/>
  <c r="L615" i="41"/>
  <c r="N615" i="41"/>
  <c r="P615" i="41"/>
  <c r="R615" i="41"/>
  <c r="T615" i="41"/>
  <c r="V615" i="41"/>
  <c r="X615" i="41"/>
  <c r="Z615" i="41"/>
  <c r="AB615" i="41"/>
  <c r="AC615" i="41"/>
  <c r="AD615" i="41" s="1"/>
  <c r="D616" i="41"/>
  <c r="F616" i="41"/>
  <c r="H616" i="41"/>
  <c r="J616" i="41"/>
  <c r="L616" i="41"/>
  <c r="N616" i="41"/>
  <c r="P616" i="41"/>
  <c r="R616" i="41"/>
  <c r="T616" i="41"/>
  <c r="V616" i="41"/>
  <c r="X616" i="41"/>
  <c r="Z616" i="41"/>
  <c r="AB616" i="41"/>
  <c r="AC616" i="41"/>
  <c r="AD616" i="41"/>
  <c r="D617" i="41"/>
  <c r="F617" i="41"/>
  <c r="H617" i="41"/>
  <c r="J617" i="41"/>
  <c r="L617" i="41"/>
  <c r="N617" i="41"/>
  <c r="P617" i="41"/>
  <c r="R617" i="41"/>
  <c r="T617" i="41"/>
  <c r="V617" i="41"/>
  <c r="X617" i="41"/>
  <c r="Z617" i="41"/>
  <c r="AB617" i="41"/>
  <c r="AC617" i="41"/>
  <c r="AD617" i="41" s="1"/>
  <c r="D618" i="41"/>
  <c r="F618" i="41"/>
  <c r="H618" i="41"/>
  <c r="J618" i="41"/>
  <c r="L618" i="41"/>
  <c r="N618" i="41"/>
  <c r="P618" i="41"/>
  <c r="R618" i="41"/>
  <c r="T618" i="41"/>
  <c r="V618" i="41"/>
  <c r="X618" i="41"/>
  <c r="Z618" i="41"/>
  <c r="AB618" i="41"/>
  <c r="AC618" i="41"/>
  <c r="AD618" i="41" s="1"/>
  <c r="D619" i="41"/>
  <c r="F619" i="41"/>
  <c r="H619" i="41"/>
  <c r="J619" i="41"/>
  <c r="L619" i="41"/>
  <c r="N619" i="41"/>
  <c r="P619" i="41"/>
  <c r="R619" i="41"/>
  <c r="T619" i="41"/>
  <c r="V619" i="41"/>
  <c r="X619" i="41"/>
  <c r="Z619" i="41"/>
  <c r="AB619" i="41"/>
  <c r="AC619" i="41"/>
  <c r="AD619" i="41"/>
  <c r="D620" i="41"/>
  <c r="F620" i="41"/>
  <c r="H620" i="41"/>
  <c r="J620" i="41"/>
  <c r="L620" i="41"/>
  <c r="N620" i="41"/>
  <c r="P620" i="41"/>
  <c r="R620" i="41"/>
  <c r="T620" i="41"/>
  <c r="V620" i="41"/>
  <c r="X620" i="41"/>
  <c r="Z620" i="41"/>
  <c r="AB620" i="41"/>
  <c r="AC620" i="41"/>
  <c r="AD620" i="41"/>
  <c r="D621" i="41"/>
  <c r="F621" i="41"/>
  <c r="H621" i="41"/>
  <c r="J621" i="41"/>
  <c r="L621" i="41"/>
  <c r="N621" i="41"/>
  <c r="P621" i="41"/>
  <c r="R621" i="41"/>
  <c r="T621" i="41"/>
  <c r="V621" i="41"/>
  <c r="X621" i="41"/>
  <c r="Z621" i="41"/>
  <c r="AB621" i="41"/>
  <c r="AC621" i="41"/>
  <c r="AD621" i="41" s="1"/>
  <c r="D622" i="41"/>
  <c r="F622" i="41"/>
  <c r="H622" i="41"/>
  <c r="J622" i="41"/>
  <c r="L622" i="41"/>
  <c r="N622" i="41"/>
  <c r="P622" i="41"/>
  <c r="R622" i="41"/>
  <c r="T622" i="41"/>
  <c r="V622" i="41"/>
  <c r="X622" i="41"/>
  <c r="Z622" i="41"/>
  <c r="AB622" i="41"/>
  <c r="AC622" i="41"/>
  <c r="AD622" i="41"/>
  <c r="D623" i="41"/>
  <c r="F623" i="41"/>
  <c r="H623" i="41"/>
  <c r="J623" i="41"/>
  <c r="L623" i="41"/>
  <c r="N623" i="41"/>
  <c r="P623" i="41"/>
  <c r="R623" i="41"/>
  <c r="T623" i="41"/>
  <c r="V623" i="41"/>
  <c r="X623" i="41"/>
  <c r="Z623" i="41"/>
  <c r="AB623" i="41"/>
  <c r="AC623" i="41"/>
  <c r="AD623" i="41"/>
  <c r="D624" i="41"/>
  <c r="F624" i="41"/>
  <c r="H624" i="41"/>
  <c r="J624" i="41"/>
  <c r="L624" i="41"/>
  <c r="N624" i="41"/>
  <c r="P624" i="41"/>
  <c r="R624" i="41"/>
  <c r="T624" i="41"/>
  <c r="V624" i="41"/>
  <c r="X624" i="41"/>
  <c r="Z624" i="41"/>
  <c r="AB624" i="41"/>
  <c r="AC624" i="41"/>
  <c r="AD624" i="41"/>
  <c r="D625" i="41"/>
  <c r="F625" i="41"/>
  <c r="H625" i="41"/>
  <c r="J625" i="41"/>
  <c r="L625" i="41"/>
  <c r="N625" i="41"/>
  <c r="P625" i="41"/>
  <c r="R625" i="41"/>
  <c r="T625" i="41"/>
  <c r="V625" i="41"/>
  <c r="X625" i="41"/>
  <c r="Z625" i="41"/>
  <c r="AB625" i="41"/>
  <c r="AC625" i="41"/>
  <c r="AD625" i="41" s="1"/>
  <c r="D626" i="41"/>
  <c r="F626" i="41"/>
  <c r="H626" i="41"/>
  <c r="J626" i="41"/>
  <c r="L626" i="41"/>
  <c r="N626" i="41"/>
  <c r="P626" i="41"/>
  <c r="R626" i="41"/>
  <c r="T626" i="41"/>
  <c r="V626" i="41"/>
  <c r="X626" i="41"/>
  <c r="Z626" i="41"/>
  <c r="AB626" i="41"/>
  <c r="AC626" i="41"/>
  <c r="AD626" i="41"/>
  <c r="D627" i="41"/>
  <c r="F627" i="41"/>
  <c r="H627" i="41"/>
  <c r="J627" i="41"/>
  <c r="L627" i="41"/>
  <c r="N627" i="41"/>
  <c r="P627" i="41"/>
  <c r="R627" i="41"/>
  <c r="T627" i="41"/>
  <c r="V627" i="41"/>
  <c r="X627" i="41"/>
  <c r="Z627" i="41"/>
  <c r="AB627" i="41"/>
  <c r="AC627" i="41"/>
  <c r="AD627" i="41"/>
  <c r="D628" i="41"/>
  <c r="F628" i="41"/>
  <c r="H628" i="41"/>
  <c r="J628" i="41"/>
  <c r="L628" i="41"/>
  <c r="N628" i="41"/>
  <c r="P628" i="41"/>
  <c r="R628" i="41"/>
  <c r="T628" i="41"/>
  <c r="V628" i="41"/>
  <c r="X628" i="41"/>
  <c r="Z628" i="41"/>
  <c r="AB628" i="41"/>
  <c r="AC628" i="41"/>
  <c r="AD628" i="41"/>
  <c r="D629" i="41"/>
  <c r="F629" i="41"/>
  <c r="H629" i="41"/>
  <c r="J629" i="41"/>
  <c r="L629" i="41"/>
  <c r="N629" i="41"/>
  <c r="P629" i="41"/>
  <c r="R629" i="41"/>
  <c r="T629" i="41"/>
  <c r="V629" i="41"/>
  <c r="X629" i="41"/>
  <c r="Z629" i="41"/>
  <c r="AB629" i="41"/>
  <c r="AC629" i="41"/>
  <c r="AD629" i="41" s="1"/>
  <c r="D630" i="41"/>
  <c r="F630" i="41"/>
  <c r="H630" i="41"/>
  <c r="J630" i="41"/>
  <c r="L630" i="41"/>
  <c r="N630" i="41"/>
  <c r="P630" i="41"/>
  <c r="R630" i="41"/>
  <c r="T630" i="41"/>
  <c r="V630" i="41"/>
  <c r="X630" i="41"/>
  <c r="Z630" i="41"/>
  <c r="AB630" i="41"/>
  <c r="AC630" i="41"/>
  <c r="AD630" i="41"/>
  <c r="D631" i="41"/>
  <c r="F631" i="41"/>
  <c r="H631" i="41"/>
  <c r="J631" i="41"/>
  <c r="L631" i="41"/>
  <c r="N631" i="41"/>
  <c r="P631" i="41"/>
  <c r="R631" i="41"/>
  <c r="T631" i="41"/>
  <c r="V631" i="41"/>
  <c r="X631" i="41"/>
  <c r="Z631" i="41"/>
  <c r="AB631" i="41"/>
  <c r="AC631" i="41"/>
  <c r="AD631" i="41" s="1"/>
  <c r="D632" i="41"/>
  <c r="F632" i="41"/>
  <c r="H632" i="41"/>
  <c r="J632" i="41"/>
  <c r="L632" i="41"/>
  <c r="N632" i="41"/>
  <c r="P632" i="41"/>
  <c r="R632" i="41"/>
  <c r="T632" i="41"/>
  <c r="V632" i="41"/>
  <c r="X632" i="41"/>
  <c r="Z632" i="41"/>
  <c r="AB632" i="41"/>
  <c r="AC632" i="41"/>
  <c r="AD632" i="41"/>
  <c r="D633" i="41"/>
  <c r="F633" i="41"/>
  <c r="H633" i="41"/>
  <c r="J633" i="41"/>
  <c r="L633" i="41"/>
  <c r="N633" i="41"/>
  <c r="P633" i="41"/>
  <c r="R633" i="41"/>
  <c r="T633" i="41"/>
  <c r="V633" i="41"/>
  <c r="X633" i="41"/>
  <c r="Z633" i="41"/>
  <c r="AB633" i="41"/>
  <c r="AC633" i="41"/>
  <c r="AD633" i="41" s="1"/>
  <c r="D634" i="41"/>
  <c r="F634" i="41"/>
  <c r="H634" i="41"/>
  <c r="J634" i="41"/>
  <c r="L634" i="41"/>
  <c r="N634" i="41"/>
  <c r="P634" i="41"/>
  <c r="R634" i="41"/>
  <c r="T634" i="41"/>
  <c r="V634" i="41"/>
  <c r="X634" i="41"/>
  <c r="Z634" i="41"/>
  <c r="AB634" i="41"/>
  <c r="AC634" i="41"/>
  <c r="AD634" i="41" s="1"/>
  <c r="D635" i="41"/>
  <c r="F635" i="41"/>
  <c r="H635" i="41"/>
  <c r="J635" i="41"/>
  <c r="L635" i="41"/>
  <c r="N635" i="41"/>
  <c r="P635" i="41"/>
  <c r="R635" i="41"/>
  <c r="T635" i="41"/>
  <c r="V635" i="41"/>
  <c r="X635" i="41"/>
  <c r="Z635" i="41"/>
  <c r="AB635" i="41"/>
  <c r="AC635" i="41"/>
  <c r="AD635" i="41"/>
  <c r="D636" i="41"/>
  <c r="F636" i="41"/>
  <c r="H636" i="41"/>
  <c r="J636" i="41"/>
  <c r="L636" i="41"/>
  <c r="N636" i="41"/>
  <c r="P636" i="41"/>
  <c r="R636" i="41"/>
  <c r="T636" i="41"/>
  <c r="V636" i="41"/>
  <c r="X636" i="41"/>
  <c r="Z636" i="41"/>
  <c r="AB636" i="41"/>
  <c r="AC636" i="41"/>
  <c r="AD636" i="41"/>
  <c r="D637" i="41"/>
  <c r="F637" i="41"/>
  <c r="H637" i="41"/>
  <c r="J637" i="41"/>
  <c r="L637" i="41"/>
  <c r="N637" i="41"/>
  <c r="P637" i="41"/>
  <c r="R637" i="41"/>
  <c r="T637" i="41"/>
  <c r="V637" i="41"/>
  <c r="X637" i="41"/>
  <c r="Z637" i="41"/>
  <c r="AB637" i="41"/>
  <c r="AC637" i="41"/>
  <c r="AD637" i="41" s="1"/>
  <c r="D638" i="41"/>
  <c r="F638" i="41"/>
  <c r="H638" i="41"/>
  <c r="J638" i="41"/>
  <c r="L638" i="41"/>
  <c r="N638" i="41"/>
  <c r="P638" i="41"/>
  <c r="R638" i="41"/>
  <c r="T638" i="41"/>
  <c r="V638" i="41"/>
  <c r="X638" i="41"/>
  <c r="Z638" i="41"/>
  <c r="AB638" i="41"/>
  <c r="AC638" i="41"/>
  <c r="AD638" i="41"/>
  <c r="D639" i="41"/>
  <c r="F639" i="41"/>
  <c r="H639" i="41"/>
  <c r="J639" i="41"/>
  <c r="L639" i="41"/>
  <c r="N639" i="41"/>
  <c r="P639" i="41"/>
  <c r="R639" i="41"/>
  <c r="T639" i="41"/>
  <c r="V639" i="41"/>
  <c r="X639" i="41"/>
  <c r="Z639" i="41"/>
  <c r="AB639" i="41"/>
  <c r="AC639" i="41"/>
  <c r="AD639" i="41"/>
  <c r="D640" i="41"/>
  <c r="F640" i="41"/>
  <c r="H640" i="41"/>
  <c r="J640" i="41"/>
  <c r="L640" i="41"/>
  <c r="N640" i="41"/>
  <c r="P640" i="41"/>
  <c r="R640" i="41"/>
  <c r="T640" i="41"/>
  <c r="V640" i="41"/>
  <c r="X640" i="41"/>
  <c r="Z640" i="41"/>
  <c r="AB640" i="41"/>
  <c r="AC640" i="41"/>
  <c r="AD640" i="41"/>
  <c r="D641" i="41"/>
  <c r="F641" i="41"/>
  <c r="H641" i="41"/>
  <c r="J641" i="41"/>
  <c r="L641" i="41"/>
  <c r="N641" i="41"/>
  <c r="P641" i="41"/>
  <c r="R641" i="41"/>
  <c r="T641" i="41"/>
  <c r="V641" i="41"/>
  <c r="X641" i="41"/>
  <c r="Z641" i="41"/>
  <c r="AB641" i="41"/>
  <c r="AC641" i="41"/>
  <c r="AD641" i="41" s="1"/>
  <c r="D642" i="41"/>
  <c r="F642" i="41"/>
  <c r="H642" i="41"/>
  <c r="J642" i="41"/>
  <c r="L642" i="41"/>
  <c r="N642" i="41"/>
  <c r="P642" i="41"/>
  <c r="R642" i="41"/>
  <c r="T642" i="41"/>
  <c r="V642" i="41"/>
  <c r="X642" i="41"/>
  <c r="Z642" i="41"/>
  <c r="AB642" i="41"/>
  <c r="AC642" i="41"/>
  <c r="AD642" i="41"/>
  <c r="D643" i="41"/>
  <c r="F643" i="41"/>
  <c r="H643" i="41"/>
  <c r="J643" i="41"/>
  <c r="L643" i="41"/>
  <c r="N643" i="41"/>
  <c r="P643" i="41"/>
  <c r="R643" i="41"/>
  <c r="T643" i="41"/>
  <c r="V643" i="41"/>
  <c r="X643" i="41"/>
  <c r="Z643" i="41"/>
  <c r="AB643" i="41"/>
  <c r="AC643" i="41"/>
  <c r="AD643" i="41"/>
  <c r="D644" i="41"/>
  <c r="F644" i="41"/>
  <c r="H644" i="41"/>
  <c r="J644" i="41"/>
  <c r="L644" i="41"/>
  <c r="N644" i="41"/>
  <c r="P644" i="41"/>
  <c r="R644" i="41"/>
  <c r="T644" i="41"/>
  <c r="V644" i="41"/>
  <c r="X644" i="41"/>
  <c r="Z644" i="41"/>
  <c r="AB644" i="41"/>
  <c r="AC644" i="41"/>
  <c r="AD644" i="41"/>
  <c r="D645" i="41"/>
  <c r="F645" i="41"/>
  <c r="H645" i="41"/>
  <c r="J645" i="41"/>
  <c r="L645" i="41"/>
  <c r="N645" i="41"/>
  <c r="P645" i="41"/>
  <c r="R645" i="41"/>
  <c r="T645" i="41"/>
  <c r="V645" i="41"/>
  <c r="X645" i="41"/>
  <c r="Z645" i="41"/>
  <c r="AB645" i="41"/>
  <c r="AC645" i="41"/>
  <c r="AD645" i="41" s="1"/>
  <c r="D646" i="41"/>
  <c r="F646" i="41"/>
  <c r="H646" i="41"/>
  <c r="J646" i="41"/>
  <c r="L646" i="41"/>
  <c r="N646" i="41"/>
  <c r="P646" i="41"/>
  <c r="R646" i="41"/>
  <c r="T646" i="41"/>
  <c r="V646" i="41"/>
  <c r="X646" i="41"/>
  <c r="Z646" i="41"/>
  <c r="AB646" i="41"/>
  <c r="AC646" i="41"/>
  <c r="AD646" i="41"/>
  <c r="D647" i="41"/>
  <c r="F647" i="41"/>
  <c r="H647" i="41"/>
  <c r="J647" i="41"/>
  <c r="L647" i="41"/>
  <c r="N647" i="41"/>
  <c r="P647" i="41"/>
  <c r="R647" i="41"/>
  <c r="T647" i="41"/>
  <c r="V647" i="41"/>
  <c r="X647" i="41"/>
  <c r="Z647" i="41"/>
  <c r="AB647" i="41"/>
  <c r="AC647" i="41"/>
  <c r="AD647" i="41" s="1"/>
  <c r="D648" i="41"/>
  <c r="F648" i="41"/>
  <c r="H648" i="41"/>
  <c r="J648" i="41"/>
  <c r="L648" i="41"/>
  <c r="N648" i="41"/>
  <c r="P648" i="41"/>
  <c r="R648" i="41"/>
  <c r="T648" i="41"/>
  <c r="V648" i="41"/>
  <c r="X648" i="41"/>
  <c r="Z648" i="41"/>
  <c r="AB648" i="41"/>
  <c r="AC648" i="41"/>
  <c r="AD648" i="41"/>
  <c r="D649" i="41"/>
  <c r="F649" i="41"/>
  <c r="H649" i="41"/>
  <c r="J649" i="41"/>
  <c r="L649" i="41"/>
  <c r="N649" i="41"/>
  <c r="P649" i="41"/>
  <c r="R649" i="41"/>
  <c r="T649" i="41"/>
  <c r="V649" i="41"/>
  <c r="X649" i="41"/>
  <c r="Z649" i="41"/>
  <c r="AB649" i="41"/>
  <c r="AC649" i="41"/>
  <c r="AD649" i="41" s="1"/>
  <c r="D650" i="41"/>
  <c r="F650" i="41"/>
  <c r="H650" i="41"/>
  <c r="J650" i="41"/>
  <c r="L650" i="41"/>
  <c r="N650" i="41"/>
  <c r="P650" i="41"/>
  <c r="R650" i="41"/>
  <c r="T650" i="41"/>
  <c r="V650" i="41"/>
  <c r="X650" i="41"/>
  <c r="Z650" i="41"/>
  <c r="AB650" i="41"/>
  <c r="AC650" i="41"/>
  <c r="AD650" i="41" s="1"/>
  <c r="D651" i="41"/>
  <c r="F651" i="41"/>
  <c r="H651" i="41"/>
  <c r="J651" i="41"/>
  <c r="L651" i="41"/>
  <c r="N651" i="41"/>
  <c r="P651" i="41"/>
  <c r="R651" i="41"/>
  <c r="T651" i="41"/>
  <c r="V651" i="41"/>
  <c r="X651" i="41"/>
  <c r="Z651" i="41"/>
  <c r="AB651" i="41"/>
  <c r="AC651" i="41"/>
  <c r="AD651" i="41"/>
  <c r="D652" i="41"/>
  <c r="F652" i="41"/>
  <c r="H652" i="41"/>
  <c r="J652" i="41"/>
  <c r="L652" i="41"/>
  <c r="N652" i="41"/>
  <c r="P652" i="41"/>
  <c r="R652" i="41"/>
  <c r="T652" i="41"/>
  <c r="V652" i="41"/>
  <c r="X652" i="41"/>
  <c r="Z652" i="41"/>
  <c r="AB652" i="41"/>
  <c r="AC652" i="41"/>
  <c r="AD652" i="41"/>
  <c r="D653" i="41"/>
  <c r="F653" i="41"/>
  <c r="H653" i="41"/>
  <c r="J653" i="41"/>
  <c r="L653" i="41"/>
  <c r="N653" i="41"/>
  <c r="P653" i="41"/>
  <c r="R653" i="41"/>
  <c r="T653" i="41"/>
  <c r="V653" i="41"/>
  <c r="X653" i="41"/>
  <c r="Z653" i="41"/>
  <c r="AB653" i="41"/>
  <c r="AC653" i="41"/>
  <c r="AD653" i="41" s="1"/>
  <c r="D654" i="41"/>
  <c r="F654" i="41"/>
  <c r="H654" i="41"/>
  <c r="J654" i="41"/>
  <c r="L654" i="41"/>
  <c r="N654" i="41"/>
  <c r="P654" i="41"/>
  <c r="R654" i="41"/>
  <c r="T654" i="41"/>
  <c r="V654" i="41"/>
  <c r="X654" i="41"/>
  <c r="Z654" i="41"/>
  <c r="AB654" i="41"/>
  <c r="AC654" i="41"/>
  <c r="AD654" i="41"/>
  <c r="D655" i="41"/>
  <c r="F655" i="41"/>
  <c r="H655" i="41"/>
  <c r="J655" i="41"/>
  <c r="L655" i="41"/>
  <c r="N655" i="41"/>
  <c r="P655" i="41"/>
  <c r="R655" i="41"/>
  <c r="T655" i="41"/>
  <c r="V655" i="41"/>
  <c r="X655" i="41"/>
  <c r="Z655" i="41"/>
  <c r="AB655" i="41"/>
  <c r="AC655" i="41"/>
  <c r="AD655" i="41"/>
  <c r="D656" i="41"/>
  <c r="F656" i="41"/>
  <c r="H656" i="41"/>
  <c r="J656" i="41"/>
  <c r="L656" i="41"/>
  <c r="N656" i="41"/>
  <c r="P656" i="41"/>
  <c r="R656" i="41"/>
  <c r="T656" i="41"/>
  <c r="V656" i="41"/>
  <c r="X656" i="41"/>
  <c r="Z656" i="41"/>
  <c r="AB656" i="41"/>
  <c r="AC656" i="41"/>
  <c r="AD656" i="41"/>
  <c r="D657" i="41"/>
  <c r="F657" i="41"/>
  <c r="H657" i="41"/>
  <c r="J657" i="41"/>
  <c r="L657" i="41"/>
  <c r="N657" i="41"/>
  <c r="P657" i="41"/>
  <c r="R657" i="41"/>
  <c r="T657" i="41"/>
  <c r="V657" i="41"/>
  <c r="X657" i="41"/>
  <c r="Z657" i="41"/>
  <c r="AB657" i="41"/>
  <c r="AC657" i="41"/>
  <c r="AD657" i="41" s="1"/>
  <c r="D658" i="41"/>
  <c r="F658" i="41"/>
  <c r="H658" i="41"/>
  <c r="J658" i="41"/>
  <c r="L658" i="41"/>
  <c r="N658" i="41"/>
  <c r="P658" i="41"/>
  <c r="R658" i="41"/>
  <c r="T658" i="41"/>
  <c r="V658" i="41"/>
  <c r="X658" i="41"/>
  <c r="Z658" i="41"/>
  <c r="AB658" i="41"/>
  <c r="AC658" i="41"/>
  <c r="AD658" i="41"/>
  <c r="D659" i="41"/>
  <c r="F659" i="41"/>
  <c r="H659" i="41"/>
  <c r="J659" i="41"/>
  <c r="L659" i="41"/>
  <c r="N659" i="41"/>
  <c r="P659" i="41"/>
  <c r="R659" i="41"/>
  <c r="T659" i="41"/>
  <c r="V659" i="41"/>
  <c r="X659" i="41"/>
  <c r="Z659" i="41"/>
  <c r="AB659" i="41"/>
  <c r="AC659" i="41"/>
  <c r="AD659" i="41"/>
  <c r="D660" i="41"/>
  <c r="F660" i="41"/>
  <c r="H660" i="41"/>
  <c r="J660" i="41"/>
  <c r="L660" i="41"/>
  <c r="N660" i="41"/>
  <c r="P660" i="41"/>
  <c r="R660" i="41"/>
  <c r="T660" i="41"/>
  <c r="V660" i="41"/>
  <c r="X660" i="41"/>
  <c r="Z660" i="41"/>
  <c r="AB660" i="41"/>
  <c r="AC660" i="41"/>
  <c r="AD660" i="41"/>
  <c r="D661" i="41"/>
  <c r="F661" i="41"/>
  <c r="H661" i="41"/>
  <c r="J661" i="41"/>
  <c r="L661" i="41"/>
  <c r="N661" i="41"/>
  <c r="P661" i="41"/>
  <c r="R661" i="41"/>
  <c r="T661" i="41"/>
  <c r="V661" i="41"/>
  <c r="X661" i="41"/>
  <c r="Z661" i="41"/>
  <c r="AB661" i="41"/>
  <c r="AC661" i="41"/>
  <c r="AD661" i="41" s="1"/>
  <c r="D662" i="41"/>
  <c r="F662" i="41"/>
  <c r="H662" i="41"/>
  <c r="J662" i="41"/>
  <c r="L662" i="41"/>
  <c r="N662" i="41"/>
  <c r="P662" i="41"/>
  <c r="R662" i="41"/>
  <c r="T662" i="41"/>
  <c r="V662" i="41"/>
  <c r="X662" i="41"/>
  <c r="Z662" i="41"/>
  <c r="AB662" i="41"/>
  <c r="AC662" i="41"/>
  <c r="AD662" i="41"/>
  <c r="D663" i="41"/>
  <c r="F663" i="41"/>
  <c r="H663" i="41"/>
  <c r="J663" i="41"/>
  <c r="L663" i="41"/>
  <c r="N663" i="41"/>
  <c r="P663" i="41"/>
  <c r="R663" i="41"/>
  <c r="T663" i="41"/>
  <c r="V663" i="41"/>
  <c r="X663" i="41"/>
  <c r="Z663" i="41"/>
  <c r="AB663" i="41"/>
  <c r="AC663" i="41"/>
  <c r="AD663" i="41" s="1"/>
  <c r="D664" i="41"/>
  <c r="F664" i="41"/>
  <c r="H664" i="41"/>
  <c r="J664" i="41"/>
  <c r="L664" i="41"/>
  <c r="N664" i="41"/>
  <c r="P664" i="41"/>
  <c r="R664" i="41"/>
  <c r="T664" i="41"/>
  <c r="V664" i="41"/>
  <c r="X664" i="41"/>
  <c r="Z664" i="41"/>
  <c r="AB664" i="41"/>
  <c r="AC664" i="41"/>
  <c r="AD664" i="41"/>
  <c r="D665" i="41"/>
  <c r="F665" i="41"/>
  <c r="H665" i="41"/>
  <c r="J665" i="41"/>
  <c r="L665" i="41"/>
  <c r="N665" i="41"/>
  <c r="P665" i="41"/>
  <c r="R665" i="41"/>
  <c r="T665" i="41"/>
  <c r="V665" i="41"/>
  <c r="X665" i="41"/>
  <c r="Z665" i="41"/>
  <c r="AB665" i="41"/>
  <c r="AC665" i="41"/>
  <c r="AD665" i="41" s="1"/>
  <c r="D666" i="41"/>
  <c r="F666" i="41"/>
  <c r="H666" i="41"/>
  <c r="J666" i="41"/>
  <c r="L666" i="41"/>
  <c r="N666" i="41"/>
  <c r="P666" i="41"/>
  <c r="R666" i="41"/>
  <c r="T666" i="41"/>
  <c r="V666" i="41"/>
  <c r="X666" i="41"/>
  <c r="Z666" i="41"/>
  <c r="AB666" i="41"/>
  <c r="AC666" i="41"/>
  <c r="AD666" i="41" s="1"/>
  <c r="D667" i="41"/>
  <c r="F667" i="41"/>
  <c r="H667" i="41"/>
  <c r="J667" i="41"/>
  <c r="L667" i="41"/>
  <c r="N667" i="41"/>
  <c r="P667" i="41"/>
  <c r="R667" i="41"/>
  <c r="T667" i="41"/>
  <c r="V667" i="41"/>
  <c r="X667" i="41"/>
  <c r="Z667" i="41"/>
  <c r="AB667" i="41"/>
  <c r="AC667" i="41"/>
  <c r="AD667" i="41"/>
  <c r="D668" i="41"/>
  <c r="F668" i="41"/>
  <c r="H668" i="41"/>
  <c r="J668" i="41"/>
  <c r="L668" i="41"/>
  <c r="N668" i="41"/>
  <c r="P668" i="41"/>
  <c r="R668" i="41"/>
  <c r="T668" i="41"/>
  <c r="V668" i="41"/>
  <c r="X668" i="41"/>
  <c r="Z668" i="41"/>
  <c r="AB668" i="41"/>
  <c r="AC668" i="41"/>
  <c r="AD668" i="41"/>
  <c r="D669" i="41"/>
  <c r="F669" i="41"/>
  <c r="H669" i="41"/>
  <c r="J669" i="41"/>
  <c r="L669" i="41"/>
  <c r="N669" i="41"/>
  <c r="P669" i="41"/>
  <c r="R669" i="41"/>
  <c r="T669" i="41"/>
  <c r="V669" i="41"/>
  <c r="X669" i="41"/>
  <c r="Z669" i="41"/>
  <c r="AB669" i="41"/>
  <c r="AC669" i="41"/>
  <c r="AD669" i="41" s="1"/>
  <c r="D670" i="41"/>
  <c r="F670" i="41"/>
  <c r="H670" i="41"/>
  <c r="J670" i="41"/>
  <c r="L670" i="41"/>
  <c r="N670" i="41"/>
  <c r="P670" i="41"/>
  <c r="R670" i="41"/>
  <c r="T670" i="41"/>
  <c r="V670" i="41"/>
  <c r="X670" i="41"/>
  <c r="Z670" i="41"/>
  <c r="AB670" i="41"/>
  <c r="AC670" i="41"/>
  <c r="AD670" i="41"/>
  <c r="D671" i="41"/>
  <c r="F671" i="41"/>
  <c r="H671" i="41"/>
  <c r="J671" i="41"/>
  <c r="L671" i="41"/>
  <c r="N671" i="41"/>
  <c r="P671" i="41"/>
  <c r="R671" i="41"/>
  <c r="T671" i="41"/>
  <c r="V671" i="41"/>
  <c r="X671" i="41"/>
  <c r="Z671" i="41"/>
  <c r="AB671" i="41"/>
  <c r="AC671" i="41"/>
  <c r="AD671" i="41"/>
  <c r="D672" i="41"/>
  <c r="F672" i="41"/>
  <c r="H672" i="41"/>
  <c r="J672" i="41"/>
  <c r="L672" i="41"/>
  <c r="N672" i="41"/>
  <c r="P672" i="41"/>
  <c r="R672" i="41"/>
  <c r="T672" i="41"/>
  <c r="V672" i="41"/>
  <c r="X672" i="41"/>
  <c r="Z672" i="41"/>
  <c r="AB672" i="41"/>
  <c r="AC672" i="41"/>
  <c r="AD672" i="41"/>
  <c r="D673" i="41"/>
  <c r="F673" i="41"/>
  <c r="H673" i="41"/>
  <c r="J673" i="41"/>
  <c r="L673" i="41"/>
  <c r="N673" i="41"/>
  <c r="P673" i="41"/>
  <c r="R673" i="41"/>
  <c r="T673" i="41"/>
  <c r="V673" i="41"/>
  <c r="X673" i="41"/>
  <c r="Z673" i="41"/>
  <c r="AB673" i="41"/>
  <c r="AC673" i="41"/>
  <c r="AD673" i="41" s="1"/>
  <c r="D674" i="41"/>
  <c r="F674" i="41"/>
  <c r="H674" i="41"/>
  <c r="J674" i="41"/>
  <c r="L674" i="41"/>
  <c r="N674" i="41"/>
  <c r="P674" i="41"/>
  <c r="R674" i="41"/>
  <c r="T674" i="41"/>
  <c r="V674" i="41"/>
  <c r="X674" i="41"/>
  <c r="Z674" i="41"/>
  <c r="AB674" i="41"/>
  <c r="AC674" i="41"/>
  <c r="AD674" i="41"/>
  <c r="D675" i="41"/>
  <c r="F675" i="41"/>
  <c r="H675" i="41"/>
  <c r="J675" i="41"/>
  <c r="L675" i="41"/>
  <c r="N675" i="41"/>
  <c r="P675" i="41"/>
  <c r="R675" i="41"/>
  <c r="T675" i="41"/>
  <c r="V675" i="41"/>
  <c r="X675" i="41"/>
  <c r="Z675" i="41"/>
  <c r="AB675" i="41"/>
  <c r="AC675" i="41"/>
  <c r="AD675" i="41"/>
  <c r="D676" i="41"/>
  <c r="F676" i="41"/>
  <c r="H676" i="41"/>
  <c r="J676" i="41"/>
  <c r="L676" i="41"/>
  <c r="N676" i="41"/>
  <c r="P676" i="41"/>
  <c r="R676" i="41"/>
  <c r="T676" i="41"/>
  <c r="V676" i="41"/>
  <c r="X676" i="41"/>
  <c r="Z676" i="41"/>
  <c r="AB676" i="41"/>
  <c r="AC676" i="41"/>
  <c r="AD676" i="41"/>
  <c r="D677" i="41"/>
  <c r="F677" i="41"/>
  <c r="H677" i="41"/>
  <c r="J677" i="41"/>
  <c r="L677" i="41"/>
  <c r="N677" i="41"/>
  <c r="P677" i="41"/>
  <c r="R677" i="41"/>
  <c r="T677" i="41"/>
  <c r="V677" i="41"/>
  <c r="X677" i="41"/>
  <c r="Z677" i="41"/>
  <c r="AB677" i="41"/>
  <c r="AC677" i="41"/>
  <c r="AD677" i="41" s="1"/>
  <c r="D678" i="41"/>
  <c r="F678" i="41"/>
  <c r="H678" i="41"/>
  <c r="J678" i="41"/>
  <c r="L678" i="41"/>
  <c r="N678" i="41"/>
  <c r="P678" i="41"/>
  <c r="R678" i="41"/>
  <c r="T678" i="41"/>
  <c r="V678" i="41"/>
  <c r="X678" i="41"/>
  <c r="Z678" i="41"/>
  <c r="AB678" i="41"/>
  <c r="AC678" i="41"/>
  <c r="AD678" i="41"/>
  <c r="D679" i="41"/>
  <c r="F679" i="41"/>
  <c r="H679" i="41"/>
  <c r="J679" i="41"/>
  <c r="L679" i="41"/>
  <c r="N679" i="41"/>
  <c r="P679" i="41"/>
  <c r="R679" i="41"/>
  <c r="T679" i="41"/>
  <c r="V679" i="41"/>
  <c r="X679" i="41"/>
  <c r="Z679" i="41"/>
  <c r="AB679" i="41"/>
  <c r="AC679" i="41"/>
  <c r="AD679" i="41" s="1"/>
  <c r="D680" i="41"/>
  <c r="F680" i="41"/>
  <c r="H680" i="41"/>
  <c r="J680" i="41"/>
  <c r="L680" i="41"/>
  <c r="N680" i="41"/>
  <c r="P680" i="41"/>
  <c r="R680" i="41"/>
  <c r="T680" i="41"/>
  <c r="V680" i="41"/>
  <c r="X680" i="41"/>
  <c r="Z680" i="41"/>
  <c r="AB680" i="41"/>
  <c r="AC680" i="41"/>
  <c r="AD680" i="41"/>
  <c r="D681" i="41"/>
  <c r="F681" i="41"/>
  <c r="H681" i="41"/>
  <c r="J681" i="41"/>
  <c r="L681" i="41"/>
  <c r="N681" i="41"/>
  <c r="P681" i="41"/>
  <c r="R681" i="41"/>
  <c r="T681" i="41"/>
  <c r="V681" i="41"/>
  <c r="X681" i="41"/>
  <c r="Z681" i="41"/>
  <c r="AB681" i="41"/>
  <c r="AC681" i="41"/>
  <c r="AD681" i="41" s="1"/>
  <c r="D682" i="41"/>
  <c r="F682" i="41"/>
  <c r="H682" i="41"/>
  <c r="J682" i="41"/>
  <c r="L682" i="41"/>
  <c r="N682" i="41"/>
  <c r="P682" i="41"/>
  <c r="R682" i="41"/>
  <c r="T682" i="41"/>
  <c r="V682" i="41"/>
  <c r="X682" i="41"/>
  <c r="Z682" i="41"/>
  <c r="AB682" i="41"/>
  <c r="AC682" i="41"/>
  <c r="AD682" i="41" s="1"/>
  <c r="D683" i="41"/>
  <c r="F683" i="41"/>
  <c r="H683" i="41"/>
  <c r="J683" i="41"/>
  <c r="L683" i="41"/>
  <c r="N683" i="41"/>
  <c r="P683" i="41"/>
  <c r="R683" i="41"/>
  <c r="T683" i="41"/>
  <c r="V683" i="41"/>
  <c r="X683" i="41"/>
  <c r="Z683" i="41"/>
  <c r="AB683" i="41"/>
  <c r="AC683" i="41"/>
  <c r="AD683" i="41"/>
  <c r="D684" i="41"/>
  <c r="F684" i="41"/>
  <c r="H684" i="41"/>
  <c r="J684" i="41"/>
  <c r="L684" i="41"/>
  <c r="N684" i="41"/>
  <c r="P684" i="41"/>
  <c r="R684" i="41"/>
  <c r="T684" i="41"/>
  <c r="V684" i="41"/>
  <c r="X684" i="41"/>
  <c r="Z684" i="41"/>
  <c r="AB684" i="41"/>
  <c r="AC684" i="41"/>
  <c r="AD684" i="41"/>
  <c r="D685" i="41"/>
  <c r="F685" i="41"/>
  <c r="H685" i="41"/>
  <c r="J685" i="41"/>
  <c r="L685" i="41"/>
  <c r="N685" i="41"/>
  <c r="P685" i="41"/>
  <c r="R685" i="41"/>
  <c r="T685" i="41"/>
  <c r="V685" i="41"/>
  <c r="X685" i="41"/>
  <c r="Z685" i="41"/>
  <c r="AB685" i="41"/>
  <c r="AC685" i="41"/>
  <c r="AD685" i="41" s="1"/>
  <c r="D686" i="41"/>
  <c r="F686" i="41"/>
  <c r="H686" i="41"/>
  <c r="J686" i="41"/>
  <c r="L686" i="41"/>
  <c r="N686" i="41"/>
  <c r="P686" i="41"/>
  <c r="R686" i="41"/>
  <c r="T686" i="41"/>
  <c r="V686" i="41"/>
  <c r="X686" i="41"/>
  <c r="Z686" i="41"/>
  <c r="AB686" i="41"/>
  <c r="AC686" i="41"/>
  <c r="AD686" i="41"/>
  <c r="D687" i="41"/>
  <c r="F687" i="41"/>
  <c r="H687" i="41"/>
  <c r="J687" i="41"/>
  <c r="L687" i="41"/>
  <c r="N687" i="41"/>
  <c r="P687" i="41"/>
  <c r="R687" i="41"/>
  <c r="T687" i="41"/>
  <c r="V687" i="41"/>
  <c r="X687" i="41"/>
  <c r="Z687" i="41"/>
  <c r="AB687" i="41"/>
  <c r="AC687" i="41"/>
  <c r="AD687" i="41"/>
  <c r="D688" i="41"/>
  <c r="F688" i="41"/>
  <c r="H688" i="41"/>
  <c r="J688" i="41"/>
  <c r="L688" i="41"/>
  <c r="N688" i="41"/>
  <c r="P688" i="41"/>
  <c r="R688" i="41"/>
  <c r="T688" i="41"/>
  <c r="V688" i="41"/>
  <c r="X688" i="41"/>
  <c r="Z688" i="41"/>
  <c r="AB688" i="41"/>
  <c r="AC688" i="41"/>
  <c r="AD688" i="41"/>
  <c r="D689" i="41"/>
  <c r="F689" i="41"/>
  <c r="H689" i="41"/>
  <c r="J689" i="41"/>
  <c r="L689" i="41"/>
  <c r="N689" i="41"/>
  <c r="P689" i="41"/>
  <c r="R689" i="41"/>
  <c r="T689" i="41"/>
  <c r="V689" i="41"/>
  <c r="X689" i="41"/>
  <c r="Z689" i="41"/>
  <c r="AB689" i="41"/>
  <c r="AC689" i="41"/>
  <c r="AD689" i="41" s="1"/>
  <c r="D690" i="41"/>
  <c r="F690" i="41"/>
  <c r="H690" i="41"/>
  <c r="J690" i="41"/>
  <c r="L690" i="41"/>
  <c r="N690" i="41"/>
  <c r="P690" i="41"/>
  <c r="R690" i="41"/>
  <c r="T690" i="41"/>
  <c r="V690" i="41"/>
  <c r="X690" i="41"/>
  <c r="Z690" i="41"/>
  <c r="AB690" i="41"/>
  <c r="AC690" i="41"/>
  <c r="AD690" i="41"/>
  <c r="D691" i="41"/>
  <c r="F691" i="41"/>
  <c r="H691" i="41"/>
  <c r="J691" i="41"/>
  <c r="L691" i="41"/>
  <c r="N691" i="41"/>
  <c r="P691" i="41"/>
  <c r="R691" i="41"/>
  <c r="T691" i="41"/>
  <c r="V691" i="41"/>
  <c r="X691" i="41"/>
  <c r="Z691" i="41"/>
  <c r="AB691" i="41"/>
  <c r="AC691" i="41"/>
  <c r="AD691" i="41"/>
  <c r="D692" i="41"/>
  <c r="F692" i="41"/>
  <c r="H692" i="41"/>
  <c r="J692" i="41"/>
  <c r="L692" i="41"/>
  <c r="N692" i="41"/>
  <c r="P692" i="41"/>
  <c r="R692" i="41"/>
  <c r="T692" i="41"/>
  <c r="V692" i="41"/>
  <c r="X692" i="41"/>
  <c r="Z692" i="41"/>
  <c r="AB692" i="41"/>
  <c r="AC692" i="41"/>
  <c r="AD692" i="41"/>
  <c r="D693" i="41"/>
  <c r="F693" i="41"/>
  <c r="H693" i="41"/>
  <c r="J693" i="41"/>
  <c r="L693" i="41"/>
  <c r="N693" i="41"/>
  <c r="P693" i="41"/>
  <c r="R693" i="41"/>
  <c r="T693" i="41"/>
  <c r="V693" i="41"/>
  <c r="X693" i="41"/>
  <c r="Z693" i="41"/>
  <c r="AB693" i="41"/>
  <c r="AC693" i="41"/>
  <c r="AD693" i="41" s="1"/>
  <c r="D694" i="41"/>
  <c r="F694" i="41"/>
  <c r="H694" i="41"/>
  <c r="J694" i="41"/>
  <c r="L694" i="41"/>
  <c r="N694" i="41"/>
  <c r="P694" i="41"/>
  <c r="R694" i="41"/>
  <c r="T694" i="41"/>
  <c r="V694" i="41"/>
  <c r="X694" i="41"/>
  <c r="Z694" i="41"/>
  <c r="AB694" i="41"/>
  <c r="AC694" i="41"/>
  <c r="AD694" i="41"/>
  <c r="D695" i="41"/>
  <c r="F695" i="41"/>
  <c r="H695" i="41"/>
  <c r="J695" i="41"/>
  <c r="L695" i="41"/>
  <c r="N695" i="41"/>
  <c r="P695" i="41"/>
  <c r="R695" i="41"/>
  <c r="T695" i="41"/>
  <c r="V695" i="41"/>
  <c r="X695" i="41"/>
  <c r="Z695" i="41"/>
  <c r="AB695" i="41"/>
  <c r="AC695" i="41"/>
  <c r="AD695" i="41" s="1"/>
  <c r="D696" i="41"/>
  <c r="F696" i="41"/>
  <c r="H696" i="41"/>
  <c r="J696" i="41"/>
  <c r="L696" i="41"/>
  <c r="N696" i="41"/>
  <c r="P696" i="41"/>
  <c r="R696" i="41"/>
  <c r="T696" i="41"/>
  <c r="V696" i="41"/>
  <c r="X696" i="41"/>
  <c r="Z696" i="41"/>
  <c r="AB696" i="41"/>
  <c r="AC696" i="41"/>
  <c r="AD696" i="41"/>
  <c r="D697" i="41"/>
  <c r="F697" i="41"/>
  <c r="H697" i="41"/>
  <c r="J697" i="41"/>
  <c r="L697" i="41"/>
  <c r="N697" i="41"/>
  <c r="P697" i="41"/>
  <c r="R697" i="41"/>
  <c r="T697" i="41"/>
  <c r="V697" i="41"/>
  <c r="X697" i="41"/>
  <c r="Z697" i="41"/>
  <c r="AB697" i="41"/>
  <c r="AC697" i="41"/>
  <c r="AD697" i="41" s="1"/>
  <c r="D698" i="41"/>
  <c r="F698" i="41"/>
  <c r="H698" i="41"/>
  <c r="J698" i="41"/>
  <c r="L698" i="41"/>
  <c r="N698" i="41"/>
  <c r="P698" i="41"/>
  <c r="R698" i="41"/>
  <c r="T698" i="41"/>
  <c r="V698" i="41"/>
  <c r="X698" i="41"/>
  <c r="Z698" i="41"/>
  <c r="AB698" i="41"/>
  <c r="AC698" i="41"/>
  <c r="AD698" i="41" s="1"/>
  <c r="D699" i="41"/>
  <c r="F699" i="41"/>
  <c r="H699" i="41"/>
  <c r="J699" i="41"/>
  <c r="L699" i="41"/>
  <c r="N699" i="41"/>
  <c r="P699" i="41"/>
  <c r="R699" i="41"/>
  <c r="T699" i="41"/>
  <c r="V699" i="41"/>
  <c r="X699" i="41"/>
  <c r="Z699" i="41"/>
  <c r="AB699" i="41"/>
  <c r="AC699" i="41"/>
  <c r="AD699" i="41"/>
  <c r="D700" i="41"/>
  <c r="F700" i="41"/>
  <c r="H700" i="41"/>
  <c r="J700" i="41"/>
  <c r="L700" i="41"/>
  <c r="N700" i="41"/>
  <c r="P700" i="41"/>
  <c r="R700" i="41"/>
  <c r="T700" i="41"/>
  <c r="V700" i="41"/>
  <c r="X700" i="41"/>
  <c r="Z700" i="41"/>
  <c r="AB700" i="41"/>
  <c r="AC700" i="41"/>
  <c r="AD700" i="41"/>
  <c r="D701" i="41"/>
  <c r="F701" i="41"/>
  <c r="H701" i="41"/>
  <c r="J701" i="41"/>
  <c r="L701" i="41"/>
  <c r="N701" i="41"/>
  <c r="P701" i="41"/>
  <c r="R701" i="41"/>
  <c r="T701" i="41"/>
  <c r="V701" i="41"/>
  <c r="X701" i="41"/>
  <c r="Z701" i="41"/>
  <c r="AB701" i="41"/>
  <c r="AC701" i="41"/>
  <c r="AD701" i="41" s="1"/>
  <c r="D702" i="41"/>
  <c r="F702" i="41"/>
  <c r="H702" i="41"/>
  <c r="J702" i="41"/>
  <c r="L702" i="41"/>
  <c r="N702" i="41"/>
  <c r="P702" i="41"/>
  <c r="R702" i="41"/>
  <c r="T702" i="41"/>
  <c r="V702" i="41"/>
  <c r="X702" i="41"/>
  <c r="Z702" i="41"/>
  <c r="AB702" i="41"/>
  <c r="AC702" i="41"/>
  <c r="AD702" i="41"/>
  <c r="D703" i="41"/>
  <c r="F703" i="41"/>
  <c r="H703" i="41"/>
  <c r="J703" i="41"/>
  <c r="L703" i="41"/>
  <c r="N703" i="41"/>
  <c r="P703" i="41"/>
  <c r="R703" i="41"/>
  <c r="T703" i="41"/>
  <c r="V703" i="41"/>
  <c r="X703" i="41"/>
  <c r="Z703" i="41"/>
  <c r="AB703" i="41"/>
  <c r="AC703" i="41"/>
  <c r="AD703" i="41"/>
  <c r="D704" i="41"/>
  <c r="F704" i="41"/>
  <c r="H704" i="41"/>
  <c r="J704" i="41"/>
  <c r="L704" i="41"/>
  <c r="N704" i="41"/>
  <c r="P704" i="41"/>
  <c r="R704" i="41"/>
  <c r="T704" i="41"/>
  <c r="V704" i="41"/>
  <c r="X704" i="41"/>
  <c r="Z704" i="41"/>
  <c r="AB704" i="41"/>
  <c r="AC704" i="41"/>
  <c r="AD704" i="41"/>
  <c r="D705" i="41"/>
  <c r="F705" i="41"/>
  <c r="H705" i="41"/>
  <c r="J705" i="41"/>
  <c r="L705" i="41"/>
  <c r="N705" i="41"/>
  <c r="P705" i="41"/>
  <c r="R705" i="41"/>
  <c r="T705" i="41"/>
  <c r="V705" i="41"/>
  <c r="X705" i="41"/>
  <c r="Z705" i="41"/>
  <c r="AB705" i="41"/>
  <c r="AC705" i="41"/>
  <c r="AD705" i="41" s="1"/>
  <c r="D706" i="41"/>
  <c r="F706" i="41"/>
  <c r="H706" i="41"/>
  <c r="J706" i="41"/>
  <c r="L706" i="41"/>
  <c r="N706" i="41"/>
  <c r="P706" i="41"/>
  <c r="R706" i="41"/>
  <c r="T706" i="41"/>
  <c r="V706" i="41"/>
  <c r="X706" i="41"/>
  <c r="Z706" i="41"/>
  <c r="AB706" i="41"/>
  <c r="AC706" i="41"/>
  <c r="AD706" i="41"/>
  <c r="D707" i="41"/>
  <c r="F707" i="41"/>
  <c r="H707" i="41"/>
  <c r="J707" i="41"/>
  <c r="L707" i="41"/>
  <c r="N707" i="41"/>
  <c r="P707" i="41"/>
  <c r="R707" i="41"/>
  <c r="T707" i="41"/>
  <c r="V707" i="41"/>
  <c r="X707" i="41"/>
  <c r="Z707" i="41"/>
  <c r="AB707" i="41"/>
  <c r="AC707" i="41"/>
  <c r="AD707" i="41"/>
  <c r="D708" i="41"/>
  <c r="F708" i="41"/>
  <c r="H708" i="41"/>
  <c r="J708" i="41"/>
  <c r="L708" i="41"/>
  <c r="N708" i="41"/>
  <c r="P708" i="41"/>
  <c r="R708" i="41"/>
  <c r="T708" i="41"/>
  <c r="V708" i="41"/>
  <c r="X708" i="41"/>
  <c r="Z708" i="41"/>
  <c r="AB708" i="41"/>
  <c r="AC708" i="41"/>
  <c r="AD708" i="41"/>
  <c r="D709" i="41"/>
  <c r="F709" i="41"/>
  <c r="H709" i="41"/>
  <c r="J709" i="41"/>
  <c r="L709" i="41"/>
  <c r="N709" i="41"/>
  <c r="P709" i="41"/>
  <c r="R709" i="41"/>
  <c r="T709" i="41"/>
  <c r="V709" i="41"/>
  <c r="X709" i="41"/>
  <c r="Z709" i="41"/>
  <c r="AB709" i="41"/>
  <c r="AC709" i="41"/>
  <c r="AD709" i="41" s="1"/>
  <c r="D710" i="41"/>
  <c r="F710" i="41"/>
  <c r="H710" i="41"/>
  <c r="J710" i="41"/>
  <c r="L710" i="41"/>
  <c r="N710" i="41"/>
  <c r="P710" i="41"/>
  <c r="R710" i="41"/>
  <c r="T710" i="41"/>
  <c r="V710" i="41"/>
  <c r="X710" i="41"/>
  <c r="Z710" i="41"/>
  <c r="AB710" i="41"/>
  <c r="AC710" i="41"/>
  <c r="AD710" i="41"/>
  <c r="D711" i="41"/>
  <c r="F711" i="41"/>
  <c r="H711" i="41"/>
  <c r="J711" i="41"/>
  <c r="L711" i="41"/>
  <c r="N711" i="41"/>
  <c r="P711" i="41"/>
  <c r="R711" i="41"/>
  <c r="T711" i="41"/>
  <c r="V711" i="41"/>
  <c r="X711" i="41"/>
  <c r="Z711" i="41"/>
  <c r="AB711" i="41"/>
  <c r="AC711" i="41"/>
  <c r="AD711" i="41" s="1"/>
  <c r="D712" i="41"/>
  <c r="F712" i="41"/>
  <c r="H712" i="41"/>
  <c r="J712" i="41"/>
  <c r="L712" i="41"/>
  <c r="N712" i="41"/>
  <c r="P712" i="41"/>
  <c r="R712" i="41"/>
  <c r="T712" i="41"/>
  <c r="V712" i="41"/>
  <c r="X712" i="41"/>
  <c r="Z712" i="41"/>
  <c r="AB712" i="41"/>
  <c r="AC712" i="41"/>
  <c r="AD712" i="41"/>
  <c r="D713" i="41"/>
  <c r="F713" i="41"/>
  <c r="H713" i="41"/>
  <c r="J713" i="41"/>
  <c r="L713" i="41"/>
  <c r="N713" i="41"/>
  <c r="P713" i="41"/>
  <c r="R713" i="41"/>
  <c r="T713" i="41"/>
  <c r="V713" i="41"/>
  <c r="X713" i="41"/>
  <c r="Z713" i="41"/>
  <c r="AB713" i="41"/>
  <c r="AC713" i="41"/>
  <c r="AD713" i="41" s="1"/>
  <c r="D714" i="41"/>
  <c r="F714" i="41"/>
  <c r="H714" i="41"/>
  <c r="J714" i="41"/>
  <c r="L714" i="41"/>
  <c r="N714" i="41"/>
  <c r="P714" i="41"/>
  <c r="R714" i="41"/>
  <c r="T714" i="41"/>
  <c r="V714" i="41"/>
  <c r="X714" i="41"/>
  <c r="Z714" i="41"/>
  <c r="AB714" i="41"/>
  <c r="AC714" i="41"/>
  <c r="AD714" i="41" s="1"/>
  <c r="D715" i="41"/>
  <c r="F715" i="41"/>
  <c r="H715" i="41"/>
  <c r="J715" i="41"/>
  <c r="L715" i="41"/>
  <c r="N715" i="41"/>
  <c r="P715" i="41"/>
  <c r="R715" i="41"/>
  <c r="T715" i="41"/>
  <c r="V715" i="41"/>
  <c r="X715" i="41"/>
  <c r="Z715" i="41"/>
  <c r="AB715" i="41"/>
  <c r="AC715" i="41"/>
  <c r="AD715" i="41"/>
  <c r="D716" i="41"/>
  <c r="F716" i="41"/>
  <c r="H716" i="41"/>
  <c r="J716" i="41"/>
  <c r="L716" i="41"/>
  <c r="N716" i="41"/>
  <c r="P716" i="41"/>
  <c r="R716" i="41"/>
  <c r="T716" i="41"/>
  <c r="V716" i="41"/>
  <c r="X716" i="41"/>
  <c r="Z716" i="41"/>
  <c r="AB716" i="41"/>
  <c r="AC716" i="41"/>
  <c r="AD716" i="41"/>
  <c r="D717" i="41"/>
  <c r="F717" i="41"/>
  <c r="H717" i="41"/>
  <c r="J717" i="41"/>
  <c r="L717" i="41"/>
  <c r="N717" i="41"/>
  <c r="P717" i="41"/>
  <c r="R717" i="41"/>
  <c r="T717" i="41"/>
  <c r="V717" i="41"/>
  <c r="X717" i="41"/>
  <c r="Z717" i="41"/>
  <c r="AB717" i="41"/>
  <c r="AC717" i="41"/>
  <c r="AD717" i="41" s="1"/>
  <c r="D718" i="41"/>
  <c r="F718" i="41"/>
  <c r="H718" i="41"/>
  <c r="J718" i="41"/>
  <c r="L718" i="41"/>
  <c r="N718" i="41"/>
  <c r="P718" i="41"/>
  <c r="R718" i="41"/>
  <c r="T718" i="41"/>
  <c r="V718" i="41"/>
  <c r="X718" i="41"/>
  <c r="Z718" i="41"/>
  <c r="AB718" i="41"/>
  <c r="AC718" i="41"/>
  <c r="AD718" i="41"/>
  <c r="D719" i="41"/>
  <c r="F719" i="41"/>
  <c r="H719" i="41"/>
  <c r="J719" i="41"/>
  <c r="L719" i="41"/>
  <c r="N719" i="41"/>
  <c r="P719" i="41"/>
  <c r="R719" i="41"/>
  <c r="T719" i="41"/>
  <c r="V719" i="41"/>
  <c r="X719" i="41"/>
  <c r="Z719" i="41"/>
  <c r="AB719" i="41"/>
  <c r="AC719" i="41"/>
  <c r="AD719" i="41"/>
  <c r="D720" i="41"/>
  <c r="F720" i="41"/>
  <c r="H720" i="41"/>
  <c r="J720" i="41"/>
  <c r="L720" i="41"/>
  <c r="N720" i="41"/>
  <c r="P720" i="41"/>
  <c r="R720" i="41"/>
  <c r="T720" i="41"/>
  <c r="V720" i="41"/>
  <c r="X720" i="41"/>
  <c r="Z720" i="41"/>
  <c r="AB720" i="41"/>
  <c r="AC720" i="41"/>
  <c r="AD720" i="41"/>
  <c r="D721" i="41"/>
  <c r="F721" i="41"/>
  <c r="H721" i="41"/>
  <c r="J721" i="41"/>
  <c r="L721" i="41"/>
  <c r="N721" i="41"/>
  <c r="P721" i="41"/>
  <c r="R721" i="41"/>
  <c r="T721" i="41"/>
  <c r="V721" i="41"/>
  <c r="X721" i="41"/>
  <c r="Z721" i="41"/>
  <c r="AB721" i="41"/>
  <c r="AC721" i="41"/>
  <c r="AD721" i="41" s="1"/>
  <c r="D722" i="41"/>
  <c r="F722" i="41"/>
  <c r="H722" i="41"/>
  <c r="J722" i="41"/>
  <c r="L722" i="41"/>
  <c r="N722" i="41"/>
  <c r="P722" i="41"/>
  <c r="R722" i="41"/>
  <c r="T722" i="41"/>
  <c r="V722" i="41"/>
  <c r="X722" i="41"/>
  <c r="Z722" i="41"/>
  <c r="AB722" i="41"/>
  <c r="AC722" i="41"/>
  <c r="AD722" i="41"/>
  <c r="D723" i="41"/>
  <c r="F723" i="41"/>
  <c r="H723" i="41"/>
  <c r="J723" i="41"/>
  <c r="L723" i="41"/>
  <c r="N723" i="41"/>
  <c r="P723" i="41"/>
  <c r="R723" i="41"/>
  <c r="T723" i="41"/>
  <c r="V723" i="41"/>
  <c r="X723" i="41"/>
  <c r="Z723" i="41"/>
  <c r="AB723" i="41"/>
  <c r="AC723" i="41"/>
  <c r="AD723" i="41"/>
  <c r="D724" i="41"/>
  <c r="F724" i="41"/>
  <c r="H724" i="41"/>
  <c r="J724" i="41"/>
  <c r="L724" i="41"/>
  <c r="N724" i="41"/>
  <c r="P724" i="41"/>
  <c r="R724" i="41"/>
  <c r="T724" i="41"/>
  <c r="V724" i="41"/>
  <c r="X724" i="41"/>
  <c r="Z724" i="41"/>
  <c r="AB724" i="41"/>
  <c r="AC724" i="41"/>
  <c r="AD724" i="41"/>
  <c r="D725" i="41"/>
  <c r="F725" i="41"/>
  <c r="H725" i="41"/>
  <c r="J725" i="41"/>
  <c r="L725" i="41"/>
  <c r="N725" i="41"/>
  <c r="P725" i="41"/>
  <c r="R725" i="41"/>
  <c r="T725" i="41"/>
  <c r="V725" i="41"/>
  <c r="X725" i="41"/>
  <c r="Z725" i="41"/>
  <c r="AB725" i="41"/>
  <c r="AC725" i="41"/>
  <c r="AD725" i="41" s="1"/>
  <c r="D726" i="41"/>
  <c r="F726" i="41"/>
  <c r="H726" i="41"/>
  <c r="J726" i="41"/>
  <c r="L726" i="41"/>
  <c r="N726" i="41"/>
  <c r="P726" i="41"/>
  <c r="R726" i="41"/>
  <c r="T726" i="41"/>
  <c r="V726" i="41"/>
  <c r="X726" i="41"/>
  <c r="Z726" i="41"/>
  <c r="AB726" i="41"/>
  <c r="AC726" i="41"/>
  <c r="AD726" i="41"/>
  <c r="D727" i="41"/>
  <c r="F727" i="41"/>
  <c r="H727" i="41"/>
  <c r="J727" i="41"/>
  <c r="L727" i="41"/>
  <c r="N727" i="41"/>
  <c r="P727" i="41"/>
  <c r="R727" i="41"/>
  <c r="T727" i="41"/>
  <c r="V727" i="41"/>
  <c r="X727" i="41"/>
  <c r="Z727" i="41"/>
  <c r="AB727" i="41"/>
  <c r="AC727" i="41"/>
  <c r="AD727" i="41" s="1"/>
  <c r="D728" i="41"/>
  <c r="F728" i="41"/>
  <c r="H728" i="41"/>
  <c r="J728" i="41"/>
  <c r="L728" i="41"/>
  <c r="N728" i="41"/>
  <c r="P728" i="41"/>
  <c r="R728" i="41"/>
  <c r="T728" i="41"/>
  <c r="V728" i="41"/>
  <c r="X728" i="41"/>
  <c r="Z728" i="41"/>
  <c r="AB728" i="41"/>
  <c r="AC728" i="41"/>
  <c r="AD728" i="41"/>
  <c r="D729" i="41"/>
  <c r="F729" i="41"/>
  <c r="H729" i="41"/>
  <c r="J729" i="41"/>
  <c r="L729" i="41"/>
  <c r="N729" i="41"/>
  <c r="P729" i="41"/>
  <c r="R729" i="41"/>
  <c r="T729" i="41"/>
  <c r="V729" i="41"/>
  <c r="X729" i="41"/>
  <c r="Z729" i="41"/>
  <c r="AB729" i="41"/>
  <c r="AC729" i="41"/>
  <c r="AD729" i="41" s="1"/>
  <c r="D730" i="41"/>
  <c r="F730" i="41"/>
  <c r="H730" i="41"/>
  <c r="J730" i="41"/>
  <c r="L730" i="41"/>
  <c r="N730" i="41"/>
  <c r="P730" i="41"/>
  <c r="R730" i="41"/>
  <c r="T730" i="41"/>
  <c r="V730" i="41"/>
  <c r="X730" i="41"/>
  <c r="Z730" i="41"/>
  <c r="AB730" i="41"/>
  <c r="AC730" i="41"/>
  <c r="AD730" i="41" s="1"/>
  <c r="D731" i="41"/>
  <c r="F731" i="41"/>
  <c r="H731" i="41"/>
  <c r="J731" i="41"/>
  <c r="L731" i="41"/>
  <c r="N731" i="41"/>
  <c r="P731" i="41"/>
  <c r="R731" i="41"/>
  <c r="T731" i="41"/>
  <c r="V731" i="41"/>
  <c r="X731" i="41"/>
  <c r="Z731" i="41"/>
  <c r="AB731" i="41"/>
  <c r="AC731" i="41"/>
  <c r="AD731" i="41"/>
  <c r="D732" i="41"/>
  <c r="F732" i="41"/>
  <c r="H732" i="41"/>
  <c r="J732" i="41"/>
  <c r="L732" i="41"/>
  <c r="N732" i="41"/>
  <c r="P732" i="41"/>
  <c r="R732" i="41"/>
  <c r="T732" i="41"/>
  <c r="V732" i="41"/>
  <c r="X732" i="41"/>
  <c r="Z732" i="41"/>
  <c r="AB732" i="41"/>
  <c r="AC732" i="41"/>
  <c r="AD732" i="41"/>
  <c r="D733" i="41"/>
  <c r="F733" i="41"/>
  <c r="H733" i="41"/>
  <c r="J733" i="41"/>
  <c r="L733" i="41"/>
  <c r="N733" i="41"/>
  <c r="P733" i="41"/>
  <c r="R733" i="41"/>
  <c r="T733" i="41"/>
  <c r="V733" i="41"/>
  <c r="X733" i="41"/>
  <c r="Z733" i="41"/>
  <c r="AB733" i="41"/>
  <c r="AC733" i="41"/>
  <c r="AD733" i="41" s="1"/>
  <c r="D734" i="41"/>
  <c r="F734" i="41"/>
  <c r="H734" i="41"/>
  <c r="J734" i="41"/>
  <c r="L734" i="41"/>
  <c r="N734" i="41"/>
  <c r="P734" i="41"/>
  <c r="R734" i="41"/>
  <c r="T734" i="41"/>
  <c r="V734" i="41"/>
  <c r="X734" i="41"/>
  <c r="Z734" i="41"/>
  <c r="AB734" i="41"/>
  <c r="AC734" i="41"/>
  <c r="AD734" i="41"/>
  <c r="D735" i="41"/>
  <c r="F735" i="41"/>
  <c r="H735" i="41"/>
  <c r="J735" i="41"/>
  <c r="L735" i="41"/>
  <c r="N735" i="41"/>
  <c r="P735" i="41"/>
  <c r="R735" i="41"/>
  <c r="T735" i="41"/>
  <c r="V735" i="41"/>
  <c r="X735" i="41"/>
  <c r="Z735" i="41"/>
  <c r="AB735" i="41"/>
  <c r="AC735" i="41"/>
  <c r="AD735" i="41"/>
  <c r="D736" i="41"/>
  <c r="F736" i="41"/>
  <c r="H736" i="41"/>
  <c r="J736" i="41"/>
  <c r="L736" i="41"/>
  <c r="N736" i="41"/>
  <c r="P736" i="41"/>
  <c r="R736" i="41"/>
  <c r="T736" i="41"/>
  <c r="V736" i="41"/>
  <c r="X736" i="41"/>
  <c r="Z736" i="41"/>
  <c r="AB736" i="41"/>
  <c r="AC736" i="41"/>
  <c r="AD736" i="41"/>
  <c r="D737" i="41"/>
  <c r="F737" i="41"/>
  <c r="H737" i="41"/>
  <c r="J737" i="41"/>
  <c r="L737" i="41"/>
  <c r="N737" i="41"/>
  <c r="P737" i="41"/>
  <c r="R737" i="41"/>
  <c r="T737" i="41"/>
  <c r="V737" i="41"/>
  <c r="X737" i="41"/>
  <c r="Z737" i="41"/>
  <c r="AB737" i="41"/>
  <c r="AC737" i="41"/>
  <c r="AD737" i="41" s="1"/>
  <c r="D738" i="41"/>
  <c r="F738" i="41"/>
  <c r="H738" i="41"/>
  <c r="J738" i="41"/>
  <c r="L738" i="41"/>
  <c r="N738" i="41"/>
  <c r="P738" i="41"/>
  <c r="R738" i="41"/>
  <c r="T738" i="41"/>
  <c r="V738" i="41"/>
  <c r="X738" i="41"/>
  <c r="Z738" i="41"/>
  <c r="AB738" i="41"/>
  <c r="AC738" i="41"/>
  <c r="AD738" i="41"/>
  <c r="D739" i="41"/>
  <c r="F739" i="41"/>
  <c r="H739" i="41"/>
  <c r="J739" i="41"/>
  <c r="L739" i="41"/>
  <c r="N739" i="41"/>
  <c r="P739" i="41"/>
  <c r="R739" i="41"/>
  <c r="T739" i="41"/>
  <c r="V739" i="41"/>
  <c r="X739" i="41"/>
  <c r="Z739" i="41"/>
  <c r="AB739" i="41"/>
  <c r="AC739" i="41"/>
  <c r="AD739" i="41"/>
  <c r="D740" i="41"/>
  <c r="F740" i="41"/>
  <c r="H740" i="41"/>
  <c r="J740" i="41"/>
  <c r="L740" i="41"/>
  <c r="N740" i="41"/>
  <c r="P740" i="41"/>
  <c r="R740" i="41"/>
  <c r="T740" i="41"/>
  <c r="V740" i="41"/>
  <c r="X740" i="41"/>
  <c r="Z740" i="41"/>
  <c r="AB740" i="41"/>
  <c r="AC740" i="41"/>
  <c r="AD740" i="41"/>
  <c r="D741" i="41"/>
  <c r="F741" i="41"/>
  <c r="H741" i="41"/>
  <c r="J741" i="41"/>
  <c r="L741" i="41"/>
  <c r="N741" i="41"/>
  <c r="P741" i="41"/>
  <c r="R741" i="41"/>
  <c r="T741" i="41"/>
  <c r="V741" i="41"/>
  <c r="X741" i="41"/>
  <c r="Z741" i="41"/>
  <c r="AB741" i="41"/>
  <c r="AC741" i="41"/>
  <c r="AD741" i="41" s="1"/>
  <c r="D742" i="41"/>
  <c r="F742" i="41"/>
  <c r="H742" i="41"/>
  <c r="J742" i="41"/>
  <c r="L742" i="41"/>
  <c r="N742" i="41"/>
  <c r="P742" i="41"/>
  <c r="R742" i="41"/>
  <c r="T742" i="41"/>
  <c r="V742" i="41"/>
  <c r="X742" i="41"/>
  <c r="Z742" i="41"/>
  <c r="AB742" i="41"/>
  <c r="AC742" i="41"/>
  <c r="AD742" i="41"/>
  <c r="D743" i="41"/>
  <c r="F743" i="41"/>
  <c r="H743" i="41"/>
  <c r="J743" i="41"/>
  <c r="L743" i="41"/>
  <c r="N743" i="41"/>
  <c r="P743" i="41"/>
  <c r="R743" i="41"/>
  <c r="T743" i="41"/>
  <c r="V743" i="41"/>
  <c r="X743" i="41"/>
  <c r="Z743" i="41"/>
  <c r="AB743" i="41"/>
  <c r="AC743" i="41"/>
  <c r="AD743" i="41" s="1"/>
  <c r="D744" i="41"/>
  <c r="F744" i="41"/>
  <c r="H744" i="41"/>
  <c r="J744" i="41"/>
  <c r="L744" i="41"/>
  <c r="N744" i="41"/>
  <c r="P744" i="41"/>
  <c r="R744" i="41"/>
  <c r="T744" i="41"/>
  <c r="V744" i="41"/>
  <c r="X744" i="41"/>
  <c r="Z744" i="41"/>
  <c r="AB744" i="41"/>
  <c r="AC744" i="41"/>
  <c r="AD744" i="41"/>
  <c r="D745" i="41"/>
  <c r="F745" i="41"/>
  <c r="H745" i="41"/>
  <c r="J745" i="41"/>
  <c r="L745" i="41"/>
  <c r="N745" i="41"/>
  <c r="P745" i="41"/>
  <c r="R745" i="41"/>
  <c r="T745" i="41"/>
  <c r="V745" i="41"/>
  <c r="X745" i="41"/>
  <c r="Z745" i="41"/>
  <c r="AB745" i="41"/>
  <c r="AC745" i="41"/>
  <c r="AD745" i="41" s="1"/>
  <c r="D746" i="41"/>
  <c r="F746" i="41"/>
  <c r="H746" i="41"/>
  <c r="J746" i="41"/>
  <c r="L746" i="41"/>
  <c r="N746" i="41"/>
  <c r="P746" i="41"/>
  <c r="R746" i="41"/>
  <c r="T746" i="41"/>
  <c r="V746" i="41"/>
  <c r="X746" i="41"/>
  <c r="Z746" i="41"/>
  <c r="AB746" i="41"/>
  <c r="AC746" i="41"/>
  <c r="AD746" i="41" s="1"/>
  <c r="D747" i="41"/>
  <c r="F747" i="41"/>
  <c r="H747" i="41"/>
  <c r="J747" i="41"/>
  <c r="L747" i="41"/>
  <c r="N747" i="41"/>
  <c r="P747" i="41"/>
  <c r="R747" i="41"/>
  <c r="T747" i="41"/>
  <c r="V747" i="41"/>
  <c r="X747" i="41"/>
  <c r="Z747" i="41"/>
  <c r="AB747" i="41"/>
  <c r="AC747" i="41"/>
  <c r="AD747" i="41"/>
  <c r="D748" i="41"/>
  <c r="F748" i="41"/>
  <c r="H748" i="41"/>
  <c r="J748" i="41"/>
  <c r="L748" i="41"/>
  <c r="N748" i="41"/>
  <c r="P748" i="41"/>
  <c r="R748" i="41"/>
  <c r="T748" i="41"/>
  <c r="V748" i="41"/>
  <c r="X748" i="41"/>
  <c r="Z748" i="41"/>
  <c r="AB748" i="41"/>
  <c r="AC748" i="41"/>
  <c r="AD748" i="41"/>
  <c r="D749" i="41"/>
  <c r="F749" i="41"/>
  <c r="H749" i="41"/>
  <c r="J749" i="41"/>
  <c r="L749" i="41"/>
  <c r="N749" i="41"/>
  <c r="P749" i="41"/>
  <c r="R749" i="41"/>
  <c r="T749" i="41"/>
  <c r="V749" i="41"/>
  <c r="X749" i="41"/>
  <c r="Z749" i="41"/>
  <c r="AB749" i="41"/>
  <c r="AC749" i="41"/>
  <c r="AD749" i="41" s="1"/>
  <c r="D750" i="41"/>
  <c r="F750" i="41"/>
  <c r="H750" i="41"/>
  <c r="J750" i="41"/>
  <c r="L750" i="41"/>
  <c r="N750" i="41"/>
  <c r="P750" i="41"/>
  <c r="R750" i="41"/>
  <c r="T750" i="41"/>
  <c r="V750" i="41"/>
  <c r="X750" i="41"/>
  <c r="Z750" i="41"/>
  <c r="AB750" i="41"/>
  <c r="AC750" i="41"/>
  <c r="AD750" i="41"/>
  <c r="D751" i="41"/>
  <c r="F751" i="41"/>
  <c r="H751" i="41"/>
  <c r="J751" i="41"/>
  <c r="L751" i="41"/>
  <c r="N751" i="41"/>
  <c r="P751" i="41"/>
  <c r="R751" i="41"/>
  <c r="T751" i="41"/>
  <c r="V751" i="41"/>
  <c r="X751" i="41"/>
  <c r="Z751" i="41"/>
  <c r="AB751" i="41"/>
  <c r="AC751" i="41"/>
  <c r="AD751" i="41"/>
  <c r="D752" i="41"/>
  <c r="F752" i="41"/>
  <c r="H752" i="41"/>
  <c r="J752" i="41"/>
  <c r="L752" i="41"/>
  <c r="N752" i="41"/>
  <c r="P752" i="41"/>
  <c r="R752" i="41"/>
  <c r="T752" i="41"/>
  <c r="V752" i="41"/>
  <c r="X752" i="41"/>
  <c r="Z752" i="41"/>
  <c r="AB752" i="41"/>
  <c r="AC752" i="41"/>
  <c r="AD752" i="41"/>
  <c r="D753" i="41"/>
  <c r="F753" i="41"/>
  <c r="H753" i="41"/>
  <c r="J753" i="41"/>
  <c r="L753" i="41"/>
  <c r="N753" i="41"/>
  <c r="P753" i="41"/>
  <c r="R753" i="41"/>
  <c r="T753" i="41"/>
  <c r="V753" i="41"/>
  <c r="X753" i="41"/>
  <c r="Z753" i="41"/>
  <c r="AB753" i="41"/>
  <c r="AC753" i="41"/>
  <c r="AD753" i="41" s="1"/>
  <c r="D754" i="41"/>
  <c r="F754" i="41"/>
  <c r="H754" i="41"/>
  <c r="J754" i="41"/>
  <c r="L754" i="41"/>
  <c r="N754" i="41"/>
  <c r="P754" i="41"/>
  <c r="R754" i="41"/>
  <c r="T754" i="41"/>
  <c r="V754" i="41"/>
  <c r="X754" i="41"/>
  <c r="Z754" i="41"/>
  <c r="AB754" i="41"/>
  <c r="AC754" i="41"/>
  <c r="AD754" i="41"/>
  <c r="D755" i="41"/>
  <c r="F755" i="41"/>
  <c r="H755" i="41"/>
  <c r="J755" i="41"/>
  <c r="L755" i="41"/>
  <c r="N755" i="41"/>
  <c r="P755" i="41"/>
  <c r="R755" i="41"/>
  <c r="T755" i="41"/>
  <c r="V755" i="41"/>
  <c r="X755" i="41"/>
  <c r="Z755" i="41"/>
  <c r="AB755" i="41"/>
  <c r="AC755" i="41"/>
  <c r="AD755" i="41"/>
  <c r="D756" i="41"/>
  <c r="F756" i="41"/>
  <c r="H756" i="41"/>
  <c r="J756" i="41"/>
  <c r="L756" i="41"/>
  <c r="N756" i="41"/>
  <c r="P756" i="41"/>
  <c r="R756" i="41"/>
  <c r="T756" i="41"/>
  <c r="V756" i="41"/>
  <c r="X756" i="41"/>
  <c r="Z756" i="41"/>
  <c r="AB756" i="41"/>
  <c r="AC756" i="41"/>
  <c r="AD756" i="41"/>
  <c r="D757" i="41"/>
  <c r="F757" i="41"/>
  <c r="H757" i="41"/>
  <c r="J757" i="41"/>
  <c r="L757" i="41"/>
  <c r="N757" i="41"/>
  <c r="P757" i="41"/>
  <c r="R757" i="41"/>
  <c r="T757" i="41"/>
  <c r="V757" i="41"/>
  <c r="X757" i="41"/>
  <c r="Z757" i="41"/>
  <c r="AB757" i="41"/>
  <c r="AC757" i="41"/>
  <c r="AD757" i="41" s="1"/>
  <c r="D758" i="41"/>
  <c r="F758" i="41"/>
  <c r="H758" i="41"/>
  <c r="J758" i="41"/>
  <c r="L758" i="41"/>
  <c r="N758" i="41"/>
  <c r="P758" i="41"/>
  <c r="R758" i="41"/>
  <c r="T758" i="41"/>
  <c r="V758" i="41"/>
  <c r="X758" i="41"/>
  <c r="Z758" i="41"/>
  <c r="AB758" i="41"/>
  <c r="AC758" i="41"/>
  <c r="AD758" i="41"/>
  <c r="D759" i="41"/>
  <c r="F759" i="41"/>
  <c r="H759" i="41"/>
  <c r="J759" i="41"/>
  <c r="L759" i="41"/>
  <c r="N759" i="41"/>
  <c r="P759" i="41"/>
  <c r="R759" i="41"/>
  <c r="T759" i="41"/>
  <c r="V759" i="41"/>
  <c r="X759" i="41"/>
  <c r="Z759" i="41"/>
  <c r="AB759" i="41"/>
  <c r="AC759" i="41"/>
  <c r="AD759" i="41" s="1"/>
  <c r="D760" i="41"/>
  <c r="F760" i="41"/>
  <c r="H760" i="41"/>
  <c r="J760" i="41"/>
  <c r="L760" i="41"/>
  <c r="N760" i="41"/>
  <c r="P760" i="41"/>
  <c r="R760" i="41"/>
  <c r="T760" i="41"/>
  <c r="V760" i="41"/>
  <c r="X760" i="41"/>
  <c r="Z760" i="41"/>
  <c r="AB760" i="41"/>
  <c r="AC760" i="41"/>
  <c r="AD760" i="41"/>
  <c r="D761" i="41"/>
  <c r="F761" i="41"/>
  <c r="H761" i="41"/>
  <c r="J761" i="41"/>
  <c r="L761" i="41"/>
  <c r="N761" i="41"/>
  <c r="P761" i="41"/>
  <c r="R761" i="41"/>
  <c r="T761" i="41"/>
  <c r="V761" i="41"/>
  <c r="X761" i="41"/>
  <c r="Z761" i="41"/>
  <c r="AB761" i="41"/>
  <c r="AC761" i="41"/>
  <c r="AD761" i="41" s="1"/>
  <c r="D762" i="41"/>
  <c r="F762" i="41"/>
  <c r="H762" i="41"/>
  <c r="J762" i="41"/>
  <c r="L762" i="41"/>
  <c r="N762" i="41"/>
  <c r="P762" i="41"/>
  <c r="R762" i="41"/>
  <c r="T762" i="41"/>
  <c r="V762" i="41"/>
  <c r="X762" i="41"/>
  <c r="Z762" i="41"/>
  <c r="AB762" i="41"/>
  <c r="AC762" i="41"/>
  <c r="AD762" i="41" s="1"/>
  <c r="D763" i="41"/>
  <c r="F763" i="41"/>
  <c r="H763" i="41"/>
  <c r="J763" i="41"/>
  <c r="L763" i="41"/>
  <c r="N763" i="41"/>
  <c r="P763" i="41"/>
  <c r="R763" i="41"/>
  <c r="T763" i="41"/>
  <c r="V763" i="41"/>
  <c r="X763" i="41"/>
  <c r="Z763" i="41"/>
  <c r="AB763" i="41"/>
  <c r="AC763" i="41"/>
  <c r="AD763" i="41"/>
  <c r="D764" i="41"/>
  <c r="F764" i="41"/>
  <c r="H764" i="41"/>
  <c r="J764" i="41"/>
  <c r="L764" i="41"/>
  <c r="N764" i="41"/>
  <c r="P764" i="41"/>
  <c r="R764" i="41"/>
  <c r="T764" i="41"/>
  <c r="V764" i="41"/>
  <c r="X764" i="41"/>
  <c r="Z764" i="41"/>
  <c r="AB764" i="41"/>
  <c r="AC764" i="41"/>
  <c r="AD764" i="41"/>
  <c r="D765" i="41"/>
  <c r="F765" i="41"/>
  <c r="H765" i="41"/>
  <c r="J765" i="41"/>
  <c r="L765" i="41"/>
  <c r="N765" i="41"/>
  <c r="P765" i="41"/>
  <c r="R765" i="41"/>
  <c r="T765" i="41"/>
  <c r="V765" i="41"/>
  <c r="X765" i="41"/>
  <c r="Z765" i="41"/>
  <c r="AB765" i="41"/>
  <c r="AC765" i="41"/>
  <c r="AD765" i="41" s="1"/>
  <c r="D766" i="41"/>
  <c r="F766" i="41"/>
  <c r="H766" i="41"/>
  <c r="J766" i="41"/>
  <c r="L766" i="41"/>
  <c r="N766" i="41"/>
  <c r="P766" i="41"/>
  <c r="R766" i="41"/>
  <c r="T766" i="41"/>
  <c r="V766" i="41"/>
  <c r="X766" i="41"/>
  <c r="Z766" i="41"/>
  <c r="AB766" i="41"/>
  <c r="AC766" i="41"/>
  <c r="AD766" i="41"/>
  <c r="D767" i="41"/>
  <c r="F767" i="41"/>
  <c r="H767" i="41"/>
  <c r="J767" i="41"/>
  <c r="L767" i="41"/>
  <c r="N767" i="41"/>
  <c r="P767" i="41"/>
  <c r="R767" i="41"/>
  <c r="T767" i="41"/>
  <c r="V767" i="41"/>
  <c r="X767" i="41"/>
  <c r="Z767" i="41"/>
  <c r="AB767" i="41"/>
  <c r="AC767" i="41"/>
  <c r="AD767" i="41"/>
  <c r="D768" i="41"/>
  <c r="F768" i="41"/>
  <c r="H768" i="41"/>
  <c r="J768" i="41"/>
  <c r="L768" i="41"/>
  <c r="N768" i="41"/>
  <c r="P768" i="41"/>
  <c r="R768" i="41"/>
  <c r="T768" i="41"/>
  <c r="V768" i="41"/>
  <c r="X768" i="41"/>
  <c r="Z768" i="41"/>
  <c r="AB768" i="41"/>
  <c r="AC768" i="41"/>
  <c r="AD768" i="41"/>
  <c r="D769" i="41"/>
  <c r="F769" i="41"/>
  <c r="H769" i="41"/>
  <c r="J769" i="41"/>
  <c r="L769" i="41"/>
  <c r="N769" i="41"/>
  <c r="P769" i="41"/>
  <c r="R769" i="41"/>
  <c r="T769" i="41"/>
  <c r="V769" i="41"/>
  <c r="X769" i="41"/>
  <c r="Z769" i="41"/>
  <c r="AB769" i="41"/>
  <c r="AC769" i="41"/>
  <c r="AD769" i="41" s="1"/>
  <c r="D770" i="41"/>
  <c r="F770" i="41"/>
  <c r="H770" i="41"/>
  <c r="J770" i="41"/>
  <c r="L770" i="41"/>
  <c r="N770" i="41"/>
  <c r="P770" i="41"/>
  <c r="R770" i="41"/>
  <c r="T770" i="41"/>
  <c r="V770" i="41"/>
  <c r="X770" i="41"/>
  <c r="Z770" i="41"/>
  <c r="AB770" i="41"/>
  <c r="AC770" i="41"/>
  <c r="AD770" i="41"/>
  <c r="D771" i="41"/>
  <c r="F771" i="41"/>
  <c r="H771" i="41"/>
  <c r="J771" i="41"/>
  <c r="L771" i="41"/>
  <c r="N771" i="41"/>
  <c r="P771" i="41"/>
  <c r="R771" i="41"/>
  <c r="T771" i="41"/>
  <c r="V771" i="41"/>
  <c r="X771" i="41"/>
  <c r="Z771" i="41"/>
  <c r="AB771" i="41"/>
  <c r="AC771" i="41"/>
  <c r="AD771" i="41"/>
  <c r="D772" i="41"/>
  <c r="F772" i="41"/>
  <c r="H772" i="41"/>
  <c r="J772" i="41"/>
  <c r="L772" i="41"/>
  <c r="N772" i="41"/>
  <c r="P772" i="41"/>
  <c r="R772" i="41"/>
  <c r="T772" i="41"/>
  <c r="V772" i="41"/>
  <c r="X772" i="41"/>
  <c r="Z772" i="41"/>
  <c r="AB772" i="41"/>
  <c r="AC772" i="41"/>
  <c r="AD772" i="41"/>
  <c r="D773" i="41"/>
  <c r="F773" i="41"/>
  <c r="H773" i="41"/>
  <c r="J773" i="41"/>
  <c r="L773" i="41"/>
  <c r="N773" i="41"/>
  <c r="P773" i="41"/>
  <c r="R773" i="41"/>
  <c r="T773" i="41"/>
  <c r="V773" i="41"/>
  <c r="X773" i="41"/>
  <c r="Z773" i="41"/>
  <c r="AB773" i="41"/>
  <c r="AC773" i="41"/>
  <c r="AD773" i="41" s="1"/>
  <c r="D774" i="41"/>
  <c r="F774" i="41"/>
  <c r="H774" i="41"/>
  <c r="J774" i="41"/>
  <c r="L774" i="41"/>
  <c r="N774" i="41"/>
  <c r="P774" i="41"/>
  <c r="R774" i="41"/>
  <c r="T774" i="41"/>
  <c r="V774" i="41"/>
  <c r="X774" i="41"/>
  <c r="Z774" i="41"/>
  <c r="AB774" i="41"/>
  <c r="AC774" i="41"/>
  <c r="AD774" i="41"/>
  <c r="D775" i="41"/>
  <c r="F775" i="41"/>
  <c r="H775" i="41"/>
  <c r="J775" i="41"/>
  <c r="L775" i="41"/>
  <c r="N775" i="41"/>
  <c r="P775" i="41"/>
  <c r="R775" i="41"/>
  <c r="T775" i="41"/>
  <c r="V775" i="41"/>
  <c r="X775" i="41"/>
  <c r="Z775" i="41"/>
  <c r="AB775" i="41"/>
  <c r="AC775" i="41"/>
  <c r="AD775" i="41" s="1"/>
  <c r="D776" i="41"/>
  <c r="F776" i="41"/>
  <c r="H776" i="41"/>
  <c r="J776" i="41"/>
  <c r="L776" i="41"/>
  <c r="N776" i="41"/>
  <c r="P776" i="41"/>
  <c r="R776" i="41"/>
  <c r="T776" i="41"/>
  <c r="V776" i="41"/>
  <c r="X776" i="41"/>
  <c r="Z776" i="41"/>
  <c r="AB776" i="41"/>
  <c r="AC776" i="41"/>
  <c r="AD776" i="41"/>
  <c r="D777" i="41"/>
  <c r="F777" i="41"/>
  <c r="H777" i="41"/>
  <c r="J777" i="41"/>
  <c r="L777" i="41"/>
  <c r="N777" i="41"/>
  <c r="P777" i="41"/>
  <c r="R777" i="41"/>
  <c r="T777" i="41"/>
  <c r="V777" i="41"/>
  <c r="X777" i="41"/>
  <c r="Z777" i="41"/>
  <c r="AB777" i="41"/>
  <c r="AC777" i="41"/>
  <c r="AD777" i="41" s="1"/>
  <c r="D778" i="41"/>
  <c r="F778" i="41"/>
  <c r="H778" i="41"/>
  <c r="J778" i="41"/>
  <c r="L778" i="41"/>
  <c r="N778" i="41"/>
  <c r="P778" i="41"/>
  <c r="R778" i="41"/>
  <c r="T778" i="41"/>
  <c r="V778" i="41"/>
  <c r="X778" i="41"/>
  <c r="Z778" i="41"/>
  <c r="AB778" i="41"/>
  <c r="AC778" i="41"/>
  <c r="AD778" i="41" s="1"/>
  <c r="D779" i="41"/>
  <c r="F779" i="41"/>
  <c r="H779" i="41"/>
  <c r="J779" i="41"/>
  <c r="L779" i="41"/>
  <c r="N779" i="41"/>
  <c r="P779" i="41"/>
  <c r="R779" i="41"/>
  <c r="T779" i="41"/>
  <c r="V779" i="41"/>
  <c r="X779" i="41"/>
  <c r="Z779" i="41"/>
  <c r="AB779" i="41"/>
  <c r="AC779" i="41"/>
  <c r="AD779" i="41"/>
  <c r="D780" i="41"/>
  <c r="F780" i="41"/>
  <c r="H780" i="41"/>
  <c r="J780" i="41"/>
  <c r="L780" i="41"/>
  <c r="N780" i="41"/>
  <c r="P780" i="41"/>
  <c r="R780" i="41"/>
  <c r="T780" i="41"/>
  <c r="V780" i="41"/>
  <c r="X780" i="41"/>
  <c r="Z780" i="41"/>
  <c r="AB780" i="41"/>
  <c r="AC780" i="41"/>
  <c r="AD780" i="41"/>
  <c r="D781" i="41"/>
  <c r="F781" i="41"/>
  <c r="H781" i="41"/>
  <c r="J781" i="41"/>
  <c r="L781" i="41"/>
  <c r="N781" i="41"/>
  <c r="P781" i="41"/>
  <c r="R781" i="41"/>
  <c r="T781" i="41"/>
  <c r="V781" i="41"/>
  <c r="X781" i="41"/>
  <c r="Z781" i="41"/>
  <c r="AB781" i="41"/>
  <c r="AC781" i="41"/>
  <c r="AD781" i="41" s="1"/>
  <c r="D782" i="41"/>
  <c r="F782" i="41"/>
  <c r="H782" i="41"/>
  <c r="J782" i="41"/>
  <c r="L782" i="41"/>
  <c r="N782" i="41"/>
  <c r="P782" i="41"/>
  <c r="R782" i="41"/>
  <c r="T782" i="41"/>
  <c r="V782" i="41"/>
  <c r="X782" i="41"/>
  <c r="Z782" i="41"/>
  <c r="AB782" i="41"/>
  <c r="AC782" i="41"/>
  <c r="AD782" i="41"/>
  <c r="D783" i="41"/>
  <c r="F783" i="41"/>
  <c r="H783" i="41"/>
  <c r="J783" i="41"/>
  <c r="L783" i="41"/>
  <c r="N783" i="41"/>
  <c r="P783" i="41"/>
  <c r="R783" i="41"/>
  <c r="T783" i="41"/>
  <c r="V783" i="41"/>
  <c r="X783" i="41"/>
  <c r="Z783" i="41"/>
  <c r="AB783" i="41"/>
  <c r="AC783" i="41"/>
  <c r="AD783" i="41"/>
  <c r="D784" i="41"/>
  <c r="F784" i="41"/>
  <c r="H784" i="41"/>
  <c r="J784" i="41"/>
  <c r="L784" i="41"/>
  <c r="N784" i="41"/>
  <c r="P784" i="41"/>
  <c r="R784" i="41"/>
  <c r="T784" i="41"/>
  <c r="V784" i="41"/>
  <c r="X784" i="41"/>
  <c r="Z784" i="41"/>
  <c r="AB784" i="41"/>
  <c r="AC784" i="41"/>
  <c r="AD784" i="41"/>
  <c r="D785" i="41"/>
  <c r="F785" i="41"/>
  <c r="H785" i="41"/>
  <c r="J785" i="41"/>
  <c r="L785" i="41"/>
  <c r="N785" i="41"/>
  <c r="P785" i="41"/>
  <c r="R785" i="41"/>
  <c r="T785" i="41"/>
  <c r="V785" i="41"/>
  <c r="X785" i="41"/>
  <c r="Z785" i="41"/>
  <c r="AB785" i="41"/>
  <c r="AC785" i="41"/>
  <c r="AD785" i="41" s="1"/>
  <c r="D786" i="41"/>
  <c r="F786" i="41"/>
  <c r="H786" i="41"/>
  <c r="J786" i="41"/>
  <c r="L786" i="41"/>
  <c r="N786" i="41"/>
  <c r="P786" i="41"/>
  <c r="R786" i="41"/>
  <c r="T786" i="41"/>
  <c r="V786" i="41"/>
  <c r="X786" i="41"/>
  <c r="Z786" i="41"/>
  <c r="AB786" i="41"/>
  <c r="AC786" i="41"/>
  <c r="AD786" i="41"/>
  <c r="D787" i="41"/>
  <c r="F787" i="41"/>
  <c r="H787" i="41"/>
  <c r="J787" i="41"/>
  <c r="L787" i="41"/>
  <c r="N787" i="41"/>
  <c r="P787" i="41"/>
  <c r="R787" i="41"/>
  <c r="T787" i="41"/>
  <c r="V787" i="41"/>
  <c r="X787" i="41"/>
  <c r="Z787" i="41"/>
  <c r="AB787" i="41"/>
  <c r="AC787" i="41"/>
  <c r="AD787" i="41"/>
  <c r="D788" i="41"/>
  <c r="F788" i="41"/>
  <c r="H788" i="41"/>
  <c r="J788" i="41"/>
  <c r="L788" i="41"/>
  <c r="N788" i="41"/>
  <c r="P788" i="41"/>
  <c r="R788" i="41"/>
  <c r="T788" i="41"/>
  <c r="V788" i="41"/>
  <c r="X788" i="41"/>
  <c r="Z788" i="41"/>
  <c r="AB788" i="41"/>
  <c r="AC788" i="41"/>
  <c r="AD788" i="41"/>
  <c r="D789" i="41"/>
  <c r="F789" i="41"/>
  <c r="H789" i="41"/>
  <c r="J789" i="41"/>
  <c r="L789" i="41"/>
  <c r="N789" i="41"/>
  <c r="P789" i="41"/>
  <c r="R789" i="41"/>
  <c r="T789" i="41"/>
  <c r="V789" i="41"/>
  <c r="X789" i="41"/>
  <c r="Z789" i="41"/>
  <c r="AB789" i="41"/>
  <c r="AC789" i="41"/>
  <c r="AD789" i="41" s="1"/>
  <c r="D790" i="41"/>
  <c r="F790" i="41"/>
  <c r="H790" i="41"/>
  <c r="J790" i="41"/>
  <c r="L790" i="41"/>
  <c r="N790" i="41"/>
  <c r="P790" i="41"/>
  <c r="R790" i="41"/>
  <c r="T790" i="41"/>
  <c r="V790" i="41"/>
  <c r="X790" i="41"/>
  <c r="Z790" i="41"/>
  <c r="AB790" i="41"/>
  <c r="AC790" i="41"/>
  <c r="AD790" i="41"/>
  <c r="D791" i="41"/>
  <c r="F791" i="41"/>
  <c r="H791" i="41"/>
  <c r="J791" i="41"/>
  <c r="L791" i="41"/>
  <c r="N791" i="41"/>
  <c r="P791" i="41"/>
  <c r="R791" i="41"/>
  <c r="T791" i="41"/>
  <c r="V791" i="41"/>
  <c r="X791" i="41"/>
  <c r="Z791" i="41"/>
  <c r="AB791" i="41"/>
  <c r="AC791" i="41"/>
  <c r="AD791" i="41" s="1"/>
  <c r="D792" i="41"/>
  <c r="F792" i="41"/>
  <c r="H792" i="41"/>
  <c r="J792" i="41"/>
  <c r="L792" i="41"/>
  <c r="N792" i="41"/>
  <c r="P792" i="41"/>
  <c r="R792" i="41"/>
  <c r="T792" i="41"/>
  <c r="V792" i="41"/>
  <c r="X792" i="41"/>
  <c r="Z792" i="41"/>
  <c r="AB792" i="41"/>
  <c r="AC792" i="41"/>
  <c r="AD792" i="41"/>
  <c r="D793" i="41"/>
  <c r="F793" i="41"/>
  <c r="H793" i="41"/>
  <c r="J793" i="41"/>
  <c r="L793" i="41"/>
  <c r="N793" i="41"/>
  <c r="P793" i="41"/>
  <c r="R793" i="41"/>
  <c r="T793" i="41"/>
  <c r="V793" i="41"/>
  <c r="X793" i="41"/>
  <c r="Z793" i="41"/>
  <c r="AB793" i="41"/>
  <c r="AC793" i="41"/>
  <c r="AD793" i="41" s="1"/>
  <c r="D794" i="41"/>
  <c r="F794" i="41"/>
  <c r="E330" i="40" s="1"/>
  <c r="H794" i="41"/>
  <c r="J794" i="41"/>
  <c r="L794" i="41"/>
  <c r="N794" i="41"/>
  <c r="M330" i="40" s="1"/>
  <c r="P794" i="41"/>
  <c r="R794" i="41"/>
  <c r="T794" i="41"/>
  <c r="S330" i="40" s="1"/>
  <c r="V794" i="41"/>
  <c r="U330" i="40" s="1"/>
  <c r="X794" i="41"/>
  <c r="Z794" i="41"/>
  <c r="AB794" i="41"/>
  <c r="AA330" i="40" s="1"/>
  <c r="AC794" i="41"/>
  <c r="AD794" i="41" s="1"/>
  <c r="D795" i="41"/>
  <c r="F795" i="41"/>
  <c r="H795" i="41"/>
  <c r="J795" i="41"/>
  <c r="L795" i="41"/>
  <c r="N795" i="41"/>
  <c r="P795" i="41"/>
  <c r="O330" i="40" s="1"/>
  <c r="R795" i="41"/>
  <c r="T795" i="41"/>
  <c r="V795" i="41"/>
  <c r="X795" i="41"/>
  <c r="W330" i="40" s="1"/>
  <c r="Z795" i="41"/>
  <c r="AB795" i="41"/>
  <c r="AC795" i="41"/>
  <c r="AD795" i="41"/>
  <c r="D796" i="41"/>
  <c r="F796" i="41"/>
  <c r="H796" i="41"/>
  <c r="J796" i="41"/>
  <c r="I330" i="40" s="1"/>
  <c r="L796" i="41"/>
  <c r="N796" i="41"/>
  <c r="P796" i="41"/>
  <c r="R796" i="41"/>
  <c r="Q330" i="40" s="1"/>
  <c r="T796" i="41"/>
  <c r="V796" i="41"/>
  <c r="X796" i="41"/>
  <c r="Z796" i="41"/>
  <c r="AB796" i="41"/>
  <c r="AC796" i="41"/>
  <c r="AD796" i="41"/>
  <c r="D797" i="41"/>
  <c r="C330" i="40" s="1"/>
  <c r="F797" i="41"/>
  <c r="H797" i="41"/>
  <c r="J797" i="41"/>
  <c r="L797" i="41"/>
  <c r="N797" i="41"/>
  <c r="P797" i="41"/>
  <c r="R797" i="41"/>
  <c r="T797" i="41"/>
  <c r="V797" i="41"/>
  <c r="X797" i="41"/>
  <c r="Z797" i="41"/>
  <c r="AB797" i="41"/>
  <c r="AC797" i="41"/>
  <c r="AD797" i="41" s="1"/>
  <c r="D798" i="41"/>
  <c r="F798" i="41"/>
  <c r="H798" i="41"/>
  <c r="J798" i="41"/>
  <c r="L798" i="41"/>
  <c r="N798" i="41"/>
  <c r="P798" i="41"/>
  <c r="R798" i="41"/>
  <c r="T798" i="41"/>
  <c r="V798" i="41"/>
  <c r="X798" i="41"/>
  <c r="Z798" i="41"/>
  <c r="AB798" i="41"/>
  <c r="AC798" i="41"/>
  <c r="AD798" i="41"/>
  <c r="D799" i="41"/>
  <c r="F799" i="41"/>
  <c r="H799" i="41"/>
  <c r="J799" i="41"/>
  <c r="L799" i="41"/>
  <c r="N799" i="41"/>
  <c r="P799" i="41"/>
  <c r="R799" i="41"/>
  <c r="T799" i="41"/>
  <c r="V799" i="41"/>
  <c r="X799" i="41"/>
  <c r="Z799" i="41"/>
  <c r="AB799" i="41"/>
  <c r="AC799" i="41"/>
  <c r="AD799" i="41"/>
  <c r="D800" i="41"/>
  <c r="F800" i="41"/>
  <c r="H800" i="41"/>
  <c r="J800" i="41"/>
  <c r="L800" i="41"/>
  <c r="N800" i="41"/>
  <c r="P800" i="41"/>
  <c r="R800" i="41"/>
  <c r="T800" i="41"/>
  <c r="V800" i="41"/>
  <c r="X800" i="41"/>
  <c r="Z800" i="41"/>
  <c r="AB800" i="41"/>
  <c r="AC800" i="41"/>
  <c r="AD800" i="41"/>
  <c r="D801" i="41"/>
  <c r="F801" i="41"/>
  <c r="H801" i="41"/>
  <c r="J801" i="41"/>
  <c r="L801" i="41"/>
  <c r="N801" i="41"/>
  <c r="P801" i="41"/>
  <c r="R801" i="41"/>
  <c r="T801" i="41"/>
  <c r="V801" i="41"/>
  <c r="X801" i="41"/>
  <c r="Z801" i="41"/>
  <c r="AB801" i="41"/>
  <c r="AC801" i="41"/>
  <c r="AD801" i="41" s="1"/>
  <c r="D802" i="41"/>
  <c r="F802" i="41"/>
  <c r="H802" i="41"/>
  <c r="J802" i="41"/>
  <c r="L802" i="41"/>
  <c r="N802" i="41"/>
  <c r="P802" i="41"/>
  <c r="R802" i="41"/>
  <c r="T802" i="41"/>
  <c r="V802" i="41"/>
  <c r="X802" i="41"/>
  <c r="Z802" i="41"/>
  <c r="AB802" i="41"/>
  <c r="AC802" i="41"/>
  <c r="AD802" i="41"/>
  <c r="D803" i="41"/>
  <c r="F803" i="41"/>
  <c r="H803" i="41"/>
  <c r="J803" i="41"/>
  <c r="L803" i="41"/>
  <c r="N803" i="41"/>
  <c r="P803" i="41"/>
  <c r="R803" i="41"/>
  <c r="T803" i="41"/>
  <c r="V803" i="41"/>
  <c r="X803" i="41"/>
  <c r="Z803" i="41"/>
  <c r="AB803" i="41"/>
  <c r="AC803" i="41"/>
  <c r="AD803" i="41"/>
  <c r="D804" i="41"/>
  <c r="F804" i="41"/>
  <c r="H804" i="41"/>
  <c r="J804" i="41"/>
  <c r="L804" i="41"/>
  <c r="N804" i="41"/>
  <c r="P804" i="41"/>
  <c r="R804" i="41"/>
  <c r="T804" i="41"/>
  <c r="V804" i="41"/>
  <c r="X804" i="41"/>
  <c r="Z804" i="41"/>
  <c r="AB804" i="41"/>
  <c r="AC804" i="41"/>
  <c r="AD804" i="41"/>
  <c r="D805" i="41"/>
  <c r="F805" i="41"/>
  <c r="H805" i="41"/>
  <c r="J805" i="41"/>
  <c r="L805" i="41"/>
  <c r="N805" i="41"/>
  <c r="P805" i="41"/>
  <c r="R805" i="41"/>
  <c r="T805" i="41"/>
  <c r="V805" i="41"/>
  <c r="X805" i="41"/>
  <c r="Z805" i="41"/>
  <c r="AB805" i="41"/>
  <c r="AC805" i="41"/>
  <c r="AD805" i="41" s="1"/>
  <c r="D806" i="41"/>
  <c r="F806" i="41"/>
  <c r="H806" i="41"/>
  <c r="J806" i="41"/>
  <c r="L806" i="41"/>
  <c r="N806" i="41"/>
  <c r="P806" i="41"/>
  <c r="R806" i="41"/>
  <c r="T806" i="41"/>
  <c r="V806" i="41"/>
  <c r="X806" i="41"/>
  <c r="Z806" i="41"/>
  <c r="AB806" i="41"/>
  <c r="AC806" i="41"/>
  <c r="AD806" i="41"/>
  <c r="D807" i="41"/>
  <c r="F807" i="41"/>
  <c r="H807" i="41"/>
  <c r="J807" i="41"/>
  <c r="L807" i="41"/>
  <c r="N807" i="41"/>
  <c r="P807" i="41"/>
  <c r="R807" i="41"/>
  <c r="T807" i="41"/>
  <c r="V807" i="41"/>
  <c r="X807" i="41"/>
  <c r="Z807" i="41"/>
  <c r="AB807" i="41"/>
  <c r="AC807" i="41"/>
  <c r="AD807" i="41" s="1"/>
  <c r="D808" i="41"/>
  <c r="F808" i="41"/>
  <c r="H808" i="41"/>
  <c r="J808" i="41"/>
  <c r="L808" i="41"/>
  <c r="N808" i="41"/>
  <c r="P808" i="41"/>
  <c r="R808" i="41"/>
  <c r="T808" i="41"/>
  <c r="V808" i="41"/>
  <c r="X808" i="41"/>
  <c r="Z808" i="41"/>
  <c r="AB808" i="41"/>
  <c r="AC808" i="41"/>
  <c r="AD808" i="41"/>
  <c r="D809" i="41"/>
  <c r="F809" i="41"/>
  <c r="H809" i="41"/>
  <c r="J809" i="41"/>
  <c r="L809" i="41"/>
  <c r="N809" i="41"/>
  <c r="P809" i="41"/>
  <c r="R809" i="41"/>
  <c r="T809" i="41"/>
  <c r="V809" i="41"/>
  <c r="X809" i="41"/>
  <c r="Z809" i="41"/>
  <c r="AB809" i="41"/>
  <c r="AC809" i="41"/>
  <c r="AD809" i="41" s="1"/>
  <c r="D810" i="41"/>
  <c r="F810" i="41"/>
  <c r="H810" i="41"/>
  <c r="J810" i="41"/>
  <c r="L810" i="41"/>
  <c r="N810" i="41"/>
  <c r="P810" i="41"/>
  <c r="R810" i="41"/>
  <c r="T810" i="41"/>
  <c r="V810" i="41"/>
  <c r="X810" i="41"/>
  <c r="Z810" i="41"/>
  <c r="AB810" i="41"/>
  <c r="AC810" i="41"/>
  <c r="AD810" i="41" s="1"/>
  <c r="D811" i="41"/>
  <c r="F811" i="41"/>
  <c r="H811" i="41"/>
  <c r="J811" i="41"/>
  <c r="L811" i="41"/>
  <c r="N811" i="41"/>
  <c r="P811" i="41"/>
  <c r="R811" i="41"/>
  <c r="T811" i="41"/>
  <c r="V811" i="41"/>
  <c r="X811" i="41"/>
  <c r="Z811" i="41"/>
  <c r="AB811" i="41"/>
  <c r="AC811" i="41"/>
  <c r="AD811" i="41"/>
  <c r="D812" i="41"/>
  <c r="F812" i="41"/>
  <c r="H812" i="41"/>
  <c r="J812" i="41"/>
  <c r="L812" i="41"/>
  <c r="N812" i="41"/>
  <c r="P812" i="41"/>
  <c r="R812" i="41"/>
  <c r="T812" i="41"/>
  <c r="V812" i="41"/>
  <c r="X812" i="41"/>
  <c r="Z812" i="41"/>
  <c r="AB812" i="41"/>
  <c r="AC812" i="41"/>
  <c r="AD812" i="41"/>
  <c r="D813" i="41"/>
  <c r="F813" i="41"/>
  <c r="H813" i="41"/>
  <c r="J813" i="41"/>
  <c r="L813" i="41"/>
  <c r="N813" i="41"/>
  <c r="P813" i="41"/>
  <c r="R813" i="41"/>
  <c r="T813" i="41"/>
  <c r="V813" i="41"/>
  <c r="X813" i="41"/>
  <c r="Z813" i="41"/>
  <c r="AB813" i="41"/>
  <c r="AC813" i="41"/>
  <c r="AD813" i="41" s="1"/>
  <c r="D814" i="41"/>
  <c r="F814" i="41"/>
  <c r="H814" i="41"/>
  <c r="J814" i="41"/>
  <c r="L814" i="41"/>
  <c r="N814" i="41"/>
  <c r="P814" i="41"/>
  <c r="R814" i="41"/>
  <c r="T814" i="41"/>
  <c r="V814" i="41"/>
  <c r="X814" i="41"/>
  <c r="Z814" i="41"/>
  <c r="AB814" i="41"/>
  <c r="AC814" i="41"/>
  <c r="AD814" i="41"/>
  <c r="D815" i="41"/>
  <c r="F815" i="41"/>
  <c r="H815" i="41"/>
  <c r="J815" i="41"/>
  <c r="L815" i="41"/>
  <c r="N815" i="41"/>
  <c r="P815" i="41"/>
  <c r="R815" i="41"/>
  <c r="T815" i="41"/>
  <c r="V815" i="41"/>
  <c r="X815" i="41"/>
  <c r="Z815" i="41"/>
  <c r="AB815" i="41"/>
  <c r="AC815" i="41"/>
  <c r="AD815" i="41"/>
  <c r="D816" i="41"/>
  <c r="F816" i="41"/>
  <c r="H816" i="41"/>
  <c r="J816" i="41"/>
  <c r="L816" i="41"/>
  <c r="N816" i="41"/>
  <c r="P816" i="41"/>
  <c r="R816" i="41"/>
  <c r="T816" i="41"/>
  <c r="V816" i="41"/>
  <c r="X816" i="41"/>
  <c r="Z816" i="41"/>
  <c r="AB816" i="41"/>
  <c r="AC816" i="41"/>
  <c r="AD816" i="41"/>
  <c r="D817" i="41"/>
  <c r="F817" i="41"/>
  <c r="H817" i="41"/>
  <c r="J817" i="41"/>
  <c r="L817" i="41"/>
  <c r="N817" i="41"/>
  <c r="P817" i="41"/>
  <c r="R817" i="41"/>
  <c r="T817" i="41"/>
  <c r="V817" i="41"/>
  <c r="X817" i="41"/>
  <c r="Z817" i="41"/>
  <c r="AB817" i="41"/>
  <c r="AC817" i="41"/>
  <c r="AD817" i="41" s="1"/>
  <c r="D818" i="41"/>
  <c r="F818" i="41"/>
  <c r="H818" i="41"/>
  <c r="J818" i="41"/>
  <c r="L818" i="41"/>
  <c r="N818" i="41"/>
  <c r="P818" i="41"/>
  <c r="R818" i="41"/>
  <c r="T818" i="41"/>
  <c r="V818" i="41"/>
  <c r="X818" i="41"/>
  <c r="Z818" i="41"/>
  <c r="AB818" i="41"/>
  <c r="AC818" i="41"/>
  <c r="AD818" i="41"/>
  <c r="D819" i="41"/>
  <c r="F819" i="41"/>
  <c r="H819" i="41"/>
  <c r="J819" i="41"/>
  <c r="L819" i="41"/>
  <c r="N819" i="41"/>
  <c r="P819" i="41"/>
  <c r="R819" i="41"/>
  <c r="T819" i="41"/>
  <c r="V819" i="41"/>
  <c r="X819" i="41"/>
  <c r="Z819" i="41"/>
  <c r="AB819" i="41"/>
  <c r="AC819" i="41"/>
  <c r="AD819" i="41"/>
  <c r="D820" i="41"/>
  <c r="F820" i="41"/>
  <c r="H820" i="41"/>
  <c r="J820" i="41"/>
  <c r="L820" i="41"/>
  <c r="N820" i="41"/>
  <c r="P820" i="41"/>
  <c r="R820" i="41"/>
  <c r="T820" i="41"/>
  <c r="V820" i="41"/>
  <c r="X820" i="41"/>
  <c r="Z820" i="41"/>
  <c r="AB820" i="41"/>
  <c r="AC820" i="41"/>
  <c r="AD820" i="41"/>
  <c r="D821" i="41"/>
  <c r="F821" i="41"/>
  <c r="H821" i="41"/>
  <c r="J821" i="41"/>
  <c r="L821" i="41"/>
  <c r="N821" i="41"/>
  <c r="P821" i="41"/>
  <c r="R821" i="41"/>
  <c r="T821" i="41"/>
  <c r="V821" i="41"/>
  <c r="X821" i="41"/>
  <c r="Z821" i="41"/>
  <c r="AB821" i="41"/>
  <c r="AC821" i="41"/>
  <c r="AD821" i="41" s="1"/>
  <c r="D822" i="41"/>
  <c r="F822" i="41"/>
  <c r="H822" i="41"/>
  <c r="J822" i="41"/>
  <c r="L822" i="41"/>
  <c r="N822" i="41"/>
  <c r="P822" i="41"/>
  <c r="R822" i="41"/>
  <c r="T822" i="41"/>
  <c r="V822" i="41"/>
  <c r="X822" i="41"/>
  <c r="Z822" i="41"/>
  <c r="AB822" i="41"/>
  <c r="AC822" i="41"/>
  <c r="AD822" i="41"/>
  <c r="D823" i="41"/>
  <c r="F823" i="41"/>
  <c r="H823" i="41"/>
  <c r="J823" i="41"/>
  <c r="L823" i="41"/>
  <c r="N823" i="41"/>
  <c r="P823" i="41"/>
  <c r="R823" i="41"/>
  <c r="T823" i="41"/>
  <c r="V823" i="41"/>
  <c r="X823" i="41"/>
  <c r="Z823" i="41"/>
  <c r="AB823" i="41"/>
  <c r="AC823" i="41"/>
  <c r="AD823" i="41" s="1"/>
  <c r="D824" i="41"/>
  <c r="F824" i="41"/>
  <c r="H824" i="41"/>
  <c r="J824" i="41"/>
  <c r="L824" i="41"/>
  <c r="N824" i="41"/>
  <c r="P824" i="41"/>
  <c r="R824" i="41"/>
  <c r="T824" i="41"/>
  <c r="V824" i="41"/>
  <c r="X824" i="41"/>
  <c r="Z824" i="41"/>
  <c r="AB824" i="41"/>
  <c r="AC824" i="41"/>
  <c r="AD824" i="41"/>
  <c r="D825" i="41"/>
  <c r="F825" i="41"/>
  <c r="H825" i="41"/>
  <c r="J825" i="41"/>
  <c r="L825" i="41"/>
  <c r="N825" i="41"/>
  <c r="P825" i="41"/>
  <c r="R825" i="41"/>
  <c r="T825" i="41"/>
  <c r="V825" i="41"/>
  <c r="X825" i="41"/>
  <c r="Z825" i="41"/>
  <c r="AB825" i="41"/>
  <c r="AC825" i="41"/>
  <c r="AD825" i="41" s="1"/>
  <c r="D826" i="41"/>
  <c r="F826" i="41"/>
  <c r="H826" i="41"/>
  <c r="J826" i="41"/>
  <c r="L826" i="41"/>
  <c r="N826" i="41"/>
  <c r="P826" i="41"/>
  <c r="R826" i="41"/>
  <c r="T826" i="41"/>
  <c r="V826" i="41"/>
  <c r="X826" i="41"/>
  <c r="Z826" i="41"/>
  <c r="AB826" i="41"/>
  <c r="AC826" i="41"/>
  <c r="AD826" i="41" s="1"/>
  <c r="D827" i="41"/>
  <c r="F827" i="41"/>
  <c r="H827" i="41"/>
  <c r="J827" i="41"/>
  <c r="L827" i="41"/>
  <c r="N827" i="41"/>
  <c r="P827" i="41"/>
  <c r="R827" i="41"/>
  <c r="T827" i="41"/>
  <c r="V827" i="41"/>
  <c r="X827" i="41"/>
  <c r="Z827" i="41"/>
  <c r="AB827" i="41"/>
  <c r="AC827" i="41"/>
  <c r="AD827" i="41"/>
  <c r="D828" i="41"/>
  <c r="F828" i="41"/>
  <c r="H828" i="41"/>
  <c r="J828" i="41"/>
  <c r="L828" i="41"/>
  <c r="N828" i="41"/>
  <c r="P828" i="41"/>
  <c r="R828" i="41"/>
  <c r="T828" i="41"/>
  <c r="V828" i="41"/>
  <c r="X828" i="41"/>
  <c r="Z828" i="41"/>
  <c r="AB828" i="41"/>
  <c r="AC828" i="41"/>
  <c r="AD828" i="41"/>
  <c r="D829" i="41"/>
  <c r="F829" i="41"/>
  <c r="H829" i="41"/>
  <c r="J829" i="41"/>
  <c r="L829" i="41"/>
  <c r="N829" i="41"/>
  <c r="P829" i="41"/>
  <c r="R829" i="41"/>
  <c r="T829" i="41"/>
  <c r="V829" i="41"/>
  <c r="X829" i="41"/>
  <c r="Z829" i="41"/>
  <c r="AB829" i="41"/>
  <c r="AC829" i="41"/>
  <c r="AD829" i="41" s="1"/>
  <c r="D830" i="41"/>
  <c r="F830" i="41"/>
  <c r="H830" i="41"/>
  <c r="J830" i="41"/>
  <c r="L830" i="41"/>
  <c r="N830" i="41"/>
  <c r="P830" i="41"/>
  <c r="R830" i="41"/>
  <c r="T830" i="41"/>
  <c r="V830" i="41"/>
  <c r="X830" i="41"/>
  <c r="Z830" i="41"/>
  <c r="AB830" i="41"/>
  <c r="AC830" i="41"/>
  <c r="AD830" i="41"/>
  <c r="D831" i="41"/>
  <c r="F831" i="41"/>
  <c r="H831" i="41"/>
  <c r="J831" i="41"/>
  <c r="L831" i="41"/>
  <c r="N831" i="41"/>
  <c r="P831" i="41"/>
  <c r="R831" i="41"/>
  <c r="T831" i="41"/>
  <c r="V831" i="41"/>
  <c r="X831" i="41"/>
  <c r="Z831" i="41"/>
  <c r="AB831" i="41"/>
  <c r="AC831" i="41"/>
  <c r="AD831" i="41"/>
  <c r="D832" i="41"/>
  <c r="F832" i="41"/>
  <c r="H832" i="41"/>
  <c r="J832" i="41"/>
  <c r="L832" i="41"/>
  <c r="N832" i="41"/>
  <c r="P832" i="41"/>
  <c r="R832" i="41"/>
  <c r="T832" i="41"/>
  <c r="V832" i="41"/>
  <c r="X832" i="41"/>
  <c r="Z832" i="41"/>
  <c r="AB832" i="41"/>
  <c r="AC832" i="41"/>
  <c r="AD832" i="41"/>
  <c r="D833" i="41"/>
  <c r="F833" i="41"/>
  <c r="H833" i="41"/>
  <c r="J833" i="41"/>
  <c r="L833" i="41"/>
  <c r="N833" i="41"/>
  <c r="P833" i="41"/>
  <c r="R833" i="41"/>
  <c r="T833" i="41"/>
  <c r="V833" i="41"/>
  <c r="X833" i="41"/>
  <c r="Z833" i="41"/>
  <c r="AB833" i="41"/>
  <c r="AC833" i="41"/>
  <c r="AD833" i="41" s="1"/>
  <c r="D834" i="41"/>
  <c r="F834" i="41"/>
  <c r="H834" i="41"/>
  <c r="J834" i="41"/>
  <c r="L834" i="41"/>
  <c r="N834" i="41"/>
  <c r="P834" i="41"/>
  <c r="R834" i="41"/>
  <c r="T834" i="41"/>
  <c r="V834" i="41"/>
  <c r="X834" i="41"/>
  <c r="Z834" i="41"/>
  <c r="AB834" i="41"/>
  <c r="AC834" i="41"/>
  <c r="AD834" i="41"/>
  <c r="D835" i="41"/>
  <c r="F835" i="41"/>
  <c r="H835" i="41"/>
  <c r="J835" i="41"/>
  <c r="L835" i="41"/>
  <c r="N835" i="41"/>
  <c r="P835" i="41"/>
  <c r="R835" i="41"/>
  <c r="T835" i="41"/>
  <c r="V835" i="41"/>
  <c r="X835" i="41"/>
  <c r="Z835" i="41"/>
  <c r="AB835" i="41"/>
  <c r="AC835" i="41"/>
  <c r="AD835" i="41"/>
  <c r="D836" i="41"/>
  <c r="F836" i="41"/>
  <c r="H836" i="41"/>
  <c r="J836" i="41"/>
  <c r="L836" i="41"/>
  <c r="N836" i="41"/>
  <c r="P836" i="41"/>
  <c r="R836" i="41"/>
  <c r="T836" i="41"/>
  <c r="V836" i="41"/>
  <c r="X836" i="41"/>
  <c r="Z836" i="41"/>
  <c r="AB836" i="41"/>
  <c r="AC836" i="41"/>
  <c r="AD836" i="41"/>
  <c r="D837" i="41"/>
  <c r="F837" i="41"/>
  <c r="H837" i="41"/>
  <c r="J837" i="41"/>
  <c r="L837" i="41"/>
  <c r="N837" i="41"/>
  <c r="P837" i="41"/>
  <c r="R837" i="41"/>
  <c r="T837" i="41"/>
  <c r="V837" i="41"/>
  <c r="X837" i="41"/>
  <c r="Z837" i="41"/>
  <c r="AB837" i="41"/>
  <c r="AC837" i="41"/>
  <c r="AD837" i="41" s="1"/>
  <c r="D838" i="41"/>
  <c r="F838" i="41"/>
  <c r="H838" i="41"/>
  <c r="J838" i="41"/>
  <c r="L838" i="41"/>
  <c r="N838" i="41"/>
  <c r="P838" i="41"/>
  <c r="R838" i="41"/>
  <c r="T838" i="41"/>
  <c r="V838" i="41"/>
  <c r="X838" i="41"/>
  <c r="Z838" i="41"/>
  <c r="AB838" i="41"/>
  <c r="AC838" i="41"/>
  <c r="AD838" i="41"/>
  <c r="D839" i="41"/>
  <c r="F839" i="41"/>
  <c r="H839" i="41"/>
  <c r="J839" i="41"/>
  <c r="L839" i="41"/>
  <c r="N839" i="41"/>
  <c r="P839" i="41"/>
  <c r="R839" i="41"/>
  <c r="T839" i="41"/>
  <c r="V839" i="41"/>
  <c r="X839" i="41"/>
  <c r="Z839" i="41"/>
  <c r="AB839" i="41"/>
  <c r="AC839" i="41"/>
  <c r="AD839" i="41" s="1"/>
  <c r="D840" i="41"/>
  <c r="F840" i="41"/>
  <c r="H840" i="41"/>
  <c r="J840" i="41"/>
  <c r="L840" i="41"/>
  <c r="N840" i="41"/>
  <c r="P840" i="41"/>
  <c r="R840" i="41"/>
  <c r="T840" i="41"/>
  <c r="V840" i="41"/>
  <c r="X840" i="41"/>
  <c r="Z840" i="41"/>
  <c r="AB840" i="41"/>
  <c r="AC840" i="41"/>
  <c r="AD840" i="41"/>
  <c r="D841" i="41"/>
  <c r="F841" i="41"/>
  <c r="H841" i="41"/>
  <c r="J841" i="41"/>
  <c r="L841" i="41"/>
  <c r="N841" i="41"/>
  <c r="P841" i="41"/>
  <c r="R841" i="41"/>
  <c r="T841" i="41"/>
  <c r="V841" i="41"/>
  <c r="X841" i="41"/>
  <c r="Z841" i="41"/>
  <c r="AB841" i="41"/>
  <c r="AC841" i="41"/>
  <c r="AD841" i="41" s="1"/>
  <c r="D842" i="41"/>
  <c r="F842" i="41"/>
  <c r="H842" i="41"/>
  <c r="J842" i="41"/>
  <c r="L842" i="41"/>
  <c r="N842" i="41"/>
  <c r="P842" i="41"/>
  <c r="R842" i="41"/>
  <c r="T842" i="41"/>
  <c r="V842" i="41"/>
  <c r="X842" i="41"/>
  <c r="Z842" i="41"/>
  <c r="AB842" i="41"/>
  <c r="AC842" i="41"/>
  <c r="AD842" i="41" s="1"/>
  <c r="D843" i="41"/>
  <c r="F843" i="41"/>
  <c r="H843" i="41"/>
  <c r="J843" i="41"/>
  <c r="L843" i="41"/>
  <c r="N843" i="41"/>
  <c r="P843" i="41"/>
  <c r="R843" i="41"/>
  <c r="T843" i="41"/>
  <c r="V843" i="41"/>
  <c r="X843" i="41"/>
  <c r="Z843" i="41"/>
  <c r="AB843" i="41"/>
  <c r="AC843" i="41"/>
  <c r="AD843" i="41"/>
  <c r="D844" i="41"/>
  <c r="F844" i="41"/>
  <c r="H844" i="41"/>
  <c r="J844" i="41"/>
  <c r="L844" i="41"/>
  <c r="N844" i="41"/>
  <c r="P844" i="41"/>
  <c r="R844" i="41"/>
  <c r="T844" i="41"/>
  <c r="V844" i="41"/>
  <c r="X844" i="41"/>
  <c r="Z844" i="41"/>
  <c r="AB844" i="41"/>
  <c r="AC844" i="41"/>
  <c r="AD844" i="41"/>
  <c r="D845" i="41"/>
  <c r="F845" i="41"/>
  <c r="H845" i="41"/>
  <c r="J845" i="41"/>
  <c r="L845" i="41"/>
  <c r="N845" i="41"/>
  <c r="P845" i="41"/>
  <c r="R845" i="41"/>
  <c r="T845" i="41"/>
  <c r="V845" i="41"/>
  <c r="X845" i="41"/>
  <c r="Z845" i="41"/>
  <c r="AB845" i="41"/>
  <c r="AC845" i="41"/>
  <c r="AD845" i="41" s="1"/>
  <c r="D846" i="41"/>
  <c r="F846" i="41"/>
  <c r="H846" i="41"/>
  <c r="J846" i="41"/>
  <c r="L846" i="41"/>
  <c r="N846" i="41"/>
  <c r="P846" i="41"/>
  <c r="R846" i="41"/>
  <c r="T846" i="41"/>
  <c r="V846" i="41"/>
  <c r="X846" i="41"/>
  <c r="Z846" i="41"/>
  <c r="AB846" i="41"/>
  <c r="AC846" i="41"/>
  <c r="AD846" i="41"/>
  <c r="D847" i="41"/>
  <c r="F847" i="41"/>
  <c r="H847" i="41"/>
  <c r="J847" i="41"/>
  <c r="L847" i="41"/>
  <c r="N847" i="41"/>
  <c r="P847" i="41"/>
  <c r="R847" i="41"/>
  <c r="T847" i="41"/>
  <c r="V847" i="41"/>
  <c r="X847" i="41"/>
  <c r="Z847" i="41"/>
  <c r="AB847" i="41"/>
  <c r="AC847" i="41"/>
  <c r="AD847" i="41"/>
  <c r="D848" i="41"/>
  <c r="F848" i="41"/>
  <c r="H848" i="41"/>
  <c r="J848" i="41"/>
  <c r="L848" i="41"/>
  <c r="N848" i="41"/>
  <c r="P848" i="41"/>
  <c r="R848" i="41"/>
  <c r="T848" i="41"/>
  <c r="V848" i="41"/>
  <c r="X848" i="41"/>
  <c r="Z848" i="41"/>
  <c r="AB848" i="41"/>
  <c r="AC848" i="41"/>
  <c r="AD848" i="41"/>
  <c r="D849" i="41"/>
  <c r="F849" i="41"/>
  <c r="H849" i="41"/>
  <c r="J849" i="41"/>
  <c r="L849" i="41"/>
  <c r="N849" i="41"/>
  <c r="P849" i="41"/>
  <c r="R849" i="41"/>
  <c r="T849" i="41"/>
  <c r="V849" i="41"/>
  <c r="X849" i="41"/>
  <c r="Z849" i="41"/>
  <c r="AB849" i="41"/>
  <c r="AC849" i="41"/>
  <c r="AD849" i="41" s="1"/>
  <c r="D850" i="41"/>
  <c r="F850" i="41"/>
  <c r="H850" i="41"/>
  <c r="J850" i="41"/>
  <c r="L850" i="41"/>
  <c r="N850" i="41"/>
  <c r="P850" i="41"/>
  <c r="R850" i="41"/>
  <c r="T850" i="41"/>
  <c r="V850" i="41"/>
  <c r="X850" i="41"/>
  <c r="Z850" i="41"/>
  <c r="AB850" i="41"/>
  <c r="AC850" i="41"/>
  <c r="AD850" i="41"/>
  <c r="D851" i="41"/>
  <c r="F851" i="41"/>
  <c r="H851" i="41"/>
  <c r="J851" i="41"/>
  <c r="L851" i="41"/>
  <c r="N851" i="41"/>
  <c r="P851" i="41"/>
  <c r="R851" i="41"/>
  <c r="T851" i="41"/>
  <c r="V851" i="41"/>
  <c r="X851" i="41"/>
  <c r="Z851" i="41"/>
  <c r="AB851" i="41"/>
  <c r="AC851" i="41"/>
  <c r="AD851" i="41"/>
  <c r="D852" i="41"/>
  <c r="F852" i="41"/>
  <c r="H852" i="41"/>
  <c r="J852" i="41"/>
  <c r="L852" i="41"/>
  <c r="N852" i="41"/>
  <c r="P852" i="41"/>
  <c r="R852" i="41"/>
  <c r="T852" i="41"/>
  <c r="V852" i="41"/>
  <c r="X852" i="41"/>
  <c r="Z852" i="41"/>
  <c r="AB852" i="41"/>
  <c r="AC852" i="41"/>
  <c r="AD852" i="41"/>
  <c r="D853" i="41"/>
  <c r="F853" i="41"/>
  <c r="H853" i="41"/>
  <c r="J853" i="41"/>
  <c r="L853" i="41"/>
  <c r="N853" i="41"/>
  <c r="P853" i="41"/>
  <c r="R853" i="41"/>
  <c r="T853" i="41"/>
  <c r="V853" i="41"/>
  <c r="X853" i="41"/>
  <c r="Z853" i="41"/>
  <c r="AB853" i="41"/>
  <c r="AC853" i="41"/>
  <c r="AD853" i="41" s="1"/>
  <c r="D854" i="41"/>
  <c r="F854" i="41"/>
  <c r="H854" i="41"/>
  <c r="J854" i="41"/>
  <c r="L854" i="41"/>
  <c r="N854" i="41"/>
  <c r="P854" i="41"/>
  <c r="R854" i="41"/>
  <c r="T854" i="41"/>
  <c r="V854" i="41"/>
  <c r="X854" i="41"/>
  <c r="Z854" i="41"/>
  <c r="AB854" i="41"/>
  <c r="AC854" i="41"/>
  <c r="AD854" i="41"/>
  <c r="D855" i="41"/>
  <c r="F855" i="41"/>
  <c r="H855" i="41"/>
  <c r="J855" i="41"/>
  <c r="L855" i="41"/>
  <c r="N855" i="41"/>
  <c r="P855" i="41"/>
  <c r="R855" i="41"/>
  <c r="T855" i="41"/>
  <c r="V855" i="41"/>
  <c r="X855" i="41"/>
  <c r="Z855" i="41"/>
  <c r="AB855" i="41"/>
  <c r="AC855" i="41"/>
  <c r="AD855" i="41" s="1"/>
  <c r="D856" i="41"/>
  <c r="F856" i="41"/>
  <c r="H856" i="41"/>
  <c r="J856" i="41"/>
  <c r="L856" i="41"/>
  <c r="N856" i="41"/>
  <c r="P856" i="41"/>
  <c r="R856" i="41"/>
  <c r="T856" i="41"/>
  <c r="V856" i="41"/>
  <c r="X856" i="41"/>
  <c r="Z856" i="41"/>
  <c r="AB856" i="41"/>
  <c r="AC856" i="41"/>
  <c r="AD856" i="41"/>
  <c r="D857" i="41"/>
  <c r="F857" i="41"/>
  <c r="H857" i="41"/>
  <c r="J857" i="41"/>
  <c r="L857" i="41"/>
  <c r="N857" i="41"/>
  <c r="P857" i="41"/>
  <c r="R857" i="41"/>
  <c r="T857" i="41"/>
  <c r="V857" i="41"/>
  <c r="X857" i="41"/>
  <c r="Z857" i="41"/>
  <c r="AB857" i="41"/>
  <c r="AC857" i="41"/>
  <c r="AD857" i="41" s="1"/>
  <c r="D858" i="41"/>
  <c r="F858" i="41"/>
  <c r="H858" i="41"/>
  <c r="J858" i="41"/>
  <c r="L858" i="41"/>
  <c r="N858" i="41"/>
  <c r="P858" i="41"/>
  <c r="R858" i="41"/>
  <c r="T858" i="41"/>
  <c r="V858" i="41"/>
  <c r="X858" i="41"/>
  <c r="Z858" i="41"/>
  <c r="AB858" i="41"/>
  <c r="AC858" i="41"/>
  <c r="AD858" i="41" s="1"/>
  <c r="D859" i="41"/>
  <c r="F859" i="41"/>
  <c r="H859" i="41"/>
  <c r="J859" i="41"/>
  <c r="L859" i="41"/>
  <c r="N859" i="41"/>
  <c r="P859" i="41"/>
  <c r="R859" i="41"/>
  <c r="T859" i="41"/>
  <c r="V859" i="41"/>
  <c r="X859" i="41"/>
  <c r="Z859" i="41"/>
  <c r="AB859" i="41"/>
  <c r="AC859" i="41"/>
  <c r="AD859" i="41"/>
  <c r="D860" i="41"/>
  <c r="F860" i="41"/>
  <c r="H860" i="41"/>
  <c r="J860" i="41"/>
  <c r="L860" i="41"/>
  <c r="N860" i="41"/>
  <c r="P860" i="41"/>
  <c r="R860" i="41"/>
  <c r="T860" i="41"/>
  <c r="V860" i="41"/>
  <c r="X860" i="41"/>
  <c r="Z860" i="41"/>
  <c r="AB860" i="41"/>
  <c r="AC860" i="41"/>
  <c r="AD860" i="41"/>
  <c r="D861" i="41"/>
  <c r="F861" i="41"/>
  <c r="H861" i="41"/>
  <c r="J861" i="41"/>
  <c r="L861" i="41"/>
  <c r="N861" i="41"/>
  <c r="P861" i="41"/>
  <c r="R861" i="41"/>
  <c r="T861" i="41"/>
  <c r="V861" i="41"/>
  <c r="X861" i="41"/>
  <c r="Z861" i="41"/>
  <c r="AB861" i="41"/>
  <c r="AC861" i="41"/>
  <c r="AD861" i="41" s="1"/>
  <c r="D862" i="41"/>
  <c r="F862" i="41"/>
  <c r="H862" i="41"/>
  <c r="J862" i="41"/>
  <c r="L862" i="41"/>
  <c r="N862" i="41"/>
  <c r="P862" i="41"/>
  <c r="R862" i="41"/>
  <c r="T862" i="41"/>
  <c r="V862" i="41"/>
  <c r="X862" i="41"/>
  <c r="Z862" i="41"/>
  <c r="AB862" i="41"/>
  <c r="AC862" i="41"/>
  <c r="AD862" i="41"/>
  <c r="D863" i="41"/>
  <c r="F863" i="41"/>
  <c r="H863" i="41"/>
  <c r="J863" i="41"/>
  <c r="L863" i="41"/>
  <c r="N863" i="41"/>
  <c r="P863" i="41"/>
  <c r="R863" i="41"/>
  <c r="T863" i="41"/>
  <c r="V863" i="41"/>
  <c r="X863" i="41"/>
  <c r="Z863" i="41"/>
  <c r="AB863" i="41"/>
  <c r="AC863" i="41"/>
  <c r="AD863" i="41"/>
  <c r="D864" i="41"/>
  <c r="F864" i="41"/>
  <c r="H864" i="41"/>
  <c r="J864" i="41"/>
  <c r="L864" i="41"/>
  <c r="N864" i="41"/>
  <c r="P864" i="41"/>
  <c r="R864" i="41"/>
  <c r="T864" i="41"/>
  <c r="V864" i="41"/>
  <c r="X864" i="41"/>
  <c r="Z864" i="41"/>
  <c r="AB864" i="41"/>
  <c r="AC864" i="41"/>
  <c r="AD864" i="41"/>
  <c r="D865" i="41"/>
  <c r="F865" i="41"/>
  <c r="H865" i="41"/>
  <c r="J865" i="41"/>
  <c r="L865" i="41"/>
  <c r="N865" i="41"/>
  <c r="P865" i="41"/>
  <c r="R865" i="41"/>
  <c r="T865" i="41"/>
  <c r="V865" i="41"/>
  <c r="X865" i="41"/>
  <c r="Z865" i="41"/>
  <c r="AB865" i="41"/>
  <c r="AC865" i="41"/>
  <c r="AD865" i="41" s="1"/>
  <c r="D866" i="41"/>
  <c r="F866" i="41"/>
  <c r="H866" i="41"/>
  <c r="J866" i="41"/>
  <c r="L866" i="41"/>
  <c r="N866" i="41"/>
  <c r="P866" i="41"/>
  <c r="R866" i="41"/>
  <c r="T866" i="41"/>
  <c r="V866" i="41"/>
  <c r="X866" i="41"/>
  <c r="Z866" i="41"/>
  <c r="AB866" i="41"/>
  <c r="AC866" i="41"/>
  <c r="AD866" i="41"/>
  <c r="D867" i="41"/>
  <c r="F867" i="41"/>
  <c r="H867" i="41"/>
  <c r="J867" i="41"/>
  <c r="L867" i="41"/>
  <c r="N867" i="41"/>
  <c r="P867" i="41"/>
  <c r="R867" i="41"/>
  <c r="T867" i="41"/>
  <c r="V867" i="41"/>
  <c r="X867" i="41"/>
  <c r="Z867" i="41"/>
  <c r="AB867" i="41"/>
  <c r="AC867" i="41"/>
  <c r="AD867" i="41"/>
  <c r="D868" i="41"/>
  <c r="F868" i="41"/>
  <c r="H868" i="41"/>
  <c r="J868" i="41"/>
  <c r="L868" i="41"/>
  <c r="N868" i="41"/>
  <c r="P868" i="41"/>
  <c r="R868" i="41"/>
  <c r="T868" i="41"/>
  <c r="V868" i="41"/>
  <c r="X868" i="41"/>
  <c r="Z868" i="41"/>
  <c r="AB868" i="41"/>
  <c r="AC868" i="41"/>
  <c r="AD868" i="41"/>
  <c r="D869" i="41"/>
  <c r="F869" i="41"/>
  <c r="H869" i="41"/>
  <c r="J869" i="41"/>
  <c r="L869" i="41"/>
  <c r="N869" i="41"/>
  <c r="P869" i="41"/>
  <c r="R869" i="41"/>
  <c r="T869" i="41"/>
  <c r="V869" i="41"/>
  <c r="X869" i="41"/>
  <c r="Z869" i="41"/>
  <c r="AB869" i="41"/>
  <c r="AC869" i="41"/>
  <c r="AD869" i="41" s="1"/>
  <c r="D870" i="41"/>
  <c r="F870" i="41"/>
  <c r="H870" i="41"/>
  <c r="J870" i="41"/>
  <c r="L870" i="41"/>
  <c r="N870" i="41"/>
  <c r="P870" i="41"/>
  <c r="R870" i="41"/>
  <c r="T870" i="41"/>
  <c r="V870" i="41"/>
  <c r="X870" i="41"/>
  <c r="Z870" i="41"/>
  <c r="AB870" i="41"/>
  <c r="AC870" i="41"/>
  <c r="AD870" i="41"/>
  <c r="D871" i="41"/>
  <c r="F871" i="41"/>
  <c r="H871" i="41"/>
  <c r="J871" i="41"/>
  <c r="L871" i="41"/>
  <c r="N871" i="41"/>
  <c r="P871" i="41"/>
  <c r="R871" i="41"/>
  <c r="T871" i="41"/>
  <c r="V871" i="41"/>
  <c r="X871" i="41"/>
  <c r="Z871" i="41"/>
  <c r="AB871" i="41"/>
  <c r="AC871" i="41"/>
  <c r="AD871" i="41" s="1"/>
  <c r="D872" i="41"/>
  <c r="F872" i="41"/>
  <c r="H872" i="41"/>
  <c r="J872" i="41"/>
  <c r="L872" i="41"/>
  <c r="N872" i="41"/>
  <c r="P872" i="41"/>
  <c r="R872" i="41"/>
  <c r="T872" i="41"/>
  <c r="V872" i="41"/>
  <c r="X872" i="41"/>
  <c r="Z872" i="41"/>
  <c r="AB872" i="41"/>
  <c r="AC872" i="41"/>
  <c r="AD872" i="41"/>
  <c r="D873" i="41"/>
  <c r="F873" i="41"/>
  <c r="H873" i="41"/>
  <c r="J873" i="41"/>
  <c r="L873" i="41"/>
  <c r="N873" i="41"/>
  <c r="P873" i="41"/>
  <c r="R873" i="41"/>
  <c r="T873" i="41"/>
  <c r="V873" i="41"/>
  <c r="X873" i="41"/>
  <c r="Z873" i="41"/>
  <c r="AB873" i="41"/>
  <c r="AC873" i="41"/>
  <c r="AD873" i="41" s="1"/>
  <c r="D874" i="41"/>
  <c r="F874" i="41"/>
  <c r="H874" i="41"/>
  <c r="J874" i="41"/>
  <c r="L874" i="41"/>
  <c r="N874" i="41"/>
  <c r="P874" i="41"/>
  <c r="R874" i="41"/>
  <c r="T874" i="41"/>
  <c r="V874" i="41"/>
  <c r="X874" i="41"/>
  <c r="Z874" i="41"/>
  <c r="AB874" i="41"/>
  <c r="AC874" i="41"/>
  <c r="AD874" i="41" s="1"/>
  <c r="D875" i="41"/>
  <c r="F875" i="41"/>
  <c r="H875" i="41"/>
  <c r="J875" i="41"/>
  <c r="L875" i="41"/>
  <c r="N875" i="41"/>
  <c r="P875" i="41"/>
  <c r="R875" i="41"/>
  <c r="T875" i="41"/>
  <c r="V875" i="41"/>
  <c r="X875" i="41"/>
  <c r="Z875" i="41"/>
  <c r="AB875" i="41"/>
  <c r="AC875" i="41"/>
  <c r="AD875" i="41"/>
  <c r="D876" i="41"/>
  <c r="F876" i="41"/>
  <c r="H876" i="41"/>
  <c r="J876" i="41"/>
  <c r="L876" i="41"/>
  <c r="N876" i="41"/>
  <c r="P876" i="41"/>
  <c r="R876" i="41"/>
  <c r="T876" i="41"/>
  <c r="V876" i="41"/>
  <c r="X876" i="41"/>
  <c r="Z876" i="41"/>
  <c r="AB876" i="41"/>
  <c r="AC876" i="41"/>
  <c r="AD876" i="41"/>
  <c r="D877" i="41"/>
  <c r="F877" i="41"/>
  <c r="H877" i="41"/>
  <c r="J877" i="41"/>
  <c r="L877" i="41"/>
  <c r="N877" i="41"/>
  <c r="P877" i="41"/>
  <c r="R877" i="41"/>
  <c r="T877" i="41"/>
  <c r="V877" i="41"/>
  <c r="X877" i="41"/>
  <c r="Z877" i="41"/>
  <c r="AB877" i="41"/>
  <c r="AC877" i="41"/>
  <c r="AD877" i="41" s="1"/>
  <c r="D878" i="41"/>
  <c r="F878" i="41"/>
  <c r="H878" i="41"/>
  <c r="J878" i="41"/>
  <c r="L878" i="41"/>
  <c r="N878" i="41"/>
  <c r="P878" i="41"/>
  <c r="R878" i="41"/>
  <c r="T878" i="41"/>
  <c r="V878" i="41"/>
  <c r="X878" i="41"/>
  <c r="Z878" i="41"/>
  <c r="AB878" i="41"/>
  <c r="AC878" i="41"/>
  <c r="AD878" i="41"/>
  <c r="D879" i="41"/>
  <c r="F879" i="41"/>
  <c r="H879" i="41"/>
  <c r="J879" i="41"/>
  <c r="L879" i="41"/>
  <c r="N879" i="41"/>
  <c r="P879" i="41"/>
  <c r="R879" i="41"/>
  <c r="T879" i="41"/>
  <c r="V879" i="41"/>
  <c r="X879" i="41"/>
  <c r="Z879" i="41"/>
  <c r="AB879" i="41"/>
  <c r="AC879" i="41"/>
  <c r="AD879" i="41"/>
  <c r="D880" i="41"/>
  <c r="F880" i="41"/>
  <c r="H880" i="41"/>
  <c r="J880" i="41"/>
  <c r="L880" i="41"/>
  <c r="N880" i="41"/>
  <c r="P880" i="41"/>
  <c r="R880" i="41"/>
  <c r="T880" i="41"/>
  <c r="V880" i="41"/>
  <c r="X880" i="41"/>
  <c r="Z880" i="41"/>
  <c r="AB880" i="41"/>
  <c r="AC880" i="41"/>
  <c r="AD880" i="41"/>
  <c r="D881" i="41"/>
  <c r="F881" i="41"/>
  <c r="H881" i="41"/>
  <c r="J881" i="41"/>
  <c r="L881" i="41"/>
  <c r="N881" i="41"/>
  <c r="P881" i="41"/>
  <c r="R881" i="41"/>
  <c r="T881" i="41"/>
  <c r="V881" i="41"/>
  <c r="X881" i="41"/>
  <c r="Z881" i="41"/>
  <c r="AB881" i="41"/>
  <c r="AC881" i="41"/>
  <c r="AD881" i="41" s="1"/>
  <c r="D882" i="41"/>
  <c r="F882" i="41"/>
  <c r="H882" i="41"/>
  <c r="J882" i="41"/>
  <c r="L882" i="41"/>
  <c r="N882" i="41"/>
  <c r="P882" i="41"/>
  <c r="R882" i="41"/>
  <c r="T882" i="41"/>
  <c r="V882" i="41"/>
  <c r="X882" i="41"/>
  <c r="Z882" i="41"/>
  <c r="AB882" i="41"/>
  <c r="AC882" i="41"/>
  <c r="AD882" i="41"/>
  <c r="D883" i="41"/>
  <c r="F883" i="41"/>
  <c r="H883" i="41"/>
  <c r="J883" i="41"/>
  <c r="L883" i="41"/>
  <c r="N883" i="41"/>
  <c r="P883" i="41"/>
  <c r="R883" i="41"/>
  <c r="T883" i="41"/>
  <c r="V883" i="41"/>
  <c r="X883" i="41"/>
  <c r="Z883" i="41"/>
  <c r="AB883" i="41"/>
  <c r="AC883" i="41"/>
  <c r="AD883" i="41"/>
  <c r="D884" i="41"/>
  <c r="F884" i="41"/>
  <c r="H884" i="41"/>
  <c r="J884" i="41"/>
  <c r="L884" i="41"/>
  <c r="N884" i="41"/>
  <c r="P884" i="41"/>
  <c r="R884" i="41"/>
  <c r="T884" i="41"/>
  <c r="V884" i="41"/>
  <c r="X884" i="41"/>
  <c r="Z884" i="41"/>
  <c r="AB884" i="41"/>
  <c r="AC884" i="41"/>
  <c r="AD884" i="41"/>
  <c r="D885" i="41"/>
  <c r="F885" i="41"/>
  <c r="H885" i="41"/>
  <c r="J885" i="41"/>
  <c r="L885" i="41"/>
  <c r="N885" i="41"/>
  <c r="P885" i="41"/>
  <c r="R885" i="41"/>
  <c r="T885" i="41"/>
  <c r="V885" i="41"/>
  <c r="X885" i="41"/>
  <c r="Z885" i="41"/>
  <c r="AB885" i="41"/>
  <c r="AC885" i="41"/>
  <c r="AD885" i="41" s="1"/>
  <c r="D886" i="41"/>
  <c r="F886" i="41"/>
  <c r="H886" i="41"/>
  <c r="J886" i="41"/>
  <c r="L886" i="41"/>
  <c r="N886" i="41"/>
  <c r="P886" i="41"/>
  <c r="R886" i="41"/>
  <c r="T886" i="41"/>
  <c r="V886" i="41"/>
  <c r="X886" i="41"/>
  <c r="Z886" i="41"/>
  <c r="AB886" i="41"/>
  <c r="AC886" i="41"/>
  <c r="AD886" i="41"/>
  <c r="D887" i="41"/>
  <c r="F887" i="41"/>
  <c r="H887" i="41"/>
  <c r="J887" i="41"/>
  <c r="L887" i="41"/>
  <c r="N887" i="41"/>
  <c r="P887" i="41"/>
  <c r="R887" i="41"/>
  <c r="T887" i="41"/>
  <c r="V887" i="41"/>
  <c r="X887" i="41"/>
  <c r="Z887" i="41"/>
  <c r="AB887" i="41"/>
  <c r="AC887" i="41"/>
  <c r="AD887" i="41" s="1"/>
  <c r="D888" i="41"/>
  <c r="F888" i="41"/>
  <c r="H888" i="41"/>
  <c r="J888" i="41"/>
  <c r="L888" i="41"/>
  <c r="N888" i="41"/>
  <c r="P888" i="41"/>
  <c r="R888" i="41"/>
  <c r="T888" i="41"/>
  <c r="V888" i="41"/>
  <c r="X888" i="41"/>
  <c r="Z888" i="41"/>
  <c r="AB888" i="41"/>
  <c r="AC888" i="41"/>
  <c r="AD888" i="41"/>
  <c r="D889" i="41"/>
  <c r="F889" i="41"/>
  <c r="H889" i="41"/>
  <c r="J889" i="41"/>
  <c r="L889" i="41"/>
  <c r="N889" i="41"/>
  <c r="P889" i="41"/>
  <c r="R889" i="41"/>
  <c r="T889" i="41"/>
  <c r="V889" i="41"/>
  <c r="X889" i="41"/>
  <c r="Z889" i="41"/>
  <c r="AB889" i="41"/>
  <c r="AC889" i="41"/>
  <c r="AD889" i="41" s="1"/>
  <c r="D890" i="41"/>
  <c r="F890" i="41"/>
  <c r="H890" i="41"/>
  <c r="J890" i="41"/>
  <c r="L890" i="41"/>
  <c r="N890" i="41"/>
  <c r="P890" i="41"/>
  <c r="R890" i="41"/>
  <c r="T890" i="41"/>
  <c r="V890" i="41"/>
  <c r="X890" i="41"/>
  <c r="Z890" i="41"/>
  <c r="AB890" i="41"/>
  <c r="AC890" i="41"/>
  <c r="AD890" i="41" s="1"/>
  <c r="D891" i="41"/>
  <c r="F891" i="41"/>
  <c r="H891" i="41"/>
  <c r="J891" i="41"/>
  <c r="L891" i="41"/>
  <c r="N891" i="41"/>
  <c r="P891" i="41"/>
  <c r="R891" i="41"/>
  <c r="T891" i="41"/>
  <c r="V891" i="41"/>
  <c r="X891" i="41"/>
  <c r="Z891" i="41"/>
  <c r="AB891" i="41"/>
  <c r="AC891" i="41"/>
  <c r="AD891" i="41"/>
  <c r="D892" i="41"/>
  <c r="F892" i="41"/>
  <c r="H892" i="41"/>
  <c r="J892" i="41"/>
  <c r="L892" i="41"/>
  <c r="N892" i="41"/>
  <c r="P892" i="41"/>
  <c r="R892" i="41"/>
  <c r="T892" i="41"/>
  <c r="V892" i="41"/>
  <c r="X892" i="41"/>
  <c r="Z892" i="41"/>
  <c r="AB892" i="41"/>
  <c r="AC892" i="41"/>
  <c r="AD892" i="41"/>
  <c r="D893" i="41"/>
  <c r="F893" i="41"/>
  <c r="H893" i="41"/>
  <c r="J893" i="41"/>
  <c r="L893" i="41"/>
  <c r="N893" i="41"/>
  <c r="P893" i="41"/>
  <c r="R893" i="41"/>
  <c r="T893" i="41"/>
  <c r="V893" i="41"/>
  <c r="X893" i="41"/>
  <c r="Z893" i="41"/>
  <c r="AB893" i="41"/>
  <c r="AC893" i="41"/>
  <c r="AD893" i="41" s="1"/>
  <c r="D894" i="41"/>
  <c r="F894" i="41"/>
  <c r="H894" i="41"/>
  <c r="J894" i="41"/>
  <c r="L894" i="41"/>
  <c r="N894" i="41"/>
  <c r="P894" i="41"/>
  <c r="R894" i="41"/>
  <c r="T894" i="41"/>
  <c r="V894" i="41"/>
  <c r="X894" i="41"/>
  <c r="Z894" i="41"/>
  <c r="AB894" i="41"/>
  <c r="AC894" i="41"/>
  <c r="AD894" i="41"/>
  <c r="D895" i="41"/>
  <c r="F895" i="41"/>
  <c r="H895" i="41"/>
  <c r="J895" i="41"/>
  <c r="L895" i="41"/>
  <c r="N895" i="41"/>
  <c r="P895" i="41"/>
  <c r="R895" i="41"/>
  <c r="T895" i="41"/>
  <c r="V895" i="41"/>
  <c r="X895" i="41"/>
  <c r="Z895" i="41"/>
  <c r="AB895" i="41"/>
  <c r="AC895" i="41"/>
  <c r="AD895" i="41"/>
  <c r="D896" i="41"/>
  <c r="F896" i="41"/>
  <c r="H896" i="41"/>
  <c r="J896" i="41"/>
  <c r="L896" i="41"/>
  <c r="N896" i="41"/>
  <c r="P896" i="41"/>
  <c r="R896" i="41"/>
  <c r="T896" i="41"/>
  <c r="V896" i="41"/>
  <c r="X896" i="41"/>
  <c r="Z896" i="41"/>
  <c r="AB896" i="41"/>
  <c r="AC896" i="41"/>
  <c r="AD896" i="41"/>
  <c r="D897" i="41"/>
  <c r="F897" i="41"/>
  <c r="H897" i="41"/>
  <c r="J897" i="41"/>
  <c r="L897" i="41"/>
  <c r="N897" i="41"/>
  <c r="P897" i="41"/>
  <c r="R897" i="41"/>
  <c r="T897" i="41"/>
  <c r="V897" i="41"/>
  <c r="X897" i="41"/>
  <c r="Z897" i="41"/>
  <c r="AB897" i="41"/>
  <c r="AC897" i="41"/>
  <c r="AD897" i="41" s="1"/>
  <c r="D898" i="41"/>
  <c r="F898" i="41"/>
  <c r="H898" i="41"/>
  <c r="J898" i="41"/>
  <c r="L898" i="41"/>
  <c r="N898" i="41"/>
  <c r="P898" i="41"/>
  <c r="R898" i="41"/>
  <c r="T898" i="41"/>
  <c r="V898" i="41"/>
  <c r="X898" i="41"/>
  <c r="Z898" i="41"/>
  <c r="AB898" i="41"/>
  <c r="AC898" i="41"/>
  <c r="AD898" i="41"/>
  <c r="D899" i="41"/>
  <c r="F899" i="41"/>
  <c r="H899" i="41"/>
  <c r="J899" i="41"/>
  <c r="L899" i="41"/>
  <c r="N899" i="41"/>
  <c r="P899" i="41"/>
  <c r="R899" i="41"/>
  <c r="T899" i="41"/>
  <c r="V899" i="41"/>
  <c r="X899" i="41"/>
  <c r="Z899" i="41"/>
  <c r="AB899" i="41"/>
  <c r="AC899" i="41"/>
  <c r="AD899" i="41"/>
  <c r="D900" i="41"/>
  <c r="F900" i="41"/>
  <c r="H900" i="41"/>
  <c r="J900" i="41"/>
  <c r="L900" i="41"/>
  <c r="N900" i="41"/>
  <c r="P900" i="41"/>
  <c r="R900" i="41"/>
  <c r="T900" i="41"/>
  <c r="V900" i="41"/>
  <c r="X900" i="41"/>
  <c r="Z900" i="41"/>
  <c r="AB900" i="41"/>
  <c r="AC900" i="41"/>
  <c r="AD900" i="41"/>
  <c r="D901" i="41"/>
  <c r="F901" i="41"/>
  <c r="H901" i="41"/>
  <c r="J901" i="41"/>
  <c r="L901" i="41"/>
  <c r="N901" i="41"/>
  <c r="P901" i="41"/>
  <c r="R901" i="41"/>
  <c r="T901" i="41"/>
  <c r="V901" i="41"/>
  <c r="X901" i="41"/>
  <c r="Z901" i="41"/>
  <c r="AB901" i="41"/>
  <c r="AC901" i="41"/>
  <c r="AD901" i="41" s="1"/>
  <c r="D902" i="41"/>
  <c r="F902" i="41"/>
  <c r="H902" i="41"/>
  <c r="J902" i="41"/>
  <c r="L902" i="41"/>
  <c r="N902" i="41"/>
  <c r="P902" i="41"/>
  <c r="R902" i="41"/>
  <c r="T902" i="41"/>
  <c r="V902" i="41"/>
  <c r="X902" i="41"/>
  <c r="Z902" i="41"/>
  <c r="AB902" i="41"/>
  <c r="AC902" i="41"/>
  <c r="AD902" i="41"/>
  <c r="D903" i="41"/>
  <c r="F903" i="41"/>
  <c r="H903" i="41"/>
  <c r="J903" i="41"/>
  <c r="L903" i="41"/>
  <c r="N903" i="41"/>
  <c r="P903" i="41"/>
  <c r="R903" i="41"/>
  <c r="T903" i="41"/>
  <c r="V903" i="41"/>
  <c r="X903" i="41"/>
  <c r="Z903" i="41"/>
  <c r="AB903" i="41"/>
  <c r="AC903" i="41"/>
  <c r="AD903" i="41" s="1"/>
  <c r="D904" i="41"/>
  <c r="F904" i="41"/>
  <c r="H904" i="41"/>
  <c r="J904" i="41"/>
  <c r="L904" i="41"/>
  <c r="N904" i="41"/>
  <c r="P904" i="41"/>
  <c r="R904" i="41"/>
  <c r="T904" i="41"/>
  <c r="V904" i="41"/>
  <c r="X904" i="41"/>
  <c r="Z904" i="41"/>
  <c r="AB904" i="41"/>
  <c r="AC904" i="41"/>
  <c r="AD904" i="41"/>
  <c r="D905" i="41"/>
  <c r="F905" i="41"/>
  <c r="H905" i="41"/>
  <c r="J905" i="41"/>
  <c r="L905" i="41"/>
  <c r="N905" i="41"/>
  <c r="P905" i="41"/>
  <c r="R905" i="41"/>
  <c r="T905" i="41"/>
  <c r="V905" i="41"/>
  <c r="X905" i="41"/>
  <c r="Z905" i="41"/>
  <c r="AB905" i="41"/>
  <c r="AC905" i="41"/>
  <c r="AD905" i="41" s="1"/>
  <c r="D906" i="41"/>
  <c r="F906" i="41"/>
  <c r="H906" i="41"/>
  <c r="J906" i="41"/>
  <c r="L906" i="41"/>
  <c r="N906" i="41"/>
  <c r="P906" i="41"/>
  <c r="R906" i="41"/>
  <c r="T906" i="41"/>
  <c r="V906" i="41"/>
  <c r="X906" i="41"/>
  <c r="Z906" i="41"/>
  <c r="AB906" i="41"/>
  <c r="AC906" i="41"/>
  <c r="AD906" i="41" s="1"/>
  <c r="D907" i="41"/>
  <c r="F907" i="41"/>
  <c r="H907" i="41"/>
  <c r="J907" i="41"/>
  <c r="L907" i="41"/>
  <c r="N907" i="41"/>
  <c r="P907" i="41"/>
  <c r="R907" i="41"/>
  <c r="T907" i="41"/>
  <c r="V907" i="41"/>
  <c r="X907" i="41"/>
  <c r="Z907" i="41"/>
  <c r="AB907" i="41"/>
  <c r="AC907" i="41"/>
  <c r="AD907" i="41"/>
  <c r="D908" i="41"/>
  <c r="F908" i="41"/>
  <c r="H908" i="41"/>
  <c r="J908" i="41"/>
  <c r="L908" i="41"/>
  <c r="N908" i="41"/>
  <c r="P908" i="41"/>
  <c r="R908" i="41"/>
  <c r="T908" i="41"/>
  <c r="V908" i="41"/>
  <c r="X908" i="41"/>
  <c r="Z908" i="41"/>
  <c r="AB908" i="41"/>
  <c r="AC908" i="41"/>
  <c r="AD908" i="41"/>
  <c r="D909" i="41"/>
  <c r="F909" i="41"/>
  <c r="H909" i="41"/>
  <c r="J909" i="41"/>
  <c r="L909" i="41"/>
  <c r="N909" i="41"/>
  <c r="P909" i="41"/>
  <c r="R909" i="41"/>
  <c r="T909" i="41"/>
  <c r="V909" i="41"/>
  <c r="X909" i="41"/>
  <c r="Z909" i="41"/>
  <c r="AB909" i="41"/>
  <c r="AC909" i="41"/>
  <c r="AD909" i="41" s="1"/>
  <c r="D910" i="41"/>
  <c r="F910" i="41"/>
  <c r="H910" i="41"/>
  <c r="J910" i="41"/>
  <c r="L910" i="41"/>
  <c r="N910" i="41"/>
  <c r="P910" i="41"/>
  <c r="R910" i="41"/>
  <c r="T910" i="41"/>
  <c r="V910" i="41"/>
  <c r="X910" i="41"/>
  <c r="Z910" i="41"/>
  <c r="AB910" i="41"/>
  <c r="AC910" i="41"/>
  <c r="AD910" i="41"/>
  <c r="D911" i="41"/>
  <c r="F911" i="41"/>
  <c r="H911" i="41"/>
  <c r="J911" i="41"/>
  <c r="L911" i="41"/>
  <c r="N911" i="41"/>
  <c r="P911" i="41"/>
  <c r="R911" i="41"/>
  <c r="T911" i="41"/>
  <c r="V911" i="41"/>
  <c r="X911" i="41"/>
  <c r="Z911" i="41"/>
  <c r="AB911" i="41"/>
  <c r="AC911" i="41"/>
  <c r="AD911" i="41"/>
  <c r="D912" i="41"/>
  <c r="F912" i="41"/>
  <c r="H912" i="41"/>
  <c r="J912" i="41"/>
  <c r="L912" i="41"/>
  <c r="N912" i="41"/>
  <c r="P912" i="41"/>
  <c r="R912" i="41"/>
  <c r="T912" i="41"/>
  <c r="V912" i="41"/>
  <c r="X912" i="41"/>
  <c r="Z912" i="41"/>
  <c r="AB912" i="41"/>
  <c r="AC912" i="41"/>
  <c r="AD912" i="41"/>
  <c r="D913" i="41"/>
  <c r="F913" i="41"/>
  <c r="H913" i="41"/>
  <c r="J913" i="41"/>
  <c r="L913" i="41"/>
  <c r="N913" i="41"/>
  <c r="P913" i="41"/>
  <c r="R913" i="41"/>
  <c r="T913" i="41"/>
  <c r="V913" i="41"/>
  <c r="X913" i="41"/>
  <c r="Z913" i="41"/>
  <c r="AB913" i="41"/>
  <c r="AC913" i="41"/>
  <c r="AD913" i="41" s="1"/>
  <c r="D914" i="41"/>
  <c r="F914" i="41"/>
  <c r="H914" i="41"/>
  <c r="J914" i="41"/>
  <c r="L914" i="41"/>
  <c r="N914" i="41"/>
  <c r="P914" i="41"/>
  <c r="R914" i="41"/>
  <c r="T914" i="41"/>
  <c r="V914" i="41"/>
  <c r="X914" i="41"/>
  <c r="Z914" i="41"/>
  <c r="AB914" i="41"/>
  <c r="AC914" i="41"/>
  <c r="AD914" i="41"/>
  <c r="D915" i="41"/>
  <c r="F915" i="41"/>
  <c r="H915" i="41"/>
  <c r="J915" i="41"/>
  <c r="L915" i="41"/>
  <c r="N915" i="41"/>
  <c r="P915" i="41"/>
  <c r="R915" i="41"/>
  <c r="T915" i="41"/>
  <c r="V915" i="41"/>
  <c r="X915" i="41"/>
  <c r="Z915" i="41"/>
  <c r="AB915" i="41"/>
  <c r="AC915" i="41"/>
  <c r="AD915" i="41"/>
  <c r="D916" i="41"/>
  <c r="F916" i="41"/>
  <c r="H916" i="41"/>
  <c r="J916" i="41"/>
  <c r="L916" i="41"/>
  <c r="N916" i="41"/>
  <c r="P916" i="41"/>
  <c r="R916" i="41"/>
  <c r="T916" i="41"/>
  <c r="V916" i="41"/>
  <c r="X916" i="41"/>
  <c r="Z916" i="41"/>
  <c r="AB916" i="41"/>
  <c r="AC916" i="41"/>
  <c r="AD916" i="41"/>
  <c r="D917" i="41"/>
  <c r="F917" i="41"/>
  <c r="H917" i="41"/>
  <c r="J917" i="41"/>
  <c r="L917" i="41"/>
  <c r="N917" i="41"/>
  <c r="P917" i="41"/>
  <c r="R917" i="41"/>
  <c r="T917" i="41"/>
  <c r="V917" i="41"/>
  <c r="X917" i="41"/>
  <c r="Z917" i="41"/>
  <c r="AB917" i="41"/>
  <c r="AC917" i="41"/>
  <c r="AD917" i="41" s="1"/>
  <c r="D918" i="41"/>
  <c r="F918" i="41"/>
  <c r="H918" i="41"/>
  <c r="J918" i="41"/>
  <c r="L918" i="41"/>
  <c r="N918" i="41"/>
  <c r="P918" i="41"/>
  <c r="R918" i="41"/>
  <c r="T918" i="41"/>
  <c r="V918" i="41"/>
  <c r="X918" i="41"/>
  <c r="Z918" i="41"/>
  <c r="AB918" i="41"/>
  <c r="AC918" i="41"/>
  <c r="AD918" i="41"/>
  <c r="D919" i="41"/>
  <c r="F919" i="41"/>
  <c r="H919" i="41"/>
  <c r="J919" i="41"/>
  <c r="L919" i="41"/>
  <c r="N919" i="41"/>
  <c r="P919" i="41"/>
  <c r="R919" i="41"/>
  <c r="T919" i="41"/>
  <c r="V919" i="41"/>
  <c r="X919" i="41"/>
  <c r="Z919" i="41"/>
  <c r="AB919" i="41"/>
  <c r="AC919" i="41"/>
  <c r="AD919" i="41" s="1"/>
  <c r="D920" i="41"/>
  <c r="F920" i="41"/>
  <c r="H920" i="41"/>
  <c r="J920" i="41"/>
  <c r="L920" i="41"/>
  <c r="N920" i="41"/>
  <c r="P920" i="41"/>
  <c r="R920" i="41"/>
  <c r="T920" i="41"/>
  <c r="V920" i="41"/>
  <c r="X920" i="41"/>
  <c r="Z920" i="41"/>
  <c r="AB920" i="41"/>
  <c r="AC920" i="41"/>
  <c r="AD920" i="41"/>
  <c r="D921" i="41"/>
  <c r="F921" i="41"/>
  <c r="H921" i="41"/>
  <c r="J921" i="41"/>
  <c r="L921" i="41"/>
  <c r="N921" i="41"/>
  <c r="P921" i="41"/>
  <c r="R921" i="41"/>
  <c r="T921" i="41"/>
  <c r="V921" i="41"/>
  <c r="X921" i="41"/>
  <c r="Z921" i="41"/>
  <c r="AB921" i="41"/>
  <c r="AC921" i="41"/>
  <c r="AD921" i="41" s="1"/>
  <c r="D922" i="41"/>
  <c r="F922" i="41"/>
  <c r="H922" i="41"/>
  <c r="J922" i="41"/>
  <c r="L922" i="41"/>
  <c r="N922" i="41"/>
  <c r="P922" i="41"/>
  <c r="R922" i="41"/>
  <c r="T922" i="41"/>
  <c r="V922" i="41"/>
  <c r="X922" i="41"/>
  <c r="Z922" i="41"/>
  <c r="AB922" i="41"/>
  <c r="AC922" i="41"/>
  <c r="AD922" i="41" s="1"/>
  <c r="D923" i="41"/>
  <c r="F923" i="41"/>
  <c r="H923" i="41"/>
  <c r="J923" i="41"/>
  <c r="L923" i="41"/>
  <c r="N923" i="41"/>
  <c r="P923" i="41"/>
  <c r="R923" i="41"/>
  <c r="T923" i="41"/>
  <c r="V923" i="41"/>
  <c r="X923" i="41"/>
  <c r="Z923" i="41"/>
  <c r="AB923" i="41"/>
  <c r="AC923" i="41"/>
  <c r="AD923" i="41"/>
  <c r="D924" i="41"/>
  <c r="F924" i="41"/>
  <c r="H924" i="41"/>
  <c r="J924" i="41"/>
  <c r="L924" i="41"/>
  <c r="N924" i="41"/>
  <c r="P924" i="41"/>
  <c r="R924" i="41"/>
  <c r="T924" i="41"/>
  <c r="V924" i="41"/>
  <c r="X924" i="41"/>
  <c r="Z924" i="41"/>
  <c r="AB924" i="41"/>
  <c r="AC924" i="41"/>
  <c r="AD924" i="41"/>
  <c r="D925" i="41"/>
  <c r="F925" i="41"/>
  <c r="H925" i="41"/>
  <c r="J925" i="41"/>
  <c r="L925" i="41"/>
  <c r="N925" i="41"/>
  <c r="P925" i="41"/>
  <c r="R925" i="41"/>
  <c r="T925" i="41"/>
  <c r="V925" i="41"/>
  <c r="X925" i="41"/>
  <c r="Z925" i="41"/>
  <c r="AB925" i="41"/>
  <c r="AC925" i="41"/>
  <c r="AD925" i="41" s="1"/>
  <c r="D926" i="41"/>
  <c r="F926" i="41"/>
  <c r="H926" i="41"/>
  <c r="J926" i="41"/>
  <c r="L926" i="41"/>
  <c r="N926" i="41"/>
  <c r="P926" i="41"/>
  <c r="R926" i="41"/>
  <c r="T926" i="41"/>
  <c r="V926" i="41"/>
  <c r="X926" i="41"/>
  <c r="Z926" i="41"/>
  <c r="AB926" i="41"/>
  <c r="AC926" i="41"/>
  <c r="AD926" i="41"/>
  <c r="D927" i="41"/>
  <c r="F927" i="41"/>
  <c r="H927" i="41"/>
  <c r="J927" i="41"/>
  <c r="L927" i="41"/>
  <c r="N927" i="41"/>
  <c r="P927" i="41"/>
  <c r="R927" i="41"/>
  <c r="T927" i="41"/>
  <c r="V927" i="41"/>
  <c r="X927" i="41"/>
  <c r="Z927" i="41"/>
  <c r="AB927" i="41"/>
  <c r="AC927" i="41"/>
  <c r="AD927" i="41"/>
  <c r="D928" i="41"/>
  <c r="F928" i="41"/>
  <c r="H928" i="41"/>
  <c r="J928" i="41"/>
  <c r="L928" i="41"/>
  <c r="N928" i="41"/>
  <c r="P928" i="41"/>
  <c r="R928" i="41"/>
  <c r="T928" i="41"/>
  <c r="V928" i="41"/>
  <c r="X928" i="41"/>
  <c r="Z928" i="41"/>
  <c r="AB928" i="41"/>
  <c r="AC928" i="41"/>
  <c r="AD928" i="41"/>
  <c r="D929" i="41"/>
  <c r="F929" i="41"/>
  <c r="H929" i="41"/>
  <c r="J929" i="41"/>
  <c r="L929" i="41"/>
  <c r="N929" i="41"/>
  <c r="P929" i="41"/>
  <c r="R929" i="41"/>
  <c r="T929" i="41"/>
  <c r="V929" i="41"/>
  <c r="X929" i="41"/>
  <c r="Z929" i="41"/>
  <c r="AB929" i="41"/>
  <c r="AC929" i="41"/>
  <c r="AD929" i="41" s="1"/>
  <c r="D930" i="41"/>
  <c r="F930" i="41"/>
  <c r="H930" i="41"/>
  <c r="J930" i="41"/>
  <c r="L930" i="41"/>
  <c r="N930" i="41"/>
  <c r="P930" i="41"/>
  <c r="R930" i="41"/>
  <c r="T930" i="41"/>
  <c r="V930" i="41"/>
  <c r="X930" i="41"/>
  <c r="Z930" i="41"/>
  <c r="AB930" i="41"/>
  <c r="AC930" i="41"/>
  <c r="AD930" i="41"/>
  <c r="D931" i="41"/>
  <c r="F931" i="41"/>
  <c r="H931" i="41"/>
  <c r="J931" i="41"/>
  <c r="L931" i="41"/>
  <c r="N931" i="41"/>
  <c r="P931" i="41"/>
  <c r="R931" i="41"/>
  <c r="T931" i="41"/>
  <c r="V931" i="41"/>
  <c r="X931" i="41"/>
  <c r="Z931" i="41"/>
  <c r="AB931" i="41"/>
  <c r="AC931" i="41"/>
  <c r="AD931" i="41"/>
  <c r="D932" i="41"/>
  <c r="F932" i="41"/>
  <c r="H932" i="41"/>
  <c r="J932" i="41"/>
  <c r="L932" i="41"/>
  <c r="N932" i="41"/>
  <c r="P932" i="41"/>
  <c r="R932" i="41"/>
  <c r="T932" i="41"/>
  <c r="V932" i="41"/>
  <c r="X932" i="41"/>
  <c r="Z932" i="41"/>
  <c r="AB932" i="41"/>
  <c r="AC932" i="41"/>
  <c r="AD932" i="41"/>
  <c r="D933" i="41"/>
  <c r="F933" i="41"/>
  <c r="H933" i="41"/>
  <c r="J933" i="41"/>
  <c r="L933" i="41"/>
  <c r="N933" i="41"/>
  <c r="P933" i="41"/>
  <c r="R933" i="41"/>
  <c r="T933" i="41"/>
  <c r="V933" i="41"/>
  <c r="X933" i="41"/>
  <c r="Z933" i="41"/>
  <c r="AB933" i="41"/>
  <c r="AC933" i="41"/>
  <c r="AD933" i="41" s="1"/>
  <c r="D934" i="41"/>
  <c r="F934" i="41"/>
  <c r="H934" i="41"/>
  <c r="J934" i="41"/>
  <c r="L934" i="41"/>
  <c r="N934" i="41"/>
  <c r="P934" i="41"/>
  <c r="R934" i="41"/>
  <c r="T934" i="41"/>
  <c r="V934" i="41"/>
  <c r="X934" i="41"/>
  <c r="Z934" i="41"/>
  <c r="AB934" i="41"/>
  <c r="AC934" i="41"/>
  <c r="AD934" i="41"/>
  <c r="D935" i="41"/>
  <c r="F935" i="41"/>
  <c r="H935" i="41"/>
  <c r="J935" i="41"/>
  <c r="L935" i="41"/>
  <c r="N935" i="41"/>
  <c r="P935" i="41"/>
  <c r="R935" i="41"/>
  <c r="T935" i="41"/>
  <c r="V935" i="41"/>
  <c r="X935" i="41"/>
  <c r="Z935" i="41"/>
  <c r="AB935" i="41"/>
  <c r="AC935" i="41"/>
  <c r="AD935" i="41" s="1"/>
  <c r="D936" i="41"/>
  <c r="F936" i="41"/>
  <c r="H936" i="41"/>
  <c r="J936" i="41"/>
  <c r="L936" i="41"/>
  <c r="N936" i="41"/>
  <c r="P936" i="41"/>
  <c r="R936" i="41"/>
  <c r="T936" i="41"/>
  <c r="V936" i="41"/>
  <c r="X936" i="41"/>
  <c r="Z936" i="41"/>
  <c r="AB936" i="41"/>
  <c r="AC936" i="41"/>
  <c r="AD936" i="41"/>
  <c r="D937" i="41"/>
  <c r="F937" i="41"/>
  <c r="H937" i="41"/>
  <c r="J937" i="41"/>
  <c r="L937" i="41"/>
  <c r="N937" i="41"/>
  <c r="P937" i="41"/>
  <c r="R937" i="41"/>
  <c r="T937" i="41"/>
  <c r="V937" i="41"/>
  <c r="X937" i="41"/>
  <c r="Z937" i="41"/>
  <c r="AB937" i="41"/>
  <c r="AC937" i="41"/>
  <c r="AD937" i="41" s="1"/>
  <c r="D938" i="41"/>
  <c r="F938" i="41"/>
  <c r="H938" i="41"/>
  <c r="J938" i="41"/>
  <c r="L938" i="41"/>
  <c r="N938" i="41"/>
  <c r="P938" i="41"/>
  <c r="R938" i="41"/>
  <c r="T938" i="41"/>
  <c r="V938" i="41"/>
  <c r="X938" i="41"/>
  <c r="Z938" i="41"/>
  <c r="AB938" i="41"/>
  <c r="AC938" i="41"/>
  <c r="AD938" i="41" s="1"/>
  <c r="D939" i="41"/>
  <c r="F939" i="41"/>
  <c r="H939" i="41"/>
  <c r="J939" i="41"/>
  <c r="L939" i="41"/>
  <c r="N939" i="41"/>
  <c r="P939" i="41"/>
  <c r="R939" i="41"/>
  <c r="T939" i="41"/>
  <c r="V939" i="41"/>
  <c r="X939" i="41"/>
  <c r="Z939" i="41"/>
  <c r="AB939" i="41"/>
  <c r="AC939" i="41"/>
  <c r="AD939" i="41"/>
  <c r="D940" i="41"/>
  <c r="F940" i="41"/>
  <c r="H940" i="41"/>
  <c r="J940" i="41"/>
  <c r="L940" i="41"/>
  <c r="N940" i="41"/>
  <c r="P940" i="41"/>
  <c r="R940" i="41"/>
  <c r="T940" i="41"/>
  <c r="V940" i="41"/>
  <c r="X940" i="41"/>
  <c r="Z940" i="41"/>
  <c r="AB940" i="41"/>
  <c r="AC940" i="41"/>
  <c r="AD940" i="41"/>
  <c r="D941" i="41"/>
  <c r="F941" i="41"/>
  <c r="H941" i="41"/>
  <c r="J941" i="41"/>
  <c r="L941" i="41"/>
  <c r="N941" i="41"/>
  <c r="P941" i="41"/>
  <c r="R941" i="41"/>
  <c r="T941" i="41"/>
  <c r="V941" i="41"/>
  <c r="X941" i="41"/>
  <c r="Z941" i="41"/>
  <c r="AB941" i="41"/>
  <c r="AC941" i="41"/>
  <c r="AD941" i="41" s="1"/>
  <c r="D942" i="41"/>
  <c r="F942" i="41"/>
  <c r="H942" i="41"/>
  <c r="J942" i="41"/>
  <c r="L942" i="41"/>
  <c r="N942" i="41"/>
  <c r="P942" i="41"/>
  <c r="R942" i="41"/>
  <c r="T942" i="41"/>
  <c r="V942" i="41"/>
  <c r="X942" i="41"/>
  <c r="Z942" i="41"/>
  <c r="AB942" i="41"/>
  <c r="AC942" i="41"/>
  <c r="AD942" i="41"/>
  <c r="D943" i="41"/>
  <c r="F943" i="41"/>
  <c r="H943" i="41"/>
  <c r="J943" i="41"/>
  <c r="L943" i="41"/>
  <c r="N943" i="41"/>
  <c r="P943" i="41"/>
  <c r="R943" i="41"/>
  <c r="T943" i="41"/>
  <c r="V943" i="41"/>
  <c r="X943" i="41"/>
  <c r="Z943" i="41"/>
  <c r="AB943" i="41"/>
  <c r="AC943" i="41"/>
  <c r="AD943" i="41"/>
  <c r="D944" i="41"/>
  <c r="F944" i="41"/>
  <c r="H944" i="41"/>
  <c r="J944" i="41"/>
  <c r="L944" i="41"/>
  <c r="N944" i="41"/>
  <c r="P944" i="41"/>
  <c r="R944" i="41"/>
  <c r="T944" i="41"/>
  <c r="V944" i="41"/>
  <c r="X944" i="41"/>
  <c r="Z944" i="41"/>
  <c r="AB944" i="41"/>
  <c r="AC944" i="41"/>
  <c r="AD944" i="41"/>
  <c r="D945" i="41"/>
  <c r="F945" i="41"/>
  <c r="H945" i="41"/>
  <c r="J945" i="41"/>
  <c r="L945" i="41"/>
  <c r="N945" i="41"/>
  <c r="P945" i="41"/>
  <c r="R945" i="41"/>
  <c r="T945" i="41"/>
  <c r="V945" i="41"/>
  <c r="X945" i="41"/>
  <c r="Z945" i="41"/>
  <c r="AB945" i="41"/>
  <c r="AC945" i="41"/>
  <c r="AD945" i="41" s="1"/>
  <c r="D946" i="41"/>
  <c r="F946" i="41"/>
  <c r="H946" i="41"/>
  <c r="J946" i="41"/>
  <c r="L946" i="41"/>
  <c r="N946" i="41"/>
  <c r="P946" i="41"/>
  <c r="R946" i="41"/>
  <c r="T946" i="41"/>
  <c r="V946" i="41"/>
  <c r="X946" i="41"/>
  <c r="Z946" i="41"/>
  <c r="AB946" i="41"/>
  <c r="AC946" i="41"/>
  <c r="AD946" i="41"/>
  <c r="D947" i="41"/>
  <c r="F947" i="41"/>
  <c r="H947" i="41"/>
  <c r="J947" i="41"/>
  <c r="L947" i="41"/>
  <c r="N947" i="41"/>
  <c r="P947" i="41"/>
  <c r="R947" i="41"/>
  <c r="T947" i="41"/>
  <c r="V947" i="41"/>
  <c r="X947" i="41"/>
  <c r="Z947" i="41"/>
  <c r="AB947" i="41"/>
  <c r="AC947" i="41"/>
  <c r="AD947" i="41"/>
  <c r="D948" i="41"/>
  <c r="F948" i="41"/>
  <c r="H948" i="41"/>
  <c r="J948" i="41"/>
  <c r="L948" i="41"/>
  <c r="N948" i="41"/>
  <c r="P948" i="41"/>
  <c r="R948" i="41"/>
  <c r="T948" i="41"/>
  <c r="V948" i="41"/>
  <c r="X948" i="41"/>
  <c r="Z948" i="41"/>
  <c r="AB948" i="41"/>
  <c r="AC948" i="41"/>
  <c r="AD948" i="41"/>
  <c r="D949" i="41"/>
  <c r="F949" i="41"/>
  <c r="H949" i="41"/>
  <c r="J949" i="41"/>
  <c r="L949" i="41"/>
  <c r="N949" i="41"/>
  <c r="P949" i="41"/>
  <c r="R949" i="41"/>
  <c r="T949" i="41"/>
  <c r="V949" i="41"/>
  <c r="X949" i="41"/>
  <c r="Z949" i="41"/>
  <c r="AB949" i="41"/>
  <c r="AC949" i="41"/>
  <c r="AD949" i="41" s="1"/>
  <c r="D950" i="41"/>
  <c r="F950" i="41"/>
  <c r="H950" i="41"/>
  <c r="J950" i="41"/>
  <c r="L950" i="41"/>
  <c r="N950" i="41"/>
  <c r="P950" i="41"/>
  <c r="R950" i="41"/>
  <c r="T950" i="41"/>
  <c r="V950" i="41"/>
  <c r="X950" i="41"/>
  <c r="Z950" i="41"/>
  <c r="AB950" i="41"/>
  <c r="AC950" i="41"/>
  <c r="AD950" i="41"/>
  <c r="D951" i="41"/>
  <c r="F951" i="41"/>
  <c r="H951" i="41"/>
  <c r="J951" i="41"/>
  <c r="L951" i="41"/>
  <c r="N951" i="41"/>
  <c r="P951" i="41"/>
  <c r="R951" i="41"/>
  <c r="T951" i="41"/>
  <c r="V951" i="41"/>
  <c r="X951" i="41"/>
  <c r="Z951" i="41"/>
  <c r="AB951" i="41"/>
  <c r="AC951" i="41"/>
  <c r="AD951" i="41" s="1"/>
  <c r="D952" i="41"/>
  <c r="F952" i="41"/>
  <c r="H952" i="41"/>
  <c r="J952" i="41"/>
  <c r="L952" i="41"/>
  <c r="N952" i="41"/>
  <c r="P952" i="41"/>
  <c r="R952" i="41"/>
  <c r="T952" i="41"/>
  <c r="V952" i="41"/>
  <c r="X952" i="41"/>
  <c r="Z952" i="41"/>
  <c r="AB952" i="41"/>
  <c r="AC952" i="41"/>
  <c r="AD952" i="41"/>
  <c r="D953" i="41"/>
  <c r="F953" i="41"/>
  <c r="H953" i="41"/>
  <c r="J953" i="41"/>
  <c r="L953" i="41"/>
  <c r="N953" i="41"/>
  <c r="P953" i="41"/>
  <c r="R953" i="41"/>
  <c r="T953" i="41"/>
  <c r="V953" i="41"/>
  <c r="X953" i="41"/>
  <c r="Z953" i="41"/>
  <c r="AB953" i="41"/>
  <c r="AC953" i="41"/>
  <c r="AD953" i="41" s="1"/>
  <c r="D954" i="41"/>
  <c r="F954" i="41"/>
  <c r="H954" i="41"/>
  <c r="J954" i="41"/>
  <c r="L954" i="41"/>
  <c r="N954" i="41"/>
  <c r="P954" i="41"/>
  <c r="R954" i="41"/>
  <c r="T954" i="41"/>
  <c r="V954" i="41"/>
  <c r="X954" i="41"/>
  <c r="Z954" i="41"/>
  <c r="AB954" i="41"/>
  <c r="AC954" i="41"/>
  <c r="AD954" i="41" s="1"/>
  <c r="D955" i="41"/>
  <c r="F955" i="41"/>
  <c r="H955" i="41"/>
  <c r="J955" i="41"/>
  <c r="L955" i="41"/>
  <c r="N955" i="41"/>
  <c r="P955" i="41"/>
  <c r="R955" i="41"/>
  <c r="T955" i="41"/>
  <c r="V955" i="41"/>
  <c r="X955" i="41"/>
  <c r="Z955" i="41"/>
  <c r="AB955" i="41"/>
  <c r="AC955" i="41"/>
  <c r="AD955" i="41"/>
  <c r="D956" i="41"/>
  <c r="F956" i="41"/>
  <c r="H956" i="41"/>
  <c r="J956" i="41"/>
  <c r="L956" i="41"/>
  <c r="N956" i="41"/>
  <c r="P956" i="41"/>
  <c r="R956" i="41"/>
  <c r="T956" i="41"/>
  <c r="V956" i="41"/>
  <c r="X956" i="41"/>
  <c r="Z956" i="41"/>
  <c r="AB956" i="41"/>
  <c r="AC956" i="41"/>
  <c r="AD956" i="41"/>
  <c r="D957" i="41"/>
  <c r="F957" i="41"/>
  <c r="H957" i="41"/>
  <c r="J957" i="41"/>
  <c r="L957" i="41"/>
  <c r="N957" i="41"/>
  <c r="P957" i="41"/>
  <c r="R957" i="41"/>
  <c r="T957" i="41"/>
  <c r="V957" i="41"/>
  <c r="X957" i="41"/>
  <c r="Z957" i="41"/>
  <c r="AB957" i="41"/>
  <c r="AC957" i="41"/>
  <c r="AD957" i="41" s="1"/>
  <c r="D958" i="41"/>
  <c r="F958" i="41"/>
  <c r="H958" i="41"/>
  <c r="J958" i="41"/>
  <c r="L958" i="41"/>
  <c r="N958" i="41"/>
  <c r="P958" i="41"/>
  <c r="R958" i="41"/>
  <c r="T958" i="41"/>
  <c r="V958" i="41"/>
  <c r="X958" i="41"/>
  <c r="Z958" i="41"/>
  <c r="AB958" i="41"/>
  <c r="AC958" i="41"/>
  <c r="AD958" i="41"/>
  <c r="D959" i="41"/>
  <c r="F959" i="41"/>
  <c r="H959" i="41"/>
  <c r="J959" i="41"/>
  <c r="L959" i="41"/>
  <c r="N959" i="41"/>
  <c r="P959" i="41"/>
  <c r="R959" i="41"/>
  <c r="T959" i="41"/>
  <c r="V959" i="41"/>
  <c r="X959" i="41"/>
  <c r="Z959" i="41"/>
  <c r="AB959" i="41"/>
  <c r="AC959" i="41"/>
  <c r="AD959" i="41"/>
  <c r="D960" i="41"/>
  <c r="F960" i="41"/>
  <c r="H960" i="41"/>
  <c r="J960" i="41"/>
  <c r="L960" i="41"/>
  <c r="N960" i="41"/>
  <c r="P960" i="41"/>
  <c r="R960" i="41"/>
  <c r="T960" i="41"/>
  <c r="V960" i="41"/>
  <c r="X960" i="41"/>
  <c r="Z960" i="41"/>
  <c r="AB960" i="41"/>
  <c r="AC960" i="41"/>
  <c r="AD960" i="41"/>
  <c r="D961" i="41"/>
  <c r="F961" i="41"/>
  <c r="H961" i="41"/>
  <c r="J961" i="41"/>
  <c r="L961" i="41"/>
  <c r="N961" i="41"/>
  <c r="P961" i="41"/>
  <c r="R961" i="41"/>
  <c r="T961" i="41"/>
  <c r="V961" i="41"/>
  <c r="X961" i="41"/>
  <c r="Z961" i="41"/>
  <c r="AB961" i="41"/>
  <c r="AC961" i="41"/>
  <c r="AD961" i="41" s="1"/>
  <c r="D962" i="41"/>
  <c r="F962" i="41"/>
  <c r="H962" i="41"/>
  <c r="J962" i="41"/>
  <c r="L962" i="41"/>
  <c r="N962" i="41"/>
  <c r="P962" i="41"/>
  <c r="R962" i="41"/>
  <c r="T962" i="41"/>
  <c r="V962" i="41"/>
  <c r="X962" i="41"/>
  <c r="Z962" i="41"/>
  <c r="AB962" i="41"/>
  <c r="AC962" i="41"/>
  <c r="AD962" i="41"/>
  <c r="D963" i="41"/>
  <c r="F963" i="41"/>
  <c r="H963" i="41"/>
  <c r="J963" i="41"/>
  <c r="L963" i="41"/>
  <c r="N963" i="41"/>
  <c r="P963" i="41"/>
  <c r="R963" i="41"/>
  <c r="T963" i="41"/>
  <c r="V963" i="41"/>
  <c r="X963" i="41"/>
  <c r="Z963" i="41"/>
  <c r="AB963" i="41"/>
  <c r="AC963" i="41"/>
  <c r="AD963" i="41"/>
  <c r="D964" i="41"/>
  <c r="F964" i="41"/>
  <c r="H964" i="41"/>
  <c r="J964" i="41"/>
  <c r="L964" i="41"/>
  <c r="N964" i="41"/>
  <c r="P964" i="41"/>
  <c r="R964" i="41"/>
  <c r="T964" i="41"/>
  <c r="V964" i="41"/>
  <c r="X964" i="41"/>
  <c r="Z964" i="41"/>
  <c r="AB964" i="41"/>
  <c r="AC964" i="41"/>
  <c r="AD964" i="41"/>
  <c r="D965" i="41"/>
  <c r="F965" i="41"/>
  <c r="H965" i="41"/>
  <c r="J965" i="41"/>
  <c r="L965" i="41"/>
  <c r="N965" i="41"/>
  <c r="P965" i="41"/>
  <c r="R965" i="41"/>
  <c r="T965" i="41"/>
  <c r="V965" i="41"/>
  <c r="X965" i="41"/>
  <c r="Z965" i="41"/>
  <c r="AB965" i="41"/>
  <c r="AC965" i="41"/>
  <c r="AD965" i="41" s="1"/>
  <c r="D966" i="41"/>
  <c r="F966" i="41"/>
  <c r="H966" i="41"/>
  <c r="J966" i="41"/>
  <c r="L966" i="41"/>
  <c r="N966" i="41"/>
  <c r="P966" i="41"/>
  <c r="R966" i="41"/>
  <c r="T966" i="41"/>
  <c r="V966" i="41"/>
  <c r="X966" i="41"/>
  <c r="Z966" i="41"/>
  <c r="AB966" i="41"/>
  <c r="AC966" i="41"/>
  <c r="AD966" i="41"/>
  <c r="D967" i="41"/>
  <c r="F967" i="41"/>
  <c r="H967" i="41"/>
  <c r="J967" i="41"/>
  <c r="L967" i="41"/>
  <c r="N967" i="41"/>
  <c r="P967" i="41"/>
  <c r="R967" i="41"/>
  <c r="T967" i="41"/>
  <c r="V967" i="41"/>
  <c r="X967" i="41"/>
  <c r="Z967" i="41"/>
  <c r="AB967" i="41"/>
  <c r="AC967" i="41"/>
  <c r="AD967" i="41" s="1"/>
  <c r="D968" i="41"/>
  <c r="F968" i="41"/>
  <c r="H968" i="41"/>
  <c r="J968" i="41"/>
  <c r="L968" i="41"/>
  <c r="N968" i="41"/>
  <c r="P968" i="41"/>
  <c r="R968" i="41"/>
  <c r="T968" i="41"/>
  <c r="V968" i="41"/>
  <c r="X968" i="41"/>
  <c r="Z968" i="41"/>
  <c r="AB968" i="41"/>
  <c r="AC968" i="41"/>
  <c r="AD968" i="41"/>
  <c r="D969" i="41"/>
  <c r="F969" i="41"/>
  <c r="H969" i="41"/>
  <c r="J969" i="41"/>
  <c r="L969" i="41"/>
  <c r="N969" i="41"/>
  <c r="P969" i="41"/>
  <c r="R969" i="41"/>
  <c r="T969" i="41"/>
  <c r="V969" i="41"/>
  <c r="X969" i="41"/>
  <c r="Z969" i="41"/>
  <c r="AB969" i="41"/>
  <c r="AC969" i="41"/>
  <c r="AD969" i="41" s="1"/>
  <c r="D970" i="41"/>
  <c r="F970" i="41"/>
  <c r="H970" i="41"/>
  <c r="J970" i="41"/>
  <c r="L970" i="41"/>
  <c r="N970" i="41"/>
  <c r="P970" i="41"/>
  <c r="R970" i="41"/>
  <c r="T970" i="41"/>
  <c r="V970" i="41"/>
  <c r="X970" i="41"/>
  <c r="Z970" i="41"/>
  <c r="AB970" i="41"/>
  <c r="AC970" i="41"/>
  <c r="AD970" i="41" s="1"/>
  <c r="D971" i="41"/>
  <c r="F971" i="41"/>
  <c r="H971" i="41"/>
  <c r="J971" i="41"/>
  <c r="L971" i="41"/>
  <c r="N971" i="41"/>
  <c r="P971" i="41"/>
  <c r="R971" i="41"/>
  <c r="T971" i="41"/>
  <c r="V971" i="41"/>
  <c r="X971" i="41"/>
  <c r="Z971" i="41"/>
  <c r="AB971" i="41"/>
  <c r="AC971" i="41"/>
  <c r="AD971" i="41"/>
  <c r="D972" i="41"/>
  <c r="F972" i="41"/>
  <c r="H972" i="41"/>
  <c r="J972" i="41"/>
  <c r="L972" i="41"/>
  <c r="N972" i="41"/>
  <c r="P972" i="41"/>
  <c r="R972" i="41"/>
  <c r="T972" i="41"/>
  <c r="V972" i="41"/>
  <c r="X972" i="41"/>
  <c r="Z972" i="41"/>
  <c r="AB972" i="41"/>
  <c r="AC972" i="41"/>
  <c r="AD972" i="41"/>
  <c r="D973" i="41"/>
  <c r="F973" i="41"/>
  <c r="H973" i="41"/>
  <c r="J973" i="41"/>
  <c r="L973" i="41"/>
  <c r="N973" i="41"/>
  <c r="P973" i="41"/>
  <c r="R973" i="41"/>
  <c r="T973" i="41"/>
  <c r="V973" i="41"/>
  <c r="X973" i="41"/>
  <c r="Z973" i="41"/>
  <c r="AB973" i="41"/>
  <c r="AC973" i="41"/>
  <c r="AD973" i="41" s="1"/>
  <c r="D974" i="41"/>
  <c r="F974" i="41"/>
  <c r="H974" i="41"/>
  <c r="J974" i="41"/>
  <c r="L974" i="41"/>
  <c r="N974" i="41"/>
  <c r="P974" i="41"/>
  <c r="R974" i="41"/>
  <c r="T974" i="41"/>
  <c r="V974" i="41"/>
  <c r="X974" i="41"/>
  <c r="Z974" i="41"/>
  <c r="AB974" i="41"/>
  <c r="AC974" i="41"/>
  <c r="AD974" i="41"/>
  <c r="D975" i="41"/>
  <c r="F975" i="41"/>
  <c r="H975" i="41"/>
  <c r="J975" i="41"/>
  <c r="L975" i="41"/>
  <c r="N975" i="41"/>
  <c r="P975" i="41"/>
  <c r="R975" i="41"/>
  <c r="T975" i="41"/>
  <c r="V975" i="41"/>
  <c r="X975" i="41"/>
  <c r="Z975" i="41"/>
  <c r="AB975" i="41"/>
  <c r="AC975" i="41"/>
  <c r="AD975" i="41"/>
  <c r="D976" i="41"/>
  <c r="F976" i="41"/>
  <c r="H976" i="41"/>
  <c r="J976" i="41"/>
  <c r="L976" i="41"/>
  <c r="N976" i="41"/>
  <c r="P976" i="41"/>
  <c r="R976" i="41"/>
  <c r="T976" i="41"/>
  <c r="V976" i="41"/>
  <c r="X976" i="41"/>
  <c r="Z976" i="41"/>
  <c r="AB976" i="41"/>
  <c r="AC976" i="41"/>
  <c r="AD976" i="41"/>
  <c r="D977" i="41"/>
  <c r="F977" i="41"/>
  <c r="H977" i="41"/>
  <c r="J977" i="41"/>
  <c r="L977" i="41"/>
  <c r="N977" i="41"/>
  <c r="P977" i="41"/>
  <c r="R977" i="41"/>
  <c r="T977" i="41"/>
  <c r="V977" i="41"/>
  <c r="X977" i="41"/>
  <c r="Z977" i="41"/>
  <c r="AB977" i="41"/>
  <c r="AC977" i="41"/>
  <c r="AD977" i="41" s="1"/>
  <c r="D978" i="41"/>
  <c r="F978" i="41"/>
  <c r="H978" i="41"/>
  <c r="J978" i="41"/>
  <c r="L978" i="41"/>
  <c r="N978" i="41"/>
  <c r="P978" i="41"/>
  <c r="R978" i="41"/>
  <c r="T978" i="41"/>
  <c r="V978" i="41"/>
  <c r="X978" i="41"/>
  <c r="Z978" i="41"/>
  <c r="AB978" i="41"/>
  <c r="AC978" i="41"/>
  <c r="AD978" i="41"/>
  <c r="D979" i="41"/>
  <c r="F979" i="41"/>
  <c r="H979" i="41"/>
  <c r="J979" i="41"/>
  <c r="L979" i="41"/>
  <c r="N979" i="41"/>
  <c r="P979" i="41"/>
  <c r="R979" i="41"/>
  <c r="T979" i="41"/>
  <c r="V979" i="41"/>
  <c r="X979" i="41"/>
  <c r="Z979" i="41"/>
  <c r="AB979" i="41"/>
  <c r="AC979" i="41"/>
  <c r="AD979" i="41"/>
  <c r="D980" i="41"/>
  <c r="F980" i="41"/>
  <c r="H980" i="41"/>
  <c r="J980" i="41"/>
  <c r="L980" i="41"/>
  <c r="N980" i="41"/>
  <c r="P980" i="41"/>
  <c r="R980" i="41"/>
  <c r="T980" i="41"/>
  <c r="V980" i="41"/>
  <c r="X980" i="41"/>
  <c r="Z980" i="41"/>
  <c r="AB980" i="41"/>
  <c r="AC980" i="41"/>
  <c r="AD980" i="41"/>
  <c r="D981" i="41"/>
  <c r="F981" i="41"/>
  <c r="H981" i="41"/>
  <c r="J981" i="41"/>
  <c r="L981" i="41"/>
  <c r="N981" i="41"/>
  <c r="P981" i="41"/>
  <c r="R981" i="41"/>
  <c r="T981" i="41"/>
  <c r="V981" i="41"/>
  <c r="X981" i="41"/>
  <c r="Z981" i="41"/>
  <c r="AB981" i="41"/>
  <c r="AC981" i="41"/>
  <c r="AD981" i="41" s="1"/>
  <c r="D982" i="41"/>
  <c r="F982" i="41"/>
  <c r="H982" i="41"/>
  <c r="J982" i="41"/>
  <c r="L982" i="41"/>
  <c r="N982" i="41"/>
  <c r="P982" i="41"/>
  <c r="R982" i="41"/>
  <c r="T982" i="41"/>
  <c r="V982" i="41"/>
  <c r="X982" i="41"/>
  <c r="Z982" i="41"/>
  <c r="AB982" i="41"/>
  <c r="AC982" i="41"/>
  <c r="AD982" i="41"/>
  <c r="D983" i="41"/>
  <c r="F983" i="41"/>
  <c r="H983" i="41"/>
  <c r="J983" i="41"/>
  <c r="L983" i="41"/>
  <c r="N983" i="41"/>
  <c r="P983" i="41"/>
  <c r="R983" i="41"/>
  <c r="T983" i="41"/>
  <c r="V983" i="41"/>
  <c r="X983" i="41"/>
  <c r="Z983" i="41"/>
  <c r="AB983" i="41"/>
  <c r="AC983" i="41"/>
  <c r="AD983" i="41" s="1"/>
  <c r="D984" i="41"/>
  <c r="F984" i="41"/>
  <c r="H984" i="41"/>
  <c r="J984" i="41"/>
  <c r="L984" i="41"/>
  <c r="N984" i="41"/>
  <c r="P984" i="41"/>
  <c r="R984" i="41"/>
  <c r="T984" i="41"/>
  <c r="V984" i="41"/>
  <c r="X984" i="41"/>
  <c r="Z984" i="41"/>
  <c r="AB984" i="41"/>
  <c r="AC984" i="41"/>
  <c r="AD984" i="41"/>
  <c r="D985" i="41"/>
  <c r="F985" i="41"/>
  <c r="H985" i="41"/>
  <c r="J985" i="41"/>
  <c r="L985" i="41"/>
  <c r="N985" i="41"/>
  <c r="P985" i="41"/>
  <c r="R985" i="41"/>
  <c r="T985" i="41"/>
  <c r="V985" i="41"/>
  <c r="X985" i="41"/>
  <c r="Z985" i="41"/>
  <c r="AB985" i="41"/>
  <c r="AC985" i="41"/>
  <c r="AD985" i="41" s="1"/>
  <c r="D986" i="41"/>
  <c r="F986" i="41"/>
  <c r="H986" i="41"/>
  <c r="J986" i="41"/>
  <c r="L986" i="41"/>
  <c r="N986" i="41"/>
  <c r="P986" i="41"/>
  <c r="R986" i="41"/>
  <c r="T986" i="41"/>
  <c r="V986" i="41"/>
  <c r="X986" i="41"/>
  <c r="Z986" i="41"/>
  <c r="AB986" i="41"/>
  <c r="AC986" i="41"/>
  <c r="AD986" i="41" s="1"/>
  <c r="D987" i="41"/>
  <c r="F987" i="41"/>
  <c r="H987" i="41"/>
  <c r="J987" i="41"/>
  <c r="L987" i="41"/>
  <c r="N987" i="41"/>
  <c r="P987" i="41"/>
  <c r="R987" i="41"/>
  <c r="T987" i="41"/>
  <c r="V987" i="41"/>
  <c r="X987" i="41"/>
  <c r="Z987" i="41"/>
  <c r="AB987" i="41"/>
  <c r="AC987" i="41"/>
  <c r="AD987" i="41"/>
  <c r="D988" i="41"/>
  <c r="F988" i="41"/>
  <c r="H988" i="41"/>
  <c r="J988" i="41"/>
  <c r="L988" i="41"/>
  <c r="N988" i="41"/>
  <c r="P988" i="41"/>
  <c r="R988" i="41"/>
  <c r="T988" i="41"/>
  <c r="V988" i="41"/>
  <c r="X988" i="41"/>
  <c r="Z988" i="41"/>
  <c r="AB988" i="41"/>
  <c r="AC988" i="41"/>
  <c r="AD988" i="41"/>
  <c r="D989" i="41"/>
  <c r="F989" i="41"/>
  <c r="H989" i="41"/>
  <c r="J989" i="41"/>
  <c r="L989" i="41"/>
  <c r="N989" i="41"/>
  <c r="P989" i="41"/>
  <c r="R989" i="41"/>
  <c r="T989" i="41"/>
  <c r="V989" i="41"/>
  <c r="X989" i="41"/>
  <c r="Z989" i="41"/>
  <c r="AB989" i="41"/>
  <c r="AC989" i="41"/>
  <c r="AD989" i="41" s="1"/>
  <c r="D990" i="41"/>
  <c r="F990" i="41"/>
  <c r="H990" i="41"/>
  <c r="J990" i="41"/>
  <c r="L990" i="41"/>
  <c r="N990" i="41"/>
  <c r="P990" i="41"/>
  <c r="R990" i="41"/>
  <c r="T990" i="41"/>
  <c r="V990" i="41"/>
  <c r="X990" i="41"/>
  <c r="Z990" i="41"/>
  <c r="AB990" i="41"/>
  <c r="AC990" i="41"/>
  <c r="AD990" i="41"/>
  <c r="D991" i="41"/>
  <c r="F991" i="41"/>
  <c r="H991" i="41"/>
  <c r="J991" i="41"/>
  <c r="L991" i="41"/>
  <c r="N991" i="41"/>
  <c r="P991" i="41"/>
  <c r="R991" i="41"/>
  <c r="T991" i="41"/>
  <c r="V991" i="41"/>
  <c r="X991" i="41"/>
  <c r="Z991" i="41"/>
  <c r="AB991" i="41"/>
  <c r="AC991" i="41"/>
  <c r="AD991" i="41"/>
  <c r="D992" i="41"/>
  <c r="F992" i="41"/>
  <c r="H992" i="41"/>
  <c r="J992" i="41"/>
  <c r="L992" i="41"/>
  <c r="N992" i="41"/>
  <c r="P992" i="41"/>
  <c r="R992" i="41"/>
  <c r="T992" i="41"/>
  <c r="V992" i="41"/>
  <c r="X992" i="41"/>
  <c r="Z992" i="41"/>
  <c r="AB992" i="41"/>
  <c r="AC992" i="41"/>
  <c r="AD992" i="41"/>
  <c r="D993" i="41"/>
  <c r="F993" i="41"/>
  <c r="H993" i="41"/>
  <c r="J993" i="41"/>
  <c r="L993" i="41"/>
  <c r="N993" i="41"/>
  <c r="P993" i="41"/>
  <c r="R993" i="41"/>
  <c r="T993" i="41"/>
  <c r="V993" i="41"/>
  <c r="X993" i="41"/>
  <c r="Z993" i="41"/>
  <c r="AB993" i="41"/>
  <c r="AC993" i="41"/>
  <c r="AD993" i="41" s="1"/>
  <c r="D994" i="41"/>
  <c r="F994" i="41"/>
  <c r="H994" i="41"/>
  <c r="J994" i="41"/>
  <c r="L994" i="41"/>
  <c r="N994" i="41"/>
  <c r="P994" i="41"/>
  <c r="R994" i="41"/>
  <c r="T994" i="41"/>
  <c r="V994" i="41"/>
  <c r="X994" i="41"/>
  <c r="Z994" i="41"/>
  <c r="AB994" i="41"/>
  <c r="AC994" i="41"/>
  <c r="AD994" i="41"/>
  <c r="D995" i="41"/>
  <c r="F995" i="41"/>
  <c r="H995" i="41"/>
  <c r="J995" i="41"/>
  <c r="L995" i="41"/>
  <c r="N995" i="41"/>
  <c r="P995" i="41"/>
  <c r="R995" i="41"/>
  <c r="T995" i="41"/>
  <c r="V995" i="41"/>
  <c r="X995" i="41"/>
  <c r="Z995" i="41"/>
  <c r="AB995" i="41"/>
  <c r="AC995" i="41"/>
  <c r="AD995" i="41"/>
  <c r="D996" i="41"/>
  <c r="F996" i="41"/>
  <c r="H996" i="41"/>
  <c r="J996" i="41"/>
  <c r="L996" i="41"/>
  <c r="N996" i="41"/>
  <c r="P996" i="41"/>
  <c r="R996" i="41"/>
  <c r="T996" i="41"/>
  <c r="V996" i="41"/>
  <c r="X996" i="41"/>
  <c r="Z996" i="41"/>
  <c r="AB996" i="41"/>
  <c r="AC996" i="41"/>
  <c r="AD996" i="41"/>
  <c r="D997" i="41"/>
  <c r="F997" i="41"/>
  <c r="H997" i="41"/>
  <c r="J997" i="41"/>
  <c r="L997" i="41"/>
  <c r="N997" i="41"/>
  <c r="P997" i="41"/>
  <c r="R997" i="41"/>
  <c r="T997" i="41"/>
  <c r="V997" i="41"/>
  <c r="X997" i="41"/>
  <c r="Z997" i="41"/>
  <c r="AB997" i="41"/>
  <c r="AC997" i="41"/>
  <c r="AD997" i="41" s="1"/>
  <c r="D998" i="41"/>
  <c r="F998" i="41"/>
  <c r="H998" i="41"/>
  <c r="J998" i="41"/>
  <c r="L998" i="41"/>
  <c r="N998" i="41"/>
  <c r="P998" i="41"/>
  <c r="R998" i="41"/>
  <c r="T998" i="41"/>
  <c r="V998" i="41"/>
  <c r="X998" i="41"/>
  <c r="Z998" i="41"/>
  <c r="AB998" i="41"/>
  <c r="AC998" i="41"/>
  <c r="AD998" i="41"/>
  <c r="D999" i="41"/>
  <c r="F999" i="41"/>
  <c r="H999" i="41"/>
  <c r="J999" i="41"/>
  <c r="L999" i="41"/>
  <c r="N999" i="41"/>
  <c r="P999" i="41"/>
  <c r="R999" i="41"/>
  <c r="T999" i="41"/>
  <c r="V999" i="41"/>
  <c r="X999" i="41"/>
  <c r="Z999" i="41"/>
  <c r="AB999" i="41"/>
  <c r="AC999" i="41"/>
  <c r="AD999" i="41" s="1"/>
  <c r="D1000" i="41"/>
  <c r="F1000" i="41"/>
  <c r="H1000" i="41"/>
  <c r="J1000" i="41"/>
  <c r="L1000" i="41"/>
  <c r="N1000" i="41"/>
  <c r="P1000" i="41"/>
  <c r="R1000" i="41"/>
  <c r="T1000" i="41"/>
  <c r="V1000" i="41"/>
  <c r="X1000" i="41"/>
  <c r="Z1000" i="41"/>
  <c r="AB1000" i="41"/>
  <c r="AC1000" i="41"/>
  <c r="AD1000" i="41"/>
  <c r="D1001" i="41"/>
  <c r="F1001" i="41"/>
  <c r="H1001" i="41"/>
  <c r="J1001" i="41"/>
  <c r="L1001" i="41"/>
  <c r="N1001" i="41"/>
  <c r="P1001" i="41"/>
  <c r="R1001" i="41"/>
  <c r="T1001" i="41"/>
  <c r="V1001" i="41"/>
  <c r="X1001" i="41"/>
  <c r="Z1001" i="41"/>
  <c r="AB1001" i="41"/>
  <c r="AC1001" i="41"/>
  <c r="AD1001" i="41" s="1"/>
  <c r="D1002" i="41"/>
  <c r="F1002" i="41"/>
  <c r="H1002" i="41"/>
  <c r="J1002" i="41"/>
  <c r="L1002" i="41"/>
  <c r="N1002" i="41"/>
  <c r="P1002" i="41"/>
  <c r="R1002" i="41"/>
  <c r="T1002" i="41"/>
  <c r="V1002" i="41"/>
  <c r="X1002" i="41"/>
  <c r="Z1002" i="41"/>
  <c r="AB1002" i="41"/>
  <c r="AC1002" i="41"/>
  <c r="AD1002" i="41" s="1"/>
  <c r="D1003" i="41"/>
  <c r="F1003" i="41"/>
  <c r="H1003" i="41"/>
  <c r="J1003" i="41"/>
  <c r="L1003" i="41"/>
  <c r="N1003" i="41"/>
  <c r="P1003" i="41"/>
  <c r="R1003" i="41"/>
  <c r="T1003" i="41"/>
  <c r="V1003" i="41"/>
  <c r="X1003" i="41"/>
  <c r="Z1003" i="41"/>
  <c r="AB1003" i="41"/>
  <c r="AC1003" i="41"/>
  <c r="AD1003" i="41"/>
  <c r="D1004" i="41"/>
  <c r="F1004" i="41"/>
  <c r="H1004" i="41"/>
  <c r="J1004" i="41"/>
  <c r="L1004" i="41"/>
  <c r="N1004" i="41"/>
  <c r="P1004" i="41"/>
  <c r="R1004" i="41"/>
  <c r="T1004" i="41"/>
  <c r="V1004" i="41"/>
  <c r="X1004" i="41"/>
  <c r="Z1004" i="41"/>
  <c r="AB1004" i="41"/>
  <c r="AC1004" i="41"/>
  <c r="AD1004" i="41"/>
  <c r="D1005" i="41"/>
  <c r="F1005" i="41"/>
  <c r="H1005" i="41"/>
  <c r="J1005" i="41"/>
  <c r="L1005" i="41"/>
  <c r="N1005" i="41"/>
  <c r="P1005" i="41"/>
  <c r="R1005" i="41"/>
  <c r="T1005" i="41"/>
  <c r="V1005" i="41"/>
  <c r="X1005" i="41"/>
  <c r="Z1005" i="41"/>
  <c r="AB1005" i="41"/>
  <c r="AC1005" i="41"/>
  <c r="AD1005" i="41" s="1"/>
  <c r="D1006" i="41"/>
  <c r="F1006" i="41"/>
  <c r="H1006" i="41"/>
  <c r="J1006" i="41"/>
  <c r="L1006" i="41"/>
  <c r="N1006" i="41"/>
  <c r="P1006" i="41"/>
  <c r="R1006" i="41"/>
  <c r="T1006" i="41"/>
  <c r="V1006" i="41"/>
  <c r="X1006" i="41"/>
  <c r="Z1006" i="41"/>
  <c r="AB1006" i="41"/>
  <c r="AC1006" i="41"/>
  <c r="AD1006" i="41"/>
  <c r="D1007" i="41"/>
  <c r="F1007" i="41"/>
  <c r="H1007" i="41"/>
  <c r="J1007" i="41"/>
  <c r="L1007" i="41"/>
  <c r="N1007" i="41"/>
  <c r="P1007" i="41"/>
  <c r="R1007" i="41"/>
  <c r="T1007" i="41"/>
  <c r="V1007" i="41"/>
  <c r="X1007" i="41"/>
  <c r="Z1007" i="41"/>
  <c r="AB1007" i="41"/>
  <c r="AC1007" i="41"/>
  <c r="AD1007" i="41"/>
  <c r="D1008" i="41"/>
  <c r="F1008" i="41"/>
  <c r="H1008" i="41"/>
  <c r="J1008" i="41"/>
  <c r="L1008" i="41"/>
  <c r="N1008" i="41"/>
  <c r="P1008" i="41"/>
  <c r="R1008" i="41"/>
  <c r="T1008" i="41"/>
  <c r="V1008" i="41"/>
  <c r="X1008" i="41"/>
  <c r="Z1008" i="41"/>
  <c r="AB1008" i="41"/>
  <c r="AC1008" i="41"/>
  <c r="AD1008" i="41"/>
  <c r="D1009" i="41"/>
  <c r="F1009" i="41"/>
  <c r="H1009" i="41"/>
  <c r="J1009" i="41"/>
  <c r="L1009" i="41"/>
  <c r="N1009" i="41"/>
  <c r="P1009" i="41"/>
  <c r="R1009" i="41"/>
  <c r="T1009" i="41"/>
  <c r="V1009" i="41"/>
  <c r="X1009" i="41"/>
  <c r="Z1009" i="41"/>
  <c r="AB1009" i="41"/>
  <c r="AC1009" i="41"/>
  <c r="AD1009" i="41" s="1"/>
  <c r="D1010" i="41"/>
  <c r="F1010" i="41"/>
  <c r="H1010" i="41"/>
  <c r="J1010" i="41"/>
  <c r="L1010" i="41"/>
  <c r="N1010" i="41"/>
  <c r="P1010" i="41"/>
  <c r="R1010" i="41"/>
  <c r="T1010" i="41"/>
  <c r="V1010" i="41"/>
  <c r="X1010" i="41"/>
  <c r="Z1010" i="41"/>
  <c r="AB1010" i="41"/>
  <c r="AC1010" i="41"/>
  <c r="AD1010" i="41"/>
  <c r="D1011" i="41"/>
  <c r="F1011" i="41"/>
  <c r="H1011" i="41"/>
  <c r="J1011" i="41"/>
  <c r="L1011" i="41"/>
  <c r="N1011" i="41"/>
  <c r="P1011" i="41"/>
  <c r="R1011" i="41"/>
  <c r="T1011" i="41"/>
  <c r="V1011" i="41"/>
  <c r="X1011" i="41"/>
  <c r="Z1011" i="41"/>
  <c r="AB1011" i="41"/>
  <c r="AC1011" i="41"/>
  <c r="AD1011" i="41"/>
  <c r="D1012" i="41"/>
  <c r="F1012" i="41"/>
  <c r="H1012" i="41"/>
  <c r="J1012" i="41"/>
  <c r="L1012" i="41"/>
  <c r="N1012" i="41"/>
  <c r="P1012" i="41"/>
  <c r="R1012" i="41"/>
  <c r="T1012" i="41"/>
  <c r="V1012" i="41"/>
  <c r="X1012" i="41"/>
  <c r="Z1012" i="41"/>
  <c r="AB1012" i="41"/>
  <c r="AC1012" i="41"/>
  <c r="AD1012" i="41"/>
  <c r="D1013" i="41"/>
  <c r="F1013" i="41"/>
  <c r="H1013" i="41"/>
  <c r="J1013" i="41"/>
  <c r="L1013" i="41"/>
  <c r="N1013" i="41"/>
  <c r="P1013" i="41"/>
  <c r="R1013" i="41"/>
  <c r="T1013" i="41"/>
  <c r="V1013" i="41"/>
  <c r="X1013" i="41"/>
  <c r="Z1013" i="41"/>
  <c r="AB1013" i="41"/>
  <c r="AC1013" i="41"/>
  <c r="AD1013" i="41" s="1"/>
  <c r="D1014" i="41"/>
  <c r="F1014" i="41"/>
  <c r="H1014" i="41"/>
  <c r="J1014" i="41"/>
  <c r="L1014" i="41"/>
  <c r="N1014" i="41"/>
  <c r="P1014" i="41"/>
  <c r="R1014" i="41"/>
  <c r="T1014" i="41"/>
  <c r="V1014" i="41"/>
  <c r="X1014" i="41"/>
  <c r="Z1014" i="41"/>
  <c r="AB1014" i="41"/>
  <c r="AC1014" i="41"/>
  <c r="AD1014" i="41"/>
  <c r="D1015" i="41"/>
  <c r="F1015" i="41"/>
  <c r="H1015" i="41"/>
  <c r="J1015" i="41"/>
  <c r="L1015" i="41"/>
  <c r="N1015" i="41"/>
  <c r="P1015" i="41"/>
  <c r="R1015" i="41"/>
  <c r="T1015" i="41"/>
  <c r="V1015" i="41"/>
  <c r="X1015" i="41"/>
  <c r="Z1015" i="41"/>
  <c r="AB1015" i="41"/>
  <c r="AC1015" i="41"/>
  <c r="AD1015" i="41" s="1"/>
  <c r="D1016" i="41"/>
  <c r="F1016" i="41"/>
  <c r="H1016" i="41"/>
  <c r="J1016" i="41"/>
  <c r="L1016" i="41"/>
  <c r="N1016" i="41"/>
  <c r="P1016" i="41"/>
  <c r="R1016" i="41"/>
  <c r="T1016" i="41"/>
  <c r="V1016" i="41"/>
  <c r="X1016" i="41"/>
  <c r="Z1016" i="41"/>
  <c r="AB1016" i="41"/>
  <c r="AC1016" i="41"/>
  <c r="AD1016" i="41"/>
  <c r="D1017" i="41"/>
  <c r="F1017" i="41"/>
  <c r="H1017" i="41"/>
  <c r="J1017" i="41"/>
  <c r="L1017" i="41"/>
  <c r="N1017" i="41"/>
  <c r="P1017" i="41"/>
  <c r="R1017" i="41"/>
  <c r="T1017" i="41"/>
  <c r="V1017" i="41"/>
  <c r="X1017" i="41"/>
  <c r="Z1017" i="41"/>
  <c r="AB1017" i="41"/>
  <c r="AC1017" i="41"/>
  <c r="AD1017" i="41" s="1"/>
  <c r="D1018" i="41"/>
  <c r="F1018" i="41"/>
  <c r="H1018" i="41"/>
  <c r="J1018" i="41"/>
  <c r="L1018" i="41"/>
  <c r="N1018" i="41"/>
  <c r="P1018" i="41"/>
  <c r="R1018" i="41"/>
  <c r="T1018" i="41"/>
  <c r="V1018" i="41"/>
  <c r="X1018" i="41"/>
  <c r="Z1018" i="41"/>
  <c r="AB1018" i="41"/>
  <c r="AC1018" i="41"/>
  <c r="AD1018" i="41" s="1"/>
  <c r="D1019" i="41"/>
  <c r="F1019" i="41"/>
  <c r="H1019" i="41"/>
  <c r="J1019" i="41"/>
  <c r="L1019" i="41"/>
  <c r="N1019" i="41"/>
  <c r="P1019" i="41"/>
  <c r="R1019" i="41"/>
  <c r="T1019" i="41"/>
  <c r="V1019" i="41"/>
  <c r="X1019" i="41"/>
  <c r="Z1019" i="41"/>
  <c r="AB1019" i="41"/>
  <c r="AC1019" i="41"/>
  <c r="AD1019" i="41"/>
  <c r="D1020" i="41"/>
  <c r="F1020" i="41"/>
  <c r="H1020" i="41"/>
  <c r="J1020" i="41"/>
  <c r="L1020" i="41"/>
  <c r="N1020" i="41"/>
  <c r="P1020" i="41"/>
  <c r="R1020" i="41"/>
  <c r="T1020" i="41"/>
  <c r="V1020" i="41"/>
  <c r="X1020" i="41"/>
  <c r="Z1020" i="41"/>
  <c r="AB1020" i="41"/>
  <c r="AC1020" i="41"/>
  <c r="AD1020" i="41"/>
  <c r="D1021" i="41"/>
  <c r="F1021" i="41"/>
  <c r="H1021" i="41"/>
  <c r="J1021" i="41"/>
  <c r="L1021" i="41"/>
  <c r="N1021" i="41"/>
  <c r="P1021" i="41"/>
  <c r="R1021" i="41"/>
  <c r="T1021" i="41"/>
  <c r="V1021" i="41"/>
  <c r="X1021" i="41"/>
  <c r="Z1021" i="41"/>
  <c r="AB1021" i="41"/>
  <c r="AC1021" i="41"/>
  <c r="AD1021" i="41" s="1"/>
  <c r="D1022" i="41"/>
  <c r="F1022" i="41"/>
  <c r="H1022" i="41"/>
  <c r="J1022" i="41"/>
  <c r="L1022" i="41"/>
  <c r="N1022" i="41"/>
  <c r="P1022" i="41"/>
  <c r="R1022" i="41"/>
  <c r="T1022" i="41"/>
  <c r="V1022" i="41"/>
  <c r="X1022" i="41"/>
  <c r="Z1022" i="41"/>
  <c r="AB1022" i="41"/>
  <c r="AC1022" i="41"/>
  <c r="AD1022" i="41"/>
  <c r="D1023" i="41"/>
  <c r="F1023" i="41"/>
  <c r="H1023" i="41"/>
  <c r="J1023" i="41"/>
  <c r="L1023" i="41"/>
  <c r="N1023" i="41"/>
  <c r="P1023" i="41"/>
  <c r="R1023" i="41"/>
  <c r="T1023" i="41"/>
  <c r="V1023" i="41"/>
  <c r="X1023" i="41"/>
  <c r="Z1023" i="41"/>
  <c r="AB1023" i="41"/>
  <c r="AC1023" i="41"/>
  <c r="AD1023" i="41"/>
  <c r="D1024" i="41"/>
  <c r="F1024" i="41"/>
  <c r="H1024" i="41"/>
  <c r="J1024" i="41"/>
  <c r="L1024" i="41"/>
  <c r="N1024" i="41"/>
  <c r="P1024" i="41"/>
  <c r="R1024" i="41"/>
  <c r="T1024" i="41"/>
  <c r="V1024" i="41"/>
  <c r="X1024" i="41"/>
  <c r="Z1024" i="41"/>
  <c r="AB1024" i="41"/>
  <c r="AC1024" i="41"/>
  <c r="AD1024" i="41"/>
  <c r="D1025" i="41"/>
  <c r="F1025" i="41"/>
  <c r="H1025" i="41"/>
  <c r="J1025" i="41"/>
  <c r="L1025" i="41"/>
  <c r="N1025" i="41"/>
  <c r="P1025" i="41"/>
  <c r="R1025" i="41"/>
  <c r="T1025" i="41"/>
  <c r="V1025" i="41"/>
  <c r="X1025" i="41"/>
  <c r="Z1025" i="41"/>
  <c r="AB1025" i="41"/>
  <c r="AC1025" i="41"/>
  <c r="AD1025" i="41" s="1"/>
  <c r="D1026" i="41"/>
  <c r="F1026" i="41"/>
  <c r="H1026" i="41"/>
  <c r="J1026" i="41"/>
  <c r="L1026" i="41"/>
  <c r="N1026" i="41"/>
  <c r="P1026" i="41"/>
  <c r="R1026" i="41"/>
  <c r="T1026" i="41"/>
  <c r="V1026" i="41"/>
  <c r="X1026" i="41"/>
  <c r="Z1026" i="41"/>
  <c r="AB1026" i="41"/>
  <c r="AC1026" i="41"/>
  <c r="AD1026" i="41"/>
  <c r="D1027" i="41"/>
  <c r="F1027" i="41"/>
  <c r="H1027" i="41"/>
  <c r="J1027" i="41"/>
  <c r="L1027" i="41"/>
  <c r="N1027" i="41"/>
  <c r="P1027" i="41"/>
  <c r="R1027" i="41"/>
  <c r="T1027" i="41"/>
  <c r="V1027" i="41"/>
  <c r="X1027" i="41"/>
  <c r="Z1027" i="41"/>
  <c r="AB1027" i="41"/>
  <c r="AC1027" i="41"/>
  <c r="AD1027" i="41"/>
  <c r="D1028" i="41"/>
  <c r="F1028" i="41"/>
  <c r="H1028" i="41"/>
  <c r="J1028" i="41"/>
  <c r="L1028" i="41"/>
  <c r="N1028" i="41"/>
  <c r="P1028" i="41"/>
  <c r="R1028" i="41"/>
  <c r="T1028" i="41"/>
  <c r="V1028" i="41"/>
  <c r="X1028" i="41"/>
  <c r="Z1028" i="41"/>
  <c r="AB1028" i="41"/>
  <c r="AC1028" i="41"/>
  <c r="AD1028" i="41"/>
  <c r="D1029" i="41"/>
  <c r="F1029" i="41"/>
  <c r="H1029" i="41"/>
  <c r="J1029" i="41"/>
  <c r="L1029" i="41"/>
  <c r="N1029" i="41"/>
  <c r="P1029" i="41"/>
  <c r="R1029" i="41"/>
  <c r="T1029" i="41"/>
  <c r="V1029" i="41"/>
  <c r="X1029" i="41"/>
  <c r="Z1029" i="41"/>
  <c r="AB1029" i="41"/>
  <c r="AC1029" i="41"/>
  <c r="AD1029" i="41" s="1"/>
  <c r="D1030" i="41"/>
  <c r="F1030" i="41"/>
  <c r="H1030" i="41"/>
  <c r="J1030" i="41"/>
  <c r="L1030" i="41"/>
  <c r="N1030" i="41"/>
  <c r="P1030" i="41"/>
  <c r="R1030" i="41"/>
  <c r="T1030" i="41"/>
  <c r="V1030" i="41"/>
  <c r="X1030" i="41"/>
  <c r="Z1030" i="41"/>
  <c r="AB1030" i="41"/>
  <c r="AC1030" i="41"/>
  <c r="AD1030" i="41"/>
  <c r="D1031" i="41"/>
  <c r="F1031" i="41"/>
  <c r="H1031" i="41"/>
  <c r="J1031" i="41"/>
  <c r="L1031" i="41"/>
  <c r="N1031" i="41"/>
  <c r="P1031" i="41"/>
  <c r="R1031" i="41"/>
  <c r="T1031" i="41"/>
  <c r="V1031" i="41"/>
  <c r="X1031" i="41"/>
  <c r="Z1031" i="41"/>
  <c r="AB1031" i="41"/>
  <c r="AC1031" i="41"/>
  <c r="AD1031" i="41" s="1"/>
  <c r="D1032" i="41"/>
  <c r="F1032" i="41"/>
  <c r="H1032" i="41"/>
  <c r="J1032" i="41"/>
  <c r="L1032" i="41"/>
  <c r="N1032" i="41"/>
  <c r="P1032" i="41"/>
  <c r="R1032" i="41"/>
  <c r="T1032" i="41"/>
  <c r="V1032" i="41"/>
  <c r="X1032" i="41"/>
  <c r="Z1032" i="41"/>
  <c r="AB1032" i="41"/>
  <c r="AC1032" i="41"/>
  <c r="AD1032" i="41"/>
  <c r="D1033" i="41"/>
  <c r="F1033" i="41"/>
  <c r="H1033" i="41"/>
  <c r="J1033" i="41"/>
  <c r="L1033" i="41"/>
  <c r="N1033" i="41"/>
  <c r="P1033" i="41"/>
  <c r="R1033" i="41"/>
  <c r="T1033" i="41"/>
  <c r="V1033" i="41"/>
  <c r="X1033" i="41"/>
  <c r="Z1033" i="41"/>
  <c r="AB1033" i="41"/>
  <c r="AC1033" i="41"/>
  <c r="AD1033" i="41" s="1"/>
  <c r="D1034" i="41"/>
  <c r="F1034" i="41"/>
  <c r="H1034" i="41"/>
  <c r="J1034" i="41"/>
  <c r="L1034" i="41"/>
  <c r="N1034" i="41"/>
  <c r="P1034" i="41"/>
  <c r="R1034" i="41"/>
  <c r="T1034" i="41"/>
  <c r="V1034" i="41"/>
  <c r="X1034" i="41"/>
  <c r="Z1034" i="41"/>
  <c r="AB1034" i="41"/>
  <c r="AC1034" i="41"/>
  <c r="AD1034" i="41" s="1"/>
  <c r="D1035" i="41"/>
  <c r="F1035" i="41"/>
  <c r="H1035" i="41"/>
  <c r="J1035" i="41"/>
  <c r="L1035" i="41"/>
  <c r="N1035" i="41"/>
  <c r="P1035" i="41"/>
  <c r="R1035" i="41"/>
  <c r="T1035" i="41"/>
  <c r="V1035" i="41"/>
  <c r="X1035" i="41"/>
  <c r="Z1035" i="41"/>
  <c r="AB1035" i="41"/>
  <c r="AC1035" i="41"/>
  <c r="AD1035" i="41"/>
  <c r="D1036" i="41"/>
  <c r="F1036" i="41"/>
  <c r="H1036" i="41"/>
  <c r="J1036" i="41"/>
  <c r="L1036" i="41"/>
  <c r="N1036" i="41"/>
  <c r="P1036" i="41"/>
  <c r="R1036" i="41"/>
  <c r="T1036" i="41"/>
  <c r="V1036" i="41"/>
  <c r="X1036" i="41"/>
  <c r="Z1036" i="41"/>
  <c r="AB1036" i="41"/>
  <c r="AC1036" i="41"/>
  <c r="AD1036" i="41"/>
  <c r="D1037" i="41"/>
  <c r="F1037" i="41"/>
  <c r="H1037" i="41"/>
  <c r="J1037" i="41"/>
  <c r="L1037" i="41"/>
  <c r="N1037" i="41"/>
  <c r="P1037" i="41"/>
  <c r="R1037" i="41"/>
  <c r="T1037" i="41"/>
  <c r="V1037" i="41"/>
  <c r="X1037" i="41"/>
  <c r="Z1037" i="41"/>
  <c r="AB1037" i="41"/>
  <c r="AC1037" i="41"/>
  <c r="AD1037" i="41" s="1"/>
  <c r="D1038" i="41"/>
  <c r="F1038" i="41"/>
  <c r="H1038" i="41"/>
  <c r="J1038" i="41"/>
  <c r="L1038" i="41"/>
  <c r="N1038" i="41"/>
  <c r="P1038" i="41"/>
  <c r="R1038" i="41"/>
  <c r="T1038" i="41"/>
  <c r="V1038" i="41"/>
  <c r="X1038" i="41"/>
  <c r="Z1038" i="41"/>
  <c r="AB1038" i="41"/>
  <c r="AC1038" i="41"/>
  <c r="AD1038" i="41"/>
  <c r="D1039" i="41"/>
  <c r="F1039" i="41"/>
  <c r="H1039" i="41"/>
  <c r="J1039" i="41"/>
  <c r="L1039" i="41"/>
  <c r="N1039" i="41"/>
  <c r="P1039" i="41"/>
  <c r="R1039" i="41"/>
  <c r="T1039" i="41"/>
  <c r="V1039" i="41"/>
  <c r="X1039" i="41"/>
  <c r="Z1039" i="41"/>
  <c r="AB1039" i="41"/>
  <c r="AC1039" i="41"/>
  <c r="AD1039" i="41"/>
  <c r="D1040" i="41"/>
  <c r="F1040" i="41"/>
  <c r="H1040" i="41"/>
  <c r="J1040" i="41"/>
  <c r="L1040" i="41"/>
  <c r="N1040" i="41"/>
  <c r="P1040" i="41"/>
  <c r="R1040" i="41"/>
  <c r="T1040" i="41"/>
  <c r="V1040" i="41"/>
  <c r="X1040" i="41"/>
  <c r="Z1040" i="41"/>
  <c r="AB1040" i="41"/>
  <c r="AC1040" i="41"/>
  <c r="AD1040" i="41"/>
  <c r="D1041" i="41"/>
  <c r="F1041" i="41"/>
  <c r="H1041" i="41"/>
  <c r="J1041" i="41"/>
  <c r="L1041" i="41"/>
  <c r="N1041" i="41"/>
  <c r="P1041" i="41"/>
  <c r="R1041" i="41"/>
  <c r="T1041" i="41"/>
  <c r="V1041" i="41"/>
  <c r="X1041" i="41"/>
  <c r="Z1041" i="41"/>
  <c r="AB1041" i="41"/>
  <c r="AC1041" i="41"/>
  <c r="AD1041" i="41" s="1"/>
  <c r="D1042" i="41"/>
  <c r="F1042" i="41"/>
  <c r="H1042" i="41"/>
  <c r="J1042" i="41"/>
  <c r="L1042" i="41"/>
  <c r="N1042" i="41"/>
  <c r="P1042" i="41"/>
  <c r="R1042" i="41"/>
  <c r="T1042" i="41"/>
  <c r="V1042" i="41"/>
  <c r="X1042" i="41"/>
  <c r="Z1042" i="41"/>
  <c r="AB1042" i="41"/>
  <c r="AC1042" i="41"/>
  <c r="AD1042" i="41"/>
  <c r="D1043" i="41"/>
  <c r="F1043" i="41"/>
  <c r="H1043" i="41"/>
  <c r="J1043" i="41"/>
  <c r="L1043" i="41"/>
  <c r="N1043" i="41"/>
  <c r="P1043" i="41"/>
  <c r="R1043" i="41"/>
  <c r="T1043" i="41"/>
  <c r="V1043" i="41"/>
  <c r="X1043" i="41"/>
  <c r="Z1043" i="41"/>
  <c r="AB1043" i="41"/>
  <c r="AC1043" i="41"/>
  <c r="AD1043" i="41"/>
  <c r="D1044" i="41"/>
  <c r="F1044" i="41"/>
  <c r="H1044" i="41"/>
  <c r="J1044" i="41"/>
  <c r="L1044" i="41"/>
  <c r="N1044" i="41"/>
  <c r="P1044" i="41"/>
  <c r="R1044" i="41"/>
  <c r="T1044" i="41"/>
  <c r="V1044" i="41"/>
  <c r="X1044" i="41"/>
  <c r="Z1044" i="41"/>
  <c r="AB1044" i="41"/>
  <c r="AC1044" i="41"/>
  <c r="AD1044" i="41"/>
  <c r="D1045" i="41"/>
  <c r="F1045" i="41"/>
  <c r="H1045" i="41"/>
  <c r="J1045" i="41"/>
  <c r="L1045" i="41"/>
  <c r="N1045" i="41"/>
  <c r="P1045" i="41"/>
  <c r="R1045" i="41"/>
  <c r="T1045" i="41"/>
  <c r="V1045" i="41"/>
  <c r="X1045" i="41"/>
  <c r="Z1045" i="41"/>
  <c r="AB1045" i="41"/>
  <c r="AC1045" i="41"/>
  <c r="AD1045" i="41" s="1"/>
  <c r="D1046" i="41"/>
  <c r="F1046" i="41"/>
  <c r="H1046" i="41"/>
  <c r="J1046" i="41"/>
  <c r="L1046" i="41"/>
  <c r="N1046" i="41"/>
  <c r="P1046" i="41"/>
  <c r="R1046" i="41"/>
  <c r="T1046" i="41"/>
  <c r="V1046" i="41"/>
  <c r="X1046" i="41"/>
  <c r="Z1046" i="41"/>
  <c r="AB1046" i="41"/>
  <c r="AC1046" i="41"/>
  <c r="AD1046" i="41"/>
  <c r="D1047" i="41"/>
  <c r="F1047" i="41"/>
  <c r="H1047" i="41"/>
  <c r="J1047" i="41"/>
  <c r="L1047" i="41"/>
  <c r="N1047" i="41"/>
  <c r="P1047" i="41"/>
  <c r="R1047" i="41"/>
  <c r="T1047" i="41"/>
  <c r="V1047" i="41"/>
  <c r="X1047" i="41"/>
  <c r="Z1047" i="41"/>
  <c r="AB1047" i="41"/>
  <c r="AC1047" i="41"/>
  <c r="AD1047" i="41" s="1"/>
  <c r="D1048" i="41"/>
  <c r="F1048" i="41"/>
  <c r="H1048" i="41"/>
  <c r="J1048" i="41"/>
  <c r="L1048" i="41"/>
  <c r="N1048" i="41"/>
  <c r="P1048" i="41"/>
  <c r="R1048" i="41"/>
  <c r="T1048" i="41"/>
  <c r="V1048" i="41"/>
  <c r="X1048" i="41"/>
  <c r="Z1048" i="41"/>
  <c r="AB1048" i="41"/>
  <c r="AC1048" i="41"/>
  <c r="AD1048" i="41"/>
  <c r="D1049" i="41"/>
  <c r="F1049" i="41"/>
  <c r="H1049" i="41"/>
  <c r="J1049" i="41"/>
  <c r="L1049" i="41"/>
  <c r="N1049" i="41"/>
  <c r="P1049" i="41"/>
  <c r="R1049" i="41"/>
  <c r="T1049" i="41"/>
  <c r="V1049" i="41"/>
  <c r="X1049" i="41"/>
  <c r="Z1049" i="41"/>
  <c r="AB1049" i="41"/>
  <c r="AC1049" i="41"/>
  <c r="AD1049" i="41" s="1"/>
  <c r="D1050" i="41"/>
  <c r="F1050" i="41"/>
  <c r="H1050" i="41"/>
  <c r="J1050" i="41"/>
  <c r="L1050" i="41"/>
  <c r="N1050" i="41"/>
  <c r="P1050" i="41"/>
  <c r="R1050" i="41"/>
  <c r="T1050" i="41"/>
  <c r="V1050" i="41"/>
  <c r="X1050" i="41"/>
  <c r="Z1050" i="41"/>
  <c r="AB1050" i="41"/>
  <c r="AC1050" i="41"/>
  <c r="AD1050" i="41" s="1"/>
  <c r="D1051" i="41"/>
  <c r="F1051" i="41"/>
  <c r="H1051" i="41"/>
  <c r="J1051" i="41"/>
  <c r="L1051" i="41"/>
  <c r="N1051" i="41"/>
  <c r="P1051" i="41"/>
  <c r="R1051" i="41"/>
  <c r="T1051" i="41"/>
  <c r="V1051" i="41"/>
  <c r="X1051" i="41"/>
  <c r="Z1051" i="41"/>
  <c r="AB1051" i="41"/>
  <c r="AC1051" i="41"/>
  <c r="AD1051" i="41"/>
  <c r="D1052" i="41"/>
  <c r="F1052" i="41"/>
  <c r="H1052" i="41"/>
  <c r="J1052" i="41"/>
  <c r="L1052" i="41"/>
  <c r="N1052" i="41"/>
  <c r="P1052" i="41"/>
  <c r="R1052" i="41"/>
  <c r="T1052" i="41"/>
  <c r="V1052" i="41"/>
  <c r="X1052" i="41"/>
  <c r="Z1052" i="41"/>
  <c r="AB1052" i="41"/>
  <c r="AC1052" i="41"/>
  <c r="AD1052" i="41"/>
  <c r="D1053" i="41"/>
  <c r="F1053" i="41"/>
  <c r="H1053" i="41"/>
  <c r="J1053" i="41"/>
  <c r="L1053" i="41"/>
  <c r="N1053" i="41"/>
  <c r="P1053" i="41"/>
  <c r="R1053" i="41"/>
  <c r="T1053" i="41"/>
  <c r="V1053" i="41"/>
  <c r="X1053" i="41"/>
  <c r="Z1053" i="41"/>
  <c r="AB1053" i="41"/>
  <c r="AC1053" i="41"/>
  <c r="AD1053" i="41" s="1"/>
  <c r="D1054" i="41"/>
  <c r="F1054" i="41"/>
  <c r="H1054" i="41"/>
  <c r="J1054" i="41"/>
  <c r="L1054" i="41"/>
  <c r="N1054" i="41"/>
  <c r="P1054" i="41"/>
  <c r="R1054" i="41"/>
  <c r="T1054" i="41"/>
  <c r="V1054" i="41"/>
  <c r="X1054" i="41"/>
  <c r="Z1054" i="41"/>
  <c r="AB1054" i="41"/>
  <c r="AC1054" i="41"/>
  <c r="AD1054" i="41"/>
  <c r="D1055" i="41"/>
  <c r="F1055" i="41"/>
  <c r="H1055" i="41"/>
  <c r="J1055" i="41"/>
  <c r="L1055" i="41"/>
  <c r="N1055" i="41"/>
  <c r="P1055" i="41"/>
  <c r="R1055" i="41"/>
  <c r="T1055" i="41"/>
  <c r="V1055" i="41"/>
  <c r="X1055" i="41"/>
  <c r="Z1055" i="41"/>
  <c r="AB1055" i="41"/>
  <c r="AC1055" i="41"/>
  <c r="AD1055" i="41"/>
  <c r="D1056" i="41"/>
  <c r="F1056" i="41"/>
  <c r="H1056" i="41"/>
  <c r="J1056" i="41"/>
  <c r="L1056" i="41"/>
  <c r="N1056" i="41"/>
  <c r="P1056" i="41"/>
  <c r="R1056" i="41"/>
  <c r="T1056" i="41"/>
  <c r="V1056" i="41"/>
  <c r="X1056" i="41"/>
  <c r="Z1056" i="41"/>
  <c r="AB1056" i="41"/>
  <c r="AC1056" i="41"/>
  <c r="AD1056" i="41"/>
  <c r="D1057" i="41"/>
  <c r="F1057" i="41"/>
  <c r="H1057" i="41"/>
  <c r="J1057" i="41"/>
  <c r="L1057" i="41"/>
  <c r="N1057" i="41"/>
  <c r="P1057" i="41"/>
  <c r="R1057" i="41"/>
  <c r="T1057" i="41"/>
  <c r="V1057" i="41"/>
  <c r="X1057" i="41"/>
  <c r="Z1057" i="41"/>
  <c r="AB1057" i="41"/>
  <c r="AC1057" i="41"/>
  <c r="AD1057" i="41" s="1"/>
  <c r="D1058" i="41"/>
  <c r="F1058" i="41"/>
  <c r="H1058" i="41"/>
  <c r="J1058" i="41"/>
  <c r="L1058" i="41"/>
  <c r="N1058" i="41"/>
  <c r="P1058" i="41"/>
  <c r="R1058" i="41"/>
  <c r="T1058" i="41"/>
  <c r="V1058" i="41"/>
  <c r="X1058" i="41"/>
  <c r="Z1058" i="41"/>
  <c r="AB1058" i="41"/>
  <c r="AC1058" i="41"/>
  <c r="AD1058" i="41"/>
  <c r="D1059" i="41"/>
  <c r="F1059" i="41"/>
  <c r="H1059" i="41"/>
  <c r="J1059" i="41"/>
  <c r="L1059" i="41"/>
  <c r="N1059" i="41"/>
  <c r="P1059" i="41"/>
  <c r="R1059" i="41"/>
  <c r="T1059" i="41"/>
  <c r="V1059" i="41"/>
  <c r="X1059" i="41"/>
  <c r="Z1059" i="41"/>
  <c r="AB1059" i="41"/>
  <c r="AC1059" i="41"/>
  <c r="AD1059" i="41"/>
  <c r="D1060" i="41"/>
  <c r="F1060" i="41"/>
  <c r="H1060" i="41"/>
  <c r="J1060" i="41"/>
  <c r="L1060" i="41"/>
  <c r="N1060" i="41"/>
  <c r="P1060" i="41"/>
  <c r="R1060" i="41"/>
  <c r="T1060" i="41"/>
  <c r="V1060" i="41"/>
  <c r="X1060" i="41"/>
  <c r="Z1060" i="41"/>
  <c r="AB1060" i="41"/>
  <c r="AC1060" i="41"/>
  <c r="AD1060" i="41"/>
  <c r="D1061" i="41"/>
  <c r="F1061" i="41"/>
  <c r="H1061" i="41"/>
  <c r="J1061" i="41"/>
  <c r="L1061" i="41"/>
  <c r="N1061" i="41"/>
  <c r="P1061" i="41"/>
  <c r="R1061" i="41"/>
  <c r="T1061" i="41"/>
  <c r="V1061" i="41"/>
  <c r="X1061" i="41"/>
  <c r="Z1061" i="41"/>
  <c r="AB1061" i="41"/>
  <c r="AC1061" i="41"/>
  <c r="AD1061" i="41" s="1"/>
  <c r="D1062" i="41"/>
  <c r="F1062" i="41"/>
  <c r="H1062" i="41"/>
  <c r="J1062" i="41"/>
  <c r="L1062" i="41"/>
  <c r="N1062" i="41"/>
  <c r="P1062" i="41"/>
  <c r="R1062" i="41"/>
  <c r="T1062" i="41"/>
  <c r="V1062" i="41"/>
  <c r="X1062" i="41"/>
  <c r="Z1062" i="41"/>
  <c r="AB1062" i="41"/>
  <c r="AC1062" i="41"/>
  <c r="AD1062" i="41"/>
  <c r="D1063" i="41"/>
  <c r="F1063" i="41"/>
  <c r="H1063" i="41"/>
  <c r="J1063" i="41"/>
  <c r="L1063" i="41"/>
  <c r="N1063" i="41"/>
  <c r="P1063" i="41"/>
  <c r="R1063" i="41"/>
  <c r="T1063" i="41"/>
  <c r="V1063" i="41"/>
  <c r="X1063" i="41"/>
  <c r="Z1063" i="41"/>
  <c r="AB1063" i="41"/>
  <c r="AC1063" i="41"/>
  <c r="AD1063" i="41" s="1"/>
  <c r="D1064" i="41"/>
  <c r="F1064" i="41"/>
  <c r="H1064" i="41"/>
  <c r="J1064" i="41"/>
  <c r="L1064" i="41"/>
  <c r="N1064" i="41"/>
  <c r="P1064" i="41"/>
  <c r="R1064" i="41"/>
  <c r="T1064" i="41"/>
  <c r="V1064" i="41"/>
  <c r="X1064" i="41"/>
  <c r="Z1064" i="41"/>
  <c r="AB1064" i="41"/>
  <c r="AC1064" i="41"/>
  <c r="AD1064" i="41"/>
  <c r="D1065" i="41"/>
  <c r="F1065" i="41"/>
  <c r="H1065" i="41"/>
  <c r="J1065" i="41"/>
  <c r="L1065" i="41"/>
  <c r="N1065" i="41"/>
  <c r="P1065" i="41"/>
  <c r="R1065" i="41"/>
  <c r="T1065" i="41"/>
  <c r="V1065" i="41"/>
  <c r="X1065" i="41"/>
  <c r="Z1065" i="41"/>
  <c r="AB1065" i="41"/>
  <c r="AC1065" i="41"/>
  <c r="AD1065" i="41" s="1"/>
  <c r="D1066" i="41"/>
  <c r="F1066" i="41"/>
  <c r="H1066" i="41"/>
  <c r="J1066" i="41"/>
  <c r="L1066" i="41"/>
  <c r="N1066" i="41"/>
  <c r="P1066" i="41"/>
  <c r="R1066" i="41"/>
  <c r="T1066" i="41"/>
  <c r="V1066" i="41"/>
  <c r="X1066" i="41"/>
  <c r="Z1066" i="41"/>
  <c r="AB1066" i="41"/>
  <c r="AC1066" i="41"/>
  <c r="AD1066" i="41" s="1"/>
  <c r="D1067" i="41"/>
  <c r="F1067" i="41"/>
  <c r="H1067" i="41"/>
  <c r="J1067" i="41"/>
  <c r="L1067" i="41"/>
  <c r="N1067" i="41"/>
  <c r="P1067" i="41"/>
  <c r="R1067" i="41"/>
  <c r="T1067" i="41"/>
  <c r="V1067" i="41"/>
  <c r="X1067" i="41"/>
  <c r="Z1067" i="41"/>
  <c r="AB1067" i="41"/>
  <c r="AC1067" i="41"/>
  <c r="AD1067" i="41"/>
  <c r="D1068" i="41"/>
  <c r="F1068" i="41"/>
  <c r="H1068" i="41"/>
  <c r="J1068" i="41"/>
  <c r="L1068" i="41"/>
  <c r="N1068" i="41"/>
  <c r="P1068" i="41"/>
  <c r="R1068" i="41"/>
  <c r="T1068" i="41"/>
  <c r="V1068" i="41"/>
  <c r="X1068" i="41"/>
  <c r="Z1068" i="41"/>
  <c r="AB1068" i="41"/>
  <c r="AC1068" i="41"/>
  <c r="AD1068" i="41"/>
  <c r="D1069" i="41"/>
  <c r="F1069" i="41"/>
  <c r="H1069" i="41"/>
  <c r="J1069" i="41"/>
  <c r="L1069" i="41"/>
  <c r="N1069" i="41"/>
  <c r="P1069" i="41"/>
  <c r="R1069" i="41"/>
  <c r="T1069" i="41"/>
  <c r="V1069" i="41"/>
  <c r="X1069" i="41"/>
  <c r="Z1069" i="41"/>
  <c r="AB1069" i="41"/>
  <c r="AC1069" i="41"/>
  <c r="AD1069" i="41" s="1"/>
  <c r="D1070" i="41"/>
  <c r="F1070" i="41"/>
  <c r="H1070" i="41"/>
  <c r="J1070" i="41"/>
  <c r="L1070" i="41"/>
  <c r="N1070" i="41"/>
  <c r="P1070" i="41"/>
  <c r="R1070" i="41"/>
  <c r="T1070" i="41"/>
  <c r="V1070" i="41"/>
  <c r="X1070" i="41"/>
  <c r="Z1070" i="41"/>
  <c r="AB1070" i="41"/>
  <c r="AC1070" i="41"/>
  <c r="AD1070" i="41"/>
  <c r="D1071" i="41"/>
  <c r="F1071" i="41"/>
  <c r="H1071" i="41"/>
  <c r="J1071" i="41"/>
  <c r="L1071" i="41"/>
  <c r="N1071" i="41"/>
  <c r="P1071" i="41"/>
  <c r="R1071" i="41"/>
  <c r="T1071" i="41"/>
  <c r="V1071" i="41"/>
  <c r="X1071" i="41"/>
  <c r="Z1071" i="41"/>
  <c r="AB1071" i="41"/>
  <c r="AC1071" i="41"/>
  <c r="AD1071" i="41"/>
  <c r="D1072" i="41"/>
  <c r="F1072" i="41"/>
  <c r="H1072" i="41"/>
  <c r="J1072" i="41"/>
  <c r="L1072" i="41"/>
  <c r="N1072" i="41"/>
  <c r="P1072" i="41"/>
  <c r="R1072" i="41"/>
  <c r="T1072" i="41"/>
  <c r="V1072" i="41"/>
  <c r="X1072" i="41"/>
  <c r="Z1072" i="41"/>
  <c r="AB1072" i="41"/>
  <c r="AC1072" i="41"/>
  <c r="AD1072" i="41"/>
  <c r="D1073" i="41"/>
  <c r="F1073" i="41"/>
  <c r="H1073" i="41"/>
  <c r="J1073" i="41"/>
  <c r="L1073" i="41"/>
  <c r="N1073" i="41"/>
  <c r="P1073" i="41"/>
  <c r="R1073" i="41"/>
  <c r="T1073" i="41"/>
  <c r="V1073" i="41"/>
  <c r="X1073" i="41"/>
  <c r="Z1073" i="41"/>
  <c r="AB1073" i="41"/>
  <c r="AC1073" i="41"/>
  <c r="AD1073" i="41" s="1"/>
  <c r="D1074" i="41"/>
  <c r="F1074" i="41"/>
  <c r="H1074" i="41"/>
  <c r="J1074" i="41"/>
  <c r="L1074" i="41"/>
  <c r="N1074" i="41"/>
  <c r="P1074" i="41"/>
  <c r="R1074" i="41"/>
  <c r="T1074" i="41"/>
  <c r="V1074" i="41"/>
  <c r="X1074" i="41"/>
  <c r="Z1074" i="41"/>
  <c r="AB1074" i="41"/>
  <c r="AC1074" i="41"/>
  <c r="AD1074" i="41"/>
  <c r="D1075" i="41"/>
  <c r="F1075" i="41"/>
  <c r="H1075" i="41"/>
  <c r="J1075" i="41"/>
  <c r="L1075" i="41"/>
  <c r="N1075" i="41"/>
  <c r="P1075" i="41"/>
  <c r="R1075" i="41"/>
  <c r="T1075" i="41"/>
  <c r="V1075" i="41"/>
  <c r="X1075" i="41"/>
  <c r="Z1075" i="41"/>
  <c r="AB1075" i="41"/>
  <c r="AC1075" i="41"/>
  <c r="AD1075" i="41"/>
  <c r="D1076" i="41"/>
  <c r="F1076" i="41"/>
  <c r="H1076" i="41"/>
  <c r="J1076" i="41"/>
  <c r="L1076" i="41"/>
  <c r="N1076" i="41"/>
  <c r="P1076" i="41"/>
  <c r="R1076" i="41"/>
  <c r="T1076" i="41"/>
  <c r="V1076" i="41"/>
  <c r="X1076" i="41"/>
  <c r="Z1076" i="41"/>
  <c r="AB1076" i="41"/>
  <c r="AC1076" i="41"/>
  <c r="AD1076" i="41"/>
  <c r="D1077" i="41"/>
  <c r="F1077" i="41"/>
  <c r="H1077" i="41"/>
  <c r="J1077" i="41"/>
  <c r="L1077" i="41"/>
  <c r="N1077" i="41"/>
  <c r="P1077" i="41"/>
  <c r="R1077" i="41"/>
  <c r="T1077" i="41"/>
  <c r="V1077" i="41"/>
  <c r="X1077" i="41"/>
  <c r="Z1077" i="41"/>
  <c r="AB1077" i="41"/>
  <c r="AC1077" i="41"/>
  <c r="AD1077" i="41" s="1"/>
  <c r="D1078" i="41"/>
  <c r="F1078" i="41"/>
  <c r="H1078" i="41"/>
  <c r="J1078" i="41"/>
  <c r="L1078" i="41"/>
  <c r="N1078" i="41"/>
  <c r="P1078" i="41"/>
  <c r="R1078" i="41"/>
  <c r="T1078" i="41"/>
  <c r="V1078" i="41"/>
  <c r="X1078" i="41"/>
  <c r="Z1078" i="41"/>
  <c r="AB1078" i="41"/>
  <c r="AC1078" i="41"/>
  <c r="AD1078" i="41"/>
  <c r="D1079" i="41"/>
  <c r="F1079" i="41"/>
  <c r="H1079" i="41"/>
  <c r="J1079" i="41"/>
  <c r="L1079" i="41"/>
  <c r="N1079" i="41"/>
  <c r="P1079" i="41"/>
  <c r="R1079" i="41"/>
  <c r="T1079" i="41"/>
  <c r="V1079" i="41"/>
  <c r="X1079" i="41"/>
  <c r="Z1079" i="41"/>
  <c r="AB1079" i="41"/>
  <c r="AC1079" i="41"/>
  <c r="AD1079" i="41" s="1"/>
  <c r="D1080" i="41"/>
  <c r="F1080" i="41"/>
  <c r="H1080" i="41"/>
  <c r="J1080" i="41"/>
  <c r="L1080" i="41"/>
  <c r="N1080" i="41"/>
  <c r="P1080" i="41"/>
  <c r="R1080" i="41"/>
  <c r="T1080" i="41"/>
  <c r="V1080" i="41"/>
  <c r="X1080" i="41"/>
  <c r="Z1080" i="41"/>
  <c r="AB1080" i="41"/>
  <c r="AC1080" i="41"/>
  <c r="AD1080" i="41"/>
  <c r="D1081" i="41"/>
  <c r="F1081" i="41"/>
  <c r="H1081" i="41"/>
  <c r="J1081" i="41"/>
  <c r="L1081" i="41"/>
  <c r="N1081" i="41"/>
  <c r="P1081" i="41"/>
  <c r="R1081" i="41"/>
  <c r="T1081" i="41"/>
  <c r="V1081" i="41"/>
  <c r="X1081" i="41"/>
  <c r="Z1081" i="41"/>
  <c r="AB1081" i="41"/>
  <c r="AC1081" i="41"/>
  <c r="AD1081" i="41" s="1"/>
  <c r="D1082" i="41"/>
  <c r="F1082" i="41"/>
  <c r="H1082" i="41"/>
  <c r="J1082" i="41"/>
  <c r="L1082" i="41"/>
  <c r="N1082" i="41"/>
  <c r="P1082" i="41"/>
  <c r="R1082" i="41"/>
  <c r="T1082" i="41"/>
  <c r="V1082" i="41"/>
  <c r="X1082" i="41"/>
  <c r="Z1082" i="41"/>
  <c r="AB1082" i="41"/>
  <c r="AC1082" i="41"/>
  <c r="AD1082" i="41" s="1"/>
  <c r="D1083" i="41"/>
  <c r="F1083" i="41"/>
  <c r="H1083" i="41"/>
  <c r="J1083" i="41"/>
  <c r="L1083" i="41"/>
  <c r="N1083" i="41"/>
  <c r="P1083" i="41"/>
  <c r="R1083" i="41"/>
  <c r="T1083" i="41"/>
  <c r="V1083" i="41"/>
  <c r="X1083" i="41"/>
  <c r="Z1083" i="41"/>
  <c r="AB1083" i="41"/>
  <c r="AC1083" i="41"/>
  <c r="AD1083" i="41"/>
  <c r="D1084" i="41"/>
  <c r="F1084" i="41"/>
  <c r="H1084" i="41"/>
  <c r="J1084" i="41"/>
  <c r="L1084" i="41"/>
  <c r="N1084" i="41"/>
  <c r="P1084" i="41"/>
  <c r="R1084" i="41"/>
  <c r="T1084" i="41"/>
  <c r="V1084" i="41"/>
  <c r="X1084" i="41"/>
  <c r="Z1084" i="41"/>
  <c r="AB1084" i="41"/>
  <c r="AC1084" i="41"/>
  <c r="AD1084" i="41"/>
  <c r="D1085" i="41"/>
  <c r="F1085" i="41"/>
  <c r="H1085" i="41"/>
  <c r="J1085" i="41"/>
  <c r="L1085" i="41"/>
  <c r="N1085" i="41"/>
  <c r="P1085" i="41"/>
  <c r="R1085" i="41"/>
  <c r="T1085" i="41"/>
  <c r="V1085" i="41"/>
  <c r="X1085" i="41"/>
  <c r="Z1085" i="41"/>
  <c r="AB1085" i="41"/>
  <c r="AC1085" i="41"/>
  <c r="AD1085" i="41" s="1"/>
  <c r="D1086" i="41"/>
  <c r="F1086" i="41"/>
  <c r="H1086" i="41"/>
  <c r="J1086" i="41"/>
  <c r="L1086" i="41"/>
  <c r="N1086" i="41"/>
  <c r="P1086" i="41"/>
  <c r="R1086" i="41"/>
  <c r="T1086" i="41"/>
  <c r="V1086" i="41"/>
  <c r="X1086" i="41"/>
  <c r="Z1086" i="41"/>
  <c r="AB1086" i="41"/>
  <c r="AC1086" i="41"/>
  <c r="AD1086" i="41"/>
  <c r="D1087" i="41"/>
  <c r="F1087" i="41"/>
  <c r="H1087" i="41"/>
  <c r="J1087" i="41"/>
  <c r="L1087" i="41"/>
  <c r="N1087" i="41"/>
  <c r="P1087" i="41"/>
  <c r="R1087" i="41"/>
  <c r="T1087" i="41"/>
  <c r="V1087" i="41"/>
  <c r="X1087" i="41"/>
  <c r="Z1087" i="41"/>
  <c r="AB1087" i="41"/>
  <c r="AC1087" i="41"/>
  <c r="AD1087" i="41"/>
  <c r="D1088" i="41"/>
  <c r="F1088" i="41"/>
  <c r="H1088" i="41"/>
  <c r="J1088" i="41"/>
  <c r="L1088" i="41"/>
  <c r="N1088" i="41"/>
  <c r="P1088" i="41"/>
  <c r="R1088" i="41"/>
  <c r="T1088" i="41"/>
  <c r="V1088" i="41"/>
  <c r="X1088" i="41"/>
  <c r="Z1088" i="41"/>
  <c r="AB1088" i="41"/>
  <c r="AC1088" i="41"/>
  <c r="AD1088" i="41"/>
  <c r="D1089" i="41"/>
  <c r="F1089" i="41"/>
  <c r="H1089" i="41"/>
  <c r="J1089" i="41"/>
  <c r="L1089" i="41"/>
  <c r="N1089" i="41"/>
  <c r="P1089" i="41"/>
  <c r="R1089" i="41"/>
  <c r="T1089" i="41"/>
  <c r="V1089" i="41"/>
  <c r="X1089" i="41"/>
  <c r="Z1089" i="41"/>
  <c r="AB1089" i="41"/>
  <c r="AC1089" i="41"/>
  <c r="AD1089" i="41" s="1"/>
  <c r="D1090" i="41"/>
  <c r="F1090" i="41"/>
  <c r="H1090" i="41"/>
  <c r="J1090" i="41"/>
  <c r="L1090" i="41"/>
  <c r="N1090" i="41"/>
  <c r="P1090" i="41"/>
  <c r="R1090" i="41"/>
  <c r="T1090" i="41"/>
  <c r="V1090" i="41"/>
  <c r="X1090" i="41"/>
  <c r="Z1090" i="41"/>
  <c r="AB1090" i="41"/>
  <c r="AC1090" i="41"/>
  <c r="AD1090" i="41"/>
  <c r="D1091" i="41"/>
  <c r="F1091" i="41"/>
  <c r="H1091" i="41"/>
  <c r="J1091" i="41"/>
  <c r="L1091" i="41"/>
  <c r="N1091" i="41"/>
  <c r="P1091" i="41"/>
  <c r="R1091" i="41"/>
  <c r="T1091" i="41"/>
  <c r="V1091" i="41"/>
  <c r="X1091" i="41"/>
  <c r="Z1091" i="41"/>
  <c r="AB1091" i="41"/>
  <c r="AC1091" i="41"/>
  <c r="AD1091" i="41"/>
  <c r="D1092" i="41"/>
  <c r="F1092" i="41"/>
  <c r="H1092" i="41"/>
  <c r="J1092" i="41"/>
  <c r="L1092" i="41"/>
  <c r="N1092" i="41"/>
  <c r="P1092" i="41"/>
  <c r="R1092" i="41"/>
  <c r="T1092" i="41"/>
  <c r="V1092" i="41"/>
  <c r="X1092" i="41"/>
  <c r="Z1092" i="41"/>
  <c r="AB1092" i="41"/>
  <c r="AC1092" i="41"/>
  <c r="AD1092" i="41"/>
  <c r="D1093" i="41"/>
  <c r="F1093" i="41"/>
  <c r="H1093" i="41"/>
  <c r="J1093" i="41"/>
  <c r="L1093" i="41"/>
  <c r="N1093" i="41"/>
  <c r="P1093" i="41"/>
  <c r="R1093" i="41"/>
  <c r="T1093" i="41"/>
  <c r="V1093" i="41"/>
  <c r="X1093" i="41"/>
  <c r="Z1093" i="41"/>
  <c r="AB1093" i="41"/>
  <c r="AC1093" i="41"/>
  <c r="AD1093" i="41" s="1"/>
  <c r="D1094" i="41"/>
  <c r="F1094" i="41"/>
  <c r="H1094" i="41"/>
  <c r="J1094" i="41"/>
  <c r="L1094" i="41"/>
  <c r="N1094" i="41"/>
  <c r="P1094" i="41"/>
  <c r="R1094" i="41"/>
  <c r="T1094" i="41"/>
  <c r="V1094" i="41"/>
  <c r="X1094" i="41"/>
  <c r="Z1094" i="41"/>
  <c r="AB1094" i="41"/>
  <c r="AC1094" i="41"/>
  <c r="AD1094" i="41"/>
  <c r="D1095" i="41"/>
  <c r="F1095" i="41"/>
  <c r="H1095" i="41"/>
  <c r="J1095" i="41"/>
  <c r="L1095" i="41"/>
  <c r="N1095" i="41"/>
  <c r="P1095" i="41"/>
  <c r="R1095" i="41"/>
  <c r="T1095" i="41"/>
  <c r="V1095" i="41"/>
  <c r="X1095" i="41"/>
  <c r="Z1095" i="41"/>
  <c r="AB1095" i="41"/>
  <c r="AC1095" i="41"/>
  <c r="AD1095" i="41" s="1"/>
  <c r="D1096" i="41"/>
  <c r="F1096" i="41"/>
  <c r="H1096" i="41"/>
  <c r="J1096" i="41"/>
  <c r="L1096" i="41"/>
  <c r="N1096" i="41"/>
  <c r="P1096" i="41"/>
  <c r="R1096" i="41"/>
  <c r="T1096" i="41"/>
  <c r="V1096" i="41"/>
  <c r="X1096" i="41"/>
  <c r="Z1096" i="41"/>
  <c r="AB1096" i="41"/>
  <c r="AC1096" i="41"/>
  <c r="AD1096" i="41"/>
  <c r="D1097" i="41"/>
  <c r="F1097" i="41"/>
  <c r="H1097" i="41"/>
  <c r="J1097" i="41"/>
  <c r="L1097" i="41"/>
  <c r="N1097" i="41"/>
  <c r="P1097" i="41"/>
  <c r="R1097" i="41"/>
  <c r="T1097" i="41"/>
  <c r="V1097" i="41"/>
  <c r="X1097" i="41"/>
  <c r="Z1097" i="41"/>
  <c r="AB1097" i="41"/>
  <c r="AC1097" i="41"/>
  <c r="AD1097" i="41" s="1"/>
  <c r="D1098" i="41"/>
  <c r="F1098" i="41"/>
  <c r="H1098" i="41"/>
  <c r="J1098" i="41"/>
  <c r="L1098" i="41"/>
  <c r="N1098" i="41"/>
  <c r="P1098" i="41"/>
  <c r="R1098" i="41"/>
  <c r="T1098" i="41"/>
  <c r="V1098" i="41"/>
  <c r="X1098" i="41"/>
  <c r="Z1098" i="41"/>
  <c r="AB1098" i="41"/>
  <c r="AC1098" i="41"/>
  <c r="AD1098" i="41" s="1"/>
  <c r="D1099" i="41"/>
  <c r="F1099" i="41"/>
  <c r="H1099" i="41"/>
  <c r="J1099" i="41"/>
  <c r="L1099" i="41"/>
  <c r="N1099" i="41"/>
  <c r="P1099" i="41"/>
  <c r="R1099" i="41"/>
  <c r="T1099" i="41"/>
  <c r="V1099" i="41"/>
  <c r="X1099" i="41"/>
  <c r="Z1099" i="41"/>
  <c r="AB1099" i="41"/>
  <c r="AC1099" i="41"/>
  <c r="AD1099" i="41"/>
  <c r="D1100" i="41"/>
  <c r="F1100" i="41"/>
  <c r="H1100" i="41"/>
  <c r="G340" i="40" s="1"/>
  <c r="J1100" i="41"/>
  <c r="I340" i="40" s="1"/>
  <c r="L1100" i="41"/>
  <c r="N1100" i="41"/>
  <c r="P1100" i="41"/>
  <c r="R1100" i="41"/>
  <c r="Q340" i="40" s="1"/>
  <c r="T1100" i="41"/>
  <c r="V1100" i="41"/>
  <c r="X1100" i="41"/>
  <c r="W340" i="40" s="1"/>
  <c r="Z1100" i="41"/>
  <c r="Y340" i="40" s="1"/>
  <c r="AB1100" i="41"/>
  <c r="AC1100" i="41"/>
  <c r="AD1100" i="41"/>
  <c r="D1101" i="41"/>
  <c r="C340" i="40" s="1"/>
  <c r="F1101" i="41"/>
  <c r="H1101" i="41"/>
  <c r="J1101" i="41"/>
  <c r="L1101" i="41"/>
  <c r="K340" i="40" s="1"/>
  <c r="N1101" i="41"/>
  <c r="P1101" i="41"/>
  <c r="R1101" i="41"/>
  <c r="T1101" i="41"/>
  <c r="S340" i="40" s="1"/>
  <c r="V1101" i="41"/>
  <c r="X1101" i="41"/>
  <c r="Z1101" i="41"/>
  <c r="AB1101" i="41"/>
  <c r="AA340" i="40" s="1"/>
  <c r="AC1101" i="41"/>
  <c r="AD1101" i="41" s="1"/>
  <c r="D1102" i="41"/>
  <c r="F1102" i="41"/>
  <c r="H1102" i="41"/>
  <c r="J1102" i="41"/>
  <c r="L1102" i="41"/>
  <c r="N1102" i="41"/>
  <c r="M340" i="40" s="1"/>
  <c r="P1102" i="41"/>
  <c r="O340" i="40" s="1"/>
  <c r="R1102" i="41"/>
  <c r="T1102" i="41"/>
  <c r="V1102" i="41"/>
  <c r="X1102" i="41"/>
  <c r="Z1102" i="41"/>
  <c r="AB1102" i="41"/>
  <c r="AC1102" i="41"/>
  <c r="AD1102" i="41"/>
  <c r="D1103" i="41"/>
  <c r="F1103" i="41"/>
  <c r="H1103" i="41"/>
  <c r="J1103" i="41"/>
  <c r="L1103" i="41"/>
  <c r="N1103" i="41"/>
  <c r="P1103" i="41"/>
  <c r="R1103" i="41"/>
  <c r="T1103" i="41"/>
  <c r="V1103" i="41"/>
  <c r="X1103" i="41"/>
  <c r="Z1103" i="41"/>
  <c r="AB1103" i="41"/>
  <c r="AC1103" i="41"/>
  <c r="AD1103" i="41"/>
  <c r="D1104" i="41"/>
  <c r="F1104" i="41"/>
  <c r="H1104" i="41"/>
  <c r="J1104" i="41"/>
  <c r="L1104" i="41"/>
  <c r="N1104" i="41"/>
  <c r="P1104" i="41"/>
  <c r="R1104" i="41"/>
  <c r="T1104" i="41"/>
  <c r="V1104" i="41"/>
  <c r="X1104" i="41"/>
  <c r="Z1104" i="41"/>
  <c r="AB1104" i="41"/>
  <c r="AC1104" i="41"/>
  <c r="AD1104" i="41"/>
  <c r="D1105" i="41"/>
  <c r="F1105" i="41"/>
  <c r="H1105" i="41"/>
  <c r="J1105" i="41"/>
  <c r="L1105" i="41"/>
  <c r="N1105" i="41"/>
  <c r="P1105" i="41"/>
  <c r="R1105" i="41"/>
  <c r="T1105" i="41"/>
  <c r="V1105" i="41"/>
  <c r="X1105" i="41"/>
  <c r="Z1105" i="41"/>
  <c r="AB1105" i="41"/>
  <c r="AC1105" i="41"/>
  <c r="AD1105" i="41" s="1"/>
  <c r="D1106" i="41"/>
  <c r="F1106" i="41"/>
  <c r="H1106" i="41"/>
  <c r="J1106" i="41"/>
  <c r="L1106" i="41"/>
  <c r="N1106" i="41"/>
  <c r="P1106" i="41"/>
  <c r="R1106" i="41"/>
  <c r="T1106" i="41"/>
  <c r="V1106" i="41"/>
  <c r="X1106" i="41"/>
  <c r="Z1106" i="41"/>
  <c r="AB1106" i="41"/>
  <c r="AC1106" i="41"/>
  <c r="AD1106" i="41"/>
  <c r="D1107" i="41"/>
  <c r="F1107" i="41"/>
  <c r="H1107" i="41"/>
  <c r="J1107" i="41"/>
  <c r="L1107" i="41"/>
  <c r="N1107" i="41"/>
  <c r="P1107" i="41"/>
  <c r="R1107" i="41"/>
  <c r="T1107" i="41"/>
  <c r="V1107" i="41"/>
  <c r="X1107" i="41"/>
  <c r="Z1107" i="41"/>
  <c r="AB1107" i="41"/>
  <c r="AC1107" i="41"/>
  <c r="AD1107" i="41"/>
  <c r="D1108" i="41"/>
  <c r="F1108" i="41"/>
  <c r="H1108" i="41"/>
  <c r="J1108" i="41"/>
  <c r="L1108" i="41"/>
  <c r="N1108" i="41"/>
  <c r="P1108" i="41"/>
  <c r="R1108" i="41"/>
  <c r="T1108" i="41"/>
  <c r="V1108" i="41"/>
  <c r="X1108" i="41"/>
  <c r="Z1108" i="41"/>
  <c r="AB1108" i="41"/>
  <c r="AC1108" i="41"/>
  <c r="AD1108" i="41"/>
  <c r="D1109" i="41"/>
  <c r="F1109" i="41"/>
  <c r="H1109" i="41"/>
  <c r="J1109" i="41"/>
  <c r="L1109" i="41"/>
  <c r="N1109" i="41"/>
  <c r="P1109" i="41"/>
  <c r="R1109" i="41"/>
  <c r="T1109" i="41"/>
  <c r="V1109" i="41"/>
  <c r="X1109" i="41"/>
  <c r="Z1109" i="41"/>
  <c r="AB1109" i="41"/>
  <c r="AC1109" i="41"/>
  <c r="AD1109" i="41" s="1"/>
  <c r="D1110" i="41"/>
  <c r="F1110" i="41"/>
  <c r="H1110" i="41"/>
  <c r="J1110" i="41"/>
  <c r="L1110" i="41"/>
  <c r="N1110" i="41"/>
  <c r="P1110" i="41"/>
  <c r="R1110" i="41"/>
  <c r="T1110" i="41"/>
  <c r="V1110" i="41"/>
  <c r="X1110" i="41"/>
  <c r="Z1110" i="41"/>
  <c r="AB1110" i="41"/>
  <c r="AC1110" i="41"/>
  <c r="AD1110" i="41"/>
  <c r="D1111" i="41"/>
  <c r="F1111" i="41"/>
  <c r="H1111" i="41"/>
  <c r="J1111" i="41"/>
  <c r="L1111" i="41"/>
  <c r="N1111" i="41"/>
  <c r="P1111" i="41"/>
  <c r="R1111" i="41"/>
  <c r="T1111" i="41"/>
  <c r="V1111" i="41"/>
  <c r="X1111" i="41"/>
  <c r="Z1111" i="41"/>
  <c r="AB1111" i="41"/>
  <c r="AC1111" i="41"/>
  <c r="AD1111" i="41" s="1"/>
  <c r="D1112" i="41"/>
  <c r="F1112" i="41"/>
  <c r="H1112" i="41"/>
  <c r="J1112" i="41"/>
  <c r="L1112" i="41"/>
  <c r="N1112" i="41"/>
  <c r="P1112" i="41"/>
  <c r="R1112" i="41"/>
  <c r="T1112" i="41"/>
  <c r="V1112" i="41"/>
  <c r="X1112" i="41"/>
  <c r="Z1112" i="41"/>
  <c r="AB1112" i="41"/>
  <c r="AC1112" i="41"/>
  <c r="AD1112" i="41"/>
  <c r="D1113" i="41"/>
  <c r="F1113" i="41"/>
  <c r="H1113" i="41"/>
  <c r="J1113" i="41"/>
  <c r="L1113" i="41"/>
  <c r="N1113" i="41"/>
  <c r="P1113" i="41"/>
  <c r="R1113" i="41"/>
  <c r="T1113" i="41"/>
  <c r="V1113" i="41"/>
  <c r="X1113" i="41"/>
  <c r="Z1113" i="41"/>
  <c r="AB1113" i="41"/>
  <c r="AC1113" i="41"/>
  <c r="AD1113" i="41" s="1"/>
  <c r="D1114" i="41"/>
  <c r="F1114" i="41"/>
  <c r="H1114" i="41"/>
  <c r="J1114" i="41"/>
  <c r="L1114" i="41"/>
  <c r="N1114" i="41"/>
  <c r="P1114" i="41"/>
  <c r="R1114" i="41"/>
  <c r="T1114" i="41"/>
  <c r="V1114" i="41"/>
  <c r="X1114" i="41"/>
  <c r="Z1114" i="41"/>
  <c r="AB1114" i="41"/>
  <c r="AC1114" i="41"/>
  <c r="AD1114" i="41" s="1"/>
  <c r="D1115" i="41"/>
  <c r="F1115" i="41"/>
  <c r="H1115" i="41"/>
  <c r="J1115" i="41"/>
  <c r="L1115" i="41"/>
  <c r="N1115" i="41"/>
  <c r="P1115" i="41"/>
  <c r="R1115" i="41"/>
  <c r="T1115" i="41"/>
  <c r="V1115" i="41"/>
  <c r="X1115" i="41"/>
  <c r="Z1115" i="41"/>
  <c r="AB1115" i="41"/>
  <c r="AC1115" i="41"/>
  <c r="AD1115" i="41"/>
  <c r="D1116" i="41"/>
  <c r="F1116" i="41"/>
  <c r="H1116" i="41"/>
  <c r="J1116" i="41"/>
  <c r="L1116" i="41"/>
  <c r="N1116" i="41"/>
  <c r="P1116" i="41"/>
  <c r="R1116" i="41"/>
  <c r="T1116" i="41"/>
  <c r="V1116" i="41"/>
  <c r="X1116" i="41"/>
  <c r="Z1116" i="41"/>
  <c r="AB1116" i="41"/>
  <c r="AC1116" i="41"/>
  <c r="AD1116" i="41"/>
  <c r="D1117" i="41"/>
  <c r="F1117" i="41"/>
  <c r="H1117" i="41"/>
  <c r="J1117" i="41"/>
  <c r="L1117" i="41"/>
  <c r="N1117" i="41"/>
  <c r="P1117" i="41"/>
  <c r="R1117" i="41"/>
  <c r="T1117" i="41"/>
  <c r="V1117" i="41"/>
  <c r="X1117" i="41"/>
  <c r="Z1117" i="41"/>
  <c r="AB1117" i="41"/>
  <c r="AC1117" i="41"/>
  <c r="AD1117" i="41" s="1"/>
  <c r="D1118" i="41"/>
  <c r="F1118" i="41"/>
  <c r="H1118" i="41"/>
  <c r="J1118" i="41"/>
  <c r="L1118" i="41"/>
  <c r="N1118" i="41"/>
  <c r="P1118" i="41"/>
  <c r="R1118" i="41"/>
  <c r="T1118" i="41"/>
  <c r="V1118" i="41"/>
  <c r="X1118" i="41"/>
  <c r="Z1118" i="41"/>
  <c r="AB1118" i="41"/>
  <c r="AC1118" i="41"/>
  <c r="AD1118" i="41"/>
  <c r="D1119" i="41"/>
  <c r="F1119" i="41"/>
  <c r="H1119" i="41"/>
  <c r="J1119" i="41"/>
  <c r="L1119" i="41"/>
  <c r="N1119" i="41"/>
  <c r="P1119" i="41"/>
  <c r="R1119" i="41"/>
  <c r="T1119" i="41"/>
  <c r="V1119" i="41"/>
  <c r="X1119" i="41"/>
  <c r="Z1119" i="41"/>
  <c r="AB1119" i="41"/>
  <c r="AC1119" i="41"/>
  <c r="AD1119" i="41"/>
  <c r="D1120" i="41"/>
  <c r="F1120" i="41"/>
  <c r="H1120" i="41"/>
  <c r="J1120" i="41"/>
  <c r="L1120" i="41"/>
  <c r="N1120" i="41"/>
  <c r="P1120" i="41"/>
  <c r="R1120" i="41"/>
  <c r="T1120" i="41"/>
  <c r="V1120" i="41"/>
  <c r="X1120" i="41"/>
  <c r="Z1120" i="41"/>
  <c r="AB1120" i="41"/>
  <c r="AC1120" i="41"/>
  <c r="AD1120" i="41"/>
  <c r="D1121" i="41"/>
  <c r="F1121" i="41"/>
  <c r="H1121" i="41"/>
  <c r="J1121" i="41"/>
  <c r="L1121" i="41"/>
  <c r="N1121" i="41"/>
  <c r="P1121" i="41"/>
  <c r="R1121" i="41"/>
  <c r="T1121" i="41"/>
  <c r="V1121" i="41"/>
  <c r="X1121" i="41"/>
  <c r="Z1121" i="41"/>
  <c r="AB1121" i="41"/>
  <c r="AC1121" i="41"/>
  <c r="AD1121" i="41" s="1"/>
  <c r="D1122" i="41"/>
  <c r="F1122" i="41"/>
  <c r="H1122" i="41"/>
  <c r="J1122" i="41"/>
  <c r="L1122" i="41"/>
  <c r="N1122" i="41"/>
  <c r="P1122" i="41"/>
  <c r="R1122" i="41"/>
  <c r="T1122" i="41"/>
  <c r="V1122" i="41"/>
  <c r="X1122" i="41"/>
  <c r="Z1122" i="41"/>
  <c r="AB1122" i="41"/>
  <c r="AC1122" i="41"/>
  <c r="AD1122" i="41"/>
  <c r="D1123" i="41"/>
  <c r="F1123" i="41"/>
  <c r="H1123" i="41"/>
  <c r="J1123" i="41"/>
  <c r="L1123" i="41"/>
  <c r="N1123" i="41"/>
  <c r="P1123" i="41"/>
  <c r="R1123" i="41"/>
  <c r="T1123" i="41"/>
  <c r="V1123" i="41"/>
  <c r="X1123" i="41"/>
  <c r="Z1123" i="41"/>
  <c r="AB1123" i="41"/>
  <c r="AC1123" i="41"/>
  <c r="AD1123" i="41"/>
  <c r="D1124" i="41"/>
  <c r="F1124" i="41"/>
  <c r="H1124" i="41"/>
  <c r="J1124" i="41"/>
  <c r="L1124" i="41"/>
  <c r="N1124" i="41"/>
  <c r="P1124" i="41"/>
  <c r="R1124" i="41"/>
  <c r="T1124" i="41"/>
  <c r="V1124" i="41"/>
  <c r="X1124" i="41"/>
  <c r="Z1124" i="41"/>
  <c r="AB1124" i="41"/>
  <c r="AC1124" i="41"/>
  <c r="AD1124" i="41"/>
  <c r="D1125" i="41"/>
  <c r="F1125" i="41"/>
  <c r="H1125" i="41"/>
  <c r="J1125" i="41"/>
  <c r="L1125" i="41"/>
  <c r="N1125" i="41"/>
  <c r="P1125" i="41"/>
  <c r="R1125" i="41"/>
  <c r="T1125" i="41"/>
  <c r="V1125" i="41"/>
  <c r="X1125" i="41"/>
  <c r="Z1125" i="41"/>
  <c r="AB1125" i="41"/>
  <c r="AC1125" i="41"/>
  <c r="AD1125" i="41" s="1"/>
  <c r="D1126" i="41"/>
  <c r="F1126" i="41"/>
  <c r="H1126" i="41"/>
  <c r="J1126" i="41"/>
  <c r="L1126" i="41"/>
  <c r="N1126" i="41"/>
  <c r="P1126" i="41"/>
  <c r="R1126" i="41"/>
  <c r="T1126" i="41"/>
  <c r="V1126" i="41"/>
  <c r="X1126" i="41"/>
  <c r="Z1126" i="41"/>
  <c r="AB1126" i="41"/>
  <c r="AC1126" i="41"/>
  <c r="AD1126" i="41"/>
  <c r="D1127" i="41"/>
  <c r="F1127" i="41"/>
  <c r="H1127" i="41"/>
  <c r="J1127" i="41"/>
  <c r="L1127" i="41"/>
  <c r="N1127" i="41"/>
  <c r="P1127" i="41"/>
  <c r="R1127" i="41"/>
  <c r="T1127" i="41"/>
  <c r="V1127" i="41"/>
  <c r="X1127" i="41"/>
  <c r="Z1127" i="41"/>
  <c r="AB1127" i="41"/>
  <c r="AC1127" i="41"/>
  <c r="AD1127" i="41" s="1"/>
  <c r="D1128" i="41"/>
  <c r="F1128" i="41"/>
  <c r="H1128" i="41"/>
  <c r="J1128" i="41"/>
  <c r="L1128" i="41"/>
  <c r="N1128" i="41"/>
  <c r="P1128" i="41"/>
  <c r="R1128" i="41"/>
  <c r="T1128" i="41"/>
  <c r="V1128" i="41"/>
  <c r="X1128" i="41"/>
  <c r="Z1128" i="41"/>
  <c r="AB1128" i="41"/>
  <c r="AC1128" i="41"/>
  <c r="AD1128" i="41"/>
  <c r="D1129" i="41"/>
  <c r="F1129" i="41"/>
  <c r="H1129" i="41"/>
  <c r="J1129" i="41"/>
  <c r="L1129" i="41"/>
  <c r="N1129" i="41"/>
  <c r="P1129" i="41"/>
  <c r="R1129" i="41"/>
  <c r="T1129" i="41"/>
  <c r="V1129" i="41"/>
  <c r="X1129" i="41"/>
  <c r="Z1129" i="41"/>
  <c r="AB1129" i="41"/>
  <c r="AC1129" i="41"/>
  <c r="AD1129" i="41" s="1"/>
  <c r="D1130" i="41"/>
  <c r="F1130" i="41"/>
  <c r="H1130" i="41"/>
  <c r="J1130" i="41"/>
  <c r="L1130" i="41"/>
  <c r="N1130" i="41"/>
  <c r="P1130" i="41"/>
  <c r="R1130" i="41"/>
  <c r="T1130" i="41"/>
  <c r="V1130" i="41"/>
  <c r="X1130" i="41"/>
  <c r="Z1130" i="41"/>
  <c r="AB1130" i="41"/>
  <c r="AC1130" i="41"/>
  <c r="AD1130" i="41" s="1"/>
  <c r="D1131" i="41"/>
  <c r="F1131" i="41"/>
  <c r="E341" i="40" s="1"/>
  <c r="H1131" i="41"/>
  <c r="G341" i="40" s="1"/>
  <c r="J1131" i="41"/>
  <c r="L1131" i="41"/>
  <c r="N1131" i="41"/>
  <c r="P1131" i="41"/>
  <c r="R1131" i="41"/>
  <c r="T1131" i="41"/>
  <c r="V1131" i="41"/>
  <c r="U341" i="40" s="1"/>
  <c r="X1131" i="41"/>
  <c r="W341" i="40" s="1"/>
  <c r="Z1131" i="41"/>
  <c r="AB1131" i="41"/>
  <c r="AC1131" i="41"/>
  <c r="AD1131" i="41"/>
  <c r="D1132" i="41"/>
  <c r="F1132" i="41"/>
  <c r="H1132" i="41"/>
  <c r="J1132" i="41"/>
  <c r="I341" i="40" s="1"/>
  <c r="L1132" i="41"/>
  <c r="N1132" i="41"/>
  <c r="P1132" i="41"/>
  <c r="R1132" i="41"/>
  <c r="Q341" i="40" s="1"/>
  <c r="T1132" i="41"/>
  <c r="V1132" i="41"/>
  <c r="X1132" i="41"/>
  <c r="Z1132" i="41"/>
  <c r="AB1132" i="41"/>
  <c r="AC1132" i="41"/>
  <c r="AD1132" i="41"/>
  <c r="D1133" i="41"/>
  <c r="C341" i="40" s="1"/>
  <c r="F1133" i="41"/>
  <c r="H1133" i="41"/>
  <c r="J1133" i="41"/>
  <c r="L1133" i="41"/>
  <c r="K341" i="40" s="1"/>
  <c r="N1133" i="41"/>
  <c r="P1133" i="41"/>
  <c r="R1133" i="41"/>
  <c r="T1133" i="41"/>
  <c r="S341" i="40" s="1"/>
  <c r="V1133" i="41"/>
  <c r="X1133" i="41"/>
  <c r="Z1133" i="41"/>
  <c r="AB1133" i="41"/>
  <c r="AA341" i="40" s="1"/>
  <c r="AC1133" i="41"/>
  <c r="AD1133" i="41" s="1"/>
  <c r="D1134" i="41"/>
  <c r="F1134" i="41"/>
  <c r="H1134" i="41"/>
  <c r="J1134" i="41"/>
  <c r="L1134" i="41"/>
  <c r="N1134" i="41"/>
  <c r="P1134" i="41"/>
  <c r="R1134" i="41"/>
  <c r="T1134" i="41"/>
  <c r="V1134" i="41"/>
  <c r="X1134" i="41"/>
  <c r="Z1134" i="41"/>
  <c r="AB1134" i="41"/>
  <c r="AC1134" i="41"/>
  <c r="AD1134" i="41"/>
  <c r="D1135" i="41"/>
  <c r="F1135" i="41"/>
  <c r="H1135" i="41"/>
  <c r="J1135" i="41"/>
  <c r="L1135" i="41"/>
  <c r="N1135" i="41"/>
  <c r="P1135" i="41"/>
  <c r="R1135" i="41"/>
  <c r="T1135" i="41"/>
  <c r="V1135" i="41"/>
  <c r="X1135" i="41"/>
  <c r="Z1135" i="41"/>
  <c r="AB1135" i="41"/>
  <c r="AC1135" i="41"/>
  <c r="AD1135" i="41"/>
  <c r="D1136" i="41"/>
  <c r="F1136" i="41"/>
  <c r="H1136" i="41"/>
  <c r="J1136" i="41"/>
  <c r="L1136" i="41"/>
  <c r="N1136" i="41"/>
  <c r="P1136" i="41"/>
  <c r="R1136" i="41"/>
  <c r="T1136" i="41"/>
  <c r="V1136" i="41"/>
  <c r="X1136" i="41"/>
  <c r="Z1136" i="41"/>
  <c r="AB1136" i="41"/>
  <c r="AC1136" i="41"/>
  <c r="AD1136" i="41"/>
  <c r="D1137" i="41"/>
  <c r="F1137" i="41"/>
  <c r="H1137" i="41"/>
  <c r="J1137" i="41"/>
  <c r="L1137" i="41"/>
  <c r="N1137" i="41"/>
  <c r="P1137" i="41"/>
  <c r="R1137" i="41"/>
  <c r="T1137" i="41"/>
  <c r="V1137" i="41"/>
  <c r="X1137" i="41"/>
  <c r="Z1137" i="41"/>
  <c r="AB1137" i="41"/>
  <c r="AC1137" i="41"/>
  <c r="AD1137" i="41" s="1"/>
  <c r="D1138" i="41"/>
  <c r="F1138" i="41"/>
  <c r="H1138" i="41"/>
  <c r="J1138" i="41"/>
  <c r="L1138" i="41"/>
  <c r="N1138" i="41"/>
  <c r="P1138" i="41"/>
  <c r="R1138" i="41"/>
  <c r="T1138" i="41"/>
  <c r="V1138" i="41"/>
  <c r="X1138" i="41"/>
  <c r="Z1138" i="41"/>
  <c r="AB1138" i="41"/>
  <c r="AC1138" i="41"/>
  <c r="AD1138" i="41"/>
  <c r="D1139" i="41"/>
  <c r="F1139" i="41"/>
  <c r="H1139" i="41"/>
  <c r="J1139" i="41"/>
  <c r="L1139" i="41"/>
  <c r="N1139" i="41"/>
  <c r="P1139" i="41"/>
  <c r="R1139" i="41"/>
  <c r="T1139" i="41"/>
  <c r="V1139" i="41"/>
  <c r="X1139" i="41"/>
  <c r="Z1139" i="41"/>
  <c r="AB1139" i="41"/>
  <c r="AC1139" i="41"/>
  <c r="AD1139" i="41"/>
  <c r="D1140" i="41"/>
  <c r="F1140" i="41"/>
  <c r="H1140" i="41"/>
  <c r="J1140" i="41"/>
  <c r="L1140" i="41"/>
  <c r="N1140" i="41"/>
  <c r="P1140" i="41"/>
  <c r="R1140" i="41"/>
  <c r="T1140" i="41"/>
  <c r="V1140" i="41"/>
  <c r="X1140" i="41"/>
  <c r="Z1140" i="41"/>
  <c r="AB1140" i="41"/>
  <c r="AC1140" i="41"/>
  <c r="AD1140" i="41"/>
  <c r="D1141" i="41"/>
  <c r="F1141" i="41"/>
  <c r="H1141" i="41"/>
  <c r="J1141" i="41"/>
  <c r="L1141" i="41"/>
  <c r="N1141" i="41"/>
  <c r="P1141" i="41"/>
  <c r="R1141" i="41"/>
  <c r="T1141" i="41"/>
  <c r="V1141" i="41"/>
  <c r="X1141" i="41"/>
  <c r="Z1141" i="41"/>
  <c r="AB1141" i="41"/>
  <c r="AC1141" i="41"/>
  <c r="AD1141" i="41" s="1"/>
  <c r="D1142" i="41"/>
  <c r="F1142" i="41"/>
  <c r="H1142" i="41"/>
  <c r="J1142" i="41"/>
  <c r="L1142" i="41"/>
  <c r="N1142" i="41"/>
  <c r="P1142" i="41"/>
  <c r="R1142" i="41"/>
  <c r="T1142" i="41"/>
  <c r="V1142" i="41"/>
  <c r="X1142" i="41"/>
  <c r="Z1142" i="41"/>
  <c r="AB1142" i="41"/>
  <c r="AC1142" i="41"/>
  <c r="AD1142" i="41"/>
  <c r="D1143" i="41"/>
  <c r="F1143" i="41"/>
  <c r="H1143" i="41"/>
  <c r="J1143" i="41"/>
  <c r="L1143" i="41"/>
  <c r="N1143" i="41"/>
  <c r="P1143" i="41"/>
  <c r="R1143" i="41"/>
  <c r="T1143" i="41"/>
  <c r="V1143" i="41"/>
  <c r="X1143" i="41"/>
  <c r="Z1143" i="41"/>
  <c r="AB1143" i="41"/>
  <c r="AC1143" i="41"/>
  <c r="AD1143" i="41" s="1"/>
  <c r="D1144" i="41"/>
  <c r="F1144" i="41"/>
  <c r="H1144" i="41"/>
  <c r="J1144" i="41"/>
  <c r="L1144" i="41"/>
  <c r="N1144" i="41"/>
  <c r="P1144" i="41"/>
  <c r="R1144" i="41"/>
  <c r="T1144" i="41"/>
  <c r="V1144" i="41"/>
  <c r="X1144" i="41"/>
  <c r="Z1144" i="41"/>
  <c r="AB1144" i="41"/>
  <c r="AC1144" i="41"/>
  <c r="AD1144" i="41"/>
  <c r="D1145" i="41"/>
  <c r="F1145" i="41"/>
  <c r="H1145" i="41"/>
  <c r="J1145" i="41"/>
  <c r="L1145" i="41"/>
  <c r="N1145" i="41"/>
  <c r="P1145" i="41"/>
  <c r="R1145" i="41"/>
  <c r="T1145" i="41"/>
  <c r="V1145" i="41"/>
  <c r="X1145" i="41"/>
  <c r="Z1145" i="41"/>
  <c r="AB1145" i="41"/>
  <c r="AC1145" i="41"/>
  <c r="AD1145" i="41" s="1"/>
  <c r="D1146" i="41"/>
  <c r="F1146" i="41"/>
  <c r="H1146" i="41"/>
  <c r="J1146" i="41"/>
  <c r="L1146" i="41"/>
  <c r="N1146" i="41"/>
  <c r="P1146" i="41"/>
  <c r="R1146" i="41"/>
  <c r="T1146" i="41"/>
  <c r="V1146" i="41"/>
  <c r="X1146" i="41"/>
  <c r="Z1146" i="41"/>
  <c r="AB1146" i="41"/>
  <c r="AC1146" i="41"/>
  <c r="AD1146" i="41" s="1"/>
  <c r="D1147" i="41"/>
  <c r="F1147" i="41"/>
  <c r="H1147" i="41"/>
  <c r="J1147" i="41"/>
  <c r="L1147" i="41"/>
  <c r="N1147" i="41"/>
  <c r="P1147" i="41"/>
  <c r="R1147" i="41"/>
  <c r="T1147" i="41"/>
  <c r="V1147" i="41"/>
  <c r="X1147" i="41"/>
  <c r="Z1147" i="41"/>
  <c r="AB1147" i="41"/>
  <c r="AC1147" i="41"/>
  <c r="AD1147" i="41"/>
  <c r="D1148" i="41"/>
  <c r="F1148" i="41"/>
  <c r="H1148" i="41"/>
  <c r="J1148" i="41"/>
  <c r="L1148" i="41"/>
  <c r="N1148" i="41"/>
  <c r="P1148" i="41"/>
  <c r="R1148" i="41"/>
  <c r="T1148" i="41"/>
  <c r="V1148" i="41"/>
  <c r="X1148" i="41"/>
  <c r="Z1148" i="41"/>
  <c r="AB1148" i="41"/>
  <c r="AC1148" i="41"/>
  <c r="AD1148" i="41"/>
  <c r="D1149" i="41"/>
  <c r="F1149" i="41"/>
  <c r="H1149" i="41"/>
  <c r="J1149" i="41"/>
  <c r="L1149" i="41"/>
  <c r="N1149" i="41"/>
  <c r="P1149" i="41"/>
  <c r="R1149" i="41"/>
  <c r="T1149" i="41"/>
  <c r="V1149" i="41"/>
  <c r="X1149" i="41"/>
  <c r="Z1149" i="41"/>
  <c r="AB1149" i="41"/>
  <c r="AC1149" i="41"/>
  <c r="AD1149" i="41" s="1"/>
  <c r="D1150" i="41"/>
  <c r="F1150" i="41"/>
  <c r="H1150" i="41"/>
  <c r="J1150" i="41"/>
  <c r="L1150" i="41"/>
  <c r="N1150" i="41"/>
  <c r="P1150" i="41"/>
  <c r="R1150" i="41"/>
  <c r="T1150" i="41"/>
  <c r="V1150" i="41"/>
  <c r="X1150" i="41"/>
  <c r="Z1150" i="41"/>
  <c r="AB1150" i="41"/>
  <c r="AC1150" i="41"/>
  <c r="AD1150" i="41"/>
  <c r="D1151" i="41"/>
  <c r="F1151" i="41"/>
  <c r="H1151" i="41"/>
  <c r="J1151" i="41"/>
  <c r="L1151" i="41"/>
  <c r="N1151" i="41"/>
  <c r="P1151" i="41"/>
  <c r="R1151" i="41"/>
  <c r="T1151" i="41"/>
  <c r="V1151" i="41"/>
  <c r="X1151" i="41"/>
  <c r="Z1151" i="41"/>
  <c r="AB1151" i="41"/>
  <c r="AC1151" i="41"/>
  <c r="AD1151" i="41"/>
  <c r="D1152" i="41"/>
  <c r="F1152" i="41"/>
  <c r="H1152" i="41"/>
  <c r="J1152" i="41"/>
  <c r="L1152" i="41"/>
  <c r="N1152" i="41"/>
  <c r="P1152" i="41"/>
  <c r="R1152" i="41"/>
  <c r="T1152" i="41"/>
  <c r="V1152" i="41"/>
  <c r="X1152" i="41"/>
  <c r="Z1152" i="41"/>
  <c r="AB1152" i="41"/>
  <c r="AC1152" i="41"/>
  <c r="AD1152" i="41"/>
  <c r="D1153" i="41"/>
  <c r="F1153" i="41"/>
  <c r="H1153" i="41"/>
  <c r="J1153" i="41"/>
  <c r="L1153" i="41"/>
  <c r="N1153" i="41"/>
  <c r="P1153" i="41"/>
  <c r="R1153" i="41"/>
  <c r="T1153" i="41"/>
  <c r="V1153" i="41"/>
  <c r="X1153" i="41"/>
  <c r="Z1153" i="41"/>
  <c r="AB1153" i="41"/>
  <c r="AC1153" i="41"/>
  <c r="AD1153" i="41" s="1"/>
  <c r="D1154" i="41"/>
  <c r="F1154" i="41"/>
  <c r="H1154" i="41"/>
  <c r="J1154" i="41"/>
  <c r="L1154" i="41"/>
  <c r="N1154" i="41"/>
  <c r="P1154" i="41"/>
  <c r="R1154" i="41"/>
  <c r="T1154" i="41"/>
  <c r="V1154" i="41"/>
  <c r="X1154" i="41"/>
  <c r="Z1154" i="41"/>
  <c r="AB1154" i="41"/>
  <c r="AC1154" i="41"/>
  <c r="AD1154" i="41"/>
  <c r="D1155" i="41"/>
  <c r="F1155" i="41"/>
  <c r="H1155" i="41"/>
  <c r="J1155" i="41"/>
  <c r="L1155" i="41"/>
  <c r="N1155" i="41"/>
  <c r="P1155" i="41"/>
  <c r="R1155" i="41"/>
  <c r="T1155" i="41"/>
  <c r="V1155" i="41"/>
  <c r="X1155" i="41"/>
  <c r="Z1155" i="41"/>
  <c r="AB1155" i="41"/>
  <c r="AC1155" i="41"/>
  <c r="AD1155" i="41"/>
  <c r="D1156" i="41"/>
  <c r="F1156" i="41"/>
  <c r="H1156" i="41"/>
  <c r="J1156" i="41"/>
  <c r="L1156" i="41"/>
  <c r="N1156" i="41"/>
  <c r="P1156" i="41"/>
  <c r="R1156" i="41"/>
  <c r="T1156" i="41"/>
  <c r="V1156" i="41"/>
  <c r="X1156" i="41"/>
  <c r="Z1156" i="41"/>
  <c r="AB1156" i="41"/>
  <c r="AC1156" i="41"/>
  <c r="AD1156" i="41"/>
  <c r="D1157" i="41"/>
  <c r="F1157" i="41"/>
  <c r="H1157" i="41"/>
  <c r="J1157" i="41"/>
  <c r="L1157" i="41"/>
  <c r="N1157" i="41"/>
  <c r="P1157" i="41"/>
  <c r="R1157" i="41"/>
  <c r="T1157" i="41"/>
  <c r="V1157" i="41"/>
  <c r="X1157" i="41"/>
  <c r="Z1157" i="41"/>
  <c r="AB1157" i="41"/>
  <c r="AC1157" i="41"/>
  <c r="AD1157" i="41" s="1"/>
  <c r="D1158" i="41"/>
  <c r="F1158" i="41"/>
  <c r="H1158" i="41"/>
  <c r="J1158" i="41"/>
  <c r="L1158" i="41"/>
  <c r="N1158" i="41"/>
  <c r="P1158" i="41"/>
  <c r="R1158" i="41"/>
  <c r="T1158" i="41"/>
  <c r="V1158" i="41"/>
  <c r="X1158" i="41"/>
  <c r="Z1158" i="41"/>
  <c r="AB1158" i="41"/>
  <c r="AC1158" i="41"/>
  <c r="AD1158" i="41"/>
  <c r="D1159" i="41"/>
  <c r="F1159" i="41"/>
  <c r="E342" i="40" s="1"/>
  <c r="H1159" i="41"/>
  <c r="J1159" i="41"/>
  <c r="L1159" i="41"/>
  <c r="N1159" i="41"/>
  <c r="M342" i="40" s="1"/>
  <c r="P1159" i="41"/>
  <c r="R1159" i="41"/>
  <c r="T1159" i="41"/>
  <c r="V1159" i="41"/>
  <c r="U342" i="40" s="1"/>
  <c r="X1159" i="41"/>
  <c r="Z1159" i="41"/>
  <c r="AB1159" i="41"/>
  <c r="AC1159" i="41"/>
  <c r="AD1159" i="41" s="1"/>
  <c r="D1160" i="41"/>
  <c r="F1160" i="41"/>
  <c r="H1160" i="41"/>
  <c r="G342" i="40" s="1"/>
  <c r="J1160" i="41"/>
  <c r="L1160" i="41"/>
  <c r="N1160" i="41"/>
  <c r="P1160" i="41"/>
  <c r="O342" i="40" s="1"/>
  <c r="R1160" i="41"/>
  <c r="T1160" i="41"/>
  <c r="V1160" i="41"/>
  <c r="X1160" i="41"/>
  <c r="W342" i="40" s="1"/>
  <c r="Z1160" i="41"/>
  <c r="AB1160" i="41"/>
  <c r="AC1160" i="41"/>
  <c r="AD1160" i="41"/>
  <c r="D1161" i="41"/>
  <c r="F1161" i="41"/>
  <c r="H1161" i="41"/>
  <c r="J1161" i="41"/>
  <c r="L1161" i="41"/>
  <c r="N1161" i="41"/>
  <c r="P1161" i="41"/>
  <c r="R1161" i="41"/>
  <c r="T1161" i="41"/>
  <c r="V1161" i="41"/>
  <c r="X1161" i="41"/>
  <c r="Z1161" i="41"/>
  <c r="Y342" i="40" s="1"/>
  <c r="AB1161" i="41"/>
  <c r="AC1161" i="41"/>
  <c r="AD1161" i="41" s="1"/>
  <c r="D1162" i="41"/>
  <c r="F1162" i="41"/>
  <c r="H1162" i="41"/>
  <c r="J1162" i="41"/>
  <c r="L1162" i="41"/>
  <c r="K342" i="40" s="1"/>
  <c r="N1162" i="41"/>
  <c r="P1162" i="41"/>
  <c r="R1162" i="41"/>
  <c r="T1162" i="41"/>
  <c r="S342" i="40" s="1"/>
  <c r="V1162" i="41"/>
  <c r="X1162" i="41"/>
  <c r="Z1162" i="41"/>
  <c r="AB1162" i="41"/>
  <c r="AA342" i="40" s="1"/>
  <c r="AC1162" i="41"/>
  <c r="AD1162" i="41" s="1"/>
  <c r="D1163" i="41"/>
  <c r="F1163" i="41"/>
  <c r="H1163" i="41"/>
  <c r="J1163" i="41"/>
  <c r="L1163" i="41"/>
  <c r="N1163" i="41"/>
  <c r="P1163" i="41"/>
  <c r="R1163" i="41"/>
  <c r="T1163" i="41"/>
  <c r="V1163" i="41"/>
  <c r="X1163" i="41"/>
  <c r="Z1163" i="41"/>
  <c r="AB1163" i="41"/>
  <c r="AC1163" i="41"/>
  <c r="AD1163" i="41"/>
  <c r="D1164" i="41"/>
  <c r="F1164" i="41"/>
  <c r="H1164" i="41"/>
  <c r="J1164" i="41"/>
  <c r="L1164" i="41"/>
  <c r="N1164" i="41"/>
  <c r="P1164" i="41"/>
  <c r="R1164" i="41"/>
  <c r="T1164" i="41"/>
  <c r="V1164" i="41"/>
  <c r="X1164" i="41"/>
  <c r="Z1164" i="41"/>
  <c r="AB1164" i="41"/>
  <c r="AC1164" i="41"/>
  <c r="AD1164" i="41"/>
  <c r="D1165" i="41"/>
  <c r="C342" i="40" s="1"/>
  <c r="F1165" i="41"/>
  <c r="H1165" i="41"/>
  <c r="J1165" i="41"/>
  <c r="L1165" i="41"/>
  <c r="N1165" i="41"/>
  <c r="P1165" i="41"/>
  <c r="R1165" i="41"/>
  <c r="T1165" i="41"/>
  <c r="V1165" i="41"/>
  <c r="X1165" i="41"/>
  <c r="Z1165" i="41"/>
  <c r="AB1165" i="41"/>
  <c r="AC1165" i="41"/>
  <c r="AD1165" i="41" s="1"/>
  <c r="D1166" i="41"/>
  <c r="F1166" i="41"/>
  <c r="H1166" i="41"/>
  <c r="J1166" i="41"/>
  <c r="L1166" i="41"/>
  <c r="N1166" i="41"/>
  <c r="P1166" i="41"/>
  <c r="R1166" i="41"/>
  <c r="T1166" i="41"/>
  <c r="V1166" i="41"/>
  <c r="X1166" i="41"/>
  <c r="Z1166" i="41"/>
  <c r="AB1166" i="41"/>
  <c r="AC1166" i="41"/>
  <c r="AD1166" i="41"/>
  <c r="D1167" i="41"/>
  <c r="F1167" i="41"/>
  <c r="H1167" i="41"/>
  <c r="J1167" i="41"/>
  <c r="L1167" i="41"/>
  <c r="N1167" i="41"/>
  <c r="P1167" i="41"/>
  <c r="R1167" i="41"/>
  <c r="T1167" i="41"/>
  <c r="V1167" i="41"/>
  <c r="X1167" i="41"/>
  <c r="Z1167" i="41"/>
  <c r="AB1167" i="41"/>
  <c r="AC1167" i="41"/>
  <c r="AD1167" i="41"/>
  <c r="D1168" i="41"/>
  <c r="F1168" i="41"/>
  <c r="H1168" i="41"/>
  <c r="J1168" i="41"/>
  <c r="L1168" i="41"/>
  <c r="N1168" i="41"/>
  <c r="P1168" i="41"/>
  <c r="R1168" i="41"/>
  <c r="T1168" i="41"/>
  <c r="V1168" i="41"/>
  <c r="X1168" i="41"/>
  <c r="Z1168" i="41"/>
  <c r="AB1168" i="41"/>
  <c r="AC1168" i="41"/>
  <c r="AD1168" i="41"/>
  <c r="D1169" i="41"/>
  <c r="F1169" i="41"/>
  <c r="H1169" i="41"/>
  <c r="J1169" i="41"/>
  <c r="L1169" i="41"/>
  <c r="N1169" i="41"/>
  <c r="P1169" i="41"/>
  <c r="R1169" i="41"/>
  <c r="T1169" i="41"/>
  <c r="V1169" i="41"/>
  <c r="X1169" i="41"/>
  <c r="Z1169" i="41"/>
  <c r="AB1169" i="41"/>
  <c r="AC1169" i="41"/>
  <c r="AD1169" i="41" s="1"/>
  <c r="D1170" i="41"/>
  <c r="F1170" i="41"/>
  <c r="H1170" i="41"/>
  <c r="J1170" i="41"/>
  <c r="L1170" i="41"/>
  <c r="N1170" i="41"/>
  <c r="P1170" i="41"/>
  <c r="R1170" i="41"/>
  <c r="T1170" i="41"/>
  <c r="V1170" i="41"/>
  <c r="X1170" i="41"/>
  <c r="Z1170" i="41"/>
  <c r="AB1170" i="41"/>
  <c r="AC1170" i="41"/>
  <c r="AD1170" i="41"/>
  <c r="D1171" i="41"/>
  <c r="F1171" i="41"/>
  <c r="H1171" i="41"/>
  <c r="J1171" i="41"/>
  <c r="L1171" i="41"/>
  <c r="N1171" i="41"/>
  <c r="P1171" i="41"/>
  <c r="R1171" i="41"/>
  <c r="T1171" i="41"/>
  <c r="V1171" i="41"/>
  <c r="X1171" i="41"/>
  <c r="Z1171" i="41"/>
  <c r="AB1171" i="41"/>
  <c r="AC1171" i="41"/>
  <c r="AD1171" i="41"/>
  <c r="D1172" i="41"/>
  <c r="F1172" i="41"/>
  <c r="H1172" i="41"/>
  <c r="J1172" i="41"/>
  <c r="L1172" i="41"/>
  <c r="N1172" i="41"/>
  <c r="P1172" i="41"/>
  <c r="R1172" i="41"/>
  <c r="T1172" i="41"/>
  <c r="V1172" i="41"/>
  <c r="X1172" i="41"/>
  <c r="Z1172" i="41"/>
  <c r="AB1172" i="41"/>
  <c r="AC1172" i="41"/>
  <c r="AD1172" i="41"/>
  <c r="D1173" i="41"/>
  <c r="F1173" i="41"/>
  <c r="H1173" i="41"/>
  <c r="J1173" i="41"/>
  <c r="L1173" i="41"/>
  <c r="N1173" i="41"/>
  <c r="P1173" i="41"/>
  <c r="R1173" i="41"/>
  <c r="T1173" i="41"/>
  <c r="V1173" i="41"/>
  <c r="X1173" i="41"/>
  <c r="Z1173" i="41"/>
  <c r="AB1173" i="41"/>
  <c r="AC1173" i="41"/>
  <c r="AD1173" i="41" s="1"/>
  <c r="D1174" i="41"/>
  <c r="F1174" i="41"/>
  <c r="H1174" i="41"/>
  <c r="J1174" i="41"/>
  <c r="L1174" i="41"/>
  <c r="N1174" i="41"/>
  <c r="P1174" i="41"/>
  <c r="R1174" i="41"/>
  <c r="T1174" i="41"/>
  <c r="V1174" i="41"/>
  <c r="X1174" i="41"/>
  <c r="Z1174" i="41"/>
  <c r="AB1174" i="41"/>
  <c r="AC1174" i="41"/>
  <c r="AD1174" i="41"/>
  <c r="D1175" i="41"/>
  <c r="F1175" i="41"/>
  <c r="H1175" i="41"/>
  <c r="J1175" i="41"/>
  <c r="L1175" i="41"/>
  <c r="N1175" i="41"/>
  <c r="P1175" i="41"/>
  <c r="R1175" i="41"/>
  <c r="T1175" i="41"/>
  <c r="V1175" i="41"/>
  <c r="X1175" i="41"/>
  <c r="Z1175" i="41"/>
  <c r="AB1175" i="41"/>
  <c r="AC1175" i="41"/>
  <c r="AD1175" i="41" s="1"/>
  <c r="D1176" i="41"/>
  <c r="F1176" i="41"/>
  <c r="H1176" i="41"/>
  <c r="J1176" i="41"/>
  <c r="L1176" i="41"/>
  <c r="N1176" i="41"/>
  <c r="P1176" i="41"/>
  <c r="R1176" i="41"/>
  <c r="T1176" i="41"/>
  <c r="V1176" i="41"/>
  <c r="X1176" i="41"/>
  <c r="Z1176" i="41"/>
  <c r="AB1176" i="41"/>
  <c r="AC1176" i="41"/>
  <c r="AD1176" i="41"/>
  <c r="D1177" i="41"/>
  <c r="F1177" i="41"/>
  <c r="H1177" i="41"/>
  <c r="J1177" i="41"/>
  <c r="L1177" i="41"/>
  <c r="N1177" i="41"/>
  <c r="P1177" i="41"/>
  <c r="R1177" i="41"/>
  <c r="T1177" i="41"/>
  <c r="V1177" i="41"/>
  <c r="X1177" i="41"/>
  <c r="Z1177" i="41"/>
  <c r="AB1177" i="41"/>
  <c r="AC1177" i="41"/>
  <c r="AD1177" i="41" s="1"/>
  <c r="D1178" i="41"/>
  <c r="F1178" i="41"/>
  <c r="H1178" i="41"/>
  <c r="J1178" i="41"/>
  <c r="L1178" i="41"/>
  <c r="N1178" i="41"/>
  <c r="P1178" i="41"/>
  <c r="R1178" i="41"/>
  <c r="T1178" i="41"/>
  <c r="V1178" i="41"/>
  <c r="X1178" i="41"/>
  <c r="Z1178" i="41"/>
  <c r="AB1178" i="41"/>
  <c r="AC1178" i="41"/>
  <c r="AD1178" i="41" s="1"/>
  <c r="D1179" i="41"/>
  <c r="F1179" i="41"/>
  <c r="H1179" i="41"/>
  <c r="J1179" i="41"/>
  <c r="L1179" i="41"/>
  <c r="N1179" i="41"/>
  <c r="P1179" i="41"/>
  <c r="R1179" i="41"/>
  <c r="T1179" i="41"/>
  <c r="V1179" i="41"/>
  <c r="X1179" i="41"/>
  <c r="Z1179" i="41"/>
  <c r="AB1179" i="41"/>
  <c r="AC1179" i="41"/>
  <c r="AD1179" i="41"/>
  <c r="D1180" i="41"/>
  <c r="F1180" i="41"/>
  <c r="H1180" i="41"/>
  <c r="J1180" i="41"/>
  <c r="L1180" i="41"/>
  <c r="N1180" i="41"/>
  <c r="P1180" i="41"/>
  <c r="R1180" i="41"/>
  <c r="T1180" i="41"/>
  <c r="V1180" i="41"/>
  <c r="X1180" i="41"/>
  <c r="Z1180" i="41"/>
  <c r="AB1180" i="41"/>
  <c r="AC1180" i="41"/>
  <c r="AD1180" i="41"/>
  <c r="D1181" i="41"/>
  <c r="F1181" i="41"/>
  <c r="H1181" i="41"/>
  <c r="J1181" i="41"/>
  <c r="L1181" i="41"/>
  <c r="N1181" i="41"/>
  <c r="P1181" i="41"/>
  <c r="R1181" i="41"/>
  <c r="T1181" i="41"/>
  <c r="V1181" i="41"/>
  <c r="X1181" i="41"/>
  <c r="Z1181" i="41"/>
  <c r="AB1181" i="41"/>
  <c r="AC1181" i="41"/>
  <c r="AD1181" i="41" s="1"/>
  <c r="D1182" i="41"/>
  <c r="F1182" i="41"/>
  <c r="H1182" i="41"/>
  <c r="J1182" i="41"/>
  <c r="L1182" i="41"/>
  <c r="N1182" i="41"/>
  <c r="P1182" i="41"/>
  <c r="R1182" i="41"/>
  <c r="T1182" i="41"/>
  <c r="V1182" i="41"/>
  <c r="X1182" i="41"/>
  <c r="Z1182" i="41"/>
  <c r="AB1182" i="41"/>
  <c r="AC1182" i="41"/>
  <c r="AD1182" i="41"/>
  <c r="D1183" i="41"/>
  <c r="F1183" i="41"/>
  <c r="H1183" i="41"/>
  <c r="J1183" i="41"/>
  <c r="L1183" i="41"/>
  <c r="N1183" i="41"/>
  <c r="P1183" i="41"/>
  <c r="R1183" i="41"/>
  <c r="T1183" i="41"/>
  <c r="V1183" i="41"/>
  <c r="X1183" i="41"/>
  <c r="Z1183" i="41"/>
  <c r="AB1183" i="41"/>
  <c r="AC1183" i="41"/>
  <c r="AD1183" i="41"/>
  <c r="D1184" i="41"/>
  <c r="F1184" i="41"/>
  <c r="H1184" i="41"/>
  <c r="J1184" i="41"/>
  <c r="L1184" i="41"/>
  <c r="N1184" i="41"/>
  <c r="P1184" i="41"/>
  <c r="R1184" i="41"/>
  <c r="T1184" i="41"/>
  <c r="V1184" i="41"/>
  <c r="X1184" i="41"/>
  <c r="Z1184" i="41"/>
  <c r="AB1184" i="41"/>
  <c r="AC1184" i="41"/>
  <c r="AD1184" i="41"/>
  <c r="D1185" i="41"/>
  <c r="F1185" i="41"/>
  <c r="H1185" i="41"/>
  <c r="J1185" i="41"/>
  <c r="L1185" i="41"/>
  <c r="N1185" i="41"/>
  <c r="P1185" i="41"/>
  <c r="R1185" i="41"/>
  <c r="T1185" i="41"/>
  <c r="V1185" i="41"/>
  <c r="X1185" i="41"/>
  <c r="Z1185" i="41"/>
  <c r="AB1185" i="41"/>
  <c r="AC1185" i="41"/>
  <c r="AD1185" i="41" s="1"/>
  <c r="D1186" i="41"/>
  <c r="F1186" i="41"/>
  <c r="H1186" i="41"/>
  <c r="J1186" i="41"/>
  <c r="L1186" i="41"/>
  <c r="N1186" i="41"/>
  <c r="P1186" i="41"/>
  <c r="R1186" i="41"/>
  <c r="T1186" i="41"/>
  <c r="V1186" i="41"/>
  <c r="X1186" i="41"/>
  <c r="Z1186" i="41"/>
  <c r="AB1186" i="41"/>
  <c r="AC1186" i="41"/>
  <c r="AD1186" i="41"/>
  <c r="D1187" i="41"/>
  <c r="F1187" i="41"/>
  <c r="H1187" i="41"/>
  <c r="J1187" i="41"/>
  <c r="L1187" i="41"/>
  <c r="N1187" i="41"/>
  <c r="P1187" i="41"/>
  <c r="R1187" i="41"/>
  <c r="T1187" i="41"/>
  <c r="V1187" i="41"/>
  <c r="X1187" i="41"/>
  <c r="Z1187" i="41"/>
  <c r="AB1187" i="41"/>
  <c r="AC1187" i="41"/>
  <c r="AD1187" i="41"/>
  <c r="D1188" i="41"/>
  <c r="F1188" i="41"/>
  <c r="H1188" i="41"/>
  <c r="J1188" i="41"/>
  <c r="L1188" i="41"/>
  <c r="N1188" i="41"/>
  <c r="P1188" i="41"/>
  <c r="R1188" i="41"/>
  <c r="T1188" i="41"/>
  <c r="V1188" i="41"/>
  <c r="X1188" i="41"/>
  <c r="Z1188" i="41"/>
  <c r="AB1188" i="41"/>
  <c r="AC1188" i="41"/>
  <c r="AD1188" i="41"/>
  <c r="D1189" i="41"/>
  <c r="F1189" i="41"/>
  <c r="H1189" i="41"/>
  <c r="J1189" i="41"/>
  <c r="L1189" i="41"/>
  <c r="N1189" i="41"/>
  <c r="P1189" i="41"/>
  <c r="R1189" i="41"/>
  <c r="T1189" i="41"/>
  <c r="V1189" i="41"/>
  <c r="X1189" i="41"/>
  <c r="Z1189" i="41"/>
  <c r="AB1189" i="41"/>
  <c r="AC1189" i="41"/>
  <c r="AD1189" i="41" s="1"/>
  <c r="D1190" i="41"/>
  <c r="C343" i="40" s="1"/>
  <c r="F1190" i="41"/>
  <c r="H1190" i="41"/>
  <c r="G343" i="40" s="1"/>
  <c r="J1190" i="41"/>
  <c r="L1190" i="41"/>
  <c r="K343" i="40" s="1"/>
  <c r="N1190" i="41"/>
  <c r="P1190" i="41"/>
  <c r="R1190" i="41"/>
  <c r="T1190" i="41"/>
  <c r="V1190" i="41"/>
  <c r="U343" i="40" s="1"/>
  <c r="X1190" i="41"/>
  <c r="Z1190" i="41"/>
  <c r="Y343" i="40" s="1"/>
  <c r="AB1190" i="41"/>
  <c r="AC1190" i="41"/>
  <c r="AD1190" i="41" s="1"/>
  <c r="D1191" i="41"/>
  <c r="F1191" i="41"/>
  <c r="E343" i="40" s="1"/>
  <c r="H1191" i="41"/>
  <c r="J1191" i="41"/>
  <c r="L1191" i="41"/>
  <c r="N1191" i="41"/>
  <c r="M343" i="40" s="1"/>
  <c r="P1191" i="41"/>
  <c r="R1191" i="41"/>
  <c r="T1191" i="41"/>
  <c r="V1191" i="41"/>
  <c r="X1191" i="41"/>
  <c r="Z1191" i="41"/>
  <c r="AB1191" i="41"/>
  <c r="AA343" i="40" s="1"/>
  <c r="AC1191" i="41"/>
  <c r="AD1191" i="41" s="1"/>
  <c r="D1192" i="41"/>
  <c r="F1192" i="41"/>
  <c r="H1192" i="41"/>
  <c r="J1192" i="41"/>
  <c r="L1192" i="41"/>
  <c r="N1192" i="41"/>
  <c r="P1192" i="41"/>
  <c r="O343" i="40" s="1"/>
  <c r="R1192" i="41"/>
  <c r="T1192" i="41"/>
  <c r="V1192" i="41"/>
  <c r="X1192" i="41"/>
  <c r="Z1192" i="41"/>
  <c r="AB1192" i="41"/>
  <c r="AC1192" i="41"/>
  <c r="AD1192" i="41"/>
  <c r="D1193" i="41"/>
  <c r="F1193" i="41"/>
  <c r="H1193" i="41"/>
  <c r="J1193" i="41"/>
  <c r="L1193" i="41"/>
  <c r="N1193" i="41"/>
  <c r="P1193" i="41"/>
  <c r="R1193" i="41"/>
  <c r="T1193" i="41"/>
  <c r="V1193" i="41"/>
  <c r="X1193" i="41"/>
  <c r="Z1193" i="41"/>
  <c r="AB1193" i="41"/>
  <c r="AC1193" i="41"/>
  <c r="AD1193" i="41"/>
  <c r="D1194" i="41"/>
  <c r="F1194" i="41"/>
  <c r="H1194" i="41"/>
  <c r="J1194" i="41"/>
  <c r="L1194" i="41"/>
  <c r="N1194" i="41"/>
  <c r="P1194" i="41"/>
  <c r="R1194" i="41"/>
  <c r="T1194" i="41"/>
  <c r="V1194" i="41"/>
  <c r="X1194" i="41"/>
  <c r="Z1194" i="41"/>
  <c r="AB1194" i="41"/>
  <c r="AC1194" i="41"/>
  <c r="AD1194" i="41" s="1"/>
  <c r="D1195" i="41"/>
  <c r="F1195" i="41"/>
  <c r="H1195" i="41"/>
  <c r="J1195" i="41"/>
  <c r="L1195" i="41"/>
  <c r="N1195" i="41"/>
  <c r="P1195" i="41"/>
  <c r="R1195" i="41"/>
  <c r="T1195" i="41"/>
  <c r="V1195" i="41"/>
  <c r="X1195" i="41"/>
  <c r="Z1195" i="41"/>
  <c r="AB1195" i="41"/>
  <c r="AC1195" i="41"/>
  <c r="AD1195" i="41"/>
  <c r="D1196" i="41"/>
  <c r="F1196" i="41"/>
  <c r="H1196" i="41"/>
  <c r="J1196" i="41"/>
  <c r="L1196" i="41"/>
  <c r="N1196" i="41"/>
  <c r="P1196" i="41"/>
  <c r="R1196" i="41"/>
  <c r="T1196" i="41"/>
  <c r="V1196" i="41"/>
  <c r="X1196" i="41"/>
  <c r="Z1196" i="41"/>
  <c r="AB1196" i="41"/>
  <c r="AC1196" i="41"/>
  <c r="AD1196" i="41"/>
  <c r="D1197" i="41"/>
  <c r="F1197" i="41"/>
  <c r="H1197" i="41"/>
  <c r="J1197" i="41"/>
  <c r="L1197" i="41"/>
  <c r="N1197" i="41"/>
  <c r="P1197" i="41"/>
  <c r="R1197" i="41"/>
  <c r="T1197" i="41"/>
  <c r="V1197" i="41"/>
  <c r="X1197" i="41"/>
  <c r="Z1197" i="41"/>
  <c r="AB1197" i="41"/>
  <c r="AC1197" i="41"/>
  <c r="AD1197" i="41"/>
  <c r="D1198" i="41"/>
  <c r="F1198" i="41"/>
  <c r="H1198" i="41"/>
  <c r="J1198" i="41"/>
  <c r="L1198" i="41"/>
  <c r="N1198" i="41"/>
  <c r="P1198" i="41"/>
  <c r="R1198" i="41"/>
  <c r="T1198" i="41"/>
  <c r="V1198" i="41"/>
  <c r="X1198" i="41"/>
  <c r="Z1198" i="41"/>
  <c r="AB1198" i="41"/>
  <c r="AC1198" i="41"/>
  <c r="AD1198" i="41" s="1"/>
  <c r="D1199" i="41"/>
  <c r="F1199" i="41"/>
  <c r="H1199" i="41"/>
  <c r="J1199" i="41"/>
  <c r="L1199" i="41"/>
  <c r="N1199" i="41"/>
  <c r="P1199" i="41"/>
  <c r="R1199" i="41"/>
  <c r="T1199" i="41"/>
  <c r="V1199" i="41"/>
  <c r="X1199" i="41"/>
  <c r="Z1199" i="41"/>
  <c r="AB1199" i="41"/>
  <c r="AC1199" i="41"/>
  <c r="AD1199" i="41"/>
  <c r="D1200" i="41"/>
  <c r="F1200" i="41"/>
  <c r="H1200" i="41"/>
  <c r="J1200" i="41"/>
  <c r="L1200" i="41"/>
  <c r="N1200" i="41"/>
  <c r="P1200" i="41"/>
  <c r="R1200" i="41"/>
  <c r="T1200" i="41"/>
  <c r="V1200" i="41"/>
  <c r="X1200" i="41"/>
  <c r="Z1200" i="41"/>
  <c r="AB1200" i="41"/>
  <c r="AC1200" i="41"/>
  <c r="AD1200" i="41"/>
  <c r="D1201" i="41"/>
  <c r="F1201" i="41"/>
  <c r="H1201" i="41"/>
  <c r="J1201" i="41"/>
  <c r="L1201" i="41"/>
  <c r="N1201" i="41"/>
  <c r="P1201" i="41"/>
  <c r="R1201" i="41"/>
  <c r="T1201" i="41"/>
  <c r="V1201" i="41"/>
  <c r="X1201" i="41"/>
  <c r="Z1201" i="41"/>
  <c r="AB1201" i="41"/>
  <c r="AC1201" i="41"/>
  <c r="AD1201" i="41"/>
  <c r="D1202" i="41"/>
  <c r="F1202" i="41"/>
  <c r="H1202" i="41"/>
  <c r="J1202" i="41"/>
  <c r="L1202" i="41"/>
  <c r="N1202" i="41"/>
  <c r="P1202" i="41"/>
  <c r="R1202" i="41"/>
  <c r="T1202" i="41"/>
  <c r="V1202" i="41"/>
  <c r="X1202" i="41"/>
  <c r="Z1202" i="41"/>
  <c r="AB1202" i="41"/>
  <c r="AC1202" i="41"/>
  <c r="AD1202" i="41" s="1"/>
  <c r="D1203" i="41"/>
  <c r="F1203" i="41"/>
  <c r="H1203" i="41"/>
  <c r="J1203" i="41"/>
  <c r="L1203" i="41"/>
  <c r="N1203" i="41"/>
  <c r="P1203" i="41"/>
  <c r="R1203" i="41"/>
  <c r="T1203" i="41"/>
  <c r="V1203" i="41"/>
  <c r="X1203" i="41"/>
  <c r="Z1203" i="41"/>
  <c r="AB1203" i="41"/>
  <c r="AC1203" i="41"/>
  <c r="AD1203" i="41"/>
  <c r="D1204" i="41"/>
  <c r="F1204" i="41"/>
  <c r="H1204" i="41"/>
  <c r="J1204" i="41"/>
  <c r="L1204" i="41"/>
  <c r="N1204" i="41"/>
  <c r="P1204" i="41"/>
  <c r="R1204" i="41"/>
  <c r="T1204" i="41"/>
  <c r="V1204" i="41"/>
  <c r="X1204" i="41"/>
  <c r="Z1204" i="41"/>
  <c r="AB1204" i="41"/>
  <c r="AC1204" i="41"/>
  <c r="AD1204" i="41" s="1"/>
  <c r="D1205" i="41"/>
  <c r="F1205" i="41"/>
  <c r="H1205" i="41"/>
  <c r="J1205" i="41"/>
  <c r="L1205" i="41"/>
  <c r="N1205" i="41"/>
  <c r="P1205" i="41"/>
  <c r="R1205" i="41"/>
  <c r="T1205" i="41"/>
  <c r="V1205" i="41"/>
  <c r="X1205" i="41"/>
  <c r="Z1205" i="41"/>
  <c r="AB1205" i="41"/>
  <c r="AC1205" i="41"/>
  <c r="AD1205" i="41"/>
  <c r="D1206" i="41"/>
  <c r="F1206" i="41"/>
  <c r="H1206" i="41"/>
  <c r="J1206" i="41"/>
  <c r="L1206" i="41"/>
  <c r="N1206" i="41"/>
  <c r="P1206" i="41"/>
  <c r="R1206" i="41"/>
  <c r="T1206" i="41"/>
  <c r="V1206" i="41"/>
  <c r="X1206" i="41"/>
  <c r="Z1206" i="41"/>
  <c r="AB1206" i="41"/>
  <c r="AC1206" i="41"/>
  <c r="AD1206" i="41" s="1"/>
  <c r="D1207" i="41"/>
  <c r="F1207" i="41"/>
  <c r="H1207" i="41"/>
  <c r="J1207" i="41"/>
  <c r="L1207" i="41"/>
  <c r="N1207" i="41"/>
  <c r="P1207" i="41"/>
  <c r="R1207" i="41"/>
  <c r="T1207" i="41"/>
  <c r="V1207" i="41"/>
  <c r="X1207" i="41"/>
  <c r="Z1207" i="41"/>
  <c r="AB1207" i="41"/>
  <c r="AC1207" i="41"/>
  <c r="AD1207" i="41" s="1"/>
  <c r="D1208" i="41"/>
  <c r="F1208" i="41"/>
  <c r="H1208" i="41"/>
  <c r="J1208" i="41"/>
  <c r="L1208" i="41"/>
  <c r="N1208" i="41"/>
  <c r="P1208" i="41"/>
  <c r="R1208" i="41"/>
  <c r="T1208" i="41"/>
  <c r="V1208" i="41"/>
  <c r="X1208" i="41"/>
  <c r="Z1208" i="41"/>
  <c r="AB1208" i="41"/>
  <c r="AC1208" i="41"/>
  <c r="AD1208" i="41"/>
  <c r="D1209" i="41"/>
  <c r="F1209" i="41"/>
  <c r="H1209" i="41"/>
  <c r="J1209" i="41"/>
  <c r="L1209" i="41"/>
  <c r="N1209" i="41"/>
  <c r="P1209" i="41"/>
  <c r="R1209" i="41"/>
  <c r="T1209" i="41"/>
  <c r="V1209" i="41"/>
  <c r="X1209" i="41"/>
  <c r="Z1209" i="41"/>
  <c r="AB1209" i="41"/>
  <c r="AC1209" i="41"/>
  <c r="AD1209" i="41"/>
  <c r="D1210" i="41"/>
  <c r="F1210" i="41"/>
  <c r="H1210" i="41"/>
  <c r="J1210" i="41"/>
  <c r="L1210" i="41"/>
  <c r="N1210" i="41"/>
  <c r="P1210" i="41"/>
  <c r="R1210" i="41"/>
  <c r="T1210" i="41"/>
  <c r="V1210" i="41"/>
  <c r="X1210" i="41"/>
  <c r="Z1210" i="41"/>
  <c r="AB1210" i="41"/>
  <c r="AC1210" i="41"/>
  <c r="AD1210" i="41" s="1"/>
  <c r="D1211" i="41"/>
  <c r="F1211" i="41"/>
  <c r="H1211" i="41"/>
  <c r="J1211" i="41"/>
  <c r="L1211" i="41"/>
  <c r="N1211" i="41"/>
  <c r="P1211" i="41"/>
  <c r="R1211" i="41"/>
  <c r="T1211" i="41"/>
  <c r="V1211" i="41"/>
  <c r="X1211" i="41"/>
  <c r="Z1211" i="41"/>
  <c r="AB1211" i="41"/>
  <c r="AC1211" i="41"/>
  <c r="AD1211" i="41"/>
  <c r="D1212" i="41"/>
  <c r="F1212" i="41"/>
  <c r="H1212" i="41"/>
  <c r="J1212" i="41"/>
  <c r="L1212" i="41"/>
  <c r="N1212" i="41"/>
  <c r="P1212" i="41"/>
  <c r="R1212" i="41"/>
  <c r="T1212" i="41"/>
  <c r="V1212" i="41"/>
  <c r="X1212" i="41"/>
  <c r="Z1212" i="41"/>
  <c r="AB1212" i="41"/>
  <c r="AC1212" i="41"/>
  <c r="AD1212" i="41"/>
  <c r="D1213" i="41"/>
  <c r="F1213" i="41"/>
  <c r="H1213" i="41"/>
  <c r="J1213" i="41"/>
  <c r="L1213" i="41"/>
  <c r="N1213" i="41"/>
  <c r="P1213" i="41"/>
  <c r="R1213" i="41"/>
  <c r="T1213" i="41"/>
  <c r="V1213" i="41"/>
  <c r="X1213" i="41"/>
  <c r="Z1213" i="41"/>
  <c r="AB1213" i="41"/>
  <c r="AC1213" i="41"/>
  <c r="AD1213" i="41"/>
  <c r="D1214" i="41"/>
  <c r="F1214" i="41"/>
  <c r="H1214" i="41"/>
  <c r="J1214" i="41"/>
  <c r="L1214" i="41"/>
  <c r="N1214" i="41"/>
  <c r="P1214" i="41"/>
  <c r="R1214" i="41"/>
  <c r="T1214" i="41"/>
  <c r="V1214" i="41"/>
  <c r="X1214" i="41"/>
  <c r="Z1214" i="41"/>
  <c r="AB1214" i="41"/>
  <c r="AC1214" i="41"/>
  <c r="AD1214" i="41" s="1"/>
  <c r="D1215" i="41"/>
  <c r="F1215" i="41"/>
  <c r="H1215" i="41"/>
  <c r="J1215" i="41"/>
  <c r="L1215" i="41"/>
  <c r="N1215" i="41"/>
  <c r="P1215" i="41"/>
  <c r="R1215" i="41"/>
  <c r="T1215" i="41"/>
  <c r="V1215" i="41"/>
  <c r="X1215" i="41"/>
  <c r="Z1215" i="41"/>
  <c r="AB1215" i="41"/>
  <c r="AC1215" i="41"/>
  <c r="AD1215" i="41"/>
  <c r="D1216" i="41"/>
  <c r="F1216" i="41"/>
  <c r="H1216" i="41"/>
  <c r="J1216" i="41"/>
  <c r="L1216" i="41"/>
  <c r="N1216" i="41"/>
  <c r="P1216" i="41"/>
  <c r="R1216" i="41"/>
  <c r="T1216" i="41"/>
  <c r="V1216" i="41"/>
  <c r="X1216" i="41"/>
  <c r="Z1216" i="41"/>
  <c r="AB1216" i="41"/>
  <c r="AC1216" i="41"/>
  <c r="AD1216" i="41"/>
  <c r="D1217" i="41"/>
  <c r="F1217" i="41"/>
  <c r="H1217" i="41"/>
  <c r="J1217" i="41"/>
  <c r="L1217" i="41"/>
  <c r="N1217" i="41"/>
  <c r="P1217" i="41"/>
  <c r="R1217" i="41"/>
  <c r="T1217" i="41"/>
  <c r="V1217" i="41"/>
  <c r="X1217" i="41"/>
  <c r="Z1217" i="41"/>
  <c r="AB1217" i="41"/>
  <c r="AC1217" i="41"/>
  <c r="AD1217" i="41"/>
  <c r="D1218" i="41"/>
  <c r="F1218" i="41"/>
  <c r="H1218" i="41"/>
  <c r="J1218" i="41"/>
  <c r="L1218" i="41"/>
  <c r="N1218" i="41"/>
  <c r="P1218" i="41"/>
  <c r="R1218" i="41"/>
  <c r="T1218" i="41"/>
  <c r="V1218" i="41"/>
  <c r="X1218" i="41"/>
  <c r="Z1218" i="41"/>
  <c r="AB1218" i="41"/>
  <c r="AC1218" i="41"/>
  <c r="AD1218" i="41" s="1"/>
  <c r="D1219" i="41"/>
  <c r="F1219" i="41"/>
  <c r="H1219" i="41"/>
  <c r="J1219" i="41"/>
  <c r="L1219" i="41"/>
  <c r="N1219" i="41"/>
  <c r="P1219" i="41"/>
  <c r="R1219" i="41"/>
  <c r="T1219" i="41"/>
  <c r="V1219" i="41"/>
  <c r="X1219" i="41"/>
  <c r="Z1219" i="41"/>
  <c r="AB1219" i="41"/>
  <c r="AC1219" i="41"/>
  <c r="AD1219" i="41"/>
  <c r="D1220" i="41"/>
  <c r="F1220" i="41"/>
  <c r="E344" i="40" s="1"/>
  <c r="H1220" i="41"/>
  <c r="J1220" i="41"/>
  <c r="I344" i="40" s="1"/>
  <c r="L1220" i="41"/>
  <c r="N1220" i="41"/>
  <c r="M344" i="40" s="1"/>
  <c r="P1220" i="41"/>
  <c r="R1220" i="41"/>
  <c r="T1220" i="41"/>
  <c r="V1220" i="41"/>
  <c r="U344" i="40" s="1"/>
  <c r="X1220" i="41"/>
  <c r="Z1220" i="41"/>
  <c r="AB1220" i="41"/>
  <c r="AC1220" i="41"/>
  <c r="AD1220" i="41" s="1"/>
  <c r="D1221" i="41"/>
  <c r="F1221" i="41"/>
  <c r="H1221" i="41"/>
  <c r="G344" i="40" s="1"/>
  <c r="J1221" i="41"/>
  <c r="L1221" i="41"/>
  <c r="N1221" i="41"/>
  <c r="P1221" i="41"/>
  <c r="O344" i="40" s="1"/>
  <c r="R1221" i="41"/>
  <c r="T1221" i="41"/>
  <c r="V1221" i="41"/>
  <c r="X1221" i="41"/>
  <c r="W344" i="40" s="1"/>
  <c r="Z1221" i="41"/>
  <c r="AB1221" i="41"/>
  <c r="AC1221" i="41"/>
  <c r="AD1221" i="41"/>
  <c r="D1222" i="41"/>
  <c r="F1222" i="41"/>
  <c r="H1222" i="41"/>
  <c r="J1222" i="41"/>
  <c r="L1222" i="41"/>
  <c r="N1222" i="41"/>
  <c r="P1222" i="41"/>
  <c r="R1222" i="41"/>
  <c r="Q344" i="40" s="1"/>
  <c r="T1222" i="41"/>
  <c r="V1222" i="41"/>
  <c r="X1222" i="41"/>
  <c r="Z1222" i="41"/>
  <c r="AB1222" i="41"/>
  <c r="AC1222" i="41"/>
  <c r="AD1222" i="41" s="1"/>
  <c r="D1223" i="41"/>
  <c r="F1223" i="41"/>
  <c r="H1223" i="41"/>
  <c r="J1223" i="41"/>
  <c r="L1223" i="41"/>
  <c r="N1223" i="41"/>
  <c r="P1223" i="41"/>
  <c r="R1223" i="41"/>
  <c r="T1223" i="41"/>
  <c r="V1223" i="41"/>
  <c r="X1223" i="41"/>
  <c r="Z1223" i="41"/>
  <c r="AB1223" i="41"/>
  <c r="AA344" i="40" s="1"/>
  <c r="AC1223" i="41"/>
  <c r="AD1223" i="41" s="1"/>
  <c r="D1224" i="41"/>
  <c r="F1224" i="41"/>
  <c r="H1224" i="41"/>
  <c r="J1224" i="41"/>
  <c r="L1224" i="41"/>
  <c r="N1224" i="41"/>
  <c r="P1224" i="41"/>
  <c r="R1224" i="41"/>
  <c r="T1224" i="41"/>
  <c r="V1224" i="41"/>
  <c r="X1224" i="41"/>
  <c r="Z1224" i="41"/>
  <c r="AB1224" i="41"/>
  <c r="AC1224" i="41"/>
  <c r="AD1224" i="41" s="1"/>
  <c r="D1225" i="41"/>
  <c r="F1225" i="41"/>
  <c r="H1225" i="41"/>
  <c r="J1225" i="41"/>
  <c r="L1225" i="41"/>
  <c r="N1225" i="41"/>
  <c r="P1225" i="41"/>
  <c r="R1225" i="41"/>
  <c r="T1225" i="41"/>
  <c r="V1225" i="41"/>
  <c r="X1225" i="41"/>
  <c r="Z1225" i="41"/>
  <c r="AB1225" i="41"/>
  <c r="AC1225" i="41"/>
  <c r="AD1225" i="41"/>
  <c r="D1226" i="41"/>
  <c r="F1226" i="41"/>
  <c r="H1226" i="41"/>
  <c r="J1226" i="41"/>
  <c r="L1226" i="41"/>
  <c r="N1226" i="41"/>
  <c r="P1226" i="41"/>
  <c r="R1226" i="41"/>
  <c r="T1226" i="41"/>
  <c r="V1226" i="41"/>
  <c r="X1226" i="41"/>
  <c r="Z1226" i="41"/>
  <c r="AB1226" i="41"/>
  <c r="AC1226" i="41"/>
  <c r="AD1226" i="41"/>
  <c r="D1227" i="41"/>
  <c r="C344" i="40" s="1"/>
  <c r="F1227" i="41"/>
  <c r="H1227" i="41"/>
  <c r="J1227" i="41"/>
  <c r="L1227" i="41"/>
  <c r="N1227" i="41"/>
  <c r="P1227" i="41"/>
  <c r="R1227" i="41"/>
  <c r="T1227" i="41"/>
  <c r="S344" i="40" s="1"/>
  <c r="V1227" i="41"/>
  <c r="X1227" i="41"/>
  <c r="Z1227" i="41"/>
  <c r="AB1227" i="41"/>
  <c r="AC1227" i="41"/>
  <c r="AD1227" i="41" s="1"/>
  <c r="D1228" i="41"/>
  <c r="F1228" i="41"/>
  <c r="H1228" i="41"/>
  <c r="J1228" i="41"/>
  <c r="L1228" i="41"/>
  <c r="N1228" i="41"/>
  <c r="P1228" i="41"/>
  <c r="R1228" i="41"/>
  <c r="T1228" i="41"/>
  <c r="V1228" i="41"/>
  <c r="X1228" i="41"/>
  <c r="Z1228" i="41"/>
  <c r="AB1228" i="41"/>
  <c r="AC1228" i="41"/>
  <c r="AD1228" i="41"/>
  <c r="D1229" i="41"/>
  <c r="F1229" i="41"/>
  <c r="H1229" i="41"/>
  <c r="J1229" i="41"/>
  <c r="L1229" i="41"/>
  <c r="N1229" i="41"/>
  <c r="P1229" i="41"/>
  <c r="R1229" i="41"/>
  <c r="T1229" i="41"/>
  <c r="V1229" i="41"/>
  <c r="X1229" i="41"/>
  <c r="Z1229" i="41"/>
  <c r="AB1229" i="41"/>
  <c r="AC1229" i="41"/>
  <c r="AD1229" i="41"/>
  <c r="D1230" i="41"/>
  <c r="F1230" i="41"/>
  <c r="H1230" i="41"/>
  <c r="J1230" i="41"/>
  <c r="L1230" i="41"/>
  <c r="N1230" i="41"/>
  <c r="P1230" i="41"/>
  <c r="R1230" i="41"/>
  <c r="T1230" i="41"/>
  <c r="V1230" i="41"/>
  <c r="X1230" i="41"/>
  <c r="Z1230" i="41"/>
  <c r="AB1230" i="41"/>
  <c r="AC1230" i="41"/>
  <c r="AD1230" i="41"/>
  <c r="D1231" i="41"/>
  <c r="F1231" i="41"/>
  <c r="H1231" i="41"/>
  <c r="J1231" i="41"/>
  <c r="L1231" i="41"/>
  <c r="N1231" i="41"/>
  <c r="P1231" i="41"/>
  <c r="R1231" i="41"/>
  <c r="T1231" i="41"/>
  <c r="V1231" i="41"/>
  <c r="X1231" i="41"/>
  <c r="Z1231" i="41"/>
  <c r="AB1231" i="41"/>
  <c r="AC1231" i="41"/>
  <c r="AD1231" i="41" s="1"/>
  <c r="D1232" i="41"/>
  <c r="F1232" i="41"/>
  <c r="H1232" i="41"/>
  <c r="J1232" i="41"/>
  <c r="L1232" i="41"/>
  <c r="N1232" i="41"/>
  <c r="P1232" i="41"/>
  <c r="R1232" i="41"/>
  <c r="T1232" i="41"/>
  <c r="V1232" i="41"/>
  <c r="X1232" i="41"/>
  <c r="Z1232" i="41"/>
  <c r="AB1232" i="41"/>
  <c r="AC1232" i="41"/>
  <c r="AD1232" i="41"/>
  <c r="D1233" i="41"/>
  <c r="F1233" i="41"/>
  <c r="H1233" i="41"/>
  <c r="J1233" i="41"/>
  <c r="L1233" i="41"/>
  <c r="N1233" i="41"/>
  <c r="P1233" i="41"/>
  <c r="R1233" i="41"/>
  <c r="T1233" i="41"/>
  <c r="V1233" i="41"/>
  <c r="X1233" i="41"/>
  <c r="Z1233" i="41"/>
  <c r="AB1233" i="41"/>
  <c r="AC1233" i="41"/>
  <c r="AD1233" i="41"/>
  <c r="D1234" i="41"/>
  <c r="F1234" i="41"/>
  <c r="H1234" i="41"/>
  <c r="J1234" i="41"/>
  <c r="L1234" i="41"/>
  <c r="N1234" i="41"/>
  <c r="P1234" i="41"/>
  <c r="R1234" i="41"/>
  <c r="T1234" i="41"/>
  <c r="V1234" i="41"/>
  <c r="X1234" i="41"/>
  <c r="Z1234" i="41"/>
  <c r="AB1234" i="41"/>
  <c r="AC1234" i="41"/>
  <c r="AD1234" i="41"/>
  <c r="D1235" i="41"/>
  <c r="F1235" i="41"/>
  <c r="H1235" i="41"/>
  <c r="J1235" i="41"/>
  <c r="L1235" i="41"/>
  <c r="N1235" i="41"/>
  <c r="P1235" i="41"/>
  <c r="R1235" i="41"/>
  <c r="T1235" i="41"/>
  <c r="V1235" i="41"/>
  <c r="X1235" i="41"/>
  <c r="Z1235" i="41"/>
  <c r="AB1235" i="41"/>
  <c r="AC1235" i="41"/>
  <c r="AD1235" i="41" s="1"/>
  <c r="D1236" i="41"/>
  <c r="F1236" i="41"/>
  <c r="H1236" i="41"/>
  <c r="J1236" i="41"/>
  <c r="L1236" i="41"/>
  <c r="N1236" i="41"/>
  <c r="P1236" i="41"/>
  <c r="R1236" i="41"/>
  <c r="T1236" i="41"/>
  <c r="V1236" i="41"/>
  <c r="X1236" i="41"/>
  <c r="Z1236" i="41"/>
  <c r="AB1236" i="41"/>
  <c r="AC1236" i="41"/>
  <c r="AD1236" i="41"/>
  <c r="D1237" i="41"/>
  <c r="F1237" i="41"/>
  <c r="H1237" i="41"/>
  <c r="J1237" i="41"/>
  <c r="L1237" i="41"/>
  <c r="N1237" i="41"/>
  <c r="P1237" i="41"/>
  <c r="R1237" i="41"/>
  <c r="T1237" i="41"/>
  <c r="V1237" i="41"/>
  <c r="X1237" i="41"/>
  <c r="Z1237" i="41"/>
  <c r="AB1237" i="41"/>
  <c r="AC1237" i="41"/>
  <c r="AD1237" i="41" s="1"/>
  <c r="D1238" i="41"/>
  <c r="F1238" i="41"/>
  <c r="H1238" i="41"/>
  <c r="J1238" i="41"/>
  <c r="L1238" i="41"/>
  <c r="N1238" i="41"/>
  <c r="P1238" i="41"/>
  <c r="R1238" i="41"/>
  <c r="T1238" i="41"/>
  <c r="V1238" i="41"/>
  <c r="X1238" i="41"/>
  <c r="Z1238" i="41"/>
  <c r="AB1238" i="41"/>
  <c r="AC1238" i="41"/>
  <c r="AD1238" i="41"/>
  <c r="D1239" i="41"/>
  <c r="F1239" i="41"/>
  <c r="H1239" i="41"/>
  <c r="J1239" i="41"/>
  <c r="L1239" i="41"/>
  <c r="N1239" i="41"/>
  <c r="P1239" i="41"/>
  <c r="R1239" i="41"/>
  <c r="T1239" i="41"/>
  <c r="V1239" i="41"/>
  <c r="X1239" i="41"/>
  <c r="Z1239" i="41"/>
  <c r="AB1239" i="41"/>
  <c r="AC1239" i="41"/>
  <c r="AD1239" i="41" s="1"/>
  <c r="D1240" i="41"/>
  <c r="F1240" i="41"/>
  <c r="H1240" i="41"/>
  <c r="J1240" i="41"/>
  <c r="L1240" i="41"/>
  <c r="N1240" i="41"/>
  <c r="P1240" i="41"/>
  <c r="R1240" i="41"/>
  <c r="T1240" i="41"/>
  <c r="V1240" i="41"/>
  <c r="X1240" i="41"/>
  <c r="Z1240" i="41"/>
  <c r="AB1240" i="41"/>
  <c r="AC1240" i="41"/>
  <c r="AD1240" i="41" s="1"/>
  <c r="D1241" i="41"/>
  <c r="F1241" i="41"/>
  <c r="H1241" i="41"/>
  <c r="J1241" i="41"/>
  <c r="L1241" i="41"/>
  <c r="N1241" i="41"/>
  <c r="P1241" i="41"/>
  <c r="R1241" i="41"/>
  <c r="T1241" i="41"/>
  <c r="V1241" i="41"/>
  <c r="X1241" i="41"/>
  <c r="Z1241" i="41"/>
  <c r="AB1241" i="41"/>
  <c r="AC1241" i="41"/>
  <c r="AD1241" i="41"/>
  <c r="D1242" i="41"/>
  <c r="F1242" i="41"/>
  <c r="H1242" i="41"/>
  <c r="J1242" i="41"/>
  <c r="L1242" i="41"/>
  <c r="N1242" i="41"/>
  <c r="P1242" i="41"/>
  <c r="R1242" i="41"/>
  <c r="T1242" i="41"/>
  <c r="V1242" i="41"/>
  <c r="X1242" i="41"/>
  <c r="Z1242" i="41"/>
  <c r="AB1242" i="41"/>
  <c r="AC1242" i="41"/>
  <c r="AD1242" i="41"/>
  <c r="D1243" i="41"/>
  <c r="F1243" i="41"/>
  <c r="H1243" i="41"/>
  <c r="J1243" i="41"/>
  <c r="L1243" i="41"/>
  <c r="N1243" i="41"/>
  <c r="P1243" i="41"/>
  <c r="R1243" i="41"/>
  <c r="T1243" i="41"/>
  <c r="V1243" i="41"/>
  <c r="X1243" i="41"/>
  <c r="Z1243" i="41"/>
  <c r="AB1243" i="41"/>
  <c r="AC1243" i="41"/>
  <c r="AD1243" i="41" s="1"/>
  <c r="D1244" i="41"/>
  <c r="F1244" i="41"/>
  <c r="H1244" i="41"/>
  <c r="J1244" i="41"/>
  <c r="L1244" i="41"/>
  <c r="N1244" i="41"/>
  <c r="P1244" i="41"/>
  <c r="R1244" i="41"/>
  <c r="T1244" i="41"/>
  <c r="V1244" i="41"/>
  <c r="X1244" i="41"/>
  <c r="Z1244" i="41"/>
  <c r="AB1244" i="41"/>
  <c r="AC1244" i="41"/>
  <c r="AD1244" i="41"/>
  <c r="D1245" i="41"/>
  <c r="F1245" i="41"/>
  <c r="H1245" i="41"/>
  <c r="J1245" i="41"/>
  <c r="L1245" i="41"/>
  <c r="N1245" i="41"/>
  <c r="P1245" i="41"/>
  <c r="R1245" i="41"/>
  <c r="T1245" i="41"/>
  <c r="V1245" i="41"/>
  <c r="X1245" i="41"/>
  <c r="Z1245" i="41"/>
  <c r="AB1245" i="41"/>
  <c r="AC1245" i="41"/>
  <c r="AD1245" i="41"/>
  <c r="D1246" i="41"/>
  <c r="F1246" i="41"/>
  <c r="H1246" i="41"/>
  <c r="J1246" i="41"/>
  <c r="L1246" i="41"/>
  <c r="N1246" i="41"/>
  <c r="P1246" i="41"/>
  <c r="R1246" i="41"/>
  <c r="T1246" i="41"/>
  <c r="V1246" i="41"/>
  <c r="X1246" i="41"/>
  <c r="Z1246" i="41"/>
  <c r="AB1246" i="41"/>
  <c r="AC1246" i="41"/>
  <c r="AD1246" i="41"/>
  <c r="D1247" i="41"/>
  <c r="F1247" i="41"/>
  <c r="H1247" i="41"/>
  <c r="J1247" i="41"/>
  <c r="L1247" i="41"/>
  <c r="N1247" i="41"/>
  <c r="P1247" i="41"/>
  <c r="R1247" i="41"/>
  <c r="T1247" i="41"/>
  <c r="V1247" i="41"/>
  <c r="X1247" i="41"/>
  <c r="Z1247" i="41"/>
  <c r="AB1247" i="41"/>
  <c r="AC1247" i="41"/>
  <c r="AD1247" i="41" s="1"/>
  <c r="D1248" i="41"/>
  <c r="F1248" i="41"/>
  <c r="H1248" i="41"/>
  <c r="J1248" i="41"/>
  <c r="L1248" i="41"/>
  <c r="N1248" i="41"/>
  <c r="P1248" i="41"/>
  <c r="R1248" i="41"/>
  <c r="T1248" i="41"/>
  <c r="V1248" i="41"/>
  <c r="X1248" i="41"/>
  <c r="Z1248" i="41"/>
  <c r="AB1248" i="41"/>
  <c r="AC1248" i="41"/>
  <c r="AD1248" i="41"/>
  <c r="D1249" i="41"/>
  <c r="F1249" i="41"/>
  <c r="H1249" i="41"/>
  <c r="J1249" i="41"/>
  <c r="L1249" i="41"/>
  <c r="N1249" i="41"/>
  <c r="P1249" i="41"/>
  <c r="R1249" i="41"/>
  <c r="T1249" i="41"/>
  <c r="V1249" i="41"/>
  <c r="X1249" i="41"/>
  <c r="Z1249" i="41"/>
  <c r="AB1249" i="41"/>
  <c r="AC1249" i="41"/>
  <c r="AD1249" i="41"/>
  <c r="D1250" i="41"/>
  <c r="F1250" i="41"/>
  <c r="H1250" i="41"/>
  <c r="J1250" i="41"/>
  <c r="L1250" i="41"/>
  <c r="N1250" i="41"/>
  <c r="P1250" i="41"/>
  <c r="R1250" i="41"/>
  <c r="T1250" i="41"/>
  <c r="V1250" i="41"/>
  <c r="X1250" i="41"/>
  <c r="Z1250" i="41"/>
  <c r="AB1250" i="41"/>
  <c r="AC1250" i="41"/>
  <c r="AD1250" i="41"/>
  <c r="D1251" i="41"/>
  <c r="F1251" i="41"/>
  <c r="H1251" i="41"/>
  <c r="J1251" i="41"/>
  <c r="L1251" i="41"/>
  <c r="N1251" i="41"/>
  <c r="P1251" i="41"/>
  <c r="R1251" i="41"/>
  <c r="T1251" i="41"/>
  <c r="S345" i="40" s="1"/>
  <c r="V1251" i="41"/>
  <c r="X1251" i="41"/>
  <c r="Z1251" i="41"/>
  <c r="AB1251" i="41"/>
  <c r="AC1251" i="41"/>
  <c r="AD1251" i="41" s="1"/>
  <c r="D1252" i="41"/>
  <c r="C345" i="40" s="1"/>
  <c r="F1252" i="41"/>
  <c r="H1252" i="41"/>
  <c r="J1252" i="41"/>
  <c r="L1252" i="41"/>
  <c r="K345" i="40" s="1"/>
  <c r="N1252" i="41"/>
  <c r="P1252" i="41"/>
  <c r="O345" i="40" s="1"/>
  <c r="R1252" i="41"/>
  <c r="T1252" i="41"/>
  <c r="V1252" i="41"/>
  <c r="X1252" i="41"/>
  <c r="Z1252" i="41"/>
  <c r="AB1252" i="41"/>
  <c r="AC1252" i="41"/>
  <c r="AD1252" i="41"/>
  <c r="D1253" i="41"/>
  <c r="F1253" i="41"/>
  <c r="H1253" i="41"/>
  <c r="J1253" i="41"/>
  <c r="L1253" i="41"/>
  <c r="N1253" i="41"/>
  <c r="P1253" i="41"/>
  <c r="R1253" i="41"/>
  <c r="Q345" i="40" s="1"/>
  <c r="T1253" i="41"/>
  <c r="V1253" i="41"/>
  <c r="U345" i="40" s="1"/>
  <c r="X1253" i="41"/>
  <c r="Z1253" i="41"/>
  <c r="AB1253" i="41"/>
  <c r="AC1253" i="41"/>
  <c r="AD1253" i="41" s="1"/>
  <c r="D1254" i="41"/>
  <c r="F1254" i="41"/>
  <c r="H1254" i="41"/>
  <c r="G345" i="40" s="1"/>
  <c r="J1254" i="41"/>
  <c r="L1254" i="41"/>
  <c r="N1254" i="41"/>
  <c r="P1254" i="41"/>
  <c r="R1254" i="41"/>
  <c r="T1254" i="41"/>
  <c r="V1254" i="41"/>
  <c r="X1254" i="41"/>
  <c r="Z1254" i="41"/>
  <c r="AB1254" i="41"/>
  <c r="AC1254" i="41"/>
  <c r="AD1254" i="41"/>
  <c r="D1255" i="41"/>
  <c r="F1255" i="41"/>
  <c r="H1255" i="41"/>
  <c r="J1255" i="41"/>
  <c r="I345" i="40" s="1"/>
  <c r="L1255" i="41"/>
  <c r="N1255" i="41"/>
  <c r="P1255" i="41"/>
  <c r="R1255" i="41"/>
  <c r="T1255" i="41"/>
  <c r="V1255" i="41"/>
  <c r="X1255" i="41"/>
  <c r="Z1255" i="41"/>
  <c r="AB1255" i="41"/>
  <c r="AC1255" i="41"/>
  <c r="AD1255" i="41" s="1"/>
  <c r="D1256" i="41"/>
  <c r="F1256" i="41"/>
  <c r="H1256" i="41"/>
  <c r="J1256" i="41"/>
  <c r="L1256" i="41"/>
  <c r="N1256" i="41"/>
  <c r="P1256" i="41"/>
  <c r="R1256" i="41"/>
  <c r="T1256" i="41"/>
  <c r="V1256" i="41"/>
  <c r="X1256" i="41"/>
  <c r="Z1256" i="41"/>
  <c r="AB1256" i="41"/>
  <c r="AC1256" i="41"/>
  <c r="AD1256" i="41" s="1"/>
  <c r="D1257" i="41"/>
  <c r="F1257" i="41"/>
  <c r="H1257" i="41"/>
  <c r="J1257" i="41"/>
  <c r="L1257" i="41"/>
  <c r="N1257" i="41"/>
  <c r="P1257" i="41"/>
  <c r="R1257" i="41"/>
  <c r="T1257" i="41"/>
  <c r="V1257" i="41"/>
  <c r="X1257" i="41"/>
  <c r="Z1257" i="41"/>
  <c r="AB1257" i="41"/>
  <c r="AC1257" i="41"/>
  <c r="AD1257" i="41"/>
  <c r="D1258" i="41"/>
  <c r="F1258" i="41"/>
  <c r="H1258" i="41"/>
  <c r="J1258" i="41"/>
  <c r="L1258" i="41"/>
  <c r="N1258" i="41"/>
  <c r="P1258" i="41"/>
  <c r="R1258" i="41"/>
  <c r="T1258" i="41"/>
  <c r="V1258" i="41"/>
  <c r="X1258" i="41"/>
  <c r="Z1258" i="41"/>
  <c r="AB1258" i="41"/>
  <c r="AC1258" i="41"/>
  <c r="AD1258" i="41"/>
  <c r="D1259" i="41"/>
  <c r="F1259" i="41"/>
  <c r="H1259" i="41"/>
  <c r="J1259" i="41"/>
  <c r="L1259" i="41"/>
  <c r="N1259" i="41"/>
  <c r="P1259" i="41"/>
  <c r="R1259" i="41"/>
  <c r="T1259" i="41"/>
  <c r="V1259" i="41"/>
  <c r="X1259" i="41"/>
  <c r="Z1259" i="41"/>
  <c r="AB1259" i="41"/>
  <c r="AC1259" i="41"/>
  <c r="AD1259" i="41" s="1"/>
  <c r="D1260" i="41"/>
  <c r="F1260" i="41"/>
  <c r="H1260" i="41"/>
  <c r="J1260" i="41"/>
  <c r="L1260" i="41"/>
  <c r="N1260" i="41"/>
  <c r="P1260" i="41"/>
  <c r="R1260" i="41"/>
  <c r="T1260" i="41"/>
  <c r="V1260" i="41"/>
  <c r="X1260" i="41"/>
  <c r="Z1260" i="41"/>
  <c r="AB1260" i="41"/>
  <c r="AC1260" i="41"/>
  <c r="AD1260" i="41"/>
  <c r="D1261" i="41"/>
  <c r="F1261" i="41"/>
  <c r="H1261" i="41"/>
  <c r="J1261" i="41"/>
  <c r="L1261" i="41"/>
  <c r="N1261" i="41"/>
  <c r="P1261" i="41"/>
  <c r="R1261" i="41"/>
  <c r="T1261" i="41"/>
  <c r="V1261" i="41"/>
  <c r="X1261" i="41"/>
  <c r="Z1261" i="41"/>
  <c r="AB1261" i="41"/>
  <c r="AC1261" i="41"/>
  <c r="AD1261" i="41"/>
  <c r="D1262" i="41"/>
  <c r="F1262" i="41"/>
  <c r="H1262" i="41"/>
  <c r="J1262" i="41"/>
  <c r="L1262" i="41"/>
  <c r="N1262" i="41"/>
  <c r="P1262" i="41"/>
  <c r="R1262" i="41"/>
  <c r="T1262" i="41"/>
  <c r="V1262" i="41"/>
  <c r="X1262" i="41"/>
  <c r="Z1262" i="41"/>
  <c r="AB1262" i="41"/>
  <c r="AC1262" i="41"/>
  <c r="AD1262" i="41"/>
  <c r="D1263" i="41"/>
  <c r="F1263" i="41"/>
  <c r="H1263" i="41"/>
  <c r="J1263" i="41"/>
  <c r="L1263" i="41"/>
  <c r="N1263" i="41"/>
  <c r="P1263" i="41"/>
  <c r="R1263" i="41"/>
  <c r="T1263" i="41"/>
  <c r="V1263" i="41"/>
  <c r="X1263" i="41"/>
  <c r="Z1263" i="41"/>
  <c r="AB1263" i="41"/>
  <c r="AC1263" i="41"/>
  <c r="AD1263" i="41" s="1"/>
  <c r="D1264" i="41"/>
  <c r="F1264" i="41"/>
  <c r="H1264" i="41"/>
  <c r="J1264" i="41"/>
  <c r="L1264" i="41"/>
  <c r="N1264" i="41"/>
  <c r="P1264" i="41"/>
  <c r="R1264" i="41"/>
  <c r="T1264" i="41"/>
  <c r="V1264" i="41"/>
  <c r="X1264" i="41"/>
  <c r="Z1264" i="41"/>
  <c r="AB1264" i="41"/>
  <c r="AC1264" i="41"/>
  <c r="AD1264" i="41"/>
  <c r="D1265" i="41"/>
  <c r="F1265" i="41"/>
  <c r="H1265" i="41"/>
  <c r="J1265" i="41"/>
  <c r="L1265" i="41"/>
  <c r="N1265" i="41"/>
  <c r="P1265" i="41"/>
  <c r="R1265" i="41"/>
  <c r="T1265" i="41"/>
  <c r="V1265" i="41"/>
  <c r="X1265" i="41"/>
  <c r="Z1265" i="41"/>
  <c r="AB1265" i="41"/>
  <c r="AC1265" i="41"/>
  <c r="AD1265" i="41"/>
  <c r="D1266" i="41"/>
  <c r="F1266" i="41"/>
  <c r="H1266" i="41"/>
  <c r="J1266" i="41"/>
  <c r="L1266" i="41"/>
  <c r="N1266" i="41"/>
  <c r="P1266" i="41"/>
  <c r="R1266" i="41"/>
  <c r="T1266" i="41"/>
  <c r="V1266" i="41"/>
  <c r="X1266" i="41"/>
  <c r="Z1266" i="41"/>
  <c r="AB1266" i="41"/>
  <c r="AC1266" i="41"/>
  <c r="AD1266" i="41"/>
  <c r="D1267" i="41"/>
  <c r="F1267" i="41"/>
  <c r="H1267" i="41"/>
  <c r="J1267" i="41"/>
  <c r="L1267" i="41"/>
  <c r="N1267" i="41"/>
  <c r="P1267" i="41"/>
  <c r="R1267" i="41"/>
  <c r="T1267" i="41"/>
  <c r="V1267" i="41"/>
  <c r="X1267" i="41"/>
  <c r="Z1267" i="41"/>
  <c r="AB1267" i="41"/>
  <c r="AC1267" i="41"/>
  <c r="AD1267" i="41" s="1"/>
  <c r="D1268" i="41"/>
  <c r="F1268" i="41"/>
  <c r="H1268" i="41"/>
  <c r="J1268" i="41"/>
  <c r="L1268" i="41"/>
  <c r="N1268" i="41"/>
  <c r="P1268" i="41"/>
  <c r="R1268" i="41"/>
  <c r="T1268" i="41"/>
  <c r="V1268" i="41"/>
  <c r="X1268" i="41"/>
  <c r="Z1268" i="41"/>
  <c r="AB1268" i="41"/>
  <c r="AC1268" i="41"/>
  <c r="AD1268" i="41"/>
  <c r="D1269" i="41"/>
  <c r="F1269" i="41"/>
  <c r="H1269" i="41"/>
  <c r="J1269" i="41"/>
  <c r="L1269" i="41"/>
  <c r="N1269" i="41"/>
  <c r="P1269" i="41"/>
  <c r="R1269" i="41"/>
  <c r="T1269" i="41"/>
  <c r="V1269" i="41"/>
  <c r="X1269" i="41"/>
  <c r="Z1269" i="41"/>
  <c r="AB1269" i="41"/>
  <c r="AC1269" i="41"/>
  <c r="AD1269" i="41" s="1"/>
  <c r="D1270" i="41"/>
  <c r="F1270" i="41"/>
  <c r="H1270" i="41"/>
  <c r="J1270" i="41"/>
  <c r="L1270" i="41"/>
  <c r="N1270" i="41"/>
  <c r="P1270" i="41"/>
  <c r="R1270" i="41"/>
  <c r="T1270" i="41"/>
  <c r="V1270" i="41"/>
  <c r="X1270" i="41"/>
  <c r="Z1270" i="41"/>
  <c r="AB1270" i="41"/>
  <c r="AC1270" i="41"/>
  <c r="AD1270" i="41"/>
  <c r="D1271" i="41"/>
  <c r="F1271" i="41"/>
  <c r="H1271" i="41"/>
  <c r="J1271" i="41"/>
  <c r="L1271" i="41"/>
  <c r="N1271" i="41"/>
  <c r="P1271" i="41"/>
  <c r="R1271" i="41"/>
  <c r="T1271" i="41"/>
  <c r="V1271" i="41"/>
  <c r="X1271" i="41"/>
  <c r="Z1271" i="41"/>
  <c r="AB1271" i="41"/>
  <c r="AC1271" i="41"/>
  <c r="AD1271" i="41" s="1"/>
  <c r="D1272" i="41"/>
  <c r="F1272" i="41"/>
  <c r="H1272" i="41"/>
  <c r="J1272" i="41"/>
  <c r="L1272" i="41"/>
  <c r="N1272" i="41"/>
  <c r="P1272" i="41"/>
  <c r="R1272" i="41"/>
  <c r="T1272" i="41"/>
  <c r="V1272" i="41"/>
  <c r="X1272" i="41"/>
  <c r="Z1272" i="41"/>
  <c r="AB1272" i="41"/>
  <c r="AC1272" i="41"/>
  <c r="AD1272" i="41" s="1"/>
  <c r="D1273" i="41"/>
  <c r="F1273" i="41"/>
  <c r="H1273" i="41"/>
  <c r="J1273" i="41"/>
  <c r="L1273" i="41"/>
  <c r="N1273" i="41"/>
  <c r="P1273" i="41"/>
  <c r="R1273" i="41"/>
  <c r="T1273" i="41"/>
  <c r="V1273" i="41"/>
  <c r="X1273" i="41"/>
  <c r="Z1273" i="41"/>
  <c r="AB1273" i="41"/>
  <c r="AC1273" i="41"/>
  <c r="AD1273" i="41"/>
  <c r="D1274" i="41"/>
  <c r="F1274" i="41"/>
  <c r="H1274" i="41"/>
  <c r="J1274" i="41"/>
  <c r="L1274" i="41"/>
  <c r="N1274" i="41"/>
  <c r="P1274" i="41"/>
  <c r="R1274" i="41"/>
  <c r="T1274" i="41"/>
  <c r="V1274" i="41"/>
  <c r="X1274" i="41"/>
  <c r="Z1274" i="41"/>
  <c r="AB1274" i="41"/>
  <c r="AC1274" i="41"/>
  <c r="AD1274" i="41"/>
  <c r="D1275" i="41"/>
  <c r="F1275" i="41"/>
  <c r="H1275" i="41"/>
  <c r="J1275" i="41"/>
  <c r="L1275" i="41"/>
  <c r="N1275" i="41"/>
  <c r="P1275" i="41"/>
  <c r="R1275" i="41"/>
  <c r="T1275" i="41"/>
  <c r="V1275" i="41"/>
  <c r="X1275" i="41"/>
  <c r="Z1275" i="41"/>
  <c r="AB1275" i="41"/>
  <c r="AC1275" i="41"/>
  <c r="AD1275" i="41" s="1"/>
  <c r="D1276" i="41"/>
  <c r="F1276" i="41"/>
  <c r="H1276" i="41"/>
  <c r="J1276" i="41"/>
  <c r="L1276" i="41"/>
  <c r="N1276" i="41"/>
  <c r="P1276" i="41"/>
  <c r="R1276" i="41"/>
  <c r="T1276" i="41"/>
  <c r="V1276" i="41"/>
  <c r="X1276" i="41"/>
  <c r="Z1276" i="41"/>
  <c r="AB1276" i="41"/>
  <c r="AC1276" i="41"/>
  <c r="AD1276" i="41"/>
  <c r="D1277" i="41"/>
  <c r="F1277" i="41"/>
  <c r="H1277" i="41"/>
  <c r="J1277" i="41"/>
  <c r="L1277" i="41"/>
  <c r="N1277" i="41"/>
  <c r="P1277" i="41"/>
  <c r="R1277" i="41"/>
  <c r="T1277" i="41"/>
  <c r="V1277" i="41"/>
  <c r="X1277" i="41"/>
  <c r="Z1277" i="41"/>
  <c r="AB1277" i="41"/>
  <c r="AC1277" i="41"/>
  <c r="AD1277" i="41"/>
  <c r="D1278" i="41"/>
  <c r="F1278" i="41"/>
  <c r="H1278" i="41"/>
  <c r="J1278" i="41"/>
  <c r="L1278" i="41"/>
  <c r="N1278" i="41"/>
  <c r="P1278" i="41"/>
  <c r="R1278" i="41"/>
  <c r="T1278" i="41"/>
  <c r="V1278" i="41"/>
  <c r="X1278" i="41"/>
  <c r="Z1278" i="41"/>
  <c r="AB1278" i="41"/>
  <c r="AC1278" i="41"/>
  <c r="AD1278" i="41"/>
  <c r="D1279" i="41"/>
  <c r="F1279" i="41"/>
  <c r="H1279" i="41"/>
  <c r="J1279" i="41"/>
  <c r="L1279" i="41"/>
  <c r="N1279" i="41"/>
  <c r="P1279" i="41"/>
  <c r="R1279" i="41"/>
  <c r="T1279" i="41"/>
  <c r="V1279" i="41"/>
  <c r="X1279" i="41"/>
  <c r="Z1279" i="41"/>
  <c r="AB1279" i="41"/>
  <c r="AC1279" i="41"/>
  <c r="AD1279" i="41" s="1"/>
  <c r="D1280" i="41"/>
  <c r="F1280" i="41"/>
  <c r="H1280" i="41"/>
  <c r="J1280" i="41"/>
  <c r="L1280" i="41"/>
  <c r="N1280" i="41"/>
  <c r="P1280" i="41"/>
  <c r="R1280" i="41"/>
  <c r="T1280" i="41"/>
  <c r="V1280" i="41"/>
  <c r="X1280" i="41"/>
  <c r="Z1280" i="41"/>
  <c r="AB1280" i="41"/>
  <c r="AC1280" i="41"/>
  <c r="AD1280" i="41"/>
  <c r="D1281" i="41"/>
  <c r="F1281" i="41"/>
  <c r="H1281" i="41"/>
  <c r="G346" i="40" s="1"/>
  <c r="J1281" i="41"/>
  <c r="L1281" i="41"/>
  <c r="N1281" i="41"/>
  <c r="P1281" i="41"/>
  <c r="R1281" i="41"/>
  <c r="T1281" i="41"/>
  <c r="V1281" i="41"/>
  <c r="X1281" i="41"/>
  <c r="W346" i="40" s="1"/>
  <c r="Z1281" i="41"/>
  <c r="AB1281" i="41"/>
  <c r="AC1281" i="41"/>
  <c r="AD1281" i="41"/>
  <c r="D1282" i="41"/>
  <c r="C346" i="40" s="1"/>
  <c r="F1282" i="41"/>
  <c r="H1282" i="41"/>
  <c r="J1282" i="41"/>
  <c r="L1282" i="41"/>
  <c r="N1282" i="41"/>
  <c r="P1282" i="41"/>
  <c r="R1282" i="41"/>
  <c r="T1282" i="41"/>
  <c r="S346" i="40" s="1"/>
  <c r="V1282" i="41"/>
  <c r="X1282" i="41"/>
  <c r="Z1282" i="41"/>
  <c r="AB1282" i="41"/>
  <c r="AC1282" i="41"/>
  <c r="AD1282" i="41"/>
  <c r="D1283" i="41"/>
  <c r="F1283" i="41"/>
  <c r="H1283" i="41"/>
  <c r="J1283" i="41"/>
  <c r="L1283" i="41"/>
  <c r="N1283" i="41"/>
  <c r="M346" i="40" s="1"/>
  <c r="P1283" i="41"/>
  <c r="R1283" i="41"/>
  <c r="T1283" i="41"/>
  <c r="V1283" i="41"/>
  <c r="U346" i="40" s="1"/>
  <c r="X1283" i="41"/>
  <c r="Z1283" i="41"/>
  <c r="AB1283" i="41"/>
  <c r="AC1283" i="41"/>
  <c r="AD1283" i="41" s="1"/>
  <c r="D1284" i="41"/>
  <c r="F1284" i="41"/>
  <c r="H1284" i="41"/>
  <c r="J1284" i="41"/>
  <c r="L1284" i="41"/>
  <c r="K346" i="40" s="1"/>
  <c r="N1284" i="41"/>
  <c r="P1284" i="41"/>
  <c r="R1284" i="41"/>
  <c r="T1284" i="41"/>
  <c r="V1284" i="41"/>
  <c r="X1284" i="41"/>
  <c r="Z1284" i="41"/>
  <c r="AB1284" i="41"/>
  <c r="AA346" i="40" s="1"/>
  <c r="AC1284" i="41"/>
  <c r="AD1284" i="41"/>
  <c r="D1285" i="41"/>
  <c r="F1285" i="41"/>
  <c r="H1285" i="41"/>
  <c r="J1285" i="41"/>
  <c r="L1285" i="41"/>
  <c r="N1285" i="41"/>
  <c r="P1285" i="41"/>
  <c r="R1285" i="41"/>
  <c r="T1285" i="41"/>
  <c r="V1285" i="41"/>
  <c r="X1285" i="41"/>
  <c r="Z1285" i="41"/>
  <c r="AB1285" i="41"/>
  <c r="AC1285" i="41"/>
  <c r="AD1285" i="41" s="1"/>
  <c r="D1286" i="41"/>
  <c r="F1286" i="41"/>
  <c r="H1286" i="41"/>
  <c r="J1286" i="41"/>
  <c r="L1286" i="41"/>
  <c r="N1286" i="41"/>
  <c r="P1286" i="41"/>
  <c r="O346" i="40" s="1"/>
  <c r="R1286" i="41"/>
  <c r="T1286" i="41"/>
  <c r="V1286" i="41"/>
  <c r="X1286" i="41"/>
  <c r="Z1286" i="41"/>
  <c r="AB1286" i="41"/>
  <c r="AC1286" i="41"/>
  <c r="AD1286" i="41"/>
  <c r="D1287" i="41"/>
  <c r="F1287" i="41"/>
  <c r="H1287" i="41"/>
  <c r="J1287" i="41"/>
  <c r="I346" i="40" s="1"/>
  <c r="L1287" i="41"/>
  <c r="N1287" i="41"/>
  <c r="P1287" i="41"/>
  <c r="R1287" i="41"/>
  <c r="T1287" i="41"/>
  <c r="V1287" i="41"/>
  <c r="X1287" i="41"/>
  <c r="Z1287" i="41"/>
  <c r="Y346" i="40" s="1"/>
  <c r="AB1287" i="41"/>
  <c r="AC1287" i="41"/>
  <c r="AD1287" i="41" s="1"/>
  <c r="D1288" i="41"/>
  <c r="F1288" i="41"/>
  <c r="H1288" i="41"/>
  <c r="J1288" i="41"/>
  <c r="L1288" i="41"/>
  <c r="N1288" i="41"/>
  <c r="P1288" i="41"/>
  <c r="R1288" i="41"/>
  <c r="T1288" i="41"/>
  <c r="V1288" i="41"/>
  <c r="X1288" i="41"/>
  <c r="Z1288" i="41"/>
  <c r="AB1288" i="41"/>
  <c r="AC1288" i="41"/>
  <c r="AD1288" i="41" s="1"/>
  <c r="D1289" i="41"/>
  <c r="F1289" i="41"/>
  <c r="H1289" i="41"/>
  <c r="J1289" i="41"/>
  <c r="L1289" i="41"/>
  <c r="N1289" i="41"/>
  <c r="P1289" i="41"/>
  <c r="R1289" i="41"/>
  <c r="T1289" i="41"/>
  <c r="V1289" i="41"/>
  <c r="X1289" i="41"/>
  <c r="Z1289" i="41"/>
  <c r="AB1289" i="41"/>
  <c r="AC1289" i="41"/>
  <c r="AD1289" i="41"/>
  <c r="D1290" i="41"/>
  <c r="F1290" i="41"/>
  <c r="H1290" i="41"/>
  <c r="J1290" i="41"/>
  <c r="L1290" i="41"/>
  <c r="N1290" i="41"/>
  <c r="P1290" i="41"/>
  <c r="R1290" i="41"/>
  <c r="T1290" i="41"/>
  <c r="V1290" i="41"/>
  <c r="X1290" i="41"/>
  <c r="Z1290" i="41"/>
  <c r="AB1290" i="41"/>
  <c r="AC1290" i="41"/>
  <c r="AD1290" i="41"/>
  <c r="D1291" i="41"/>
  <c r="F1291" i="41"/>
  <c r="H1291" i="41"/>
  <c r="J1291" i="41"/>
  <c r="L1291" i="41"/>
  <c r="N1291" i="41"/>
  <c r="P1291" i="41"/>
  <c r="R1291" i="41"/>
  <c r="T1291" i="41"/>
  <c r="V1291" i="41"/>
  <c r="X1291" i="41"/>
  <c r="Z1291" i="41"/>
  <c r="AB1291" i="41"/>
  <c r="AC1291" i="41"/>
  <c r="AD1291" i="41" s="1"/>
  <c r="D1292" i="41"/>
  <c r="F1292" i="41"/>
  <c r="H1292" i="41"/>
  <c r="J1292" i="41"/>
  <c r="L1292" i="41"/>
  <c r="N1292" i="41"/>
  <c r="P1292" i="41"/>
  <c r="R1292" i="41"/>
  <c r="T1292" i="41"/>
  <c r="V1292" i="41"/>
  <c r="X1292" i="41"/>
  <c r="Z1292" i="41"/>
  <c r="AB1292" i="41"/>
  <c r="AC1292" i="41"/>
  <c r="AD1292" i="41"/>
  <c r="D1293" i="41"/>
  <c r="F1293" i="41"/>
  <c r="H1293" i="41"/>
  <c r="J1293" i="41"/>
  <c r="L1293" i="41"/>
  <c r="N1293" i="41"/>
  <c r="P1293" i="41"/>
  <c r="R1293" i="41"/>
  <c r="T1293" i="41"/>
  <c r="V1293" i="41"/>
  <c r="X1293" i="41"/>
  <c r="Z1293" i="41"/>
  <c r="AB1293" i="41"/>
  <c r="AC1293" i="41"/>
  <c r="AD1293" i="41"/>
  <c r="D1294" i="41"/>
  <c r="F1294" i="41"/>
  <c r="H1294" i="41"/>
  <c r="J1294" i="41"/>
  <c r="L1294" i="41"/>
  <c r="N1294" i="41"/>
  <c r="P1294" i="41"/>
  <c r="R1294" i="41"/>
  <c r="T1294" i="41"/>
  <c r="V1294" i="41"/>
  <c r="X1294" i="41"/>
  <c r="Z1294" i="41"/>
  <c r="AB1294" i="41"/>
  <c r="AC1294" i="41"/>
  <c r="AD1294" i="41"/>
  <c r="D1295" i="41"/>
  <c r="F1295" i="41"/>
  <c r="H1295" i="41"/>
  <c r="J1295" i="41"/>
  <c r="L1295" i="41"/>
  <c r="N1295" i="41"/>
  <c r="P1295" i="41"/>
  <c r="R1295" i="41"/>
  <c r="T1295" i="41"/>
  <c r="V1295" i="41"/>
  <c r="X1295" i="41"/>
  <c r="Z1295" i="41"/>
  <c r="AB1295" i="41"/>
  <c r="AC1295" i="41"/>
  <c r="AD1295" i="41" s="1"/>
  <c r="D1296" i="41"/>
  <c r="F1296" i="41"/>
  <c r="H1296" i="41"/>
  <c r="J1296" i="41"/>
  <c r="L1296" i="41"/>
  <c r="N1296" i="41"/>
  <c r="P1296" i="41"/>
  <c r="R1296" i="41"/>
  <c r="T1296" i="41"/>
  <c r="V1296" i="41"/>
  <c r="X1296" i="41"/>
  <c r="Z1296" i="41"/>
  <c r="AB1296" i="41"/>
  <c r="AC1296" i="41"/>
  <c r="AD1296" i="41"/>
  <c r="D1297" i="41"/>
  <c r="F1297" i="41"/>
  <c r="H1297" i="41"/>
  <c r="J1297" i="41"/>
  <c r="L1297" i="41"/>
  <c r="N1297" i="41"/>
  <c r="P1297" i="41"/>
  <c r="R1297" i="41"/>
  <c r="T1297" i="41"/>
  <c r="V1297" i="41"/>
  <c r="X1297" i="41"/>
  <c r="Z1297" i="41"/>
  <c r="AB1297" i="41"/>
  <c r="AC1297" i="41"/>
  <c r="AD1297" i="41"/>
  <c r="D1298" i="41"/>
  <c r="F1298" i="41"/>
  <c r="H1298" i="41"/>
  <c r="J1298" i="41"/>
  <c r="L1298" i="41"/>
  <c r="N1298" i="41"/>
  <c r="P1298" i="41"/>
  <c r="R1298" i="41"/>
  <c r="T1298" i="41"/>
  <c r="V1298" i="41"/>
  <c r="X1298" i="41"/>
  <c r="Z1298" i="41"/>
  <c r="AB1298" i="41"/>
  <c r="AC1298" i="41"/>
  <c r="AD1298" i="41"/>
  <c r="D1299" i="41"/>
  <c r="F1299" i="41"/>
  <c r="H1299" i="41"/>
  <c r="J1299" i="41"/>
  <c r="L1299" i="41"/>
  <c r="N1299" i="41"/>
  <c r="P1299" i="41"/>
  <c r="R1299" i="41"/>
  <c r="T1299" i="41"/>
  <c r="V1299" i="41"/>
  <c r="X1299" i="41"/>
  <c r="Z1299" i="41"/>
  <c r="AB1299" i="41"/>
  <c r="AC1299" i="41"/>
  <c r="AD1299" i="41" s="1"/>
  <c r="D1300" i="41"/>
  <c r="F1300" i="41"/>
  <c r="H1300" i="41"/>
  <c r="J1300" i="41"/>
  <c r="L1300" i="41"/>
  <c r="N1300" i="41"/>
  <c r="P1300" i="41"/>
  <c r="R1300" i="41"/>
  <c r="T1300" i="41"/>
  <c r="V1300" i="41"/>
  <c r="X1300" i="41"/>
  <c r="Z1300" i="41"/>
  <c r="AB1300" i="41"/>
  <c r="AC1300" i="41"/>
  <c r="AD1300" i="41"/>
  <c r="D1301" i="41"/>
  <c r="F1301" i="41"/>
  <c r="H1301" i="41"/>
  <c r="J1301" i="41"/>
  <c r="L1301" i="41"/>
  <c r="N1301" i="41"/>
  <c r="P1301" i="41"/>
  <c r="R1301" i="41"/>
  <c r="T1301" i="41"/>
  <c r="V1301" i="41"/>
  <c r="X1301" i="41"/>
  <c r="Z1301" i="41"/>
  <c r="AB1301" i="41"/>
  <c r="AC1301" i="41"/>
  <c r="AD1301" i="41" s="1"/>
  <c r="D1302" i="41"/>
  <c r="F1302" i="41"/>
  <c r="H1302" i="41"/>
  <c r="J1302" i="41"/>
  <c r="L1302" i="41"/>
  <c r="N1302" i="41"/>
  <c r="P1302" i="41"/>
  <c r="R1302" i="41"/>
  <c r="T1302" i="41"/>
  <c r="V1302" i="41"/>
  <c r="X1302" i="41"/>
  <c r="Z1302" i="41"/>
  <c r="AB1302" i="41"/>
  <c r="AC1302" i="41"/>
  <c r="AD1302" i="41"/>
  <c r="D1303" i="41"/>
  <c r="F1303" i="41"/>
  <c r="H1303" i="41"/>
  <c r="J1303" i="41"/>
  <c r="L1303" i="41"/>
  <c r="N1303" i="41"/>
  <c r="P1303" i="41"/>
  <c r="R1303" i="41"/>
  <c r="T1303" i="41"/>
  <c r="V1303" i="41"/>
  <c r="X1303" i="41"/>
  <c r="Z1303" i="41"/>
  <c r="AB1303" i="41"/>
  <c r="AC1303" i="41"/>
  <c r="AD1303" i="41" s="1"/>
  <c r="D1304" i="41"/>
  <c r="F1304" i="41"/>
  <c r="H1304" i="41"/>
  <c r="J1304" i="41"/>
  <c r="L1304" i="41"/>
  <c r="N1304" i="41"/>
  <c r="P1304" i="41"/>
  <c r="R1304" i="41"/>
  <c r="T1304" i="41"/>
  <c r="V1304" i="41"/>
  <c r="X1304" i="41"/>
  <c r="Z1304" i="41"/>
  <c r="AB1304" i="41"/>
  <c r="AC1304" i="41"/>
  <c r="AD1304" i="41" s="1"/>
  <c r="D1305" i="41"/>
  <c r="F1305" i="41"/>
  <c r="H1305" i="41"/>
  <c r="J1305" i="41"/>
  <c r="L1305" i="41"/>
  <c r="N1305" i="41"/>
  <c r="P1305" i="41"/>
  <c r="R1305" i="41"/>
  <c r="T1305" i="41"/>
  <c r="V1305" i="41"/>
  <c r="X1305" i="41"/>
  <c r="Z1305" i="41"/>
  <c r="AB1305" i="41"/>
  <c r="AC1305" i="41"/>
  <c r="AD1305" i="41"/>
  <c r="D1306" i="41"/>
  <c r="F1306" i="41"/>
  <c r="H1306" i="41"/>
  <c r="J1306" i="41"/>
  <c r="L1306" i="41"/>
  <c r="N1306" i="41"/>
  <c r="P1306" i="41"/>
  <c r="R1306" i="41"/>
  <c r="T1306" i="41"/>
  <c r="V1306" i="41"/>
  <c r="X1306" i="41"/>
  <c r="Z1306" i="41"/>
  <c r="AB1306" i="41"/>
  <c r="AC1306" i="41"/>
  <c r="AD1306" i="41"/>
  <c r="D1307" i="41"/>
  <c r="F1307" i="41"/>
  <c r="H1307" i="41"/>
  <c r="J1307" i="41"/>
  <c r="L1307" i="41"/>
  <c r="N1307" i="41"/>
  <c r="P1307" i="41"/>
  <c r="R1307" i="41"/>
  <c r="T1307" i="41"/>
  <c r="V1307" i="41"/>
  <c r="X1307" i="41"/>
  <c r="Z1307" i="41"/>
  <c r="AB1307" i="41"/>
  <c r="AC1307" i="41"/>
  <c r="AD1307" i="41" s="1"/>
  <c r="D1308" i="41"/>
  <c r="F1308" i="41"/>
  <c r="H1308" i="41"/>
  <c r="J1308" i="41"/>
  <c r="L1308" i="41"/>
  <c r="N1308" i="41"/>
  <c r="P1308" i="41"/>
  <c r="R1308" i="41"/>
  <c r="T1308" i="41"/>
  <c r="V1308" i="41"/>
  <c r="X1308" i="41"/>
  <c r="Z1308" i="41"/>
  <c r="AB1308" i="41"/>
  <c r="AC1308" i="41"/>
  <c r="AD1308" i="41"/>
  <c r="D1309" i="41"/>
  <c r="F1309" i="41"/>
  <c r="H1309" i="41"/>
  <c r="J1309" i="41"/>
  <c r="L1309" i="41"/>
  <c r="N1309" i="41"/>
  <c r="P1309" i="41"/>
  <c r="R1309" i="41"/>
  <c r="T1309" i="41"/>
  <c r="V1309" i="41"/>
  <c r="X1309" i="41"/>
  <c r="Z1309" i="41"/>
  <c r="AB1309" i="41"/>
  <c r="AC1309" i="41"/>
  <c r="AD1309" i="41"/>
  <c r="D1310" i="41"/>
  <c r="F1310" i="41"/>
  <c r="H1310" i="41"/>
  <c r="J1310" i="41"/>
  <c r="L1310" i="41"/>
  <c r="N1310" i="41"/>
  <c r="P1310" i="41"/>
  <c r="R1310" i="41"/>
  <c r="T1310" i="41"/>
  <c r="V1310" i="41"/>
  <c r="X1310" i="41"/>
  <c r="Z1310" i="41"/>
  <c r="AB1310" i="41"/>
  <c r="AC1310" i="41"/>
  <c r="AD1310" i="41"/>
  <c r="D1311" i="41"/>
  <c r="F1311" i="41"/>
  <c r="H1311" i="41"/>
  <c r="J1311" i="41"/>
  <c r="L1311" i="41"/>
  <c r="N1311" i="41"/>
  <c r="P1311" i="41"/>
  <c r="R1311" i="41"/>
  <c r="T1311" i="41"/>
  <c r="V1311" i="41"/>
  <c r="X1311" i="41"/>
  <c r="Z1311" i="41"/>
  <c r="AB1311" i="41"/>
  <c r="AC1311" i="41"/>
  <c r="AD1311" i="41" s="1"/>
  <c r="D1312" i="41"/>
  <c r="F1312" i="41"/>
  <c r="H1312" i="41"/>
  <c r="G347" i="40" s="1"/>
  <c r="J1312" i="41"/>
  <c r="L1312" i="41"/>
  <c r="N1312" i="41"/>
  <c r="P1312" i="41"/>
  <c r="O347" i="40" s="1"/>
  <c r="R1312" i="41"/>
  <c r="T1312" i="41"/>
  <c r="V1312" i="41"/>
  <c r="X1312" i="41"/>
  <c r="W347" i="40" s="1"/>
  <c r="Z1312" i="41"/>
  <c r="AB1312" i="41"/>
  <c r="AC1312" i="41"/>
  <c r="AD1312" i="41"/>
  <c r="D1313" i="41"/>
  <c r="F1313" i="41"/>
  <c r="H1313" i="41"/>
  <c r="J1313" i="41"/>
  <c r="I347" i="40" s="1"/>
  <c r="L1313" i="41"/>
  <c r="N1313" i="41"/>
  <c r="P1313" i="41"/>
  <c r="R1313" i="41"/>
  <c r="T1313" i="41"/>
  <c r="V1313" i="41"/>
  <c r="X1313" i="41"/>
  <c r="Z1313" i="41"/>
  <c r="AB1313" i="41"/>
  <c r="AC1313" i="41"/>
  <c r="AD1313" i="41"/>
  <c r="D1314" i="41"/>
  <c r="F1314" i="41"/>
  <c r="H1314" i="41"/>
  <c r="J1314" i="41"/>
  <c r="L1314" i="41"/>
  <c r="N1314" i="41"/>
  <c r="P1314" i="41"/>
  <c r="R1314" i="41"/>
  <c r="T1314" i="41"/>
  <c r="V1314" i="41"/>
  <c r="X1314" i="41"/>
  <c r="Z1314" i="41"/>
  <c r="AB1314" i="41"/>
  <c r="AA347" i="40" s="1"/>
  <c r="AC1314" i="41"/>
  <c r="AD1314" i="41"/>
  <c r="D1315" i="41"/>
  <c r="F1315" i="41"/>
  <c r="H1315" i="41"/>
  <c r="J1315" i="41"/>
  <c r="L1315" i="41"/>
  <c r="N1315" i="41"/>
  <c r="P1315" i="41"/>
  <c r="R1315" i="41"/>
  <c r="T1315" i="41"/>
  <c r="V1315" i="41"/>
  <c r="X1315" i="41"/>
  <c r="Z1315" i="41"/>
  <c r="AB1315" i="41"/>
  <c r="AC1315" i="41"/>
  <c r="AD1315" i="41" s="1"/>
  <c r="D1316" i="41"/>
  <c r="F1316" i="41"/>
  <c r="H1316" i="41"/>
  <c r="J1316" i="41"/>
  <c r="L1316" i="41"/>
  <c r="N1316" i="41"/>
  <c r="P1316" i="41"/>
  <c r="R1316" i="41"/>
  <c r="T1316" i="41"/>
  <c r="S347" i="40" s="1"/>
  <c r="V1316" i="41"/>
  <c r="X1316" i="41"/>
  <c r="Z1316" i="41"/>
  <c r="AB1316" i="41"/>
  <c r="AC1316" i="41"/>
  <c r="AD1316" i="41"/>
  <c r="D1317" i="41"/>
  <c r="F1317" i="41"/>
  <c r="H1317" i="41"/>
  <c r="J1317" i="41"/>
  <c r="L1317" i="41"/>
  <c r="N1317" i="41"/>
  <c r="M347" i="40" s="1"/>
  <c r="P1317" i="41"/>
  <c r="R1317" i="41"/>
  <c r="T1317" i="41"/>
  <c r="V1317" i="41"/>
  <c r="U347" i="40" s="1"/>
  <c r="X1317" i="41"/>
  <c r="Z1317" i="41"/>
  <c r="AB1317" i="41"/>
  <c r="AC1317" i="41"/>
  <c r="AD1317" i="41" s="1"/>
  <c r="D1318" i="41"/>
  <c r="F1318" i="41"/>
  <c r="H1318" i="41"/>
  <c r="J1318" i="41"/>
  <c r="L1318" i="41"/>
  <c r="N1318" i="41"/>
  <c r="P1318" i="41"/>
  <c r="R1318" i="41"/>
  <c r="T1318" i="41"/>
  <c r="V1318" i="41"/>
  <c r="X1318" i="41"/>
  <c r="Z1318" i="41"/>
  <c r="AB1318" i="41"/>
  <c r="AC1318" i="41"/>
  <c r="AD1318" i="41"/>
  <c r="D1319" i="41"/>
  <c r="F1319" i="41"/>
  <c r="H1319" i="41"/>
  <c r="J1319" i="41"/>
  <c r="L1319" i="41"/>
  <c r="N1319" i="41"/>
  <c r="P1319" i="41"/>
  <c r="R1319" i="41"/>
  <c r="Q347" i="40" s="1"/>
  <c r="T1319" i="41"/>
  <c r="V1319" i="41"/>
  <c r="X1319" i="41"/>
  <c r="Z1319" i="41"/>
  <c r="AB1319" i="41"/>
  <c r="AC1319" i="41"/>
  <c r="AD1319" i="41" s="1"/>
  <c r="D1320" i="41"/>
  <c r="F1320" i="41"/>
  <c r="H1320" i="41"/>
  <c r="J1320" i="41"/>
  <c r="L1320" i="41"/>
  <c r="N1320" i="41"/>
  <c r="P1320" i="41"/>
  <c r="R1320" i="41"/>
  <c r="T1320" i="41"/>
  <c r="V1320" i="41"/>
  <c r="X1320" i="41"/>
  <c r="Z1320" i="41"/>
  <c r="AB1320" i="41"/>
  <c r="AC1320" i="41"/>
  <c r="AD1320" i="41" s="1"/>
  <c r="D1321" i="41"/>
  <c r="F1321" i="41"/>
  <c r="H1321" i="41"/>
  <c r="J1321" i="41"/>
  <c r="L1321" i="41"/>
  <c r="N1321" i="41"/>
  <c r="P1321" i="41"/>
  <c r="R1321" i="41"/>
  <c r="T1321" i="41"/>
  <c r="V1321" i="41"/>
  <c r="X1321" i="41"/>
  <c r="Z1321" i="41"/>
  <c r="AB1321" i="41"/>
  <c r="AC1321" i="41"/>
  <c r="AD1321" i="41"/>
  <c r="D1322" i="41"/>
  <c r="F1322" i="41"/>
  <c r="H1322" i="41"/>
  <c r="J1322" i="41"/>
  <c r="L1322" i="41"/>
  <c r="N1322" i="41"/>
  <c r="P1322" i="41"/>
  <c r="R1322" i="41"/>
  <c r="T1322" i="41"/>
  <c r="V1322" i="41"/>
  <c r="X1322" i="41"/>
  <c r="Z1322" i="41"/>
  <c r="AB1322" i="41"/>
  <c r="AC1322" i="41"/>
  <c r="AD1322" i="41"/>
  <c r="D1323" i="41"/>
  <c r="F1323" i="41"/>
  <c r="H1323" i="41"/>
  <c r="J1323" i="41"/>
  <c r="L1323" i="41"/>
  <c r="N1323" i="41"/>
  <c r="P1323" i="41"/>
  <c r="R1323" i="41"/>
  <c r="T1323" i="41"/>
  <c r="V1323" i="41"/>
  <c r="X1323" i="41"/>
  <c r="Z1323" i="41"/>
  <c r="AB1323" i="41"/>
  <c r="AC1323" i="41"/>
  <c r="AD1323" i="41" s="1"/>
  <c r="D1324" i="41"/>
  <c r="F1324" i="41"/>
  <c r="H1324" i="41"/>
  <c r="J1324" i="41"/>
  <c r="L1324" i="41"/>
  <c r="N1324" i="41"/>
  <c r="P1324" i="41"/>
  <c r="R1324" i="41"/>
  <c r="T1324" i="41"/>
  <c r="V1324" i="41"/>
  <c r="X1324" i="41"/>
  <c r="Z1324" i="41"/>
  <c r="AB1324" i="41"/>
  <c r="AC1324" i="41"/>
  <c r="AD1324" i="41"/>
  <c r="D1325" i="41"/>
  <c r="F1325" i="41"/>
  <c r="H1325" i="41"/>
  <c r="J1325" i="41"/>
  <c r="L1325" i="41"/>
  <c r="N1325" i="41"/>
  <c r="P1325" i="41"/>
  <c r="R1325" i="41"/>
  <c r="T1325" i="41"/>
  <c r="V1325" i="41"/>
  <c r="X1325" i="41"/>
  <c r="Z1325" i="41"/>
  <c r="AB1325" i="41"/>
  <c r="AC1325" i="41"/>
  <c r="AD1325" i="41"/>
  <c r="D1326" i="41"/>
  <c r="F1326" i="41"/>
  <c r="H1326" i="41"/>
  <c r="J1326" i="41"/>
  <c r="L1326" i="41"/>
  <c r="N1326" i="41"/>
  <c r="P1326" i="41"/>
  <c r="R1326" i="41"/>
  <c r="T1326" i="41"/>
  <c r="V1326" i="41"/>
  <c r="X1326" i="41"/>
  <c r="Z1326" i="41"/>
  <c r="AB1326" i="41"/>
  <c r="AC1326" i="41"/>
  <c r="AD1326" i="41"/>
  <c r="D1327" i="41"/>
  <c r="F1327" i="41"/>
  <c r="H1327" i="41"/>
  <c r="J1327" i="41"/>
  <c r="L1327" i="41"/>
  <c r="N1327" i="41"/>
  <c r="P1327" i="41"/>
  <c r="R1327" i="41"/>
  <c r="T1327" i="41"/>
  <c r="V1327" i="41"/>
  <c r="X1327" i="41"/>
  <c r="Z1327" i="41"/>
  <c r="AB1327" i="41"/>
  <c r="AC1327" i="41"/>
  <c r="AD1327" i="41" s="1"/>
  <c r="D1328" i="41"/>
  <c r="F1328" i="41"/>
  <c r="H1328" i="41"/>
  <c r="J1328" i="41"/>
  <c r="L1328" i="41"/>
  <c r="N1328" i="41"/>
  <c r="P1328" i="41"/>
  <c r="R1328" i="41"/>
  <c r="T1328" i="41"/>
  <c r="V1328" i="41"/>
  <c r="X1328" i="41"/>
  <c r="Z1328" i="41"/>
  <c r="AB1328" i="41"/>
  <c r="AC1328" i="41"/>
  <c r="AD1328" i="41"/>
  <c r="D1329" i="41"/>
  <c r="F1329" i="41"/>
  <c r="H1329" i="41"/>
  <c r="J1329" i="41"/>
  <c r="L1329" i="41"/>
  <c r="N1329" i="41"/>
  <c r="P1329" i="41"/>
  <c r="R1329" i="41"/>
  <c r="T1329" i="41"/>
  <c r="V1329" i="41"/>
  <c r="X1329" i="41"/>
  <c r="Z1329" i="41"/>
  <c r="AB1329" i="41"/>
  <c r="AC1329" i="41"/>
  <c r="AD1329" i="41"/>
  <c r="D1330" i="41"/>
  <c r="F1330" i="41"/>
  <c r="H1330" i="41"/>
  <c r="J1330" i="41"/>
  <c r="L1330" i="41"/>
  <c r="N1330" i="41"/>
  <c r="P1330" i="41"/>
  <c r="R1330" i="41"/>
  <c r="T1330" i="41"/>
  <c r="V1330" i="41"/>
  <c r="X1330" i="41"/>
  <c r="Z1330" i="41"/>
  <c r="AB1330" i="41"/>
  <c r="AC1330" i="41"/>
  <c r="AD1330" i="41"/>
  <c r="D1331" i="41"/>
  <c r="F1331" i="41"/>
  <c r="H1331" i="41"/>
  <c r="J1331" i="41"/>
  <c r="L1331" i="41"/>
  <c r="N1331" i="41"/>
  <c r="P1331" i="41"/>
  <c r="R1331" i="41"/>
  <c r="T1331" i="41"/>
  <c r="V1331" i="41"/>
  <c r="X1331" i="41"/>
  <c r="Z1331" i="41"/>
  <c r="AB1331" i="41"/>
  <c r="AC1331" i="41"/>
  <c r="AD1331" i="41" s="1"/>
  <c r="D1332" i="41"/>
  <c r="F1332" i="41"/>
  <c r="H1332" i="41"/>
  <c r="J1332" i="41"/>
  <c r="L1332" i="41"/>
  <c r="N1332" i="41"/>
  <c r="P1332" i="41"/>
  <c r="R1332" i="41"/>
  <c r="T1332" i="41"/>
  <c r="V1332" i="41"/>
  <c r="X1332" i="41"/>
  <c r="Z1332" i="41"/>
  <c r="AB1332" i="41"/>
  <c r="AC1332" i="41"/>
  <c r="AD1332" i="41"/>
  <c r="D1333" i="41"/>
  <c r="F1333" i="41"/>
  <c r="H1333" i="41"/>
  <c r="J1333" i="41"/>
  <c r="L1333" i="41"/>
  <c r="N1333" i="41"/>
  <c r="P1333" i="41"/>
  <c r="R1333" i="41"/>
  <c r="T1333" i="41"/>
  <c r="V1333" i="41"/>
  <c r="X1333" i="41"/>
  <c r="Z1333" i="41"/>
  <c r="AB1333" i="41"/>
  <c r="AC1333" i="41"/>
  <c r="AD1333" i="41" s="1"/>
  <c r="D1334" i="41"/>
  <c r="F1334" i="41"/>
  <c r="H1334" i="41"/>
  <c r="J1334" i="41"/>
  <c r="L1334" i="41"/>
  <c r="N1334" i="41"/>
  <c r="P1334" i="41"/>
  <c r="R1334" i="41"/>
  <c r="T1334" i="41"/>
  <c r="V1334" i="41"/>
  <c r="X1334" i="41"/>
  <c r="Z1334" i="41"/>
  <c r="AB1334" i="41"/>
  <c r="AC1334" i="41"/>
  <c r="AD1334" i="41"/>
  <c r="D1335" i="41"/>
  <c r="F1335" i="41"/>
  <c r="H1335" i="41"/>
  <c r="J1335" i="41"/>
  <c r="L1335" i="41"/>
  <c r="N1335" i="41"/>
  <c r="P1335" i="41"/>
  <c r="R1335" i="41"/>
  <c r="T1335" i="41"/>
  <c r="V1335" i="41"/>
  <c r="X1335" i="41"/>
  <c r="Z1335" i="41"/>
  <c r="AB1335" i="41"/>
  <c r="AC1335" i="41"/>
  <c r="AD1335" i="41" s="1"/>
  <c r="D1336" i="41"/>
  <c r="F1336" i="41"/>
  <c r="H1336" i="41"/>
  <c r="J1336" i="41"/>
  <c r="L1336" i="41"/>
  <c r="N1336" i="41"/>
  <c r="P1336" i="41"/>
  <c r="R1336" i="41"/>
  <c r="T1336" i="41"/>
  <c r="V1336" i="41"/>
  <c r="X1336" i="41"/>
  <c r="Z1336" i="41"/>
  <c r="AB1336" i="41"/>
  <c r="AC1336" i="41"/>
  <c r="AD1336" i="41" s="1"/>
  <c r="D1337" i="41"/>
  <c r="F1337" i="41"/>
  <c r="H1337" i="41"/>
  <c r="J1337" i="41"/>
  <c r="L1337" i="41"/>
  <c r="N1337" i="41"/>
  <c r="P1337" i="41"/>
  <c r="R1337" i="41"/>
  <c r="T1337" i="41"/>
  <c r="V1337" i="41"/>
  <c r="X1337" i="41"/>
  <c r="Z1337" i="41"/>
  <c r="AB1337" i="41"/>
  <c r="AC1337" i="41"/>
  <c r="AD1337" i="41"/>
  <c r="D1338" i="41"/>
  <c r="F1338" i="41"/>
  <c r="H1338" i="41"/>
  <c r="J1338" i="41"/>
  <c r="L1338" i="41"/>
  <c r="N1338" i="41"/>
  <c r="P1338" i="41"/>
  <c r="R1338" i="41"/>
  <c r="T1338" i="41"/>
  <c r="V1338" i="41"/>
  <c r="X1338" i="41"/>
  <c r="Z1338" i="41"/>
  <c r="AB1338" i="41"/>
  <c r="AC1338" i="41"/>
  <c r="AD1338" i="41"/>
  <c r="D1339" i="41"/>
  <c r="F1339" i="41"/>
  <c r="H1339" i="41"/>
  <c r="J1339" i="41"/>
  <c r="L1339" i="41"/>
  <c r="N1339" i="41"/>
  <c r="P1339" i="41"/>
  <c r="R1339" i="41"/>
  <c r="T1339" i="41"/>
  <c r="V1339" i="41"/>
  <c r="X1339" i="41"/>
  <c r="Z1339" i="41"/>
  <c r="AB1339" i="41"/>
  <c r="AC1339" i="41"/>
  <c r="AD1339" i="41" s="1"/>
  <c r="D1340" i="41"/>
  <c r="F1340" i="41"/>
  <c r="H1340" i="41"/>
  <c r="J1340" i="41"/>
  <c r="L1340" i="41"/>
  <c r="N1340" i="41"/>
  <c r="P1340" i="41"/>
  <c r="R1340" i="41"/>
  <c r="T1340" i="41"/>
  <c r="V1340" i="41"/>
  <c r="X1340" i="41"/>
  <c r="Z1340" i="41"/>
  <c r="AB1340" i="41"/>
  <c r="AC1340" i="41"/>
  <c r="AD1340" i="41"/>
  <c r="D1341" i="41"/>
  <c r="F1341" i="41"/>
  <c r="H1341" i="41"/>
  <c r="J1341" i="41"/>
  <c r="L1341" i="41"/>
  <c r="N1341" i="41"/>
  <c r="P1341" i="41"/>
  <c r="R1341" i="41"/>
  <c r="T1341" i="41"/>
  <c r="V1341" i="41"/>
  <c r="X1341" i="41"/>
  <c r="Z1341" i="41"/>
  <c r="AB1341" i="41"/>
  <c r="AC1341" i="41"/>
  <c r="AD1341" i="41"/>
  <c r="D1342" i="41"/>
  <c r="F1342" i="41"/>
  <c r="H1342" i="41"/>
  <c r="J1342" i="41"/>
  <c r="L1342" i="41"/>
  <c r="N1342" i="41"/>
  <c r="P1342" i="41"/>
  <c r="R1342" i="41"/>
  <c r="T1342" i="41"/>
  <c r="V1342" i="41"/>
  <c r="X1342" i="41"/>
  <c r="Z1342" i="41"/>
  <c r="AB1342" i="41"/>
  <c r="AC1342" i="41"/>
  <c r="AD1342" i="41"/>
  <c r="D1343" i="41"/>
  <c r="C348" i="40" s="1"/>
  <c r="F1343" i="41"/>
  <c r="H1343" i="41"/>
  <c r="J1343" i="41"/>
  <c r="L1343" i="41"/>
  <c r="N1343" i="41"/>
  <c r="M348" i="40" s="1"/>
  <c r="P1343" i="41"/>
  <c r="R1343" i="41"/>
  <c r="T1343" i="41"/>
  <c r="S348" i="40" s="1"/>
  <c r="V1343" i="41"/>
  <c r="X1343" i="41"/>
  <c r="Z1343" i="41"/>
  <c r="AB1343" i="41"/>
  <c r="AA348" i="40" s="1"/>
  <c r="AC1343" i="41"/>
  <c r="AD1343" i="41" s="1"/>
  <c r="D1344" i="41"/>
  <c r="F1344" i="41"/>
  <c r="H1344" i="41"/>
  <c r="J1344" i="41"/>
  <c r="L1344" i="41"/>
  <c r="N1344" i="41"/>
  <c r="P1344" i="41"/>
  <c r="R1344" i="41"/>
  <c r="T1344" i="41"/>
  <c r="V1344" i="41"/>
  <c r="X1344" i="41"/>
  <c r="Z1344" i="41"/>
  <c r="AB1344" i="41"/>
  <c r="AC1344" i="41"/>
  <c r="AD1344" i="41"/>
  <c r="D1345" i="41"/>
  <c r="F1345" i="41"/>
  <c r="H1345" i="41"/>
  <c r="J1345" i="41"/>
  <c r="L1345" i="41"/>
  <c r="N1345" i="41"/>
  <c r="P1345" i="41"/>
  <c r="R1345" i="41"/>
  <c r="T1345" i="41"/>
  <c r="V1345" i="41"/>
  <c r="X1345" i="41"/>
  <c r="Z1345" i="41"/>
  <c r="Y348" i="40" s="1"/>
  <c r="AB1345" i="41"/>
  <c r="AC1345" i="41"/>
  <c r="AD1345" i="41"/>
  <c r="D1346" i="41"/>
  <c r="F1346" i="41"/>
  <c r="H1346" i="41"/>
  <c r="J1346" i="41"/>
  <c r="L1346" i="41"/>
  <c r="N1346" i="41"/>
  <c r="P1346" i="41"/>
  <c r="R1346" i="41"/>
  <c r="T1346" i="41"/>
  <c r="V1346" i="41"/>
  <c r="X1346" i="41"/>
  <c r="Z1346" i="41"/>
  <c r="AB1346" i="41"/>
  <c r="AC1346" i="41"/>
  <c r="AD1346" i="41"/>
  <c r="D1347" i="41"/>
  <c r="F1347" i="41"/>
  <c r="H1347" i="41"/>
  <c r="J1347" i="41"/>
  <c r="L1347" i="41"/>
  <c r="N1347" i="41"/>
  <c r="P1347" i="41"/>
  <c r="R1347" i="41"/>
  <c r="T1347" i="41"/>
  <c r="V1347" i="41"/>
  <c r="X1347" i="41"/>
  <c r="Z1347" i="41"/>
  <c r="AB1347" i="41"/>
  <c r="AC1347" i="41"/>
  <c r="AD1347" i="41" s="1"/>
  <c r="D1348" i="41"/>
  <c r="F1348" i="41"/>
  <c r="H1348" i="41"/>
  <c r="J1348" i="41"/>
  <c r="L1348" i="41"/>
  <c r="N1348" i="41"/>
  <c r="P1348" i="41"/>
  <c r="R1348" i="41"/>
  <c r="T1348" i="41"/>
  <c r="V1348" i="41"/>
  <c r="X1348" i="41"/>
  <c r="Z1348" i="41"/>
  <c r="AB1348" i="41"/>
  <c r="AC1348" i="41"/>
  <c r="AD1348" i="41"/>
  <c r="D1349" i="41"/>
  <c r="F1349" i="41"/>
  <c r="H1349" i="41"/>
  <c r="J1349" i="41"/>
  <c r="L1349" i="41"/>
  <c r="N1349" i="41"/>
  <c r="P1349" i="41"/>
  <c r="R1349" i="41"/>
  <c r="T1349" i="41"/>
  <c r="V1349" i="41"/>
  <c r="X1349" i="41"/>
  <c r="Z1349" i="41"/>
  <c r="AB1349" i="41"/>
  <c r="AC1349" i="41"/>
  <c r="AD1349" i="41" s="1"/>
  <c r="D1350" i="41"/>
  <c r="F1350" i="41"/>
  <c r="H1350" i="41"/>
  <c r="J1350" i="41"/>
  <c r="L1350" i="41"/>
  <c r="N1350" i="41"/>
  <c r="P1350" i="41"/>
  <c r="R1350" i="41"/>
  <c r="T1350" i="41"/>
  <c r="V1350" i="41"/>
  <c r="X1350" i="41"/>
  <c r="W348" i="40" s="1"/>
  <c r="Z1350" i="41"/>
  <c r="AB1350" i="41"/>
  <c r="AC1350" i="41"/>
  <c r="AD1350" i="41"/>
  <c r="D1351" i="41"/>
  <c r="F1351" i="41"/>
  <c r="H1351" i="41"/>
  <c r="J1351" i="41"/>
  <c r="I348" i="40" s="1"/>
  <c r="L1351" i="41"/>
  <c r="N1351" i="41"/>
  <c r="P1351" i="41"/>
  <c r="R1351" i="41"/>
  <c r="Q348" i="40" s="1"/>
  <c r="T1351" i="41"/>
  <c r="V1351" i="41"/>
  <c r="X1351" i="41"/>
  <c r="Z1351" i="41"/>
  <c r="AB1351" i="41"/>
  <c r="AC1351" i="41"/>
  <c r="AD1351" i="41" s="1"/>
  <c r="D1352" i="41"/>
  <c r="F1352" i="41"/>
  <c r="H1352" i="41"/>
  <c r="J1352" i="41"/>
  <c r="L1352" i="41"/>
  <c r="N1352" i="41"/>
  <c r="P1352" i="41"/>
  <c r="R1352" i="41"/>
  <c r="T1352" i="41"/>
  <c r="V1352" i="41"/>
  <c r="X1352" i="41"/>
  <c r="Z1352" i="41"/>
  <c r="AB1352" i="41"/>
  <c r="AC1352" i="41"/>
  <c r="AD1352" i="41" s="1"/>
  <c r="D1353" i="41"/>
  <c r="F1353" i="41"/>
  <c r="H1353" i="41"/>
  <c r="J1353" i="41"/>
  <c r="L1353" i="41"/>
  <c r="N1353" i="41"/>
  <c r="P1353" i="41"/>
  <c r="R1353" i="41"/>
  <c r="T1353" i="41"/>
  <c r="V1353" i="41"/>
  <c r="X1353" i="41"/>
  <c r="Z1353" i="41"/>
  <c r="AB1353" i="41"/>
  <c r="AC1353" i="41"/>
  <c r="AD1353" i="41"/>
  <c r="D1354" i="41"/>
  <c r="F1354" i="41"/>
  <c r="H1354" i="41"/>
  <c r="J1354" i="41"/>
  <c r="L1354" i="41"/>
  <c r="N1354" i="41"/>
  <c r="P1354" i="41"/>
  <c r="R1354" i="41"/>
  <c r="T1354" i="41"/>
  <c r="V1354" i="41"/>
  <c r="X1354" i="41"/>
  <c r="Z1354" i="41"/>
  <c r="AB1354" i="41"/>
  <c r="AC1354" i="41"/>
  <c r="AD1354" i="41"/>
  <c r="D1355" i="41"/>
  <c r="F1355" i="41"/>
  <c r="H1355" i="41"/>
  <c r="J1355" i="41"/>
  <c r="L1355" i="41"/>
  <c r="N1355" i="41"/>
  <c r="P1355" i="41"/>
  <c r="R1355" i="41"/>
  <c r="T1355" i="41"/>
  <c r="V1355" i="41"/>
  <c r="X1355" i="41"/>
  <c r="Z1355" i="41"/>
  <c r="AB1355" i="41"/>
  <c r="AC1355" i="41"/>
  <c r="AD1355" i="41" s="1"/>
  <c r="D1356" i="41"/>
  <c r="F1356" i="41"/>
  <c r="H1356" i="41"/>
  <c r="J1356" i="41"/>
  <c r="L1356" i="41"/>
  <c r="N1356" i="41"/>
  <c r="P1356" i="41"/>
  <c r="R1356" i="41"/>
  <c r="T1356" i="41"/>
  <c r="V1356" i="41"/>
  <c r="X1356" i="41"/>
  <c r="Z1356" i="41"/>
  <c r="AB1356" i="41"/>
  <c r="AC1356" i="41"/>
  <c r="AD1356" i="41"/>
  <c r="D1357" i="41"/>
  <c r="F1357" i="41"/>
  <c r="H1357" i="41"/>
  <c r="J1357" i="41"/>
  <c r="L1357" i="41"/>
  <c r="N1357" i="41"/>
  <c r="P1357" i="41"/>
  <c r="R1357" i="41"/>
  <c r="T1357" i="41"/>
  <c r="V1357" i="41"/>
  <c r="X1357" i="41"/>
  <c r="Z1357" i="41"/>
  <c r="AB1357" i="41"/>
  <c r="AC1357" i="41"/>
  <c r="AD1357" i="41"/>
  <c r="D1358" i="41"/>
  <c r="F1358" i="41"/>
  <c r="H1358" i="41"/>
  <c r="J1358" i="41"/>
  <c r="L1358" i="41"/>
  <c r="N1358" i="41"/>
  <c r="P1358" i="41"/>
  <c r="R1358" i="41"/>
  <c r="T1358" i="41"/>
  <c r="V1358" i="41"/>
  <c r="X1358" i="41"/>
  <c r="Z1358" i="41"/>
  <c r="AB1358" i="41"/>
  <c r="AC1358" i="41"/>
  <c r="AD1358" i="41"/>
  <c r="D1359" i="41"/>
  <c r="F1359" i="41"/>
  <c r="H1359" i="41"/>
  <c r="J1359" i="41"/>
  <c r="L1359" i="41"/>
  <c r="N1359" i="41"/>
  <c r="P1359" i="41"/>
  <c r="R1359" i="41"/>
  <c r="T1359" i="41"/>
  <c r="V1359" i="41"/>
  <c r="X1359" i="41"/>
  <c r="Z1359" i="41"/>
  <c r="AB1359" i="41"/>
  <c r="AC1359" i="41"/>
  <c r="AD1359" i="41" s="1"/>
  <c r="D1360" i="41"/>
  <c r="F1360" i="41"/>
  <c r="H1360" i="41"/>
  <c r="J1360" i="41"/>
  <c r="L1360" i="41"/>
  <c r="N1360" i="41"/>
  <c r="P1360" i="41"/>
  <c r="R1360" i="41"/>
  <c r="T1360" i="41"/>
  <c r="V1360" i="41"/>
  <c r="X1360" i="41"/>
  <c r="Z1360" i="41"/>
  <c r="AB1360" i="41"/>
  <c r="AC1360" i="41"/>
  <c r="AD1360" i="41"/>
  <c r="D1361" i="41"/>
  <c r="F1361" i="41"/>
  <c r="H1361" i="41"/>
  <c r="J1361" i="41"/>
  <c r="L1361" i="41"/>
  <c r="N1361" i="41"/>
  <c r="P1361" i="41"/>
  <c r="R1361" i="41"/>
  <c r="T1361" i="41"/>
  <c r="V1361" i="41"/>
  <c r="X1361" i="41"/>
  <c r="Z1361" i="41"/>
  <c r="AB1361" i="41"/>
  <c r="AC1361" i="41"/>
  <c r="AD1361" i="41"/>
  <c r="D1362" i="41"/>
  <c r="F1362" i="41"/>
  <c r="H1362" i="41"/>
  <c r="J1362" i="41"/>
  <c r="L1362" i="41"/>
  <c r="N1362" i="41"/>
  <c r="P1362" i="41"/>
  <c r="R1362" i="41"/>
  <c r="T1362" i="41"/>
  <c r="V1362" i="41"/>
  <c r="X1362" i="41"/>
  <c r="Z1362" i="41"/>
  <c r="AB1362" i="41"/>
  <c r="AC1362" i="41"/>
  <c r="AD1362" i="41"/>
  <c r="D1363" i="41"/>
  <c r="F1363" i="41"/>
  <c r="H1363" i="41"/>
  <c r="J1363" i="41"/>
  <c r="L1363" i="41"/>
  <c r="N1363" i="41"/>
  <c r="P1363" i="41"/>
  <c r="R1363" i="41"/>
  <c r="T1363" i="41"/>
  <c r="V1363" i="41"/>
  <c r="X1363" i="41"/>
  <c r="Z1363" i="41"/>
  <c r="AB1363" i="41"/>
  <c r="AC1363" i="41"/>
  <c r="AD1363" i="41" s="1"/>
  <c r="D1364" i="41"/>
  <c r="F1364" i="41"/>
  <c r="H1364" i="41"/>
  <c r="J1364" i="41"/>
  <c r="L1364" i="41"/>
  <c r="N1364" i="41"/>
  <c r="P1364" i="41"/>
  <c r="R1364" i="41"/>
  <c r="T1364" i="41"/>
  <c r="V1364" i="41"/>
  <c r="X1364" i="41"/>
  <c r="Z1364" i="41"/>
  <c r="AB1364" i="41"/>
  <c r="AC1364" i="41"/>
  <c r="AD1364" i="41"/>
  <c r="D1365" i="41"/>
  <c r="F1365" i="41"/>
  <c r="H1365" i="41"/>
  <c r="J1365" i="41"/>
  <c r="L1365" i="41"/>
  <c r="N1365" i="41"/>
  <c r="P1365" i="41"/>
  <c r="R1365" i="41"/>
  <c r="T1365" i="41"/>
  <c r="V1365" i="41"/>
  <c r="X1365" i="41"/>
  <c r="Z1365" i="41"/>
  <c r="AB1365" i="41"/>
  <c r="AC1365" i="41"/>
  <c r="AD1365" i="41" s="1"/>
  <c r="D1366" i="41"/>
  <c r="F1366" i="41"/>
  <c r="H1366" i="41"/>
  <c r="J1366" i="41"/>
  <c r="L1366" i="41"/>
  <c r="N1366" i="41"/>
  <c r="P1366" i="41"/>
  <c r="R1366" i="41"/>
  <c r="T1366" i="41"/>
  <c r="V1366" i="41"/>
  <c r="X1366" i="41"/>
  <c r="Z1366" i="41"/>
  <c r="AB1366" i="41"/>
  <c r="AC1366" i="41"/>
  <c r="AD1366" i="41"/>
  <c r="D1367" i="41"/>
  <c r="F1367" i="41"/>
  <c r="H1367" i="41"/>
  <c r="J1367" i="41"/>
  <c r="L1367" i="41"/>
  <c r="N1367" i="41"/>
  <c r="P1367" i="41"/>
  <c r="R1367" i="41"/>
  <c r="T1367" i="41"/>
  <c r="V1367" i="41"/>
  <c r="X1367" i="41"/>
  <c r="Z1367" i="41"/>
  <c r="AB1367" i="41"/>
  <c r="AC1367" i="41"/>
  <c r="AD1367" i="41" s="1"/>
  <c r="D1368" i="41"/>
  <c r="F1368" i="41"/>
  <c r="H1368" i="41"/>
  <c r="J1368" i="41"/>
  <c r="L1368" i="41"/>
  <c r="N1368" i="41"/>
  <c r="P1368" i="41"/>
  <c r="R1368" i="41"/>
  <c r="T1368" i="41"/>
  <c r="V1368" i="41"/>
  <c r="X1368" i="41"/>
  <c r="Z1368" i="41"/>
  <c r="AB1368" i="41"/>
  <c r="AC1368" i="41"/>
  <c r="AD1368" i="41" s="1"/>
  <c r="D1369" i="41"/>
  <c r="F1369" i="41"/>
  <c r="H1369" i="41"/>
  <c r="J1369" i="41"/>
  <c r="L1369" i="41"/>
  <c r="N1369" i="41"/>
  <c r="P1369" i="41"/>
  <c r="R1369" i="41"/>
  <c r="T1369" i="41"/>
  <c r="V1369" i="41"/>
  <c r="X1369" i="41"/>
  <c r="Z1369" i="41"/>
  <c r="AB1369" i="41"/>
  <c r="AC1369" i="41"/>
  <c r="AD1369" i="41"/>
  <c r="D1370" i="41"/>
  <c r="F1370" i="41"/>
  <c r="H1370" i="41"/>
  <c r="J1370" i="41"/>
  <c r="L1370" i="41"/>
  <c r="N1370" i="41"/>
  <c r="P1370" i="41"/>
  <c r="R1370" i="41"/>
  <c r="T1370" i="41"/>
  <c r="V1370" i="41"/>
  <c r="X1370" i="41"/>
  <c r="Z1370" i="41"/>
  <c r="AB1370" i="41"/>
  <c r="AC1370" i="41"/>
  <c r="AD1370" i="41"/>
  <c r="D1371" i="41"/>
  <c r="F1371" i="41"/>
  <c r="H1371" i="41"/>
  <c r="J1371" i="41"/>
  <c r="L1371" i="41"/>
  <c r="N1371" i="41"/>
  <c r="P1371" i="41"/>
  <c r="R1371" i="41"/>
  <c r="T1371" i="41"/>
  <c r="V1371" i="41"/>
  <c r="X1371" i="41"/>
  <c r="Z1371" i="41"/>
  <c r="AB1371" i="41"/>
  <c r="AC1371" i="41"/>
  <c r="AD1371" i="41" s="1"/>
  <c r="D1372" i="41"/>
  <c r="F1372" i="41"/>
  <c r="H1372" i="41"/>
  <c r="J1372" i="41"/>
  <c r="L1372" i="41"/>
  <c r="N1372" i="41"/>
  <c r="P1372" i="41"/>
  <c r="R1372" i="41"/>
  <c r="T1372" i="41"/>
  <c r="V1372" i="41"/>
  <c r="X1372" i="41"/>
  <c r="Z1372" i="41"/>
  <c r="AB1372" i="41"/>
  <c r="AC1372" i="41"/>
  <c r="AD1372" i="41"/>
  <c r="D1373" i="41"/>
  <c r="F1373" i="41"/>
  <c r="E349" i="40" s="1"/>
  <c r="H1373" i="41"/>
  <c r="G349" i="40" s="1"/>
  <c r="J1373" i="41"/>
  <c r="I349" i="40" s="1"/>
  <c r="L1373" i="41"/>
  <c r="N1373" i="41"/>
  <c r="M349" i="40" s="1"/>
  <c r="P1373" i="41"/>
  <c r="R1373" i="41"/>
  <c r="Q349" i="40" s="1"/>
  <c r="T1373" i="41"/>
  <c r="V1373" i="41"/>
  <c r="X1373" i="41"/>
  <c r="W349" i="40" s="1"/>
  <c r="Z1373" i="41"/>
  <c r="Y349" i="40" s="1"/>
  <c r="AB1373" i="41"/>
  <c r="AC1373" i="41"/>
  <c r="AD1373" i="41"/>
  <c r="D1374" i="41"/>
  <c r="C349" i="40" s="1"/>
  <c r="F1374" i="41"/>
  <c r="H1374" i="41"/>
  <c r="J1374" i="41"/>
  <c r="L1374" i="41"/>
  <c r="K349" i="40" s="1"/>
  <c r="N1374" i="41"/>
  <c r="P1374" i="41"/>
  <c r="R1374" i="41"/>
  <c r="T1374" i="41"/>
  <c r="S349" i="40" s="1"/>
  <c r="V1374" i="41"/>
  <c r="X1374" i="41"/>
  <c r="Z1374" i="41"/>
  <c r="AB1374" i="41"/>
  <c r="AA349" i="40" s="1"/>
  <c r="AC1374" i="41"/>
  <c r="AD1374" i="41"/>
  <c r="D1375" i="41"/>
  <c r="F1375" i="41"/>
  <c r="H1375" i="41"/>
  <c r="J1375" i="41"/>
  <c r="L1375" i="41"/>
  <c r="N1375" i="41"/>
  <c r="P1375" i="41"/>
  <c r="R1375" i="41"/>
  <c r="T1375" i="41"/>
  <c r="V1375" i="41"/>
  <c r="U349" i="40" s="1"/>
  <c r="X1375" i="41"/>
  <c r="Z1375" i="41"/>
  <c r="AB1375" i="41"/>
  <c r="AC1375" i="41"/>
  <c r="AD1375" i="41" s="1"/>
  <c r="D1376" i="41"/>
  <c r="F1376" i="41"/>
  <c r="H1376" i="41"/>
  <c r="J1376" i="41"/>
  <c r="L1376" i="41"/>
  <c r="N1376" i="41"/>
  <c r="P1376" i="41"/>
  <c r="R1376" i="41"/>
  <c r="T1376" i="41"/>
  <c r="V1376" i="41"/>
  <c r="X1376" i="41"/>
  <c r="Z1376" i="41"/>
  <c r="AB1376" i="41"/>
  <c r="AC1376" i="41"/>
  <c r="AD1376" i="41"/>
  <c r="D1377" i="41"/>
  <c r="F1377" i="41"/>
  <c r="H1377" i="41"/>
  <c r="J1377" i="41"/>
  <c r="L1377" i="41"/>
  <c r="N1377" i="41"/>
  <c r="P1377" i="41"/>
  <c r="R1377" i="41"/>
  <c r="T1377" i="41"/>
  <c r="V1377" i="41"/>
  <c r="X1377" i="41"/>
  <c r="Z1377" i="41"/>
  <c r="AB1377" i="41"/>
  <c r="AC1377" i="41"/>
  <c r="AD1377" i="41"/>
  <c r="D1378" i="41"/>
  <c r="F1378" i="41"/>
  <c r="H1378" i="41"/>
  <c r="J1378" i="41"/>
  <c r="L1378" i="41"/>
  <c r="N1378" i="41"/>
  <c r="P1378" i="41"/>
  <c r="R1378" i="41"/>
  <c r="T1378" i="41"/>
  <c r="V1378" i="41"/>
  <c r="X1378" i="41"/>
  <c r="Z1378" i="41"/>
  <c r="AB1378" i="41"/>
  <c r="AC1378" i="41"/>
  <c r="AD1378" i="41"/>
  <c r="D1379" i="41"/>
  <c r="F1379" i="41"/>
  <c r="H1379" i="41"/>
  <c r="J1379" i="41"/>
  <c r="L1379" i="41"/>
  <c r="N1379" i="41"/>
  <c r="P1379" i="41"/>
  <c r="R1379" i="41"/>
  <c r="T1379" i="41"/>
  <c r="V1379" i="41"/>
  <c r="X1379" i="41"/>
  <c r="Z1379" i="41"/>
  <c r="AB1379" i="41"/>
  <c r="AC1379" i="41"/>
  <c r="AD1379" i="41" s="1"/>
  <c r="D1380" i="41"/>
  <c r="F1380" i="41"/>
  <c r="H1380" i="41"/>
  <c r="J1380" i="41"/>
  <c r="L1380" i="41"/>
  <c r="N1380" i="41"/>
  <c r="P1380" i="41"/>
  <c r="R1380" i="41"/>
  <c r="T1380" i="41"/>
  <c r="V1380" i="41"/>
  <c r="X1380" i="41"/>
  <c r="Z1380" i="41"/>
  <c r="AB1380" i="41"/>
  <c r="AC1380" i="41"/>
  <c r="AD1380" i="41"/>
  <c r="D1381" i="41"/>
  <c r="F1381" i="41"/>
  <c r="H1381" i="41"/>
  <c r="J1381" i="41"/>
  <c r="L1381" i="41"/>
  <c r="N1381" i="41"/>
  <c r="P1381" i="41"/>
  <c r="R1381" i="41"/>
  <c r="T1381" i="41"/>
  <c r="V1381" i="41"/>
  <c r="X1381" i="41"/>
  <c r="Z1381" i="41"/>
  <c r="AB1381" i="41"/>
  <c r="AC1381" i="41"/>
  <c r="AD1381" i="41" s="1"/>
  <c r="D1382" i="41"/>
  <c r="F1382" i="41"/>
  <c r="H1382" i="41"/>
  <c r="J1382" i="41"/>
  <c r="L1382" i="41"/>
  <c r="N1382" i="41"/>
  <c r="P1382" i="41"/>
  <c r="R1382" i="41"/>
  <c r="T1382" i="41"/>
  <c r="V1382" i="41"/>
  <c r="X1382" i="41"/>
  <c r="Z1382" i="41"/>
  <c r="AB1382" i="41"/>
  <c r="AC1382" i="41"/>
  <c r="AD1382" i="41"/>
  <c r="D1383" i="41"/>
  <c r="F1383" i="41"/>
  <c r="H1383" i="41"/>
  <c r="J1383" i="41"/>
  <c r="L1383" i="41"/>
  <c r="N1383" i="41"/>
  <c r="P1383" i="41"/>
  <c r="R1383" i="41"/>
  <c r="T1383" i="41"/>
  <c r="V1383" i="41"/>
  <c r="X1383" i="41"/>
  <c r="Z1383" i="41"/>
  <c r="AB1383" i="41"/>
  <c r="AC1383" i="41"/>
  <c r="AD1383" i="41" s="1"/>
  <c r="D1384" i="41"/>
  <c r="F1384" i="41"/>
  <c r="H1384" i="41"/>
  <c r="J1384" i="41"/>
  <c r="L1384" i="41"/>
  <c r="N1384" i="41"/>
  <c r="P1384" i="41"/>
  <c r="R1384" i="41"/>
  <c r="T1384" i="41"/>
  <c r="V1384" i="41"/>
  <c r="X1384" i="41"/>
  <c r="Z1384" i="41"/>
  <c r="AB1384" i="41"/>
  <c r="AC1384" i="41"/>
  <c r="AD1384" i="41" s="1"/>
  <c r="D1385" i="41"/>
  <c r="F1385" i="41"/>
  <c r="H1385" i="41"/>
  <c r="J1385" i="41"/>
  <c r="L1385" i="41"/>
  <c r="N1385" i="41"/>
  <c r="P1385" i="41"/>
  <c r="R1385" i="41"/>
  <c r="T1385" i="41"/>
  <c r="V1385" i="41"/>
  <c r="X1385" i="41"/>
  <c r="Z1385" i="41"/>
  <c r="AB1385" i="41"/>
  <c r="AC1385" i="41"/>
  <c r="AD1385" i="41"/>
  <c r="D1386" i="41"/>
  <c r="F1386" i="41"/>
  <c r="H1386" i="41"/>
  <c r="J1386" i="41"/>
  <c r="L1386" i="41"/>
  <c r="N1386" i="41"/>
  <c r="P1386" i="41"/>
  <c r="R1386" i="41"/>
  <c r="T1386" i="41"/>
  <c r="V1386" i="41"/>
  <c r="X1386" i="41"/>
  <c r="Z1386" i="41"/>
  <c r="AB1386" i="41"/>
  <c r="AC1386" i="41"/>
  <c r="AD1386" i="41"/>
  <c r="D1387" i="41"/>
  <c r="F1387" i="41"/>
  <c r="H1387" i="41"/>
  <c r="J1387" i="41"/>
  <c r="L1387" i="41"/>
  <c r="N1387" i="41"/>
  <c r="P1387" i="41"/>
  <c r="R1387" i="41"/>
  <c r="T1387" i="41"/>
  <c r="V1387" i="41"/>
  <c r="X1387" i="41"/>
  <c r="Z1387" i="41"/>
  <c r="AB1387" i="41"/>
  <c r="AC1387" i="41"/>
  <c r="AD1387" i="41" s="1"/>
  <c r="D1388" i="41"/>
  <c r="F1388" i="41"/>
  <c r="H1388" i="41"/>
  <c r="J1388" i="41"/>
  <c r="L1388" i="41"/>
  <c r="N1388" i="41"/>
  <c r="P1388" i="41"/>
  <c r="R1388" i="41"/>
  <c r="T1388" i="41"/>
  <c r="V1388" i="41"/>
  <c r="X1388" i="41"/>
  <c r="Z1388" i="41"/>
  <c r="AB1388" i="41"/>
  <c r="AC1388" i="41"/>
  <c r="AD1388" i="41"/>
  <c r="D1389" i="41"/>
  <c r="F1389" i="41"/>
  <c r="H1389" i="41"/>
  <c r="J1389" i="41"/>
  <c r="L1389" i="41"/>
  <c r="N1389" i="41"/>
  <c r="P1389" i="41"/>
  <c r="R1389" i="41"/>
  <c r="T1389" i="41"/>
  <c r="V1389" i="41"/>
  <c r="X1389" i="41"/>
  <c r="Z1389" i="41"/>
  <c r="AB1389" i="41"/>
  <c r="AC1389" i="41"/>
  <c r="AD1389" i="41"/>
  <c r="D1390" i="41"/>
  <c r="F1390" i="41"/>
  <c r="H1390" i="41"/>
  <c r="J1390" i="41"/>
  <c r="L1390" i="41"/>
  <c r="N1390" i="41"/>
  <c r="P1390" i="41"/>
  <c r="R1390" i="41"/>
  <c r="T1390" i="41"/>
  <c r="V1390" i="41"/>
  <c r="X1390" i="41"/>
  <c r="Z1390" i="41"/>
  <c r="AB1390" i="41"/>
  <c r="AC1390" i="41"/>
  <c r="AD1390" i="41"/>
  <c r="D1391" i="41"/>
  <c r="F1391" i="41"/>
  <c r="H1391" i="41"/>
  <c r="J1391" i="41"/>
  <c r="L1391" i="41"/>
  <c r="N1391" i="41"/>
  <c r="P1391" i="41"/>
  <c r="R1391" i="41"/>
  <c r="T1391" i="41"/>
  <c r="V1391" i="41"/>
  <c r="X1391" i="41"/>
  <c r="Z1391" i="41"/>
  <c r="AB1391" i="41"/>
  <c r="AC1391" i="41"/>
  <c r="AD1391" i="41" s="1"/>
  <c r="D1392" i="41"/>
  <c r="F1392" i="41"/>
  <c r="H1392" i="41"/>
  <c r="J1392" i="41"/>
  <c r="L1392" i="41"/>
  <c r="N1392" i="41"/>
  <c r="P1392" i="41"/>
  <c r="R1392" i="41"/>
  <c r="T1392" i="41"/>
  <c r="V1392" i="41"/>
  <c r="X1392" i="41"/>
  <c r="Z1392" i="41"/>
  <c r="AB1392" i="41"/>
  <c r="AC1392" i="41"/>
  <c r="AD1392" i="41"/>
  <c r="D1393" i="41"/>
  <c r="F1393" i="41"/>
  <c r="H1393" i="41"/>
  <c r="J1393" i="41"/>
  <c r="L1393" i="41"/>
  <c r="N1393" i="41"/>
  <c r="P1393" i="41"/>
  <c r="R1393" i="41"/>
  <c r="T1393" i="41"/>
  <c r="V1393" i="41"/>
  <c r="X1393" i="41"/>
  <c r="Z1393" i="41"/>
  <c r="AB1393" i="41"/>
  <c r="AC1393" i="41"/>
  <c r="AD1393" i="41"/>
  <c r="D1394" i="41"/>
  <c r="F1394" i="41"/>
  <c r="H1394" i="41"/>
  <c r="J1394" i="41"/>
  <c r="L1394" i="41"/>
  <c r="N1394" i="41"/>
  <c r="P1394" i="41"/>
  <c r="R1394" i="41"/>
  <c r="T1394" i="41"/>
  <c r="V1394" i="41"/>
  <c r="X1394" i="41"/>
  <c r="Z1394" i="41"/>
  <c r="AB1394" i="41"/>
  <c r="AC1394" i="41"/>
  <c r="AD1394" i="41"/>
  <c r="D1395" i="41"/>
  <c r="F1395" i="41"/>
  <c r="H1395" i="41"/>
  <c r="J1395" i="41"/>
  <c r="L1395" i="41"/>
  <c r="N1395" i="41"/>
  <c r="P1395" i="41"/>
  <c r="R1395" i="41"/>
  <c r="T1395" i="41"/>
  <c r="V1395" i="41"/>
  <c r="X1395" i="41"/>
  <c r="Z1395" i="41"/>
  <c r="AB1395" i="41"/>
  <c r="AC1395" i="41"/>
  <c r="AD1395" i="41" s="1"/>
  <c r="D1396" i="41"/>
  <c r="F1396" i="41"/>
  <c r="H1396" i="41"/>
  <c r="J1396" i="41"/>
  <c r="L1396" i="41"/>
  <c r="N1396" i="41"/>
  <c r="P1396" i="41"/>
  <c r="R1396" i="41"/>
  <c r="T1396" i="41"/>
  <c r="V1396" i="41"/>
  <c r="X1396" i="41"/>
  <c r="Z1396" i="41"/>
  <c r="AB1396" i="41"/>
  <c r="AC1396" i="41"/>
  <c r="AD1396" i="41"/>
  <c r="D1397" i="41"/>
  <c r="F1397" i="41"/>
  <c r="H1397" i="41"/>
  <c r="J1397" i="41"/>
  <c r="L1397" i="41"/>
  <c r="N1397" i="41"/>
  <c r="P1397" i="41"/>
  <c r="R1397" i="41"/>
  <c r="T1397" i="41"/>
  <c r="V1397" i="41"/>
  <c r="X1397" i="41"/>
  <c r="Z1397" i="41"/>
  <c r="AB1397" i="41"/>
  <c r="AC1397" i="41"/>
  <c r="AD1397" i="41" s="1"/>
  <c r="D1398" i="41"/>
  <c r="F1398" i="41"/>
  <c r="H1398" i="41"/>
  <c r="J1398" i="41"/>
  <c r="L1398" i="41"/>
  <c r="N1398" i="41"/>
  <c r="P1398" i="41"/>
  <c r="R1398" i="41"/>
  <c r="T1398" i="41"/>
  <c r="V1398" i="41"/>
  <c r="X1398" i="41"/>
  <c r="Z1398" i="41"/>
  <c r="AB1398" i="41"/>
  <c r="AC1398" i="41"/>
  <c r="AD1398" i="41"/>
  <c r="D1399" i="41"/>
  <c r="F1399" i="41"/>
  <c r="H1399" i="41"/>
  <c r="J1399" i="41"/>
  <c r="L1399" i="41"/>
  <c r="N1399" i="41"/>
  <c r="P1399" i="41"/>
  <c r="R1399" i="41"/>
  <c r="T1399" i="41"/>
  <c r="V1399" i="41"/>
  <c r="X1399" i="41"/>
  <c r="Z1399" i="41"/>
  <c r="AB1399" i="41"/>
  <c r="AC1399" i="41"/>
  <c r="AD1399" i="41" s="1"/>
  <c r="D1400" i="41"/>
  <c r="F1400" i="41"/>
  <c r="H1400" i="41"/>
  <c r="J1400" i="41"/>
  <c r="L1400" i="41"/>
  <c r="N1400" i="41"/>
  <c r="P1400" i="41"/>
  <c r="R1400" i="41"/>
  <c r="T1400" i="41"/>
  <c r="V1400" i="41"/>
  <c r="X1400" i="41"/>
  <c r="Z1400" i="41"/>
  <c r="AB1400" i="41"/>
  <c r="AC1400" i="41"/>
  <c r="AD1400" i="41" s="1"/>
  <c r="D1401" i="41"/>
  <c r="F1401" i="41"/>
  <c r="H1401" i="41"/>
  <c r="J1401" i="41"/>
  <c r="L1401" i="41"/>
  <c r="N1401" i="41"/>
  <c r="P1401" i="41"/>
  <c r="R1401" i="41"/>
  <c r="T1401" i="41"/>
  <c r="V1401" i="41"/>
  <c r="X1401" i="41"/>
  <c r="Z1401" i="41"/>
  <c r="AB1401" i="41"/>
  <c r="AC1401" i="41"/>
  <c r="AD1401" i="41"/>
  <c r="D1402" i="41"/>
  <c r="F1402" i="41"/>
  <c r="H1402" i="41"/>
  <c r="J1402" i="41"/>
  <c r="L1402" i="41"/>
  <c r="N1402" i="41"/>
  <c r="P1402" i="41"/>
  <c r="R1402" i="41"/>
  <c r="T1402" i="41"/>
  <c r="V1402" i="41"/>
  <c r="X1402" i="41"/>
  <c r="Z1402" i="41"/>
  <c r="AB1402" i="41"/>
  <c r="AC1402" i="41"/>
  <c r="AD1402" i="41"/>
  <c r="D1403" i="41"/>
  <c r="F1403" i="41"/>
  <c r="H1403" i="41"/>
  <c r="J1403" i="41"/>
  <c r="L1403" i="41"/>
  <c r="N1403" i="41"/>
  <c r="P1403" i="41"/>
  <c r="R1403" i="41"/>
  <c r="T1403" i="41"/>
  <c r="V1403" i="41"/>
  <c r="X1403" i="41"/>
  <c r="Z1403" i="41"/>
  <c r="AB1403" i="41"/>
  <c r="AC1403" i="41"/>
  <c r="AD1403" i="41" s="1"/>
  <c r="D1404" i="41"/>
  <c r="C350" i="40" s="1"/>
  <c r="F1404" i="41"/>
  <c r="H1404" i="41"/>
  <c r="J1404" i="41"/>
  <c r="L1404" i="41"/>
  <c r="N1404" i="41"/>
  <c r="P1404" i="41"/>
  <c r="O350" i="40" s="1"/>
  <c r="R1404" i="41"/>
  <c r="T1404" i="41"/>
  <c r="V1404" i="41"/>
  <c r="U350" i="40" s="1"/>
  <c r="X1404" i="41"/>
  <c r="Z1404" i="41"/>
  <c r="AB1404" i="41"/>
  <c r="AC1404" i="41"/>
  <c r="AD1404" i="41"/>
  <c r="D1405" i="41"/>
  <c r="F1405" i="41"/>
  <c r="H1405" i="41"/>
  <c r="J1405" i="41"/>
  <c r="L1405" i="41"/>
  <c r="N1405" i="41"/>
  <c r="P1405" i="41"/>
  <c r="R1405" i="41"/>
  <c r="Q350" i="40" s="1"/>
  <c r="T1405" i="41"/>
  <c r="V1405" i="41"/>
  <c r="X1405" i="41"/>
  <c r="Z1405" i="41"/>
  <c r="AB1405" i="41"/>
  <c r="AC1405" i="41"/>
  <c r="AD1405" i="41"/>
  <c r="D1406" i="41"/>
  <c r="F1406" i="41"/>
  <c r="H1406" i="41"/>
  <c r="J1406" i="41"/>
  <c r="L1406" i="41"/>
  <c r="K350" i="40" s="1"/>
  <c r="N1406" i="41"/>
  <c r="P1406" i="41"/>
  <c r="R1406" i="41"/>
  <c r="T1406" i="41"/>
  <c r="S350" i="40" s="1"/>
  <c r="V1406" i="41"/>
  <c r="X1406" i="41"/>
  <c r="Z1406" i="41"/>
  <c r="AB1406" i="41"/>
  <c r="AA350" i="40" s="1"/>
  <c r="AC1406" i="41"/>
  <c r="AD1406" i="41"/>
  <c r="D1407" i="41"/>
  <c r="F1407" i="41"/>
  <c r="E350" i="40" s="1"/>
  <c r="H1407" i="41"/>
  <c r="J1407" i="41"/>
  <c r="L1407" i="41"/>
  <c r="N1407" i="41"/>
  <c r="M350" i="40" s="1"/>
  <c r="P1407" i="41"/>
  <c r="R1407" i="41"/>
  <c r="T1407" i="41"/>
  <c r="V1407" i="41"/>
  <c r="X1407" i="41"/>
  <c r="Z1407" i="41"/>
  <c r="AB1407" i="41"/>
  <c r="AC1407" i="41"/>
  <c r="AD1407" i="41" s="1"/>
  <c r="D1408" i="41"/>
  <c r="F1408" i="41"/>
  <c r="H1408" i="41"/>
  <c r="J1408" i="41"/>
  <c r="L1408" i="41"/>
  <c r="N1408" i="41"/>
  <c r="P1408" i="41"/>
  <c r="R1408" i="41"/>
  <c r="T1408" i="41"/>
  <c r="V1408" i="41"/>
  <c r="X1408" i="41"/>
  <c r="Z1408" i="41"/>
  <c r="AB1408" i="41"/>
  <c r="AC1408" i="41"/>
  <c r="AD1408" i="41"/>
  <c r="D1409" i="41"/>
  <c r="F1409" i="41"/>
  <c r="H1409" i="41"/>
  <c r="J1409" i="41"/>
  <c r="L1409" i="41"/>
  <c r="N1409" i="41"/>
  <c r="P1409" i="41"/>
  <c r="R1409" i="41"/>
  <c r="T1409" i="41"/>
  <c r="V1409" i="41"/>
  <c r="X1409" i="41"/>
  <c r="Z1409" i="41"/>
  <c r="AB1409" i="41"/>
  <c r="AC1409" i="41"/>
  <c r="AD1409" i="41"/>
  <c r="D1410" i="41"/>
  <c r="F1410" i="41"/>
  <c r="H1410" i="41"/>
  <c r="J1410" i="41"/>
  <c r="L1410" i="41"/>
  <c r="N1410" i="41"/>
  <c r="P1410" i="41"/>
  <c r="R1410" i="41"/>
  <c r="T1410" i="41"/>
  <c r="V1410" i="41"/>
  <c r="X1410" i="41"/>
  <c r="Z1410" i="41"/>
  <c r="AB1410" i="41"/>
  <c r="AC1410" i="41"/>
  <c r="AD1410" i="41"/>
  <c r="D1411" i="41"/>
  <c r="F1411" i="41"/>
  <c r="H1411" i="41"/>
  <c r="J1411" i="41"/>
  <c r="L1411" i="41"/>
  <c r="N1411" i="41"/>
  <c r="P1411" i="41"/>
  <c r="R1411" i="41"/>
  <c r="T1411" i="41"/>
  <c r="V1411" i="41"/>
  <c r="X1411" i="41"/>
  <c r="Z1411" i="41"/>
  <c r="AB1411" i="41"/>
  <c r="AC1411" i="41"/>
  <c r="AD1411" i="41" s="1"/>
  <c r="D1412" i="41"/>
  <c r="F1412" i="41"/>
  <c r="H1412" i="41"/>
  <c r="J1412" i="41"/>
  <c r="L1412" i="41"/>
  <c r="N1412" i="41"/>
  <c r="P1412" i="41"/>
  <c r="R1412" i="41"/>
  <c r="T1412" i="41"/>
  <c r="V1412" i="41"/>
  <c r="X1412" i="41"/>
  <c r="Z1412" i="41"/>
  <c r="AB1412" i="41"/>
  <c r="AC1412" i="41"/>
  <c r="AD1412" i="41"/>
  <c r="D1413" i="41"/>
  <c r="F1413" i="41"/>
  <c r="H1413" i="41"/>
  <c r="J1413" i="41"/>
  <c r="L1413" i="41"/>
  <c r="N1413" i="41"/>
  <c r="P1413" i="41"/>
  <c r="R1413" i="41"/>
  <c r="T1413" i="41"/>
  <c r="V1413" i="41"/>
  <c r="X1413" i="41"/>
  <c r="Z1413" i="41"/>
  <c r="AB1413" i="41"/>
  <c r="AC1413" i="41"/>
  <c r="AD1413" i="41" s="1"/>
  <c r="D1414" i="41"/>
  <c r="F1414" i="41"/>
  <c r="H1414" i="41"/>
  <c r="J1414" i="41"/>
  <c r="L1414" i="41"/>
  <c r="N1414" i="41"/>
  <c r="P1414" i="41"/>
  <c r="R1414" i="41"/>
  <c r="T1414" i="41"/>
  <c r="V1414" i="41"/>
  <c r="X1414" i="41"/>
  <c r="Z1414" i="41"/>
  <c r="AB1414" i="41"/>
  <c r="AC1414" i="41"/>
  <c r="AD1414" i="41"/>
  <c r="D1415" i="41"/>
  <c r="F1415" i="41"/>
  <c r="H1415" i="41"/>
  <c r="J1415" i="41"/>
  <c r="L1415" i="41"/>
  <c r="N1415" i="41"/>
  <c r="P1415" i="41"/>
  <c r="R1415" i="41"/>
  <c r="T1415" i="41"/>
  <c r="V1415" i="41"/>
  <c r="X1415" i="41"/>
  <c r="Z1415" i="41"/>
  <c r="AB1415" i="41"/>
  <c r="AC1415" i="41"/>
  <c r="AD1415" i="41" s="1"/>
  <c r="D1416" i="41"/>
  <c r="F1416" i="41"/>
  <c r="H1416" i="41"/>
  <c r="J1416" i="41"/>
  <c r="L1416" i="41"/>
  <c r="N1416" i="41"/>
  <c r="P1416" i="41"/>
  <c r="R1416" i="41"/>
  <c r="T1416" i="41"/>
  <c r="V1416" i="41"/>
  <c r="X1416" i="41"/>
  <c r="Z1416" i="41"/>
  <c r="AB1416" i="41"/>
  <c r="AC1416" i="41"/>
  <c r="AD1416" i="41" s="1"/>
  <c r="D1417" i="41"/>
  <c r="F1417" i="41"/>
  <c r="H1417" i="41"/>
  <c r="J1417" i="41"/>
  <c r="L1417" i="41"/>
  <c r="N1417" i="41"/>
  <c r="P1417" i="41"/>
  <c r="R1417" i="41"/>
  <c r="T1417" i="41"/>
  <c r="V1417" i="41"/>
  <c r="X1417" i="41"/>
  <c r="Z1417" i="41"/>
  <c r="AB1417" i="41"/>
  <c r="AC1417" i="41"/>
  <c r="AD1417" i="41"/>
  <c r="D1418" i="41"/>
  <c r="F1418" i="41"/>
  <c r="H1418" i="41"/>
  <c r="J1418" i="41"/>
  <c r="L1418" i="41"/>
  <c r="N1418" i="41"/>
  <c r="P1418" i="41"/>
  <c r="R1418" i="41"/>
  <c r="T1418" i="41"/>
  <c r="V1418" i="41"/>
  <c r="X1418" i="41"/>
  <c r="Z1418" i="41"/>
  <c r="AB1418" i="41"/>
  <c r="AC1418" i="41"/>
  <c r="AD1418" i="41"/>
  <c r="D1419" i="41"/>
  <c r="F1419" i="41"/>
  <c r="H1419" i="41"/>
  <c r="J1419" i="41"/>
  <c r="L1419" i="41"/>
  <c r="N1419" i="41"/>
  <c r="P1419" i="41"/>
  <c r="R1419" i="41"/>
  <c r="T1419" i="41"/>
  <c r="V1419" i="41"/>
  <c r="X1419" i="41"/>
  <c r="Z1419" i="41"/>
  <c r="AB1419" i="41"/>
  <c r="AC1419" i="41"/>
  <c r="AD1419" i="41" s="1"/>
  <c r="D1420" i="41"/>
  <c r="F1420" i="41"/>
  <c r="H1420" i="41"/>
  <c r="J1420" i="41"/>
  <c r="L1420" i="41"/>
  <c r="N1420" i="41"/>
  <c r="P1420" i="41"/>
  <c r="R1420" i="41"/>
  <c r="T1420" i="41"/>
  <c r="V1420" i="41"/>
  <c r="X1420" i="41"/>
  <c r="Z1420" i="41"/>
  <c r="AB1420" i="41"/>
  <c r="AC1420" i="41"/>
  <c r="AD1420" i="41"/>
  <c r="D1421" i="41"/>
  <c r="F1421" i="41"/>
  <c r="H1421" i="41"/>
  <c r="J1421" i="41"/>
  <c r="L1421" i="41"/>
  <c r="N1421" i="41"/>
  <c r="P1421" i="41"/>
  <c r="R1421" i="41"/>
  <c r="T1421" i="41"/>
  <c r="V1421" i="41"/>
  <c r="X1421" i="41"/>
  <c r="Z1421" i="41"/>
  <c r="AB1421" i="41"/>
  <c r="AC1421" i="41"/>
  <c r="AD1421" i="41"/>
  <c r="D1422" i="41"/>
  <c r="F1422" i="41"/>
  <c r="H1422" i="41"/>
  <c r="J1422" i="41"/>
  <c r="L1422" i="41"/>
  <c r="N1422" i="41"/>
  <c r="P1422" i="41"/>
  <c r="R1422" i="41"/>
  <c r="T1422" i="41"/>
  <c r="V1422" i="41"/>
  <c r="X1422" i="41"/>
  <c r="Z1422" i="41"/>
  <c r="AB1422" i="41"/>
  <c r="AC1422" i="41"/>
  <c r="AD1422" i="41"/>
  <c r="D1423" i="41"/>
  <c r="F1423" i="41"/>
  <c r="H1423" i="41"/>
  <c r="J1423" i="41"/>
  <c r="L1423" i="41"/>
  <c r="N1423" i="41"/>
  <c r="P1423" i="41"/>
  <c r="R1423" i="41"/>
  <c r="T1423" i="41"/>
  <c r="V1423" i="41"/>
  <c r="X1423" i="41"/>
  <c r="Z1423" i="41"/>
  <c r="AB1423" i="41"/>
  <c r="AC1423" i="41"/>
  <c r="AD1423" i="41" s="1"/>
  <c r="D1424" i="41"/>
  <c r="F1424" i="41"/>
  <c r="H1424" i="41"/>
  <c r="J1424" i="41"/>
  <c r="L1424" i="41"/>
  <c r="N1424" i="41"/>
  <c r="P1424" i="41"/>
  <c r="R1424" i="41"/>
  <c r="T1424" i="41"/>
  <c r="V1424" i="41"/>
  <c r="X1424" i="41"/>
  <c r="Z1424" i="41"/>
  <c r="AB1424" i="41"/>
  <c r="AC1424" i="41"/>
  <c r="AD1424" i="41"/>
  <c r="D1425" i="41"/>
  <c r="F1425" i="41"/>
  <c r="H1425" i="41"/>
  <c r="J1425" i="41"/>
  <c r="L1425" i="41"/>
  <c r="N1425" i="41"/>
  <c r="P1425" i="41"/>
  <c r="R1425" i="41"/>
  <c r="T1425" i="41"/>
  <c r="V1425" i="41"/>
  <c r="X1425" i="41"/>
  <c r="Z1425" i="41"/>
  <c r="AB1425" i="41"/>
  <c r="AC1425" i="41"/>
  <c r="AD1425" i="41"/>
  <c r="D1426" i="41"/>
  <c r="F1426" i="41"/>
  <c r="H1426" i="41"/>
  <c r="J1426" i="41"/>
  <c r="L1426" i="41"/>
  <c r="N1426" i="41"/>
  <c r="P1426" i="41"/>
  <c r="R1426" i="41"/>
  <c r="T1426" i="41"/>
  <c r="V1426" i="41"/>
  <c r="X1426" i="41"/>
  <c r="Z1426" i="41"/>
  <c r="AB1426" i="41"/>
  <c r="AC1426" i="41"/>
  <c r="AD1426" i="41"/>
  <c r="D1427" i="41"/>
  <c r="F1427" i="41"/>
  <c r="H1427" i="41"/>
  <c r="J1427" i="41"/>
  <c r="L1427" i="41"/>
  <c r="N1427" i="41"/>
  <c r="P1427" i="41"/>
  <c r="R1427" i="41"/>
  <c r="T1427" i="41"/>
  <c r="V1427" i="41"/>
  <c r="X1427" i="41"/>
  <c r="Z1427" i="41"/>
  <c r="AB1427" i="41"/>
  <c r="AC1427" i="41"/>
  <c r="AD1427" i="41" s="1"/>
  <c r="D1428" i="41"/>
  <c r="F1428" i="41"/>
  <c r="H1428" i="41"/>
  <c r="J1428" i="41"/>
  <c r="L1428" i="41"/>
  <c r="N1428" i="41"/>
  <c r="P1428" i="41"/>
  <c r="R1428" i="41"/>
  <c r="T1428" i="41"/>
  <c r="V1428" i="41"/>
  <c r="X1428" i="41"/>
  <c r="Z1428" i="41"/>
  <c r="AB1428" i="41"/>
  <c r="AC1428" i="41"/>
  <c r="AD1428" i="41"/>
  <c r="D1429" i="41"/>
  <c r="F1429" i="41"/>
  <c r="H1429" i="41"/>
  <c r="J1429" i="41"/>
  <c r="L1429" i="41"/>
  <c r="N1429" i="41"/>
  <c r="P1429" i="41"/>
  <c r="R1429" i="41"/>
  <c r="T1429" i="41"/>
  <c r="V1429" i="41"/>
  <c r="X1429" i="41"/>
  <c r="Z1429" i="41"/>
  <c r="AB1429" i="41"/>
  <c r="AC1429" i="41"/>
  <c r="AD1429" i="41" s="1"/>
  <c r="D1430" i="41"/>
  <c r="F1430" i="41"/>
  <c r="H1430" i="41"/>
  <c r="J1430" i="41"/>
  <c r="L1430" i="41"/>
  <c r="N1430" i="41"/>
  <c r="P1430" i="41"/>
  <c r="R1430" i="41"/>
  <c r="T1430" i="41"/>
  <c r="V1430" i="41"/>
  <c r="X1430" i="41"/>
  <c r="Z1430" i="41"/>
  <c r="AB1430" i="41"/>
  <c r="AC1430" i="41"/>
  <c r="AD1430" i="41"/>
  <c r="D1431" i="41"/>
  <c r="F1431" i="41"/>
  <c r="H1431" i="41"/>
  <c r="J1431" i="41"/>
  <c r="L1431" i="41"/>
  <c r="N1431" i="41"/>
  <c r="P1431" i="41"/>
  <c r="R1431" i="41"/>
  <c r="T1431" i="41"/>
  <c r="V1431" i="41"/>
  <c r="X1431" i="41"/>
  <c r="Z1431" i="41"/>
  <c r="AB1431" i="41"/>
  <c r="AC1431" i="41"/>
  <c r="AD1431" i="41" s="1"/>
  <c r="D1432" i="41"/>
  <c r="F1432" i="41"/>
  <c r="H1432" i="41"/>
  <c r="J1432" i="41"/>
  <c r="L1432" i="41"/>
  <c r="N1432" i="41"/>
  <c r="P1432" i="41"/>
  <c r="R1432" i="41"/>
  <c r="T1432" i="41"/>
  <c r="V1432" i="41"/>
  <c r="X1432" i="41"/>
  <c r="Z1432" i="41"/>
  <c r="AB1432" i="41"/>
  <c r="AC1432" i="41"/>
  <c r="AD1432" i="41" s="1"/>
  <c r="D1433" i="41"/>
  <c r="F1433" i="41"/>
  <c r="H1433" i="41"/>
  <c r="J1433" i="41"/>
  <c r="L1433" i="41"/>
  <c r="N1433" i="41"/>
  <c r="P1433" i="41"/>
  <c r="R1433" i="41"/>
  <c r="T1433" i="41"/>
  <c r="V1433" i="41"/>
  <c r="X1433" i="41"/>
  <c r="Z1433" i="41"/>
  <c r="AB1433" i="41"/>
  <c r="AC1433" i="41"/>
  <c r="AD1433" i="41"/>
  <c r="D1434" i="41"/>
  <c r="F1434" i="41"/>
  <c r="H1434" i="41"/>
  <c r="J1434" i="41"/>
  <c r="I351" i="40" s="1"/>
  <c r="L1434" i="41"/>
  <c r="N1434" i="41"/>
  <c r="P1434" i="41"/>
  <c r="R1434" i="41"/>
  <c r="Q351" i="40" s="1"/>
  <c r="T1434" i="41"/>
  <c r="V1434" i="41"/>
  <c r="X1434" i="41"/>
  <c r="W351" i="40" s="1"/>
  <c r="Z1434" i="41"/>
  <c r="Y351" i="40" s="1"/>
  <c r="AB1434" i="41"/>
  <c r="AC1434" i="41"/>
  <c r="AD1434" i="41"/>
  <c r="D1435" i="41"/>
  <c r="C351" i="40" s="1"/>
  <c r="F1435" i="41"/>
  <c r="H1435" i="41"/>
  <c r="J1435" i="41"/>
  <c r="L1435" i="41"/>
  <c r="N1435" i="41"/>
  <c r="P1435" i="41"/>
  <c r="R1435" i="41"/>
  <c r="T1435" i="41"/>
  <c r="S351" i="40" s="1"/>
  <c r="V1435" i="41"/>
  <c r="X1435" i="41"/>
  <c r="Z1435" i="41"/>
  <c r="AB1435" i="41"/>
  <c r="AA351" i="40" s="1"/>
  <c r="AC1435" i="41"/>
  <c r="AD1435" i="41" s="1"/>
  <c r="D1436" i="41"/>
  <c r="F1436" i="41"/>
  <c r="E351" i="40" s="1"/>
  <c r="H1436" i="41"/>
  <c r="G351" i="40" s="1"/>
  <c r="J1436" i="41"/>
  <c r="L1436" i="41"/>
  <c r="N1436" i="41"/>
  <c r="P1436" i="41"/>
  <c r="R1436" i="41"/>
  <c r="T1436" i="41"/>
  <c r="V1436" i="41"/>
  <c r="U351" i="40" s="1"/>
  <c r="X1436" i="41"/>
  <c r="Z1436" i="41"/>
  <c r="AB1436" i="41"/>
  <c r="AC1436" i="41"/>
  <c r="AD1436" i="41"/>
  <c r="D1437" i="41"/>
  <c r="F1437" i="41"/>
  <c r="H1437" i="41"/>
  <c r="J1437" i="41"/>
  <c r="L1437" i="41"/>
  <c r="N1437" i="41"/>
  <c r="P1437" i="41"/>
  <c r="R1437" i="41"/>
  <c r="T1437" i="41"/>
  <c r="V1437" i="41"/>
  <c r="X1437" i="41"/>
  <c r="Z1437" i="41"/>
  <c r="AB1437" i="41"/>
  <c r="AC1437" i="41"/>
  <c r="AD1437" i="41"/>
  <c r="D1438" i="41"/>
  <c r="F1438" i="41"/>
  <c r="H1438" i="41"/>
  <c r="J1438" i="41"/>
  <c r="L1438" i="41"/>
  <c r="N1438" i="41"/>
  <c r="P1438" i="41"/>
  <c r="R1438" i="41"/>
  <c r="T1438" i="41"/>
  <c r="V1438" i="41"/>
  <c r="X1438" i="41"/>
  <c r="Z1438" i="41"/>
  <c r="AB1438" i="41"/>
  <c r="AC1438" i="41"/>
  <c r="AD1438" i="41"/>
  <c r="D1439" i="41"/>
  <c r="F1439" i="41"/>
  <c r="H1439" i="41"/>
  <c r="J1439" i="41"/>
  <c r="L1439" i="41"/>
  <c r="N1439" i="41"/>
  <c r="M351" i="40" s="1"/>
  <c r="P1439" i="41"/>
  <c r="R1439" i="41"/>
  <c r="T1439" i="41"/>
  <c r="V1439" i="41"/>
  <c r="X1439" i="41"/>
  <c r="Z1439" i="41"/>
  <c r="AB1439" i="41"/>
  <c r="AC1439" i="41"/>
  <c r="AD1439" i="41" s="1"/>
  <c r="D1440" i="41"/>
  <c r="F1440" i="41"/>
  <c r="H1440" i="41"/>
  <c r="J1440" i="41"/>
  <c r="L1440" i="41"/>
  <c r="N1440" i="41"/>
  <c r="P1440" i="41"/>
  <c r="R1440" i="41"/>
  <c r="T1440" i="41"/>
  <c r="V1440" i="41"/>
  <c r="X1440" i="41"/>
  <c r="Z1440" i="41"/>
  <c r="AB1440" i="41"/>
  <c r="AC1440" i="41"/>
  <c r="AD1440" i="41"/>
  <c r="D1441" i="41"/>
  <c r="F1441" i="41"/>
  <c r="H1441" i="41"/>
  <c r="J1441" i="41"/>
  <c r="L1441" i="41"/>
  <c r="N1441" i="41"/>
  <c r="P1441" i="41"/>
  <c r="R1441" i="41"/>
  <c r="T1441" i="41"/>
  <c r="V1441" i="41"/>
  <c r="X1441" i="41"/>
  <c r="Z1441" i="41"/>
  <c r="AB1441" i="41"/>
  <c r="AC1441" i="41"/>
  <c r="AD1441" i="41"/>
  <c r="D1442" i="41"/>
  <c r="F1442" i="41"/>
  <c r="H1442" i="41"/>
  <c r="J1442" i="41"/>
  <c r="L1442" i="41"/>
  <c r="N1442" i="41"/>
  <c r="P1442" i="41"/>
  <c r="R1442" i="41"/>
  <c r="T1442" i="41"/>
  <c r="V1442" i="41"/>
  <c r="X1442" i="41"/>
  <c r="Z1442" i="41"/>
  <c r="AB1442" i="41"/>
  <c r="AC1442" i="41"/>
  <c r="AD1442" i="41"/>
  <c r="D1443" i="41"/>
  <c r="F1443" i="41"/>
  <c r="H1443" i="41"/>
  <c r="J1443" i="41"/>
  <c r="L1443" i="41"/>
  <c r="N1443" i="41"/>
  <c r="P1443" i="41"/>
  <c r="R1443" i="41"/>
  <c r="T1443" i="41"/>
  <c r="V1443" i="41"/>
  <c r="X1443" i="41"/>
  <c r="Z1443" i="41"/>
  <c r="AB1443" i="41"/>
  <c r="AC1443" i="41"/>
  <c r="AD1443" i="41" s="1"/>
  <c r="D1444" i="41"/>
  <c r="F1444" i="41"/>
  <c r="H1444" i="41"/>
  <c r="J1444" i="41"/>
  <c r="L1444" i="41"/>
  <c r="N1444" i="41"/>
  <c r="P1444" i="41"/>
  <c r="R1444" i="41"/>
  <c r="T1444" i="41"/>
  <c r="V1444" i="41"/>
  <c r="X1444" i="41"/>
  <c r="Z1444" i="41"/>
  <c r="AB1444" i="41"/>
  <c r="AC1444" i="41"/>
  <c r="AD1444" i="41"/>
  <c r="D1445" i="41"/>
  <c r="F1445" i="41"/>
  <c r="H1445" i="41"/>
  <c r="J1445" i="41"/>
  <c r="L1445" i="41"/>
  <c r="N1445" i="41"/>
  <c r="P1445" i="41"/>
  <c r="R1445" i="41"/>
  <c r="T1445" i="41"/>
  <c r="V1445" i="41"/>
  <c r="X1445" i="41"/>
  <c r="Z1445" i="41"/>
  <c r="AB1445" i="41"/>
  <c r="AC1445" i="41"/>
  <c r="AD1445" i="41" s="1"/>
  <c r="D1446" i="41"/>
  <c r="F1446" i="41"/>
  <c r="H1446" i="41"/>
  <c r="J1446" i="41"/>
  <c r="L1446" i="41"/>
  <c r="N1446" i="41"/>
  <c r="P1446" i="41"/>
  <c r="R1446" i="41"/>
  <c r="T1446" i="41"/>
  <c r="V1446" i="41"/>
  <c r="X1446" i="41"/>
  <c r="Z1446" i="41"/>
  <c r="AB1446" i="41"/>
  <c r="AC1446" i="41"/>
  <c r="AD1446" i="41"/>
  <c r="D1447" i="41"/>
  <c r="F1447" i="41"/>
  <c r="H1447" i="41"/>
  <c r="J1447" i="41"/>
  <c r="L1447" i="41"/>
  <c r="N1447" i="41"/>
  <c r="P1447" i="41"/>
  <c r="R1447" i="41"/>
  <c r="T1447" i="41"/>
  <c r="V1447" i="41"/>
  <c r="X1447" i="41"/>
  <c r="Z1447" i="41"/>
  <c r="AB1447" i="41"/>
  <c r="AC1447" i="41"/>
  <c r="AD1447" i="41" s="1"/>
  <c r="D1448" i="41"/>
  <c r="F1448" i="41"/>
  <c r="H1448" i="41"/>
  <c r="J1448" i="41"/>
  <c r="L1448" i="41"/>
  <c r="N1448" i="41"/>
  <c r="P1448" i="41"/>
  <c r="R1448" i="41"/>
  <c r="T1448" i="41"/>
  <c r="V1448" i="41"/>
  <c r="X1448" i="41"/>
  <c r="Z1448" i="41"/>
  <c r="AB1448" i="41"/>
  <c r="AC1448" i="41"/>
  <c r="AD1448" i="41" s="1"/>
  <c r="D1449" i="41"/>
  <c r="F1449" i="41"/>
  <c r="H1449" i="41"/>
  <c r="J1449" i="41"/>
  <c r="L1449" i="41"/>
  <c r="N1449" i="41"/>
  <c r="P1449" i="41"/>
  <c r="R1449" i="41"/>
  <c r="T1449" i="41"/>
  <c r="V1449" i="41"/>
  <c r="X1449" i="41"/>
  <c r="Z1449" i="41"/>
  <c r="AB1449" i="41"/>
  <c r="AC1449" i="41"/>
  <c r="AD1449" i="41"/>
  <c r="D1450" i="41"/>
  <c r="F1450" i="41"/>
  <c r="H1450" i="41"/>
  <c r="J1450" i="41"/>
  <c r="L1450" i="41"/>
  <c r="N1450" i="41"/>
  <c r="P1450" i="41"/>
  <c r="R1450" i="41"/>
  <c r="T1450" i="41"/>
  <c r="V1450" i="41"/>
  <c r="X1450" i="41"/>
  <c r="Z1450" i="41"/>
  <c r="AB1450" i="41"/>
  <c r="AC1450" i="41"/>
  <c r="AD1450" i="41"/>
  <c r="D1451" i="41"/>
  <c r="F1451" i="41"/>
  <c r="H1451" i="41"/>
  <c r="J1451" i="41"/>
  <c r="L1451" i="41"/>
  <c r="N1451" i="41"/>
  <c r="P1451" i="41"/>
  <c r="R1451" i="41"/>
  <c r="T1451" i="41"/>
  <c r="V1451" i="41"/>
  <c r="X1451" i="41"/>
  <c r="Z1451" i="41"/>
  <c r="AB1451" i="41"/>
  <c r="AC1451" i="41"/>
  <c r="AD1451" i="41" s="1"/>
  <c r="D1452" i="41"/>
  <c r="F1452" i="41"/>
  <c r="H1452" i="41"/>
  <c r="J1452" i="41"/>
  <c r="L1452" i="41"/>
  <c r="N1452" i="41"/>
  <c r="P1452" i="41"/>
  <c r="R1452" i="41"/>
  <c r="T1452" i="41"/>
  <c r="V1452" i="41"/>
  <c r="X1452" i="41"/>
  <c r="Z1452" i="41"/>
  <c r="AB1452" i="41"/>
  <c r="AC1452" i="41"/>
  <c r="AD1452" i="41"/>
  <c r="D1453" i="41"/>
  <c r="F1453" i="41"/>
  <c r="H1453" i="41"/>
  <c r="J1453" i="41"/>
  <c r="L1453" i="41"/>
  <c r="N1453" i="41"/>
  <c r="P1453" i="41"/>
  <c r="R1453" i="41"/>
  <c r="T1453" i="41"/>
  <c r="V1453" i="41"/>
  <c r="X1453" i="41"/>
  <c r="Z1453" i="41"/>
  <c r="AB1453" i="41"/>
  <c r="AC1453" i="41"/>
  <c r="AD1453" i="41"/>
  <c r="D1454" i="41"/>
  <c r="F1454" i="41"/>
  <c r="H1454" i="41"/>
  <c r="J1454" i="41"/>
  <c r="L1454" i="41"/>
  <c r="N1454" i="41"/>
  <c r="P1454" i="41"/>
  <c r="R1454" i="41"/>
  <c r="T1454" i="41"/>
  <c r="V1454" i="41"/>
  <c r="X1454" i="41"/>
  <c r="Z1454" i="41"/>
  <c r="AB1454" i="41"/>
  <c r="AC1454" i="41"/>
  <c r="AD1454" i="41"/>
  <c r="D1455" i="41"/>
  <c r="F1455" i="41"/>
  <c r="H1455" i="41"/>
  <c r="J1455" i="41"/>
  <c r="L1455" i="41"/>
  <c r="N1455" i="41"/>
  <c r="P1455" i="41"/>
  <c r="R1455" i="41"/>
  <c r="T1455" i="41"/>
  <c r="V1455" i="41"/>
  <c r="X1455" i="41"/>
  <c r="Z1455" i="41"/>
  <c r="AB1455" i="41"/>
  <c r="AC1455" i="41"/>
  <c r="AD1455" i="41" s="1"/>
  <c r="D1456" i="41"/>
  <c r="F1456" i="41"/>
  <c r="H1456" i="41"/>
  <c r="J1456" i="41"/>
  <c r="L1456" i="41"/>
  <c r="N1456" i="41"/>
  <c r="P1456" i="41"/>
  <c r="R1456" i="41"/>
  <c r="T1456" i="41"/>
  <c r="V1456" i="41"/>
  <c r="X1456" i="41"/>
  <c r="Z1456" i="41"/>
  <c r="AB1456" i="41"/>
  <c r="AC1456" i="41"/>
  <c r="AD1456" i="41"/>
  <c r="D1457" i="41"/>
  <c r="F1457" i="41"/>
  <c r="H1457" i="41"/>
  <c r="J1457" i="41"/>
  <c r="L1457" i="41"/>
  <c r="N1457" i="41"/>
  <c r="P1457" i="41"/>
  <c r="R1457" i="41"/>
  <c r="T1457" i="41"/>
  <c r="V1457" i="41"/>
  <c r="X1457" i="41"/>
  <c r="Z1457" i="41"/>
  <c r="AB1457" i="41"/>
  <c r="AC1457" i="41"/>
  <c r="AD1457" i="41"/>
  <c r="D1458" i="41"/>
  <c r="F1458" i="41"/>
  <c r="H1458" i="41"/>
  <c r="J1458" i="41"/>
  <c r="L1458" i="41"/>
  <c r="N1458" i="41"/>
  <c r="P1458" i="41"/>
  <c r="R1458" i="41"/>
  <c r="T1458" i="41"/>
  <c r="V1458" i="41"/>
  <c r="X1458" i="41"/>
  <c r="Z1458" i="41"/>
  <c r="AB1458" i="41"/>
  <c r="AC1458" i="41"/>
  <c r="AD1458" i="41"/>
  <c r="D1459" i="41"/>
  <c r="F1459" i="41"/>
  <c r="H1459" i="41"/>
  <c r="J1459" i="41"/>
  <c r="L1459" i="41"/>
  <c r="N1459" i="41"/>
  <c r="P1459" i="41"/>
  <c r="R1459" i="41"/>
  <c r="T1459" i="41"/>
  <c r="V1459" i="41"/>
  <c r="X1459" i="41"/>
  <c r="Z1459" i="41"/>
  <c r="AB1459" i="41"/>
  <c r="AC1459" i="41"/>
  <c r="AD1459" i="41" s="1"/>
  <c r="D1460" i="41"/>
  <c r="F1460" i="41"/>
  <c r="H1460" i="41"/>
  <c r="J1460" i="41"/>
  <c r="L1460" i="41"/>
  <c r="N1460" i="41"/>
  <c r="P1460" i="41"/>
  <c r="R1460" i="41"/>
  <c r="T1460" i="41"/>
  <c r="V1460" i="41"/>
  <c r="X1460" i="41"/>
  <c r="Z1460" i="41"/>
  <c r="AB1460" i="41"/>
  <c r="AC1460" i="41"/>
  <c r="AD1460" i="41"/>
  <c r="D1461" i="41"/>
  <c r="F1461" i="41"/>
  <c r="H1461" i="41"/>
  <c r="J1461" i="41"/>
  <c r="L1461" i="41"/>
  <c r="N1461" i="41"/>
  <c r="P1461" i="41"/>
  <c r="R1461" i="41"/>
  <c r="T1461" i="41"/>
  <c r="V1461" i="41"/>
  <c r="X1461" i="41"/>
  <c r="Z1461" i="41"/>
  <c r="AB1461" i="41"/>
  <c r="AC1461" i="41"/>
  <c r="AD1461" i="41" s="1"/>
  <c r="D1462" i="41"/>
  <c r="F1462" i="41"/>
  <c r="H1462" i="41"/>
  <c r="J1462" i="41"/>
  <c r="L1462" i="41"/>
  <c r="N1462" i="41"/>
  <c r="P1462" i="41"/>
  <c r="R1462" i="41"/>
  <c r="T1462" i="41"/>
  <c r="V1462" i="41"/>
  <c r="X1462" i="41"/>
  <c r="Z1462" i="41"/>
  <c r="AB1462" i="41"/>
  <c r="AC1462" i="41"/>
  <c r="AD1462" i="41"/>
  <c r="D1463" i="41"/>
  <c r="F1463" i="41"/>
  <c r="H1463" i="41"/>
  <c r="J1463" i="41"/>
  <c r="L1463" i="41"/>
  <c r="N1463" i="41"/>
  <c r="P1463" i="41"/>
  <c r="R1463" i="41"/>
  <c r="T1463" i="41"/>
  <c r="V1463" i="41"/>
  <c r="X1463" i="41"/>
  <c r="Z1463" i="41"/>
  <c r="AB1463" i="41"/>
  <c r="AC1463" i="41"/>
  <c r="AD1463" i="41" s="1"/>
  <c r="D1464" i="41"/>
  <c r="F1464" i="41"/>
  <c r="H1464" i="41"/>
  <c r="J1464" i="41"/>
  <c r="L1464" i="41"/>
  <c r="N1464" i="41"/>
  <c r="P1464" i="41"/>
  <c r="R1464" i="41"/>
  <c r="T1464" i="41"/>
  <c r="V1464" i="41"/>
  <c r="X1464" i="41"/>
  <c r="Z1464" i="41"/>
  <c r="AB1464" i="41"/>
  <c r="AC1464" i="41"/>
  <c r="AD1464" i="41" s="1"/>
  <c r="D1465" i="41"/>
  <c r="F1465" i="41"/>
  <c r="E352" i="40" s="1"/>
  <c r="H1465" i="41"/>
  <c r="G352" i="40" s="1"/>
  <c r="J1465" i="41"/>
  <c r="L1465" i="41"/>
  <c r="N1465" i="41"/>
  <c r="P1465" i="41"/>
  <c r="O352" i="40" s="1"/>
  <c r="R1465" i="41"/>
  <c r="T1465" i="41"/>
  <c r="V1465" i="41"/>
  <c r="X1465" i="41"/>
  <c r="Z1465" i="41"/>
  <c r="AB1465" i="41"/>
  <c r="AC1465" i="41"/>
  <c r="AD1465" i="41"/>
  <c r="D1466" i="41"/>
  <c r="F1466" i="41"/>
  <c r="H1466" i="41"/>
  <c r="J1466" i="41"/>
  <c r="I352" i="40" s="1"/>
  <c r="L1466" i="41"/>
  <c r="N1466" i="41"/>
  <c r="P1466" i="41"/>
  <c r="R1466" i="41"/>
  <c r="Q352" i="40" s="1"/>
  <c r="T1466" i="41"/>
  <c r="V1466" i="41"/>
  <c r="X1466" i="41"/>
  <c r="Z1466" i="41"/>
  <c r="AB1466" i="41"/>
  <c r="AC1466" i="41"/>
  <c r="AD1466" i="41"/>
  <c r="D1467" i="41"/>
  <c r="F1467" i="41"/>
  <c r="H1467" i="41"/>
  <c r="J1467" i="41"/>
  <c r="L1467" i="41"/>
  <c r="N1467" i="41"/>
  <c r="P1467" i="41"/>
  <c r="R1467" i="41"/>
  <c r="T1467" i="41"/>
  <c r="V1467" i="41"/>
  <c r="X1467" i="41"/>
  <c r="Z1467" i="41"/>
  <c r="AB1467" i="41"/>
  <c r="AC1467" i="41"/>
  <c r="AD1467" i="41"/>
  <c r="D1468" i="41"/>
  <c r="C352" i="40" s="1"/>
  <c r="F1468" i="41"/>
  <c r="H1468" i="41"/>
  <c r="J1468" i="41"/>
  <c r="L1468" i="41"/>
  <c r="K352" i="40" s="1"/>
  <c r="N1468" i="41"/>
  <c r="P1468" i="41"/>
  <c r="R1468" i="41"/>
  <c r="T1468" i="41"/>
  <c r="S352" i="40" s="1"/>
  <c r="V1468" i="41"/>
  <c r="X1468" i="41"/>
  <c r="Z1468" i="41"/>
  <c r="AB1468" i="41"/>
  <c r="AA352" i="40" s="1"/>
  <c r="AC1468" i="41"/>
  <c r="AD1468" i="41" s="1"/>
  <c r="D1469" i="41"/>
  <c r="F1469" i="41"/>
  <c r="H1469" i="41"/>
  <c r="J1469" i="41"/>
  <c r="L1469" i="41"/>
  <c r="N1469" i="41"/>
  <c r="P1469" i="41"/>
  <c r="R1469" i="41"/>
  <c r="T1469" i="41"/>
  <c r="V1469" i="41"/>
  <c r="U352" i="40" s="1"/>
  <c r="X1469" i="41"/>
  <c r="Z1469" i="41"/>
  <c r="AB1469" i="41"/>
  <c r="AC1469" i="41"/>
  <c r="AD1469" i="41"/>
  <c r="D1470" i="41"/>
  <c r="F1470" i="41"/>
  <c r="H1470" i="41"/>
  <c r="J1470" i="41"/>
  <c r="L1470" i="41"/>
  <c r="N1470" i="41"/>
  <c r="P1470" i="41"/>
  <c r="R1470" i="41"/>
  <c r="T1470" i="41"/>
  <c r="V1470" i="41"/>
  <c r="X1470" i="41"/>
  <c r="Z1470" i="41"/>
  <c r="AB1470" i="41"/>
  <c r="AC1470" i="41"/>
  <c r="AD1470" i="41"/>
  <c r="D1471" i="41"/>
  <c r="F1471" i="41"/>
  <c r="H1471" i="41"/>
  <c r="J1471" i="41"/>
  <c r="L1471" i="41"/>
  <c r="N1471" i="41"/>
  <c r="P1471" i="41"/>
  <c r="R1471" i="41"/>
  <c r="T1471" i="41"/>
  <c r="V1471" i="41"/>
  <c r="X1471" i="41"/>
  <c r="Z1471" i="41"/>
  <c r="AB1471" i="41"/>
  <c r="AC1471" i="41"/>
  <c r="AD1471" i="41"/>
  <c r="D1472" i="41"/>
  <c r="F1472" i="41"/>
  <c r="H1472" i="41"/>
  <c r="J1472" i="41"/>
  <c r="L1472" i="41"/>
  <c r="N1472" i="41"/>
  <c r="P1472" i="41"/>
  <c r="R1472" i="41"/>
  <c r="T1472" i="41"/>
  <c r="V1472" i="41"/>
  <c r="X1472" i="41"/>
  <c r="Z1472" i="41"/>
  <c r="AB1472" i="41"/>
  <c r="AC1472" i="41"/>
  <c r="AD1472" i="41" s="1"/>
  <c r="D1473" i="41"/>
  <c r="F1473" i="41"/>
  <c r="H1473" i="41"/>
  <c r="J1473" i="41"/>
  <c r="L1473" i="41"/>
  <c r="N1473" i="41"/>
  <c r="P1473" i="41"/>
  <c r="R1473" i="41"/>
  <c r="T1473" i="41"/>
  <c r="V1473" i="41"/>
  <c r="X1473" i="41"/>
  <c r="Z1473" i="41"/>
  <c r="AB1473" i="41"/>
  <c r="AC1473" i="41"/>
  <c r="AD1473" i="41"/>
  <c r="D1474" i="41"/>
  <c r="F1474" i="41"/>
  <c r="H1474" i="41"/>
  <c r="J1474" i="41"/>
  <c r="L1474" i="41"/>
  <c r="N1474" i="41"/>
  <c r="P1474" i="41"/>
  <c r="R1474" i="41"/>
  <c r="T1474" i="41"/>
  <c r="V1474" i="41"/>
  <c r="X1474" i="41"/>
  <c r="Z1474" i="41"/>
  <c r="AB1474" i="41"/>
  <c r="AC1474" i="41"/>
  <c r="AD1474" i="41"/>
  <c r="D1475" i="41"/>
  <c r="F1475" i="41"/>
  <c r="H1475" i="41"/>
  <c r="J1475" i="41"/>
  <c r="L1475" i="41"/>
  <c r="N1475" i="41"/>
  <c r="P1475" i="41"/>
  <c r="R1475" i="41"/>
  <c r="T1475" i="41"/>
  <c r="V1475" i="41"/>
  <c r="X1475" i="41"/>
  <c r="Z1475" i="41"/>
  <c r="AB1475" i="41"/>
  <c r="AC1475" i="41"/>
  <c r="AD1475" i="41"/>
  <c r="D1476" i="41"/>
  <c r="F1476" i="41"/>
  <c r="H1476" i="41"/>
  <c r="J1476" i="41"/>
  <c r="L1476" i="41"/>
  <c r="N1476" i="41"/>
  <c r="P1476" i="41"/>
  <c r="R1476" i="41"/>
  <c r="T1476" i="41"/>
  <c r="V1476" i="41"/>
  <c r="X1476" i="41"/>
  <c r="Z1476" i="41"/>
  <c r="AB1476" i="41"/>
  <c r="AC1476" i="41"/>
  <c r="AD1476" i="41" s="1"/>
  <c r="D1477" i="41"/>
  <c r="F1477" i="41"/>
  <c r="H1477" i="41"/>
  <c r="J1477" i="41"/>
  <c r="L1477" i="41"/>
  <c r="N1477" i="41"/>
  <c r="P1477" i="41"/>
  <c r="R1477" i="41"/>
  <c r="T1477" i="41"/>
  <c r="V1477" i="41"/>
  <c r="X1477" i="41"/>
  <c r="Z1477" i="41"/>
  <c r="AB1477" i="41"/>
  <c r="AC1477" i="41"/>
  <c r="AD1477" i="41"/>
  <c r="D1478" i="41"/>
  <c r="F1478" i="41"/>
  <c r="H1478" i="41"/>
  <c r="J1478" i="41"/>
  <c r="L1478" i="41"/>
  <c r="N1478" i="41"/>
  <c r="P1478" i="41"/>
  <c r="R1478" i="41"/>
  <c r="T1478" i="41"/>
  <c r="V1478" i="41"/>
  <c r="X1478" i="41"/>
  <c r="Z1478" i="41"/>
  <c r="AB1478" i="41"/>
  <c r="AC1478" i="41"/>
  <c r="AD1478" i="41" s="1"/>
  <c r="D1479" i="41"/>
  <c r="F1479" i="41"/>
  <c r="H1479" i="41"/>
  <c r="J1479" i="41"/>
  <c r="L1479" i="41"/>
  <c r="N1479" i="41"/>
  <c r="P1479" i="41"/>
  <c r="R1479" i="41"/>
  <c r="T1479" i="41"/>
  <c r="V1479" i="41"/>
  <c r="X1479" i="41"/>
  <c r="Z1479" i="41"/>
  <c r="AB1479" i="41"/>
  <c r="AC1479" i="41"/>
  <c r="AD1479" i="41"/>
  <c r="D1480" i="41"/>
  <c r="F1480" i="41"/>
  <c r="H1480" i="41"/>
  <c r="J1480" i="41"/>
  <c r="L1480" i="41"/>
  <c r="N1480" i="41"/>
  <c r="P1480" i="41"/>
  <c r="R1480" i="41"/>
  <c r="T1480" i="41"/>
  <c r="V1480" i="41"/>
  <c r="X1480" i="41"/>
  <c r="Z1480" i="41"/>
  <c r="AB1480" i="41"/>
  <c r="AC1480" i="41"/>
  <c r="AD1480" i="41" s="1"/>
  <c r="D1481" i="41"/>
  <c r="F1481" i="41"/>
  <c r="H1481" i="41"/>
  <c r="J1481" i="41"/>
  <c r="L1481" i="41"/>
  <c r="N1481" i="41"/>
  <c r="P1481" i="41"/>
  <c r="R1481" i="41"/>
  <c r="T1481" i="41"/>
  <c r="V1481" i="41"/>
  <c r="X1481" i="41"/>
  <c r="Z1481" i="41"/>
  <c r="AB1481" i="41"/>
  <c r="AC1481" i="41"/>
  <c r="AD1481" i="41" s="1"/>
  <c r="D1482" i="41"/>
  <c r="F1482" i="41"/>
  <c r="H1482" i="41"/>
  <c r="J1482" i="41"/>
  <c r="L1482" i="41"/>
  <c r="N1482" i="41"/>
  <c r="P1482" i="41"/>
  <c r="R1482" i="41"/>
  <c r="T1482" i="41"/>
  <c r="V1482" i="41"/>
  <c r="X1482" i="41"/>
  <c r="Z1482" i="41"/>
  <c r="AB1482" i="41"/>
  <c r="AC1482" i="41"/>
  <c r="AD1482" i="41"/>
  <c r="D1483" i="41"/>
  <c r="F1483" i="41"/>
  <c r="H1483" i="41"/>
  <c r="J1483" i="41"/>
  <c r="L1483" i="41"/>
  <c r="N1483" i="41"/>
  <c r="P1483" i="41"/>
  <c r="R1483" i="41"/>
  <c r="T1483" i="41"/>
  <c r="V1483" i="41"/>
  <c r="X1483" i="41"/>
  <c r="Z1483" i="41"/>
  <c r="AB1483" i="41"/>
  <c r="AC1483" i="41"/>
  <c r="AD1483" i="41"/>
  <c r="D1484" i="41"/>
  <c r="F1484" i="41"/>
  <c r="H1484" i="41"/>
  <c r="J1484" i="41"/>
  <c r="L1484" i="41"/>
  <c r="N1484" i="41"/>
  <c r="P1484" i="41"/>
  <c r="R1484" i="41"/>
  <c r="T1484" i="41"/>
  <c r="V1484" i="41"/>
  <c r="X1484" i="41"/>
  <c r="Z1484" i="41"/>
  <c r="AB1484" i="41"/>
  <c r="AC1484" i="41"/>
  <c r="AD1484" i="41" s="1"/>
  <c r="D1485" i="41"/>
  <c r="F1485" i="41"/>
  <c r="H1485" i="41"/>
  <c r="J1485" i="41"/>
  <c r="L1485" i="41"/>
  <c r="N1485" i="41"/>
  <c r="P1485" i="41"/>
  <c r="R1485" i="41"/>
  <c r="T1485" i="41"/>
  <c r="V1485" i="41"/>
  <c r="X1485" i="41"/>
  <c r="Z1485" i="41"/>
  <c r="AB1485" i="41"/>
  <c r="AC1485" i="41"/>
  <c r="AD1485" i="41"/>
  <c r="D1486" i="41"/>
  <c r="F1486" i="41"/>
  <c r="H1486" i="41"/>
  <c r="J1486" i="41"/>
  <c r="L1486" i="41"/>
  <c r="N1486" i="41"/>
  <c r="P1486" i="41"/>
  <c r="R1486" i="41"/>
  <c r="T1486" i="41"/>
  <c r="V1486" i="41"/>
  <c r="X1486" i="41"/>
  <c r="Z1486" i="41"/>
  <c r="AB1486" i="41"/>
  <c r="AC1486" i="41"/>
  <c r="AD1486" i="41"/>
  <c r="D1487" i="41"/>
  <c r="F1487" i="41"/>
  <c r="H1487" i="41"/>
  <c r="J1487" i="41"/>
  <c r="L1487" i="41"/>
  <c r="N1487" i="41"/>
  <c r="P1487" i="41"/>
  <c r="R1487" i="41"/>
  <c r="T1487" i="41"/>
  <c r="V1487" i="41"/>
  <c r="X1487" i="41"/>
  <c r="Z1487" i="41"/>
  <c r="AB1487" i="41"/>
  <c r="AC1487" i="41"/>
  <c r="AD1487" i="41"/>
  <c r="D1488" i="41"/>
  <c r="F1488" i="41"/>
  <c r="H1488" i="41"/>
  <c r="J1488" i="41"/>
  <c r="L1488" i="41"/>
  <c r="N1488" i="41"/>
  <c r="P1488" i="41"/>
  <c r="R1488" i="41"/>
  <c r="T1488" i="41"/>
  <c r="V1488" i="41"/>
  <c r="X1488" i="41"/>
  <c r="Z1488" i="41"/>
  <c r="AB1488" i="41"/>
  <c r="AC1488" i="41"/>
  <c r="AD1488" i="41" s="1"/>
  <c r="D1489" i="41"/>
  <c r="F1489" i="41"/>
  <c r="H1489" i="41"/>
  <c r="J1489" i="41"/>
  <c r="L1489" i="41"/>
  <c r="N1489" i="41"/>
  <c r="P1489" i="41"/>
  <c r="R1489" i="41"/>
  <c r="T1489" i="41"/>
  <c r="V1489" i="41"/>
  <c r="X1489" i="41"/>
  <c r="Z1489" i="41"/>
  <c r="AB1489" i="41"/>
  <c r="AC1489" i="41"/>
  <c r="AD1489" i="41"/>
  <c r="D1490" i="41"/>
  <c r="F1490" i="41"/>
  <c r="H1490" i="41"/>
  <c r="J1490" i="41"/>
  <c r="L1490" i="41"/>
  <c r="N1490" i="41"/>
  <c r="P1490" i="41"/>
  <c r="R1490" i="41"/>
  <c r="T1490" i="41"/>
  <c r="V1490" i="41"/>
  <c r="X1490" i="41"/>
  <c r="Z1490" i="41"/>
  <c r="AB1490" i="41"/>
  <c r="AC1490" i="41"/>
  <c r="AD1490" i="41"/>
  <c r="D1491" i="41"/>
  <c r="F1491" i="41"/>
  <c r="H1491" i="41"/>
  <c r="J1491" i="41"/>
  <c r="L1491" i="41"/>
  <c r="N1491" i="41"/>
  <c r="P1491" i="41"/>
  <c r="R1491" i="41"/>
  <c r="T1491" i="41"/>
  <c r="V1491" i="41"/>
  <c r="X1491" i="41"/>
  <c r="Z1491" i="41"/>
  <c r="AB1491" i="41"/>
  <c r="AC1491" i="41"/>
  <c r="AD1491" i="41"/>
  <c r="D1492" i="41"/>
  <c r="F1492" i="41"/>
  <c r="H1492" i="41"/>
  <c r="J1492" i="41"/>
  <c r="L1492" i="41"/>
  <c r="N1492" i="41"/>
  <c r="P1492" i="41"/>
  <c r="R1492" i="41"/>
  <c r="T1492" i="41"/>
  <c r="V1492" i="41"/>
  <c r="X1492" i="41"/>
  <c r="Z1492" i="41"/>
  <c r="AB1492" i="41"/>
  <c r="AC1492" i="41"/>
  <c r="AD1492" i="41" s="1"/>
  <c r="D1493" i="41"/>
  <c r="F1493" i="41"/>
  <c r="H1493" i="41"/>
  <c r="J1493" i="41"/>
  <c r="L1493" i="41"/>
  <c r="N1493" i="41"/>
  <c r="P1493" i="41"/>
  <c r="R1493" i="41"/>
  <c r="T1493" i="41"/>
  <c r="V1493" i="41"/>
  <c r="X1493" i="41"/>
  <c r="Z1493" i="41"/>
  <c r="AB1493" i="41"/>
  <c r="AC1493" i="41"/>
  <c r="AD1493" i="41"/>
  <c r="D1494" i="41"/>
  <c r="F1494" i="41"/>
  <c r="H1494" i="41"/>
  <c r="J1494" i="41"/>
  <c r="L1494" i="41"/>
  <c r="N1494" i="41"/>
  <c r="P1494" i="41"/>
  <c r="R1494" i="41"/>
  <c r="T1494" i="41"/>
  <c r="V1494" i="41"/>
  <c r="X1494" i="41"/>
  <c r="Z1494" i="41"/>
  <c r="AB1494" i="41"/>
  <c r="AC1494" i="41"/>
  <c r="AD1494" i="41" s="1"/>
  <c r="D1495" i="41"/>
  <c r="F1495" i="41"/>
  <c r="H1495" i="41"/>
  <c r="J1495" i="41"/>
  <c r="L1495" i="41"/>
  <c r="N1495" i="41"/>
  <c r="P1495" i="41"/>
  <c r="R1495" i="41"/>
  <c r="T1495" i="41"/>
  <c r="V1495" i="41"/>
  <c r="X1495" i="41"/>
  <c r="Z1495" i="41"/>
  <c r="AB1495" i="41"/>
  <c r="AC1495" i="41"/>
  <c r="AD1495" i="41"/>
  <c r="D1496" i="41"/>
  <c r="F1496" i="41"/>
  <c r="E353" i="40" s="1"/>
  <c r="H1496" i="41"/>
  <c r="J1496" i="41"/>
  <c r="L1496" i="41"/>
  <c r="N1496" i="41"/>
  <c r="P1496" i="41"/>
  <c r="R1496" i="41"/>
  <c r="Q353" i="40" s="1"/>
  <c r="T1496" i="41"/>
  <c r="V1496" i="41"/>
  <c r="X1496" i="41"/>
  <c r="Z1496" i="41"/>
  <c r="AB1496" i="41"/>
  <c r="AC1496" i="41"/>
  <c r="AD1496" i="41" s="1"/>
  <c r="D1497" i="41"/>
  <c r="C353" i="40" s="1"/>
  <c r="F1497" i="41"/>
  <c r="H1497" i="41"/>
  <c r="J1497" i="41"/>
  <c r="L1497" i="41"/>
  <c r="K353" i="40" s="1"/>
  <c r="N1497" i="41"/>
  <c r="M353" i="40" s="1"/>
  <c r="P1497" i="41"/>
  <c r="R1497" i="41"/>
  <c r="T1497" i="41"/>
  <c r="V1497" i="41"/>
  <c r="X1497" i="41"/>
  <c r="Z1497" i="41"/>
  <c r="AB1497" i="41"/>
  <c r="AC1497" i="41"/>
  <c r="AD1497" i="41" s="1"/>
  <c r="D1498" i="41"/>
  <c r="F1498" i="41"/>
  <c r="H1498" i="41"/>
  <c r="J1498" i="41"/>
  <c r="L1498" i="41"/>
  <c r="N1498" i="41"/>
  <c r="P1498" i="41"/>
  <c r="O353" i="40" s="1"/>
  <c r="R1498" i="41"/>
  <c r="T1498" i="41"/>
  <c r="V1498" i="41"/>
  <c r="X1498" i="41"/>
  <c r="W353" i="40" s="1"/>
  <c r="Z1498" i="41"/>
  <c r="AB1498" i="41"/>
  <c r="AC1498" i="41"/>
  <c r="AD1498" i="41"/>
  <c r="D1499" i="41"/>
  <c r="F1499" i="41"/>
  <c r="H1499" i="41"/>
  <c r="J1499" i="41"/>
  <c r="L1499" i="41"/>
  <c r="N1499" i="41"/>
  <c r="P1499" i="41"/>
  <c r="R1499" i="41"/>
  <c r="T1499" i="41"/>
  <c r="V1499" i="41"/>
  <c r="X1499" i="41"/>
  <c r="Z1499" i="41"/>
  <c r="AB1499" i="41"/>
  <c r="AC1499" i="41"/>
  <c r="AD1499" i="41"/>
  <c r="D1500" i="41"/>
  <c r="F1500" i="41"/>
  <c r="H1500" i="41"/>
  <c r="J1500" i="41"/>
  <c r="L1500" i="41"/>
  <c r="N1500" i="41"/>
  <c r="P1500" i="41"/>
  <c r="R1500" i="41"/>
  <c r="T1500" i="41"/>
  <c r="S353" i="40" s="1"/>
  <c r="V1500" i="41"/>
  <c r="X1500" i="41"/>
  <c r="Z1500" i="41"/>
  <c r="AB1500" i="41"/>
  <c r="AC1500" i="41"/>
  <c r="AD1500" i="41" s="1"/>
  <c r="D1501" i="41"/>
  <c r="F1501" i="41"/>
  <c r="H1501" i="41"/>
  <c r="J1501" i="41"/>
  <c r="L1501" i="41"/>
  <c r="N1501" i="41"/>
  <c r="P1501" i="41"/>
  <c r="R1501" i="41"/>
  <c r="T1501" i="41"/>
  <c r="V1501" i="41"/>
  <c r="X1501" i="41"/>
  <c r="Z1501" i="41"/>
  <c r="AB1501" i="41"/>
  <c r="AC1501" i="41"/>
  <c r="AD1501" i="41"/>
  <c r="D1502" i="41"/>
  <c r="F1502" i="41"/>
  <c r="H1502" i="41"/>
  <c r="J1502" i="41"/>
  <c r="L1502" i="41"/>
  <c r="N1502" i="41"/>
  <c r="P1502" i="41"/>
  <c r="R1502" i="41"/>
  <c r="T1502" i="41"/>
  <c r="V1502" i="41"/>
  <c r="X1502" i="41"/>
  <c r="Z1502" i="41"/>
  <c r="AB1502" i="41"/>
  <c r="AC1502" i="41"/>
  <c r="AD1502" i="41"/>
  <c r="D1503" i="41"/>
  <c r="F1503" i="41"/>
  <c r="H1503" i="41"/>
  <c r="J1503" i="41"/>
  <c r="L1503" i="41"/>
  <c r="N1503" i="41"/>
  <c r="P1503" i="41"/>
  <c r="R1503" i="41"/>
  <c r="T1503" i="41"/>
  <c r="V1503" i="41"/>
  <c r="X1503" i="41"/>
  <c r="Z1503" i="41"/>
  <c r="AB1503" i="41"/>
  <c r="AC1503" i="41"/>
  <c r="AD1503" i="41"/>
  <c r="D1504" i="41"/>
  <c r="F1504" i="41"/>
  <c r="H1504" i="41"/>
  <c r="J1504" i="41"/>
  <c r="L1504" i="41"/>
  <c r="N1504" i="41"/>
  <c r="P1504" i="41"/>
  <c r="R1504" i="41"/>
  <c r="T1504" i="41"/>
  <c r="V1504" i="41"/>
  <c r="X1504" i="41"/>
  <c r="Z1504" i="41"/>
  <c r="AB1504" i="41"/>
  <c r="AC1504" i="41"/>
  <c r="AD1504" i="41" s="1"/>
  <c r="D1505" i="41"/>
  <c r="F1505" i="41"/>
  <c r="H1505" i="41"/>
  <c r="J1505" i="41"/>
  <c r="L1505" i="41"/>
  <c r="N1505" i="41"/>
  <c r="P1505" i="41"/>
  <c r="R1505" i="41"/>
  <c r="T1505" i="41"/>
  <c r="V1505" i="41"/>
  <c r="X1505" i="41"/>
  <c r="Z1505" i="41"/>
  <c r="AB1505" i="41"/>
  <c r="AC1505" i="41"/>
  <c r="AD1505" i="41"/>
  <c r="D1506" i="41"/>
  <c r="F1506" i="41"/>
  <c r="H1506" i="41"/>
  <c r="J1506" i="41"/>
  <c r="L1506" i="41"/>
  <c r="N1506" i="41"/>
  <c r="P1506" i="41"/>
  <c r="R1506" i="41"/>
  <c r="T1506" i="41"/>
  <c r="V1506" i="41"/>
  <c r="X1506" i="41"/>
  <c r="Z1506" i="41"/>
  <c r="AB1506" i="41"/>
  <c r="AC1506" i="41"/>
  <c r="AD1506" i="41"/>
  <c r="D1507" i="41"/>
  <c r="F1507" i="41"/>
  <c r="H1507" i="41"/>
  <c r="J1507" i="41"/>
  <c r="L1507" i="41"/>
  <c r="N1507" i="41"/>
  <c r="P1507" i="41"/>
  <c r="R1507" i="41"/>
  <c r="T1507" i="41"/>
  <c r="V1507" i="41"/>
  <c r="X1507" i="41"/>
  <c r="Z1507" i="41"/>
  <c r="AB1507" i="41"/>
  <c r="AC1507" i="41"/>
  <c r="AD1507" i="41"/>
  <c r="D1508" i="41"/>
  <c r="F1508" i="41"/>
  <c r="H1508" i="41"/>
  <c r="J1508" i="41"/>
  <c r="L1508" i="41"/>
  <c r="N1508" i="41"/>
  <c r="P1508" i="41"/>
  <c r="R1508" i="41"/>
  <c r="T1508" i="41"/>
  <c r="V1508" i="41"/>
  <c r="X1508" i="41"/>
  <c r="Z1508" i="41"/>
  <c r="AB1508" i="41"/>
  <c r="AC1508" i="41"/>
  <c r="AD1508" i="41" s="1"/>
  <c r="D1509" i="41"/>
  <c r="F1509" i="41"/>
  <c r="H1509" i="41"/>
  <c r="J1509" i="41"/>
  <c r="L1509" i="41"/>
  <c r="N1509" i="41"/>
  <c r="P1509" i="41"/>
  <c r="R1509" i="41"/>
  <c r="T1509" i="41"/>
  <c r="V1509" i="41"/>
  <c r="X1509" i="41"/>
  <c r="Z1509" i="41"/>
  <c r="AB1509" i="41"/>
  <c r="AC1509" i="41"/>
  <c r="AD1509" i="41"/>
  <c r="D1510" i="41"/>
  <c r="F1510" i="41"/>
  <c r="H1510" i="41"/>
  <c r="J1510" i="41"/>
  <c r="L1510" i="41"/>
  <c r="N1510" i="41"/>
  <c r="P1510" i="41"/>
  <c r="R1510" i="41"/>
  <c r="T1510" i="41"/>
  <c r="V1510" i="41"/>
  <c r="X1510" i="41"/>
  <c r="Z1510" i="41"/>
  <c r="AB1510" i="41"/>
  <c r="AC1510" i="41"/>
  <c r="AD1510" i="41" s="1"/>
  <c r="D1511" i="41"/>
  <c r="F1511" i="41"/>
  <c r="H1511" i="41"/>
  <c r="J1511" i="41"/>
  <c r="L1511" i="41"/>
  <c r="N1511" i="41"/>
  <c r="P1511" i="41"/>
  <c r="R1511" i="41"/>
  <c r="T1511" i="41"/>
  <c r="V1511" i="41"/>
  <c r="X1511" i="41"/>
  <c r="Z1511" i="41"/>
  <c r="AB1511" i="41"/>
  <c r="AC1511" i="41"/>
  <c r="AD1511" i="41"/>
  <c r="D1512" i="41"/>
  <c r="F1512" i="41"/>
  <c r="H1512" i="41"/>
  <c r="J1512" i="41"/>
  <c r="L1512" i="41"/>
  <c r="N1512" i="41"/>
  <c r="P1512" i="41"/>
  <c r="R1512" i="41"/>
  <c r="T1512" i="41"/>
  <c r="V1512" i="41"/>
  <c r="X1512" i="41"/>
  <c r="Z1512" i="41"/>
  <c r="AB1512" i="41"/>
  <c r="AC1512" i="41"/>
  <c r="AD1512" i="41" s="1"/>
  <c r="D1513" i="41"/>
  <c r="F1513" i="41"/>
  <c r="H1513" i="41"/>
  <c r="J1513" i="41"/>
  <c r="L1513" i="41"/>
  <c r="N1513" i="41"/>
  <c r="P1513" i="41"/>
  <c r="R1513" i="41"/>
  <c r="T1513" i="41"/>
  <c r="V1513" i="41"/>
  <c r="X1513" i="41"/>
  <c r="Z1513" i="41"/>
  <c r="AB1513" i="41"/>
  <c r="AC1513" i="41"/>
  <c r="AD1513" i="41" s="1"/>
  <c r="D1514" i="41"/>
  <c r="F1514" i="41"/>
  <c r="H1514" i="41"/>
  <c r="J1514" i="41"/>
  <c r="L1514" i="41"/>
  <c r="N1514" i="41"/>
  <c r="P1514" i="41"/>
  <c r="R1514" i="41"/>
  <c r="T1514" i="41"/>
  <c r="V1514" i="41"/>
  <c r="X1514" i="41"/>
  <c r="Z1514" i="41"/>
  <c r="AB1514" i="41"/>
  <c r="AC1514" i="41"/>
  <c r="AD1514" i="41"/>
  <c r="D1515" i="41"/>
  <c r="F1515" i="41"/>
  <c r="H1515" i="41"/>
  <c r="J1515" i="41"/>
  <c r="L1515" i="41"/>
  <c r="N1515" i="41"/>
  <c r="P1515" i="41"/>
  <c r="R1515" i="41"/>
  <c r="T1515" i="41"/>
  <c r="V1515" i="41"/>
  <c r="X1515" i="41"/>
  <c r="Z1515" i="41"/>
  <c r="AB1515" i="41"/>
  <c r="AC1515" i="41"/>
  <c r="AD1515" i="41"/>
  <c r="D1516" i="41"/>
  <c r="F1516" i="41"/>
  <c r="H1516" i="41"/>
  <c r="J1516" i="41"/>
  <c r="L1516" i="41"/>
  <c r="N1516" i="41"/>
  <c r="P1516" i="41"/>
  <c r="R1516" i="41"/>
  <c r="T1516" i="41"/>
  <c r="V1516" i="41"/>
  <c r="X1516" i="41"/>
  <c r="Z1516" i="41"/>
  <c r="AB1516" i="41"/>
  <c r="AC1516" i="41"/>
  <c r="AD1516" i="41" s="1"/>
  <c r="D1517" i="41"/>
  <c r="F1517" i="41"/>
  <c r="H1517" i="41"/>
  <c r="J1517" i="41"/>
  <c r="L1517" i="41"/>
  <c r="N1517" i="41"/>
  <c r="P1517" i="41"/>
  <c r="R1517" i="41"/>
  <c r="T1517" i="41"/>
  <c r="V1517" i="41"/>
  <c r="X1517" i="41"/>
  <c r="Z1517" i="41"/>
  <c r="AB1517" i="41"/>
  <c r="AC1517" i="41"/>
  <c r="AD1517" i="41"/>
  <c r="D1518" i="41"/>
  <c r="F1518" i="41"/>
  <c r="H1518" i="41"/>
  <c r="J1518" i="41"/>
  <c r="L1518" i="41"/>
  <c r="N1518" i="41"/>
  <c r="P1518" i="41"/>
  <c r="R1518" i="41"/>
  <c r="T1518" i="41"/>
  <c r="V1518" i="41"/>
  <c r="X1518" i="41"/>
  <c r="Z1518" i="41"/>
  <c r="AB1518" i="41"/>
  <c r="AC1518" i="41"/>
  <c r="AD1518" i="41"/>
  <c r="D1519" i="41"/>
  <c r="F1519" i="41"/>
  <c r="H1519" i="41"/>
  <c r="J1519" i="41"/>
  <c r="L1519" i="41"/>
  <c r="N1519" i="41"/>
  <c r="P1519" i="41"/>
  <c r="R1519" i="41"/>
  <c r="T1519" i="41"/>
  <c r="V1519" i="41"/>
  <c r="X1519" i="41"/>
  <c r="Z1519" i="41"/>
  <c r="AB1519" i="41"/>
  <c r="AC1519" i="41"/>
  <c r="AD1519" i="41"/>
  <c r="D1520" i="41"/>
  <c r="F1520" i="41"/>
  <c r="H1520" i="41"/>
  <c r="J1520" i="41"/>
  <c r="L1520" i="41"/>
  <c r="N1520" i="41"/>
  <c r="P1520" i="41"/>
  <c r="R1520" i="41"/>
  <c r="T1520" i="41"/>
  <c r="V1520" i="41"/>
  <c r="X1520" i="41"/>
  <c r="Z1520" i="41"/>
  <c r="AB1520" i="41"/>
  <c r="AC1520" i="41"/>
  <c r="AD1520" i="41" s="1"/>
  <c r="D1521" i="41"/>
  <c r="F1521" i="41"/>
  <c r="H1521" i="41"/>
  <c r="J1521" i="41"/>
  <c r="L1521" i="41"/>
  <c r="N1521" i="41"/>
  <c r="P1521" i="41"/>
  <c r="R1521" i="41"/>
  <c r="T1521" i="41"/>
  <c r="V1521" i="41"/>
  <c r="X1521" i="41"/>
  <c r="Z1521" i="41"/>
  <c r="AB1521" i="41"/>
  <c r="AC1521" i="41"/>
  <c r="AD1521" i="41"/>
  <c r="D1522" i="41"/>
  <c r="F1522" i="41"/>
  <c r="H1522" i="41"/>
  <c r="J1522" i="41"/>
  <c r="L1522" i="41"/>
  <c r="N1522" i="41"/>
  <c r="P1522" i="41"/>
  <c r="R1522" i="41"/>
  <c r="T1522" i="41"/>
  <c r="V1522" i="41"/>
  <c r="X1522" i="41"/>
  <c r="Z1522" i="41"/>
  <c r="AB1522" i="41"/>
  <c r="AC1522" i="41"/>
  <c r="AD1522" i="41"/>
  <c r="D1523" i="41"/>
  <c r="F1523" i="41"/>
  <c r="H1523" i="41"/>
  <c r="J1523" i="41"/>
  <c r="L1523" i="41"/>
  <c r="N1523" i="41"/>
  <c r="P1523" i="41"/>
  <c r="R1523" i="41"/>
  <c r="T1523" i="41"/>
  <c r="V1523" i="41"/>
  <c r="X1523" i="41"/>
  <c r="Z1523" i="41"/>
  <c r="AB1523" i="41"/>
  <c r="AC1523" i="41"/>
  <c r="AD1523" i="41"/>
  <c r="D1524" i="41"/>
  <c r="F1524" i="41"/>
  <c r="H1524" i="41"/>
  <c r="J1524" i="41"/>
  <c r="L1524" i="41"/>
  <c r="N1524" i="41"/>
  <c r="M354" i="40" s="1"/>
  <c r="P1524" i="41"/>
  <c r="R1524" i="41"/>
  <c r="T1524" i="41"/>
  <c r="V1524" i="41"/>
  <c r="U354" i="40" s="1"/>
  <c r="X1524" i="41"/>
  <c r="Z1524" i="41"/>
  <c r="AB1524" i="41"/>
  <c r="AA354" i="40" s="1"/>
  <c r="AC1524" i="41"/>
  <c r="AD1524" i="41" s="1"/>
  <c r="D1525" i="41"/>
  <c r="F1525" i="41"/>
  <c r="H1525" i="41"/>
  <c r="J1525" i="41"/>
  <c r="L1525" i="41"/>
  <c r="K354" i="40" s="1"/>
  <c r="N1525" i="41"/>
  <c r="P1525" i="41"/>
  <c r="R1525" i="41"/>
  <c r="T1525" i="41"/>
  <c r="S354" i="40" s="1"/>
  <c r="V1525" i="41"/>
  <c r="X1525" i="41"/>
  <c r="Z1525" i="41"/>
  <c r="AB1525" i="41"/>
  <c r="AC1525" i="41"/>
  <c r="AD1525" i="41"/>
  <c r="D1526" i="41"/>
  <c r="F1526" i="41"/>
  <c r="E354" i="40" s="1"/>
  <c r="H1526" i="41"/>
  <c r="J1526" i="41"/>
  <c r="L1526" i="41"/>
  <c r="N1526" i="41"/>
  <c r="P1526" i="41"/>
  <c r="R1526" i="41"/>
  <c r="Q354" i="40" s="1"/>
  <c r="T1526" i="41"/>
  <c r="V1526" i="41"/>
  <c r="X1526" i="41"/>
  <c r="Z1526" i="41"/>
  <c r="Y354" i="40" s="1"/>
  <c r="AB1526" i="41"/>
  <c r="AC1526" i="41"/>
  <c r="AD1526" i="41" s="1"/>
  <c r="D1527" i="41"/>
  <c r="F1527" i="41"/>
  <c r="H1527" i="41"/>
  <c r="G354" i="40" s="1"/>
  <c r="J1527" i="41"/>
  <c r="L1527" i="41"/>
  <c r="N1527" i="41"/>
  <c r="P1527" i="41"/>
  <c r="R1527" i="41"/>
  <c r="T1527" i="41"/>
  <c r="V1527" i="41"/>
  <c r="X1527" i="41"/>
  <c r="W354" i="40" s="1"/>
  <c r="Z1527" i="41"/>
  <c r="AB1527" i="41"/>
  <c r="AC1527" i="41"/>
  <c r="AD1527" i="41"/>
  <c r="D1528" i="41"/>
  <c r="F1528" i="41"/>
  <c r="H1528" i="41"/>
  <c r="J1528" i="41"/>
  <c r="I354" i="40" s="1"/>
  <c r="L1528" i="41"/>
  <c r="N1528" i="41"/>
  <c r="P1528" i="41"/>
  <c r="R1528" i="41"/>
  <c r="T1528" i="41"/>
  <c r="V1528" i="41"/>
  <c r="X1528" i="41"/>
  <c r="Z1528" i="41"/>
  <c r="AB1528" i="41"/>
  <c r="AC1528" i="41"/>
  <c r="AD1528" i="41" s="1"/>
  <c r="D1529" i="41"/>
  <c r="F1529" i="41"/>
  <c r="H1529" i="41"/>
  <c r="J1529" i="41"/>
  <c r="L1529" i="41"/>
  <c r="N1529" i="41"/>
  <c r="P1529" i="41"/>
  <c r="R1529" i="41"/>
  <c r="T1529" i="41"/>
  <c r="V1529" i="41"/>
  <c r="X1529" i="41"/>
  <c r="Z1529" i="41"/>
  <c r="AB1529" i="41"/>
  <c r="AC1529" i="41"/>
  <c r="AD1529" i="41" s="1"/>
  <c r="D1530" i="41"/>
  <c r="F1530" i="41"/>
  <c r="H1530" i="41"/>
  <c r="J1530" i="41"/>
  <c r="L1530" i="41"/>
  <c r="N1530" i="41"/>
  <c r="P1530" i="41"/>
  <c r="R1530" i="41"/>
  <c r="T1530" i="41"/>
  <c r="V1530" i="41"/>
  <c r="X1530" i="41"/>
  <c r="Z1530" i="41"/>
  <c r="AB1530" i="41"/>
  <c r="AC1530" i="41"/>
  <c r="AD1530" i="41"/>
  <c r="D1531" i="41"/>
  <c r="F1531" i="41"/>
  <c r="H1531" i="41"/>
  <c r="J1531" i="41"/>
  <c r="L1531" i="41"/>
  <c r="N1531" i="41"/>
  <c r="P1531" i="41"/>
  <c r="R1531" i="41"/>
  <c r="T1531" i="41"/>
  <c r="V1531" i="41"/>
  <c r="X1531" i="41"/>
  <c r="Z1531" i="41"/>
  <c r="AB1531" i="41"/>
  <c r="AC1531" i="41"/>
  <c r="AD1531" i="41"/>
  <c r="D1532" i="41"/>
  <c r="F1532" i="41"/>
  <c r="H1532" i="41"/>
  <c r="J1532" i="41"/>
  <c r="L1532" i="41"/>
  <c r="N1532" i="41"/>
  <c r="P1532" i="41"/>
  <c r="R1532" i="41"/>
  <c r="T1532" i="41"/>
  <c r="V1532" i="41"/>
  <c r="X1532" i="41"/>
  <c r="Z1532" i="41"/>
  <c r="AB1532" i="41"/>
  <c r="AC1532" i="41"/>
  <c r="AD1532" i="41" s="1"/>
  <c r="D1533" i="41"/>
  <c r="F1533" i="41"/>
  <c r="H1533" i="41"/>
  <c r="J1533" i="41"/>
  <c r="L1533" i="41"/>
  <c r="N1533" i="41"/>
  <c r="P1533" i="41"/>
  <c r="R1533" i="41"/>
  <c r="T1533" i="41"/>
  <c r="V1533" i="41"/>
  <c r="X1533" i="41"/>
  <c r="Z1533" i="41"/>
  <c r="AB1533" i="41"/>
  <c r="AC1533" i="41"/>
  <c r="AD1533" i="41"/>
  <c r="D1534" i="41"/>
  <c r="F1534" i="41"/>
  <c r="H1534" i="41"/>
  <c r="J1534" i="41"/>
  <c r="L1534" i="41"/>
  <c r="N1534" i="41"/>
  <c r="P1534" i="41"/>
  <c r="R1534" i="41"/>
  <c r="T1534" i="41"/>
  <c r="V1534" i="41"/>
  <c r="X1534" i="41"/>
  <c r="Z1534" i="41"/>
  <c r="AB1534" i="41"/>
  <c r="AC1534" i="41"/>
  <c r="AD1534" i="41"/>
  <c r="D1535" i="41"/>
  <c r="F1535" i="41"/>
  <c r="H1535" i="41"/>
  <c r="J1535" i="41"/>
  <c r="L1535" i="41"/>
  <c r="N1535" i="41"/>
  <c r="P1535" i="41"/>
  <c r="R1535" i="41"/>
  <c r="T1535" i="41"/>
  <c r="V1535" i="41"/>
  <c r="X1535" i="41"/>
  <c r="Z1535" i="41"/>
  <c r="AB1535" i="41"/>
  <c r="AC1535" i="41"/>
  <c r="AD1535" i="41"/>
  <c r="D1536" i="41"/>
  <c r="F1536" i="41"/>
  <c r="H1536" i="41"/>
  <c r="J1536" i="41"/>
  <c r="L1536" i="41"/>
  <c r="N1536" i="41"/>
  <c r="P1536" i="41"/>
  <c r="R1536" i="41"/>
  <c r="T1536" i="41"/>
  <c r="V1536" i="41"/>
  <c r="X1536" i="41"/>
  <c r="Z1536" i="41"/>
  <c r="AB1536" i="41"/>
  <c r="AC1536" i="41"/>
  <c r="AD1536" i="41" s="1"/>
  <c r="D1537" i="41"/>
  <c r="F1537" i="41"/>
  <c r="H1537" i="41"/>
  <c r="J1537" i="41"/>
  <c r="L1537" i="41"/>
  <c r="N1537" i="41"/>
  <c r="P1537" i="41"/>
  <c r="R1537" i="41"/>
  <c r="T1537" i="41"/>
  <c r="V1537" i="41"/>
  <c r="X1537" i="41"/>
  <c r="Z1537" i="41"/>
  <c r="AB1537" i="41"/>
  <c r="AC1537" i="41"/>
  <c r="AD1537" i="41"/>
  <c r="D1538" i="41"/>
  <c r="F1538" i="41"/>
  <c r="H1538" i="41"/>
  <c r="J1538" i="41"/>
  <c r="L1538" i="41"/>
  <c r="N1538" i="41"/>
  <c r="P1538" i="41"/>
  <c r="R1538" i="41"/>
  <c r="T1538" i="41"/>
  <c r="V1538" i="41"/>
  <c r="X1538" i="41"/>
  <c r="Z1538" i="41"/>
  <c r="AB1538" i="41"/>
  <c r="AC1538" i="41"/>
  <c r="AD1538" i="41"/>
  <c r="D1539" i="41"/>
  <c r="F1539" i="41"/>
  <c r="H1539" i="41"/>
  <c r="J1539" i="41"/>
  <c r="L1539" i="41"/>
  <c r="N1539" i="41"/>
  <c r="P1539" i="41"/>
  <c r="R1539" i="41"/>
  <c r="T1539" i="41"/>
  <c r="V1539" i="41"/>
  <c r="X1539" i="41"/>
  <c r="Z1539" i="41"/>
  <c r="AB1539" i="41"/>
  <c r="AC1539" i="41"/>
  <c r="AD1539" i="41"/>
  <c r="D1540" i="41"/>
  <c r="F1540" i="41"/>
  <c r="H1540" i="41"/>
  <c r="J1540" i="41"/>
  <c r="L1540" i="41"/>
  <c r="N1540" i="41"/>
  <c r="P1540" i="41"/>
  <c r="R1540" i="41"/>
  <c r="T1540" i="41"/>
  <c r="V1540" i="41"/>
  <c r="X1540" i="41"/>
  <c r="Z1540" i="41"/>
  <c r="AB1540" i="41"/>
  <c r="AC1540" i="41"/>
  <c r="AD1540" i="41" s="1"/>
  <c r="D1541" i="41"/>
  <c r="F1541" i="41"/>
  <c r="H1541" i="41"/>
  <c r="J1541" i="41"/>
  <c r="L1541" i="41"/>
  <c r="N1541" i="41"/>
  <c r="P1541" i="41"/>
  <c r="R1541" i="41"/>
  <c r="T1541" i="41"/>
  <c r="V1541" i="41"/>
  <c r="X1541" i="41"/>
  <c r="Z1541" i="41"/>
  <c r="AB1541" i="41"/>
  <c r="AC1541" i="41"/>
  <c r="AD1541" i="41"/>
  <c r="D1542" i="41"/>
  <c r="F1542" i="41"/>
  <c r="H1542" i="41"/>
  <c r="J1542" i="41"/>
  <c r="L1542" i="41"/>
  <c r="N1542" i="41"/>
  <c r="P1542" i="41"/>
  <c r="R1542" i="41"/>
  <c r="T1542" i="41"/>
  <c r="V1542" i="41"/>
  <c r="X1542" i="41"/>
  <c r="Z1542" i="41"/>
  <c r="AB1542" i="41"/>
  <c r="AC1542" i="41"/>
  <c r="AD1542" i="41" s="1"/>
  <c r="D1543" i="41"/>
  <c r="F1543" i="41"/>
  <c r="H1543" i="41"/>
  <c r="J1543" i="41"/>
  <c r="L1543" i="41"/>
  <c r="N1543" i="41"/>
  <c r="P1543" i="41"/>
  <c r="R1543" i="41"/>
  <c r="T1543" i="41"/>
  <c r="V1543" i="41"/>
  <c r="X1543" i="41"/>
  <c r="Z1543" i="41"/>
  <c r="AB1543" i="41"/>
  <c r="AC1543" i="41"/>
  <c r="AD1543" i="41"/>
  <c r="D1544" i="41"/>
  <c r="F1544" i="41"/>
  <c r="H1544" i="41"/>
  <c r="J1544" i="41"/>
  <c r="L1544" i="41"/>
  <c r="N1544" i="41"/>
  <c r="P1544" i="41"/>
  <c r="R1544" i="41"/>
  <c r="T1544" i="41"/>
  <c r="V1544" i="41"/>
  <c r="X1544" i="41"/>
  <c r="Z1544" i="41"/>
  <c r="AB1544" i="41"/>
  <c r="AC1544" i="41"/>
  <c r="AD1544" i="41" s="1"/>
  <c r="D1545" i="41"/>
  <c r="F1545" i="41"/>
  <c r="H1545" i="41"/>
  <c r="J1545" i="41"/>
  <c r="L1545" i="41"/>
  <c r="N1545" i="41"/>
  <c r="P1545" i="41"/>
  <c r="R1545" i="41"/>
  <c r="T1545" i="41"/>
  <c r="V1545" i="41"/>
  <c r="X1545" i="41"/>
  <c r="Z1545" i="41"/>
  <c r="AB1545" i="41"/>
  <c r="AC1545" i="41"/>
  <c r="AD1545" i="41" s="1"/>
  <c r="D1546" i="41"/>
  <c r="F1546" i="41"/>
  <c r="H1546" i="41"/>
  <c r="J1546" i="41"/>
  <c r="L1546" i="41"/>
  <c r="N1546" i="41"/>
  <c r="P1546" i="41"/>
  <c r="R1546" i="41"/>
  <c r="T1546" i="41"/>
  <c r="V1546" i="41"/>
  <c r="X1546" i="41"/>
  <c r="Z1546" i="41"/>
  <c r="AB1546" i="41"/>
  <c r="AC1546" i="41"/>
  <c r="AD1546" i="41"/>
  <c r="D1547" i="41"/>
  <c r="F1547" i="41"/>
  <c r="H1547" i="41"/>
  <c r="J1547" i="41"/>
  <c r="L1547" i="41"/>
  <c r="N1547" i="41"/>
  <c r="P1547" i="41"/>
  <c r="R1547" i="41"/>
  <c r="T1547" i="41"/>
  <c r="V1547" i="41"/>
  <c r="X1547" i="41"/>
  <c r="Z1547" i="41"/>
  <c r="AB1547" i="41"/>
  <c r="AC1547" i="41"/>
  <c r="AD1547" i="41"/>
  <c r="D1548" i="41"/>
  <c r="F1548" i="41"/>
  <c r="H1548" i="41"/>
  <c r="J1548" i="41"/>
  <c r="L1548" i="41"/>
  <c r="N1548" i="41"/>
  <c r="P1548" i="41"/>
  <c r="R1548" i="41"/>
  <c r="T1548" i="41"/>
  <c r="V1548" i="41"/>
  <c r="X1548" i="41"/>
  <c r="Z1548" i="41"/>
  <c r="AB1548" i="41"/>
  <c r="AC1548" i="41"/>
  <c r="AD1548" i="41" s="1"/>
  <c r="D1549" i="41"/>
  <c r="F1549" i="41"/>
  <c r="H1549" i="41"/>
  <c r="J1549" i="41"/>
  <c r="L1549" i="41"/>
  <c r="N1549" i="41"/>
  <c r="P1549" i="41"/>
  <c r="R1549" i="41"/>
  <c r="T1549" i="41"/>
  <c r="V1549" i="41"/>
  <c r="X1549" i="41"/>
  <c r="Z1549" i="41"/>
  <c r="AB1549" i="41"/>
  <c r="AC1549" i="41"/>
  <c r="AD1549" i="41"/>
  <c r="D1550" i="41"/>
  <c r="F1550" i="41"/>
  <c r="H1550" i="41"/>
  <c r="J1550" i="41"/>
  <c r="L1550" i="41"/>
  <c r="N1550" i="41"/>
  <c r="P1550" i="41"/>
  <c r="R1550" i="41"/>
  <c r="T1550" i="41"/>
  <c r="V1550" i="41"/>
  <c r="X1550" i="41"/>
  <c r="Z1550" i="41"/>
  <c r="AB1550" i="41"/>
  <c r="AC1550" i="41"/>
  <c r="AD1550" i="41"/>
  <c r="D1551" i="41"/>
  <c r="F1551" i="41"/>
  <c r="H1551" i="41"/>
  <c r="J1551" i="41"/>
  <c r="L1551" i="41"/>
  <c r="N1551" i="41"/>
  <c r="P1551" i="41"/>
  <c r="R1551" i="41"/>
  <c r="T1551" i="41"/>
  <c r="V1551" i="41"/>
  <c r="X1551" i="41"/>
  <c r="Z1551" i="41"/>
  <c r="AB1551" i="41"/>
  <c r="AC1551" i="41"/>
  <c r="AD1551" i="41"/>
  <c r="D1552" i="41"/>
  <c r="F1552" i="41"/>
  <c r="H1552" i="41"/>
  <c r="J1552" i="41"/>
  <c r="L1552" i="41"/>
  <c r="N1552" i="41"/>
  <c r="P1552" i="41"/>
  <c r="R1552" i="41"/>
  <c r="T1552" i="41"/>
  <c r="V1552" i="41"/>
  <c r="X1552" i="41"/>
  <c r="Z1552" i="41"/>
  <c r="AB1552" i="41"/>
  <c r="AC1552" i="41"/>
  <c r="AD1552" i="41" s="1"/>
  <c r="D1553" i="41"/>
  <c r="F1553" i="41"/>
  <c r="H1553" i="41"/>
  <c r="J1553" i="41"/>
  <c r="L1553" i="41"/>
  <c r="N1553" i="41"/>
  <c r="P1553" i="41"/>
  <c r="R1553" i="41"/>
  <c r="T1553" i="41"/>
  <c r="V1553" i="41"/>
  <c r="X1553" i="41"/>
  <c r="Z1553" i="41"/>
  <c r="AB1553" i="41"/>
  <c r="AC1553" i="41"/>
  <c r="AD1553" i="41"/>
  <c r="D1554" i="41"/>
  <c r="F1554" i="41"/>
  <c r="H1554" i="41"/>
  <c r="J1554" i="41"/>
  <c r="L1554" i="41"/>
  <c r="N1554" i="41"/>
  <c r="P1554" i="41"/>
  <c r="R1554" i="41"/>
  <c r="T1554" i="41"/>
  <c r="V1554" i="41"/>
  <c r="X1554" i="41"/>
  <c r="Z1554" i="41"/>
  <c r="AB1554" i="41"/>
  <c r="AC1554" i="41"/>
  <c r="AD1554" i="41"/>
  <c r="D1555" i="41"/>
  <c r="C355" i="40" s="1"/>
  <c r="F1555" i="41"/>
  <c r="H1555" i="41"/>
  <c r="J1555" i="41"/>
  <c r="L1555" i="41"/>
  <c r="N1555" i="41"/>
  <c r="P1555" i="41"/>
  <c r="R1555" i="41"/>
  <c r="T1555" i="41"/>
  <c r="V1555" i="41"/>
  <c r="X1555" i="41"/>
  <c r="Z1555" i="41"/>
  <c r="AB1555" i="41"/>
  <c r="AC1555" i="41"/>
  <c r="AD1555" i="41"/>
  <c r="D1556" i="41"/>
  <c r="F1556" i="41"/>
  <c r="E355" i="40" s="1"/>
  <c r="H1556" i="41"/>
  <c r="J1556" i="41"/>
  <c r="L1556" i="41"/>
  <c r="N1556" i="41"/>
  <c r="M355" i="40" s="1"/>
  <c r="P1556" i="41"/>
  <c r="R1556" i="41"/>
  <c r="T1556" i="41"/>
  <c r="V1556" i="41"/>
  <c r="U355" i="40" s="1"/>
  <c r="X1556" i="41"/>
  <c r="Z1556" i="41"/>
  <c r="AB1556" i="41"/>
  <c r="AC1556" i="41"/>
  <c r="AD1556" i="41" s="1"/>
  <c r="D1557" i="41"/>
  <c r="F1557" i="41"/>
  <c r="H1557" i="41"/>
  <c r="J1557" i="41"/>
  <c r="L1557" i="41"/>
  <c r="N1557" i="41"/>
  <c r="P1557" i="41"/>
  <c r="R1557" i="41"/>
  <c r="T1557" i="41"/>
  <c r="V1557" i="41"/>
  <c r="X1557" i="41"/>
  <c r="Z1557" i="41"/>
  <c r="AB1557" i="41"/>
  <c r="AC1557" i="41"/>
  <c r="AD1557" i="41"/>
  <c r="D1558" i="41"/>
  <c r="F1558" i="41"/>
  <c r="H1558" i="41"/>
  <c r="J1558" i="41"/>
  <c r="L1558" i="41"/>
  <c r="N1558" i="41"/>
  <c r="P1558" i="41"/>
  <c r="R1558" i="41"/>
  <c r="T1558" i="41"/>
  <c r="V1558" i="41"/>
  <c r="X1558" i="41"/>
  <c r="Z1558" i="41"/>
  <c r="AB1558" i="41"/>
  <c r="AC1558" i="41"/>
  <c r="AD1558" i="41" s="1"/>
  <c r="D1559" i="41"/>
  <c r="F1559" i="41"/>
  <c r="H1559" i="41"/>
  <c r="G355" i="40" s="1"/>
  <c r="J1559" i="41"/>
  <c r="L1559" i="41"/>
  <c r="N1559" i="41"/>
  <c r="P1559" i="41"/>
  <c r="R1559" i="41"/>
  <c r="T1559" i="41"/>
  <c r="V1559" i="41"/>
  <c r="X1559" i="41"/>
  <c r="W355" i="40" s="1"/>
  <c r="Z1559" i="41"/>
  <c r="AB1559" i="41"/>
  <c r="AC1559" i="41"/>
  <c r="AD1559" i="41"/>
  <c r="D1560" i="41"/>
  <c r="F1560" i="41"/>
  <c r="H1560" i="41"/>
  <c r="J1560" i="41"/>
  <c r="I355" i="40" s="1"/>
  <c r="L1560" i="41"/>
  <c r="N1560" i="41"/>
  <c r="P1560" i="41"/>
  <c r="R1560" i="41"/>
  <c r="Q355" i="40" s="1"/>
  <c r="T1560" i="41"/>
  <c r="V1560" i="41"/>
  <c r="X1560" i="41"/>
  <c r="Z1560" i="41"/>
  <c r="Y355" i="40" s="1"/>
  <c r="AB1560" i="41"/>
  <c r="AC1560" i="41"/>
  <c r="AD1560" i="41" s="1"/>
  <c r="D1561" i="41"/>
  <c r="F1561" i="41"/>
  <c r="H1561" i="41"/>
  <c r="J1561" i="41"/>
  <c r="L1561" i="41"/>
  <c r="N1561" i="41"/>
  <c r="P1561" i="41"/>
  <c r="R1561" i="41"/>
  <c r="T1561" i="41"/>
  <c r="V1561" i="41"/>
  <c r="X1561" i="41"/>
  <c r="Z1561" i="41"/>
  <c r="AB1561" i="41"/>
  <c r="AC1561" i="41"/>
  <c r="AD1561" i="41" s="1"/>
  <c r="D1562" i="41"/>
  <c r="F1562" i="41"/>
  <c r="H1562" i="41"/>
  <c r="J1562" i="41"/>
  <c r="L1562" i="41"/>
  <c r="N1562" i="41"/>
  <c r="P1562" i="41"/>
  <c r="R1562" i="41"/>
  <c r="T1562" i="41"/>
  <c r="V1562" i="41"/>
  <c r="X1562" i="41"/>
  <c r="Z1562" i="41"/>
  <c r="AB1562" i="41"/>
  <c r="AC1562" i="41"/>
  <c r="AD1562" i="41"/>
  <c r="D1563" i="41"/>
  <c r="F1563" i="41"/>
  <c r="H1563" i="41"/>
  <c r="J1563" i="41"/>
  <c r="L1563" i="41"/>
  <c r="N1563" i="41"/>
  <c r="P1563" i="41"/>
  <c r="R1563" i="41"/>
  <c r="T1563" i="41"/>
  <c r="V1563" i="41"/>
  <c r="X1563" i="41"/>
  <c r="Z1563" i="41"/>
  <c r="AB1563" i="41"/>
  <c r="AC1563" i="41"/>
  <c r="AD1563" i="41"/>
  <c r="D1564" i="41"/>
  <c r="F1564" i="41"/>
  <c r="H1564" i="41"/>
  <c r="J1564" i="41"/>
  <c r="L1564" i="41"/>
  <c r="N1564" i="41"/>
  <c r="P1564" i="41"/>
  <c r="R1564" i="41"/>
  <c r="T1564" i="41"/>
  <c r="V1564" i="41"/>
  <c r="X1564" i="41"/>
  <c r="Z1564" i="41"/>
  <c r="AB1564" i="41"/>
  <c r="AC1564" i="41"/>
  <c r="AD1564" i="41"/>
  <c r="D1565" i="41"/>
  <c r="F1565" i="41"/>
  <c r="H1565" i="41"/>
  <c r="J1565" i="41"/>
  <c r="L1565" i="41"/>
  <c r="N1565" i="41"/>
  <c r="P1565" i="41"/>
  <c r="R1565" i="41"/>
  <c r="T1565" i="41"/>
  <c r="V1565" i="41"/>
  <c r="X1565" i="41"/>
  <c r="Z1565" i="41"/>
  <c r="AB1565" i="41"/>
  <c r="AC1565" i="41"/>
  <c r="AD1565" i="41" s="1"/>
  <c r="D1566" i="41"/>
  <c r="F1566" i="41"/>
  <c r="H1566" i="41"/>
  <c r="J1566" i="41"/>
  <c r="L1566" i="41"/>
  <c r="N1566" i="41"/>
  <c r="P1566" i="41"/>
  <c r="R1566" i="41"/>
  <c r="T1566" i="41"/>
  <c r="V1566" i="41"/>
  <c r="X1566" i="41"/>
  <c r="Z1566" i="41"/>
  <c r="AB1566" i="41"/>
  <c r="AC1566" i="41"/>
  <c r="AD1566" i="41"/>
  <c r="D1567" i="41"/>
  <c r="F1567" i="41"/>
  <c r="H1567" i="41"/>
  <c r="J1567" i="41"/>
  <c r="L1567" i="41"/>
  <c r="N1567" i="41"/>
  <c r="P1567" i="41"/>
  <c r="R1567" i="41"/>
  <c r="T1567" i="41"/>
  <c r="V1567" i="41"/>
  <c r="X1567" i="41"/>
  <c r="Z1567" i="41"/>
  <c r="AB1567" i="41"/>
  <c r="AC1567" i="41"/>
  <c r="AD1567" i="41"/>
  <c r="D1568" i="41"/>
  <c r="F1568" i="41"/>
  <c r="H1568" i="41"/>
  <c r="J1568" i="41"/>
  <c r="L1568" i="41"/>
  <c r="N1568" i="41"/>
  <c r="P1568" i="41"/>
  <c r="R1568" i="41"/>
  <c r="T1568" i="41"/>
  <c r="V1568" i="41"/>
  <c r="X1568" i="41"/>
  <c r="Z1568" i="41"/>
  <c r="AB1568" i="41"/>
  <c r="AC1568" i="41"/>
  <c r="AD1568" i="41"/>
  <c r="D1569" i="41"/>
  <c r="F1569" i="41"/>
  <c r="H1569" i="41"/>
  <c r="J1569" i="41"/>
  <c r="L1569" i="41"/>
  <c r="N1569" i="41"/>
  <c r="P1569" i="41"/>
  <c r="R1569" i="41"/>
  <c r="T1569" i="41"/>
  <c r="V1569" i="41"/>
  <c r="X1569" i="41"/>
  <c r="Z1569" i="41"/>
  <c r="AB1569" i="41"/>
  <c r="AC1569" i="41"/>
  <c r="AD1569" i="41" s="1"/>
  <c r="D1570" i="41"/>
  <c r="F1570" i="41"/>
  <c r="H1570" i="41"/>
  <c r="J1570" i="41"/>
  <c r="L1570" i="41"/>
  <c r="N1570" i="41"/>
  <c r="P1570" i="41"/>
  <c r="R1570" i="41"/>
  <c r="T1570" i="41"/>
  <c r="V1570" i="41"/>
  <c r="X1570" i="41"/>
  <c r="Z1570" i="41"/>
  <c r="AB1570" i="41"/>
  <c r="AC1570" i="41"/>
  <c r="AD1570" i="41"/>
  <c r="D1571" i="41"/>
  <c r="F1571" i="41"/>
  <c r="H1571" i="41"/>
  <c r="J1571" i="41"/>
  <c r="L1571" i="41"/>
  <c r="N1571" i="41"/>
  <c r="P1571" i="41"/>
  <c r="R1571" i="41"/>
  <c r="T1571" i="41"/>
  <c r="V1571" i="41"/>
  <c r="X1571" i="41"/>
  <c r="Z1571" i="41"/>
  <c r="AB1571" i="41"/>
  <c r="AC1571" i="41"/>
  <c r="AD1571" i="41" s="1"/>
  <c r="D1572" i="41"/>
  <c r="F1572" i="41"/>
  <c r="H1572" i="41"/>
  <c r="J1572" i="41"/>
  <c r="L1572" i="41"/>
  <c r="N1572" i="41"/>
  <c r="P1572" i="41"/>
  <c r="R1572" i="41"/>
  <c r="T1572" i="41"/>
  <c r="V1572" i="41"/>
  <c r="X1572" i="41"/>
  <c r="Z1572" i="41"/>
  <c r="AB1572" i="41"/>
  <c r="AC1572" i="41"/>
  <c r="AD1572" i="41"/>
  <c r="D1573" i="41"/>
  <c r="F1573" i="41"/>
  <c r="H1573" i="41"/>
  <c r="J1573" i="41"/>
  <c r="L1573" i="41"/>
  <c r="N1573" i="41"/>
  <c r="P1573" i="41"/>
  <c r="R1573" i="41"/>
  <c r="T1573" i="41"/>
  <c r="V1573" i="41"/>
  <c r="X1573" i="41"/>
  <c r="Z1573" i="41"/>
  <c r="AB1573" i="41"/>
  <c r="AC1573" i="41"/>
  <c r="AD1573" i="41"/>
  <c r="H1574" i="41"/>
  <c r="J1574" i="41"/>
  <c r="L1574" i="41"/>
  <c r="N1574" i="41"/>
  <c r="P1574" i="41"/>
  <c r="R1574" i="41"/>
  <c r="T1574" i="41"/>
  <c r="V1574" i="41"/>
  <c r="X1574" i="41"/>
  <c r="Z1574" i="41"/>
  <c r="AB1574" i="41"/>
  <c r="AC1574" i="41"/>
  <c r="AD1574" i="41"/>
  <c r="H1575" i="41"/>
  <c r="J1575" i="41"/>
  <c r="L1575" i="41"/>
  <c r="N1575" i="41"/>
  <c r="P1575" i="41"/>
  <c r="R1575" i="41"/>
  <c r="T1575" i="41"/>
  <c r="V1575" i="41"/>
  <c r="X1575" i="41"/>
  <c r="Z1575" i="41"/>
  <c r="AB1575" i="41"/>
  <c r="AC1575" i="41"/>
  <c r="AD1575" i="41" s="1"/>
  <c r="H1576" i="41"/>
  <c r="J1576" i="41"/>
  <c r="L1576" i="41"/>
  <c r="N1576" i="41"/>
  <c r="P1576" i="41"/>
  <c r="R1576" i="41"/>
  <c r="T1576" i="41"/>
  <c r="V1576" i="41"/>
  <c r="X1576" i="41"/>
  <c r="Z1576" i="41"/>
  <c r="AB1576" i="41"/>
  <c r="AC1576" i="41"/>
  <c r="AD1576" i="41"/>
  <c r="H1577" i="41"/>
  <c r="J1577" i="41"/>
  <c r="L1577" i="41"/>
  <c r="N1577" i="41"/>
  <c r="P1577" i="41"/>
  <c r="R1577" i="41"/>
  <c r="T1577" i="41"/>
  <c r="V1577" i="41"/>
  <c r="X1577" i="41"/>
  <c r="Z1577" i="41"/>
  <c r="AB1577" i="41"/>
  <c r="AC1577" i="41"/>
  <c r="AD1577" i="41"/>
  <c r="H1578" i="41"/>
  <c r="J1578" i="41"/>
  <c r="L1578" i="41"/>
  <c r="N1578" i="41"/>
  <c r="P1578" i="41"/>
  <c r="R1578" i="41"/>
  <c r="T1578" i="41"/>
  <c r="V1578" i="41"/>
  <c r="X1578" i="41"/>
  <c r="Z1578" i="41"/>
  <c r="AB1578" i="41"/>
  <c r="AC1578" i="41"/>
  <c r="AD1578" i="41"/>
  <c r="H1579" i="41"/>
  <c r="J1579" i="41"/>
  <c r="L1579" i="41"/>
  <c r="N1579" i="41"/>
  <c r="P1579" i="41"/>
  <c r="R1579" i="41"/>
  <c r="T1579" i="41"/>
  <c r="V1579" i="41"/>
  <c r="X1579" i="41"/>
  <c r="Z1579" i="41"/>
  <c r="AB1579" i="41"/>
  <c r="AC1579" i="41"/>
  <c r="AD1579" i="41" s="1"/>
  <c r="H1580" i="41"/>
  <c r="J1580" i="41"/>
  <c r="L1580" i="41"/>
  <c r="N1580" i="41"/>
  <c r="P1580" i="41"/>
  <c r="R1580" i="41"/>
  <c r="T1580" i="41"/>
  <c r="V1580" i="41"/>
  <c r="X1580" i="41"/>
  <c r="Z1580" i="41"/>
  <c r="AB1580" i="41"/>
  <c r="AC1580" i="41"/>
  <c r="AD1580" i="41"/>
  <c r="H1581" i="41"/>
  <c r="J1581" i="41"/>
  <c r="L1581" i="41"/>
  <c r="N1581" i="41"/>
  <c r="P1581" i="41"/>
  <c r="R1581" i="41"/>
  <c r="T1581" i="41"/>
  <c r="V1581" i="41"/>
  <c r="X1581" i="41"/>
  <c r="Z1581" i="41"/>
  <c r="AB1581" i="41"/>
  <c r="AC1581" i="41"/>
  <c r="AD1581" i="41"/>
  <c r="H1582" i="41"/>
  <c r="J1582" i="41"/>
  <c r="L1582" i="41"/>
  <c r="N1582" i="41"/>
  <c r="P1582" i="41"/>
  <c r="R1582" i="41"/>
  <c r="T1582" i="41"/>
  <c r="V1582" i="41"/>
  <c r="X1582" i="41"/>
  <c r="Z1582" i="41"/>
  <c r="AB1582" i="41"/>
  <c r="AC1582" i="41"/>
  <c r="AD1582" i="41"/>
  <c r="H1583" i="41"/>
  <c r="J1583" i="41"/>
  <c r="L1583" i="41"/>
  <c r="N1583" i="41"/>
  <c r="P1583" i="41"/>
  <c r="R1583" i="41"/>
  <c r="T1583" i="41"/>
  <c r="V1583" i="41"/>
  <c r="X1583" i="41"/>
  <c r="Z1583" i="41"/>
  <c r="AB1583" i="41"/>
  <c r="AC1583" i="41"/>
  <c r="AD1583" i="41" s="1"/>
  <c r="H1584" i="41"/>
  <c r="J1584" i="41"/>
  <c r="L1584" i="41"/>
  <c r="N1584" i="41"/>
  <c r="P1584" i="41"/>
  <c r="R1584" i="41"/>
  <c r="T1584" i="41"/>
  <c r="V1584" i="41"/>
  <c r="X1584" i="41"/>
  <c r="Z1584" i="41"/>
  <c r="AB1584" i="41"/>
  <c r="AC1584" i="41"/>
  <c r="AD1584" i="41"/>
  <c r="H1585" i="41"/>
  <c r="G356" i="40" s="1"/>
  <c r="J1585" i="41"/>
  <c r="I356" i="40" s="1"/>
  <c r="L1585" i="41"/>
  <c r="N1585" i="41"/>
  <c r="P1585" i="41"/>
  <c r="O356" i="40" s="1"/>
  <c r="R1585" i="41"/>
  <c r="T1585" i="41"/>
  <c r="V1585" i="41"/>
  <c r="U356" i="40" s="1"/>
  <c r="X1585" i="41"/>
  <c r="W356" i="40" s="1"/>
  <c r="Z1585" i="41"/>
  <c r="Y356" i="40" s="1"/>
  <c r="AB1585" i="41"/>
  <c r="AC1585" i="41"/>
  <c r="AD1585" i="41"/>
  <c r="H1586" i="41"/>
  <c r="J1586" i="41"/>
  <c r="L1586" i="41"/>
  <c r="K356" i="40" s="1"/>
  <c r="N1586" i="41"/>
  <c r="P1586" i="41"/>
  <c r="R1586" i="41"/>
  <c r="T1586" i="41"/>
  <c r="V1586" i="41"/>
  <c r="X1586" i="41"/>
  <c r="Z1586" i="41"/>
  <c r="AB1586" i="41"/>
  <c r="AC1586" i="41"/>
  <c r="AD1586" i="41"/>
  <c r="H1587" i="41"/>
  <c r="J1587" i="41"/>
  <c r="L1587" i="41"/>
  <c r="N1587" i="41"/>
  <c r="P1587" i="41"/>
  <c r="R1587" i="41"/>
  <c r="T1587" i="41"/>
  <c r="S356" i="40" s="1"/>
  <c r="V1587" i="41"/>
  <c r="X1587" i="41"/>
  <c r="Z1587" i="41"/>
  <c r="AB1587" i="41"/>
  <c r="AC1587" i="41"/>
  <c r="AD1587" i="41" s="1"/>
  <c r="H1588" i="41"/>
  <c r="J1588" i="41"/>
  <c r="L1588" i="41"/>
  <c r="N1588" i="41"/>
  <c r="P1588" i="41"/>
  <c r="R1588" i="41"/>
  <c r="T1588" i="41"/>
  <c r="V1588" i="41"/>
  <c r="X1588" i="41"/>
  <c r="Z1588" i="41"/>
  <c r="AB1588" i="41"/>
  <c r="AA356" i="40" s="1"/>
  <c r="AC1588" i="41"/>
  <c r="AD1588" i="41"/>
  <c r="H1589" i="41"/>
  <c r="J1589" i="41"/>
  <c r="L1589" i="41"/>
  <c r="N1589" i="41"/>
  <c r="P1589" i="41"/>
  <c r="R1589" i="41"/>
  <c r="T1589" i="41"/>
  <c r="V1589" i="41"/>
  <c r="X1589" i="41"/>
  <c r="Z1589" i="41"/>
  <c r="AB1589" i="41"/>
  <c r="AC1589" i="41"/>
  <c r="AD1589" i="41"/>
  <c r="H1590" i="41"/>
  <c r="J1590" i="41"/>
  <c r="L1590" i="41"/>
  <c r="N1590" i="41"/>
  <c r="P1590" i="41"/>
  <c r="R1590" i="41"/>
  <c r="T1590" i="41"/>
  <c r="V1590" i="41"/>
  <c r="X1590" i="41"/>
  <c r="Z1590" i="41"/>
  <c r="AB1590" i="41"/>
  <c r="AC1590" i="41"/>
  <c r="AD1590" i="41"/>
  <c r="H1591" i="41"/>
  <c r="J1591" i="41"/>
  <c r="L1591" i="41"/>
  <c r="N1591" i="41"/>
  <c r="P1591" i="41"/>
  <c r="R1591" i="41"/>
  <c r="T1591" i="41"/>
  <c r="V1591" i="41"/>
  <c r="X1591" i="41"/>
  <c r="Z1591" i="41"/>
  <c r="AB1591" i="41"/>
  <c r="AC1591" i="41"/>
  <c r="AD1591" i="41" s="1"/>
  <c r="H1592" i="41"/>
  <c r="J1592" i="41"/>
  <c r="L1592" i="41"/>
  <c r="N1592" i="41"/>
  <c r="P1592" i="41"/>
  <c r="R1592" i="41"/>
  <c r="T1592" i="41"/>
  <c r="V1592" i="41"/>
  <c r="X1592" i="41"/>
  <c r="Z1592" i="41"/>
  <c r="AB1592" i="41"/>
  <c r="AC1592" i="41"/>
  <c r="AD1592" i="41"/>
  <c r="H1593" i="41"/>
  <c r="J1593" i="41"/>
  <c r="L1593" i="41"/>
  <c r="N1593" i="41"/>
  <c r="P1593" i="41"/>
  <c r="R1593" i="41"/>
  <c r="T1593" i="41"/>
  <c r="V1593" i="41"/>
  <c r="X1593" i="41"/>
  <c r="Z1593" i="41"/>
  <c r="AB1593" i="41"/>
  <c r="AC1593" i="41"/>
  <c r="AD1593" i="41"/>
  <c r="H1594" i="41"/>
  <c r="J1594" i="41"/>
  <c r="L1594" i="41"/>
  <c r="N1594" i="41"/>
  <c r="P1594" i="41"/>
  <c r="R1594" i="41"/>
  <c r="T1594" i="41"/>
  <c r="V1594" i="41"/>
  <c r="X1594" i="41"/>
  <c r="Z1594" i="41"/>
  <c r="AB1594" i="41"/>
  <c r="AC1594" i="41"/>
  <c r="AD1594" i="41"/>
  <c r="H1595" i="41"/>
  <c r="J1595" i="41"/>
  <c r="L1595" i="41"/>
  <c r="N1595" i="41"/>
  <c r="P1595" i="41"/>
  <c r="R1595" i="41"/>
  <c r="T1595" i="41"/>
  <c r="V1595" i="41"/>
  <c r="X1595" i="41"/>
  <c r="Z1595" i="41"/>
  <c r="AB1595" i="41"/>
  <c r="AC1595" i="41"/>
  <c r="AD1595" i="41" s="1"/>
  <c r="H1596" i="41"/>
  <c r="J1596" i="41"/>
  <c r="L1596" i="41"/>
  <c r="N1596" i="41"/>
  <c r="P1596" i="41"/>
  <c r="R1596" i="41"/>
  <c r="T1596" i="41"/>
  <c r="V1596" i="41"/>
  <c r="X1596" i="41"/>
  <c r="Z1596" i="41"/>
  <c r="AB1596" i="41"/>
  <c r="AC1596" i="41"/>
  <c r="AD1596" i="41"/>
  <c r="H1597" i="41"/>
  <c r="J1597" i="41"/>
  <c r="L1597" i="41"/>
  <c r="N1597" i="41"/>
  <c r="P1597" i="41"/>
  <c r="R1597" i="41"/>
  <c r="T1597" i="41"/>
  <c r="V1597" i="41"/>
  <c r="X1597" i="41"/>
  <c r="Z1597" i="41"/>
  <c r="AB1597" i="41"/>
  <c r="AC1597" i="41"/>
  <c r="AD1597" i="41"/>
  <c r="H1598" i="41"/>
  <c r="J1598" i="41"/>
  <c r="L1598" i="41"/>
  <c r="N1598" i="41"/>
  <c r="P1598" i="41"/>
  <c r="R1598" i="41"/>
  <c r="T1598" i="41"/>
  <c r="V1598" i="41"/>
  <c r="X1598" i="41"/>
  <c r="Z1598" i="41"/>
  <c r="AB1598" i="41"/>
  <c r="AC1598" i="41"/>
  <c r="AD1598" i="41"/>
  <c r="H1599" i="41"/>
  <c r="J1599" i="41"/>
  <c r="L1599" i="41"/>
  <c r="N1599" i="41"/>
  <c r="P1599" i="41"/>
  <c r="R1599" i="41"/>
  <c r="T1599" i="41"/>
  <c r="V1599" i="41"/>
  <c r="X1599" i="41"/>
  <c r="Z1599" i="41"/>
  <c r="AB1599" i="41"/>
  <c r="AC1599" i="41"/>
  <c r="AD1599" i="41" s="1"/>
  <c r="H1600" i="41"/>
  <c r="J1600" i="41"/>
  <c r="L1600" i="41"/>
  <c r="N1600" i="41"/>
  <c r="P1600" i="41"/>
  <c r="R1600" i="41"/>
  <c r="T1600" i="41"/>
  <c r="V1600" i="41"/>
  <c r="X1600" i="41"/>
  <c r="Z1600" i="41"/>
  <c r="AB1600" i="41"/>
  <c r="AC1600" i="41"/>
  <c r="AD1600" i="41"/>
  <c r="H1601" i="41"/>
  <c r="J1601" i="41"/>
  <c r="L1601" i="41"/>
  <c r="N1601" i="41"/>
  <c r="P1601" i="41"/>
  <c r="R1601" i="41"/>
  <c r="T1601" i="41"/>
  <c r="V1601" i="41"/>
  <c r="X1601" i="41"/>
  <c r="Z1601" i="41"/>
  <c r="AB1601" i="41"/>
  <c r="AC1601" i="41"/>
  <c r="AD1601" i="41"/>
  <c r="H1602" i="41"/>
  <c r="J1602" i="41"/>
  <c r="L1602" i="41"/>
  <c r="N1602" i="41"/>
  <c r="P1602" i="41"/>
  <c r="R1602" i="41"/>
  <c r="T1602" i="41"/>
  <c r="V1602" i="41"/>
  <c r="X1602" i="41"/>
  <c r="Z1602" i="41"/>
  <c r="AB1602" i="41"/>
  <c r="AC1602" i="41"/>
  <c r="AD1602" i="41"/>
  <c r="H1603" i="41"/>
  <c r="J1603" i="41"/>
  <c r="L1603" i="41"/>
  <c r="N1603" i="41"/>
  <c r="P1603" i="41"/>
  <c r="R1603" i="41"/>
  <c r="T1603" i="41"/>
  <c r="V1603" i="41"/>
  <c r="X1603" i="41"/>
  <c r="Z1603" i="41"/>
  <c r="AB1603" i="41"/>
  <c r="AC1603" i="41"/>
  <c r="AD1603" i="41"/>
  <c r="H1604" i="41"/>
  <c r="J1604" i="41"/>
  <c r="L1604" i="41"/>
  <c r="N1604" i="41"/>
  <c r="P1604" i="41"/>
  <c r="R1604" i="41"/>
  <c r="T1604" i="41"/>
  <c r="V1604" i="41"/>
  <c r="X1604" i="41"/>
  <c r="Z1604" i="41"/>
  <c r="AB1604" i="41"/>
  <c r="AC1604" i="41"/>
  <c r="AD1604" i="41" s="1"/>
  <c r="H1605" i="41"/>
  <c r="J1605" i="41"/>
  <c r="L1605" i="41"/>
  <c r="N1605" i="41"/>
  <c r="P1605" i="41"/>
  <c r="R1605" i="41"/>
  <c r="T1605" i="41"/>
  <c r="V1605" i="41"/>
  <c r="X1605" i="41"/>
  <c r="Z1605" i="41"/>
  <c r="AB1605" i="41"/>
  <c r="AC1605" i="41"/>
  <c r="AD1605" i="41"/>
  <c r="H1606" i="41"/>
  <c r="J1606" i="41"/>
  <c r="L1606" i="41"/>
  <c r="N1606" i="41"/>
  <c r="P1606" i="41"/>
  <c r="R1606" i="41"/>
  <c r="Q356" i="40" s="1"/>
  <c r="T1606" i="41"/>
  <c r="V1606" i="41"/>
  <c r="X1606" i="41"/>
  <c r="Z1606" i="41"/>
  <c r="AB1606" i="41"/>
  <c r="AC1606" i="41"/>
  <c r="AD1606" i="41"/>
  <c r="H1607" i="41"/>
  <c r="J1607" i="41"/>
  <c r="L1607" i="41"/>
  <c r="N1607" i="41"/>
  <c r="P1607" i="41"/>
  <c r="R1607" i="41"/>
  <c r="T1607" i="41"/>
  <c r="V1607" i="41"/>
  <c r="X1607" i="41"/>
  <c r="Z1607" i="41"/>
  <c r="AB1607" i="41"/>
  <c r="AC1607" i="41"/>
  <c r="AD1607" i="41"/>
  <c r="H1608" i="41"/>
  <c r="J1608" i="41"/>
  <c r="L1608" i="41"/>
  <c r="N1608" i="41"/>
  <c r="P1608" i="41"/>
  <c r="R1608" i="41"/>
  <c r="T1608" i="41"/>
  <c r="V1608" i="41"/>
  <c r="X1608" i="41"/>
  <c r="Z1608" i="41"/>
  <c r="AB1608" i="41"/>
  <c r="AC1608" i="41"/>
  <c r="AD1608" i="41" s="1"/>
  <c r="H1609" i="41"/>
  <c r="J1609" i="41"/>
  <c r="L1609" i="41"/>
  <c r="N1609" i="41"/>
  <c r="P1609" i="41"/>
  <c r="R1609" i="41"/>
  <c r="T1609" i="41"/>
  <c r="V1609" i="41"/>
  <c r="X1609" i="41"/>
  <c r="Z1609" i="41"/>
  <c r="AB1609" i="41"/>
  <c r="AC1609" i="41"/>
  <c r="AD1609" i="41"/>
  <c r="H1610" i="41"/>
  <c r="J1610" i="41"/>
  <c r="L1610" i="41"/>
  <c r="N1610" i="41"/>
  <c r="P1610" i="41"/>
  <c r="R1610" i="41"/>
  <c r="T1610" i="41"/>
  <c r="V1610" i="41"/>
  <c r="X1610" i="41"/>
  <c r="Z1610" i="41"/>
  <c r="AB1610" i="41"/>
  <c r="AC1610" i="41"/>
  <c r="AD1610" i="41"/>
  <c r="H1611" i="41"/>
  <c r="J1611" i="41"/>
  <c r="L1611" i="41"/>
  <c r="N1611" i="41"/>
  <c r="P1611" i="41"/>
  <c r="R1611" i="41"/>
  <c r="T1611" i="41"/>
  <c r="V1611" i="41"/>
  <c r="X1611" i="41"/>
  <c r="Z1611" i="41"/>
  <c r="AB1611" i="41"/>
  <c r="AC1611" i="41"/>
  <c r="AD1611" i="41"/>
  <c r="H1612" i="41"/>
  <c r="J1612" i="41"/>
  <c r="L1612" i="41"/>
  <c r="N1612" i="41"/>
  <c r="P1612" i="41"/>
  <c r="R1612" i="41"/>
  <c r="T1612" i="41"/>
  <c r="V1612" i="41"/>
  <c r="X1612" i="41"/>
  <c r="Z1612" i="41"/>
  <c r="AB1612" i="41"/>
  <c r="AC1612" i="41"/>
  <c r="AD1612" i="41" s="1"/>
  <c r="H1613" i="41"/>
  <c r="J1613" i="41"/>
  <c r="L1613" i="41"/>
  <c r="N1613" i="41"/>
  <c r="P1613" i="41"/>
  <c r="R1613" i="41"/>
  <c r="T1613" i="41"/>
  <c r="V1613" i="41"/>
  <c r="X1613" i="41"/>
  <c r="Z1613" i="41"/>
  <c r="AB1613" i="41"/>
  <c r="AC1613" i="41"/>
  <c r="AD1613" i="41"/>
  <c r="H1614" i="41"/>
  <c r="J1614" i="41"/>
  <c r="L1614" i="41"/>
  <c r="N1614" i="41"/>
  <c r="P1614" i="41"/>
  <c r="R1614" i="41"/>
  <c r="T1614" i="41"/>
  <c r="V1614" i="41"/>
  <c r="X1614" i="41"/>
  <c r="Z1614" i="41"/>
  <c r="AB1614" i="41"/>
  <c r="AC1614" i="41"/>
  <c r="AD1614" i="41"/>
  <c r="H1615" i="41"/>
  <c r="J1615" i="41"/>
  <c r="L1615" i="41"/>
  <c r="N1615" i="41"/>
  <c r="P1615" i="41"/>
  <c r="R1615" i="41"/>
  <c r="T1615" i="41"/>
  <c r="V1615" i="41"/>
  <c r="X1615" i="41"/>
  <c r="Z1615" i="41"/>
  <c r="AB1615" i="41"/>
  <c r="AC1615" i="41"/>
  <c r="AD1615" i="41"/>
  <c r="H1616" i="41"/>
  <c r="J1616" i="41"/>
  <c r="L1616" i="41"/>
  <c r="K357" i="40" s="1"/>
  <c r="N1616" i="41"/>
  <c r="M357" i="40" s="1"/>
  <c r="P1616" i="41"/>
  <c r="R1616" i="41"/>
  <c r="T1616" i="41"/>
  <c r="V1616" i="41"/>
  <c r="U357" i="40" s="1"/>
  <c r="X1616" i="41"/>
  <c r="Z1616" i="41"/>
  <c r="Y357" i="40" s="1"/>
  <c r="AB1616" i="41"/>
  <c r="AC1616" i="41"/>
  <c r="AD1616" i="41" s="1"/>
  <c r="H1617" i="41"/>
  <c r="G357" i="40" s="1"/>
  <c r="J1617" i="41"/>
  <c r="L1617" i="41"/>
  <c r="N1617" i="41"/>
  <c r="P1617" i="41"/>
  <c r="R1617" i="41"/>
  <c r="Q357" i="40" s="1"/>
  <c r="T1617" i="41"/>
  <c r="S357" i="40" s="1"/>
  <c r="V1617" i="41"/>
  <c r="X1617" i="41"/>
  <c r="Z1617" i="41"/>
  <c r="AB1617" i="41"/>
  <c r="AC1617" i="41"/>
  <c r="AD1617" i="41"/>
  <c r="H1618" i="41"/>
  <c r="J1618" i="41"/>
  <c r="L1618" i="41"/>
  <c r="N1618" i="41"/>
  <c r="P1618" i="41"/>
  <c r="R1618" i="41"/>
  <c r="T1618" i="41"/>
  <c r="V1618" i="41"/>
  <c r="X1618" i="41"/>
  <c r="Z1618" i="41"/>
  <c r="AB1618" i="41"/>
  <c r="AC1618" i="41"/>
  <c r="AD1618" i="41"/>
  <c r="H1619" i="41"/>
  <c r="J1619" i="41"/>
  <c r="L1619" i="41"/>
  <c r="N1619" i="41"/>
  <c r="P1619" i="41"/>
  <c r="R1619" i="41"/>
  <c r="T1619" i="41"/>
  <c r="V1619" i="41"/>
  <c r="X1619" i="41"/>
  <c r="Z1619" i="41"/>
  <c r="AB1619" i="41"/>
  <c r="AC1619" i="41"/>
  <c r="AD1619" i="41"/>
  <c r="H1620" i="41"/>
  <c r="J1620" i="41"/>
  <c r="L1620" i="41"/>
  <c r="N1620" i="41"/>
  <c r="P1620" i="41"/>
  <c r="R1620" i="41"/>
  <c r="T1620" i="41"/>
  <c r="V1620" i="41"/>
  <c r="X1620" i="41"/>
  <c r="Z1620" i="41"/>
  <c r="AB1620" i="41"/>
  <c r="AC1620" i="41"/>
  <c r="AD1620" i="41"/>
  <c r="H1621" i="41"/>
  <c r="J1621" i="41"/>
  <c r="L1621" i="41"/>
  <c r="N1621" i="41"/>
  <c r="P1621" i="41"/>
  <c r="R1621" i="41"/>
  <c r="T1621" i="41"/>
  <c r="V1621" i="41"/>
  <c r="X1621" i="41"/>
  <c r="Z1621" i="41"/>
  <c r="AB1621" i="41"/>
  <c r="AC1621" i="41"/>
  <c r="AD1621" i="41"/>
  <c r="H1622" i="41"/>
  <c r="J1622" i="41"/>
  <c r="L1622" i="41"/>
  <c r="N1622" i="41"/>
  <c r="P1622" i="41"/>
  <c r="R1622" i="41"/>
  <c r="T1622" i="41"/>
  <c r="V1622" i="41"/>
  <c r="X1622" i="41"/>
  <c r="Z1622" i="41"/>
  <c r="AB1622" i="41"/>
  <c r="AC1622" i="41"/>
  <c r="AD1622" i="41" s="1"/>
  <c r="H1623" i="41"/>
  <c r="J1623" i="41"/>
  <c r="L1623" i="41"/>
  <c r="N1623" i="41"/>
  <c r="P1623" i="41"/>
  <c r="R1623" i="41"/>
  <c r="T1623" i="41"/>
  <c r="V1623" i="41"/>
  <c r="X1623" i="41"/>
  <c r="Z1623" i="41"/>
  <c r="AB1623" i="41"/>
  <c r="AA357" i="40" s="1"/>
  <c r="AC1623" i="41"/>
  <c r="AD1623" i="41"/>
  <c r="H1624" i="41"/>
  <c r="J1624" i="41"/>
  <c r="L1624" i="41"/>
  <c r="N1624" i="41"/>
  <c r="P1624" i="41"/>
  <c r="R1624" i="41"/>
  <c r="T1624" i="41"/>
  <c r="V1624" i="41"/>
  <c r="X1624" i="41"/>
  <c r="Z1624" i="41"/>
  <c r="AB1624" i="41"/>
  <c r="AC1624" i="41"/>
  <c r="AD1624" i="41"/>
  <c r="H1625" i="41"/>
  <c r="J1625" i="41"/>
  <c r="L1625" i="41"/>
  <c r="N1625" i="41"/>
  <c r="P1625" i="41"/>
  <c r="R1625" i="41"/>
  <c r="T1625" i="41"/>
  <c r="V1625" i="41"/>
  <c r="X1625" i="41"/>
  <c r="Z1625" i="41"/>
  <c r="AB1625" i="41"/>
  <c r="AC1625" i="41"/>
  <c r="AD1625" i="41"/>
  <c r="H1626" i="41"/>
  <c r="J1626" i="41"/>
  <c r="L1626" i="41"/>
  <c r="N1626" i="41"/>
  <c r="P1626" i="41"/>
  <c r="R1626" i="41"/>
  <c r="T1626" i="41"/>
  <c r="V1626" i="41"/>
  <c r="X1626" i="41"/>
  <c r="Z1626" i="41"/>
  <c r="AB1626" i="41"/>
  <c r="AC1626" i="41"/>
  <c r="AD1626" i="41" s="1"/>
  <c r="H1627" i="41"/>
  <c r="J1627" i="41"/>
  <c r="L1627" i="41"/>
  <c r="N1627" i="41"/>
  <c r="P1627" i="41"/>
  <c r="R1627" i="41"/>
  <c r="T1627" i="41"/>
  <c r="V1627" i="41"/>
  <c r="X1627" i="41"/>
  <c r="Z1627" i="41"/>
  <c r="AB1627" i="41"/>
  <c r="AC1627" i="41"/>
  <c r="AD1627" i="41"/>
  <c r="H1628" i="41"/>
  <c r="J1628" i="41"/>
  <c r="L1628" i="41"/>
  <c r="N1628" i="41"/>
  <c r="P1628" i="41"/>
  <c r="R1628" i="41"/>
  <c r="T1628" i="41"/>
  <c r="V1628" i="41"/>
  <c r="X1628" i="41"/>
  <c r="Z1628" i="41"/>
  <c r="AB1628" i="41"/>
  <c r="AC1628" i="41"/>
  <c r="AD1628" i="41"/>
  <c r="H1629" i="41"/>
  <c r="J1629" i="41"/>
  <c r="L1629" i="41"/>
  <c r="N1629" i="41"/>
  <c r="P1629" i="41"/>
  <c r="R1629" i="41"/>
  <c r="T1629" i="41"/>
  <c r="V1629" i="41"/>
  <c r="X1629" i="41"/>
  <c r="Z1629" i="41"/>
  <c r="AB1629" i="41"/>
  <c r="AC1629" i="41"/>
  <c r="AD1629" i="41"/>
  <c r="H1630" i="41"/>
  <c r="J1630" i="41"/>
  <c r="L1630" i="41"/>
  <c r="N1630" i="41"/>
  <c r="P1630" i="41"/>
  <c r="R1630" i="41"/>
  <c r="T1630" i="41"/>
  <c r="V1630" i="41"/>
  <c r="X1630" i="41"/>
  <c r="Z1630" i="41"/>
  <c r="AB1630" i="41"/>
  <c r="AC1630" i="41"/>
  <c r="AD1630" i="41" s="1"/>
  <c r="AC1631" i="41"/>
  <c r="AD1631" i="41"/>
  <c r="C4" i="40"/>
  <c r="E4" i="40"/>
  <c r="G4" i="40"/>
  <c r="I4" i="40"/>
  <c r="K4" i="40"/>
  <c r="M4" i="40"/>
  <c r="AD4" i="40"/>
  <c r="AE4" i="40" s="1"/>
  <c r="C5" i="40"/>
  <c r="E5" i="40"/>
  <c r="G5" i="40"/>
  <c r="I5" i="40"/>
  <c r="K5" i="40"/>
  <c r="M5" i="40"/>
  <c r="AD5" i="40"/>
  <c r="AE5" i="40" s="1"/>
  <c r="C6" i="40"/>
  <c r="E6" i="40"/>
  <c r="G6" i="40"/>
  <c r="I6" i="40"/>
  <c r="K6" i="40"/>
  <c r="M6" i="40"/>
  <c r="AD6" i="40"/>
  <c r="AE6" i="40" s="1"/>
  <c r="C7" i="40"/>
  <c r="E7" i="40"/>
  <c r="G7" i="40"/>
  <c r="I7" i="40"/>
  <c r="K7" i="40"/>
  <c r="M7" i="40"/>
  <c r="AD7" i="40"/>
  <c r="AE7" i="40" s="1"/>
  <c r="C8" i="40"/>
  <c r="E8" i="40"/>
  <c r="G8" i="40"/>
  <c r="I8" i="40"/>
  <c r="K8" i="40"/>
  <c r="M8" i="40"/>
  <c r="AD8" i="40"/>
  <c r="AE8" i="40" s="1"/>
  <c r="C9" i="40"/>
  <c r="E9" i="40"/>
  <c r="G9" i="40"/>
  <c r="I9" i="40"/>
  <c r="K9" i="40"/>
  <c r="M9" i="40"/>
  <c r="AD9" i="40"/>
  <c r="AE9" i="40" s="1"/>
  <c r="C10" i="40"/>
  <c r="E10" i="40"/>
  <c r="G10" i="40"/>
  <c r="I10" i="40"/>
  <c r="K10" i="40"/>
  <c r="M10" i="40"/>
  <c r="AD10" i="40"/>
  <c r="AE10" i="40" s="1"/>
  <c r="C11" i="40"/>
  <c r="E11" i="40"/>
  <c r="G11" i="40"/>
  <c r="I11" i="40"/>
  <c r="K11" i="40"/>
  <c r="M11" i="40"/>
  <c r="AD11" i="40"/>
  <c r="AE11" i="40" s="1"/>
  <c r="C12" i="40"/>
  <c r="E12" i="40"/>
  <c r="G12" i="40"/>
  <c r="I12" i="40"/>
  <c r="K12" i="40"/>
  <c r="M12" i="40"/>
  <c r="AD12" i="40"/>
  <c r="AE12" i="40" s="1"/>
  <c r="C13" i="40"/>
  <c r="E13" i="40"/>
  <c r="G13" i="40"/>
  <c r="I13" i="40"/>
  <c r="K13" i="40"/>
  <c r="M13" i="40"/>
  <c r="AD13" i="40"/>
  <c r="AE13" i="40" s="1"/>
  <c r="C14" i="40"/>
  <c r="E14" i="40"/>
  <c r="G14" i="40"/>
  <c r="I14" i="40"/>
  <c r="K14" i="40"/>
  <c r="M14" i="40"/>
  <c r="AD14" i="40"/>
  <c r="AE14" i="40" s="1"/>
  <c r="C15" i="40"/>
  <c r="E15" i="40"/>
  <c r="G15" i="40"/>
  <c r="I15" i="40"/>
  <c r="K15" i="40"/>
  <c r="M15" i="40"/>
  <c r="AD15" i="40"/>
  <c r="AE15" i="40" s="1"/>
  <c r="C16" i="40"/>
  <c r="E16" i="40"/>
  <c r="G16" i="40"/>
  <c r="I16" i="40"/>
  <c r="K16" i="40"/>
  <c r="M16" i="40"/>
  <c r="AD16" i="40"/>
  <c r="AE16" i="40" s="1"/>
  <c r="C17" i="40"/>
  <c r="E17" i="40"/>
  <c r="G17" i="40"/>
  <c r="I17" i="40"/>
  <c r="K17" i="40"/>
  <c r="M17" i="40"/>
  <c r="AD17" i="40"/>
  <c r="AE17" i="40" s="1"/>
  <c r="C18" i="40"/>
  <c r="E18" i="40"/>
  <c r="G18" i="40"/>
  <c r="I18" i="40"/>
  <c r="K18" i="40"/>
  <c r="M18" i="40"/>
  <c r="AD18" i="40"/>
  <c r="AE18" i="40" s="1"/>
  <c r="C19" i="40"/>
  <c r="E19" i="40"/>
  <c r="G19" i="40"/>
  <c r="I19" i="40"/>
  <c r="K19" i="40"/>
  <c r="M19" i="40"/>
  <c r="AD19" i="40"/>
  <c r="AE19" i="40" s="1"/>
  <c r="C20" i="40"/>
  <c r="E20" i="40"/>
  <c r="G20" i="40"/>
  <c r="I20" i="40"/>
  <c r="K20" i="40"/>
  <c r="M20" i="40"/>
  <c r="AD20" i="40"/>
  <c r="AE20" i="40" s="1"/>
  <c r="C21" i="40"/>
  <c r="E21" i="40"/>
  <c r="G21" i="40"/>
  <c r="I21" i="40"/>
  <c r="K21" i="40"/>
  <c r="M21" i="40"/>
  <c r="AD21" i="40"/>
  <c r="AE21" i="40" s="1"/>
  <c r="C22" i="40"/>
  <c r="E22" i="40"/>
  <c r="G22" i="40"/>
  <c r="I22" i="40"/>
  <c r="K22" i="40"/>
  <c r="M22" i="40"/>
  <c r="AD22" i="40"/>
  <c r="AE22" i="40" s="1"/>
  <c r="C23" i="40"/>
  <c r="E23" i="40"/>
  <c r="G23" i="40"/>
  <c r="I23" i="40"/>
  <c r="K23" i="40"/>
  <c r="M23" i="40"/>
  <c r="AD23" i="40"/>
  <c r="AE23" i="40" s="1"/>
  <c r="C24" i="40"/>
  <c r="E24" i="40"/>
  <c r="G24" i="40"/>
  <c r="I24" i="40"/>
  <c r="K24" i="40"/>
  <c r="M24" i="40"/>
  <c r="AD24" i="40"/>
  <c r="AE24" i="40" s="1"/>
  <c r="C25" i="40"/>
  <c r="E25" i="40"/>
  <c r="G25" i="40"/>
  <c r="I25" i="40"/>
  <c r="K25" i="40"/>
  <c r="M25" i="40"/>
  <c r="AD25" i="40"/>
  <c r="AE25" i="40" s="1"/>
  <c r="C26" i="40"/>
  <c r="E26" i="40"/>
  <c r="G26" i="40"/>
  <c r="I26" i="40"/>
  <c r="K26" i="40"/>
  <c r="M26" i="40"/>
  <c r="AD26" i="40"/>
  <c r="AE26" i="40" s="1"/>
  <c r="C27" i="40"/>
  <c r="E27" i="40"/>
  <c r="G27" i="40"/>
  <c r="I27" i="40"/>
  <c r="K27" i="40"/>
  <c r="M27" i="40"/>
  <c r="AD27" i="40"/>
  <c r="AE27" i="40" s="1"/>
  <c r="C28" i="40"/>
  <c r="E28" i="40"/>
  <c r="G28" i="40"/>
  <c r="I28" i="40"/>
  <c r="K28" i="40"/>
  <c r="M28" i="40"/>
  <c r="AD28" i="40"/>
  <c r="AE28" i="40" s="1"/>
  <c r="C29" i="40"/>
  <c r="E29" i="40"/>
  <c r="G29" i="40"/>
  <c r="I29" i="40"/>
  <c r="K29" i="40"/>
  <c r="M29" i="40"/>
  <c r="AD29" i="40"/>
  <c r="AE29" i="40" s="1"/>
  <c r="C30" i="40"/>
  <c r="E30" i="40"/>
  <c r="G30" i="40"/>
  <c r="I30" i="40"/>
  <c r="K30" i="40"/>
  <c r="M30" i="40"/>
  <c r="AD30" i="40"/>
  <c r="AE30" i="40" s="1"/>
  <c r="C31" i="40"/>
  <c r="E31" i="40"/>
  <c r="G31" i="40"/>
  <c r="I31" i="40"/>
  <c r="K31" i="40"/>
  <c r="M31" i="40"/>
  <c r="AD31" i="40"/>
  <c r="AE31" i="40" s="1"/>
  <c r="C32" i="40"/>
  <c r="E32" i="40"/>
  <c r="G32" i="40"/>
  <c r="I32" i="40"/>
  <c r="K32" i="40"/>
  <c r="M32" i="40"/>
  <c r="AD32" i="40"/>
  <c r="AE32" i="40" s="1"/>
  <c r="C33" i="40"/>
  <c r="E33" i="40"/>
  <c r="G33" i="40"/>
  <c r="I33" i="40"/>
  <c r="K33" i="40"/>
  <c r="M33" i="40"/>
  <c r="AD33" i="40"/>
  <c r="AE33" i="40" s="1"/>
  <c r="C34" i="40"/>
  <c r="E34" i="40"/>
  <c r="G34" i="40"/>
  <c r="I34" i="40"/>
  <c r="K34" i="40"/>
  <c r="M34" i="40"/>
  <c r="AD34" i="40"/>
  <c r="AE34" i="40" s="1"/>
  <c r="C35" i="40"/>
  <c r="E35" i="40"/>
  <c r="G35" i="40"/>
  <c r="I35" i="40"/>
  <c r="K35" i="40"/>
  <c r="M35" i="40"/>
  <c r="AD35" i="40"/>
  <c r="AE35" i="40" s="1"/>
  <c r="C36" i="40"/>
  <c r="E36" i="40"/>
  <c r="G36" i="40"/>
  <c r="I36" i="40"/>
  <c r="K36" i="40"/>
  <c r="M36" i="40"/>
  <c r="AD36" i="40"/>
  <c r="AE36" i="40" s="1"/>
  <c r="C37" i="40"/>
  <c r="E37" i="40"/>
  <c r="G37" i="40"/>
  <c r="I37" i="40"/>
  <c r="K37" i="40"/>
  <c r="M37" i="40"/>
  <c r="AD37" i="40"/>
  <c r="AE37" i="40" s="1"/>
  <c r="C38" i="40"/>
  <c r="E38" i="40"/>
  <c r="G38" i="40"/>
  <c r="I38" i="40"/>
  <c r="K38" i="40"/>
  <c r="M38" i="40"/>
  <c r="AD38" i="40"/>
  <c r="AE38" i="40" s="1"/>
  <c r="C39" i="40"/>
  <c r="E39" i="40"/>
  <c r="G39" i="40"/>
  <c r="I39" i="40"/>
  <c r="K39" i="40"/>
  <c r="M39" i="40"/>
  <c r="AD39" i="40"/>
  <c r="AE39" i="40" s="1"/>
  <c r="C40" i="40"/>
  <c r="E40" i="40"/>
  <c r="G40" i="40"/>
  <c r="I40" i="40"/>
  <c r="K40" i="40"/>
  <c r="M40" i="40"/>
  <c r="AD40" i="40"/>
  <c r="AE40" i="40" s="1"/>
  <c r="C41" i="40"/>
  <c r="E41" i="40"/>
  <c r="G41" i="40"/>
  <c r="I41" i="40"/>
  <c r="K41" i="40"/>
  <c r="M41" i="40"/>
  <c r="AD41" i="40"/>
  <c r="AE41" i="40" s="1"/>
  <c r="C42" i="40"/>
  <c r="E42" i="40"/>
  <c r="G42" i="40"/>
  <c r="I42" i="40"/>
  <c r="K42" i="40"/>
  <c r="M42" i="40"/>
  <c r="AD42" i="40"/>
  <c r="AE42" i="40" s="1"/>
  <c r="C43" i="40"/>
  <c r="E43" i="40"/>
  <c r="G43" i="40"/>
  <c r="I43" i="40"/>
  <c r="K43" i="40"/>
  <c r="M43" i="40"/>
  <c r="AD43" i="40"/>
  <c r="AE43" i="40" s="1"/>
  <c r="C44" i="40"/>
  <c r="E44" i="40"/>
  <c r="G44" i="40"/>
  <c r="I44" i="40"/>
  <c r="K44" i="40"/>
  <c r="M44" i="40"/>
  <c r="AD44" i="40"/>
  <c r="AE44" i="40" s="1"/>
  <c r="C45" i="40"/>
  <c r="E45" i="40"/>
  <c r="G45" i="40"/>
  <c r="I45" i="40"/>
  <c r="K45" i="40"/>
  <c r="M45" i="40"/>
  <c r="AD45" i="40"/>
  <c r="AE45" i="40" s="1"/>
  <c r="C46" i="40"/>
  <c r="E46" i="40"/>
  <c r="G46" i="40"/>
  <c r="I46" i="40"/>
  <c r="K46" i="40"/>
  <c r="M46" i="40"/>
  <c r="AD46" i="40"/>
  <c r="AE46" i="40" s="1"/>
  <c r="C47" i="40"/>
  <c r="E47" i="40"/>
  <c r="G47" i="40"/>
  <c r="I47" i="40"/>
  <c r="K47" i="40"/>
  <c r="M47" i="40"/>
  <c r="AD47" i="40"/>
  <c r="AE47" i="40" s="1"/>
  <c r="C48" i="40"/>
  <c r="E48" i="40"/>
  <c r="G48" i="40"/>
  <c r="I48" i="40"/>
  <c r="K48" i="40"/>
  <c r="M48" i="40"/>
  <c r="AD48" i="40"/>
  <c r="AE48" i="40" s="1"/>
  <c r="C49" i="40"/>
  <c r="E49" i="40"/>
  <c r="G49" i="40"/>
  <c r="I49" i="40"/>
  <c r="K49" i="40"/>
  <c r="M49" i="40"/>
  <c r="AD49" i="40"/>
  <c r="AE49" i="40" s="1"/>
  <c r="C50" i="40"/>
  <c r="E50" i="40"/>
  <c r="G50" i="40"/>
  <c r="I50" i="40"/>
  <c r="K50" i="40"/>
  <c r="M50" i="40"/>
  <c r="AD50" i="40"/>
  <c r="AE50" i="40" s="1"/>
  <c r="C51" i="40"/>
  <c r="E51" i="40"/>
  <c r="G51" i="40"/>
  <c r="I51" i="40"/>
  <c r="K51" i="40"/>
  <c r="M51" i="40"/>
  <c r="AD51" i="40"/>
  <c r="AE51" i="40" s="1"/>
  <c r="C52" i="40"/>
  <c r="E52" i="40"/>
  <c r="G52" i="40"/>
  <c r="I52" i="40"/>
  <c r="K52" i="40"/>
  <c r="M52" i="40"/>
  <c r="AD52" i="40"/>
  <c r="AE52" i="40" s="1"/>
  <c r="C53" i="40"/>
  <c r="E53" i="40"/>
  <c r="G53" i="40"/>
  <c r="I53" i="40"/>
  <c r="K53" i="40"/>
  <c r="M53" i="40"/>
  <c r="AD53" i="40"/>
  <c r="AE53" i="40" s="1"/>
  <c r="C54" i="40"/>
  <c r="E54" i="40"/>
  <c r="G54" i="40"/>
  <c r="I54" i="40"/>
  <c r="K54" i="40"/>
  <c r="M54" i="40"/>
  <c r="AD54" i="40"/>
  <c r="AE54" i="40" s="1"/>
  <c r="C55" i="40"/>
  <c r="E55" i="40"/>
  <c r="G55" i="40"/>
  <c r="I55" i="40"/>
  <c r="K55" i="40"/>
  <c r="M55" i="40"/>
  <c r="AD55" i="40"/>
  <c r="AE55" i="40" s="1"/>
  <c r="C56" i="40"/>
  <c r="E56" i="40"/>
  <c r="G56" i="40"/>
  <c r="I56" i="40"/>
  <c r="K56" i="40"/>
  <c r="M56" i="40"/>
  <c r="AD56" i="40"/>
  <c r="AE56" i="40" s="1"/>
  <c r="C57" i="40"/>
  <c r="E57" i="40"/>
  <c r="G57" i="40"/>
  <c r="I57" i="40"/>
  <c r="K57" i="40"/>
  <c r="M57" i="40"/>
  <c r="AD57" i="40"/>
  <c r="AE57" i="40" s="1"/>
  <c r="C58" i="40"/>
  <c r="E58" i="40"/>
  <c r="G58" i="40"/>
  <c r="I58" i="40"/>
  <c r="K58" i="40"/>
  <c r="M58" i="40"/>
  <c r="AD58" i="40"/>
  <c r="AE58" i="40" s="1"/>
  <c r="C59" i="40"/>
  <c r="E59" i="40"/>
  <c r="G59" i="40"/>
  <c r="I59" i="40"/>
  <c r="K59" i="40"/>
  <c r="M59" i="40"/>
  <c r="AD59" i="40"/>
  <c r="AE59" i="40" s="1"/>
  <c r="C60" i="40"/>
  <c r="E60" i="40"/>
  <c r="G60" i="40"/>
  <c r="I60" i="40"/>
  <c r="K60" i="40"/>
  <c r="M60" i="40"/>
  <c r="AD60" i="40"/>
  <c r="AE60" i="40" s="1"/>
  <c r="C61" i="40"/>
  <c r="E61" i="40"/>
  <c r="G61" i="40"/>
  <c r="I61" i="40"/>
  <c r="K61" i="40"/>
  <c r="M61" i="40"/>
  <c r="AD61" i="40"/>
  <c r="AE61" i="40" s="1"/>
  <c r="C62" i="40"/>
  <c r="E62" i="40"/>
  <c r="G62" i="40"/>
  <c r="I62" i="40"/>
  <c r="K62" i="40"/>
  <c r="M62" i="40"/>
  <c r="AD62" i="40"/>
  <c r="AE62" i="40" s="1"/>
  <c r="C63" i="40"/>
  <c r="E63" i="40"/>
  <c r="G63" i="40"/>
  <c r="I63" i="40"/>
  <c r="K63" i="40"/>
  <c r="M63" i="40"/>
  <c r="AD63" i="40"/>
  <c r="AE63" i="40" s="1"/>
  <c r="C64" i="40"/>
  <c r="E64" i="40"/>
  <c r="G64" i="40"/>
  <c r="I64" i="40"/>
  <c r="K64" i="40"/>
  <c r="M64" i="40"/>
  <c r="AD64" i="40"/>
  <c r="AE64" i="40" s="1"/>
  <c r="C65" i="40"/>
  <c r="E65" i="40"/>
  <c r="G65" i="40"/>
  <c r="I65" i="40"/>
  <c r="K65" i="40"/>
  <c r="M65" i="40"/>
  <c r="AD65" i="40"/>
  <c r="AE65" i="40" s="1"/>
  <c r="C66" i="40"/>
  <c r="E66" i="40"/>
  <c r="G66" i="40"/>
  <c r="I66" i="40"/>
  <c r="K66" i="40"/>
  <c r="M66" i="40"/>
  <c r="AD66" i="40"/>
  <c r="AE66" i="40" s="1"/>
  <c r="C67" i="40"/>
  <c r="E67" i="40"/>
  <c r="G67" i="40"/>
  <c r="I67" i="40"/>
  <c r="K67" i="40"/>
  <c r="M67" i="40"/>
  <c r="AD67" i="40"/>
  <c r="AE67" i="40" s="1"/>
  <c r="C68" i="40"/>
  <c r="E68" i="40"/>
  <c r="G68" i="40"/>
  <c r="I68" i="40"/>
  <c r="K68" i="40"/>
  <c r="M68" i="40"/>
  <c r="AD68" i="40"/>
  <c r="AE68" i="40" s="1"/>
  <c r="C69" i="40"/>
  <c r="E69" i="40"/>
  <c r="G69" i="40"/>
  <c r="I69" i="40"/>
  <c r="K69" i="40"/>
  <c r="M69" i="40"/>
  <c r="AD69" i="40"/>
  <c r="AE69" i="40" s="1"/>
  <c r="C70" i="40"/>
  <c r="E70" i="40"/>
  <c r="G70" i="40"/>
  <c r="I70" i="40"/>
  <c r="K70" i="40"/>
  <c r="M70" i="40"/>
  <c r="AD70" i="40"/>
  <c r="AE70" i="40" s="1"/>
  <c r="C71" i="40"/>
  <c r="E71" i="40"/>
  <c r="G71" i="40"/>
  <c r="I71" i="40"/>
  <c r="K71" i="40"/>
  <c r="M71" i="40"/>
  <c r="AD71" i="40"/>
  <c r="AE71" i="40" s="1"/>
  <c r="C72" i="40"/>
  <c r="E72" i="40"/>
  <c r="G72" i="40"/>
  <c r="I72" i="40"/>
  <c r="K72" i="40"/>
  <c r="M72" i="40"/>
  <c r="AD72" i="40"/>
  <c r="AE72" i="40" s="1"/>
  <c r="C73" i="40"/>
  <c r="E73" i="40"/>
  <c r="G73" i="40"/>
  <c r="I73" i="40"/>
  <c r="K73" i="40"/>
  <c r="M73" i="40"/>
  <c r="AD73" i="40"/>
  <c r="AE73" i="40" s="1"/>
  <c r="C74" i="40"/>
  <c r="E74" i="40"/>
  <c r="G74" i="40"/>
  <c r="I74" i="40"/>
  <c r="K74" i="40"/>
  <c r="M74" i="40"/>
  <c r="AD74" i="40"/>
  <c r="AE74" i="40" s="1"/>
  <c r="C75" i="40"/>
  <c r="E75" i="40"/>
  <c r="G75" i="40"/>
  <c r="I75" i="40"/>
  <c r="K75" i="40"/>
  <c r="M75" i="40"/>
  <c r="AD75" i="40"/>
  <c r="AE75" i="40" s="1"/>
  <c r="C76" i="40"/>
  <c r="E76" i="40"/>
  <c r="G76" i="40"/>
  <c r="I76" i="40"/>
  <c r="K76" i="40"/>
  <c r="M76" i="40"/>
  <c r="AD76" i="40"/>
  <c r="AE76" i="40" s="1"/>
  <c r="C77" i="40"/>
  <c r="E77" i="40"/>
  <c r="G77" i="40"/>
  <c r="I77" i="40"/>
  <c r="K77" i="40"/>
  <c r="M77" i="40"/>
  <c r="AD77" i="40"/>
  <c r="AE77" i="40" s="1"/>
  <c r="C78" i="40"/>
  <c r="E78" i="40"/>
  <c r="G78" i="40"/>
  <c r="I78" i="40"/>
  <c r="K78" i="40"/>
  <c r="M78" i="40"/>
  <c r="AD78" i="40"/>
  <c r="AE78" i="40" s="1"/>
  <c r="C79" i="40"/>
  <c r="E79" i="40"/>
  <c r="G79" i="40"/>
  <c r="I79" i="40"/>
  <c r="K79" i="40"/>
  <c r="M79" i="40"/>
  <c r="AD79" i="40"/>
  <c r="AE79" i="40" s="1"/>
  <c r="C80" i="40"/>
  <c r="E80" i="40"/>
  <c r="G80" i="40"/>
  <c r="I80" i="40"/>
  <c r="K80" i="40"/>
  <c r="M80" i="40"/>
  <c r="AD80" i="40"/>
  <c r="AE80" i="40" s="1"/>
  <c r="C81" i="40"/>
  <c r="E81" i="40"/>
  <c r="G81" i="40"/>
  <c r="I81" i="40"/>
  <c r="K81" i="40"/>
  <c r="M81" i="40"/>
  <c r="AD81" i="40"/>
  <c r="AE81" i="40" s="1"/>
  <c r="C82" i="40"/>
  <c r="E82" i="40"/>
  <c r="G82" i="40"/>
  <c r="I82" i="40"/>
  <c r="K82" i="40"/>
  <c r="M82" i="40"/>
  <c r="AD82" i="40"/>
  <c r="AE82" i="40" s="1"/>
  <c r="C83" i="40"/>
  <c r="E83" i="40"/>
  <c r="G83" i="40"/>
  <c r="I83" i="40"/>
  <c r="K83" i="40"/>
  <c r="M83" i="40"/>
  <c r="AD83" i="40"/>
  <c r="AE83" i="40" s="1"/>
  <c r="C84" i="40"/>
  <c r="E84" i="40"/>
  <c r="G84" i="40"/>
  <c r="I84" i="40"/>
  <c r="K84" i="40"/>
  <c r="M84" i="40"/>
  <c r="AD84" i="40"/>
  <c r="AE84" i="40" s="1"/>
  <c r="C85" i="40"/>
  <c r="E85" i="40"/>
  <c r="G85" i="40"/>
  <c r="I85" i="40"/>
  <c r="K85" i="40"/>
  <c r="M85" i="40"/>
  <c r="AD85" i="40"/>
  <c r="AE85" i="40" s="1"/>
  <c r="C86" i="40"/>
  <c r="E86" i="40"/>
  <c r="G86" i="40"/>
  <c r="I86" i="40"/>
  <c r="K86" i="40"/>
  <c r="M86" i="40"/>
  <c r="AD86" i="40"/>
  <c r="AE86" i="40" s="1"/>
  <c r="C87" i="40"/>
  <c r="E87" i="40"/>
  <c r="G87" i="40"/>
  <c r="I87" i="40"/>
  <c r="K87" i="40"/>
  <c r="M87" i="40"/>
  <c r="AD87" i="40"/>
  <c r="AE87" i="40" s="1"/>
  <c r="C88" i="40"/>
  <c r="E88" i="40"/>
  <c r="G88" i="40"/>
  <c r="I88" i="40"/>
  <c r="K88" i="40"/>
  <c r="M88" i="40"/>
  <c r="AD88" i="40"/>
  <c r="AE88" i="40" s="1"/>
  <c r="C89" i="40"/>
  <c r="E89" i="40"/>
  <c r="G89" i="40"/>
  <c r="I89" i="40"/>
  <c r="K89" i="40"/>
  <c r="M89" i="40"/>
  <c r="AD89" i="40"/>
  <c r="AE89" i="40" s="1"/>
  <c r="C90" i="40"/>
  <c r="E90" i="40"/>
  <c r="G90" i="40"/>
  <c r="I90" i="40"/>
  <c r="K90" i="40"/>
  <c r="M90" i="40"/>
  <c r="AD90" i="40"/>
  <c r="AE90" i="40" s="1"/>
  <c r="C91" i="40"/>
  <c r="E91" i="40"/>
  <c r="G91" i="40"/>
  <c r="I91" i="40"/>
  <c r="K91" i="40"/>
  <c r="M91" i="40"/>
  <c r="AD91" i="40"/>
  <c r="AE91" i="40" s="1"/>
  <c r="C92" i="40"/>
  <c r="E92" i="40"/>
  <c r="G92" i="40"/>
  <c r="I92" i="40"/>
  <c r="K92" i="40"/>
  <c r="M92" i="40"/>
  <c r="AD92" i="40"/>
  <c r="AE92" i="40" s="1"/>
  <c r="C93" i="40"/>
  <c r="E93" i="40"/>
  <c r="G93" i="40"/>
  <c r="I93" i="40"/>
  <c r="K93" i="40"/>
  <c r="M93" i="40"/>
  <c r="AD93" i="40"/>
  <c r="AE93" i="40" s="1"/>
  <c r="C94" i="40"/>
  <c r="E94" i="40"/>
  <c r="G94" i="40"/>
  <c r="I94" i="40"/>
  <c r="K94" i="40"/>
  <c r="M94" i="40"/>
  <c r="AD94" i="40"/>
  <c r="AE94" i="40" s="1"/>
  <c r="C95" i="40"/>
  <c r="E95" i="40"/>
  <c r="G95" i="40"/>
  <c r="I95" i="40"/>
  <c r="K95" i="40"/>
  <c r="M95" i="40"/>
  <c r="AD95" i="40"/>
  <c r="AE95" i="40" s="1"/>
  <c r="C96" i="40"/>
  <c r="E96" i="40"/>
  <c r="G96" i="40"/>
  <c r="I96" i="40"/>
  <c r="K96" i="40"/>
  <c r="M96" i="40"/>
  <c r="AD96" i="40"/>
  <c r="AE96" i="40" s="1"/>
  <c r="C97" i="40"/>
  <c r="E97" i="40"/>
  <c r="G97" i="40"/>
  <c r="I97" i="40"/>
  <c r="K97" i="40"/>
  <c r="M97" i="40"/>
  <c r="AD97" i="40"/>
  <c r="AE97" i="40" s="1"/>
  <c r="C98" i="40"/>
  <c r="E98" i="40"/>
  <c r="G98" i="40"/>
  <c r="I98" i="40"/>
  <c r="K98" i="40"/>
  <c r="M98" i="40"/>
  <c r="AD98" i="40"/>
  <c r="AE98" i="40" s="1"/>
  <c r="C99" i="40"/>
  <c r="E99" i="40"/>
  <c r="G99" i="40"/>
  <c r="I99" i="40"/>
  <c r="K99" i="40"/>
  <c r="M99" i="40"/>
  <c r="AD99" i="40"/>
  <c r="AE99" i="40" s="1"/>
  <c r="C100" i="40"/>
  <c r="E100" i="40"/>
  <c r="G100" i="40"/>
  <c r="I100" i="40"/>
  <c r="K100" i="40"/>
  <c r="M100" i="40"/>
  <c r="AD100" i="40"/>
  <c r="AE100" i="40" s="1"/>
  <c r="C101" i="40"/>
  <c r="E101" i="40"/>
  <c r="G101" i="40"/>
  <c r="I101" i="40"/>
  <c r="K101" i="40"/>
  <c r="M101" i="40"/>
  <c r="AD101" i="40"/>
  <c r="AE101" i="40" s="1"/>
  <c r="C102" i="40"/>
  <c r="E102" i="40"/>
  <c r="G102" i="40"/>
  <c r="I102" i="40"/>
  <c r="K102" i="40"/>
  <c r="M102" i="40"/>
  <c r="AD102" i="40"/>
  <c r="AE102" i="40" s="1"/>
  <c r="C103" i="40"/>
  <c r="E103" i="40"/>
  <c r="G103" i="40"/>
  <c r="I103" i="40"/>
  <c r="K103" i="40"/>
  <c r="M103" i="40"/>
  <c r="AD103" i="40"/>
  <c r="AE103" i="40" s="1"/>
  <c r="C104" i="40"/>
  <c r="E104" i="40"/>
  <c r="G104" i="40"/>
  <c r="I104" i="40"/>
  <c r="K104" i="40"/>
  <c r="M104" i="40"/>
  <c r="AD104" i="40"/>
  <c r="AE104" i="40" s="1"/>
  <c r="C105" i="40"/>
  <c r="E105" i="40"/>
  <c r="G105" i="40"/>
  <c r="I105" i="40"/>
  <c r="K105" i="40"/>
  <c r="M105" i="40"/>
  <c r="AD105" i="40"/>
  <c r="AE105" i="40" s="1"/>
  <c r="C106" i="40"/>
  <c r="E106" i="40"/>
  <c r="G106" i="40"/>
  <c r="I106" i="40"/>
  <c r="K106" i="40"/>
  <c r="M106" i="40"/>
  <c r="AD106" i="40"/>
  <c r="AE106" i="40" s="1"/>
  <c r="C107" i="40"/>
  <c r="E107" i="40"/>
  <c r="G107" i="40"/>
  <c r="I107" i="40"/>
  <c r="K107" i="40"/>
  <c r="M107" i="40"/>
  <c r="AD107" i="40"/>
  <c r="AE107" i="40" s="1"/>
  <c r="C108" i="40"/>
  <c r="E108" i="40"/>
  <c r="G108" i="40"/>
  <c r="I108" i="40"/>
  <c r="K108" i="40"/>
  <c r="M108" i="40"/>
  <c r="AD108" i="40"/>
  <c r="AE108" i="40" s="1"/>
  <c r="C109" i="40"/>
  <c r="E109" i="40"/>
  <c r="G109" i="40"/>
  <c r="I109" i="40"/>
  <c r="K109" i="40"/>
  <c r="M109" i="40"/>
  <c r="AD109" i="40"/>
  <c r="AE109" i="40" s="1"/>
  <c r="C110" i="40"/>
  <c r="E110" i="40"/>
  <c r="G110" i="40"/>
  <c r="I110" i="40"/>
  <c r="K110" i="40"/>
  <c r="M110" i="40"/>
  <c r="AD110" i="40"/>
  <c r="AE110" i="40" s="1"/>
  <c r="C111" i="40"/>
  <c r="E111" i="40"/>
  <c r="G111" i="40"/>
  <c r="I111" i="40"/>
  <c r="K111" i="40"/>
  <c r="M111" i="40"/>
  <c r="AD111" i="40"/>
  <c r="AE111" i="40" s="1"/>
  <c r="C112" i="40"/>
  <c r="E112" i="40"/>
  <c r="G112" i="40"/>
  <c r="I112" i="40"/>
  <c r="K112" i="40"/>
  <c r="M112" i="40"/>
  <c r="AD112" i="40"/>
  <c r="AE112" i="40" s="1"/>
  <c r="C113" i="40"/>
  <c r="E113" i="40"/>
  <c r="G113" i="40"/>
  <c r="I113" i="40"/>
  <c r="K113" i="40"/>
  <c r="M113" i="40"/>
  <c r="AD113" i="40"/>
  <c r="AE113" i="40" s="1"/>
  <c r="C114" i="40"/>
  <c r="E114" i="40"/>
  <c r="G114" i="40"/>
  <c r="I114" i="40"/>
  <c r="K114" i="40"/>
  <c r="M114" i="40"/>
  <c r="AD114" i="40"/>
  <c r="AE114" i="40" s="1"/>
  <c r="C115" i="40"/>
  <c r="E115" i="40"/>
  <c r="G115" i="40"/>
  <c r="I115" i="40"/>
  <c r="K115" i="40"/>
  <c r="M115" i="40"/>
  <c r="AD115" i="40"/>
  <c r="AE115" i="40" s="1"/>
  <c r="C116" i="40"/>
  <c r="E116" i="40"/>
  <c r="G116" i="40"/>
  <c r="I116" i="40"/>
  <c r="K116" i="40"/>
  <c r="M116" i="40"/>
  <c r="AD116" i="40"/>
  <c r="AE116" i="40" s="1"/>
  <c r="C117" i="40"/>
  <c r="E117" i="40"/>
  <c r="G117" i="40"/>
  <c r="I117" i="40"/>
  <c r="K117" i="40"/>
  <c r="M117" i="40"/>
  <c r="AD117" i="40"/>
  <c r="AE117" i="40" s="1"/>
  <c r="C118" i="40"/>
  <c r="E118" i="40"/>
  <c r="G118" i="40"/>
  <c r="I118" i="40"/>
  <c r="K118" i="40"/>
  <c r="M118" i="40"/>
  <c r="AD118" i="40"/>
  <c r="AE118" i="40" s="1"/>
  <c r="C119" i="40"/>
  <c r="E119" i="40"/>
  <c r="G119" i="40"/>
  <c r="I119" i="40"/>
  <c r="K119" i="40"/>
  <c r="M119" i="40"/>
  <c r="AD119" i="40"/>
  <c r="AE119" i="40" s="1"/>
  <c r="C120" i="40"/>
  <c r="E120" i="40"/>
  <c r="G120" i="40"/>
  <c r="I120" i="40"/>
  <c r="K120" i="40"/>
  <c r="M120" i="40"/>
  <c r="AD120" i="40"/>
  <c r="AE120" i="40" s="1"/>
  <c r="C121" i="40"/>
  <c r="E121" i="40"/>
  <c r="G121" i="40"/>
  <c r="I121" i="40"/>
  <c r="K121" i="40"/>
  <c r="M121" i="40"/>
  <c r="AD121" i="40"/>
  <c r="AE121" i="40" s="1"/>
  <c r="C122" i="40"/>
  <c r="E122" i="40"/>
  <c r="G122" i="40"/>
  <c r="I122" i="40"/>
  <c r="K122" i="40"/>
  <c r="M122" i="40"/>
  <c r="AD122" i="40"/>
  <c r="AE122" i="40" s="1"/>
  <c r="C123" i="40"/>
  <c r="E123" i="40"/>
  <c r="G123" i="40"/>
  <c r="I123" i="40"/>
  <c r="K123" i="40"/>
  <c r="M123" i="40"/>
  <c r="AD123" i="40"/>
  <c r="AE123" i="40" s="1"/>
  <c r="C124" i="40"/>
  <c r="E124" i="40"/>
  <c r="G124" i="40"/>
  <c r="I124" i="40"/>
  <c r="K124" i="40"/>
  <c r="M124" i="40"/>
  <c r="AD124" i="40"/>
  <c r="AE124" i="40" s="1"/>
  <c r="C125" i="40"/>
  <c r="E125" i="40"/>
  <c r="G125" i="40"/>
  <c r="I125" i="40"/>
  <c r="K125" i="40"/>
  <c r="M125" i="40"/>
  <c r="AD125" i="40"/>
  <c r="AE125" i="40" s="1"/>
  <c r="C126" i="40"/>
  <c r="E126" i="40"/>
  <c r="G126" i="40"/>
  <c r="I126" i="40"/>
  <c r="K126" i="40"/>
  <c r="M126" i="40"/>
  <c r="AD126" i="40"/>
  <c r="AE126" i="40" s="1"/>
  <c r="C127" i="40"/>
  <c r="E127" i="40"/>
  <c r="G127" i="40"/>
  <c r="I127" i="40"/>
  <c r="K127" i="40"/>
  <c r="M127" i="40"/>
  <c r="AD127" i="40"/>
  <c r="AE127" i="40" s="1"/>
  <c r="C128" i="40"/>
  <c r="E128" i="40"/>
  <c r="G128" i="40"/>
  <c r="I128" i="40"/>
  <c r="K128" i="40"/>
  <c r="M128" i="40"/>
  <c r="AD128" i="40"/>
  <c r="AE128" i="40" s="1"/>
  <c r="C129" i="40"/>
  <c r="E129" i="40"/>
  <c r="G129" i="40"/>
  <c r="I129" i="40"/>
  <c r="K129" i="40"/>
  <c r="M129" i="40"/>
  <c r="AD129" i="40"/>
  <c r="AE129" i="40" s="1"/>
  <c r="C130" i="40"/>
  <c r="E130" i="40"/>
  <c r="G130" i="40"/>
  <c r="I130" i="40"/>
  <c r="K130" i="40"/>
  <c r="M130" i="40"/>
  <c r="O130" i="40"/>
  <c r="Q130" i="40"/>
  <c r="AD130" i="40"/>
  <c r="AE130" i="40" s="1"/>
  <c r="C131" i="40"/>
  <c r="E131" i="40"/>
  <c r="G131" i="40"/>
  <c r="I131" i="40"/>
  <c r="K131" i="40"/>
  <c r="M131" i="40"/>
  <c r="O131" i="40"/>
  <c r="Q131" i="40"/>
  <c r="AD131" i="40"/>
  <c r="AE131" i="40" s="1"/>
  <c r="C132" i="40"/>
  <c r="E132" i="40"/>
  <c r="G132" i="40"/>
  <c r="I132" i="40"/>
  <c r="K132" i="40"/>
  <c r="M132" i="40"/>
  <c r="O132" i="40"/>
  <c r="Q132" i="40"/>
  <c r="AD132" i="40"/>
  <c r="AE132" i="40" s="1"/>
  <c r="C133" i="40"/>
  <c r="E133" i="40"/>
  <c r="G133" i="40"/>
  <c r="I133" i="40"/>
  <c r="K133" i="40"/>
  <c r="M133" i="40"/>
  <c r="O133" i="40"/>
  <c r="Q133" i="40"/>
  <c r="AD133" i="40"/>
  <c r="AE133" i="40" s="1"/>
  <c r="C134" i="40"/>
  <c r="E134" i="40"/>
  <c r="G134" i="40"/>
  <c r="I134" i="40"/>
  <c r="K134" i="40"/>
  <c r="M134" i="40"/>
  <c r="O134" i="40"/>
  <c r="Q134" i="40"/>
  <c r="AD134" i="40"/>
  <c r="AE134" i="40" s="1"/>
  <c r="C135" i="40"/>
  <c r="E135" i="40"/>
  <c r="G135" i="40"/>
  <c r="I135" i="40"/>
  <c r="K135" i="40"/>
  <c r="M135" i="40"/>
  <c r="O135" i="40"/>
  <c r="Q135" i="40"/>
  <c r="AD135" i="40"/>
  <c r="AE135" i="40" s="1"/>
  <c r="C136" i="40"/>
  <c r="E136" i="40"/>
  <c r="G136" i="40"/>
  <c r="I136" i="40"/>
  <c r="K136" i="40"/>
  <c r="M136" i="40"/>
  <c r="O136" i="40"/>
  <c r="Q136" i="40"/>
  <c r="AD136" i="40"/>
  <c r="AE136" i="40" s="1"/>
  <c r="C137" i="40"/>
  <c r="E137" i="40"/>
  <c r="G137" i="40"/>
  <c r="I137" i="40"/>
  <c r="K137" i="40"/>
  <c r="M137" i="40"/>
  <c r="O137" i="40"/>
  <c r="Q137" i="40"/>
  <c r="AD137" i="40"/>
  <c r="AE137" i="40" s="1"/>
  <c r="C138" i="40"/>
  <c r="E138" i="40"/>
  <c r="G138" i="40"/>
  <c r="I138" i="40"/>
  <c r="K138" i="40"/>
  <c r="M138" i="40"/>
  <c r="O138" i="40"/>
  <c r="Q138" i="40"/>
  <c r="AD138" i="40"/>
  <c r="AE138" i="40" s="1"/>
  <c r="C139" i="40"/>
  <c r="E139" i="40"/>
  <c r="G139" i="40"/>
  <c r="I139" i="40"/>
  <c r="K139" i="40"/>
  <c r="M139" i="40"/>
  <c r="O139" i="40"/>
  <c r="Q139" i="40"/>
  <c r="AD139" i="40"/>
  <c r="AE139" i="40" s="1"/>
  <c r="C140" i="40"/>
  <c r="E140" i="40"/>
  <c r="G140" i="40"/>
  <c r="I140" i="40"/>
  <c r="K140" i="40"/>
  <c r="M140" i="40"/>
  <c r="O140" i="40"/>
  <c r="Q140" i="40"/>
  <c r="AD140" i="40"/>
  <c r="AE140" i="40" s="1"/>
  <c r="C141" i="40"/>
  <c r="E141" i="40"/>
  <c r="G141" i="40"/>
  <c r="I141" i="40"/>
  <c r="K141" i="40"/>
  <c r="M141" i="40"/>
  <c r="O141" i="40"/>
  <c r="Q141" i="40"/>
  <c r="AD141" i="40"/>
  <c r="AE141" i="40" s="1"/>
  <c r="C142" i="40"/>
  <c r="E142" i="40"/>
  <c r="G142" i="40"/>
  <c r="I142" i="40"/>
  <c r="K142" i="40"/>
  <c r="M142" i="40"/>
  <c r="O142" i="40"/>
  <c r="Q142" i="40"/>
  <c r="AD142" i="40"/>
  <c r="AE142" i="40" s="1"/>
  <c r="C143" i="40"/>
  <c r="E143" i="40"/>
  <c r="G143" i="40"/>
  <c r="I143" i="40"/>
  <c r="K143" i="40"/>
  <c r="M143" i="40"/>
  <c r="O143" i="40"/>
  <c r="Q143" i="40"/>
  <c r="AD143" i="40"/>
  <c r="AE143" i="40" s="1"/>
  <c r="C144" i="40"/>
  <c r="E144" i="40"/>
  <c r="G144" i="40"/>
  <c r="I144" i="40"/>
  <c r="K144" i="40"/>
  <c r="M144" i="40"/>
  <c r="O144" i="40"/>
  <c r="Q144" i="40"/>
  <c r="AD144" i="40"/>
  <c r="AE144" i="40" s="1"/>
  <c r="C145" i="40"/>
  <c r="E145" i="40"/>
  <c r="G145" i="40"/>
  <c r="I145" i="40"/>
  <c r="K145" i="40"/>
  <c r="M145" i="40"/>
  <c r="O145" i="40"/>
  <c r="Q145" i="40"/>
  <c r="AD145" i="40"/>
  <c r="AE145" i="40" s="1"/>
  <c r="C146" i="40"/>
  <c r="E146" i="40"/>
  <c r="G146" i="40"/>
  <c r="I146" i="40"/>
  <c r="K146" i="40"/>
  <c r="M146" i="40"/>
  <c r="O146" i="40"/>
  <c r="Q146" i="40"/>
  <c r="AD146" i="40"/>
  <c r="AE146" i="40" s="1"/>
  <c r="C147" i="40"/>
  <c r="E147" i="40"/>
  <c r="G147" i="40"/>
  <c r="I147" i="40"/>
  <c r="K147" i="40"/>
  <c r="M147" i="40"/>
  <c r="O147" i="40"/>
  <c r="Q147" i="40"/>
  <c r="AD147" i="40"/>
  <c r="AE147" i="40" s="1"/>
  <c r="C148" i="40"/>
  <c r="E148" i="40"/>
  <c r="G148" i="40"/>
  <c r="I148" i="40"/>
  <c r="K148" i="40"/>
  <c r="M148" i="40"/>
  <c r="O148" i="40"/>
  <c r="Q148" i="40"/>
  <c r="AD148" i="40"/>
  <c r="AE148" i="40" s="1"/>
  <c r="C149" i="40"/>
  <c r="E149" i="40"/>
  <c r="G149" i="40"/>
  <c r="I149" i="40"/>
  <c r="K149" i="40"/>
  <c r="M149" i="40"/>
  <c r="O149" i="40"/>
  <c r="Q149" i="40"/>
  <c r="AD149" i="40"/>
  <c r="AE149" i="40" s="1"/>
  <c r="C150" i="40"/>
  <c r="E150" i="40"/>
  <c r="G150" i="40"/>
  <c r="I150" i="40"/>
  <c r="K150" i="40"/>
  <c r="M150" i="40"/>
  <c r="O150" i="40"/>
  <c r="Q150" i="40"/>
  <c r="AD150" i="40"/>
  <c r="AE150" i="40" s="1"/>
  <c r="C151" i="40"/>
  <c r="E151" i="40"/>
  <c r="G151" i="40"/>
  <c r="I151" i="40"/>
  <c r="K151" i="40"/>
  <c r="M151" i="40"/>
  <c r="O151" i="40"/>
  <c r="Q151" i="40"/>
  <c r="AD151" i="40"/>
  <c r="AE151" i="40" s="1"/>
  <c r="C152" i="40"/>
  <c r="E152" i="40"/>
  <c r="G152" i="40"/>
  <c r="I152" i="40"/>
  <c r="K152" i="40"/>
  <c r="M152" i="40"/>
  <c r="O152" i="40"/>
  <c r="Q152" i="40"/>
  <c r="AD152" i="40"/>
  <c r="AE152" i="40" s="1"/>
  <c r="C153" i="40"/>
  <c r="E153" i="40"/>
  <c r="G153" i="40"/>
  <c r="I153" i="40"/>
  <c r="K153" i="40"/>
  <c r="M153" i="40"/>
  <c r="O153" i="40"/>
  <c r="Q153" i="40"/>
  <c r="AD153" i="40"/>
  <c r="AE153" i="40" s="1"/>
  <c r="C154" i="40"/>
  <c r="E154" i="40"/>
  <c r="G154" i="40"/>
  <c r="I154" i="40"/>
  <c r="K154" i="40"/>
  <c r="M154" i="40"/>
  <c r="O154" i="40"/>
  <c r="Q154" i="40"/>
  <c r="AD154" i="40"/>
  <c r="AE154" i="40" s="1"/>
  <c r="C155" i="40"/>
  <c r="E155" i="40"/>
  <c r="G155" i="40"/>
  <c r="I155" i="40"/>
  <c r="K155" i="40"/>
  <c r="M155" i="40"/>
  <c r="O155" i="40"/>
  <c r="Q155" i="40"/>
  <c r="AD155" i="40"/>
  <c r="AE155" i="40" s="1"/>
  <c r="C156" i="40"/>
  <c r="E156" i="40"/>
  <c r="G156" i="40"/>
  <c r="I156" i="40"/>
  <c r="K156" i="40"/>
  <c r="M156" i="40"/>
  <c r="O156" i="40"/>
  <c r="Q156" i="40"/>
  <c r="AD156" i="40"/>
  <c r="AE156" i="40" s="1"/>
  <c r="C157" i="40"/>
  <c r="E157" i="40"/>
  <c r="G157" i="40"/>
  <c r="I157" i="40"/>
  <c r="K157" i="40"/>
  <c r="M157" i="40"/>
  <c r="O157" i="40"/>
  <c r="Q157" i="40"/>
  <c r="AD157" i="40"/>
  <c r="AE157" i="40" s="1"/>
  <c r="C158" i="40"/>
  <c r="E158" i="40"/>
  <c r="G158" i="40"/>
  <c r="I158" i="40"/>
  <c r="K158" i="40"/>
  <c r="M158" i="40"/>
  <c r="O158" i="40"/>
  <c r="Q158" i="40"/>
  <c r="AD158" i="40"/>
  <c r="AE158" i="40" s="1"/>
  <c r="C159" i="40"/>
  <c r="E159" i="40"/>
  <c r="G159" i="40"/>
  <c r="I159" i="40"/>
  <c r="K159" i="40"/>
  <c r="M159" i="40"/>
  <c r="O159" i="40"/>
  <c r="Q159" i="40"/>
  <c r="AD159" i="40"/>
  <c r="AE159" i="40" s="1"/>
  <c r="C160" i="40"/>
  <c r="E160" i="40"/>
  <c r="G160" i="40"/>
  <c r="I160" i="40"/>
  <c r="K160" i="40"/>
  <c r="M160" i="40"/>
  <c r="O160" i="40"/>
  <c r="Q160" i="40"/>
  <c r="AD160" i="40"/>
  <c r="AE160" i="40" s="1"/>
  <c r="C161" i="40"/>
  <c r="E161" i="40"/>
  <c r="G161" i="40"/>
  <c r="I161" i="40"/>
  <c r="K161" i="40"/>
  <c r="M161" i="40"/>
  <c r="O161" i="40"/>
  <c r="Q161" i="40"/>
  <c r="AD161" i="40"/>
  <c r="AE161" i="40" s="1"/>
  <c r="C162" i="40"/>
  <c r="E162" i="40"/>
  <c r="G162" i="40"/>
  <c r="I162" i="40"/>
  <c r="K162" i="40"/>
  <c r="M162" i="40"/>
  <c r="O162" i="40"/>
  <c r="Q162" i="40"/>
  <c r="AD162" i="40"/>
  <c r="AE162" i="40" s="1"/>
  <c r="C163" i="40"/>
  <c r="E163" i="40"/>
  <c r="G163" i="40"/>
  <c r="I163" i="40"/>
  <c r="K163" i="40"/>
  <c r="M163" i="40"/>
  <c r="O163" i="40"/>
  <c r="Q163" i="40"/>
  <c r="AD163" i="40"/>
  <c r="AE163" i="40" s="1"/>
  <c r="C164" i="40"/>
  <c r="E164" i="40"/>
  <c r="G164" i="40"/>
  <c r="I164" i="40"/>
  <c r="K164" i="40"/>
  <c r="M164" i="40"/>
  <c r="O164" i="40"/>
  <c r="Q164" i="40"/>
  <c r="AD164" i="40"/>
  <c r="AE164" i="40" s="1"/>
  <c r="C165" i="40"/>
  <c r="E165" i="40"/>
  <c r="G165" i="40"/>
  <c r="I165" i="40"/>
  <c r="K165" i="40"/>
  <c r="M165" i="40"/>
  <c r="O165" i="40"/>
  <c r="Q165" i="40"/>
  <c r="AD165" i="40"/>
  <c r="AE165" i="40" s="1"/>
  <c r="C166" i="40"/>
  <c r="E166" i="40"/>
  <c r="G166" i="40"/>
  <c r="I166" i="40"/>
  <c r="K166" i="40"/>
  <c r="M166" i="40"/>
  <c r="O166" i="40"/>
  <c r="Q166" i="40"/>
  <c r="AD166" i="40"/>
  <c r="AE166" i="40" s="1"/>
  <c r="C167" i="40"/>
  <c r="E167" i="40"/>
  <c r="G167" i="40"/>
  <c r="I167" i="40"/>
  <c r="K167" i="40"/>
  <c r="M167" i="40"/>
  <c r="O167" i="40"/>
  <c r="Q167" i="40"/>
  <c r="AD167" i="40"/>
  <c r="AE167" i="40" s="1"/>
  <c r="C168" i="40"/>
  <c r="E168" i="40"/>
  <c r="G168" i="40"/>
  <c r="I168" i="40"/>
  <c r="K168" i="40"/>
  <c r="M168" i="40"/>
  <c r="O168" i="40"/>
  <c r="Q168" i="40"/>
  <c r="AD168" i="40"/>
  <c r="AE168" i="40" s="1"/>
  <c r="C169" i="40"/>
  <c r="E169" i="40"/>
  <c r="G169" i="40"/>
  <c r="I169" i="40"/>
  <c r="K169" i="40"/>
  <c r="M169" i="40"/>
  <c r="O169" i="40"/>
  <c r="Q169" i="40"/>
  <c r="AD169" i="40"/>
  <c r="AE169" i="40" s="1"/>
  <c r="C170" i="40"/>
  <c r="E170" i="40"/>
  <c r="G170" i="40"/>
  <c r="I170" i="40"/>
  <c r="K170" i="40"/>
  <c r="M170" i="40"/>
  <c r="O170" i="40"/>
  <c r="Q170" i="40"/>
  <c r="AD170" i="40"/>
  <c r="AE170" i="40" s="1"/>
  <c r="C171" i="40"/>
  <c r="E171" i="40"/>
  <c r="G171" i="40"/>
  <c r="I171" i="40"/>
  <c r="K171" i="40"/>
  <c r="M171" i="40"/>
  <c r="O171" i="40"/>
  <c r="Q171" i="40"/>
  <c r="AD171" i="40"/>
  <c r="AE171" i="40" s="1"/>
  <c r="C172" i="40"/>
  <c r="E172" i="40"/>
  <c r="G172" i="40"/>
  <c r="I172" i="40"/>
  <c r="K172" i="40"/>
  <c r="M172" i="40"/>
  <c r="O172" i="40"/>
  <c r="Q172" i="40"/>
  <c r="AD172" i="40"/>
  <c r="AE172" i="40" s="1"/>
  <c r="C173" i="40"/>
  <c r="E173" i="40"/>
  <c r="G173" i="40"/>
  <c r="I173" i="40"/>
  <c r="K173" i="40"/>
  <c r="M173" i="40"/>
  <c r="O173" i="40"/>
  <c r="Q173" i="40"/>
  <c r="AD173" i="40"/>
  <c r="AE173" i="40" s="1"/>
  <c r="C174" i="40"/>
  <c r="E174" i="40"/>
  <c r="G174" i="40"/>
  <c r="I174" i="40"/>
  <c r="K174" i="40"/>
  <c r="M174" i="40"/>
  <c r="O174" i="40"/>
  <c r="Q174" i="40"/>
  <c r="AD174" i="40"/>
  <c r="AE174" i="40"/>
  <c r="C175" i="40"/>
  <c r="E175" i="40"/>
  <c r="G175" i="40"/>
  <c r="I175" i="40"/>
  <c r="K175" i="40"/>
  <c r="M175" i="40"/>
  <c r="O175" i="40"/>
  <c r="Q175" i="40"/>
  <c r="AD175" i="40"/>
  <c r="AE175" i="40" s="1"/>
  <c r="C176" i="40"/>
  <c r="E176" i="40"/>
  <c r="G176" i="40"/>
  <c r="I176" i="40"/>
  <c r="K176" i="40"/>
  <c r="M176" i="40"/>
  <c r="O176" i="40"/>
  <c r="Q176" i="40"/>
  <c r="AD176" i="40"/>
  <c r="AE176" i="40" s="1"/>
  <c r="C177" i="40"/>
  <c r="E177" i="40"/>
  <c r="G177" i="40"/>
  <c r="I177" i="40"/>
  <c r="K177" i="40"/>
  <c r="M177" i="40"/>
  <c r="O177" i="40"/>
  <c r="Q177" i="40"/>
  <c r="AD177" i="40"/>
  <c r="AE177" i="40" s="1"/>
  <c r="C178" i="40"/>
  <c r="E178" i="40"/>
  <c r="G178" i="40"/>
  <c r="I178" i="40"/>
  <c r="K178" i="40"/>
  <c r="M178" i="40"/>
  <c r="O178" i="40"/>
  <c r="Q178" i="40"/>
  <c r="AD178" i="40"/>
  <c r="AE178" i="40" s="1"/>
  <c r="C179" i="40"/>
  <c r="E179" i="40"/>
  <c r="G179" i="40"/>
  <c r="I179" i="40"/>
  <c r="K179" i="40"/>
  <c r="M179" i="40"/>
  <c r="O179" i="40"/>
  <c r="Q179" i="40"/>
  <c r="AD179" i="40"/>
  <c r="AE179" i="40" s="1"/>
  <c r="C180" i="40"/>
  <c r="E180" i="40"/>
  <c r="G180" i="40"/>
  <c r="I180" i="40"/>
  <c r="K180" i="40"/>
  <c r="M180" i="40"/>
  <c r="O180" i="40"/>
  <c r="Q180" i="40"/>
  <c r="AD180" i="40"/>
  <c r="AE180" i="40" s="1"/>
  <c r="C181" i="40"/>
  <c r="E181" i="40"/>
  <c r="G181" i="40"/>
  <c r="I181" i="40"/>
  <c r="K181" i="40"/>
  <c r="M181" i="40"/>
  <c r="O181" i="40"/>
  <c r="Q181" i="40"/>
  <c r="AD181" i="40"/>
  <c r="AE181" i="40" s="1"/>
  <c r="C182" i="40"/>
  <c r="E182" i="40"/>
  <c r="G182" i="40"/>
  <c r="I182" i="40"/>
  <c r="K182" i="40"/>
  <c r="M182" i="40"/>
  <c r="O182" i="40"/>
  <c r="Q182" i="40"/>
  <c r="AD182" i="40"/>
  <c r="AE182" i="40" s="1"/>
  <c r="C183" i="40"/>
  <c r="E183" i="40"/>
  <c r="G183" i="40"/>
  <c r="I183" i="40"/>
  <c r="K183" i="40"/>
  <c r="M183" i="40"/>
  <c r="O183" i="40"/>
  <c r="Q183" i="40"/>
  <c r="AD183" i="40"/>
  <c r="AE183" i="40" s="1"/>
  <c r="C184" i="40"/>
  <c r="E184" i="40"/>
  <c r="G184" i="40"/>
  <c r="I184" i="40"/>
  <c r="K184" i="40"/>
  <c r="M184" i="40"/>
  <c r="O184" i="40"/>
  <c r="Q184" i="40"/>
  <c r="AD184" i="40"/>
  <c r="AE184" i="40" s="1"/>
  <c r="C185" i="40"/>
  <c r="E185" i="40"/>
  <c r="G185" i="40"/>
  <c r="I185" i="40"/>
  <c r="K185" i="40"/>
  <c r="M185" i="40"/>
  <c r="O185" i="40"/>
  <c r="Q185" i="40"/>
  <c r="AD185" i="40"/>
  <c r="AE185" i="40" s="1"/>
  <c r="C186" i="40"/>
  <c r="E186" i="40"/>
  <c r="G186" i="40"/>
  <c r="I186" i="40"/>
  <c r="K186" i="40"/>
  <c r="M186" i="40"/>
  <c r="O186" i="40"/>
  <c r="Q186" i="40"/>
  <c r="AD186" i="40"/>
  <c r="AE186" i="40" s="1"/>
  <c r="C187" i="40"/>
  <c r="E187" i="40"/>
  <c r="G187" i="40"/>
  <c r="I187" i="40"/>
  <c r="K187" i="40"/>
  <c r="M187" i="40"/>
  <c r="O187" i="40"/>
  <c r="Q187" i="40"/>
  <c r="AD187" i="40"/>
  <c r="AE187" i="40" s="1"/>
  <c r="C188" i="40"/>
  <c r="E188" i="40"/>
  <c r="G188" i="40"/>
  <c r="I188" i="40"/>
  <c r="K188" i="40"/>
  <c r="M188" i="40"/>
  <c r="O188" i="40"/>
  <c r="Q188" i="40"/>
  <c r="AD188" i="40"/>
  <c r="AE188" i="40" s="1"/>
  <c r="C189" i="40"/>
  <c r="E189" i="40"/>
  <c r="G189" i="40"/>
  <c r="I189" i="40"/>
  <c r="K189" i="40"/>
  <c r="M189" i="40"/>
  <c r="O189" i="40"/>
  <c r="Q189" i="40"/>
  <c r="AD189" i="40"/>
  <c r="AE189" i="40" s="1"/>
  <c r="C190" i="40"/>
  <c r="E190" i="40"/>
  <c r="G190" i="40"/>
  <c r="I190" i="40"/>
  <c r="K190" i="40"/>
  <c r="M190" i="40"/>
  <c r="O190" i="40"/>
  <c r="Q190" i="40"/>
  <c r="AD190" i="40"/>
  <c r="AE190" i="40" s="1"/>
  <c r="C191" i="40"/>
  <c r="E191" i="40"/>
  <c r="G191" i="40"/>
  <c r="I191" i="40"/>
  <c r="K191" i="40"/>
  <c r="M191" i="40"/>
  <c r="O191" i="40"/>
  <c r="Q191" i="40"/>
  <c r="AD191" i="40"/>
  <c r="AE191" i="40" s="1"/>
  <c r="C192" i="40"/>
  <c r="E192" i="40"/>
  <c r="G192" i="40"/>
  <c r="I192" i="40"/>
  <c r="K192" i="40"/>
  <c r="M192" i="40"/>
  <c r="O192" i="40"/>
  <c r="Q192" i="40"/>
  <c r="AD192" i="40"/>
  <c r="AE192" i="40" s="1"/>
  <c r="C193" i="40"/>
  <c r="E193" i="40"/>
  <c r="G193" i="40"/>
  <c r="I193" i="40"/>
  <c r="K193" i="40"/>
  <c r="M193" i="40"/>
  <c r="O193" i="40"/>
  <c r="Q193" i="40"/>
  <c r="AD193" i="40"/>
  <c r="AE193" i="40" s="1"/>
  <c r="C194" i="40"/>
  <c r="E194" i="40"/>
  <c r="G194" i="40"/>
  <c r="I194" i="40"/>
  <c r="K194" i="40"/>
  <c r="M194" i="40"/>
  <c r="O194" i="40"/>
  <c r="Q194" i="40"/>
  <c r="AD194" i="40"/>
  <c r="AE194" i="40" s="1"/>
  <c r="C195" i="40"/>
  <c r="E195" i="40"/>
  <c r="G195" i="40"/>
  <c r="I195" i="40"/>
  <c r="K195" i="40"/>
  <c r="M195" i="40"/>
  <c r="O195" i="40"/>
  <c r="Q195" i="40"/>
  <c r="AD195" i="40"/>
  <c r="AE195" i="40" s="1"/>
  <c r="C196" i="40"/>
  <c r="E196" i="40"/>
  <c r="G196" i="40"/>
  <c r="I196" i="40"/>
  <c r="K196" i="40"/>
  <c r="M196" i="40"/>
  <c r="O196" i="40"/>
  <c r="Q196" i="40"/>
  <c r="AD196" i="40"/>
  <c r="AE196" i="40"/>
  <c r="C197" i="40"/>
  <c r="E197" i="40"/>
  <c r="G197" i="40"/>
  <c r="I197" i="40"/>
  <c r="K197" i="40"/>
  <c r="M197" i="40"/>
  <c r="O197" i="40"/>
  <c r="Q197" i="40"/>
  <c r="AD197" i="40"/>
  <c r="AE197" i="40" s="1"/>
  <c r="C198" i="40"/>
  <c r="E198" i="40"/>
  <c r="G198" i="40"/>
  <c r="I198" i="40"/>
  <c r="K198" i="40"/>
  <c r="M198" i="40"/>
  <c r="O198" i="40"/>
  <c r="Q198" i="40"/>
  <c r="AD198" i="40"/>
  <c r="AE198" i="40" s="1"/>
  <c r="C199" i="40"/>
  <c r="E199" i="40"/>
  <c r="G199" i="40"/>
  <c r="I199" i="40"/>
  <c r="K199" i="40"/>
  <c r="M199" i="40"/>
  <c r="O199" i="40"/>
  <c r="Q199" i="40"/>
  <c r="AD199" i="40"/>
  <c r="AE199" i="40" s="1"/>
  <c r="C200" i="40"/>
  <c r="E200" i="40"/>
  <c r="G200" i="40"/>
  <c r="I200" i="40"/>
  <c r="K200" i="40"/>
  <c r="M200" i="40"/>
  <c r="O200" i="40"/>
  <c r="Q200" i="40"/>
  <c r="AD200" i="40"/>
  <c r="AE200" i="40" s="1"/>
  <c r="C201" i="40"/>
  <c r="E201" i="40"/>
  <c r="G201" i="40"/>
  <c r="I201" i="40"/>
  <c r="K201" i="40"/>
  <c r="M201" i="40"/>
  <c r="O201" i="40"/>
  <c r="Q201" i="40"/>
  <c r="AD201" i="40"/>
  <c r="AE201" i="40" s="1"/>
  <c r="C202" i="40"/>
  <c r="E202" i="40"/>
  <c r="G202" i="40"/>
  <c r="I202" i="40"/>
  <c r="K202" i="40"/>
  <c r="M202" i="40"/>
  <c r="O202" i="40"/>
  <c r="Q202" i="40"/>
  <c r="AD202" i="40"/>
  <c r="AE202" i="40" s="1"/>
  <c r="C203" i="40"/>
  <c r="E203" i="40"/>
  <c r="G203" i="40"/>
  <c r="I203" i="40"/>
  <c r="K203" i="40"/>
  <c r="M203" i="40"/>
  <c r="O203" i="40"/>
  <c r="Q203" i="40"/>
  <c r="AD203" i="40"/>
  <c r="AE203" i="40" s="1"/>
  <c r="C204" i="40"/>
  <c r="E204" i="40"/>
  <c r="G204" i="40"/>
  <c r="I204" i="40"/>
  <c r="K204" i="40"/>
  <c r="M204" i="40"/>
  <c r="O204" i="40"/>
  <c r="Q204" i="40"/>
  <c r="AD204" i="40"/>
  <c r="AE204" i="40" s="1"/>
  <c r="C205" i="40"/>
  <c r="E205" i="40"/>
  <c r="G205" i="40"/>
  <c r="I205" i="40"/>
  <c r="K205" i="40"/>
  <c r="M205" i="40"/>
  <c r="O205" i="40"/>
  <c r="Q205" i="40"/>
  <c r="AD205" i="40"/>
  <c r="AE205" i="40" s="1"/>
  <c r="C206" i="40"/>
  <c r="E206" i="40"/>
  <c r="G206" i="40"/>
  <c r="I206" i="40"/>
  <c r="K206" i="40"/>
  <c r="M206" i="40"/>
  <c r="O206" i="40"/>
  <c r="Q206" i="40"/>
  <c r="AD206" i="40"/>
  <c r="AE206" i="40" s="1"/>
  <c r="C207" i="40"/>
  <c r="E207" i="40"/>
  <c r="G207" i="40"/>
  <c r="I207" i="40"/>
  <c r="K207" i="40"/>
  <c r="M207" i="40"/>
  <c r="O207" i="40"/>
  <c r="Q207" i="40"/>
  <c r="AD207" i="40"/>
  <c r="AE207" i="40" s="1"/>
  <c r="C208" i="40"/>
  <c r="E208" i="40"/>
  <c r="G208" i="40"/>
  <c r="I208" i="40"/>
  <c r="K208" i="40"/>
  <c r="M208" i="40"/>
  <c r="O208" i="40"/>
  <c r="Q208" i="40"/>
  <c r="AD208" i="40"/>
  <c r="AE208" i="40" s="1"/>
  <c r="C209" i="40"/>
  <c r="E209" i="40"/>
  <c r="G209" i="40"/>
  <c r="I209" i="40"/>
  <c r="K209" i="40"/>
  <c r="M209" i="40"/>
  <c r="O209" i="40"/>
  <c r="Q209" i="40"/>
  <c r="AD209" i="40"/>
  <c r="AE209" i="40" s="1"/>
  <c r="C210" i="40"/>
  <c r="E210" i="40"/>
  <c r="G210" i="40"/>
  <c r="I210" i="40"/>
  <c r="K210" i="40"/>
  <c r="M210" i="40"/>
  <c r="O210" i="40"/>
  <c r="Q210" i="40"/>
  <c r="AD210" i="40"/>
  <c r="AE210" i="40" s="1"/>
  <c r="C211" i="40"/>
  <c r="E211" i="40"/>
  <c r="G211" i="40"/>
  <c r="I211" i="40"/>
  <c r="K211" i="40"/>
  <c r="M211" i="40"/>
  <c r="O211" i="40"/>
  <c r="Q211" i="40"/>
  <c r="AD211" i="40"/>
  <c r="AE211" i="40" s="1"/>
  <c r="C212" i="40"/>
  <c r="E212" i="40"/>
  <c r="G212" i="40"/>
  <c r="I212" i="40"/>
  <c r="K212" i="40"/>
  <c r="M212" i="40"/>
  <c r="O212" i="40"/>
  <c r="Q212" i="40"/>
  <c r="AD212" i="40"/>
  <c r="AE212" i="40" s="1"/>
  <c r="C213" i="40"/>
  <c r="E213" i="40"/>
  <c r="G213" i="40"/>
  <c r="I213" i="40"/>
  <c r="K213" i="40"/>
  <c r="M213" i="40"/>
  <c r="O213" i="40"/>
  <c r="Q213" i="40"/>
  <c r="AD213" i="40"/>
  <c r="AE213" i="40" s="1"/>
  <c r="C214" i="40"/>
  <c r="E214" i="40"/>
  <c r="G214" i="40"/>
  <c r="I214" i="40"/>
  <c r="K214" i="40"/>
  <c r="M214" i="40"/>
  <c r="O214" i="40"/>
  <c r="Q214" i="40"/>
  <c r="AD214" i="40"/>
  <c r="AE214" i="40" s="1"/>
  <c r="C215" i="40"/>
  <c r="E215" i="40"/>
  <c r="G215" i="40"/>
  <c r="I215" i="40"/>
  <c r="K215" i="40"/>
  <c r="M215" i="40"/>
  <c r="O215" i="40"/>
  <c r="Q215" i="40"/>
  <c r="AD215" i="40"/>
  <c r="AE215" i="40" s="1"/>
  <c r="C216" i="40"/>
  <c r="E216" i="40"/>
  <c r="G216" i="40"/>
  <c r="I216" i="40"/>
  <c r="K216" i="40"/>
  <c r="M216" i="40"/>
  <c r="O216" i="40"/>
  <c r="Q216" i="40"/>
  <c r="AD216" i="40"/>
  <c r="AE216" i="40" s="1"/>
  <c r="C217" i="40"/>
  <c r="E217" i="40"/>
  <c r="G217" i="40"/>
  <c r="I217" i="40"/>
  <c r="K217" i="40"/>
  <c r="M217" i="40"/>
  <c r="O217" i="40"/>
  <c r="Q217" i="40"/>
  <c r="AD217" i="40"/>
  <c r="AE217" i="40" s="1"/>
  <c r="C218" i="40"/>
  <c r="E218" i="40"/>
  <c r="G218" i="40"/>
  <c r="I218" i="40"/>
  <c r="K218" i="40"/>
  <c r="M218" i="40"/>
  <c r="O218" i="40"/>
  <c r="Q218" i="40"/>
  <c r="AD218" i="40"/>
  <c r="AE218" i="40" s="1"/>
  <c r="C219" i="40"/>
  <c r="E219" i="40"/>
  <c r="G219" i="40"/>
  <c r="I219" i="40"/>
  <c r="K219" i="40"/>
  <c r="M219" i="40"/>
  <c r="O219" i="40"/>
  <c r="Q219" i="40"/>
  <c r="AD219" i="40"/>
  <c r="AE219" i="40" s="1"/>
  <c r="C220" i="40"/>
  <c r="E220" i="40"/>
  <c r="G220" i="40"/>
  <c r="I220" i="40"/>
  <c r="K220" i="40"/>
  <c r="M220" i="40"/>
  <c r="O220" i="40"/>
  <c r="Q220" i="40"/>
  <c r="AD220" i="40"/>
  <c r="AE220" i="40" s="1"/>
  <c r="C221" i="40"/>
  <c r="E221" i="40"/>
  <c r="G221" i="40"/>
  <c r="I221" i="40"/>
  <c r="K221" i="40"/>
  <c r="M221" i="40"/>
  <c r="O221" i="40"/>
  <c r="Q221" i="40"/>
  <c r="AD221" i="40"/>
  <c r="AE221" i="40" s="1"/>
  <c r="C222" i="40"/>
  <c r="E222" i="40"/>
  <c r="G222" i="40"/>
  <c r="I222" i="40"/>
  <c r="K222" i="40"/>
  <c r="M222" i="40"/>
  <c r="O222" i="40"/>
  <c r="Q222" i="40"/>
  <c r="AD222" i="40"/>
  <c r="AE222" i="40" s="1"/>
  <c r="C223" i="40"/>
  <c r="E223" i="40"/>
  <c r="G223" i="40"/>
  <c r="I223" i="40"/>
  <c r="K223" i="40"/>
  <c r="M223" i="40"/>
  <c r="O223" i="40"/>
  <c r="Q223" i="40"/>
  <c r="AD223" i="40"/>
  <c r="AE223" i="40" s="1"/>
  <c r="C224" i="40"/>
  <c r="E224" i="40"/>
  <c r="G224" i="40"/>
  <c r="I224" i="40"/>
  <c r="K224" i="40"/>
  <c r="M224" i="40"/>
  <c r="O224" i="40"/>
  <c r="Q224" i="40"/>
  <c r="AD224" i="40"/>
  <c r="AE224" i="40" s="1"/>
  <c r="C225" i="40"/>
  <c r="E225" i="40"/>
  <c r="G225" i="40"/>
  <c r="I225" i="40"/>
  <c r="K225" i="40"/>
  <c r="M225" i="40"/>
  <c r="O225" i="40"/>
  <c r="Q225" i="40"/>
  <c r="AD225" i="40"/>
  <c r="AE225" i="40" s="1"/>
  <c r="C226" i="40"/>
  <c r="E226" i="40"/>
  <c r="G226" i="40"/>
  <c r="I226" i="40"/>
  <c r="K226" i="40"/>
  <c r="M226" i="40"/>
  <c r="O226" i="40"/>
  <c r="Q226" i="40"/>
  <c r="AD226" i="40"/>
  <c r="AE226" i="40" s="1"/>
  <c r="C227" i="40"/>
  <c r="E227" i="40"/>
  <c r="G227" i="40"/>
  <c r="I227" i="40"/>
  <c r="K227" i="40"/>
  <c r="M227" i="40"/>
  <c r="O227" i="40"/>
  <c r="Q227" i="40"/>
  <c r="AD227" i="40"/>
  <c r="AE227" i="40" s="1"/>
  <c r="C228" i="40"/>
  <c r="E228" i="40"/>
  <c r="G228" i="40"/>
  <c r="I228" i="40"/>
  <c r="K228" i="40"/>
  <c r="M228" i="40"/>
  <c r="O228" i="40"/>
  <c r="Q228" i="40"/>
  <c r="AD228" i="40"/>
  <c r="AE228" i="40" s="1"/>
  <c r="C229" i="40"/>
  <c r="E229" i="40"/>
  <c r="G229" i="40"/>
  <c r="I229" i="40"/>
  <c r="K229" i="40"/>
  <c r="M229" i="40"/>
  <c r="O229" i="40"/>
  <c r="Q229" i="40"/>
  <c r="AD229" i="40"/>
  <c r="AE229" i="40" s="1"/>
  <c r="C230" i="40"/>
  <c r="E230" i="40"/>
  <c r="G230" i="40"/>
  <c r="I230" i="40"/>
  <c r="K230" i="40"/>
  <c r="M230" i="40"/>
  <c r="O230" i="40"/>
  <c r="Q230" i="40"/>
  <c r="AD230" i="40"/>
  <c r="AE230" i="40" s="1"/>
  <c r="C231" i="40"/>
  <c r="E231" i="40"/>
  <c r="G231" i="40"/>
  <c r="I231" i="40"/>
  <c r="K231" i="40"/>
  <c r="M231" i="40"/>
  <c r="O231" i="40"/>
  <c r="Q231" i="40"/>
  <c r="AD231" i="40"/>
  <c r="AE231" i="40" s="1"/>
  <c r="C232" i="40"/>
  <c r="E232" i="40"/>
  <c r="G232" i="40"/>
  <c r="I232" i="40"/>
  <c r="K232" i="40"/>
  <c r="M232" i="40"/>
  <c r="O232" i="40"/>
  <c r="Q232" i="40"/>
  <c r="AD232" i="40"/>
  <c r="AE232" i="40" s="1"/>
  <c r="C233" i="40"/>
  <c r="E233" i="40"/>
  <c r="G233" i="40"/>
  <c r="I233" i="40"/>
  <c r="K233" i="40"/>
  <c r="M233" i="40"/>
  <c r="O233" i="40"/>
  <c r="Q233" i="40"/>
  <c r="AD233" i="40"/>
  <c r="AE233" i="40" s="1"/>
  <c r="C234" i="40"/>
  <c r="E234" i="40"/>
  <c r="G234" i="40"/>
  <c r="I234" i="40"/>
  <c r="K234" i="40"/>
  <c r="M234" i="40"/>
  <c r="O234" i="40"/>
  <c r="Q234" i="40"/>
  <c r="AD234" i="40"/>
  <c r="AE234" i="40" s="1"/>
  <c r="C235" i="40"/>
  <c r="E235" i="40"/>
  <c r="G235" i="40"/>
  <c r="I235" i="40"/>
  <c r="K235" i="40"/>
  <c r="M235" i="40"/>
  <c r="O235" i="40"/>
  <c r="Q235" i="40"/>
  <c r="AD235" i="40"/>
  <c r="AE235" i="40" s="1"/>
  <c r="C236" i="40"/>
  <c r="E236" i="40"/>
  <c r="G236" i="40"/>
  <c r="I236" i="40"/>
  <c r="K236" i="40"/>
  <c r="M236" i="40"/>
  <c r="O236" i="40"/>
  <c r="Q236" i="40"/>
  <c r="AD236" i="40"/>
  <c r="AE236" i="40" s="1"/>
  <c r="C237" i="40"/>
  <c r="E237" i="40"/>
  <c r="G237" i="40"/>
  <c r="I237" i="40"/>
  <c r="K237" i="40"/>
  <c r="M237" i="40"/>
  <c r="O237" i="40"/>
  <c r="Q237" i="40"/>
  <c r="AD237" i="40"/>
  <c r="AE237" i="40" s="1"/>
  <c r="C238" i="40"/>
  <c r="E238" i="40"/>
  <c r="G238" i="40"/>
  <c r="I238" i="40"/>
  <c r="K238" i="40"/>
  <c r="M238" i="40"/>
  <c r="O238" i="40"/>
  <c r="Q238" i="40"/>
  <c r="AD238" i="40"/>
  <c r="AE238" i="40" s="1"/>
  <c r="C239" i="40"/>
  <c r="E239" i="40"/>
  <c r="G239" i="40"/>
  <c r="I239" i="40"/>
  <c r="K239" i="40"/>
  <c r="M239" i="40"/>
  <c r="O239" i="40"/>
  <c r="Q239" i="40"/>
  <c r="AD239" i="40"/>
  <c r="AE239" i="40" s="1"/>
  <c r="C240" i="40"/>
  <c r="E240" i="40"/>
  <c r="G240" i="40"/>
  <c r="I240" i="40"/>
  <c r="K240" i="40"/>
  <c r="M240" i="40"/>
  <c r="O240" i="40"/>
  <c r="Q240" i="40"/>
  <c r="AD240" i="40"/>
  <c r="AE240" i="40" s="1"/>
  <c r="C241" i="40"/>
  <c r="E241" i="40"/>
  <c r="G241" i="40"/>
  <c r="I241" i="40"/>
  <c r="K241" i="40"/>
  <c r="M241" i="40"/>
  <c r="O241" i="40"/>
  <c r="Q241" i="40"/>
  <c r="AD241" i="40"/>
  <c r="AE241" i="40" s="1"/>
  <c r="C242" i="40"/>
  <c r="E242" i="40"/>
  <c r="G242" i="40"/>
  <c r="I242" i="40"/>
  <c r="K242" i="40"/>
  <c r="M242" i="40"/>
  <c r="O242" i="40"/>
  <c r="Q242" i="40"/>
  <c r="AD242" i="40"/>
  <c r="AE242" i="40" s="1"/>
  <c r="C243" i="40"/>
  <c r="E243" i="40"/>
  <c r="G243" i="40"/>
  <c r="I243" i="40"/>
  <c r="K243" i="40"/>
  <c r="M243" i="40"/>
  <c r="O243" i="40"/>
  <c r="Q243" i="40"/>
  <c r="AD243" i="40"/>
  <c r="AE243" i="40" s="1"/>
  <c r="C244" i="40"/>
  <c r="E244" i="40"/>
  <c r="G244" i="40"/>
  <c r="I244" i="40"/>
  <c r="K244" i="40"/>
  <c r="M244" i="40"/>
  <c r="O244" i="40"/>
  <c r="Q244" i="40"/>
  <c r="AD244" i="40"/>
  <c r="AE244" i="40" s="1"/>
  <c r="C245" i="40"/>
  <c r="E245" i="40"/>
  <c r="G245" i="40"/>
  <c r="I245" i="40"/>
  <c r="K245" i="40"/>
  <c r="M245" i="40"/>
  <c r="O245" i="40"/>
  <c r="Q245" i="40"/>
  <c r="AD245" i="40"/>
  <c r="AE245" i="40" s="1"/>
  <c r="C246" i="40"/>
  <c r="E246" i="40"/>
  <c r="G246" i="40"/>
  <c r="I246" i="40"/>
  <c r="K246" i="40"/>
  <c r="M246" i="40"/>
  <c r="O246" i="40"/>
  <c r="Q246" i="40"/>
  <c r="AD246" i="40"/>
  <c r="AE246" i="40" s="1"/>
  <c r="C247" i="40"/>
  <c r="E247" i="40"/>
  <c r="G247" i="40"/>
  <c r="I247" i="40"/>
  <c r="K247" i="40"/>
  <c r="M247" i="40"/>
  <c r="O247" i="40"/>
  <c r="Q247" i="40"/>
  <c r="AD247" i="40"/>
  <c r="AE247" i="40" s="1"/>
  <c r="C248" i="40"/>
  <c r="E248" i="40"/>
  <c r="G248" i="40"/>
  <c r="I248" i="40"/>
  <c r="K248" i="40"/>
  <c r="M248" i="40"/>
  <c r="O248" i="40"/>
  <c r="Q248" i="40"/>
  <c r="AD248" i="40"/>
  <c r="AE248" i="40" s="1"/>
  <c r="C249" i="40"/>
  <c r="E249" i="40"/>
  <c r="G249" i="40"/>
  <c r="I249" i="40"/>
  <c r="K249" i="40"/>
  <c r="M249" i="40"/>
  <c r="O249" i="40"/>
  <c r="Q249" i="40"/>
  <c r="AD249" i="40"/>
  <c r="AE249" i="40" s="1"/>
  <c r="C250" i="40"/>
  <c r="E250" i="40"/>
  <c r="G250" i="40"/>
  <c r="I250" i="40"/>
  <c r="K250" i="40"/>
  <c r="M250" i="40"/>
  <c r="O250" i="40"/>
  <c r="Q250" i="40"/>
  <c r="AD250" i="40"/>
  <c r="AE250" i="40" s="1"/>
  <c r="C251" i="40"/>
  <c r="E251" i="40"/>
  <c r="G251" i="40"/>
  <c r="I251" i="40"/>
  <c r="K251" i="40"/>
  <c r="M251" i="40"/>
  <c r="O251" i="40"/>
  <c r="Q251" i="40"/>
  <c r="AD251" i="40"/>
  <c r="AE251" i="40" s="1"/>
  <c r="C252" i="40"/>
  <c r="E252" i="40"/>
  <c r="G252" i="40"/>
  <c r="I252" i="40"/>
  <c r="K252" i="40"/>
  <c r="M252" i="40"/>
  <c r="O252" i="40"/>
  <c r="Q252" i="40"/>
  <c r="AD252" i="40"/>
  <c r="AE252" i="40" s="1"/>
  <c r="C253" i="40"/>
  <c r="E253" i="40"/>
  <c r="G253" i="40"/>
  <c r="I253" i="40"/>
  <c r="K253" i="40"/>
  <c r="M253" i="40"/>
  <c r="O253" i="40"/>
  <c r="Q253" i="40"/>
  <c r="AD253" i="40"/>
  <c r="AE253" i="40" s="1"/>
  <c r="C254" i="40"/>
  <c r="E254" i="40"/>
  <c r="G254" i="40"/>
  <c r="I254" i="40"/>
  <c r="K254" i="40"/>
  <c r="M254" i="40"/>
  <c r="O254" i="40"/>
  <c r="Q254" i="40"/>
  <c r="AD254" i="40"/>
  <c r="AE254" i="40" s="1"/>
  <c r="C255" i="40"/>
  <c r="E255" i="40"/>
  <c r="G255" i="40"/>
  <c r="I255" i="40"/>
  <c r="K255" i="40"/>
  <c r="M255" i="40"/>
  <c r="O255" i="40"/>
  <c r="Q255" i="40"/>
  <c r="AD255" i="40"/>
  <c r="AE255" i="40" s="1"/>
  <c r="C256" i="40"/>
  <c r="E256" i="40"/>
  <c r="G256" i="40"/>
  <c r="I256" i="40"/>
  <c r="K256" i="40"/>
  <c r="M256" i="40"/>
  <c r="O256" i="40"/>
  <c r="Q256" i="40"/>
  <c r="AD256" i="40"/>
  <c r="AE256" i="40" s="1"/>
  <c r="C257" i="40"/>
  <c r="E257" i="40"/>
  <c r="G257" i="40"/>
  <c r="I257" i="40"/>
  <c r="K257" i="40"/>
  <c r="M257" i="40"/>
  <c r="O257" i="40"/>
  <c r="Q257" i="40"/>
  <c r="AD257" i="40"/>
  <c r="AE257" i="40" s="1"/>
  <c r="C258" i="40"/>
  <c r="E258" i="40"/>
  <c r="G258" i="40"/>
  <c r="I258" i="40"/>
  <c r="K258" i="40"/>
  <c r="M258" i="40"/>
  <c r="O258" i="40"/>
  <c r="Q258" i="40"/>
  <c r="AD258" i="40"/>
  <c r="AE258" i="40" s="1"/>
  <c r="C259" i="40"/>
  <c r="E259" i="40"/>
  <c r="G259" i="40"/>
  <c r="I259" i="40"/>
  <c r="K259" i="40"/>
  <c r="M259" i="40"/>
  <c r="O259" i="40"/>
  <c r="Q259" i="40"/>
  <c r="AD259" i="40"/>
  <c r="AE259" i="40" s="1"/>
  <c r="C260" i="40"/>
  <c r="E260" i="40"/>
  <c r="G260" i="40"/>
  <c r="I260" i="40"/>
  <c r="K260" i="40"/>
  <c r="M260" i="40"/>
  <c r="O260" i="40"/>
  <c r="Q260" i="40"/>
  <c r="AD260" i="40"/>
  <c r="AE260" i="40"/>
  <c r="C261" i="40"/>
  <c r="E261" i="40"/>
  <c r="G261" i="40"/>
  <c r="I261" i="40"/>
  <c r="K261" i="40"/>
  <c r="M261" i="40"/>
  <c r="O261" i="40"/>
  <c r="Q261" i="40"/>
  <c r="AD261" i="40"/>
  <c r="AE261" i="40" s="1"/>
  <c r="C262" i="40"/>
  <c r="E262" i="40"/>
  <c r="G262" i="40"/>
  <c r="I262" i="40"/>
  <c r="K262" i="40"/>
  <c r="M262" i="40"/>
  <c r="O262" i="40"/>
  <c r="Q262" i="40"/>
  <c r="AD262" i="40"/>
  <c r="AE262" i="40" s="1"/>
  <c r="C263" i="40"/>
  <c r="E263" i="40"/>
  <c r="G263" i="40"/>
  <c r="I263" i="40"/>
  <c r="K263" i="40"/>
  <c r="M263" i="40"/>
  <c r="O263" i="40"/>
  <c r="Q263" i="40"/>
  <c r="AD263" i="40"/>
  <c r="AE263" i="40" s="1"/>
  <c r="C264" i="40"/>
  <c r="E264" i="40"/>
  <c r="G264" i="40"/>
  <c r="I264" i="40"/>
  <c r="K264" i="40"/>
  <c r="M264" i="40"/>
  <c r="O264" i="40"/>
  <c r="Q264" i="40"/>
  <c r="AD264" i="40"/>
  <c r="AE264" i="40" s="1"/>
  <c r="C265" i="40"/>
  <c r="E265" i="40"/>
  <c r="G265" i="40"/>
  <c r="I265" i="40"/>
  <c r="K265" i="40"/>
  <c r="M265" i="40"/>
  <c r="O265" i="40"/>
  <c r="Q265" i="40"/>
  <c r="AD265" i="40"/>
  <c r="AE265" i="40" s="1"/>
  <c r="C266" i="40"/>
  <c r="E266" i="40"/>
  <c r="G266" i="40"/>
  <c r="I266" i="40"/>
  <c r="K266" i="40"/>
  <c r="M266" i="40"/>
  <c r="O266" i="40"/>
  <c r="Q266" i="40"/>
  <c r="AD266" i="40"/>
  <c r="AE266" i="40" s="1"/>
  <c r="C267" i="40"/>
  <c r="E267" i="40"/>
  <c r="G267" i="40"/>
  <c r="I267" i="40"/>
  <c r="K267" i="40"/>
  <c r="M267" i="40"/>
  <c r="O267" i="40"/>
  <c r="Q267" i="40"/>
  <c r="AD267" i="40"/>
  <c r="AE267" i="40" s="1"/>
  <c r="C268" i="40"/>
  <c r="C269" i="40"/>
  <c r="C270" i="40"/>
  <c r="C271" i="40"/>
  <c r="C272" i="40"/>
  <c r="C273" i="40"/>
  <c r="C274" i="40"/>
  <c r="C275" i="40"/>
  <c r="C276" i="40"/>
  <c r="C277" i="40"/>
  <c r="C278" i="40"/>
  <c r="C279" i="40"/>
  <c r="E268" i="40"/>
  <c r="G268" i="40"/>
  <c r="G269" i="40"/>
  <c r="G270" i="40"/>
  <c r="G271" i="40"/>
  <c r="G272" i="40"/>
  <c r="G273" i="40"/>
  <c r="G274" i="40"/>
  <c r="G275" i="40"/>
  <c r="G276" i="40"/>
  <c r="G277" i="40"/>
  <c r="G278" i="40"/>
  <c r="G279" i="40"/>
  <c r="I268" i="40"/>
  <c r="K268" i="40"/>
  <c r="M268" i="40"/>
  <c r="O268" i="40"/>
  <c r="Q268" i="40"/>
  <c r="AD268" i="40"/>
  <c r="AE268" i="40" s="1"/>
  <c r="AD269" i="40"/>
  <c r="AD270" i="40"/>
  <c r="AE270" i="40" s="1"/>
  <c r="AD271" i="40"/>
  <c r="AE271" i="40" s="1"/>
  <c r="AD272" i="40"/>
  <c r="AE272" i="40" s="1"/>
  <c r="AD273" i="40"/>
  <c r="AE273" i="40" s="1"/>
  <c r="AD274" i="40"/>
  <c r="AE274" i="40" s="1"/>
  <c r="AD275" i="40"/>
  <c r="AE275" i="40" s="1"/>
  <c r="AD276" i="40"/>
  <c r="AE276" i="40" s="1"/>
  <c r="AD277" i="40"/>
  <c r="AD278" i="40"/>
  <c r="AE278" i="40" s="1"/>
  <c r="AD279" i="40"/>
  <c r="AE279" i="40" s="1"/>
  <c r="E269" i="40"/>
  <c r="I269" i="40"/>
  <c r="I270" i="40"/>
  <c r="I271" i="40"/>
  <c r="I272" i="40"/>
  <c r="I273" i="40"/>
  <c r="I274" i="40"/>
  <c r="I275" i="40"/>
  <c r="I276" i="40"/>
  <c r="I277" i="40"/>
  <c r="I278" i="40"/>
  <c r="I279" i="40"/>
  <c r="K269" i="40"/>
  <c r="M269" i="40"/>
  <c r="O269" i="40"/>
  <c r="Q269" i="40"/>
  <c r="Q270" i="40"/>
  <c r="Q271" i="40"/>
  <c r="Q272" i="40"/>
  <c r="Q273" i="40"/>
  <c r="Q274" i="40"/>
  <c r="Q275" i="40"/>
  <c r="Q276" i="40"/>
  <c r="Q277" i="40"/>
  <c r="Q278" i="40"/>
  <c r="Q279" i="40"/>
  <c r="E270" i="40"/>
  <c r="K270" i="40"/>
  <c r="M270" i="40"/>
  <c r="O270" i="40"/>
  <c r="E271" i="40"/>
  <c r="K271" i="40"/>
  <c r="M271" i="40"/>
  <c r="O271" i="40"/>
  <c r="S271" i="40"/>
  <c r="E272" i="40"/>
  <c r="K272" i="40"/>
  <c r="M272" i="40"/>
  <c r="O272" i="40"/>
  <c r="S272" i="40"/>
  <c r="S273" i="40"/>
  <c r="S274" i="40"/>
  <c r="S275" i="40"/>
  <c r="S276" i="40"/>
  <c r="S277" i="40"/>
  <c r="S278" i="40"/>
  <c r="S279" i="40"/>
  <c r="E273" i="40"/>
  <c r="K273" i="40"/>
  <c r="M273" i="40"/>
  <c r="O273" i="40"/>
  <c r="E274" i="40"/>
  <c r="K274" i="40"/>
  <c r="M274" i="40"/>
  <c r="O274" i="40"/>
  <c r="E275" i="40"/>
  <c r="K275" i="40"/>
  <c r="M275" i="40"/>
  <c r="O275" i="40"/>
  <c r="E276" i="40"/>
  <c r="K276" i="40"/>
  <c r="M276" i="40"/>
  <c r="O276" i="40"/>
  <c r="E277" i="40"/>
  <c r="K277" i="40"/>
  <c r="M277" i="40"/>
  <c r="O277" i="40"/>
  <c r="W277" i="40"/>
  <c r="W278" i="40"/>
  <c r="W279" i="40"/>
  <c r="Y277" i="40"/>
  <c r="AB277" i="40"/>
  <c r="AC277" i="40" s="1"/>
  <c r="E278" i="40"/>
  <c r="K278" i="40"/>
  <c r="M278" i="40"/>
  <c r="O278" i="40"/>
  <c r="Y278" i="40"/>
  <c r="AB278" i="40"/>
  <c r="AC278" i="40" s="1"/>
  <c r="E279" i="40"/>
  <c r="K279" i="40"/>
  <c r="M279" i="40"/>
  <c r="O279" i="40"/>
  <c r="U279" i="40"/>
  <c r="Y279" i="40"/>
  <c r="AA279" i="40"/>
  <c r="AB279" i="40"/>
  <c r="C280" i="40"/>
  <c r="E280" i="40"/>
  <c r="G280" i="40"/>
  <c r="I280" i="40"/>
  <c r="I281" i="40"/>
  <c r="I282" i="40"/>
  <c r="I283" i="40"/>
  <c r="I284" i="40"/>
  <c r="I285" i="40"/>
  <c r="I286" i="40"/>
  <c r="I287" i="40"/>
  <c r="I288" i="40"/>
  <c r="I289" i="40"/>
  <c r="I290" i="40"/>
  <c r="I291" i="40"/>
  <c r="I292" i="40"/>
  <c r="K280" i="40"/>
  <c r="M280" i="40"/>
  <c r="O280" i="40"/>
  <c r="Q280" i="40"/>
  <c r="Q281" i="40"/>
  <c r="Q282" i="40"/>
  <c r="Q283" i="40"/>
  <c r="Q284" i="40"/>
  <c r="Q285" i="40"/>
  <c r="Q286" i="40"/>
  <c r="Q287" i="40"/>
  <c r="Q288" i="40"/>
  <c r="Q289" i="40"/>
  <c r="Q290" i="40"/>
  <c r="Q291" i="40"/>
  <c r="Q292" i="40"/>
  <c r="S280" i="40"/>
  <c r="U280" i="40"/>
  <c r="W280" i="40"/>
  <c r="Y280" i="40"/>
  <c r="AA280" i="40"/>
  <c r="AB280" i="40"/>
  <c r="AC280" i="40" s="1"/>
  <c r="AD280" i="40"/>
  <c r="C281" i="40"/>
  <c r="E281" i="40"/>
  <c r="G281" i="40"/>
  <c r="K281" i="40"/>
  <c r="M281" i="40"/>
  <c r="O281" i="40"/>
  <c r="S281" i="40"/>
  <c r="U281" i="40"/>
  <c r="W281" i="40"/>
  <c r="Y281" i="40"/>
  <c r="AA281" i="40"/>
  <c r="AB281" i="40"/>
  <c r="AC281" i="40" s="1"/>
  <c r="AD281" i="40"/>
  <c r="AE281" i="40" s="1"/>
  <c r="C282" i="40"/>
  <c r="E282" i="40"/>
  <c r="G282" i="40"/>
  <c r="K282" i="40"/>
  <c r="M282" i="40"/>
  <c r="O282" i="40"/>
  <c r="S282" i="40"/>
  <c r="U282" i="40"/>
  <c r="W282" i="40"/>
  <c r="Y282" i="40"/>
  <c r="AA282" i="40"/>
  <c r="AB282" i="40"/>
  <c r="AC282" i="40"/>
  <c r="AD282" i="40"/>
  <c r="C283" i="40"/>
  <c r="E283" i="40"/>
  <c r="G283" i="40"/>
  <c r="K283" i="40"/>
  <c r="M283" i="40"/>
  <c r="O283" i="40"/>
  <c r="S283" i="40"/>
  <c r="U283" i="40"/>
  <c r="W283" i="40"/>
  <c r="Y283" i="40"/>
  <c r="AA283" i="40"/>
  <c r="AB283" i="40"/>
  <c r="AC283" i="40" s="1"/>
  <c r="AD283" i="40"/>
  <c r="AF283" i="40" s="1"/>
  <c r="C284" i="40"/>
  <c r="E284" i="40"/>
  <c r="G284" i="40"/>
  <c r="K284" i="40"/>
  <c r="M284" i="40"/>
  <c r="O284" i="40"/>
  <c r="S284" i="40"/>
  <c r="U284" i="40"/>
  <c r="W284" i="40"/>
  <c r="Y284" i="40"/>
  <c r="AA284" i="40"/>
  <c r="AB284" i="40"/>
  <c r="AC284" i="40" s="1"/>
  <c r="AD284" i="40"/>
  <c r="AE284" i="40" s="1"/>
  <c r="C285" i="40"/>
  <c r="E285" i="40"/>
  <c r="G285" i="40"/>
  <c r="K285" i="40"/>
  <c r="M285" i="40"/>
  <c r="O285" i="40"/>
  <c r="S285" i="40"/>
  <c r="U285" i="40"/>
  <c r="W285" i="40"/>
  <c r="Y285" i="40"/>
  <c r="AA285" i="40"/>
  <c r="AB285" i="40"/>
  <c r="AC285" i="40" s="1"/>
  <c r="AD285" i="40"/>
  <c r="AE285" i="40" s="1"/>
  <c r="C286" i="40"/>
  <c r="E286" i="40"/>
  <c r="G286" i="40"/>
  <c r="K286" i="40"/>
  <c r="M286" i="40"/>
  <c r="O286" i="40"/>
  <c r="S286" i="40"/>
  <c r="U286" i="40"/>
  <c r="W286" i="40"/>
  <c r="Y286" i="40"/>
  <c r="AA286" i="40"/>
  <c r="AB286" i="40"/>
  <c r="AD286" i="40"/>
  <c r="AE286" i="40" s="1"/>
  <c r="C287" i="40"/>
  <c r="E287" i="40"/>
  <c r="G287" i="40"/>
  <c r="K287" i="40"/>
  <c r="M287" i="40"/>
  <c r="O287" i="40"/>
  <c r="S287" i="40"/>
  <c r="U287" i="40"/>
  <c r="W287" i="40"/>
  <c r="Y287" i="40"/>
  <c r="AA287" i="40"/>
  <c r="AB287" i="40"/>
  <c r="AC287" i="40" s="1"/>
  <c r="AD287" i="40"/>
  <c r="AE287" i="40"/>
  <c r="C288" i="40"/>
  <c r="E288" i="40"/>
  <c r="G288" i="40"/>
  <c r="K288" i="40"/>
  <c r="M288" i="40"/>
  <c r="O288" i="40"/>
  <c r="S288" i="40"/>
  <c r="U288" i="40"/>
  <c r="W288" i="40"/>
  <c r="Y288" i="40"/>
  <c r="AA288" i="40"/>
  <c r="AB288" i="40"/>
  <c r="AC288" i="40" s="1"/>
  <c r="AD288" i="40"/>
  <c r="AE288" i="40" s="1"/>
  <c r="C289" i="40"/>
  <c r="E289" i="40"/>
  <c r="G289" i="40"/>
  <c r="K289" i="40"/>
  <c r="M289" i="40"/>
  <c r="O289" i="40"/>
  <c r="S289" i="40"/>
  <c r="U289" i="40"/>
  <c r="W289" i="40"/>
  <c r="Y289" i="40"/>
  <c r="AA289" i="40"/>
  <c r="AB289" i="40"/>
  <c r="AC289" i="40" s="1"/>
  <c r="AD289" i="40"/>
  <c r="AE289" i="40" s="1"/>
  <c r="C290" i="40"/>
  <c r="E290" i="40"/>
  <c r="G290" i="40"/>
  <c r="K290" i="40"/>
  <c r="M290" i="40"/>
  <c r="O290" i="40"/>
  <c r="S290" i="40"/>
  <c r="U290" i="40"/>
  <c r="W290" i="40"/>
  <c r="Y290" i="40"/>
  <c r="AA290" i="40"/>
  <c r="AB290" i="40"/>
  <c r="AC290" i="40" s="1"/>
  <c r="AD290" i="40"/>
  <c r="AE290" i="40" s="1"/>
  <c r="C291" i="40"/>
  <c r="E291" i="40"/>
  <c r="G291" i="40"/>
  <c r="K291" i="40"/>
  <c r="M291" i="40"/>
  <c r="O291" i="40"/>
  <c r="S291" i="40"/>
  <c r="U291" i="40"/>
  <c r="W291" i="40"/>
  <c r="Y291" i="40"/>
  <c r="AA291" i="40"/>
  <c r="AB291" i="40"/>
  <c r="AD291" i="40"/>
  <c r="AE291" i="40" s="1"/>
  <c r="C292" i="40"/>
  <c r="E292" i="40"/>
  <c r="G292" i="40"/>
  <c r="I293" i="40"/>
  <c r="I294" i="40"/>
  <c r="I295" i="40"/>
  <c r="I296" i="40"/>
  <c r="I297" i="40"/>
  <c r="I298" i="40"/>
  <c r="I299" i="40"/>
  <c r="I300" i="40"/>
  <c r="I301" i="40"/>
  <c r="I302" i="40"/>
  <c r="I303" i="40"/>
  <c r="K292" i="40"/>
  <c r="M292" i="40"/>
  <c r="O292" i="40"/>
  <c r="Q293" i="40"/>
  <c r="Q294" i="40"/>
  <c r="Q295" i="40"/>
  <c r="Q296" i="40"/>
  <c r="Q297" i="40"/>
  <c r="Q298" i="40"/>
  <c r="Q299" i="40"/>
  <c r="Q300" i="40"/>
  <c r="Q301" i="40"/>
  <c r="Q302" i="40"/>
  <c r="Q303" i="40"/>
  <c r="S292" i="40"/>
  <c r="U292" i="40"/>
  <c r="W292" i="40"/>
  <c r="Y292" i="40"/>
  <c r="AA292" i="40"/>
  <c r="AB292" i="40"/>
  <c r="AC292" i="40" s="1"/>
  <c r="AD292" i="40"/>
  <c r="C293" i="40"/>
  <c r="E293" i="40"/>
  <c r="G293" i="40"/>
  <c r="K293" i="40"/>
  <c r="M293" i="40"/>
  <c r="O293" i="40"/>
  <c r="S293" i="40"/>
  <c r="U293" i="40"/>
  <c r="W293" i="40"/>
  <c r="Y293" i="40"/>
  <c r="AA293" i="40"/>
  <c r="AB293" i="40"/>
  <c r="AC293" i="40" s="1"/>
  <c r="AD293" i="40"/>
  <c r="AE293" i="40" s="1"/>
  <c r="C294" i="40"/>
  <c r="E294" i="40"/>
  <c r="G294" i="40"/>
  <c r="K294" i="40"/>
  <c r="M294" i="40"/>
  <c r="O294" i="40"/>
  <c r="S294" i="40"/>
  <c r="U294" i="40"/>
  <c r="W294" i="40"/>
  <c r="Y294" i="40"/>
  <c r="AA294" i="40"/>
  <c r="AB294" i="40"/>
  <c r="AC294" i="40" s="1"/>
  <c r="AD294" i="40"/>
  <c r="C295" i="40"/>
  <c r="E295" i="40"/>
  <c r="G295" i="40"/>
  <c r="K295" i="40"/>
  <c r="M295" i="40"/>
  <c r="O295" i="40"/>
  <c r="S295" i="40"/>
  <c r="U295" i="40"/>
  <c r="W295" i="40"/>
  <c r="Y295" i="40"/>
  <c r="AA295" i="40"/>
  <c r="AB295" i="40"/>
  <c r="AC295" i="40" s="1"/>
  <c r="AD295" i="40"/>
  <c r="AE295" i="40" s="1"/>
  <c r="C296" i="40"/>
  <c r="E296" i="40"/>
  <c r="G296" i="40"/>
  <c r="K296" i="40"/>
  <c r="M296" i="40"/>
  <c r="O296" i="40"/>
  <c r="S296" i="40"/>
  <c r="U296" i="40"/>
  <c r="W296" i="40"/>
  <c r="Y296" i="40"/>
  <c r="AA296" i="40"/>
  <c r="AB296" i="40"/>
  <c r="AC296" i="40" s="1"/>
  <c r="AD296" i="40"/>
  <c r="AE296" i="40" s="1"/>
  <c r="C297" i="40"/>
  <c r="E297" i="40"/>
  <c r="G297" i="40"/>
  <c r="K297" i="40"/>
  <c r="M297" i="40"/>
  <c r="O297" i="40"/>
  <c r="S297" i="40"/>
  <c r="U297" i="40"/>
  <c r="W297" i="40"/>
  <c r="Y297" i="40"/>
  <c r="AA297" i="40"/>
  <c r="AB297" i="40"/>
  <c r="AC297" i="40" s="1"/>
  <c r="AD297" i="40"/>
  <c r="AE297" i="40" s="1"/>
  <c r="C298" i="40"/>
  <c r="E298" i="40"/>
  <c r="G298" i="40"/>
  <c r="K298" i="40"/>
  <c r="M298" i="40"/>
  <c r="O298" i="40"/>
  <c r="S298" i="40"/>
  <c r="U298" i="40"/>
  <c r="W298" i="40"/>
  <c r="Y298" i="40"/>
  <c r="AA298" i="40"/>
  <c r="AB298" i="40"/>
  <c r="AC298" i="40" s="1"/>
  <c r="AD298" i="40"/>
  <c r="AE298" i="40" s="1"/>
  <c r="C299" i="40"/>
  <c r="E299" i="40"/>
  <c r="G299" i="40"/>
  <c r="K299" i="40"/>
  <c r="M299" i="40"/>
  <c r="O299" i="40"/>
  <c r="S299" i="40"/>
  <c r="U299" i="40"/>
  <c r="W299" i="40"/>
  <c r="Y299" i="40"/>
  <c r="AA299" i="40"/>
  <c r="AB299" i="40"/>
  <c r="AC299" i="40" s="1"/>
  <c r="AD299" i="40"/>
  <c r="C300" i="40"/>
  <c r="E300" i="40"/>
  <c r="G300" i="40"/>
  <c r="K300" i="40"/>
  <c r="M300" i="40"/>
  <c r="O300" i="40"/>
  <c r="S300" i="40"/>
  <c r="U300" i="40"/>
  <c r="W300" i="40"/>
  <c r="Y300" i="40"/>
  <c r="AA300" i="40"/>
  <c r="AB300" i="40"/>
  <c r="AC300" i="40" s="1"/>
  <c r="AD300" i="40"/>
  <c r="AE300" i="40" s="1"/>
  <c r="C301" i="40"/>
  <c r="E301" i="40"/>
  <c r="G301" i="40"/>
  <c r="K301" i="40"/>
  <c r="M301" i="40"/>
  <c r="O301" i="40"/>
  <c r="S301" i="40"/>
  <c r="U301" i="40"/>
  <c r="W301" i="40"/>
  <c r="Y301" i="40"/>
  <c r="AA301" i="40"/>
  <c r="AB301" i="40"/>
  <c r="AC301" i="40" s="1"/>
  <c r="AD301" i="40"/>
  <c r="AE301" i="40" s="1"/>
  <c r="C302" i="40"/>
  <c r="E302" i="40"/>
  <c r="G302" i="40"/>
  <c r="K302" i="40"/>
  <c r="M302" i="40"/>
  <c r="O302" i="40"/>
  <c r="S302" i="40"/>
  <c r="U302" i="40"/>
  <c r="W302" i="40"/>
  <c r="Y302" i="40"/>
  <c r="AA302" i="40"/>
  <c r="AB302" i="40"/>
  <c r="AD302" i="40"/>
  <c r="AE302" i="40" s="1"/>
  <c r="C303" i="40"/>
  <c r="E303" i="40"/>
  <c r="G303" i="40"/>
  <c r="K303" i="40"/>
  <c r="M303" i="40"/>
  <c r="O303" i="40"/>
  <c r="S303" i="40"/>
  <c r="U303" i="40"/>
  <c r="W303" i="40"/>
  <c r="Y303" i="40"/>
  <c r="AA303" i="40"/>
  <c r="AB303" i="40"/>
  <c r="AC303" i="40" s="1"/>
  <c r="AD303" i="40"/>
  <c r="AE303" i="40" s="1"/>
  <c r="C304" i="40"/>
  <c r="E304" i="40"/>
  <c r="G304" i="40"/>
  <c r="I304" i="40"/>
  <c r="I305" i="40"/>
  <c r="I306" i="40"/>
  <c r="I307" i="40"/>
  <c r="I308" i="40"/>
  <c r="I309" i="40"/>
  <c r="I310" i="40"/>
  <c r="I311" i="40"/>
  <c r="I312" i="40"/>
  <c r="I313" i="40"/>
  <c r="I314" i="40"/>
  <c r="I315" i="40"/>
  <c r="K304" i="40"/>
  <c r="M304" i="40"/>
  <c r="O304" i="40"/>
  <c r="Q304" i="40"/>
  <c r="Q305" i="40"/>
  <c r="Q306" i="40"/>
  <c r="Q307" i="40"/>
  <c r="Q308" i="40"/>
  <c r="Q309" i="40"/>
  <c r="Q310" i="40"/>
  <c r="Q311" i="40"/>
  <c r="Q312" i="40"/>
  <c r="Q313" i="40"/>
  <c r="Q314" i="40"/>
  <c r="Q315" i="40"/>
  <c r="S304" i="40"/>
  <c r="U304" i="40"/>
  <c r="W304" i="40"/>
  <c r="Y304" i="40"/>
  <c r="AA304" i="40"/>
  <c r="AB304" i="40"/>
  <c r="AC304" i="40" s="1"/>
  <c r="AD304" i="40"/>
  <c r="AE304" i="40" s="1"/>
  <c r="C305" i="40"/>
  <c r="E305" i="40"/>
  <c r="G305" i="40"/>
  <c r="K305" i="40"/>
  <c r="M305" i="40"/>
  <c r="O305" i="40"/>
  <c r="S305" i="40"/>
  <c r="U305" i="40"/>
  <c r="W305" i="40"/>
  <c r="Y305" i="40"/>
  <c r="AA305" i="40"/>
  <c r="AB305" i="40"/>
  <c r="AC305" i="40" s="1"/>
  <c r="AD305" i="40"/>
  <c r="AE305" i="40" s="1"/>
  <c r="C306" i="40"/>
  <c r="E306" i="40"/>
  <c r="G306" i="40"/>
  <c r="K306" i="40"/>
  <c r="M306" i="40"/>
  <c r="O306" i="40"/>
  <c r="S306" i="40"/>
  <c r="U306" i="40"/>
  <c r="W306" i="40"/>
  <c r="Y306" i="40"/>
  <c r="AA306" i="40"/>
  <c r="AB306" i="40"/>
  <c r="AC306" i="40" s="1"/>
  <c r="AD306" i="40"/>
  <c r="C307" i="40"/>
  <c r="E307" i="40"/>
  <c r="G307" i="40"/>
  <c r="K307" i="40"/>
  <c r="M307" i="40"/>
  <c r="O307" i="40"/>
  <c r="S307" i="40"/>
  <c r="U307" i="40"/>
  <c r="W307" i="40"/>
  <c r="Y307" i="40"/>
  <c r="AA307" i="40"/>
  <c r="AB307" i="40"/>
  <c r="AD307" i="40"/>
  <c r="AE307" i="40" s="1"/>
  <c r="C308" i="40"/>
  <c r="E308" i="40"/>
  <c r="G308" i="40"/>
  <c r="K308" i="40"/>
  <c r="M308" i="40"/>
  <c r="O308" i="40"/>
  <c r="S308" i="40"/>
  <c r="U308" i="40"/>
  <c r="W308" i="40"/>
  <c r="Y308" i="40"/>
  <c r="AA308" i="40"/>
  <c r="AB308" i="40"/>
  <c r="AC308" i="40"/>
  <c r="AD308" i="40"/>
  <c r="AE308" i="40" s="1"/>
  <c r="C309" i="40"/>
  <c r="E309" i="40"/>
  <c r="G309" i="40"/>
  <c r="K309" i="40"/>
  <c r="M309" i="40"/>
  <c r="O309" i="40"/>
  <c r="S309" i="40"/>
  <c r="U309" i="40"/>
  <c r="W309" i="40"/>
  <c r="Y309" i="40"/>
  <c r="AA309" i="40"/>
  <c r="AB309" i="40"/>
  <c r="AC309" i="40"/>
  <c r="AD309" i="40"/>
  <c r="AE309" i="40" s="1"/>
  <c r="C310" i="40"/>
  <c r="E310" i="40"/>
  <c r="G310" i="40"/>
  <c r="K310" i="40"/>
  <c r="M310" i="40"/>
  <c r="O310" i="40"/>
  <c r="S310" i="40"/>
  <c r="U310" i="40"/>
  <c r="W310" i="40"/>
  <c r="Y310" i="40"/>
  <c r="AA310" i="40"/>
  <c r="AB310" i="40"/>
  <c r="AC310" i="40" s="1"/>
  <c r="AD310" i="40"/>
  <c r="AE310" i="40" s="1"/>
  <c r="C311" i="40"/>
  <c r="E311" i="40"/>
  <c r="G311" i="40"/>
  <c r="K311" i="40"/>
  <c r="M311" i="40"/>
  <c r="O311" i="40"/>
  <c r="S311" i="40"/>
  <c r="U311" i="40"/>
  <c r="W311" i="40"/>
  <c r="Y311" i="40"/>
  <c r="AA311" i="40"/>
  <c r="AB311" i="40"/>
  <c r="AC311" i="40" s="1"/>
  <c r="AD311" i="40"/>
  <c r="C312" i="40"/>
  <c r="E312" i="40"/>
  <c r="G312" i="40"/>
  <c r="K312" i="40"/>
  <c r="M312" i="40"/>
  <c r="O312" i="40"/>
  <c r="S312" i="40"/>
  <c r="U312" i="40"/>
  <c r="W312" i="40"/>
  <c r="Y312" i="40"/>
  <c r="AA312" i="40"/>
  <c r="AB312" i="40"/>
  <c r="AC312" i="40" s="1"/>
  <c r="AD312" i="40"/>
  <c r="AE312" i="40"/>
  <c r="C313" i="40"/>
  <c r="E313" i="40"/>
  <c r="G313" i="40"/>
  <c r="K313" i="40"/>
  <c r="M313" i="40"/>
  <c r="O313" i="40"/>
  <c r="S313" i="40"/>
  <c r="U313" i="40"/>
  <c r="W313" i="40"/>
  <c r="Y313" i="40"/>
  <c r="AA313" i="40"/>
  <c r="AB313" i="40"/>
  <c r="AC313" i="40" s="1"/>
  <c r="AD313" i="40"/>
  <c r="AE313" i="40" s="1"/>
  <c r="C314" i="40"/>
  <c r="E314" i="40"/>
  <c r="G314" i="40"/>
  <c r="K314" i="40"/>
  <c r="M314" i="40"/>
  <c r="O314" i="40"/>
  <c r="S314" i="40"/>
  <c r="U314" i="40"/>
  <c r="W314" i="40"/>
  <c r="Y314" i="40"/>
  <c r="AA314" i="40"/>
  <c r="AB314" i="40"/>
  <c r="AC314" i="40"/>
  <c r="AD314" i="40"/>
  <c r="AE314" i="40" s="1"/>
  <c r="C315" i="40"/>
  <c r="E315" i="40"/>
  <c r="G315" i="40"/>
  <c r="K315" i="40"/>
  <c r="M315" i="40"/>
  <c r="O315" i="40"/>
  <c r="S315" i="40"/>
  <c r="U315" i="40"/>
  <c r="W315" i="40"/>
  <c r="Y315" i="40"/>
  <c r="AA315" i="40"/>
  <c r="AB315" i="40"/>
  <c r="AC315" i="40" s="1"/>
  <c r="AD315" i="40"/>
  <c r="AE315" i="40" s="1"/>
  <c r="C316" i="40"/>
  <c r="E316" i="40"/>
  <c r="G316" i="40"/>
  <c r="I316" i="40"/>
  <c r="I317" i="40"/>
  <c r="I318" i="40"/>
  <c r="I319" i="40"/>
  <c r="I320" i="40"/>
  <c r="I321" i="40"/>
  <c r="I322" i="40"/>
  <c r="I323" i="40"/>
  <c r="I324" i="40"/>
  <c r="I325" i="40"/>
  <c r="I326" i="40"/>
  <c r="I327" i="40"/>
  <c r="K316" i="40"/>
  <c r="M316" i="40"/>
  <c r="O316" i="40"/>
  <c r="Q316" i="40"/>
  <c r="Q317" i="40"/>
  <c r="Q318" i="40"/>
  <c r="Q319" i="40"/>
  <c r="Q320" i="40"/>
  <c r="Q321" i="40"/>
  <c r="Q322" i="40"/>
  <c r="Q323" i="40"/>
  <c r="Q324" i="40"/>
  <c r="Q325" i="40"/>
  <c r="Q326" i="40"/>
  <c r="Q327" i="40"/>
  <c r="S316" i="40"/>
  <c r="U316" i="40"/>
  <c r="W316" i="40"/>
  <c r="Y316" i="40"/>
  <c r="AA316" i="40"/>
  <c r="AB316" i="40"/>
  <c r="AC316" i="40" s="1"/>
  <c r="AD316" i="40"/>
  <c r="AE316" i="40" s="1"/>
  <c r="C317" i="40"/>
  <c r="E317" i="40"/>
  <c r="G317" i="40"/>
  <c r="K317" i="40"/>
  <c r="M317" i="40"/>
  <c r="O317" i="40"/>
  <c r="S317" i="40"/>
  <c r="U317" i="40"/>
  <c r="W317" i="40"/>
  <c r="Y317" i="40"/>
  <c r="AA317" i="40"/>
  <c r="AB317" i="40"/>
  <c r="AD317" i="40"/>
  <c r="AE317" i="40"/>
  <c r="C318" i="40"/>
  <c r="E318" i="40"/>
  <c r="G318" i="40"/>
  <c r="K318" i="40"/>
  <c r="M318" i="40"/>
  <c r="O318" i="40"/>
  <c r="S318" i="40"/>
  <c r="U318" i="40"/>
  <c r="W318" i="40"/>
  <c r="Y318" i="40"/>
  <c r="AA318" i="40"/>
  <c r="AB318" i="40"/>
  <c r="AC318" i="40" s="1"/>
  <c r="AD318" i="40"/>
  <c r="AE318" i="40" s="1"/>
  <c r="C319" i="40"/>
  <c r="E319" i="40"/>
  <c r="G319" i="40"/>
  <c r="K319" i="40"/>
  <c r="M319" i="40"/>
  <c r="O319" i="40"/>
  <c r="S319" i="40"/>
  <c r="U319" i="40"/>
  <c r="W319" i="40"/>
  <c r="Y319" i="40"/>
  <c r="AA319" i="40"/>
  <c r="AB319" i="40"/>
  <c r="AC319" i="40" s="1"/>
  <c r="AD319" i="40"/>
  <c r="C320" i="40"/>
  <c r="E320" i="40"/>
  <c r="G320" i="40"/>
  <c r="K320" i="40"/>
  <c r="M320" i="40"/>
  <c r="O320" i="40"/>
  <c r="S320" i="40"/>
  <c r="U320" i="40"/>
  <c r="W320" i="40"/>
  <c r="Y320" i="40"/>
  <c r="AA320" i="40"/>
  <c r="AB320" i="40"/>
  <c r="AC320" i="40" s="1"/>
  <c r="AD320" i="40"/>
  <c r="AE320" i="40" s="1"/>
  <c r="C321" i="40"/>
  <c r="E321" i="40"/>
  <c r="G321" i="40"/>
  <c r="K321" i="40"/>
  <c r="M321" i="40"/>
  <c r="O321" i="40"/>
  <c r="S321" i="40"/>
  <c r="U321" i="40"/>
  <c r="W321" i="40"/>
  <c r="Y321" i="40"/>
  <c r="AA321" i="40"/>
  <c r="AB321" i="40"/>
  <c r="AC321" i="40" s="1"/>
  <c r="AD321" i="40"/>
  <c r="AE321" i="40" s="1"/>
  <c r="C322" i="40"/>
  <c r="E322" i="40"/>
  <c r="G322" i="40"/>
  <c r="K322" i="40"/>
  <c r="M322" i="40"/>
  <c r="O322" i="40"/>
  <c r="S322" i="40"/>
  <c r="U322" i="40"/>
  <c r="W322" i="40"/>
  <c r="Y322" i="40"/>
  <c r="AA322" i="40"/>
  <c r="AB322" i="40"/>
  <c r="AC322" i="40" s="1"/>
  <c r="AD322" i="40"/>
  <c r="AE322" i="40"/>
  <c r="C323" i="40"/>
  <c r="E323" i="40"/>
  <c r="G323" i="40"/>
  <c r="K323" i="40"/>
  <c r="M323" i="40"/>
  <c r="O323" i="40"/>
  <c r="S323" i="40"/>
  <c r="U323" i="40"/>
  <c r="W323" i="40"/>
  <c r="Y323" i="40"/>
  <c r="AA323" i="40"/>
  <c r="AB323" i="40"/>
  <c r="AC323" i="40" s="1"/>
  <c r="AD323" i="40"/>
  <c r="AE323" i="40" s="1"/>
  <c r="C324" i="40"/>
  <c r="E324" i="40"/>
  <c r="G324" i="40"/>
  <c r="K324" i="40"/>
  <c r="M324" i="40"/>
  <c r="O324" i="40"/>
  <c r="S324" i="40"/>
  <c r="U324" i="40"/>
  <c r="W324" i="40"/>
  <c r="Y324" i="40"/>
  <c r="AA324" i="40"/>
  <c r="AB324" i="40"/>
  <c r="AD324" i="40"/>
  <c r="AE324" i="40" s="1"/>
  <c r="C325" i="40"/>
  <c r="E325" i="40"/>
  <c r="G325" i="40"/>
  <c r="K325" i="40"/>
  <c r="M325" i="40"/>
  <c r="O325" i="40"/>
  <c r="S325" i="40"/>
  <c r="U325" i="40"/>
  <c r="W325" i="40"/>
  <c r="Y325" i="40"/>
  <c r="AA325" i="40"/>
  <c r="AB325" i="40"/>
  <c r="AD325" i="40"/>
  <c r="AE325" i="40" s="1"/>
  <c r="C326" i="40"/>
  <c r="E326" i="40"/>
  <c r="G326" i="40"/>
  <c r="K326" i="40"/>
  <c r="M326" i="40"/>
  <c r="O326" i="40"/>
  <c r="S326" i="40"/>
  <c r="U326" i="40"/>
  <c r="W326" i="40"/>
  <c r="Y326" i="40"/>
  <c r="AA326" i="40"/>
  <c r="AB326" i="40"/>
  <c r="AC326" i="40" s="1"/>
  <c r="AD326" i="40"/>
  <c r="AE326" i="40" s="1"/>
  <c r="C327" i="40"/>
  <c r="E327" i="40"/>
  <c r="G327" i="40"/>
  <c r="K327" i="40"/>
  <c r="M327" i="40"/>
  <c r="O327" i="40"/>
  <c r="S327" i="40"/>
  <c r="U327" i="40"/>
  <c r="W327" i="40"/>
  <c r="Y327" i="40"/>
  <c r="AA327" i="40"/>
  <c r="AB327" i="40"/>
  <c r="AC327" i="40" s="1"/>
  <c r="AD327" i="40"/>
  <c r="AE327" i="40" s="1"/>
  <c r="C328" i="40"/>
  <c r="E328" i="40"/>
  <c r="G328" i="40"/>
  <c r="I328" i="40"/>
  <c r="I329" i="40"/>
  <c r="I331" i="40"/>
  <c r="I332" i="40"/>
  <c r="I333" i="40"/>
  <c r="I334" i="40"/>
  <c r="I335" i="40"/>
  <c r="I336" i="40"/>
  <c r="I337" i="40"/>
  <c r="I338" i="40"/>
  <c r="I339" i="40"/>
  <c r="K328" i="40"/>
  <c r="M328" i="40"/>
  <c r="O328" i="40"/>
  <c r="Q328" i="40"/>
  <c r="Q329" i="40"/>
  <c r="Q331" i="40"/>
  <c r="Q332" i="40"/>
  <c r="Q333" i="40"/>
  <c r="Q334" i="40"/>
  <c r="Q335" i="40"/>
  <c r="Q336" i="40"/>
  <c r="Q337" i="40"/>
  <c r="Q338" i="40"/>
  <c r="Q339" i="40"/>
  <c r="S328" i="40"/>
  <c r="U328" i="40"/>
  <c r="W328" i="40"/>
  <c r="Y328" i="40"/>
  <c r="Y329" i="40"/>
  <c r="Y331" i="40"/>
  <c r="Y332" i="40"/>
  <c r="Y333" i="40"/>
  <c r="Y334" i="40"/>
  <c r="Y335" i="40"/>
  <c r="Y336" i="40"/>
  <c r="Y337" i="40"/>
  <c r="Y338" i="40"/>
  <c r="Y339" i="40"/>
  <c r="AA328" i="40"/>
  <c r="AB328" i="40"/>
  <c r="AC328" i="40" s="1"/>
  <c r="AD328" i="40"/>
  <c r="AE328" i="40" s="1"/>
  <c r="C329" i="40"/>
  <c r="E329" i="40"/>
  <c r="G329" i="40"/>
  <c r="K329" i="40"/>
  <c r="M329" i="40"/>
  <c r="O329" i="40"/>
  <c r="S329" i="40"/>
  <c r="U329" i="40"/>
  <c r="W329" i="40"/>
  <c r="AA329" i="40"/>
  <c r="AB329" i="40"/>
  <c r="AC329" i="40" s="1"/>
  <c r="AD329" i="40"/>
  <c r="AE329" i="40" s="1"/>
  <c r="C331" i="40"/>
  <c r="E331" i="40"/>
  <c r="G331" i="40"/>
  <c r="K331" i="40"/>
  <c r="M331" i="40"/>
  <c r="O331" i="40"/>
  <c r="S331" i="40"/>
  <c r="U331" i="40"/>
  <c r="W331" i="40"/>
  <c r="AA331" i="40"/>
  <c r="AB331" i="40"/>
  <c r="AC331" i="40" s="1"/>
  <c r="AD331" i="40"/>
  <c r="C332" i="40"/>
  <c r="E332" i="40"/>
  <c r="G332" i="40"/>
  <c r="K332" i="40"/>
  <c r="M332" i="40"/>
  <c r="O332" i="40"/>
  <c r="S332" i="40"/>
  <c r="U332" i="40"/>
  <c r="W332" i="40"/>
  <c r="AA332" i="40"/>
  <c r="AB332" i="40"/>
  <c r="AD332" i="40"/>
  <c r="AE332" i="40" s="1"/>
  <c r="C333" i="40"/>
  <c r="E333" i="40"/>
  <c r="G333" i="40"/>
  <c r="K333" i="40"/>
  <c r="M333" i="40"/>
  <c r="O333" i="40"/>
  <c r="S333" i="40"/>
  <c r="U333" i="40"/>
  <c r="W333" i="40"/>
  <c r="AA333" i="40"/>
  <c r="AB333" i="40"/>
  <c r="AC333" i="40" s="1"/>
  <c r="AD333" i="40"/>
  <c r="AE333" i="40" s="1"/>
  <c r="C334" i="40"/>
  <c r="E334" i="40"/>
  <c r="G334" i="40"/>
  <c r="K334" i="40"/>
  <c r="M334" i="40"/>
  <c r="O334" i="40"/>
  <c r="S334" i="40"/>
  <c r="U334" i="40"/>
  <c r="W334" i="40"/>
  <c r="AA334" i="40"/>
  <c r="AB334" i="40"/>
  <c r="AC334" i="40" s="1"/>
  <c r="AD334" i="40"/>
  <c r="AE334" i="40" s="1"/>
  <c r="C335" i="40"/>
  <c r="E335" i="40"/>
  <c r="G335" i="40"/>
  <c r="K335" i="40"/>
  <c r="M335" i="40"/>
  <c r="O335" i="40"/>
  <c r="S335" i="40"/>
  <c r="U335" i="40"/>
  <c r="W335" i="40"/>
  <c r="AA335" i="40"/>
  <c r="AB335" i="40"/>
  <c r="AC335" i="40" s="1"/>
  <c r="AD335" i="40"/>
  <c r="AE335" i="40" s="1"/>
  <c r="C336" i="40"/>
  <c r="E336" i="40"/>
  <c r="G336" i="40"/>
  <c r="K336" i="40"/>
  <c r="M336" i="40"/>
  <c r="O336" i="40"/>
  <c r="S336" i="40"/>
  <c r="U336" i="40"/>
  <c r="W336" i="40"/>
  <c r="AA336" i="40"/>
  <c r="AB336" i="40"/>
  <c r="AD336" i="40"/>
  <c r="AE336" i="40" s="1"/>
  <c r="C337" i="40"/>
  <c r="E337" i="40"/>
  <c r="G337" i="40"/>
  <c r="K337" i="40"/>
  <c r="M337" i="40"/>
  <c r="O337" i="40"/>
  <c r="S337" i="40"/>
  <c r="U337" i="40"/>
  <c r="W337" i="40"/>
  <c r="AA337" i="40"/>
  <c r="AB337" i="40"/>
  <c r="AC337" i="40" s="1"/>
  <c r="AD337" i="40"/>
  <c r="AE337" i="40" s="1"/>
  <c r="C338" i="40"/>
  <c r="E338" i="40"/>
  <c r="G338" i="40"/>
  <c r="K338" i="40"/>
  <c r="M338" i="40"/>
  <c r="O338" i="40"/>
  <c r="S338" i="40"/>
  <c r="U338" i="40"/>
  <c r="W338" i="40"/>
  <c r="AA338" i="40"/>
  <c r="AB338" i="40"/>
  <c r="AC338" i="40" s="1"/>
  <c r="AD338" i="40"/>
  <c r="AE338" i="40" s="1"/>
  <c r="C339" i="40"/>
  <c r="E339" i="40"/>
  <c r="G339" i="40"/>
  <c r="K339" i="40"/>
  <c r="M339" i="40"/>
  <c r="O339" i="40"/>
  <c r="S339" i="40"/>
  <c r="U339" i="40"/>
  <c r="W339" i="40"/>
  <c r="AA339" i="40"/>
  <c r="AB339" i="40"/>
  <c r="AC339" i="40" s="1"/>
  <c r="AD339" i="40"/>
  <c r="M359" i="40"/>
  <c r="E377" i="40"/>
  <c r="AE319" i="40"/>
  <c r="E358" i="40"/>
  <c r="U361" i="40"/>
  <c r="I370" i="40"/>
  <c r="Q370" i="40"/>
  <c r="Y370" i="40"/>
  <c r="O372" i="40"/>
  <c r="I373" i="40"/>
  <c r="Q373" i="40"/>
  <c r="S373" i="40"/>
  <c r="AA373" i="40"/>
  <c r="U380" i="40"/>
  <c r="E380" i="40"/>
  <c r="O380" i="40"/>
  <c r="G380" i="40"/>
  <c r="Y380" i="40"/>
  <c r="I380" i="40"/>
  <c r="C381" i="40"/>
  <c r="M381" i="40"/>
  <c r="Y381" i="40"/>
  <c r="AA381" i="40"/>
  <c r="E382" i="40"/>
  <c r="I382" i="40"/>
  <c r="C356" i="40"/>
  <c r="S362" i="40"/>
  <c r="G363" i="40"/>
  <c r="C361" i="40"/>
  <c r="C364" i="40"/>
  <c r="E365" i="40"/>
  <c r="G364" i="40"/>
  <c r="M369" i="40"/>
  <c r="M373" i="40"/>
  <c r="W373" i="40"/>
  <c r="C374" i="40"/>
  <c r="E374" i="40"/>
  <c r="U374" i="40"/>
  <c r="M374" i="40"/>
  <c r="M380" i="40"/>
  <c r="Q381" i="40"/>
  <c r="I360" i="40"/>
  <c r="C366" i="40"/>
  <c r="C365" i="40"/>
  <c r="M364" i="40"/>
  <c r="AA369" i="40"/>
  <c r="O371" i="40"/>
  <c r="S371" i="40"/>
  <c r="AA371" i="40"/>
  <c r="Q375" i="40"/>
  <c r="Y375" i="40"/>
  <c r="C379" i="40"/>
  <c r="K379" i="40"/>
  <c r="C370" i="40"/>
  <c r="AA370" i="40"/>
  <c r="G373" i="40"/>
  <c r="O373" i="40"/>
  <c r="Y373" i="40"/>
  <c r="O374" i="40"/>
  <c r="O377" i="40"/>
  <c r="U378" i="40"/>
  <c r="S379" i="40"/>
  <c r="AA379" i="40"/>
  <c r="AA380" i="40"/>
  <c r="S380" i="40"/>
  <c r="K380" i="40"/>
  <c r="C380" i="40"/>
  <c r="I381" i="40"/>
  <c r="U381" i="40"/>
  <c r="W367" i="40"/>
  <c r="AA364" i="40"/>
  <c r="G370" i="40"/>
  <c r="O370" i="40"/>
  <c r="W370" i="40"/>
  <c r="E371" i="40"/>
  <c r="M371" i="40"/>
  <c r="AA372" i="40"/>
  <c r="I375" i="40"/>
  <c r="W375" i="40"/>
  <c r="K376" i="40"/>
  <c r="S377" i="40"/>
  <c r="W380" i="40"/>
  <c r="E381" i="40"/>
  <c r="S381" i="40"/>
  <c r="W381" i="40"/>
  <c r="E370" i="40"/>
  <c r="M370" i="40"/>
  <c r="U370" i="40"/>
  <c r="I371" i="40"/>
  <c r="Y371" i="40"/>
  <c r="AA374" i="40"/>
  <c r="S374" i="40"/>
  <c r="K374" i="40"/>
  <c r="M375" i="40"/>
  <c r="U375" i="40"/>
  <c r="C377" i="40"/>
  <c r="M377" i="40"/>
  <c r="U377" i="40"/>
  <c r="G381" i="40"/>
  <c r="K370" i="40"/>
  <c r="S370" i="40"/>
  <c r="G371" i="40"/>
  <c r="W371" i="40"/>
  <c r="E372" i="40"/>
  <c r="C373" i="40"/>
  <c r="K373" i="40"/>
  <c r="U373" i="40"/>
  <c r="G374" i="40"/>
  <c r="Y374" i="40"/>
  <c r="Q374" i="40"/>
  <c r="I374" i="40"/>
  <c r="E375" i="40"/>
  <c r="AA375" i="40"/>
  <c r="C371" i="40"/>
  <c r="G379" i="40"/>
  <c r="O379" i="40"/>
  <c r="W379" i="40"/>
  <c r="O381" i="40"/>
  <c r="C382" i="40"/>
  <c r="E359" i="40"/>
  <c r="Q361" i="40"/>
  <c r="Y361" i="40"/>
  <c r="Q342" i="40"/>
  <c r="O382" i="40"/>
  <c r="S382" i="40"/>
  <c r="W382" i="40"/>
  <c r="AA382" i="40"/>
  <c r="G382" i="40"/>
  <c r="K382" i="40"/>
  <c r="M382" i="40"/>
  <c r="Y382" i="40"/>
  <c r="M378" i="40"/>
  <c r="Q378" i="40"/>
  <c r="E378" i="40"/>
  <c r="G378" i="40"/>
  <c r="I378" i="40"/>
  <c r="K378" i="40"/>
  <c r="O378" i="40"/>
  <c r="S378" i="40"/>
  <c r="W378" i="40"/>
  <c r="Y378" i="40"/>
  <c r="G358" i="40"/>
  <c r="S358" i="40"/>
  <c r="W359" i="40"/>
  <c r="M345" i="40"/>
  <c r="AA361" i="40"/>
  <c r="O361" i="40"/>
  <c r="Q362" i="40"/>
  <c r="G375" i="40"/>
  <c r="Y341" i="40"/>
  <c r="C376" i="40"/>
  <c r="I376" i="40"/>
  <c r="M376" i="40"/>
  <c r="O376" i="40"/>
  <c r="G377" i="40"/>
  <c r="C372" i="40"/>
  <c r="G372" i="40"/>
  <c r="I372" i="40"/>
  <c r="K372" i="40"/>
  <c r="M372" i="40"/>
  <c r="Q372" i="40"/>
  <c r="S372" i="40"/>
  <c r="U372" i="40"/>
  <c r="W372" i="40"/>
  <c r="Y372" i="40"/>
  <c r="I368" i="40"/>
  <c r="M366" i="40"/>
  <c r="O368" i="40"/>
  <c r="S365" i="40"/>
  <c r="K375" i="40"/>
  <c r="Q377" i="40"/>
  <c r="W377" i="40"/>
  <c r="K371" i="40"/>
  <c r="Q371" i="40"/>
  <c r="U371" i="40"/>
  <c r="O351" i="40"/>
  <c r="Y344" i="40"/>
  <c r="K330" i="40"/>
  <c r="K348" i="40"/>
  <c r="Q346" i="40"/>
  <c r="AA355" i="40"/>
  <c r="O341" i="40"/>
  <c r="K347" i="40"/>
  <c r="U340" i="40"/>
  <c r="S361" i="40"/>
  <c r="C375" i="40"/>
  <c r="O375" i="40"/>
  <c r="E348" i="40"/>
  <c r="W350" i="40"/>
  <c r="U363" i="40"/>
  <c r="M363" i="40"/>
  <c r="K368" i="40"/>
  <c r="S369" i="40"/>
  <c r="U369" i="40"/>
  <c r="E373" i="40"/>
  <c r="G376" i="40"/>
  <c r="Y377" i="40"/>
  <c r="AA377" i="40"/>
  <c r="C362" i="40"/>
  <c r="E362" i="40"/>
  <c r="O363" i="40"/>
  <c r="AA363" i="40"/>
  <c r="Y367" i="40"/>
  <c r="M379" i="40"/>
  <c r="U379" i="40"/>
  <c r="I364" i="40"/>
  <c r="AA378" i="40"/>
  <c r="Q382" i="40"/>
  <c r="Q366" i="40"/>
  <c r="I377" i="40"/>
  <c r="C378" i="40"/>
  <c r="Y379" i="40"/>
  <c r="I379" i="40"/>
  <c r="K381" i="40"/>
  <c r="U353" i="40"/>
  <c r="O357" i="40"/>
  <c r="G353" i="40"/>
  <c r="I353" i="40"/>
  <c r="M356" i="40"/>
  <c r="O354" i="40"/>
  <c r="W357" i="40"/>
  <c r="AA353" i="40"/>
  <c r="I350" i="40"/>
  <c r="G348" i="40"/>
  <c r="Y347" i="40"/>
  <c r="S343" i="40"/>
  <c r="I343" i="40"/>
  <c r="M341" i="40"/>
  <c r="M352" i="40"/>
  <c r="Y352" i="40"/>
  <c r="K351" i="40"/>
  <c r="K363" i="40"/>
  <c r="I357" i="40"/>
  <c r="W352" i="40"/>
  <c r="O349" i="40"/>
  <c r="U348" i="40"/>
  <c r="E346" i="40"/>
  <c r="AA345" i="40"/>
  <c r="Y345" i="40"/>
  <c r="Q343" i="40"/>
  <c r="E340" i="40"/>
  <c r="G350" i="40"/>
  <c r="O348" i="40"/>
  <c r="I342" i="40"/>
  <c r="Y330" i="40"/>
  <c r="G330" i="40"/>
  <c r="S363" i="40"/>
  <c r="S355" i="40"/>
  <c r="O355" i="40"/>
  <c r="C354" i="40"/>
  <c r="Y353" i="40"/>
  <c r="Y350" i="40"/>
  <c r="C347" i="40"/>
  <c r="E347" i="40"/>
  <c r="W345" i="40"/>
  <c r="W343" i="40"/>
  <c r="E345" i="40"/>
  <c r="Q359" i="40"/>
  <c r="Q363" i="40"/>
  <c r="K344" i="40"/>
  <c r="G360" i="40"/>
  <c r="I362" i="40"/>
  <c r="Y364" i="40"/>
  <c r="W374" i="40"/>
  <c r="Q376" i="40"/>
  <c r="O369" i="40"/>
  <c r="E376" i="40"/>
  <c r="K377" i="40"/>
  <c r="S376" i="40"/>
  <c r="E379" i="40"/>
  <c r="Q379" i="40"/>
  <c r="Q380" i="40"/>
  <c r="S375" i="40"/>
  <c r="U382" i="40"/>
  <c r="Q399" i="40"/>
  <c r="Q398" i="40"/>
  <c r="AD390" i="40"/>
  <c r="AE282" i="40"/>
  <c r="AF320" i="40"/>
  <c r="AF296" i="40"/>
  <c r="C383" i="40"/>
  <c r="K383" i="40"/>
  <c r="S383" i="40"/>
  <c r="AA383" i="40"/>
  <c r="E384" i="40"/>
  <c r="I384" i="40"/>
  <c r="M384" i="40"/>
  <c r="Q384" i="40"/>
  <c r="U384" i="40"/>
  <c r="Y384" i="40"/>
  <c r="E385" i="40"/>
  <c r="Q385" i="40"/>
  <c r="AA385" i="40"/>
  <c r="S386" i="40"/>
  <c r="G387" i="40"/>
  <c r="U387" i="40"/>
  <c r="AA387" i="40"/>
  <c r="I383" i="40"/>
  <c r="Q383" i="40"/>
  <c r="Y383" i="40"/>
  <c r="C385" i="40"/>
  <c r="O385" i="40"/>
  <c r="W385" i="40"/>
  <c r="C386" i="40"/>
  <c r="I386" i="40"/>
  <c r="M386" i="40"/>
  <c r="O386" i="40"/>
  <c r="Y386" i="40"/>
  <c r="C387" i="40"/>
  <c r="S387" i="40"/>
  <c r="Y387" i="40"/>
  <c r="E387" i="40"/>
  <c r="G383" i="40"/>
  <c r="O383" i="40"/>
  <c r="W383" i="40"/>
  <c r="C384" i="40"/>
  <c r="G384" i="40"/>
  <c r="K384" i="40"/>
  <c r="O384" i="40"/>
  <c r="S384" i="40"/>
  <c r="W384" i="40"/>
  <c r="AA384" i="40"/>
  <c r="I385" i="40"/>
  <c r="M385" i="40"/>
  <c r="U385" i="40"/>
  <c r="Q386" i="40"/>
  <c r="U386" i="40"/>
  <c r="I387" i="40"/>
  <c r="Q387" i="40"/>
  <c r="E386" i="40"/>
  <c r="E383" i="40"/>
  <c r="M383" i="40"/>
  <c r="U383" i="40"/>
  <c r="G385" i="40"/>
  <c r="K385" i="40"/>
  <c r="S385" i="40"/>
  <c r="Y385" i="40"/>
  <c r="G386" i="40"/>
  <c r="W386" i="40"/>
  <c r="AA386" i="40"/>
  <c r="K396" i="40"/>
  <c r="K393" i="40"/>
  <c r="K390" i="40"/>
  <c r="K389" i="40"/>
  <c r="C396" i="40"/>
  <c r="C393" i="40"/>
  <c r="C390" i="40"/>
  <c r="C389" i="40"/>
  <c r="E398" i="40"/>
  <c r="E395" i="40"/>
  <c r="E392" i="40"/>
  <c r="E388" i="40"/>
  <c r="G397" i="40"/>
  <c r="G394" i="40"/>
  <c r="I399" i="40"/>
  <c r="I391" i="40"/>
  <c r="M396" i="40"/>
  <c r="M393" i="40"/>
  <c r="K399" i="40"/>
  <c r="K391" i="40"/>
  <c r="C399" i="40"/>
  <c r="C391" i="40"/>
  <c r="E396" i="40"/>
  <c r="E393" i="40"/>
  <c r="E390" i="40"/>
  <c r="E389" i="40"/>
  <c r="G398" i="40"/>
  <c r="G395" i="40"/>
  <c r="G392" i="40"/>
  <c r="G388" i="40"/>
  <c r="I397" i="40"/>
  <c r="I394" i="40"/>
  <c r="M399" i="40"/>
  <c r="K397" i="40"/>
  <c r="K394" i="40"/>
  <c r="C397" i="40"/>
  <c r="C394" i="40"/>
  <c r="E399" i="40"/>
  <c r="E391" i="40"/>
  <c r="G396" i="40"/>
  <c r="G393" i="40"/>
  <c r="G390" i="40"/>
  <c r="G389" i="40"/>
  <c r="I398" i="40"/>
  <c r="I395" i="40"/>
  <c r="I392" i="40"/>
  <c r="I388" i="40"/>
  <c r="M397" i="40"/>
  <c r="M394" i="40"/>
  <c r="K398" i="40"/>
  <c r="K395" i="40"/>
  <c r="K392" i="40"/>
  <c r="K388" i="40"/>
  <c r="C398" i="40"/>
  <c r="C395" i="40"/>
  <c r="C392" i="40"/>
  <c r="C388" i="40"/>
  <c r="E397" i="40"/>
  <c r="E394" i="40"/>
  <c r="G399" i="40"/>
  <c r="G391" i="40"/>
  <c r="I396" i="40"/>
  <c r="I393" i="40"/>
  <c r="I390" i="40"/>
  <c r="I389" i="40"/>
  <c r="M398" i="40"/>
  <c r="M395" i="40"/>
  <c r="M391" i="40"/>
  <c r="O398" i="40"/>
  <c r="O395" i="40"/>
  <c r="O392" i="40"/>
  <c r="O388" i="40"/>
  <c r="Q391" i="40"/>
  <c r="S396" i="40"/>
  <c r="S393" i="40"/>
  <c r="S390" i="40"/>
  <c r="S389" i="40"/>
  <c r="U398" i="40"/>
  <c r="U395" i="40"/>
  <c r="U392" i="40"/>
  <c r="U388" i="40"/>
  <c r="W397" i="40"/>
  <c r="W394" i="40"/>
  <c r="Y399" i="40"/>
  <c r="Y391" i="40"/>
  <c r="AA396" i="40"/>
  <c r="AA393" i="40"/>
  <c r="AA390" i="40"/>
  <c r="AA389" i="40"/>
  <c r="O396" i="40"/>
  <c r="O393" i="40"/>
  <c r="O390" i="40"/>
  <c r="O389" i="40"/>
  <c r="Q397" i="40"/>
  <c r="Q394" i="40"/>
  <c r="S399" i="40"/>
  <c r="S391" i="40"/>
  <c r="U396" i="40"/>
  <c r="U393" i="40"/>
  <c r="U390" i="40"/>
  <c r="U389" i="40"/>
  <c r="W398" i="40"/>
  <c r="W395" i="40"/>
  <c r="W392" i="40"/>
  <c r="W388" i="40"/>
  <c r="Y397" i="40"/>
  <c r="Y394" i="40"/>
  <c r="AA399" i="40"/>
  <c r="AA391" i="40"/>
  <c r="M392" i="40"/>
  <c r="M388" i="40"/>
  <c r="O399" i="40"/>
  <c r="O391" i="40"/>
  <c r="Q395" i="40"/>
  <c r="Q392" i="40"/>
  <c r="Q388" i="40"/>
  <c r="S397" i="40"/>
  <c r="S394" i="40"/>
  <c r="U399" i="40"/>
  <c r="U391" i="40"/>
  <c r="W396" i="40"/>
  <c r="W393" i="40"/>
  <c r="W390" i="40"/>
  <c r="W389" i="40"/>
  <c r="Y398" i="40"/>
  <c r="Y395" i="40"/>
  <c r="Y392" i="40"/>
  <c r="Y388" i="40"/>
  <c r="AA397" i="40"/>
  <c r="AA394" i="40"/>
  <c r="M390" i="40"/>
  <c r="M389" i="40"/>
  <c r="O397" i="40"/>
  <c r="O394" i="40"/>
  <c r="Q396" i="40"/>
  <c r="Q393" i="40"/>
  <c r="Q390" i="40"/>
  <c r="Q389" i="40"/>
  <c r="S398" i="40"/>
  <c r="S395" i="40"/>
  <c r="S392" i="40"/>
  <c r="S388" i="40"/>
  <c r="U397" i="40"/>
  <c r="U394" i="40"/>
  <c r="W399" i="40"/>
  <c r="W391" i="40"/>
  <c r="Y396" i="40"/>
  <c r="Y393" i="40"/>
  <c r="Y390" i="40"/>
  <c r="Y389" i="40"/>
  <c r="AA398" i="40"/>
  <c r="AA395" i="40"/>
  <c r="AA392" i="40"/>
  <c r="AA388" i="40"/>
  <c r="W387" i="40"/>
  <c r="AE269" i="40"/>
  <c r="AB387" i="40" l="1"/>
  <c r="K355" i="40"/>
  <c r="C357" i="40"/>
  <c r="K361" i="40"/>
  <c r="Q358" i="40"/>
  <c r="O359" i="40"/>
  <c r="AD358" i="40"/>
  <c r="AE358" i="40" s="1"/>
  <c r="AD355" i="40"/>
  <c r="AE355" i="40" s="1"/>
  <c r="M360" i="40"/>
  <c r="AF309" i="40"/>
  <c r="O360" i="40"/>
  <c r="O358" i="40"/>
  <c r="Q360" i="40"/>
  <c r="W376" i="40"/>
  <c r="K387" i="40"/>
  <c r="M387" i="40"/>
  <c r="G359" i="40"/>
  <c r="AA376" i="40"/>
  <c r="AD412" i="40"/>
  <c r="AD416" i="40"/>
  <c r="AF416" i="40" s="1"/>
  <c r="AB351" i="40"/>
  <c r="AC351" i="40" s="1"/>
  <c r="AB363" i="40"/>
  <c r="AC363" i="40" s="1"/>
  <c r="AB386" i="40"/>
  <c r="AD387" i="40"/>
  <c r="AF387" i="40" s="1"/>
  <c r="K386" i="40"/>
  <c r="AF299" i="40"/>
  <c r="AF289" i="40"/>
  <c r="AD419" i="40"/>
  <c r="AF419" i="40" s="1"/>
  <c r="AC397" i="40"/>
  <c r="AF303" i="40"/>
  <c r="AF294" i="40"/>
  <c r="AF287" i="40"/>
  <c r="AD414" i="40"/>
  <c r="AD386" i="40"/>
  <c r="AF386" i="40" s="1"/>
  <c r="AF418" i="40"/>
  <c r="AF413" i="40"/>
  <c r="AF417" i="40"/>
  <c r="AF415" i="40"/>
  <c r="AD357" i="40"/>
  <c r="AE357" i="40" s="1"/>
  <c r="AD354" i="40"/>
  <c r="AE354" i="40" s="1"/>
  <c r="AB375" i="40"/>
  <c r="AC375" i="40" s="1"/>
  <c r="AB374" i="40"/>
  <c r="AC374" i="40" s="1"/>
  <c r="AB373" i="40"/>
  <c r="AC373" i="40" s="1"/>
  <c r="AB371" i="40"/>
  <c r="AC371" i="40" s="1"/>
  <c r="AB370" i="40"/>
  <c r="AB369" i="40"/>
  <c r="AC369" i="40" s="1"/>
  <c r="AB368" i="40"/>
  <c r="AC368" i="40" s="1"/>
  <c r="AB367" i="40"/>
  <c r="AC367" i="40" s="1"/>
  <c r="AB382" i="40"/>
  <c r="AC382" i="40" s="1"/>
  <c r="AB381" i="40"/>
  <c r="AC381" i="40" s="1"/>
  <c r="AB377" i="40"/>
  <c r="AC377" i="40" s="1"/>
  <c r="AD401" i="40"/>
  <c r="AD410" i="40"/>
  <c r="AF295" i="40"/>
  <c r="AF321" i="40"/>
  <c r="AF285" i="40"/>
  <c r="AF324" i="40"/>
  <c r="AF326" i="40"/>
  <c r="AF278" i="40"/>
  <c r="AF288" i="40"/>
  <c r="AD375" i="40"/>
  <c r="AE375" i="40" s="1"/>
  <c r="AF328" i="40"/>
  <c r="AF336" i="40"/>
  <c r="AF332" i="40"/>
  <c r="AF284" i="40"/>
  <c r="AD353" i="40"/>
  <c r="AD351" i="40"/>
  <c r="AE351" i="40" s="1"/>
  <c r="AD368" i="40"/>
  <c r="AE368" i="40" s="1"/>
  <c r="AD369" i="40"/>
  <c r="AB354" i="40"/>
  <c r="AC354" i="40" s="1"/>
  <c r="AE283" i="40"/>
  <c r="AF325" i="40"/>
  <c r="AD347" i="40"/>
  <c r="AE347" i="40" s="1"/>
  <c r="AD345" i="40"/>
  <c r="AE345" i="40" s="1"/>
  <c r="AD342" i="40"/>
  <c r="AE342" i="40" s="1"/>
  <c r="AD341" i="40"/>
  <c r="AE341" i="40" s="1"/>
  <c r="AC398" i="40"/>
  <c r="AE391" i="40"/>
  <c r="AF338" i="40"/>
  <c r="AF305" i="40"/>
  <c r="AD370" i="40"/>
  <c r="AE370" i="40" s="1"/>
  <c r="AF308" i="40"/>
  <c r="AF302" i="40"/>
  <c r="AE392" i="40"/>
  <c r="AE398" i="40"/>
  <c r="AF293" i="40"/>
  <c r="AF291" i="40"/>
  <c r="AC291" i="40"/>
  <c r="AC286" i="40"/>
  <c r="AF286" i="40"/>
  <c r="AC279" i="40"/>
  <c r="AC391" i="40"/>
  <c r="AC390" i="40"/>
  <c r="AE294" i="40"/>
  <c r="AF337" i="40"/>
  <c r="AF310" i="40"/>
  <c r="AF319" i="40"/>
  <c r="AF322" i="40"/>
  <c r="AB330" i="40"/>
  <c r="AC330" i="40" s="1"/>
  <c r="AE299" i="40"/>
  <c r="AE339" i="40"/>
  <c r="AF339" i="40"/>
  <c r="AC324" i="40"/>
  <c r="AF318" i="40"/>
  <c r="AF311" i="40"/>
  <c r="AE311" i="40"/>
  <c r="AD367" i="40"/>
  <c r="AE367" i="40" s="1"/>
  <c r="AE292" i="40"/>
  <c r="AF292" i="40"/>
  <c r="AF327" i="40"/>
  <c r="AF315" i="40"/>
  <c r="AF313" i="40"/>
  <c r="AC384" i="40"/>
  <c r="AE384" i="40" s="1"/>
  <c r="AF333" i="40"/>
  <c r="AF316" i="40"/>
  <c r="AF331" i="40"/>
  <c r="AF306" i="40"/>
  <c r="AE306" i="40"/>
  <c r="AF300" i="40"/>
  <c r="AF277" i="40"/>
  <c r="AD346" i="40"/>
  <c r="AE346" i="40" s="1"/>
  <c r="AD363" i="40"/>
  <c r="AE363" i="40" s="1"/>
  <c r="AB361" i="40"/>
  <c r="AC361" i="40" s="1"/>
  <c r="AD360" i="40"/>
  <c r="AE360" i="40" s="1"/>
  <c r="AB352" i="40"/>
  <c r="AC352" i="40" s="1"/>
  <c r="AF280" i="40"/>
  <c r="AD389" i="40"/>
  <c r="AD391" i="40"/>
  <c r="AB392" i="40"/>
  <c r="AD394" i="40"/>
  <c r="AD399" i="40"/>
  <c r="AB376" i="40"/>
  <c r="AC376" i="40" s="1"/>
  <c r="AD408" i="40"/>
  <c r="AD403" i="40"/>
  <c r="AD405" i="40"/>
  <c r="AF405" i="40" s="1"/>
  <c r="AC387" i="40"/>
  <c r="AD385" i="40"/>
  <c r="AF385" i="40" s="1"/>
  <c r="AB345" i="40"/>
  <c r="AC345" i="40" s="1"/>
  <c r="AD411" i="40"/>
  <c r="AF411" i="40" s="1"/>
  <c r="AD407" i="40"/>
  <c r="AF407" i="40" s="1"/>
  <c r="AC399" i="40"/>
  <c r="AD376" i="40"/>
  <c r="AE376" i="40" s="1"/>
  <c r="AF312" i="40"/>
  <c r="AC336" i="40"/>
  <c r="AC389" i="40"/>
  <c r="AC386" i="40"/>
  <c r="AC383" i="40"/>
  <c r="AE383" i="40" s="1"/>
  <c r="AF304" i="40"/>
  <c r="AF314" i="40"/>
  <c r="AF297" i="40"/>
  <c r="AF323" i="40"/>
  <c r="AF301" i="40"/>
  <c r="AE280" i="40"/>
  <c r="AF279" i="40"/>
  <c r="AC332" i="40"/>
  <c r="AE331" i="40"/>
  <c r="AC325" i="40"/>
  <c r="AC317" i="40"/>
  <c r="AC302" i="40"/>
  <c r="AF282" i="40"/>
  <c r="AE277" i="40"/>
  <c r="AC307" i="40"/>
  <c r="AF307" i="40"/>
  <c r="AE390" i="40"/>
  <c r="AE399" i="40"/>
  <c r="AE397" i="40"/>
  <c r="AE394" i="40"/>
  <c r="AE393" i="40"/>
  <c r="AC385" i="40"/>
  <c r="AE385" i="40" s="1"/>
  <c r="AF317" i="40"/>
  <c r="AF281" i="40"/>
  <c r="AF329" i="40"/>
  <c r="AF298" i="40"/>
  <c r="AF334" i="40"/>
  <c r="AC396" i="40"/>
  <c r="AF335" i="40"/>
  <c r="AF290" i="40"/>
  <c r="AD409" i="40"/>
  <c r="AF409" i="40" s="1"/>
  <c r="AB383" i="40"/>
  <c r="AD383" i="40" s="1"/>
  <c r="AF383" i="40" s="1"/>
  <c r="AD404" i="40"/>
  <c r="AB346" i="40"/>
  <c r="AC346" i="40" s="1"/>
  <c r="AB342" i="40"/>
  <c r="AC342" i="40" s="1"/>
  <c r="AB360" i="40"/>
  <c r="AB358" i="40"/>
  <c r="AC358" i="40" s="1"/>
  <c r="AB357" i="40"/>
  <c r="AB355" i="40"/>
  <c r="AC355" i="40" s="1"/>
  <c r="AB353" i="40"/>
  <c r="AC353" i="40" s="1"/>
  <c r="AD402" i="40"/>
  <c r="AF402" i="40" s="1"/>
  <c r="AD406" i="40"/>
  <c r="AF406" i="40" s="1"/>
  <c r="AB388" i="40"/>
  <c r="AB389" i="40"/>
  <c r="AB390" i="40"/>
  <c r="AB394" i="40"/>
  <c r="AB396" i="40"/>
  <c r="AD397" i="40"/>
  <c r="AB397" i="40"/>
  <c r="AB398" i="40"/>
  <c r="AB399" i="40"/>
  <c r="AB391" i="40"/>
  <c r="AD400" i="40"/>
  <c r="AE396" i="40"/>
  <c r="AE353" i="40"/>
  <c r="AE369" i="40"/>
  <c r="AC388" i="40"/>
  <c r="AC393" i="40"/>
  <c r="AC394" i="40"/>
  <c r="AC395" i="40"/>
  <c r="AF390" i="40"/>
  <c r="AD392" i="40"/>
  <c r="AD393" i="40"/>
  <c r="AB393" i="40"/>
  <c r="AD395" i="40"/>
  <c r="AB395" i="40"/>
  <c r="AD396" i="40"/>
  <c r="AD398" i="40"/>
  <c r="AC392" i="40"/>
  <c r="AE388" i="40"/>
  <c r="AE389" i="40"/>
  <c r="AC378" i="40"/>
  <c r="AB349" i="40"/>
  <c r="AD349" i="40"/>
  <c r="AE349" i="40" s="1"/>
  <c r="AD343" i="40"/>
  <c r="AE343" i="40" s="1"/>
  <c r="AB343" i="40"/>
  <c r="AD350" i="40"/>
  <c r="AE350" i="40" s="1"/>
  <c r="AB350" i="40"/>
  <c r="AB341" i="40"/>
  <c r="AD344" i="40"/>
  <c r="AE344" i="40" s="1"/>
  <c r="AB344" i="40"/>
  <c r="AB340" i="40"/>
  <c r="AD340" i="40"/>
  <c r="AB347" i="40"/>
  <c r="AB348" i="40"/>
  <c r="AD348" i="40"/>
  <c r="AE348" i="40" s="1"/>
  <c r="AD362" i="40"/>
  <c r="AE362" i="40" s="1"/>
  <c r="AB362" i="40"/>
  <c r="AD361" i="40"/>
  <c r="AE361" i="40" s="1"/>
  <c r="AB359" i="40"/>
  <c r="AD359" i="40"/>
  <c r="AE359" i="40" s="1"/>
  <c r="AF358" i="40"/>
  <c r="AD356" i="40"/>
  <c r="AE356" i="40" s="1"/>
  <c r="AB356" i="40"/>
  <c r="AD352" i="40"/>
  <c r="AD374" i="40"/>
  <c r="AD373" i="40"/>
  <c r="AE373" i="40" s="1"/>
  <c r="AB372" i="40"/>
  <c r="AD372" i="40"/>
  <c r="AE372" i="40" s="1"/>
  <c r="AD371" i="40"/>
  <c r="AE371" i="40" s="1"/>
  <c r="AB366" i="40"/>
  <c r="AD366" i="40"/>
  <c r="AE366" i="40" s="1"/>
  <c r="AB365" i="40"/>
  <c r="AD365" i="40"/>
  <c r="AE365" i="40" s="1"/>
  <c r="AB364" i="40"/>
  <c r="AD364" i="40"/>
  <c r="AD382" i="40"/>
  <c r="AE382" i="40" s="1"/>
  <c r="AD380" i="40"/>
  <c r="AE380" i="40" s="1"/>
  <c r="AB384" i="40"/>
  <c r="AE395" i="40"/>
  <c r="AD388" i="40"/>
  <c r="AD381" i="40"/>
  <c r="AE381" i="40" s="1"/>
  <c r="AB380" i="40"/>
  <c r="AC380" i="40" s="1"/>
  <c r="AB379" i="40"/>
  <c r="AC379" i="40" s="1"/>
  <c r="AD378" i="40"/>
  <c r="AE378" i="40" s="1"/>
  <c r="AD377" i="40"/>
  <c r="AE377" i="40" s="1"/>
  <c r="AF403" i="40"/>
  <c r="AD330" i="40"/>
  <c r="AF401" i="40"/>
  <c r="AF408" i="40"/>
  <c r="AE386" i="40" l="1"/>
  <c r="AF376" i="40"/>
  <c r="AE387" i="40"/>
  <c r="AF368" i="40"/>
  <c r="AF353" i="40"/>
  <c r="AF394" i="40"/>
  <c r="AF370" i="40"/>
  <c r="AC370" i="40"/>
  <c r="AF392" i="40"/>
  <c r="AF369" i="40"/>
  <c r="AF397" i="40"/>
  <c r="AF375" i="40"/>
  <c r="AF351" i="40"/>
  <c r="AF330" i="40"/>
  <c r="AF352" i="40"/>
  <c r="AF389" i="40"/>
  <c r="AF391" i="40"/>
  <c r="AF399" i="40"/>
  <c r="AF354" i="40"/>
  <c r="AF345" i="40"/>
  <c r="AF355" i="40"/>
  <c r="AF398" i="40"/>
  <c r="AF378" i="40"/>
  <c r="AF346" i="40"/>
  <c r="AF382" i="40"/>
  <c r="AF367" i="40"/>
  <c r="AF373" i="40"/>
  <c r="AF393" i="40"/>
  <c r="AF342" i="40"/>
  <c r="AC360" i="40"/>
  <c r="AF360" i="40"/>
  <c r="AF396" i="40"/>
  <c r="AC357" i="40"/>
  <c r="AF357" i="40"/>
  <c r="AF361" i="40"/>
  <c r="AF395" i="40"/>
  <c r="AD384" i="40"/>
  <c r="AF384" i="40" s="1"/>
  <c r="AF374" i="40"/>
  <c r="AE374" i="40"/>
  <c r="AC340" i="40"/>
  <c r="AF340" i="40"/>
  <c r="AC343" i="40"/>
  <c r="AF343" i="40"/>
  <c r="AC364" i="40"/>
  <c r="AC366" i="40"/>
  <c r="AF366" i="40"/>
  <c r="AE330" i="40"/>
  <c r="AF381" i="40"/>
  <c r="AC372" i="40"/>
  <c r="AF372" i="40"/>
  <c r="AE352" i="40"/>
  <c r="AC348" i="40"/>
  <c r="AF348" i="40"/>
  <c r="AC344" i="40"/>
  <c r="AF344" i="40"/>
  <c r="AC350" i="40"/>
  <c r="AF350" i="40"/>
  <c r="AF388" i="40"/>
  <c r="AE364" i="40"/>
  <c r="AF341" i="40"/>
  <c r="AC341" i="40"/>
  <c r="AC356" i="40"/>
  <c r="AF356" i="40"/>
  <c r="AC359" i="40"/>
  <c r="AF359" i="40"/>
  <c r="AC365" i="40"/>
  <c r="AF365" i="40"/>
  <c r="AC362" i="40"/>
  <c r="AF362" i="40"/>
  <c r="AC347" i="40"/>
  <c r="AF347" i="40"/>
  <c r="AE340" i="40"/>
  <c r="AC349" i="40"/>
  <c r="AF349" i="40"/>
  <c r="AF371" i="40"/>
</calcChain>
</file>

<file path=xl/comments1.xml><?xml version="1.0" encoding="utf-8"?>
<comments xmlns="http://schemas.openxmlformats.org/spreadsheetml/2006/main">
  <authors>
    <author>Parry Andrew Erdmann</author>
  </authors>
  <commentList>
    <comment ref="C25" authorId="0">
      <text>
        <r>
          <rPr>
            <b/>
            <sz val="9"/>
            <color indexed="81"/>
            <rFont val="Tahoma"/>
            <charset val="1"/>
          </rPr>
          <t>Parry Andrew Erdmann:</t>
        </r>
        <r>
          <rPr>
            <sz val="9"/>
            <color indexed="81"/>
            <rFont val="Tahoma"/>
            <charset val="1"/>
          </rPr>
          <t xml:space="preserve">
Measurement collected with an electric sounder</t>
        </r>
      </text>
    </comment>
  </commentList>
</comments>
</file>

<file path=xl/sharedStrings.xml><?xml version="1.0" encoding="utf-8"?>
<sst xmlns="http://schemas.openxmlformats.org/spreadsheetml/2006/main" count="5776" uniqueCount="382">
  <si>
    <t>DATE</t>
  </si>
  <si>
    <t>WEILOB</t>
  </si>
  <si>
    <t>PERMITOB</t>
  </si>
  <si>
    <t/>
  </si>
  <si>
    <t>OFF</t>
  </si>
  <si>
    <t xml:space="preserve">ON </t>
  </si>
  <si>
    <t>XXX</t>
  </si>
  <si>
    <t>RUN</t>
  </si>
  <si>
    <t xml:space="preserve"> </t>
  </si>
  <si>
    <t xml:space="preserve">off </t>
  </si>
  <si>
    <t xml:space="preserve">on </t>
  </si>
  <si>
    <t xml:space="preserve">OFF </t>
  </si>
  <si>
    <t>Skillet</t>
  </si>
  <si>
    <t>Boondock</t>
  </si>
  <si>
    <t>Elevation TOC</t>
  </si>
  <si>
    <t>9/31/98</t>
  </si>
  <si>
    <t>ON</t>
  </si>
  <si>
    <t>off</t>
  </si>
  <si>
    <t>on</t>
  </si>
  <si>
    <t xml:space="preserve"> on</t>
  </si>
  <si>
    <t>online</t>
  </si>
  <si>
    <t>BW1</t>
  </si>
  <si>
    <t>BW2</t>
  </si>
  <si>
    <t>BW3</t>
  </si>
  <si>
    <t>BW4</t>
  </si>
  <si>
    <t>BW5</t>
  </si>
  <si>
    <t>BW6</t>
  </si>
  <si>
    <t>BW7</t>
  </si>
  <si>
    <t>BW8</t>
  </si>
  <si>
    <t>BW9</t>
  </si>
  <si>
    <t>BW10</t>
  </si>
  <si>
    <t>BW11</t>
  </si>
  <si>
    <t>BW12</t>
  </si>
  <si>
    <t>BW13</t>
  </si>
  <si>
    <t>Depth-to Water, ft</t>
  </si>
  <si>
    <t>1=On,      0=Off</t>
  </si>
  <si>
    <t>Buckman Wells Daily Production</t>
  </si>
  <si>
    <t>BW 1</t>
  </si>
  <si>
    <t>BW 2</t>
  </si>
  <si>
    <t>BW 3</t>
  </si>
  <si>
    <t>BW 4</t>
  </si>
  <si>
    <t>BW 5</t>
  </si>
  <si>
    <t>BW 6</t>
  </si>
  <si>
    <t>BW 7</t>
  </si>
  <si>
    <t>BW 8</t>
  </si>
  <si>
    <t>BW 9</t>
  </si>
  <si>
    <t>BW 10</t>
  </si>
  <si>
    <t>BW 11</t>
  </si>
  <si>
    <t>BW 12</t>
  </si>
  <si>
    <t>BW 13</t>
  </si>
  <si>
    <t>BW Total</t>
  </si>
  <si>
    <t>Day</t>
  </si>
  <si>
    <t>mgd</t>
  </si>
  <si>
    <t>ac-ft/d</t>
  </si>
  <si>
    <t>1 Wed</t>
  </si>
  <si>
    <t>2 Thu</t>
  </si>
  <si>
    <t>3 Fri</t>
  </si>
  <si>
    <t>4 Sat</t>
  </si>
  <si>
    <t>5 Sun</t>
  </si>
  <si>
    <t>6 Mon</t>
  </si>
  <si>
    <t>7 Tue</t>
  </si>
  <si>
    <t>8 Wed</t>
  </si>
  <si>
    <t>9 Thu</t>
  </si>
  <si>
    <t>10 Fri</t>
  </si>
  <si>
    <t>11 Sat</t>
  </si>
  <si>
    <t>12 Sun</t>
  </si>
  <si>
    <t>13 Mon</t>
  </si>
  <si>
    <t>14 Tue</t>
  </si>
  <si>
    <t>15 Wed</t>
  </si>
  <si>
    <t>16 Thu</t>
  </si>
  <si>
    <t>17 Fri</t>
  </si>
  <si>
    <t>18 Sat</t>
  </si>
  <si>
    <t>19 Sun</t>
  </si>
  <si>
    <t>20 Mon</t>
  </si>
  <si>
    <t>21 Tue</t>
  </si>
  <si>
    <t>22 Wed</t>
  </si>
  <si>
    <t>23 Thu</t>
  </si>
  <si>
    <t>24 Fri</t>
  </si>
  <si>
    <t>25 Sat</t>
  </si>
  <si>
    <t>26 Sun</t>
  </si>
  <si>
    <t>27 Mon</t>
  </si>
  <si>
    <t>28 Tue</t>
  </si>
  <si>
    <t>29 Wed</t>
  </si>
  <si>
    <t>30 Thu</t>
  </si>
  <si>
    <t>31 Fri</t>
  </si>
  <si>
    <t>1 Sat</t>
  </si>
  <si>
    <t>2 Sun</t>
  </si>
  <si>
    <t>3 Mon</t>
  </si>
  <si>
    <t>4 Tue</t>
  </si>
  <si>
    <t>5 Wed</t>
  </si>
  <si>
    <t>6 Thu</t>
  </si>
  <si>
    <t>7 Fri</t>
  </si>
  <si>
    <t>8 Sat</t>
  </si>
  <si>
    <t>9 Sun</t>
  </si>
  <si>
    <t>10 Mon</t>
  </si>
  <si>
    <t>11 Tue</t>
  </si>
  <si>
    <t>12 Wed</t>
  </si>
  <si>
    <t>13 Thu</t>
  </si>
  <si>
    <t>14 Fri</t>
  </si>
  <si>
    <t>15 Sat</t>
  </si>
  <si>
    <t>16 Sun</t>
  </si>
  <si>
    <t>17 Mon</t>
  </si>
  <si>
    <t>18 Tue</t>
  </si>
  <si>
    <t>19 Wed</t>
  </si>
  <si>
    <t>20 Thu</t>
  </si>
  <si>
    <t>21 Fri</t>
  </si>
  <si>
    <t>22 Sat</t>
  </si>
  <si>
    <t>23 Sun</t>
  </si>
  <si>
    <t>24 Mon</t>
  </si>
  <si>
    <t>25 Tue</t>
  </si>
  <si>
    <t>26 Wed</t>
  </si>
  <si>
    <t>27 Thu</t>
  </si>
  <si>
    <t>28 Fri</t>
  </si>
  <si>
    <t>29 Sat</t>
  </si>
  <si>
    <t>30 Sun</t>
  </si>
  <si>
    <t>1 Mon</t>
  </si>
  <si>
    <t>2 Tue</t>
  </si>
  <si>
    <t>3 Wed</t>
  </si>
  <si>
    <t>4 Thu</t>
  </si>
  <si>
    <t>5 Fri</t>
  </si>
  <si>
    <t>6 Sat</t>
  </si>
  <si>
    <t>7 Sun</t>
  </si>
  <si>
    <t>8 Mon</t>
  </si>
  <si>
    <t>9 Tue</t>
  </si>
  <si>
    <t>10 Wed</t>
  </si>
  <si>
    <t>11 Thu</t>
  </si>
  <si>
    <t>12 Fri</t>
  </si>
  <si>
    <t>13 Sat</t>
  </si>
  <si>
    <t>14 Sun</t>
  </si>
  <si>
    <t>15 Mon</t>
  </si>
  <si>
    <t>16 Tue</t>
  </si>
  <si>
    <t>17 Wed</t>
  </si>
  <si>
    <t>18 Thu</t>
  </si>
  <si>
    <t>19 Fri</t>
  </si>
  <si>
    <t>20 Sat</t>
  </si>
  <si>
    <t>21 Sun</t>
  </si>
  <si>
    <t>22 Mon</t>
  </si>
  <si>
    <t>23 Tue</t>
  </si>
  <si>
    <t>24 Wed</t>
  </si>
  <si>
    <t>25 Thu</t>
  </si>
  <si>
    <t>26 Fri</t>
  </si>
  <si>
    <t>27 Sat</t>
  </si>
  <si>
    <t>28 Sun</t>
  </si>
  <si>
    <t>29 Mon</t>
  </si>
  <si>
    <t>30 Tue</t>
  </si>
  <si>
    <t>31 Wed</t>
  </si>
  <si>
    <t>1 Thu</t>
  </si>
  <si>
    <t>2 Fri</t>
  </si>
  <si>
    <t>3 Sat</t>
  </si>
  <si>
    <t>4 Sun</t>
  </si>
  <si>
    <t>5 Mon</t>
  </si>
  <si>
    <t>6 Tue</t>
  </si>
  <si>
    <t>7 Wed</t>
  </si>
  <si>
    <t>8 Thu</t>
  </si>
  <si>
    <t>9 Fri</t>
  </si>
  <si>
    <t>10 Sat</t>
  </si>
  <si>
    <t>11 Sun</t>
  </si>
  <si>
    <t>12 Mon</t>
  </si>
  <si>
    <t>13 Tue</t>
  </si>
  <si>
    <t>14 Wed</t>
  </si>
  <si>
    <t>15 Thu</t>
  </si>
  <si>
    <t>16 Fri</t>
  </si>
  <si>
    <t>17 Sat</t>
  </si>
  <si>
    <t>18 Sun</t>
  </si>
  <si>
    <t>19 Mon</t>
  </si>
  <si>
    <t>20 Tue</t>
  </si>
  <si>
    <t>21 Wed</t>
  </si>
  <si>
    <t>22 Thu</t>
  </si>
  <si>
    <t>23 Fri</t>
  </si>
  <si>
    <t>24 Sat</t>
  </si>
  <si>
    <t>25 Sun</t>
  </si>
  <si>
    <t>26 Mon</t>
  </si>
  <si>
    <t>27 Tue</t>
  </si>
  <si>
    <t>28 Wed</t>
  </si>
  <si>
    <t>29 Thu</t>
  </si>
  <si>
    <t>30 Fri</t>
  </si>
  <si>
    <t>31 Sat</t>
  </si>
  <si>
    <t>1 Sun</t>
  </si>
  <si>
    <t>2 Mon</t>
  </si>
  <si>
    <t>3 Tue</t>
  </si>
  <si>
    <t>4 Wed</t>
  </si>
  <si>
    <t>5 Thu</t>
  </si>
  <si>
    <t>6 Fri</t>
  </si>
  <si>
    <t>7 Sat</t>
  </si>
  <si>
    <t>8 Sun</t>
  </si>
  <si>
    <t>9 Mon</t>
  </si>
  <si>
    <t>10 Tue</t>
  </si>
  <si>
    <t>11 Wed</t>
  </si>
  <si>
    <t>12 Thu</t>
  </si>
  <si>
    <t>13 Fri</t>
  </si>
  <si>
    <t>14 Sat</t>
  </si>
  <si>
    <t>15 Sun</t>
  </si>
  <si>
    <t>16 Mon</t>
  </si>
  <si>
    <t>17 Tue</t>
  </si>
  <si>
    <t>18 Wed</t>
  </si>
  <si>
    <t>19 Thu</t>
  </si>
  <si>
    <t>20 Fri</t>
  </si>
  <si>
    <t>21 Sat</t>
  </si>
  <si>
    <t>22 Sun</t>
  </si>
  <si>
    <t>23 Mon</t>
  </si>
  <si>
    <t>24 Tue</t>
  </si>
  <si>
    <t>25 Wed</t>
  </si>
  <si>
    <t>26 Thu</t>
  </si>
  <si>
    <t>27 Fri</t>
  </si>
  <si>
    <t>28 Sat</t>
  </si>
  <si>
    <t>29 Sun</t>
  </si>
  <si>
    <t>31 Mon</t>
  </si>
  <si>
    <t>1 Tue</t>
  </si>
  <si>
    <t>2 Wed</t>
  </si>
  <si>
    <t>3 Thu</t>
  </si>
  <si>
    <t>4 Fri</t>
  </si>
  <si>
    <t>5 Sat</t>
  </si>
  <si>
    <t>6 Sun</t>
  </si>
  <si>
    <t>7 Mon</t>
  </si>
  <si>
    <t>8 Tue</t>
  </si>
  <si>
    <t>9 Wed</t>
  </si>
  <si>
    <t>10 Thu</t>
  </si>
  <si>
    <t>11 Fri</t>
  </si>
  <si>
    <t>12 Sat</t>
  </si>
  <si>
    <t>13 Sun</t>
  </si>
  <si>
    <t>14 Mon</t>
  </si>
  <si>
    <t>15 Tue</t>
  </si>
  <si>
    <t>16 Wed</t>
  </si>
  <si>
    <t>17 Thu</t>
  </si>
  <si>
    <t>18 Fri</t>
  </si>
  <si>
    <t>19 Sat</t>
  </si>
  <si>
    <t>20 Sun</t>
  </si>
  <si>
    <t>21 Mon</t>
  </si>
  <si>
    <t>22 Tue</t>
  </si>
  <si>
    <t>23 Wed</t>
  </si>
  <si>
    <t>24 Thu</t>
  </si>
  <si>
    <t>25 Fri</t>
  </si>
  <si>
    <t>26 Sat</t>
  </si>
  <si>
    <t>27 Sun</t>
  </si>
  <si>
    <t>28 Mon</t>
  </si>
  <si>
    <t>29 Tue</t>
  </si>
  <si>
    <t>30 Wed</t>
  </si>
  <si>
    <t>30 Mon</t>
  </si>
  <si>
    <t>31 Tue</t>
  </si>
  <si>
    <t>1 Fri</t>
  </si>
  <si>
    <t>2 Sat</t>
  </si>
  <si>
    <t>3 Sun</t>
  </si>
  <si>
    <t>4 Mon</t>
  </si>
  <si>
    <t>5 Tue</t>
  </si>
  <si>
    <t>6 Wed</t>
  </si>
  <si>
    <t>7 Thu</t>
  </si>
  <si>
    <t>8 Fri</t>
  </si>
  <si>
    <t>9 Sat</t>
  </si>
  <si>
    <t>10 Sun</t>
  </si>
  <si>
    <t>11 Mon</t>
  </si>
  <si>
    <t>12 Tue</t>
  </si>
  <si>
    <t>13 Wed</t>
  </si>
  <si>
    <t>14 Thu</t>
  </si>
  <si>
    <t>15 Fri</t>
  </si>
  <si>
    <t>16 Sat</t>
  </si>
  <si>
    <t>17 Sun</t>
  </si>
  <si>
    <t>18 Mon</t>
  </si>
  <si>
    <t>19 Tue</t>
  </si>
  <si>
    <t>20 Wed</t>
  </si>
  <si>
    <t>21 Thu</t>
  </si>
  <si>
    <t>22 Fri</t>
  </si>
  <si>
    <t>23 Sat</t>
  </si>
  <si>
    <t>24 Sun</t>
  </si>
  <si>
    <t>25 Mon</t>
  </si>
  <si>
    <t>26 Tue</t>
  </si>
  <si>
    <t>27 Wed</t>
  </si>
  <si>
    <t>28 Thu</t>
  </si>
  <si>
    <t>29 Fri</t>
  </si>
  <si>
    <t>30 Sat</t>
  </si>
  <si>
    <t>31 Sun</t>
  </si>
  <si>
    <t>31 Thu</t>
  </si>
  <si>
    <t>mg/mo</t>
  </si>
  <si>
    <t>ac-ft/mo</t>
  </si>
  <si>
    <t>RG-6386</t>
  </si>
  <si>
    <t>EB160</t>
  </si>
  <si>
    <t>Tony's Windmill</t>
  </si>
  <si>
    <t>RG-29524</t>
  </si>
  <si>
    <t>EB85</t>
  </si>
  <si>
    <t>Las Dos 1</t>
  </si>
  <si>
    <t>RG-25463</t>
  </si>
  <si>
    <t>EB287</t>
  </si>
  <si>
    <t>Pinon-Bogle</t>
  </si>
  <si>
    <t>RG-438</t>
  </si>
  <si>
    <t>EB251</t>
  </si>
  <si>
    <t>RG-29723</t>
  </si>
  <si>
    <t>USFS Well</t>
  </si>
  <si>
    <t>RG-30777</t>
  </si>
  <si>
    <t xml:space="preserve">Bernstein </t>
  </si>
  <si>
    <t>Ht above 550ft</t>
  </si>
  <si>
    <t>JSAI</t>
  </si>
  <si>
    <t>Consultant hired by LTN</t>
  </si>
  <si>
    <t>BW 10-13</t>
  </si>
  <si>
    <t>% BW 10-13 of Total</t>
  </si>
  <si>
    <t>2000-2008</t>
  </si>
  <si>
    <t>Total Change</t>
  </si>
  <si>
    <t>Rate of Decline</t>
  </si>
  <si>
    <t>1983-2008</t>
  </si>
  <si>
    <t>1983-1999</t>
  </si>
  <si>
    <t>feet</t>
  </si>
  <si>
    <t>feet per year</t>
  </si>
  <si>
    <t>Status</t>
  </si>
  <si>
    <t>Run</t>
  </si>
  <si>
    <t>Date</t>
  </si>
  <si>
    <t>EB064</t>
  </si>
  <si>
    <t>Midway Windmill</t>
  </si>
  <si>
    <t>CitySF</t>
  </si>
  <si>
    <t>RG-79509</t>
  </si>
  <si>
    <t>RG-79512</t>
  </si>
  <si>
    <t>RG-28112</t>
  </si>
  <si>
    <t>Well Depth, ft</t>
  </si>
  <si>
    <t>Time</t>
  </si>
  <si>
    <t>Level, ft</t>
  </si>
  <si>
    <t>Temperature, C</t>
  </si>
  <si>
    <t>Date and Time</t>
  </si>
  <si>
    <t>Depth to water, ft bgl</t>
  </si>
  <si>
    <t>Comments</t>
  </si>
  <si>
    <t>hand-measured, NMBGMR</t>
  </si>
  <si>
    <t>CitySF, installed transducer; daily data in separate worksheet</t>
  </si>
  <si>
    <t xml:space="preserve">NOTES: </t>
  </si>
  <si>
    <t>= well inoperational</t>
  </si>
  <si>
    <t>well damaged</t>
  </si>
  <si>
    <t xml:space="preserve">RG-30777: Daily Water Levels </t>
  </si>
  <si>
    <t>no road access</t>
  </si>
  <si>
    <t>gal/day</t>
  </si>
  <si>
    <t>Meter 1</t>
  </si>
  <si>
    <t>House Meter</t>
  </si>
  <si>
    <t>Lagunita</t>
  </si>
  <si>
    <t>hand-measured, Shomaker notes</t>
  </si>
  <si>
    <t>CitySF transducer</t>
  </si>
  <si>
    <t>NMBGMR Nov 2004 database</t>
  </si>
  <si>
    <t>Reference</t>
  </si>
  <si>
    <t>NMBGMR OFR 520</t>
  </si>
  <si>
    <t>NMBGMR</t>
  </si>
  <si>
    <t>NMBGMR Nov 2004 database, NMBGMR OFR 520</t>
  </si>
  <si>
    <t>BMP comments</t>
  </si>
  <si>
    <t>Schmidt</t>
  </si>
  <si>
    <t>na</t>
  </si>
  <si>
    <t>Unable to measure w.l. due to confined space issues</t>
  </si>
  <si>
    <t xml:space="preserve">Waiting for access &amp; approval of sounding tube </t>
  </si>
  <si>
    <t>formula corrected July 20, 2011, cb</t>
  </si>
  <si>
    <t>OSE Well ID</t>
  </si>
  <si>
    <t>NAME</t>
  </si>
  <si>
    <t>Water Level - Feet Below Ground Level (BGL)</t>
  </si>
  <si>
    <t>Water Levels: Buckman Wellfield Area Wells</t>
  </si>
  <si>
    <t>Levelogger Serial Number 1038823</t>
  </si>
  <si>
    <t xml:space="preserve">Bernstein Well RG-30777 -- Buckman Area Monitoring Program </t>
  </si>
  <si>
    <t>Transducer hourly water level data</t>
  </si>
  <si>
    <t>CitySF/JSAI hand measurement</t>
  </si>
  <si>
    <t>CitySF hand measurement</t>
  </si>
  <si>
    <t>TOTAL DEPTH (feet)</t>
  </si>
  <si>
    <t>gal used</t>
  </si>
  <si>
    <t>No Measurement Recorded</t>
  </si>
  <si>
    <t>hand-measured, BWWLMP</t>
  </si>
  <si>
    <t>hand-measured, BWWLMP, at time of transducer install</t>
  </si>
  <si>
    <t>BWWLMP</t>
  </si>
  <si>
    <t>Installed new sounding tube for transducer</t>
  </si>
  <si>
    <t>Troubleshooting Levelogger interface with laptop.  Problem was O-ring on transducer interrupting electronic signal.</t>
  </si>
  <si>
    <t xml:space="preserve">Pinon-Bogle Well RG-25463 -- Buckman Area Monitoring Program </t>
  </si>
  <si>
    <t>Levelogger Serial Number 0052008082</t>
  </si>
  <si>
    <t xml:space="preserve">RG-25463: Daily Water Levels </t>
  </si>
  <si>
    <t>new test started on transducer (Levelogger and Barologger) at 10:02 am</t>
  </si>
  <si>
    <t>new test started on transducer (Levelogger and Barologger) at 10:10 am</t>
  </si>
  <si>
    <t>new test started on transducer (Levelogger and Barologger) at 12:50 pm</t>
  </si>
  <si>
    <t>firmware update and new test started on transducer (Levelogger and Barologger) at 9:04 am</t>
  </si>
  <si>
    <t>hand-measured, BMP, at time of transducer install</t>
  </si>
  <si>
    <t>JSAI-restarted transducer, barologger test</t>
  </si>
  <si>
    <t>02/29/2013</t>
  </si>
  <si>
    <t>BWWLMP - utilized elec. Sounder</t>
  </si>
  <si>
    <t>BWWLMP - 1000' sounder</t>
  </si>
  <si>
    <t>02/29/2014</t>
  </si>
  <si>
    <t>02/29/2015</t>
  </si>
  <si>
    <t>Buckman Wells Monitoring Program</t>
  </si>
  <si>
    <t>RG-93871</t>
  </si>
  <si>
    <t>La Tierra Deep Monitoring Well</t>
  </si>
  <si>
    <t xml:space="preserve">La Tierra Deep Monitoring Well RG-93871 -- Buckman Area Monitoring Program </t>
  </si>
  <si>
    <t xml:space="preserve">RG-93871: Daily Water Levels </t>
  </si>
  <si>
    <t>Levelogger Serial Number 2025552</t>
  </si>
  <si>
    <t>-</t>
  </si>
  <si>
    <t>NM Bur. Of Geology &amp; Mineral Research ID</t>
  </si>
  <si>
    <t>RG-81860</t>
  </si>
  <si>
    <t>Santa Fe Ranch Barn Well</t>
  </si>
  <si>
    <t>MEASURING POINT - feet agl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</si>
</sst>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m/d/yy;@"/>
    <numFmt numFmtId="166" formatCode="m/d/yy\ h:mm;@"/>
  </numFmts>
  <fonts count="60" x14ac:knownFonts="1">
    <font>
      <sz val="10"/>
      <color indexed="8"/>
      <name val="MS Sans Serif"/>
    </font>
    <font>
      <sz val="10"/>
      <color indexed="8"/>
      <name val="Arial"/>
    </font>
    <font>
      <sz val="8"/>
      <name val="MS Sans Serif"/>
      <family val="2"/>
    </font>
    <font>
      <sz val="10"/>
      <color indexed="72"/>
      <name val="MS Sans Serif"/>
      <family val="2"/>
    </font>
    <font>
      <sz val="10"/>
      <color indexed="8"/>
      <name val="MS Sans Serif"/>
      <family val="2"/>
    </font>
    <font>
      <sz val="10"/>
      <color indexed="8"/>
      <name val="Garamond"/>
      <family val="1"/>
    </font>
    <font>
      <sz val="10"/>
      <name val="Garamond"/>
      <family val="1"/>
    </font>
    <font>
      <b/>
      <sz val="12"/>
      <color indexed="8"/>
      <name val="Garamond"/>
      <family val="1"/>
    </font>
    <font>
      <sz val="12"/>
      <color indexed="8"/>
      <name val="Garamond"/>
      <family val="1"/>
    </font>
    <font>
      <sz val="12"/>
      <name val="Garamond"/>
      <family val="1"/>
    </font>
    <font>
      <sz val="12"/>
      <color indexed="10"/>
      <name val="Garamond"/>
      <family val="1"/>
    </font>
    <font>
      <b/>
      <u/>
      <sz val="14"/>
      <color indexed="8"/>
      <name val="Garamond"/>
      <family val="1"/>
    </font>
    <font>
      <b/>
      <sz val="12"/>
      <color indexed="50"/>
      <name val="Garamond"/>
      <family val="1"/>
    </font>
    <font>
      <b/>
      <sz val="12"/>
      <name val="Garamond"/>
      <family val="1"/>
    </font>
    <font>
      <sz val="12"/>
      <color indexed="72"/>
      <name val="Garamond"/>
      <family val="1"/>
    </font>
    <font>
      <sz val="12"/>
      <color indexed="11"/>
      <name val="Garamond"/>
      <family val="1"/>
    </font>
    <font>
      <sz val="12"/>
      <color indexed="21"/>
      <name val="Garamond"/>
      <family val="1"/>
    </font>
    <font>
      <b/>
      <sz val="14"/>
      <name val="Garamond"/>
      <family val="1"/>
    </font>
    <font>
      <b/>
      <sz val="11"/>
      <color indexed="8"/>
      <name val="Garamond"/>
      <family val="1"/>
    </font>
    <font>
      <sz val="11"/>
      <color indexed="8"/>
      <name val="Garamond"/>
      <family val="1"/>
    </font>
    <font>
      <sz val="11"/>
      <name val="Garamond"/>
      <family val="1"/>
    </font>
    <font>
      <sz val="11"/>
      <color indexed="10"/>
      <name val="Garamond"/>
      <family val="1"/>
    </font>
    <font>
      <sz val="11"/>
      <color indexed="72"/>
      <name val="Garamond"/>
      <family val="1"/>
    </font>
    <font>
      <sz val="14"/>
      <color indexed="8"/>
      <name val="Garamond"/>
      <family val="1"/>
    </font>
    <font>
      <b/>
      <u/>
      <sz val="14"/>
      <name val="Garamond"/>
      <family val="1"/>
    </font>
    <font>
      <b/>
      <sz val="13"/>
      <color indexed="8"/>
      <name val="Garamond"/>
      <family val="1"/>
    </font>
    <font>
      <sz val="13"/>
      <color indexed="8"/>
      <name val="Garamond"/>
      <family val="1"/>
    </font>
    <font>
      <b/>
      <sz val="14"/>
      <color indexed="8"/>
      <name val="Garamond"/>
      <family val="1"/>
    </font>
    <font>
      <b/>
      <sz val="14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rgb="FFFF0000"/>
      <name val="Garamond"/>
      <family val="1"/>
    </font>
    <font>
      <b/>
      <sz val="12"/>
      <color rgb="FF00B050"/>
      <name val="Garamond"/>
      <family val="1"/>
    </font>
    <font>
      <b/>
      <sz val="12"/>
      <color theme="9" tint="-0.249977111117893"/>
      <name val="Garamond"/>
      <family val="1"/>
    </font>
    <font>
      <sz val="10"/>
      <name val="MS Sans Serif"/>
      <family val="2"/>
    </font>
    <font>
      <i/>
      <sz val="12"/>
      <color indexed="8"/>
      <name val="Garamond"/>
      <family val="1"/>
    </font>
    <font>
      <sz val="11"/>
      <color theme="1"/>
      <name val="Garamond"/>
      <family val="1"/>
    </font>
  </fonts>
  <fills count="4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DDDDDD"/>
        <bgColor indexed="64"/>
      </patternFill>
    </fill>
  </fills>
  <borders count="8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75">
    <xf numFmtId="0" fontId="0" fillId="0" borderId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39" fillId="38" borderId="67" applyNumberFormat="0" applyAlignment="0" applyProtection="0"/>
    <xf numFmtId="0" fontId="40" fillId="39" borderId="68" applyNumberFormat="0" applyAlignment="0" applyProtection="0"/>
    <xf numFmtId="0" fontId="41" fillId="0" borderId="0" applyNumberFormat="0" applyFill="0" applyBorder="0" applyAlignment="0" applyProtection="0"/>
    <xf numFmtId="0" fontId="42" fillId="40" borderId="0" applyNumberFormat="0" applyBorder="0" applyAlignment="0" applyProtection="0"/>
    <xf numFmtId="0" fontId="43" fillId="0" borderId="69" applyNumberFormat="0" applyFill="0" applyAlignment="0" applyProtection="0"/>
    <xf numFmtId="0" fontId="44" fillId="0" borderId="70" applyNumberFormat="0" applyFill="0" applyAlignment="0" applyProtection="0"/>
    <xf numFmtId="0" fontId="45" fillId="0" borderId="71" applyNumberFormat="0" applyFill="0" applyAlignment="0" applyProtection="0"/>
    <xf numFmtId="0" fontId="45" fillId="0" borderId="0" applyNumberFormat="0" applyFill="0" applyBorder="0" applyAlignment="0" applyProtection="0"/>
    <xf numFmtId="0" fontId="46" fillId="41" borderId="67" applyNumberFormat="0" applyAlignment="0" applyProtection="0"/>
    <xf numFmtId="0" fontId="47" fillId="0" borderId="72" applyNumberFormat="0" applyFill="0" applyAlignment="0" applyProtection="0"/>
    <xf numFmtId="0" fontId="48" fillId="42" borderId="0" applyNumberFormat="0" applyBorder="0" applyAlignment="0" applyProtection="0"/>
    <xf numFmtId="0" fontId="29" fillId="0" borderId="0"/>
    <xf numFmtId="0" fontId="4" fillId="0" borderId="0"/>
    <xf numFmtId="0" fontId="33" fillId="0" borderId="0"/>
    <xf numFmtId="0" fontId="30" fillId="0" borderId="0"/>
    <xf numFmtId="0" fontId="29" fillId="0" borderId="0"/>
    <xf numFmtId="0" fontId="29" fillId="0" borderId="0"/>
    <xf numFmtId="0" fontId="32" fillId="0" borderId="0"/>
    <xf numFmtId="0" fontId="36" fillId="0" borderId="0"/>
    <xf numFmtId="0" fontId="49" fillId="0" borderId="0"/>
    <xf numFmtId="0" fontId="1" fillId="0" borderId="0"/>
    <xf numFmtId="0" fontId="3" fillId="0" borderId="0"/>
    <xf numFmtId="0" fontId="36" fillId="43" borderId="73" applyNumberFormat="0" applyFont="0" applyAlignment="0" applyProtection="0"/>
    <xf numFmtId="0" fontId="50" fillId="38" borderId="74" applyNumberFormat="0" applyAlignment="0" applyProtection="0"/>
    <xf numFmtId="0" fontId="51" fillId="0" borderId="0" applyNumberFormat="0" applyFill="0" applyBorder="0" applyAlignment="0" applyProtection="0"/>
    <xf numFmtId="0" fontId="52" fillId="0" borderId="75" applyNumberFormat="0" applyFill="0" applyAlignment="0" applyProtection="0"/>
    <xf numFmtId="0" fontId="53" fillId="0" borderId="0" applyNumberFormat="0" applyFill="0" applyBorder="0" applyAlignment="0" applyProtection="0"/>
    <xf numFmtId="0" fontId="36" fillId="0" borderId="0"/>
    <xf numFmtId="0" fontId="57" fillId="0" borderId="0"/>
    <xf numFmtId="0" fontId="29" fillId="0" borderId="0"/>
    <xf numFmtId="0" fontId="29" fillId="0" borderId="0"/>
    <xf numFmtId="0" fontId="57" fillId="0" borderId="0"/>
    <xf numFmtId="0" fontId="29" fillId="0" borderId="0"/>
    <xf numFmtId="0" fontId="36" fillId="0" borderId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29" fillId="0" borderId="0"/>
    <xf numFmtId="0" fontId="36" fillId="43" borderId="73" applyNumberFormat="0" applyFont="0" applyAlignment="0" applyProtection="0"/>
    <xf numFmtId="0" fontId="29" fillId="0" borderId="0"/>
  </cellStyleXfs>
  <cellXfs count="432">
    <xf numFmtId="0" fontId="0" fillId="0" borderId="0" xfId="0"/>
    <xf numFmtId="0" fontId="7" fillId="0" borderId="0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14" fontId="9" fillId="2" borderId="2" xfId="0" applyNumberFormat="1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2" fontId="9" fillId="2" borderId="0" xfId="46" applyNumberFormat="1" applyFont="1" applyFill="1" applyBorder="1" applyAlignment="1">
      <alignment horizontal="left" wrapText="1"/>
    </xf>
    <xf numFmtId="0" fontId="8" fillId="2" borderId="0" xfId="0" applyFont="1" applyFill="1" applyBorder="1" applyAlignment="1">
      <alignment horizontal="left"/>
    </xf>
    <xf numFmtId="2" fontId="8" fillId="0" borderId="0" xfId="46" applyNumberFormat="1" applyFont="1" applyFill="1" applyBorder="1" applyAlignment="1">
      <alignment horizontal="left" wrapText="1"/>
    </xf>
    <xf numFmtId="14" fontId="8" fillId="0" borderId="2" xfId="0" applyNumberFormat="1" applyFont="1" applyBorder="1" applyAlignment="1">
      <alignment horizontal="left"/>
    </xf>
    <xf numFmtId="14" fontId="8" fillId="0" borderId="2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2" fontId="8" fillId="0" borderId="0" xfId="0" applyNumberFormat="1" applyFont="1" applyBorder="1" applyAlignment="1">
      <alignment horizontal="left"/>
    </xf>
    <xf numFmtId="3" fontId="8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 wrapText="1"/>
    </xf>
    <xf numFmtId="2" fontId="8" fillId="0" borderId="0" xfId="0" applyNumberFormat="1" applyFont="1" applyFill="1" applyBorder="1" applyAlignment="1">
      <alignment horizontal="left"/>
    </xf>
    <xf numFmtId="14" fontId="8" fillId="0" borderId="2" xfId="46" quotePrefix="1" applyNumberFormat="1" applyFont="1" applyFill="1" applyBorder="1" applyAlignment="1">
      <alignment horizontal="left" wrapText="1"/>
    </xf>
    <xf numFmtId="0" fontId="8" fillId="0" borderId="0" xfId="0" quotePrefix="1" applyFont="1" applyFill="1" applyBorder="1" applyAlignment="1">
      <alignment horizontal="left"/>
    </xf>
    <xf numFmtId="0" fontId="8" fillId="0" borderId="0" xfId="0" applyFont="1" applyFill="1" applyBorder="1" applyAlignment="1">
      <alignment horizontal="left" wrapText="1"/>
    </xf>
    <xf numFmtId="1" fontId="8" fillId="0" borderId="0" xfId="46" applyNumberFormat="1" applyFont="1" applyFill="1" applyBorder="1" applyAlignment="1">
      <alignment horizontal="left" wrapText="1"/>
    </xf>
    <xf numFmtId="0" fontId="8" fillId="0" borderId="0" xfId="46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/>
    </xf>
    <xf numFmtId="0" fontId="8" fillId="0" borderId="0" xfId="46" quotePrefix="1" applyFont="1" applyFill="1" applyBorder="1" applyAlignment="1">
      <alignment horizontal="left" wrapText="1"/>
    </xf>
    <xf numFmtId="14" fontId="8" fillId="0" borderId="3" xfId="46" applyNumberFormat="1" applyFont="1" applyFill="1" applyBorder="1" applyAlignment="1">
      <alignment horizontal="left" wrapText="1"/>
    </xf>
    <xf numFmtId="0" fontId="8" fillId="0" borderId="4" xfId="0" applyFont="1" applyBorder="1" applyAlignment="1">
      <alignment horizontal="left"/>
    </xf>
    <xf numFmtId="14" fontId="8" fillId="0" borderId="3" xfId="0" applyNumberFormat="1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14" fontId="8" fillId="0" borderId="3" xfId="0" applyNumberFormat="1" applyFont="1" applyBorder="1" applyAlignment="1">
      <alignment horizontal="left"/>
    </xf>
    <xf numFmtId="0" fontId="8" fillId="0" borderId="4" xfId="46" applyFont="1" applyFill="1" applyBorder="1" applyAlignment="1">
      <alignment horizontal="left" wrapText="1"/>
    </xf>
    <xf numFmtId="1" fontId="8" fillId="0" borderId="3" xfId="46" applyNumberFormat="1" applyFont="1" applyFill="1" applyBorder="1" applyAlignment="1">
      <alignment horizontal="left" wrapText="1"/>
    </xf>
    <xf numFmtId="0" fontId="8" fillId="0" borderId="3" xfId="46" applyFont="1" applyFill="1" applyBorder="1" applyAlignment="1">
      <alignment horizontal="left" wrapText="1"/>
    </xf>
    <xf numFmtId="0" fontId="8" fillId="0" borderId="3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14" fontId="8" fillId="0" borderId="0" xfId="0" applyNumberFormat="1" applyFont="1" applyBorder="1" applyAlignment="1">
      <alignment horizontal="left"/>
    </xf>
    <xf numFmtId="14" fontId="8" fillId="2" borderId="3" xfId="0" applyNumberFormat="1" applyFont="1" applyFill="1" applyBorder="1" applyAlignment="1">
      <alignment horizontal="left"/>
    </xf>
    <xf numFmtId="0" fontId="9" fillId="2" borderId="4" xfId="0" applyFont="1" applyFill="1" applyBorder="1" applyAlignment="1">
      <alignment horizontal="left"/>
    </xf>
    <xf numFmtId="2" fontId="8" fillId="0" borderId="4" xfId="0" applyNumberFormat="1" applyFont="1" applyFill="1" applyBorder="1" applyAlignment="1">
      <alignment horizontal="left"/>
    </xf>
    <xf numFmtId="0" fontId="8" fillId="0" borderId="8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14" fontId="12" fillId="0" borderId="3" xfId="46" applyNumberFormat="1" applyFont="1" applyFill="1" applyBorder="1" applyAlignment="1">
      <alignment horizontal="left" wrapText="1"/>
    </xf>
    <xf numFmtId="0" fontId="12" fillId="0" borderId="0" xfId="46" applyFont="1" applyFill="1" applyBorder="1" applyAlignment="1">
      <alignment horizontal="left" wrapText="1"/>
    </xf>
    <xf numFmtId="0" fontId="11" fillId="3" borderId="11" xfId="0" applyFont="1" applyFill="1" applyBorder="1" applyAlignment="1">
      <alignment horizontal="center"/>
    </xf>
    <xf numFmtId="0" fontId="11" fillId="3" borderId="12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8" fillId="3" borderId="14" xfId="0" applyFont="1" applyFill="1" applyBorder="1" applyAlignment="1">
      <alignment horizontal="left"/>
    </xf>
    <xf numFmtId="0" fontId="7" fillId="4" borderId="0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left"/>
    </xf>
    <xf numFmtId="0" fontId="7" fillId="4" borderId="3" xfId="0" applyFont="1" applyFill="1" applyBorder="1" applyAlignment="1">
      <alignment horizontal="left"/>
    </xf>
    <xf numFmtId="0" fontId="7" fillId="4" borderId="9" xfId="0" applyFont="1" applyFill="1" applyBorder="1" applyAlignment="1">
      <alignment horizontal="left"/>
    </xf>
    <xf numFmtId="0" fontId="7" fillId="4" borderId="4" xfId="0" applyFont="1" applyFill="1" applyBorder="1" applyAlignment="1">
      <alignment horizontal="left"/>
    </xf>
    <xf numFmtId="0" fontId="11" fillId="0" borderId="6" xfId="0" applyFont="1" applyBorder="1" applyAlignment="1"/>
    <xf numFmtId="0" fontId="11" fillId="0" borderId="6" xfId="0" applyFont="1" applyBorder="1" applyAlignment="1">
      <alignment wrapText="1"/>
    </xf>
    <xf numFmtId="0" fontId="8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2" fontId="13" fillId="3" borderId="15" xfId="0" applyNumberFormat="1" applyFont="1" applyFill="1" applyBorder="1" applyAlignment="1" applyProtection="1">
      <alignment horizontal="center" vertical="top" wrapText="1"/>
    </xf>
    <xf numFmtId="0" fontId="8" fillId="0" borderId="0" xfId="0" applyFont="1" applyFill="1" applyBorder="1" applyAlignment="1">
      <alignment horizontal="center" vertical="top" wrapText="1"/>
    </xf>
    <xf numFmtId="2" fontId="13" fillId="0" borderId="0" xfId="0" applyNumberFormat="1" applyFont="1" applyFill="1" applyBorder="1" applyAlignment="1">
      <alignment horizontal="center" wrapText="1"/>
    </xf>
    <xf numFmtId="14" fontId="8" fillId="0" borderId="18" xfId="0" applyNumberFormat="1" applyFont="1" applyFill="1" applyBorder="1" applyAlignment="1">
      <alignment horizontal="center" vertical="top" wrapText="1"/>
    </xf>
    <xf numFmtId="2" fontId="8" fillId="0" borderId="18" xfId="0" applyNumberFormat="1" applyFont="1" applyFill="1" applyBorder="1" applyAlignment="1">
      <alignment horizontal="center" vertical="top" wrapText="1"/>
    </xf>
    <xf numFmtId="2" fontId="8" fillId="0" borderId="0" xfId="0" applyNumberFormat="1" applyFont="1" applyFill="1" applyBorder="1" applyAlignment="1">
      <alignment horizontal="center" vertical="top" wrapText="1"/>
    </xf>
    <xf numFmtId="2" fontId="8" fillId="0" borderId="0" xfId="0" applyNumberFormat="1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0" borderId="1" xfId="0" applyNumberFormat="1" applyFont="1" applyFill="1" applyBorder="1" applyAlignment="1">
      <alignment horizontal="center" vertical="top" wrapText="1"/>
    </xf>
    <xf numFmtId="2" fontId="8" fillId="0" borderId="1" xfId="0" applyNumberFormat="1" applyFont="1" applyFill="1" applyBorder="1" applyAlignment="1">
      <alignment horizontal="center" vertical="top" wrapText="1"/>
    </xf>
    <xf numFmtId="2" fontId="7" fillId="0" borderId="1" xfId="0" applyNumberFormat="1" applyFont="1" applyFill="1" applyBorder="1" applyAlignment="1">
      <alignment horizontal="center" vertical="top" wrapText="1"/>
    </xf>
    <xf numFmtId="14" fontId="8" fillId="0" borderId="19" xfId="0" applyNumberFormat="1" applyFont="1" applyBorder="1" applyAlignment="1">
      <alignment horizontal="center" vertical="top"/>
    </xf>
    <xf numFmtId="2" fontId="8" fillId="0" borderId="19" xfId="0" applyNumberFormat="1" applyFont="1" applyBorder="1" applyAlignment="1">
      <alignment horizontal="center" vertical="top"/>
    </xf>
    <xf numFmtId="2" fontId="7" fillId="0" borderId="0" xfId="0" applyNumberFormat="1" applyFont="1" applyFill="1" applyBorder="1" applyAlignment="1">
      <alignment horizontal="center" vertical="top" wrapText="1"/>
    </xf>
    <xf numFmtId="0" fontId="8" fillId="0" borderId="19" xfId="0" applyFont="1" applyBorder="1" applyAlignment="1">
      <alignment horizontal="center" vertical="top"/>
    </xf>
    <xf numFmtId="14" fontId="8" fillId="0" borderId="20" xfId="0" applyNumberFormat="1" applyFont="1" applyBorder="1" applyAlignment="1">
      <alignment horizontal="center" vertical="top"/>
    </xf>
    <xf numFmtId="2" fontId="8" fillId="0" borderId="20" xfId="0" applyNumberFormat="1" applyFont="1" applyBorder="1" applyAlignment="1">
      <alignment horizontal="center" vertical="top"/>
    </xf>
    <xf numFmtId="2" fontId="8" fillId="0" borderId="20" xfId="0" applyNumberFormat="1" applyFont="1" applyFill="1" applyBorder="1" applyAlignment="1">
      <alignment horizontal="center" vertical="top" wrapText="1"/>
    </xf>
    <xf numFmtId="2" fontId="14" fillId="0" borderId="0" xfId="47" applyNumberFormat="1" applyFont="1" applyAlignment="1">
      <alignment horizontal="center" vertical="top"/>
    </xf>
    <xf numFmtId="2" fontId="8" fillId="0" borderId="0" xfId="0" applyNumberFormat="1" applyFont="1" applyFill="1" applyAlignment="1">
      <alignment horizontal="center" vertical="top"/>
    </xf>
    <xf numFmtId="2" fontId="15" fillId="0" borderId="0" xfId="0" applyNumberFormat="1" applyFont="1" applyAlignment="1">
      <alignment horizontal="center" vertical="top"/>
    </xf>
    <xf numFmtId="2" fontId="15" fillId="0" borderId="18" xfId="0" applyNumberFormat="1" applyFont="1" applyFill="1" applyBorder="1" applyAlignment="1">
      <alignment horizontal="center" vertical="top" wrapText="1"/>
    </xf>
    <xf numFmtId="14" fontId="8" fillId="4" borderId="20" xfId="0" applyNumberFormat="1" applyFont="1" applyFill="1" applyBorder="1" applyAlignment="1">
      <alignment horizontal="center" vertical="top"/>
    </xf>
    <xf numFmtId="2" fontId="8" fillId="4" borderId="0" xfId="0" applyNumberFormat="1" applyFont="1" applyFill="1" applyAlignment="1">
      <alignment horizontal="center" vertical="top"/>
    </xf>
    <xf numFmtId="2" fontId="8" fillId="4" borderId="18" xfId="0" applyNumberFormat="1" applyFont="1" applyFill="1" applyBorder="1" applyAlignment="1">
      <alignment horizontal="center" vertical="top" wrapText="1"/>
    </xf>
    <xf numFmtId="2" fontId="8" fillId="5" borderId="0" xfId="0" applyNumberFormat="1" applyFont="1" applyFill="1" applyBorder="1" applyAlignment="1">
      <alignment horizontal="center" vertical="top" wrapText="1"/>
    </xf>
    <xf numFmtId="2" fontId="8" fillId="5" borderId="18" xfId="0" applyNumberFormat="1" applyFont="1" applyFill="1" applyBorder="1" applyAlignment="1">
      <alignment horizontal="center" vertical="top" wrapText="1"/>
    </xf>
    <xf numFmtId="2" fontId="8" fillId="0" borderId="0" xfId="0" applyNumberFormat="1" applyFont="1" applyFill="1" applyAlignment="1">
      <alignment horizontal="center"/>
    </xf>
    <xf numFmtId="2" fontId="10" fillId="0" borderId="0" xfId="0" applyNumberFormat="1" applyFont="1" applyFill="1" applyAlignment="1">
      <alignment horizontal="center"/>
    </xf>
    <xf numFmtId="2" fontId="8" fillId="4" borderId="0" xfId="0" applyNumberFormat="1" applyFont="1" applyFill="1" applyBorder="1" applyAlignment="1">
      <alignment horizontal="center" vertical="top" wrapText="1"/>
    </xf>
    <xf numFmtId="0" fontId="8" fillId="4" borderId="0" xfId="0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4" fontId="8" fillId="0" borderId="20" xfId="0" applyNumberFormat="1" applyFont="1" applyFill="1" applyBorder="1" applyAlignment="1">
      <alignment horizontal="center" vertical="top"/>
    </xf>
    <xf numFmtId="2" fontId="16" fillId="0" borderId="0" xfId="0" applyNumberFormat="1" applyFont="1" applyFill="1" applyAlignment="1">
      <alignment horizontal="center"/>
    </xf>
    <xf numFmtId="2" fontId="16" fillId="0" borderId="0" xfId="0" applyNumberFormat="1" applyFont="1" applyFill="1" applyBorder="1" applyAlignment="1">
      <alignment horizontal="center" vertical="top" wrapText="1"/>
    </xf>
    <xf numFmtId="2" fontId="16" fillId="0" borderId="18" xfId="0" applyNumberFormat="1" applyFont="1" applyFill="1" applyBorder="1" applyAlignment="1">
      <alignment horizontal="center" vertical="top" wrapText="1"/>
    </xf>
    <xf numFmtId="2" fontId="16" fillId="0" borderId="0" xfId="0" applyNumberFormat="1" applyFont="1" applyFill="1" applyAlignment="1">
      <alignment horizontal="center" vertical="top"/>
    </xf>
    <xf numFmtId="0" fontId="16" fillId="0" borderId="0" xfId="0" applyFont="1" applyFill="1" applyAlignment="1">
      <alignment horizontal="left"/>
    </xf>
    <xf numFmtId="2" fontId="8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7" fillId="8" borderId="20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/>
    <xf numFmtId="165" fontId="6" fillId="0" borderId="21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2" fontId="6" fillId="0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0" borderId="22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165" fontId="6" fillId="0" borderId="23" xfId="0" applyNumberFormat="1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6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2" fontId="6" fillId="0" borderId="27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5" fillId="0" borderId="0" xfId="0" applyFont="1" applyFill="1" applyBorder="1"/>
    <xf numFmtId="2" fontId="5" fillId="0" borderId="0" xfId="0" applyNumberFormat="1" applyFont="1" applyFill="1" applyAlignment="1">
      <alignment horizontal="center" vertical="center"/>
    </xf>
    <xf numFmtId="0" fontId="13" fillId="0" borderId="28" xfId="0" applyFont="1" applyFill="1" applyBorder="1" applyAlignment="1" applyProtection="1">
      <alignment horizontal="center" vertical="top" wrapText="1"/>
    </xf>
    <xf numFmtId="0" fontId="13" fillId="0" borderId="0" xfId="0" applyFont="1" applyFill="1"/>
    <xf numFmtId="0" fontId="19" fillId="0" borderId="0" xfId="0" applyFont="1" applyAlignment="1">
      <alignment horizontal="center"/>
    </xf>
    <xf numFmtId="0" fontId="19" fillId="0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center" wrapText="1"/>
    </xf>
    <xf numFmtId="164" fontId="19" fillId="7" borderId="0" xfId="0" applyNumberFormat="1" applyFont="1" applyFill="1" applyBorder="1" applyAlignment="1">
      <alignment horizontal="center" wrapText="1"/>
    </xf>
    <xf numFmtId="0" fontId="19" fillId="7" borderId="0" xfId="0" applyFont="1" applyFill="1" applyBorder="1" applyAlignment="1">
      <alignment horizontal="center" wrapText="1"/>
    </xf>
    <xf numFmtId="164" fontId="19" fillId="0" borderId="0" xfId="0" applyNumberFormat="1" applyFont="1" applyFill="1" applyBorder="1" applyAlignment="1">
      <alignment horizontal="center" wrapText="1"/>
    </xf>
    <xf numFmtId="1" fontId="19" fillId="0" borderId="0" xfId="0" applyNumberFormat="1" applyFont="1" applyFill="1" applyBorder="1" applyAlignment="1">
      <alignment horizontal="center" wrapText="1"/>
    </xf>
    <xf numFmtId="164" fontId="19" fillId="0" borderId="1" xfId="0" applyNumberFormat="1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/>
    </xf>
    <xf numFmtId="1" fontId="19" fillId="0" borderId="1" xfId="0" applyNumberFormat="1" applyFont="1" applyFill="1" applyBorder="1" applyAlignment="1">
      <alignment horizontal="center" wrapText="1"/>
    </xf>
    <xf numFmtId="1" fontId="20" fillId="9" borderId="1" xfId="0" applyNumberFormat="1" applyFont="1" applyFill="1" applyBorder="1" applyAlignment="1">
      <alignment horizontal="center" wrapText="1"/>
    </xf>
    <xf numFmtId="1" fontId="19" fillId="9" borderId="1" xfId="0" applyNumberFormat="1" applyFont="1" applyFill="1" applyBorder="1" applyAlignment="1">
      <alignment horizontal="center" wrapText="1"/>
    </xf>
    <xf numFmtId="1" fontId="19" fillId="2" borderId="0" xfId="0" applyNumberFormat="1" applyFont="1" applyFill="1" applyAlignment="1">
      <alignment horizontal="center"/>
    </xf>
    <xf numFmtId="1" fontId="20" fillId="0" borderId="1" xfId="0" applyNumberFormat="1" applyFont="1" applyFill="1" applyBorder="1" applyAlignment="1">
      <alignment horizontal="center" wrapText="1"/>
    </xf>
    <xf numFmtId="0" fontId="22" fillId="0" borderId="0" xfId="47" applyFont="1" applyAlignment="1">
      <alignment horizontal="center"/>
    </xf>
    <xf numFmtId="164" fontId="19" fillId="0" borderId="0" xfId="0" applyNumberFormat="1" applyFont="1" applyAlignment="1">
      <alignment horizontal="center"/>
    </xf>
    <xf numFmtId="164" fontId="22" fillId="6" borderId="0" xfId="47" applyNumberFormat="1" applyFont="1" applyFill="1" applyAlignment="1">
      <alignment horizontal="center"/>
    </xf>
    <xf numFmtId="0" fontId="22" fillId="0" borderId="0" xfId="47" applyFont="1" applyFill="1" applyAlignment="1">
      <alignment horizontal="center"/>
    </xf>
    <xf numFmtId="164" fontId="19" fillId="10" borderId="0" xfId="0" applyNumberFormat="1" applyFont="1" applyFill="1" applyBorder="1" applyAlignment="1">
      <alignment horizontal="center" wrapText="1"/>
    </xf>
    <xf numFmtId="164" fontId="19" fillId="10" borderId="1" xfId="0" applyNumberFormat="1" applyFont="1" applyFill="1" applyBorder="1" applyAlignment="1">
      <alignment horizontal="center" wrapText="1"/>
    </xf>
    <xf numFmtId="164" fontId="19" fillId="11" borderId="0" xfId="0" applyNumberFormat="1" applyFont="1" applyFill="1" applyAlignment="1">
      <alignment horizontal="center"/>
    </xf>
    <xf numFmtId="164" fontId="22" fillId="0" borderId="0" xfId="47" applyNumberFormat="1" applyFont="1" applyFill="1" applyAlignment="1">
      <alignment horizontal="center"/>
    </xf>
    <xf numFmtId="164" fontId="22" fillId="7" borderId="0" xfId="47" applyNumberFormat="1" applyFont="1" applyFill="1" applyAlignment="1">
      <alignment horizontal="center"/>
    </xf>
    <xf numFmtId="164" fontId="22" fillId="0" borderId="0" xfId="47" applyNumberFormat="1" applyFont="1" applyAlignment="1">
      <alignment horizontal="center"/>
    </xf>
    <xf numFmtId="1" fontId="22" fillId="0" borderId="0" xfId="47" applyNumberFormat="1" applyFont="1" applyAlignment="1">
      <alignment horizontal="center"/>
    </xf>
    <xf numFmtId="1" fontId="22" fillId="2" borderId="0" xfId="47" applyNumberFormat="1" applyFont="1" applyFill="1" applyAlignment="1">
      <alignment horizontal="center"/>
    </xf>
    <xf numFmtId="164" fontId="22" fillId="11" borderId="0" xfId="47" applyNumberFormat="1" applyFont="1" applyFill="1" applyAlignment="1">
      <alignment horizontal="center"/>
    </xf>
    <xf numFmtId="0" fontId="22" fillId="0" borderId="0" xfId="47" applyFont="1" applyBorder="1" applyAlignment="1">
      <alignment horizontal="center"/>
    </xf>
    <xf numFmtId="164" fontId="22" fillId="0" borderId="0" xfId="47" applyNumberFormat="1" applyFont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 wrapText="1"/>
    </xf>
    <xf numFmtId="164" fontId="19" fillId="0" borderId="0" xfId="0" applyNumberFormat="1" applyFont="1" applyBorder="1" applyAlignment="1">
      <alignment horizontal="center"/>
    </xf>
    <xf numFmtId="164" fontId="19" fillId="11" borderId="0" xfId="0" applyNumberFormat="1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/>
    </xf>
    <xf numFmtId="164" fontId="19" fillId="0" borderId="0" xfId="0" applyNumberFormat="1" applyFont="1" applyFill="1" applyAlignment="1">
      <alignment horizontal="center"/>
    </xf>
    <xf numFmtId="1" fontId="19" fillId="0" borderId="0" xfId="0" applyNumberFormat="1" applyFont="1" applyAlignment="1">
      <alignment horizontal="center"/>
    </xf>
    <xf numFmtId="1" fontId="19" fillId="0" borderId="29" xfId="0" applyNumberFormat="1" applyFont="1" applyFill="1" applyBorder="1" applyAlignment="1">
      <alignment horizontal="center"/>
    </xf>
    <xf numFmtId="1" fontId="19" fillId="0" borderId="29" xfId="0" applyNumberFormat="1" applyFont="1" applyBorder="1" applyAlignment="1">
      <alignment horizontal="center"/>
    </xf>
    <xf numFmtId="164" fontId="19" fillId="2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/>
    </xf>
    <xf numFmtId="164" fontId="19" fillId="11" borderId="0" xfId="0" applyNumberFormat="1" applyFont="1" applyFill="1" applyAlignment="1" applyProtection="1">
      <alignment horizontal="center" vertical="top" wrapText="1"/>
    </xf>
    <xf numFmtId="0" fontId="7" fillId="0" borderId="0" xfId="0" applyFont="1" applyAlignment="1">
      <alignment horizontal="center"/>
    </xf>
    <xf numFmtId="0" fontId="7" fillId="8" borderId="30" xfId="0" applyFont="1" applyFill="1" applyBorder="1" applyAlignment="1">
      <alignment horizontal="center"/>
    </xf>
    <xf numFmtId="164" fontId="7" fillId="8" borderId="30" xfId="0" applyNumberFormat="1" applyFont="1" applyFill="1" applyBorder="1" applyAlignment="1">
      <alignment horizontal="center"/>
    </xf>
    <xf numFmtId="1" fontId="7" fillId="8" borderId="30" xfId="0" applyNumberFormat="1" applyFont="1" applyFill="1" applyBorder="1" applyAlignment="1">
      <alignment horizontal="center"/>
    </xf>
    <xf numFmtId="0" fontId="8" fillId="8" borderId="29" xfId="0" applyFont="1" applyFill="1" applyBorder="1" applyAlignment="1">
      <alignment horizontal="center"/>
    </xf>
    <xf numFmtId="164" fontId="8" fillId="8" borderId="29" xfId="0" applyNumberFormat="1" applyFont="1" applyFill="1" applyBorder="1" applyAlignment="1">
      <alignment horizontal="center"/>
    </xf>
    <xf numFmtId="0" fontId="8" fillId="8" borderId="29" xfId="0" applyFont="1" applyFill="1" applyBorder="1" applyAlignment="1">
      <alignment horizontal="center" wrapText="1"/>
    </xf>
    <xf numFmtId="164" fontId="9" fillId="8" borderId="29" xfId="0" applyNumberFormat="1" applyFont="1" applyFill="1" applyBorder="1" applyAlignment="1">
      <alignment horizontal="center"/>
    </xf>
    <xf numFmtId="0" fontId="9" fillId="8" borderId="29" xfId="0" applyFont="1" applyFill="1" applyBorder="1" applyAlignment="1">
      <alignment horizontal="center"/>
    </xf>
    <xf numFmtId="0" fontId="10" fillId="8" borderId="29" xfId="0" applyFont="1" applyFill="1" applyBorder="1" applyAlignment="1">
      <alignment horizontal="center"/>
    </xf>
    <xf numFmtId="1" fontId="8" fillId="8" borderId="29" xfId="0" applyNumberFormat="1" applyFont="1" applyFill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19" fillId="8" borderId="29" xfId="0" applyFont="1" applyFill="1" applyBorder="1" applyAlignment="1">
      <alignment horizontal="center"/>
    </xf>
    <xf numFmtId="164" fontId="19" fillId="8" borderId="29" xfId="0" applyNumberFormat="1" applyFont="1" applyFill="1" applyBorder="1" applyAlignment="1">
      <alignment horizontal="center" wrapText="1"/>
    </xf>
    <xf numFmtId="0" fontId="19" fillId="8" borderId="29" xfId="0" applyFont="1" applyFill="1" applyBorder="1" applyAlignment="1">
      <alignment horizontal="center" wrapText="1"/>
    </xf>
    <xf numFmtId="1" fontId="19" fillId="8" borderId="29" xfId="0" applyNumberFormat="1" applyFont="1" applyFill="1" applyBorder="1" applyAlignment="1">
      <alignment horizontal="center" wrapText="1"/>
    </xf>
    <xf numFmtId="0" fontId="19" fillId="0" borderId="29" xfId="0" applyFont="1" applyBorder="1" applyAlignment="1">
      <alignment horizontal="center"/>
    </xf>
    <xf numFmtId="164" fontId="7" fillId="8" borderId="31" xfId="0" applyNumberFormat="1" applyFont="1" applyFill="1" applyBorder="1" applyAlignment="1">
      <alignment horizontal="center"/>
    </xf>
    <xf numFmtId="164" fontId="8" fillId="8" borderId="32" xfId="0" applyNumberFormat="1" applyFont="1" applyFill="1" applyBorder="1" applyAlignment="1">
      <alignment horizontal="center"/>
    </xf>
    <xf numFmtId="164" fontId="19" fillId="8" borderId="32" xfId="0" applyNumberFormat="1" applyFont="1" applyFill="1" applyBorder="1" applyAlignment="1">
      <alignment horizontal="center" wrapText="1"/>
    </xf>
    <xf numFmtId="164" fontId="19" fillId="0" borderId="33" xfId="0" applyNumberFormat="1" applyFont="1" applyFill="1" applyBorder="1" applyAlignment="1">
      <alignment horizontal="center" wrapText="1"/>
    </xf>
    <xf numFmtId="0" fontId="7" fillId="8" borderId="29" xfId="0" applyFont="1" applyFill="1" applyBorder="1" applyAlignment="1">
      <alignment horizontal="center"/>
    </xf>
    <xf numFmtId="0" fontId="19" fillId="0" borderId="29" xfId="0" applyFont="1" applyFill="1" applyBorder="1" applyAlignment="1">
      <alignment horizontal="center"/>
    </xf>
    <xf numFmtId="165" fontId="19" fillId="0" borderId="29" xfId="0" applyNumberFormat="1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164" fontId="19" fillId="0" borderId="0" xfId="0" applyNumberFormat="1" applyFont="1" applyAlignment="1">
      <alignment horizontal="left"/>
    </xf>
    <xf numFmtId="166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 wrapText="1"/>
    </xf>
    <xf numFmtId="164" fontId="19" fillId="0" borderId="0" xfId="0" applyNumberFormat="1" applyFont="1" applyAlignment="1">
      <alignment horizontal="left" wrapText="1"/>
    </xf>
    <xf numFmtId="14" fontId="21" fillId="0" borderId="0" xfId="0" applyNumberFormat="1" applyFont="1" applyFill="1" applyBorder="1" applyAlignment="1">
      <alignment horizontal="left"/>
    </xf>
    <xf numFmtId="166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19" fillId="0" borderId="0" xfId="0" applyFont="1" applyAlignment="1">
      <alignment horizontal="left" vertical="center" wrapText="1"/>
    </xf>
    <xf numFmtId="2" fontId="21" fillId="0" borderId="0" xfId="0" applyNumberFormat="1" applyFont="1" applyAlignment="1">
      <alignment horizontal="left" wrapText="1"/>
    </xf>
    <xf numFmtId="14" fontId="21" fillId="0" borderId="0" xfId="0" applyNumberFormat="1" applyFont="1" applyAlignment="1">
      <alignment horizontal="left"/>
    </xf>
    <xf numFmtId="14" fontId="19" fillId="0" borderId="0" xfId="0" applyNumberFormat="1" applyFont="1" applyAlignment="1">
      <alignment horizontal="left"/>
    </xf>
    <xf numFmtId="2" fontId="19" fillId="0" borderId="0" xfId="0" applyNumberFormat="1" applyFont="1" applyAlignment="1">
      <alignment horizontal="left"/>
    </xf>
    <xf numFmtId="0" fontId="19" fillId="0" borderId="0" xfId="0" applyFont="1" applyFill="1" applyAlignment="1">
      <alignment horizontal="left"/>
    </xf>
    <xf numFmtId="14" fontId="19" fillId="0" borderId="0" xfId="0" applyNumberFormat="1" applyFont="1" applyFill="1" applyAlignment="1">
      <alignment horizontal="left"/>
    </xf>
    <xf numFmtId="164" fontId="19" fillId="0" borderId="0" xfId="0" applyNumberFormat="1" applyFont="1" applyFill="1" applyAlignment="1">
      <alignment horizontal="left"/>
    </xf>
    <xf numFmtId="2" fontId="19" fillId="0" borderId="0" xfId="0" applyNumberFormat="1" applyFont="1" applyFill="1" applyAlignment="1">
      <alignment horizontal="left"/>
    </xf>
    <xf numFmtId="0" fontId="23" fillId="0" borderId="0" xfId="0" applyFont="1" applyAlignment="1">
      <alignment horizontal="left"/>
    </xf>
    <xf numFmtId="164" fontId="23" fillId="0" borderId="0" xfId="0" applyNumberFormat="1" applyFont="1" applyAlignment="1">
      <alignment horizontal="left"/>
    </xf>
    <xf numFmtId="0" fontId="7" fillId="0" borderId="0" xfId="0" applyFont="1" applyAlignment="1">
      <alignment horizontal="center" wrapText="1"/>
    </xf>
    <xf numFmtId="164" fontId="7" fillId="0" borderId="0" xfId="0" applyNumberFormat="1" applyFont="1" applyAlignment="1">
      <alignment horizontal="center" wrapText="1"/>
    </xf>
    <xf numFmtId="166" fontId="7" fillId="0" borderId="0" xfId="0" applyNumberFormat="1" applyFont="1" applyAlignment="1">
      <alignment horizontal="center" wrapText="1"/>
    </xf>
    <xf numFmtId="0" fontId="23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left" wrapText="1"/>
    </xf>
    <xf numFmtId="21" fontId="19" fillId="0" borderId="0" xfId="0" applyNumberFormat="1" applyFont="1" applyBorder="1" applyAlignment="1">
      <alignment horizontal="left"/>
    </xf>
    <xf numFmtId="21" fontId="19" fillId="0" borderId="0" xfId="0" applyNumberFormat="1" applyFont="1" applyFill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2" fontId="19" fillId="0" borderId="0" xfId="0" applyNumberFormat="1" applyFont="1" applyBorder="1" applyAlignment="1">
      <alignment horizontal="left"/>
    </xf>
    <xf numFmtId="2" fontId="19" fillId="0" borderId="0" xfId="0" applyNumberFormat="1" applyFont="1" applyFill="1" applyBorder="1" applyAlignment="1">
      <alignment horizontal="left"/>
    </xf>
    <xf numFmtId="0" fontId="17" fillId="4" borderId="34" xfId="0" applyFont="1" applyFill="1" applyBorder="1" applyAlignment="1">
      <alignment horizontal="left"/>
    </xf>
    <xf numFmtId="0" fontId="23" fillId="4" borderId="35" xfId="0" applyFont="1" applyFill="1" applyBorder="1" applyAlignment="1">
      <alignment horizontal="left"/>
    </xf>
    <xf numFmtId="164" fontId="23" fillId="4" borderId="35" xfId="0" applyNumberFormat="1" applyFont="1" applyFill="1" applyBorder="1" applyAlignment="1">
      <alignment horizontal="left"/>
    </xf>
    <xf numFmtId="2" fontId="13" fillId="3" borderId="34" xfId="0" applyNumberFormat="1" applyFont="1" applyFill="1" applyBorder="1" applyAlignment="1">
      <alignment horizontal="center"/>
    </xf>
    <xf numFmtId="2" fontId="13" fillId="0" borderId="36" xfId="0" applyNumberFormat="1" applyFont="1" applyFill="1" applyBorder="1" applyAlignment="1">
      <alignment horizontal="center"/>
    </xf>
    <xf numFmtId="2" fontId="13" fillId="3" borderId="37" xfId="0" applyNumberFormat="1" applyFont="1" applyFill="1" applyBorder="1" applyAlignment="1">
      <alignment horizontal="center" wrapText="1"/>
    </xf>
    <xf numFmtId="21" fontId="19" fillId="0" borderId="0" xfId="0" applyNumberFormat="1" applyFont="1" applyAlignment="1">
      <alignment horizontal="left"/>
    </xf>
    <xf numFmtId="14" fontId="9" fillId="0" borderId="3" xfId="0" applyNumberFormat="1" applyFont="1" applyBorder="1" applyAlignment="1">
      <alignment horizontal="left"/>
    </xf>
    <xf numFmtId="0" fontId="25" fillId="0" borderId="3" xfId="0" applyFont="1" applyBorder="1" applyAlignment="1">
      <alignment horizontal="left"/>
    </xf>
    <xf numFmtId="0" fontId="25" fillId="0" borderId="2" xfId="0" applyFont="1" applyBorder="1" applyAlignment="1">
      <alignment horizontal="left"/>
    </xf>
    <xf numFmtId="0" fontId="25" fillId="0" borderId="0" xfId="0" applyFont="1" applyBorder="1" applyAlignment="1">
      <alignment horizontal="left"/>
    </xf>
    <xf numFmtId="0" fontId="25" fillId="0" borderId="11" xfId="0" applyFont="1" applyBorder="1" applyAlignment="1">
      <alignment horizontal="left"/>
    </xf>
    <xf numFmtId="0" fontId="25" fillId="0" borderId="12" xfId="0" applyFont="1" applyBorder="1" applyAlignment="1">
      <alignment horizontal="left"/>
    </xf>
    <xf numFmtId="0" fontId="25" fillId="0" borderId="38" xfId="0" applyFont="1" applyBorder="1" applyAlignment="1">
      <alignment horizontal="left"/>
    </xf>
    <xf numFmtId="0" fontId="25" fillId="0" borderId="13" xfId="0" applyFont="1" applyBorder="1" applyAlignment="1">
      <alignment horizontal="left"/>
    </xf>
    <xf numFmtId="0" fontId="25" fillId="0" borderId="14" xfId="0" applyFont="1" applyBorder="1" applyAlignment="1">
      <alignment horizontal="left"/>
    </xf>
    <xf numFmtId="0" fontId="25" fillId="0" borderId="9" xfId="0" applyFont="1" applyBorder="1" applyAlignment="1">
      <alignment horizontal="left"/>
    </xf>
    <xf numFmtId="0" fontId="25" fillId="0" borderId="4" xfId="0" applyFont="1" applyBorder="1" applyAlignment="1">
      <alignment horizontal="left"/>
    </xf>
    <xf numFmtId="0" fontId="25" fillId="7" borderId="3" xfId="0" applyFont="1" applyFill="1" applyBorder="1" applyAlignment="1">
      <alignment horizontal="left"/>
    </xf>
    <xf numFmtId="0" fontId="25" fillId="7" borderId="2" xfId="0" applyFont="1" applyFill="1" applyBorder="1" applyAlignment="1">
      <alignment horizontal="left"/>
    </xf>
    <xf numFmtId="0" fontId="25" fillId="7" borderId="0" xfId="0" applyFont="1" applyFill="1" applyBorder="1" applyAlignment="1">
      <alignment horizontal="left"/>
    </xf>
    <xf numFmtId="0" fontId="25" fillId="7" borderId="9" xfId="0" applyFont="1" applyFill="1" applyBorder="1" applyAlignment="1">
      <alignment horizontal="left"/>
    </xf>
    <xf numFmtId="0" fontId="25" fillId="7" borderId="0" xfId="0" applyFont="1" applyFill="1" applyBorder="1" applyAlignment="1">
      <alignment horizontal="left" wrapText="1"/>
    </xf>
    <xf numFmtId="0" fontId="25" fillId="7" borderId="4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0" fontId="26" fillId="0" borderId="0" xfId="0" applyFont="1" applyBorder="1" applyAlignment="1">
      <alignment horizontal="left"/>
    </xf>
    <xf numFmtId="0" fontId="25" fillId="0" borderId="5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25" fillId="0" borderId="6" xfId="0" applyFont="1" applyBorder="1" applyAlignment="1">
      <alignment horizontal="left" wrapText="1"/>
    </xf>
    <xf numFmtId="0" fontId="25" fillId="0" borderId="6" xfId="0" applyFont="1" applyBorder="1" applyAlignment="1">
      <alignment horizontal="left"/>
    </xf>
    <xf numFmtId="0" fontId="25" fillId="0" borderId="10" xfId="0" applyFont="1" applyBorder="1" applyAlignment="1">
      <alignment horizontal="left"/>
    </xf>
    <xf numFmtId="0" fontId="25" fillId="0" borderId="7" xfId="0" applyFont="1" applyBorder="1" applyAlignment="1">
      <alignment horizontal="left"/>
    </xf>
    <xf numFmtId="2" fontId="19" fillId="0" borderId="0" xfId="0" applyNumberFormat="1" applyFont="1" applyAlignment="1">
      <alignment horizontal="center"/>
    </xf>
    <xf numFmtId="2" fontId="19" fillId="12" borderId="0" xfId="0" applyNumberFormat="1" applyFont="1" applyFill="1" applyAlignment="1">
      <alignment horizontal="center"/>
    </xf>
    <xf numFmtId="14" fontId="8" fillId="0" borderId="21" xfId="0" applyNumberFormat="1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4" xfId="0" applyFont="1" applyFill="1" applyBorder="1" applyAlignment="1"/>
    <xf numFmtId="14" fontId="8" fillId="4" borderId="39" xfId="0" applyNumberFormat="1" applyFont="1" applyFill="1" applyBorder="1" applyAlignment="1">
      <alignment horizontal="center" vertical="top"/>
    </xf>
    <xf numFmtId="2" fontId="8" fillId="4" borderId="0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14" fontId="8" fillId="4" borderId="40" xfId="0" applyNumberFormat="1" applyFont="1" applyFill="1" applyBorder="1" applyAlignment="1">
      <alignment horizontal="center" vertical="top"/>
    </xf>
    <xf numFmtId="2" fontId="8" fillId="4" borderId="0" xfId="0" applyNumberFormat="1" applyFont="1" applyFill="1" applyBorder="1" applyAlignment="1">
      <alignment horizontal="center" vertical="top"/>
    </xf>
    <xf numFmtId="2" fontId="8" fillId="0" borderId="0" xfId="0" applyNumberFormat="1" applyFont="1" applyFill="1" applyBorder="1" applyAlignment="1">
      <alignment horizontal="center" vertical="top"/>
    </xf>
    <xf numFmtId="14" fontId="8" fillId="4" borderId="40" xfId="0" applyNumberFormat="1" applyFont="1" applyFill="1" applyBorder="1" applyAlignment="1">
      <alignment horizontal="center"/>
    </xf>
    <xf numFmtId="14" fontId="9" fillId="4" borderId="40" xfId="0" applyNumberFormat="1" applyFont="1" applyFill="1" applyBorder="1" applyAlignment="1">
      <alignment horizontal="center"/>
    </xf>
    <xf numFmtId="14" fontId="9" fillId="4" borderId="40" xfId="0" applyNumberFormat="1" applyFont="1" applyFill="1" applyBorder="1" applyAlignment="1">
      <alignment horizontal="center" vertical="top"/>
    </xf>
    <xf numFmtId="2" fontId="9" fillId="4" borderId="0" xfId="0" applyNumberFormat="1" applyFont="1" applyFill="1" applyBorder="1" applyAlignment="1">
      <alignment horizontal="center"/>
    </xf>
    <xf numFmtId="2" fontId="9" fillId="4" borderId="0" xfId="0" applyNumberFormat="1" applyFont="1" applyFill="1" applyBorder="1" applyAlignment="1">
      <alignment horizontal="center" vertical="top" wrapText="1"/>
    </xf>
    <xf numFmtId="2" fontId="9" fillId="4" borderId="0" xfId="0" applyNumberFormat="1" applyFont="1" applyFill="1" applyBorder="1" applyAlignment="1">
      <alignment horizontal="center" vertical="top"/>
    </xf>
    <xf numFmtId="2" fontId="8" fillId="4" borderId="2" xfId="0" applyNumberFormat="1" applyFont="1" applyFill="1" applyBorder="1" applyAlignment="1">
      <alignment horizontal="center"/>
    </xf>
    <xf numFmtId="2" fontId="9" fillId="4" borderId="2" xfId="0" applyNumberFormat="1" applyFont="1" applyFill="1" applyBorder="1" applyAlignment="1">
      <alignment horizontal="center"/>
    </xf>
    <xf numFmtId="2" fontId="8" fillId="4" borderId="39" xfId="0" applyNumberFormat="1" applyFont="1" applyFill="1" applyBorder="1" applyAlignment="1">
      <alignment horizontal="center"/>
    </xf>
    <xf numFmtId="2" fontId="8" fillId="4" borderId="41" xfId="0" applyNumberFormat="1" applyFont="1" applyFill="1" applyBorder="1" applyAlignment="1">
      <alignment horizontal="center"/>
    </xf>
    <xf numFmtId="2" fontId="9" fillId="4" borderId="41" xfId="0" applyNumberFormat="1" applyFont="1" applyFill="1" applyBorder="1" applyAlignment="1">
      <alignment horizontal="center" vertical="top" wrapText="1"/>
    </xf>
    <xf numFmtId="2" fontId="9" fillId="4" borderId="41" xfId="0" applyNumberFormat="1" applyFont="1" applyFill="1" applyBorder="1" applyAlignment="1">
      <alignment horizontal="center" vertical="top"/>
    </xf>
    <xf numFmtId="2" fontId="8" fillId="0" borderId="42" xfId="0" applyNumberFormat="1" applyFont="1" applyFill="1" applyBorder="1" applyAlignment="1">
      <alignment horizontal="center"/>
    </xf>
    <xf numFmtId="2" fontId="8" fillId="0" borderId="2" xfId="0" applyNumberFormat="1" applyFont="1" applyFill="1" applyBorder="1" applyAlignment="1">
      <alignment horizontal="center"/>
    </xf>
    <xf numFmtId="2" fontId="13" fillId="0" borderId="45" xfId="0" applyNumberFormat="1" applyFont="1" applyFill="1" applyBorder="1" applyAlignment="1">
      <alignment horizontal="center"/>
    </xf>
    <xf numFmtId="2" fontId="8" fillId="0" borderId="46" xfId="0" applyNumberFormat="1" applyFont="1" applyFill="1" applyBorder="1" applyAlignment="1">
      <alignment horizontal="center" vertical="top" wrapText="1"/>
    </xf>
    <xf numFmtId="0" fontId="28" fillId="0" borderId="47" xfId="0" applyFont="1" applyBorder="1" applyAlignment="1">
      <alignment horizontal="center"/>
    </xf>
    <xf numFmtId="0" fontId="27" fillId="0" borderId="47" xfId="0" applyFont="1" applyBorder="1" applyAlignment="1">
      <alignment horizontal="center"/>
    </xf>
    <xf numFmtId="0" fontId="19" fillId="12" borderId="0" xfId="0" applyFont="1" applyFill="1" applyBorder="1" applyAlignment="1">
      <alignment horizontal="center"/>
    </xf>
    <xf numFmtId="165" fontId="19" fillId="0" borderId="29" xfId="0" applyNumberFormat="1" applyFont="1" applyFill="1" applyBorder="1" applyAlignment="1">
      <alignment horizontal="center" vertical="top"/>
    </xf>
    <xf numFmtId="2" fontId="20" fillId="0" borderId="0" xfId="37" applyNumberFormat="1" applyFont="1" applyAlignment="1">
      <alignment horizontal="center"/>
    </xf>
    <xf numFmtId="1" fontId="20" fillId="0" borderId="0" xfId="37" applyNumberFormat="1" applyFont="1" applyAlignment="1">
      <alignment horizontal="center"/>
    </xf>
    <xf numFmtId="2" fontId="20" fillId="0" borderId="0" xfId="40" applyNumberFormat="1" applyFont="1" applyAlignment="1">
      <alignment horizontal="center"/>
    </xf>
    <xf numFmtId="2" fontId="20" fillId="0" borderId="0" xfId="40" applyNumberFormat="1" applyFont="1" applyFill="1" applyAlignment="1">
      <alignment horizontal="center"/>
    </xf>
    <xf numFmtId="0" fontId="20" fillId="0" borderId="0" xfId="40" applyFont="1" applyAlignment="1">
      <alignment horizontal="center"/>
    </xf>
    <xf numFmtId="14" fontId="6" fillId="0" borderId="0" xfId="0" applyNumberFormat="1" applyFont="1" applyFill="1" applyAlignment="1">
      <alignment horizontal="center"/>
    </xf>
    <xf numFmtId="0" fontId="9" fillId="0" borderId="0" xfId="0" applyFont="1" applyFill="1" applyBorder="1" applyAlignment="1">
      <alignment horizontal="left"/>
    </xf>
    <xf numFmtId="0" fontId="54" fillId="0" borderId="0" xfId="0" applyFont="1" applyAlignment="1">
      <alignment horizontal="left"/>
    </xf>
    <xf numFmtId="2" fontId="55" fillId="0" borderId="0" xfId="0" applyNumberFormat="1" applyFont="1" applyBorder="1" applyAlignment="1">
      <alignment horizontal="left"/>
    </xf>
    <xf numFmtId="0" fontId="55" fillId="0" borderId="0" xfId="0" applyFont="1" applyBorder="1" applyAlignment="1">
      <alignment horizontal="left"/>
    </xf>
    <xf numFmtId="14" fontId="55" fillId="0" borderId="3" xfId="0" applyNumberFormat="1" applyFont="1" applyBorder="1" applyAlignment="1">
      <alignment horizontal="left"/>
    </xf>
    <xf numFmtId="2" fontId="8" fillId="0" borderId="4" xfId="0" applyNumberFormat="1" applyFont="1" applyBorder="1" applyAlignment="1">
      <alignment horizontal="left"/>
    </xf>
    <xf numFmtId="0" fontId="8" fillId="0" borderId="4" xfId="0" applyFont="1" applyBorder="1" applyAlignment="1">
      <alignment horizontal="left" wrapText="1"/>
    </xf>
    <xf numFmtId="0" fontId="8" fillId="3" borderId="35" xfId="0" applyFont="1" applyFill="1" applyBorder="1" applyAlignment="1">
      <alignment horizontal="left"/>
    </xf>
    <xf numFmtId="2" fontId="19" fillId="0" borderId="0" xfId="0" applyNumberFormat="1" applyFont="1" applyFill="1" applyAlignment="1">
      <alignment horizontal="center"/>
    </xf>
    <xf numFmtId="0" fontId="0" fillId="0" borderId="0" xfId="0" applyBorder="1" applyAlignment="1">
      <alignment horizontal="left"/>
    </xf>
    <xf numFmtId="14" fontId="56" fillId="0" borderId="3" xfId="0" applyNumberFormat="1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30" fillId="0" borderId="0" xfId="40" applyAlignment="1">
      <alignment horizontal="left" wrapText="1"/>
    </xf>
    <xf numFmtId="0" fontId="30" fillId="0" borderId="0" xfId="40" applyFill="1" applyAlignment="1">
      <alignment horizontal="left" wrapText="1"/>
    </xf>
    <xf numFmtId="0" fontId="31" fillId="0" borderId="0" xfId="40" applyFont="1" applyAlignment="1">
      <alignment horizontal="left" wrapText="1"/>
    </xf>
    <xf numFmtId="0" fontId="29" fillId="0" borderId="0" xfId="42" applyAlignment="1">
      <alignment horizontal="left" wrapText="1"/>
    </xf>
    <xf numFmtId="0" fontId="31" fillId="0" borderId="0" xfId="40" applyFont="1" applyAlignment="1">
      <alignment horizontal="left"/>
    </xf>
    <xf numFmtId="14" fontId="0" fillId="0" borderId="0" xfId="0" applyNumberFormat="1" applyAlignment="1">
      <alignment horizontal="left"/>
    </xf>
    <xf numFmtId="2" fontId="0" fillId="0" borderId="0" xfId="0" applyNumberFormat="1" applyBorder="1" applyAlignment="1">
      <alignment horizontal="left"/>
    </xf>
    <xf numFmtId="166" fontId="19" fillId="0" borderId="0" xfId="0" applyNumberFormat="1" applyFont="1" applyFill="1" applyAlignment="1">
      <alignment horizontal="left"/>
    </xf>
    <xf numFmtId="0" fontId="31" fillId="0" borderId="0" xfId="40" applyFont="1" applyBorder="1" applyAlignment="1">
      <alignment horizontal="left" wrapText="1"/>
    </xf>
    <xf numFmtId="0" fontId="30" fillId="0" borderId="0" xfId="40" applyBorder="1" applyAlignment="1">
      <alignment horizontal="left" wrapText="1"/>
    </xf>
    <xf numFmtId="0" fontId="53" fillId="0" borderId="0" xfId="44" applyFont="1" applyFill="1" applyBorder="1" applyAlignment="1">
      <alignment horizontal="left"/>
    </xf>
    <xf numFmtId="166" fontId="19" fillId="0" borderId="0" xfId="0" applyNumberFormat="1" applyFont="1" applyBorder="1" applyAlignment="1">
      <alignment horizontal="left"/>
    </xf>
    <xf numFmtId="164" fontId="19" fillId="0" borderId="0" xfId="0" applyNumberFormat="1" applyFont="1" applyBorder="1" applyAlignment="1">
      <alignment horizontal="left"/>
    </xf>
    <xf numFmtId="0" fontId="31" fillId="0" borderId="0" xfId="40" applyFont="1" applyBorder="1" applyAlignment="1">
      <alignment horizontal="left"/>
    </xf>
    <xf numFmtId="0" fontId="29" fillId="0" borderId="0" xfId="42" applyBorder="1" applyAlignment="1">
      <alignment horizontal="left" wrapText="1"/>
    </xf>
    <xf numFmtId="0" fontId="13" fillId="0" borderId="48" xfId="0" applyFont="1" applyFill="1" applyBorder="1" applyAlignment="1" applyProtection="1">
      <alignment horizontal="center" vertical="top" wrapText="1"/>
    </xf>
    <xf numFmtId="0" fontId="13" fillId="0" borderId="49" xfId="0" applyFont="1" applyFill="1" applyBorder="1" applyAlignment="1" applyProtection="1">
      <alignment horizontal="center" vertical="top" wrapText="1"/>
    </xf>
    <xf numFmtId="0" fontId="13" fillId="0" borderId="47" xfId="0" applyFont="1" applyFill="1" applyBorder="1" applyAlignment="1">
      <alignment horizontal="center"/>
    </xf>
    <xf numFmtId="2" fontId="13" fillId="0" borderId="16" xfId="0" applyNumberFormat="1" applyFont="1" applyFill="1" applyBorder="1" applyAlignment="1">
      <alignment horizontal="center" vertical="center"/>
    </xf>
    <xf numFmtId="2" fontId="13" fillId="0" borderId="17" xfId="0" applyNumberFormat="1" applyFont="1" applyFill="1" applyBorder="1" applyAlignment="1">
      <alignment horizontal="center" vertical="center"/>
    </xf>
    <xf numFmtId="2" fontId="13" fillId="0" borderId="47" xfId="0" applyNumberFormat="1" applyFont="1" applyFill="1" applyBorder="1" applyAlignment="1">
      <alignment horizontal="center" vertical="center"/>
    </xf>
    <xf numFmtId="2" fontId="13" fillId="0" borderId="50" xfId="0" applyNumberFormat="1" applyFont="1" applyFill="1" applyBorder="1" applyAlignment="1">
      <alignment horizontal="center" vertical="center"/>
    </xf>
    <xf numFmtId="0" fontId="5" fillId="0" borderId="4" xfId="0" applyFont="1" applyFill="1" applyBorder="1"/>
    <xf numFmtId="2" fontId="5" fillId="0" borderId="0" xfId="0" applyNumberFormat="1" applyFont="1" applyFill="1" applyAlignment="1">
      <alignment horizontal="center"/>
    </xf>
    <xf numFmtId="0" fontId="0" fillId="0" borderId="4" xfId="0" applyFill="1" applyBorder="1"/>
    <xf numFmtId="0" fontId="29" fillId="0" borderId="4" xfId="37" applyFill="1" applyBorder="1"/>
    <xf numFmtId="2" fontId="6" fillId="0" borderId="0" xfId="37" applyNumberFormat="1" applyFont="1" applyFill="1" applyAlignment="1">
      <alignment horizontal="center"/>
    </xf>
    <xf numFmtId="0" fontId="30" fillId="0" borderId="4" xfId="40" applyFill="1" applyBorder="1"/>
    <xf numFmtId="2" fontId="6" fillId="0" borderId="0" xfId="40" applyNumberFormat="1" applyFont="1" applyFill="1" applyAlignment="1">
      <alignment horizontal="center"/>
    </xf>
    <xf numFmtId="2" fontId="8" fillId="0" borderId="39" xfId="0" applyNumberFormat="1" applyFont="1" applyFill="1" applyBorder="1" applyAlignment="1">
      <alignment horizontal="center"/>
    </xf>
    <xf numFmtId="2" fontId="8" fillId="0" borderId="41" xfId="0" applyNumberFormat="1" applyFont="1" applyFill="1" applyBorder="1" applyAlignment="1">
      <alignment horizontal="center"/>
    </xf>
    <xf numFmtId="2" fontId="8" fillId="0" borderId="41" xfId="0" applyNumberFormat="1" applyFont="1" applyFill="1" applyBorder="1" applyAlignment="1">
      <alignment horizontal="center" vertical="top"/>
    </xf>
    <xf numFmtId="165" fontId="19" fillId="0" borderId="51" xfId="0" applyNumberFormat="1" applyFont="1" applyFill="1" applyBorder="1" applyAlignment="1">
      <alignment horizontal="center" vertical="top"/>
    </xf>
    <xf numFmtId="165" fontId="19" fillId="0" borderId="52" xfId="0" applyNumberFormat="1" applyFont="1" applyFill="1" applyBorder="1" applyAlignment="1">
      <alignment horizontal="center" vertical="top"/>
    </xf>
    <xf numFmtId="2" fontId="19" fillId="0" borderId="12" xfId="0" applyNumberFormat="1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20" fillId="0" borderId="12" xfId="40" applyFont="1" applyFill="1" applyBorder="1" applyAlignment="1">
      <alignment horizontal="center"/>
    </xf>
    <xf numFmtId="164" fontId="19" fillId="2" borderId="12" xfId="0" applyNumberFormat="1" applyFont="1" applyFill="1" applyBorder="1" applyAlignment="1">
      <alignment horizontal="center"/>
    </xf>
    <xf numFmtId="2" fontId="19" fillId="0" borderId="14" xfId="0" applyNumberFormat="1" applyFont="1" applyFill="1" applyBorder="1" applyAlignment="1">
      <alignment horizontal="center"/>
    </xf>
    <xf numFmtId="165" fontId="19" fillId="0" borderId="53" xfId="0" applyNumberFormat="1" applyFont="1" applyFill="1" applyBorder="1" applyAlignment="1">
      <alignment horizontal="center" vertical="top"/>
    </xf>
    <xf numFmtId="2" fontId="19" fillId="0" borderId="0" xfId="0" applyNumberFormat="1" applyFont="1" applyFill="1" applyBorder="1" applyAlignment="1">
      <alignment horizontal="center"/>
    </xf>
    <xf numFmtId="0" fontId="20" fillId="0" borderId="0" xfId="40" applyFont="1" applyFill="1" applyBorder="1" applyAlignment="1">
      <alignment horizontal="center"/>
    </xf>
    <xf numFmtId="164" fontId="19" fillId="2" borderId="0" xfId="0" applyNumberFormat="1" applyFont="1" applyFill="1" applyBorder="1" applyAlignment="1">
      <alignment horizontal="center"/>
    </xf>
    <xf numFmtId="2" fontId="19" fillId="0" borderId="4" xfId="0" applyNumberFormat="1" applyFont="1" applyFill="1" applyBorder="1" applyAlignment="1">
      <alignment horizontal="center"/>
    </xf>
    <xf numFmtId="165" fontId="19" fillId="0" borderId="54" xfId="0" applyNumberFormat="1" applyFont="1" applyFill="1" applyBorder="1" applyAlignment="1">
      <alignment horizontal="center" vertical="top"/>
    </xf>
    <xf numFmtId="2" fontId="19" fillId="0" borderId="6" xfId="0" applyNumberFormat="1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19" fillId="12" borderId="6" xfId="0" applyFont="1" applyFill="1" applyBorder="1" applyAlignment="1">
      <alignment horizontal="center"/>
    </xf>
    <xf numFmtId="0" fontId="20" fillId="0" borderId="6" xfId="40" applyFont="1" applyFill="1" applyBorder="1" applyAlignment="1">
      <alignment horizontal="center"/>
    </xf>
    <xf numFmtId="164" fontId="19" fillId="2" borderId="6" xfId="0" applyNumberFormat="1" applyFont="1" applyFill="1" applyBorder="1" applyAlignment="1">
      <alignment horizontal="center"/>
    </xf>
    <xf numFmtId="2" fontId="19" fillId="0" borderId="7" xfId="0" applyNumberFormat="1" applyFont="1" applyFill="1" applyBorder="1" applyAlignment="1">
      <alignment horizontal="center"/>
    </xf>
    <xf numFmtId="165" fontId="19" fillId="0" borderId="29" xfId="0" applyNumberFormat="1" applyFont="1" applyFill="1" applyBorder="1" applyAlignment="1">
      <alignment horizontal="center" wrapText="1"/>
    </xf>
    <xf numFmtId="165" fontId="19" fillId="0" borderId="29" xfId="0" applyNumberFormat="1" applyFont="1" applyBorder="1" applyAlignment="1">
      <alignment horizontal="center"/>
    </xf>
    <xf numFmtId="2" fontId="54" fillId="0" borderId="0" xfId="40" applyNumberFormat="1" applyFont="1" applyFill="1" applyAlignment="1">
      <alignment horizontal="center"/>
    </xf>
    <xf numFmtId="0" fontId="24" fillId="0" borderId="0" xfId="0" applyFont="1" applyAlignment="1">
      <alignment horizontal="left"/>
    </xf>
    <xf numFmtId="14" fontId="8" fillId="0" borderId="39" xfId="0" applyNumberFormat="1" applyFont="1" applyFill="1" applyBorder="1" applyAlignment="1">
      <alignment horizontal="center" vertical="top"/>
    </xf>
    <xf numFmtId="14" fontId="8" fillId="0" borderId="79" xfId="0" applyNumberFormat="1" applyFont="1" applyFill="1" applyBorder="1" applyAlignment="1">
      <alignment horizontal="center"/>
    </xf>
    <xf numFmtId="2" fontId="7" fillId="0" borderId="76" xfId="0" applyNumberFormat="1" applyFont="1" applyFill="1" applyBorder="1" applyAlignment="1">
      <alignment horizontal="center" vertical="top" wrapText="1"/>
    </xf>
    <xf numFmtId="2" fontId="8" fillId="5" borderId="80" xfId="0" applyNumberFormat="1" applyFont="1" applyFill="1" applyBorder="1" applyAlignment="1">
      <alignment horizontal="center" vertical="top" wrapText="1"/>
    </xf>
    <xf numFmtId="2" fontId="8" fillId="0" borderId="41" xfId="0" applyNumberFormat="1" applyFont="1" applyBorder="1" applyAlignment="1">
      <alignment horizontal="center" vertical="top"/>
    </xf>
    <xf numFmtId="14" fontId="8" fillId="4" borderId="82" xfId="0" applyNumberFormat="1" applyFont="1" applyFill="1" applyBorder="1" applyAlignment="1">
      <alignment horizontal="center" vertical="top"/>
    </xf>
    <xf numFmtId="2" fontId="8" fillId="44" borderId="2" xfId="0" applyNumberFormat="1" applyFont="1" applyFill="1" applyBorder="1" applyAlignment="1">
      <alignment horizontal="center"/>
    </xf>
    <xf numFmtId="2" fontId="8" fillId="0" borderId="76" xfId="0" applyNumberFormat="1" applyFont="1" applyFill="1" applyBorder="1" applyAlignment="1">
      <alignment horizontal="center" vertical="top" wrapText="1"/>
    </xf>
    <xf numFmtId="2" fontId="8" fillId="44" borderId="0" xfId="0" applyNumberFormat="1" applyFont="1" applyFill="1" applyBorder="1" applyAlignment="1">
      <alignment horizontal="center"/>
    </xf>
    <xf numFmtId="0" fontId="8" fillId="0" borderId="41" xfId="0" applyFont="1" applyBorder="1" applyAlignment="1">
      <alignment horizontal="center"/>
    </xf>
    <xf numFmtId="2" fontId="8" fillId="44" borderId="0" xfId="38" applyNumberFormat="1" applyFont="1" applyFill="1" applyAlignment="1">
      <alignment horizontal="center"/>
    </xf>
    <xf numFmtId="2" fontId="8" fillId="0" borderId="41" xfId="0" applyNumberFormat="1" applyFont="1" applyFill="1" applyBorder="1" applyAlignment="1">
      <alignment horizontal="center" vertical="top" wrapText="1"/>
    </xf>
    <xf numFmtId="2" fontId="8" fillId="44" borderId="0" xfId="0" applyNumberFormat="1" applyFont="1" applyFill="1" applyAlignment="1">
      <alignment horizontal="center"/>
    </xf>
    <xf numFmtId="2" fontId="8" fillId="4" borderId="2" xfId="0" applyNumberFormat="1" applyFont="1" applyFill="1" applyBorder="1" applyAlignment="1">
      <alignment horizontal="center" vertical="top"/>
    </xf>
    <xf numFmtId="2" fontId="8" fillId="0" borderId="78" xfId="0" applyNumberFormat="1" applyFont="1" applyFill="1" applyBorder="1" applyAlignment="1">
      <alignment horizontal="center" vertical="top" wrapText="1"/>
    </xf>
    <xf numFmtId="14" fontId="8" fillId="0" borderId="81" xfId="0" applyNumberFormat="1" applyFont="1" applyFill="1" applyBorder="1" applyAlignment="1">
      <alignment horizontal="center" vertical="top"/>
    </xf>
    <xf numFmtId="14" fontId="8" fillId="44" borderId="39" xfId="0" applyNumberFormat="1" applyFont="1" applyFill="1" applyBorder="1" applyAlignment="1">
      <alignment horizontal="center" vertical="top"/>
    </xf>
    <xf numFmtId="2" fontId="58" fillId="44" borderId="0" xfId="0" applyNumberFormat="1" applyFont="1" applyFill="1" applyBorder="1" applyAlignment="1">
      <alignment horizontal="center"/>
    </xf>
    <xf numFmtId="2" fontId="8" fillId="44" borderId="39" xfId="0" applyNumberFormat="1" applyFont="1" applyFill="1" applyBorder="1" applyAlignment="1">
      <alignment horizontal="center"/>
    </xf>
    <xf numFmtId="14" fontId="8" fillId="0" borderId="82" xfId="0" applyNumberFormat="1" applyFont="1" applyBorder="1" applyAlignment="1">
      <alignment horizontal="center" vertical="top"/>
    </xf>
    <xf numFmtId="2" fontId="16" fillId="0" borderId="2" xfId="0" applyNumberFormat="1" applyFont="1" applyFill="1" applyBorder="1" applyAlignment="1">
      <alignment horizontal="center"/>
    </xf>
    <xf numFmtId="2" fontId="8" fillId="4" borderId="41" xfId="0" applyNumberFormat="1" applyFont="1" applyFill="1" applyBorder="1" applyAlignment="1">
      <alignment horizontal="center" vertical="top" wrapText="1"/>
    </xf>
    <xf numFmtId="2" fontId="8" fillId="44" borderId="41" xfId="0" applyNumberFormat="1" applyFont="1" applyFill="1" applyBorder="1" applyAlignment="1">
      <alignment horizontal="center"/>
    </xf>
    <xf numFmtId="14" fontId="8" fillId="4" borderId="81" xfId="0" applyNumberFormat="1" applyFont="1" applyFill="1" applyBorder="1" applyAlignment="1">
      <alignment horizontal="center" vertical="top"/>
    </xf>
    <xf numFmtId="14" fontId="8" fillId="0" borderId="81" xfId="0" applyNumberFormat="1" applyFont="1" applyBorder="1" applyAlignment="1">
      <alignment horizontal="center" vertical="top"/>
    </xf>
    <xf numFmtId="2" fontId="58" fillId="0" borderId="0" xfId="0" applyNumberFormat="1" applyFont="1" applyFill="1" applyBorder="1" applyAlignment="1">
      <alignment horizontal="center"/>
    </xf>
    <xf numFmtId="2" fontId="7" fillId="0" borderId="77" xfId="0" applyNumberFormat="1" applyFont="1" applyFill="1" applyBorder="1" applyAlignment="1">
      <alignment horizontal="center" vertical="top" wrapText="1"/>
    </xf>
    <xf numFmtId="14" fontId="8" fillId="0" borderId="40" xfId="0" applyNumberFormat="1" applyFont="1" applyFill="1" applyBorder="1" applyAlignment="1">
      <alignment horizontal="center" vertical="top"/>
    </xf>
    <xf numFmtId="2" fontId="8" fillId="4" borderId="80" xfId="0" applyNumberFormat="1" applyFont="1" applyFill="1" applyBorder="1" applyAlignment="1">
      <alignment horizontal="center" vertical="top" wrapText="1"/>
    </xf>
    <xf numFmtId="2" fontId="8" fillId="4" borderId="41" xfId="0" applyNumberFormat="1" applyFont="1" applyFill="1" applyBorder="1" applyAlignment="1">
      <alignment horizontal="center" vertical="top"/>
    </xf>
    <xf numFmtId="165" fontId="8" fillId="4" borderId="79" xfId="0" applyNumberFormat="1" applyFont="1" applyFill="1" applyBorder="1" applyAlignment="1">
      <alignment horizontal="center"/>
    </xf>
    <xf numFmtId="2" fontId="8" fillId="0" borderId="80" xfId="0" applyNumberFormat="1" applyFont="1" applyFill="1" applyBorder="1" applyAlignment="1">
      <alignment horizontal="center" vertical="top" wrapText="1"/>
    </xf>
    <xf numFmtId="0" fontId="0" fillId="0" borderId="0" xfId="0"/>
    <xf numFmtId="2" fontId="8" fillId="5" borderId="41" xfId="0" applyNumberFormat="1" applyFont="1" applyFill="1" applyBorder="1" applyAlignment="1">
      <alignment horizontal="center" vertical="top" wrapText="1"/>
    </xf>
    <xf numFmtId="1" fontId="19" fillId="0" borderId="0" xfId="0" applyNumberFormat="1" applyFont="1" applyFill="1" applyBorder="1" applyAlignment="1">
      <alignment horizontal="center"/>
    </xf>
    <xf numFmtId="2" fontId="59" fillId="0" borderId="0" xfId="53" applyNumberFormat="1" applyFont="1" applyAlignment="1">
      <alignment horizontal="center"/>
    </xf>
    <xf numFmtId="2" fontId="19" fillId="0" borderId="0" xfId="38" applyNumberFormat="1" applyFont="1" applyAlignment="1">
      <alignment horizontal="center"/>
    </xf>
    <xf numFmtId="14" fontId="20" fillId="0" borderId="0" xfId="74" applyNumberFormat="1" applyFont="1" applyAlignment="1">
      <alignment horizontal="left"/>
    </xf>
    <xf numFmtId="21" fontId="20" fillId="0" borderId="0" xfId="74" applyNumberFormat="1" applyFont="1" applyAlignment="1">
      <alignment horizontal="left"/>
    </xf>
    <xf numFmtId="0" fontId="20" fillId="0" borderId="0" xfId="74" applyFont="1" applyAlignment="1">
      <alignment horizontal="left"/>
    </xf>
    <xf numFmtId="22" fontId="20" fillId="0" borderId="0" xfId="74" applyNumberFormat="1" applyFont="1" applyAlignment="1">
      <alignment horizontal="left"/>
    </xf>
    <xf numFmtId="2" fontId="20" fillId="0" borderId="0" xfId="74" applyNumberFormat="1" applyFont="1" applyBorder="1" applyAlignment="1">
      <alignment horizontal="left"/>
    </xf>
    <xf numFmtId="14" fontId="59" fillId="0" borderId="0" xfId="59" applyNumberFormat="1" applyFont="1" applyAlignment="1">
      <alignment horizontal="left"/>
    </xf>
    <xf numFmtId="21" fontId="59" fillId="0" borderId="0" xfId="59" applyNumberFormat="1" applyFont="1" applyAlignment="1">
      <alignment horizontal="left"/>
    </xf>
    <xf numFmtId="2" fontId="59" fillId="0" borderId="0" xfId="59" applyNumberFormat="1" applyFont="1" applyBorder="1" applyAlignment="1">
      <alignment horizontal="left"/>
    </xf>
    <xf numFmtId="22" fontId="59" fillId="0" borderId="0" xfId="59" applyNumberFormat="1" applyFont="1" applyBorder="1" applyAlignment="1">
      <alignment horizontal="left"/>
    </xf>
    <xf numFmtId="0" fontId="59" fillId="0" borderId="0" xfId="59" applyFont="1" applyAlignment="1">
      <alignment horizontal="left"/>
    </xf>
    <xf numFmtId="2" fontId="20" fillId="0" borderId="0" xfId="74" applyNumberFormat="1" applyFont="1" applyAlignment="1">
      <alignment horizontal="left"/>
    </xf>
    <xf numFmtId="0" fontId="0" fillId="0" borderId="0" xfId="0" applyAlignment="1"/>
    <xf numFmtId="0" fontId="55" fillId="0" borderId="4" xfId="0" applyFont="1" applyBorder="1" applyAlignment="1">
      <alignment horizontal="left"/>
    </xf>
    <xf numFmtId="0" fontId="27" fillId="0" borderId="47" xfId="0" applyFont="1" applyFill="1" applyBorder="1" applyAlignment="1">
      <alignment horizontal="center"/>
    </xf>
    <xf numFmtId="0" fontId="28" fillId="0" borderId="47" xfId="0" applyFont="1" applyBorder="1" applyAlignment="1">
      <alignment horizontal="center"/>
    </xf>
    <xf numFmtId="2" fontId="7" fillId="0" borderId="43" xfId="0" applyNumberFormat="1" applyFont="1" applyFill="1" applyBorder="1" applyAlignment="1">
      <alignment horizontal="center" vertical="top" wrapText="1"/>
    </xf>
    <xf numFmtId="0" fontId="8" fillId="0" borderId="59" xfId="0" applyFont="1" applyFill="1" applyBorder="1" applyAlignment="1">
      <alignment horizontal="center" vertical="top" wrapText="1"/>
    </xf>
    <xf numFmtId="2" fontId="13" fillId="3" borderId="57" xfId="0" applyNumberFormat="1" applyFont="1" applyFill="1" applyBorder="1" applyAlignment="1" applyProtection="1">
      <alignment horizontal="center" vertical="top" wrapText="1"/>
    </xf>
    <xf numFmtId="0" fontId="8" fillId="3" borderId="58" xfId="0" applyFont="1" applyFill="1" applyBorder="1" applyAlignment="1">
      <alignment horizontal="center" vertical="top" wrapText="1"/>
    </xf>
    <xf numFmtId="2" fontId="13" fillId="3" borderId="15" xfId="0" applyNumberFormat="1" applyFont="1" applyFill="1" applyBorder="1" applyAlignment="1" applyProtection="1">
      <alignment horizontal="center" vertical="top" wrapText="1"/>
    </xf>
    <xf numFmtId="0" fontId="8" fillId="3" borderId="55" xfId="0" applyFont="1" applyFill="1" applyBorder="1" applyAlignment="1">
      <alignment horizontal="center" vertical="top" wrapText="1"/>
    </xf>
    <xf numFmtId="2" fontId="13" fillId="3" borderId="56" xfId="0" applyNumberFormat="1" applyFont="1" applyFill="1" applyBorder="1" applyAlignment="1" applyProtection="1">
      <alignment horizontal="center" vertical="top" wrapText="1"/>
    </xf>
    <xf numFmtId="0" fontId="8" fillId="0" borderId="56" xfId="0" applyFont="1" applyFill="1" applyBorder="1" applyAlignment="1">
      <alignment horizontal="center" vertical="top" wrapText="1"/>
    </xf>
    <xf numFmtId="0" fontId="8" fillId="0" borderId="58" xfId="0" applyFont="1" applyFill="1" applyBorder="1" applyAlignment="1">
      <alignment horizontal="center" vertical="top" wrapText="1"/>
    </xf>
    <xf numFmtId="0" fontId="8" fillId="0" borderId="55" xfId="0" applyFont="1" applyFill="1" applyBorder="1" applyAlignment="1">
      <alignment horizontal="center" vertical="top" wrapText="1"/>
    </xf>
    <xf numFmtId="0" fontId="8" fillId="3" borderId="56" xfId="0" applyFont="1" applyFill="1" applyBorder="1" applyAlignment="1">
      <alignment horizontal="center" vertical="top" wrapText="1"/>
    </xf>
    <xf numFmtId="0" fontId="17" fillId="0" borderId="41" xfId="0" applyFont="1" applyFill="1" applyBorder="1" applyAlignment="1">
      <alignment horizontal="left"/>
    </xf>
    <xf numFmtId="2" fontId="13" fillId="0" borderId="62" xfId="0" applyNumberFormat="1" applyFont="1" applyFill="1" applyBorder="1" applyAlignment="1" applyProtection="1">
      <alignment horizontal="center" vertical="center" wrapText="1"/>
    </xf>
    <xf numFmtId="2" fontId="9" fillId="0" borderId="63" xfId="0" applyNumberFormat="1" applyFont="1" applyFill="1" applyBorder="1" applyAlignment="1">
      <alignment horizontal="center" vertical="center" wrapText="1"/>
    </xf>
    <xf numFmtId="2" fontId="9" fillId="0" borderId="28" xfId="0" applyNumberFormat="1" applyFont="1" applyFill="1" applyBorder="1" applyAlignment="1">
      <alignment horizontal="center" vertical="center" wrapText="1"/>
    </xf>
    <xf numFmtId="2" fontId="13" fillId="0" borderId="28" xfId="0" applyNumberFormat="1" applyFont="1" applyFill="1" applyBorder="1" applyAlignment="1" applyProtection="1">
      <alignment horizontal="center" vertical="center" wrapText="1"/>
    </xf>
    <xf numFmtId="2" fontId="13" fillId="0" borderId="60" xfId="0" applyNumberFormat="1" applyFont="1" applyFill="1" applyBorder="1" applyAlignment="1" applyProtection="1">
      <alignment horizontal="center" vertical="center" wrapText="1"/>
    </xf>
    <xf numFmtId="2" fontId="9" fillId="0" borderId="61" xfId="0" applyNumberFormat="1" applyFont="1" applyFill="1" applyBorder="1" applyAlignment="1">
      <alignment horizontal="center" vertical="center" wrapText="1"/>
    </xf>
    <xf numFmtId="0" fontId="19" fillId="11" borderId="64" xfId="0" quotePrefix="1" applyFont="1" applyFill="1" applyBorder="1" applyAlignment="1">
      <alignment horizontal="center"/>
    </xf>
    <xf numFmtId="0" fontId="19" fillId="11" borderId="64" xfId="0" applyFont="1" applyFill="1" applyBorder="1" applyAlignment="1">
      <alignment horizontal="center"/>
    </xf>
    <xf numFmtId="1" fontId="20" fillId="9" borderId="65" xfId="0" applyNumberFormat="1" applyFont="1" applyFill="1" applyBorder="1" applyAlignment="1">
      <alignment horizontal="center" wrapText="1"/>
    </xf>
    <xf numFmtId="0" fontId="19" fillId="0" borderId="64" xfId="0" applyFont="1" applyBorder="1" applyAlignment="1">
      <alignment horizontal="center" wrapText="1"/>
    </xf>
    <xf numFmtId="0" fontId="19" fillId="0" borderId="44" xfId="0" applyFont="1" applyBorder="1" applyAlignment="1">
      <alignment horizontal="center" wrapText="1"/>
    </xf>
    <xf numFmtId="0" fontId="19" fillId="12" borderId="66" xfId="0" applyFont="1" applyFill="1" applyBorder="1" applyAlignment="1">
      <alignment horizontal="center" wrapText="1"/>
    </xf>
    <xf numFmtId="0" fontId="0" fillId="0" borderId="66" xfId="0" applyBorder="1" applyAlignment="1">
      <alignment horizontal="center" wrapText="1"/>
    </xf>
    <xf numFmtId="0" fontId="24" fillId="0" borderId="0" xfId="0" applyFont="1" applyAlignment="1">
      <alignment horizontal="left"/>
    </xf>
    <xf numFmtId="0" fontId="17" fillId="0" borderId="0" xfId="0" applyFont="1" applyAlignment="1">
      <alignment horizontal="left"/>
    </xf>
  </cellXfs>
  <cellStyles count="75">
    <cellStyle name="20% - Accent1" xfId="1" builtinId="30" customBuiltin="1"/>
    <cellStyle name="20% - Accent1 2" xfId="60"/>
    <cellStyle name="20% - Accent2" xfId="2" builtinId="34" customBuiltin="1"/>
    <cellStyle name="20% - Accent2 2" xfId="61"/>
    <cellStyle name="20% - Accent3" xfId="3" builtinId="38" customBuiltin="1"/>
    <cellStyle name="20% - Accent3 2" xfId="62"/>
    <cellStyle name="20% - Accent4" xfId="4" builtinId="42" customBuiltin="1"/>
    <cellStyle name="20% - Accent4 2" xfId="63"/>
    <cellStyle name="20% - Accent5" xfId="5" builtinId="46" customBuiltin="1"/>
    <cellStyle name="20% - Accent5 2" xfId="64"/>
    <cellStyle name="20% - Accent6" xfId="6" builtinId="50" customBuiltin="1"/>
    <cellStyle name="20% - Accent6 2" xfId="65"/>
    <cellStyle name="40% - Accent1" xfId="7" builtinId="31" customBuiltin="1"/>
    <cellStyle name="40% - Accent1 2" xfId="66"/>
    <cellStyle name="40% - Accent2" xfId="8" builtinId="35" customBuiltin="1"/>
    <cellStyle name="40% - Accent2 2" xfId="67"/>
    <cellStyle name="40% - Accent3" xfId="9" builtinId="39" customBuiltin="1"/>
    <cellStyle name="40% - Accent3 2" xfId="68"/>
    <cellStyle name="40% - Accent4" xfId="10" builtinId="43" customBuiltin="1"/>
    <cellStyle name="40% - Accent4 2" xfId="69"/>
    <cellStyle name="40% - Accent5" xfId="11" builtinId="47" customBuiltin="1"/>
    <cellStyle name="40% - Accent5 2" xfId="70"/>
    <cellStyle name="40% - Accent6" xfId="12" builtinId="51" customBuiltin="1"/>
    <cellStyle name="40% - Accent6 2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59"/>
    <cellStyle name="Normal 11" xfId="74"/>
    <cellStyle name="Normal 2" xfId="37"/>
    <cellStyle name="Normal 2 2" xfId="38"/>
    <cellStyle name="Normal 2 3" xfId="39"/>
    <cellStyle name="Normal 3" xfId="40"/>
    <cellStyle name="Normal 3 2" xfId="41"/>
    <cellStyle name="Normal 4" xfId="42"/>
    <cellStyle name="Normal 4 2" xfId="72"/>
    <cellStyle name="Normal 4 3" xfId="53"/>
    <cellStyle name="Normal 5" xfId="43"/>
    <cellStyle name="Normal 5 2" xfId="54"/>
    <cellStyle name="Normal 6" xfId="44"/>
    <cellStyle name="Normal 6 2" xfId="55"/>
    <cellStyle name="Normal 7" xfId="45"/>
    <cellStyle name="Normal 7 2" xfId="56"/>
    <cellStyle name="Normal 8" xfId="57"/>
    <cellStyle name="Normal 9" xfId="58"/>
    <cellStyle name="Normal_mm" xfId="46"/>
    <cellStyle name="Normal_Raw Data" xfId="47"/>
    <cellStyle name="Note 2" xfId="48"/>
    <cellStyle name="Note 3" xfId="73"/>
    <cellStyle name="Output" xfId="49" builtinId="21" customBuiltin="1"/>
    <cellStyle name="Title" xfId="50" builtinId="15" customBuiltin="1"/>
    <cellStyle name="Total" xfId="51" builtinId="25" customBuiltin="1"/>
    <cellStyle name="Warning Text" xfId="52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4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8.xml"/><Relationship Id="rId23" Type="http://schemas.openxmlformats.org/officeDocument/2006/relationships/theme" Target="theme/theme1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1:  Measured Pumping and Non-pumping Water Levels</a:t>
            </a:r>
          </a:p>
        </c:rich>
      </c:tx>
      <c:layout>
        <c:manualLayout>
          <c:xMode val="edge"/>
          <c:yMode val="edge"/>
          <c:x val="9.7669291338582681E-2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355628058727568"/>
          <c:w val="0.876803551609323"/>
          <c:h val="0.67533511742404739"/>
        </c:manualLayout>
      </c:layout>
      <c:lineChart>
        <c:grouping val="standard"/>
        <c:varyColors val="0"/>
        <c:ser>
          <c:idx val="0"/>
          <c:order val="0"/>
          <c:tx>
            <c:strRef>
              <c:f>'BW Water Levels'!$B$6:$B$18</c:f>
              <c:strCache>
                <c:ptCount val="1"/>
                <c:pt idx="0">
                  <c:v>76.0 49.9 32.0 28.2 4.0  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'BW Water Levels'!$A$19:$A$400</c:f>
              <c:strCache>
                <c:ptCount val="379"/>
                <c:pt idx="0">
                  <c:v>11/30/83</c:v>
                </c:pt>
                <c:pt idx="1">
                  <c:v>12/31/83</c:v>
                </c:pt>
                <c:pt idx="2">
                  <c:v>1/31/84</c:v>
                </c:pt>
                <c:pt idx="3">
                  <c:v>2/29/84</c:v>
                </c:pt>
                <c:pt idx="4">
                  <c:v>3/31/84</c:v>
                </c:pt>
                <c:pt idx="5">
                  <c:v>4/30/84</c:v>
                </c:pt>
                <c:pt idx="6">
                  <c:v>5/31/84</c:v>
                </c:pt>
                <c:pt idx="7">
                  <c:v>6/30/84</c:v>
                </c:pt>
                <c:pt idx="8">
                  <c:v>7/31/84</c:v>
                </c:pt>
                <c:pt idx="9">
                  <c:v>8/31/84</c:v>
                </c:pt>
                <c:pt idx="10">
                  <c:v>9/30/84</c:v>
                </c:pt>
                <c:pt idx="11">
                  <c:v>10/31/84</c:v>
                </c:pt>
                <c:pt idx="12">
                  <c:v>11/30/84</c:v>
                </c:pt>
                <c:pt idx="13">
                  <c:v>12/31/84</c:v>
                </c:pt>
                <c:pt idx="14">
                  <c:v>1/31/85</c:v>
                </c:pt>
                <c:pt idx="15">
                  <c:v>2/28/85</c:v>
                </c:pt>
                <c:pt idx="16">
                  <c:v>3/31/85</c:v>
                </c:pt>
                <c:pt idx="17">
                  <c:v>4/30/85</c:v>
                </c:pt>
                <c:pt idx="18">
                  <c:v>5/31/85</c:v>
                </c:pt>
                <c:pt idx="19">
                  <c:v>6/30/85</c:v>
                </c:pt>
                <c:pt idx="20">
                  <c:v>7/31/85</c:v>
                </c:pt>
                <c:pt idx="21">
                  <c:v>8/31/85</c:v>
                </c:pt>
                <c:pt idx="22">
                  <c:v>9/30/85</c:v>
                </c:pt>
                <c:pt idx="23">
                  <c:v>10/31/85</c:v>
                </c:pt>
                <c:pt idx="24">
                  <c:v>11/30/85</c:v>
                </c:pt>
                <c:pt idx="25">
                  <c:v>12/31/85</c:v>
                </c:pt>
                <c:pt idx="26">
                  <c:v>1/31/86</c:v>
                </c:pt>
                <c:pt idx="27">
                  <c:v>2/28/86</c:v>
                </c:pt>
                <c:pt idx="28">
                  <c:v>3/31/86</c:v>
                </c:pt>
                <c:pt idx="29">
                  <c:v>4/30/86</c:v>
                </c:pt>
                <c:pt idx="30">
                  <c:v>5/31/86</c:v>
                </c:pt>
                <c:pt idx="31">
                  <c:v>6/30/86</c:v>
                </c:pt>
                <c:pt idx="32">
                  <c:v>7/31/86</c:v>
                </c:pt>
                <c:pt idx="33">
                  <c:v>8/31/86</c:v>
                </c:pt>
                <c:pt idx="34">
                  <c:v>9/30/86</c:v>
                </c:pt>
                <c:pt idx="35">
                  <c:v>10/31/86</c:v>
                </c:pt>
                <c:pt idx="36">
                  <c:v>11/30/86</c:v>
                </c:pt>
                <c:pt idx="37">
                  <c:v>12/31/86</c:v>
                </c:pt>
                <c:pt idx="38">
                  <c:v>1/31/87</c:v>
                </c:pt>
                <c:pt idx="39">
                  <c:v>2/28/87</c:v>
                </c:pt>
                <c:pt idx="40">
                  <c:v>3/31/87</c:v>
                </c:pt>
                <c:pt idx="41">
                  <c:v>4/30/87</c:v>
                </c:pt>
                <c:pt idx="42">
                  <c:v>5/31/87</c:v>
                </c:pt>
                <c:pt idx="43">
                  <c:v>6/30/87</c:v>
                </c:pt>
                <c:pt idx="44">
                  <c:v>7/31/87</c:v>
                </c:pt>
                <c:pt idx="45">
                  <c:v>8/31/87</c:v>
                </c:pt>
                <c:pt idx="46">
                  <c:v>9/30/87</c:v>
                </c:pt>
                <c:pt idx="47">
                  <c:v>10/31/87</c:v>
                </c:pt>
                <c:pt idx="48">
                  <c:v>11/30/87</c:v>
                </c:pt>
                <c:pt idx="49">
                  <c:v>12/31/87</c:v>
                </c:pt>
                <c:pt idx="50">
                  <c:v>1/31/88</c:v>
                </c:pt>
                <c:pt idx="51">
                  <c:v>2/29/88</c:v>
                </c:pt>
                <c:pt idx="52">
                  <c:v>3/31/88</c:v>
                </c:pt>
                <c:pt idx="53">
                  <c:v>4/30/88</c:v>
                </c:pt>
                <c:pt idx="54">
                  <c:v>5/31/88</c:v>
                </c:pt>
                <c:pt idx="55">
                  <c:v>6/30/88</c:v>
                </c:pt>
                <c:pt idx="56">
                  <c:v>7/31/88</c:v>
                </c:pt>
                <c:pt idx="57">
                  <c:v>8/31/88</c:v>
                </c:pt>
                <c:pt idx="58">
                  <c:v>9/30/88</c:v>
                </c:pt>
                <c:pt idx="59">
                  <c:v>10/31/88</c:v>
                </c:pt>
                <c:pt idx="60">
                  <c:v>11/30/88</c:v>
                </c:pt>
                <c:pt idx="61">
                  <c:v>12/31/88</c:v>
                </c:pt>
                <c:pt idx="62">
                  <c:v>1/31/89</c:v>
                </c:pt>
                <c:pt idx="63">
                  <c:v>2/28/89</c:v>
                </c:pt>
                <c:pt idx="64">
                  <c:v>3/31/89</c:v>
                </c:pt>
                <c:pt idx="65">
                  <c:v>4/30/89</c:v>
                </c:pt>
                <c:pt idx="66">
                  <c:v>5/31/89</c:v>
                </c:pt>
                <c:pt idx="67">
                  <c:v>6/30/89</c:v>
                </c:pt>
                <c:pt idx="68">
                  <c:v>7/31/89</c:v>
                </c:pt>
                <c:pt idx="69">
                  <c:v>8/31/89</c:v>
                </c:pt>
                <c:pt idx="70">
                  <c:v>9/30/89</c:v>
                </c:pt>
                <c:pt idx="71">
                  <c:v>10/31/89</c:v>
                </c:pt>
                <c:pt idx="72">
                  <c:v>11/30/89</c:v>
                </c:pt>
                <c:pt idx="73">
                  <c:v>12/31/89</c:v>
                </c:pt>
                <c:pt idx="74">
                  <c:v>1/31/90</c:v>
                </c:pt>
                <c:pt idx="75">
                  <c:v>2/28/90</c:v>
                </c:pt>
                <c:pt idx="76">
                  <c:v>3/31/90</c:v>
                </c:pt>
                <c:pt idx="77">
                  <c:v>4/30/90</c:v>
                </c:pt>
                <c:pt idx="78">
                  <c:v>5/31/90</c:v>
                </c:pt>
                <c:pt idx="79">
                  <c:v>6/30/90</c:v>
                </c:pt>
                <c:pt idx="80">
                  <c:v>7/31/90</c:v>
                </c:pt>
                <c:pt idx="81">
                  <c:v>8/31/90</c:v>
                </c:pt>
                <c:pt idx="82">
                  <c:v>9/30/90</c:v>
                </c:pt>
                <c:pt idx="83">
                  <c:v>10/31/90</c:v>
                </c:pt>
                <c:pt idx="84">
                  <c:v>11/30/90</c:v>
                </c:pt>
                <c:pt idx="85">
                  <c:v>12/31/90</c:v>
                </c:pt>
                <c:pt idx="86">
                  <c:v>1/31/91</c:v>
                </c:pt>
                <c:pt idx="87">
                  <c:v>2/28/91</c:v>
                </c:pt>
                <c:pt idx="88">
                  <c:v>3/31/91</c:v>
                </c:pt>
                <c:pt idx="89">
                  <c:v>4/30/91</c:v>
                </c:pt>
                <c:pt idx="90">
                  <c:v>5/31/91</c:v>
                </c:pt>
                <c:pt idx="91">
                  <c:v>6/30/91</c:v>
                </c:pt>
                <c:pt idx="92">
                  <c:v>7/31/91</c:v>
                </c:pt>
                <c:pt idx="93">
                  <c:v>8/31/91</c:v>
                </c:pt>
                <c:pt idx="94">
                  <c:v>9/30/91</c:v>
                </c:pt>
                <c:pt idx="95">
                  <c:v>10/31/91</c:v>
                </c:pt>
                <c:pt idx="96">
                  <c:v>11/30/91</c:v>
                </c:pt>
                <c:pt idx="97">
                  <c:v>12/31/91</c:v>
                </c:pt>
                <c:pt idx="98">
                  <c:v>1/31/92</c:v>
                </c:pt>
                <c:pt idx="99">
                  <c:v>2/29/92</c:v>
                </c:pt>
                <c:pt idx="100">
                  <c:v>3/31/92</c:v>
                </c:pt>
                <c:pt idx="101">
                  <c:v>4/30/92</c:v>
                </c:pt>
                <c:pt idx="102">
                  <c:v>5/31/92</c:v>
                </c:pt>
                <c:pt idx="103">
                  <c:v>6/30/92</c:v>
                </c:pt>
                <c:pt idx="104">
                  <c:v>7/31/92</c:v>
                </c:pt>
                <c:pt idx="105">
                  <c:v>8/31/92</c:v>
                </c:pt>
                <c:pt idx="106">
                  <c:v>9/30/92</c:v>
                </c:pt>
                <c:pt idx="107">
                  <c:v>10/31/92</c:v>
                </c:pt>
                <c:pt idx="108">
                  <c:v>11/30/92</c:v>
                </c:pt>
                <c:pt idx="109">
                  <c:v>12/31/92</c:v>
                </c:pt>
                <c:pt idx="110">
                  <c:v>1/31/93</c:v>
                </c:pt>
                <c:pt idx="111">
                  <c:v>2/28/93</c:v>
                </c:pt>
                <c:pt idx="112">
                  <c:v>3/31/93</c:v>
                </c:pt>
                <c:pt idx="113">
                  <c:v>4/30/93</c:v>
                </c:pt>
                <c:pt idx="114">
                  <c:v>5/31/93</c:v>
                </c:pt>
                <c:pt idx="115">
                  <c:v>6/30/93</c:v>
                </c:pt>
                <c:pt idx="116">
                  <c:v>7/31/93</c:v>
                </c:pt>
                <c:pt idx="117">
                  <c:v>8/31/93</c:v>
                </c:pt>
                <c:pt idx="118">
                  <c:v>9/30/93</c:v>
                </c:pt>
                <c:pt idx="119">
                  <c:v>10/31/93</c:v>
                </c:pt>
                <c:pt idx="120">
                  <c:v>11/30/93</c:v>
                </c:pt>
                <c:pt idx="121">
                  <c:v>12/31/93</c:v>
                </c:pt>
                <c:pt idx="122">
                  <c:v>1/31/94</c:v>
                </c:pt>
                <c:pt idx="123">
                  <c:v>2/28/94</c:v>
                </c:pt>
                <c:pt idx="124">
                  <c:v>3/31/94</c:v>
                </c:pt>
                <c:pt idx="125">
                  <c:v>4/30/94</c:v>
                </c:pt>
                <c:pt idx="126">
                  <c:v>5/31/94</c:v>
                </c:pt>
                <c:pt idx="127">
                  <c:v>6/30/94</c:v>
                </c:pt>
                <c:pt idx="128">
                  <c:v>7/31/94</c:v>
                </c:pt>
                <c:pt idx="129">
                  <c:v>8/31/94</c:v>
                </c:pt>
                <c:pt idx="130">
                  <c:v>9/30/94</c:v>
                </c:pt>
                <c:pt idx="131">
                  <c:v>10/31/94</c:v>
                </c:pt>
                <c:pt idx="132">
                  <c:v>11/30/94</c:v>
                </c:pt>
                <c:pt idx="133">
                  <c:v>12/31/94</c:v>
                </c:pt>
                <c:pt idx="134">
                  <c:v>1/31/95</c:v>
                </c:pt>
                <c:pt idx="135">
                  <c:v>2/28/95</c:v>
                </c:pt>
                <c:pt idx="136">
                  <c:v>3/31/95</c:v>
                </c:pt>
                <c:pt idx="137">
                  <c:v>4/30/95</c:v>
                </c:pt>
                <c:pt idx="138">
                  <c:v>5/31/95</c:v>
                </c:pt>
                <c:pt idx="139">
                  <c:v>6/30/95</c:v>
                </c:pt>
                <c:pt idx="140">
                  <c:v>7/31/95</c:v>
                </c:pt>
                <c:pt idx="141">
                  <c:v>8/31/95</c:v>
                </c:pt>
                <c:pt idx="142">
                  <c:v>9/30/95</c:v>
                </c:pt>
                <c:pt idx="143">
                  <c:v>10/31/95</c:v>
                </c:pt>
                <c:pt idx="144">
                  <c:v>11/30/95</c:v>
                </c:pt>
                <c:pt idx="145">
                  <c:v>12/31/95</c:v>
                </c:pt>
                <c:pt idx="146">
                  <c:v>1/31/96</c:v>
                </c:pt>
                <c:pt idx="147">
                  <c:v>2/29/96</c:v>
                </c:pt>
                <c:pt idx="148">
                  <c:v>3/31/96</c:v>
                </c:pt>
                <c:pt idx="149">
                  <c:v>4/30/96</c:v>
                </c:pt>
                <c:pt idx="150">
                  <c:v>5/31/96</c:v>
                </c:pt>
                <c:pt idx="151">
                  <c:v>6/30/96</c:v>
                </c:pt>
                <c:pt idx="152">
                  <c:v>7/31/96</c:v>
                </c:pt>
                <c:pt idx="153">
                  <c:v>8/31/96</c:v>
                </c:pt>
                <c:pt idx="154">
                  <c:v>9/30/96</c:v>
                </c:pt>
                <c:pt idx="155">
                  <c:v>10/31/96</c:v>
                </c:pt>
                <c:pt idx="156">
                  <c:v>11/30/96</c:v>
                </c:pt>
                <c:pt idx="157">
                  <c:v>12/31/96</c:v>
                </c:pt>
                <c:pt idx="158">
                  <c:v>1/31/97</c:v>
                </c:pt>
                <c:pt idx="159">
                  <c:v>2/28/97</c:v>
                </c:pt>
                <c:pt idx="160">
                  <c:v>3/31/97</c:v>
                </c:pt>
                <c:pt idx="161">
                  <c:v>4/30/97</c:v>
                </c:pt>
                <c:pt idx="162">
                  <c:v>5/31/97</c:v>
                </c:pt>
                <c:pt idx="163">
                  <c:v>6/30/97</c:v>
                </c:pt>
                <c:pt idx="164">
                  <c:v>7/31/97</c:v>
                </c:pt>
                <c:pt idx="165">
                  <c:v>8/31/97</c:v>
                </c:pt>
                <c:pt idx="166">
                  <c:v>9/30/97</c:v>
                </c:pt>
                <c:pt idx="167">
                  <c:v>10/31/97</c:v>
                </c:pt>
                <c:pt idx="168">
                  <c:v>11/30/97</c:v>
                </c:pt>
                <c:pt idx="169">
                  <c:v>12/31/97</c:v>
                </c:pt>
                <c:pt idx="170">
                  <c:v>1/31/98</c:v>
                </c:pt>
                <c:pt idx="171">
                  <c:v>2/28/98</c:v>
                </c:pt>
                <c:pt idx="172">
                  <c:v>3/31/98</c:v>
                </c:pt>
                <c:pt idx="173">
                  <c:v>4/30/98</c:v>
                </c:pt>
                <c:pt idx="174">
                  <c:v>5/30/98</c:v>
                </c:pt>
                <c:pt idx="175">
                  <c:v>6/30/98</c:v>
                </c:pt>
                <c:pt idx="176">
                  <c:v>7/31/98</c:v>
                </c:pt>
                <c:pt idx="177">
                  <c:v>8/31/98</c:v>
                </c:pt>
                <c:pt idx="178">
                  <c:v>9/31/98</c:v>
                </c:pt>
                <c:pt idx="179">
                  <c:v>10/31/98</c:v>
                </c:pt>
                <c:pt idx="180">
                  <c:v>11/30/98</c:v>
                </c:pt>
                <c:pt idx="181">
                  <c:v>12/31/98</c:v>
                </c:pt>
                <c:pt idx="182">
                  <c:v>1/31/99</c:v>
                </c:pt>
                <c:pt idx="183">
                  <c:v>2/28/99</c:v>
                </c:pt>
                <c:pt idx="184">
                  <c:v>3/31/99</c:v>
                </c:pt>
                <c:pt idx="185">
                  <c:v>4/30/99</c:v>
                </c:pt>
                <c:pt idx="186">
                  <c:v>5/31/99</c:v>
                </c:pt>
                <c:pt idx="187">
                  <c:v>6/30/99</c:v>
                </c:pt>
                <c:pt idx="188">
                  <c:v>7/31/99</c:v>
                </c:pt>
                <c:pt idx="189">
                  <c:v>8/31/99</c:v>
                </c:pt>
                <c:pt idx="190">
                  <c:v>9/30/99</c:v>
                </c:pt>
                <c:pt idx="191">
                  <c:v>10/31/99</c:v>
                </c:pt>
                <c:pt idx="192">
                  <c:v>11/30/99</c:v>
                </c:pt>
                <c:pt idx="193">
                  <c:v>12/31/99</c:v>
                </c:pt>
                <c:pt idx="194">
                  <c:v>1/31/00</c:v>
                </c:pt>
                <c:pt idx="195">
                  <c:v>2/28/00</c:v>
                </c:pt>
                <c:pt idx="196">
                  <c:v>3/31/00</c:v>
                </c:pt>
                <c:pt idx="197">
                  <c:v>4/30/00</c:v>
                </c:pt>
                <c:pt idx="198">
                  <c:v>5/31/00</c:v>
                </c:pt>
                <c:pt idx="199">
                  <c:v>6/30/00</c:v>
                </c:pt>
                <c:pt idx="200">
                  <c:v>7/31/00</c:v>
                </c:pt>
                <c:pt idx="201">
                  <c:v>8/31/00</c:v>
                </c:pt>
                <c:pt idx="202">
                  <c:v>9/30/00</c:v>
                </c:pt>
                <c:pt idx="203">
                  <c:v>10/31/00</c:v>
                </c:pt>
                <c:pt idx="204">
                  <c:v>11/30/00</c:v>
                </c:pt>
                <c:pt idx="205">
                  <c:v>12/31/00</c:v>
                </c:pt>
                <c:pt idx="206">
                  <c:v>1/31/01</c:v>
                </c:pt>
                <c:pt idx="207">
                  <c:v>2/28/01</c:v>
                </c:pt>
                <c:pt idx="208">
                  <c:v>3/31/01</c:v>
                </c:pt>
                <c:pt idx="209">
                  <c:v>4/30/01</c:v>
                </c:pt>
                <c:pt idx="210">
                  <c:v>5/31/01</c:v>
                </c:pt>
                <c:pt idx="211">
                  <c:v>6/30/01</c:v>
                </c:pt>
                <c:pt idx="212">
                  <c:v>7/31/01</c:v>
                </c:pt>
                <c:pt idx="213">
                  <c:v>8/31/01</c:v>
                </c:pt>
                <c:pt idx="214">
                  <c:v>9/30/01</c:v>
                </c:pt>
                <c:pt idx="215">
                  <c:v>10/31/01</c:v>
                </c:pt>
                <c:pt idx="216">
                  <c:v>11/30/01</c:v>
                </c:pt>
                <c:pt idx="217">
                  <c:v>12/31/01</c:v>
                </c:pt>
                <c:pt idx="218">
                  <c:v>1/31/02</c:v>
                </c:pt>
                <c:pt idx="219">
                  <c:v>2/28/02</c:v>
                </c:pt>
                <c:pt idx="220">
                  <c:v>3/31/02</c:v>
                </c:pt>
                <c:pt idx="221">
                  <c:v>4/30/02</c:v>
                </c:pt>
                <c:pt idx="222">
                  <c:v>5/31/02</c:v>
                </c:pt>
                <c:pt idx="223">
                  <c:v>6/30/02</c:v>
                </c:pt>
                <c:pt idx="224">
                  <c:v>7/31/02</c:v>
                </c:pt>
                <c:pt idx="225">
                  <c:v>8/31/02</c:v>
                </c:pt>
                <c:pt idx="226">
                  <c:v>9/30/02</c:v>
                </c:pt>
                <c:pt idx="227">
                  <c:v>10/31/02</c:v>
                </c:pt>
                <c:pt idx="228">
                  <c:v>11/30/02</c:v>
                </c:pt>
                <c:pt idx="229">
                  <c:v>12/31/02</c:v>
                </c:pt>
                <c:pt idx="230">
                  <c:v>1/31/03</c:v>
                </c:pt>
                <c:pt idx="231">
                  <c:v>2/28/03</c:v>
                </c:pt>
                <c:pt idx="232">
                  <c:v>3/31/03</c:v>
                </c:pt>
                <c:pt idx="233">
                  <c:v>4/30/03</c:v>
                </c:pt>
                <c:pt idx="234">
                  <c:v>5/31/03</c:v>
                </c:pt>
                <c:pt idx="235">
                  <c:v>6/30/03</c:v>
                </c:pt>
                <c:pt idx="236">
                  <c:v>7/31/03</c:v>
                </c:pt>
                <c:pt idx="237">
                  <c:v>8/31/03</c:v>
                </c:pt>
                <c:pt idx="238">
                  <c:v>9/30/03</c:v>
                </c:pt>
                <c:pt idx="239">
                  <c:v>10/31/03</c:v>
                </c:pt>
                <c:pt idx="240">
                  <c:v>11/30/03</c:v>
                </c:pt>
                <c:pt idx="241">
                  <c:v>12/31/03</c:v>
                </c:pt>
                <c:pt idx="242">
                  <c:v>1/31/04</c:v>
                </c:pt>
                <c:pt idx="243">
                  <c:v>2/28/04</c:v>
                </c:pt>
                <c:pt idx="244">
                  <c:v>3/31/04</c:v>
                </c:pt>
                <c:pt idx="245">
                  <c:v>4/30/04</c:v>
                </c:pt>
                <c:pt idx="246">
                  <c:v>5/31/04</c:v>
                </c:pt>
                <c:pt idx="247">
                  <c:v>6/30/04</c:v>
                </c:pt>
                <c:pt idx="248">
                  <c:v>7/31/04</c:v>
                </c:pt>
                <c:pt idx="249">
                  <c:v>8/31/04</c:v>
                </c:pt>
                <c:pt idx="250">
                  <c:v>9/30/04</c:v>
                </c:pt>
                <c:pt idx="251">
                  <c:v>10/31/04</c:v>
                </c:pt>
                <c:pt idx="252">
                  <c:v>11/30/04</c:v>
                </c:pt>
                <c:pt idx="253">
                  <c:v>12/31/04</c:v>
                </c:pt>
                <c:pt idx="254">
                  <c:v>1/31/05</c:v>
                </c:pt>
                <c:pt idx="255">
                  <c:v>2/28/05</c:v>
                </c:pt>
                <c:pt idx="256">
                  <c:v>3/31/05</c:v>
                </c:pt>
                <c:pt idx="257">
                  <c:v>4/30/05</c:v>
                </c:pt>
                <c:pt idx="258">
                  <c:v>5/31/05</c:v>
                </c:pt>
                <c:pt idx="259">
                  <c:v>6/30/05</c:v>
                </c:pt>
                <c:pt idx="260">
                  <c:v>7/31/05</c:v>
                </c:pt>
                <c:pt idx="261">
                  <c:v>8/31/05</c:v>
                </c:pt>
                <c:pt idx="262">
                  <c:v>9/30/05</c:v>
                </c:pt>
                <c:pt idx="263">
                  <c:v>10/31/05</c:v>
                </c:pt>
                <c:pt idx="264">
                  <c:v>11/30/05</c:v>
                </c:pt>
                <c:pt idx="265">
                  <c:v>12/31/05</c:v>
                </c:pt>
                <c:pt idx="266">
                  <c:v>1/31/06</c:v>
                </c:pt>
                <c:pt idx="267">
                  <c:v>2/28/06</c:v>
                </c:pt>
                <c:pt idx="268">
                  <c:v>3/31/06</c:v>
                </c:pt>
                <c:pt idx="269">
                  <c:v>4/30/06</c:v>
                </c:pt>
                <c:pt idx="270">
                  <c:v>5/31/06</c:v>
                </c:pt>
                <c:pt idx="271">
                  <c:v>6/30/06</c:v>
                </c:pt>
                <c:pt idx="272">
                  <c:v>7/31/06</c:v>
                </c:pt>
                <c:pt idx="273">
                  <c:v>8/31/06</c:v>
                </c:pt>
                <c:pt idx="274">
                  <c:v>9/30/06</c:v>
                </c:pt>
                <c:pt idx="275">
                  <c:v>10/31/06</c:v>
                </c:pt>
                <c:pt idx="276">
                  <c:v>11/30/06</c:v>
                </c:pt>
                <c:pt idx="277">
                  <c:v>12/31/06</c:v>
                </c:pt>
                <c:pt idx="278">
                  <c:v>1/31/07</c:v>
                </c:pt>
                <c:pt idx="279">
                  <c:v>2/28/07</c:v>
                </c:pt>
                <c:pt idx="280">
                  <c:v>3/31/07</c:v>
                </c:pt>
                <c:pt idx="281">
                  <c:v>4/30/07</c:v>
                </c:pt>
                <c:pt idx="282">
                  <c:v>5/31/07</c:v>
                </c:pt>
                <c:pt idx="283">
                  <c:v>6/30/07</c:v>
                </c:pt>
                <c:pt idx="284">
                  <c:v>7/31/07</c:v>
                </c:pt>
                <c:pt idx="285">
                  <c:v>8/31/07</c:v>
                </c:pt>
                <c:pt idx="286">
                  <c:v>9/30/07</c:v>
                </c:pt>
                <c:pt idx="287">
                  <c:v>10/31/07</c:v>
                </c:pt>
                <c:pt idx="288">
                  <c:v>11/30/07</c:v>
                </c:pt>
                <c:pt idx="289">
                  <c:v>12/31/07</c:v>
                </c:pt>
                <c:pt idx="290">
                  <c:v>1/31/08</c:v>
                </c:pt>
                <c:pt idx="291">
                  <c:v>2/29/08</c:v>
                </c:pt>
                <c:pt idx="292">
                  <c:v>3/31/08</c:v>
                </c:pt>
                <c:pt idx="293">
                  <c:v>4/30/08</c:v>
                </c:pt>
                <c:pt idx="294">
                  <c:v>5/31/08</c:v>
                </c:pt>
                <c:pt idx="295">
                  <c:v>6/30/08</c:v>
                </c:pt>
                <c:pt idx="296">
                  <c:v>7/31/08</c:v>
                </c:pt>
                <c:pt idx="297">
                  <c:v>8/31/08</c:v>
                </c:pt>
                <c:pt idx="298">
                  <c:v>9/30/08</c:v>
                </c:pt>
                <c:pt idx="299">
                  <c:v>10/31/08</c:v>
                </c:pt>
                <c:pt idx="300">
                  <c:v>11/30/08</c:v>
                </c:pt>
                <c:pt idx="301">
                  <c:v>12/31/08</c:v>
                </c:pt>
                <c:pt idx="302">
                  <c:v>1/31/09</c:v>
                </c:pt>
                <c:pt idx="303">
                  <c:v>2/28/09</c:v>
                </c:pt>
                <c:pt idx="304">
                  <c:v>3/31/09</c:v>
                </c:pt>
                <c:pt idx="305">
                  <c:v>4/30/09</c:v>
                </c:pt>
                <c:pt idx="306">
                  <c:v>5/31/09</c:v>
                </c:pt>
                <c:pt idx="307">
                  <c:v>6/30/09</c:v>
                </c:pt>
                <c:pt idx="308">
                  <c:v>7/31/09</c:v>
                </c:pt>
                <c:pt idx="309">
                  <c:v>8/31/09</c:v>
                </c:pt>
                <c:pt idx="310">
                  <c:v>9/30/09</c:v>
                </c:pt>
                <c:pt idx="311">
                  <c:v>10/31/09</c:v>
                </c:pt>
                <c:pt idx="312">
                  <c:v>11/30/09</c:v>
                </c:pt>
                <c:pt idx="313">
                  <c:v>12/31/09</c:v>
                </c:pt>
                <c:pt idx="314">
                  <c:v>1/31/10</c:v>
                </c:pt>
                <c:pt idx="315">
                  <c:v>2/28/10</c:v>
                </c:pt>
                <c:pt idx="316">
                  <c:v>3/31/10</c:v>
                </c:pt>
                <c:pt idx="317">
                  <c:v>4/30/10</c:v>
                </c:pt>
                <c:pt idx="318">
                  <c:v>5/31/10</c:v>
                </c:pt>
                <c:pt idx="319">
                  <c:v>6/30/10</c:v>
                </c:pt>
                <c:pt idx="320">
                  <c:v>7/31/10</c:v>
                </c:pt>
                <c:pt idx="321">
                  <c:v>8/31/10</c:v>
                </c:pt>
                <c:pt idx="322">
                  <c:v>9/30/10</c:v>
                </c:pt>
                <c:pt idx="323">
                  <c:v>10/31/10</c:v>
                </c:pt>
                <c:pt idx="324">
                  <c:v>11/30/10</c:v>
                </c:pt>
                <c:pt idx="325">
                  <c:v>12/31/10</c:v>
                </c:pt>
                <c:pt idx="326">
                  <c:v>1/31/11</c:v>
                </c:pt>
                <c:pt idx="327">
                  <c:v>2/28/11</c:v>
                </c:pt>
                <c:pt idx="328">
                  <c:v>3/31/11</c:v>
                </c:pt>
                <c:pt idx="329">
                  <c:v>4/30/11</c:v>
                </c:pt>
                <c:pt idx="330">
                  <c:v>5/31/11</c:v>
                </c:pt>
                <c:pt idx="331">
                  <c:v>6/30/11</c:v>
                </c:pt>
                <c:pt idx="332">
                  <c:v>7/31/11</c:v>
                </c:pt>
                <c:pt idx="333">
                  <c:v>8/31/11</c:v>
                </c:pt>
                <c:pt idx="334">
                  <c:v>9/30/11</c:v>
                </c:pt>
                <c:pt idx="335">
                  <c:v>10/31/11</c:v>
                </c:pt>
                <c:pt idx="336">
                  <c:v>11/30/11</c:v>
                </c:pt>
                <c:pt idx="337">
                  <c:v>12/31/11</c:v>
                </c:pt>
                <c:pt idx="338">
                  <c:v>1/31/12</c:v>
                </c:pt>
                <c:pt idx="339">
                  <c:v>2/29/12</c:v>
                </c:pt>
                <c:pt idx="340">
                  <c:v>3/31/12</c:v>
                </c:pt>
                <c:pt idx="341">
                  <c:v>4/30/12</c:v>
                </c:pt>
                <c:pt idx="342">
                  <c:v>5/31/12</c:v>
                </c:pt>
                <c:pt idx="343">
                  <c:v>6/30/12</c:v>
                </c:pt>
                <c:pt idx="344">
                  <c:v>7/31/12</c:v>
                </c:pt>
                <c:pt idx="345">
                  <c:v>8/31/12</c:v>
                </c:pt>
                <c:pt idx="346">
                  <c:v>9/30/12</c:v>
                </c:pt>
                <c:pt idx="347">
                  <c:v>10/31/12</c:v>
                </c:pt>
                <c:pt idx="348">
                  <c:v>11/30/12</c:v>
                </c:pt>
                <c:pt idx="349">
                  <c:v>12/31/12</c:v>
                </c:pt>
                <c:pt idx="350">
                  <c:v>1/31/13</c:v>
                </c:pt>
                <c:pt idx="351">
                  <c:v>2/28/13</c:v>
                </c:pt>
                <c:pt idx="352">
                  <c:v>3/31/13</c:v>
                </c:pt>
                <c:pt idx="353">
                  <c:v>4/30/13</c:v>
                </c:pt>
                <c:pt idx="354">
                  <c:v>5/31/13</c:v>
                </c:pt>
                <c:pt idx="355">
                  <c:v>6/30/13</c:v>
                </c:pt>
                <c:pt idx="356">
                  <c:v>7/31/13</c:v>
                </c:pt>
                <c:pt idx="357">
                  <c:v>8/31/13</c:v>
                </c:pt>
                <c:pt idx="358">
                  <c:v>9/30/13</c:v>
                </c:pt>
                <c:pt idx="359">
                  <c:v>10/31/13</c:v>
                </c:pt>
                <c:pt idx="360">
                  <c:v>11/30/13</c:v>
                </c:pt>
                <c:pt idx="361">
                  <c:v>12/31/13</c:v>
                </c:pt>
                <c:pt idx="362">
                  <c:v>1/31/14</c:v>
                </c:pt>
                <c:pt idx="363">
                  <c:v>2/28/14</c:v>
                </c:pt>
                <c:pt idx="364">
                  <c:v>3/31/14</c:v>
                </c:pt>
                <c:pt idx="365">
                  <c:v>4/30/14</c:v>
                </c:pt>
                <c:pt idx="366">
                  <c:v>5/31/14</c:v>
                </c:pt>
                <c:pt idx="367">
                  <c:v>6/30/14</c:v>
                </c:pt>
                <c:pt idx="368">
                  <c:v>7/31/14</c:v>
                </c:pt>
                <c:pt idx="369">
                  <c:v>8/31/14</c:v>
                </c:pt>
                <c:pt idx="370">
                  <c:v>9/30/14</c:v>
                </c:pt>
                <c:pt idx="371">
                  <c:v>10/1/14</c:v>
                </c:pt>
                <c:pt idx="372">
                  <c:v>11/1/14</c:v>
                </c:pt>
                <c:pt idx="373">
                  <c:v>12/1/14</c:v>
                </c:pt>
                <c:pt idx="374">
                  <c:v>1/1/15</c:v>
                </c:pt>
                <c:pt idx="375">
                  <c:v>2/1/15</c:v>
                </c:pt>
                <c:pt idx="376">
                  <c:v>3/1/15</c:v>
                </c:pt>
                <c:pt idx="377">
                  <c:v>4/1/15</c:v>
                </c:pt>
                <c:pt idx="378">
                  <c:v>5/1/15</c:v>
                </c:pt>
              </c:strCache>
            </c:strRef>
          </c:cat>
          <c:val>
            <c:numRef>
              <c:f>'BW Water Levels'!$B$19:$B$400</c:f>
              <c:numCache>
                <c:formatCode>0.0</c:formatCode>
                <c:ptCount val="382"/>
                <c:pt idx="11">
                  <c:v>235.58</c:v>
                </c:pt>
                <c:pt idx="12">
                  <c:v>17</c:v>
                </c:pt>
                <c:pt idx="14">
                  <c:v>45</c:v>
                </c:pt>
                <c:pt idx="15">
                  <c:v>6</c:v>
                </c:pt>
                <c:pt idx="18">
                  <c:v>69.58</c:v>
                </c:pt>
                <c:pt idx="19">
                  <c:v>17.5</c:v>
                </c:pt>
                <c:pt idx="20">
                  <c:v>16</c:v>
                </c:pt>
                <c:pt idx="21">
                  <c:v>17.66</c:v>
                </c:pt>
                <c:pt idx="23">
                  <c:v>58.83</c:v>
                </c:pt>
                <c:pt idx="24">
                  <c:v>90</c:v>
                </c:pt>
                <c:pt idx="25">
                  <c:v>115.33</c:v>
                </c:pt>
                <c:pt idx="26">
                  <c:v>108</c:v>
                </c:pt>
                <c:pt idx="27">
                  <c:v>131.41</c:v>
                </c:pt>
                <c:pt idx="28">
                  <c:v>115.17</c:v>
                </c:pt>
                <c:pt idx="29">
                  <c:v>280</c:v>
                </c:pt>
                <c:pt idx="30">
                  <c:v>117.33</c:v>
                </c:pt>
                <c:pt idx="31">
                  <c:v>91.5</c:v>
                </c:pt>
                <c:pt idx="32">
                  <c:v>170</c:v>
                </c:pt>
                <c:pt idx="33">
                  <c:v>171.91</c:v>
                </c:pt>
                <c:pt idx="34">
                  <c:v>171</c:v>
                </c:pt>
                <c:pt idx="35">
                  <c:v>86.33</c:v>
                </c:pt>
                <c:pt idx="36">
                  <c:v>78.58</c:v>
                </c:pt>
                <c:pt idx="37">
                  <c:v>45</c:v>
                </c:pt>
                <c:pt idx="38">
                  <c:v>46</c:v>
                </c:pt>
                <c:pt idx="39">
                  <c:v>46</c:v>
                </c:pt>
                <c:pt idx="40">
                  <c:v>72</c:v>
                </c:pt>
                <c:pt idx="41">
                  <c:v>111</c:v>
                </c:pt>
                <c:pt idx="42">
                  <c:v>116</c:v>
                </c:pt>
                <c:pt idx="43">
                  <c:v>287</c:v>
                </c:pt>
                <c:pt idx="44">
                  <c:v>320</c:v>
                </c:pt>
                <c:pt idx="45">
                  <c:v>185</c:v>
                </c:pt>
                <c:pt idx="46">
                  <c:v>435</c:v>
                </c:pt>
                <c:pt idx="47">
                  <c:v>83</c:v>
                </c:pt>
                <c:pt idx="48">
                  <c:v>116</c:v>
                </c:pt>
                <c:pt idx="49">
                  <c:v>73</c:v>
                </c:pt>
                <c:pt idx="50">
                  <c:v>40</c:v>
                </c:pt>
                <c:pt idx="51">
                  <c:v>108</c:v>
                </c:pt>
                <c:pt idx="52">
                  <c:v>145</c:v>
                </c:pt>
                <c:pt idx="53">
                  <c:v>435</c:v>
                </c:pt>
                <c:pt idx="54">
                  <c:v>285</c:v>
                </c:pt>
                <c:pt idx="55">
                  <c:v>180</c:v>
                </c:pt>
                <c:pt idx="56">
                  <c:v>267</c:v>
                </c:pt>
                <c:pt idx="57">
                  <c:v>160</c:v>
                </c:pt>
                <c:pt idx="58">
                  <c:v>110</c:v>
                </c:pt>
                <c:pt idx="59">
                  <c:v>85</c:v>
                </c:pt>
                <c:pt idx="60">
                  <c:v>72</c:v>
                </c:pt>
                <c:pt idx="61">
                  <c:v>65</c:v>
                </c:pt>
                <c:pt idx="62">
                  <c:v>99</c:v>
                </c:pt>
                <c:pt idx="63">
                  <c:v>142</c:v>
                </c:pt>
                <c:pt idx="64">
                  <c:v>309</c:v>
                </c:pt>
                <c:pt idx="65">
                  <c:v>311</c:v>
                </c:pt>
                <c:pt idx="66">
                  <c:v>210</c:v>
                </c:pt>
                <c:pt idx="67">
                  <c:v>335</c:v>
                </c:pt>
                <c:pt idx="68">
                  <c:v>344</c:v>
                </c:pt>
                <c:pt idx="69">
                  <c:v>280</c:v>
                </c:pt>
                <c:pt idx="70">
                  <c:v>340</c:v>
                </c:pt>
                <c:pt idx="71">
                  <c:v>231</c:v>
                </c:pt>
                <c:pt idx="72">
                  <c:v>303</c:v>
                </c:pt>
                <c:pt idx="73">
                  <c:v>185</c:v>
                </c:pt>
                <c:pt idx="74">
                  <c:v>171</c:v>
                </c:pt>
                <c:pt idx="75">
                  <c:v>178</c:v>
                </c:pt>
                <c:pt idx="76">
                  <c:v>195</c:v>
                </c:pt>
                <c:pt idx="77">
                  <c:v>273</c:v>
                </c:pt>
                <c:pt idx="78">
                  <c:v>295</c:v>
                </c:pt>
                <c:pt idx="79">
                  <c:v>300</c:v>
                </c:pt>
                <c:pt idx="80">
                  <c:v>272</c:v>
                </c:pt>
                <c:pt idx="81">
                  <c:v>290</c:v>
                </c:pt>
                <c:pt idx="82">
                  <c:v>188</c:v>
                </c:pt>
                <c:pt idx="83">
                  <c:v>171</c:v>
                </c:pt>
                <c:pt idx="84">
                  <c:v>133</c:v>
                </c:pt>
                <c:pt idx="85">
                  <c:v>195</c:v>
                </c:pt>
                <c:pt idx="86">
                  <c:v>101</c:v>
                </c:pt>
                <c:pt idx="87">
                  <c:v>119</c:v>
                </c:pt>
                <c:pt idx="88">
                  <c:v>107</c:v>
                </c:pt>
                <c:pt idx="89">
                  <c:v>154</c:v>
                </c:pt>
                <c:pt idx="90">
                  <c:v>118</c:v>
                </c:pt>
                <c:pt idx="91">
                  <c:v>108</c:v>
                </c:pt>
                <c:pt idx="92">
                  <c:v>105</c:v>
                </c:pt>
                <c:pt idx="93">
                  <c:v>243</c:v>
                </c:pt>
                <c:pt idx="94">
                  <c:v>261</c:v>
                </c:pt>
                <c:pt idx="95">
                  <c:v>171</c:v>
                </c:pt>
                <c:pt idx="96">
                  <c:v>135</c:v>
                </c:pt>
                <c:pt idx="97">
                  <c:v>126</c:v>
                </c:pt>
                <c:pt idx="98">
                  <c:v>121</c:v>
                </c:pt>
                <c:pt idx="99">
                  <c:v>103</c:v>
                </c:pt>
                <c:pt idx="100">
                  <c:v>139</c:v>
                </c:pt>
                <c:pt idx="101">
                  <c:v>131</c:v>
                </c:pt>
                <c:pt idx="102">
                  <c:v>135</c:v>
                </c:pt>
                <c:pt idx="103">
                  <c:v>150</c:v>
                </c:pt>
                <c:pt idx="104">
                  <c:v>155</c:v>
                </c:pt>
                <c:pt idx="105">
                  <c:v>182</c:v>
                </c:pt>
                <c:pt idx="106">
                  <c:v>245</c:v>
                </c:pt>
                <c:pt idx="107">
                  <c:v>220</c:v>
                </c:pt>
                <c:pt idx="108">
                  <c:v>223</c:v>
                </c:pt>
                <c:pt idx="109">
                  <c:v>223</c:v>
                </c:pt>
                <c:pt idx="111">
                  <c:v>77</c:v>
                </c:pt>
                <c:pt idx="112">
                  <c:v>72</c:v>
                </c:pt>
                <c:pt idx="113">
                  <c:v>239</c:v>
                </c:pt>
                <c:pt idx="114">
                  <c:v>275</c:v>
                </c:pt>
                <c:pt idx="115">
                  <c:v>277</c:v>
                </c:pt>
                <c:pt idx="116">
                  <c:v>280</c:v>
                </c:pt>
                <c:pt idx="117">
                  <c:v>275</c:v>
                </c:pt>
                <c:pt idx="118">
                  <c:v>298</c:v>
                </c:pt>
                <c:pt idx="119">
                  <c:v>296</c:v>
                </c:pt>
                <c:pt idx="120">
                  <c:v>281</c:v>
                </c:pt>
                <c:pt idx="121">
                  <c:v>295</c:v>
                </c:pt>
                <c:pt idx="122">
                  <c:v>186</c:v>
                </c:pt>
                <c:pt idx="123">
                  <c:v>277</c:v>
                </c:pt>
                <c:pt idx="124">
                  <c:v>266</c:v>
                </c:pt>
                <c:pt idx="125">
                  <c:v>216</c:v>
                </c:pt>
                <c:pt idx="126">
                  <c:v>266</c:v>
                </c:pt>
                <c:pt idx="127">
                  <c:v>288</c:v>
                </c:pt>
                <c:pt idx="128">
                  <c:v>289</c:v>
                </c:pt>
                <c:pt idx="129">
                  <c:v>290</c:v>
                </c:pt>
                <c:pt idx="130">
                  <c:v>265</c:v>
                </c:pt>
                <c:pt idx="136">
                  <c:v>296</c:v>
                </c:pt>
                <c:pt idx="163">
                  <c:v>298</c:v>
                </c:pt>
                <c:pt idx="164">
                  <c:v>238</c:v>
                </c:pt>
                <c:pt idx="166">
                  <c:v>238</c:v>
                </c:pt>
                <c:pt idx="167">
                  <c:v>278</c:v>
                </c:pt>
                <c:pt idx="168">
                  <c:v>257</c:v>
                </c:pt>
                <c:pt idx="172">
                  <c:v>278</c:v>
                </c:pt>
                <c:pt idx="176">
                  <c:v>246</c:v>
                </c:pt>
                <c:pt idx="178">
                  <c:v>241</c:v>
                </c:pt>
                <c:pt idx="179">
                  <c:v>287</c:v>
                </c:pt>
                <c:pt idx="180">
                  <c:v>285</c:v>
                </c:pt>
                <c:pt idx="181">
                  <c:v>285</c:v>
                </c:pt>
                <c:pt idx="182">
                  <c:v>279</c:v>
                </c:pt>
                <c:pt idx="183">
                  <c:v>279</c:v>
                </c:pt>
                <c:pt idx="184">
                  <c:v>275</c:v>
                </c:pt>
                <c:pt idx="185">
                  <c:v>270</c:v>
                </c:pt>
                <c:pt idx="186">
                  <c:v>258</c:v>
                </c:pt>
                <c:pt idx="187">
                  <c:v>278</c:v>
                </c:pt>
                <c:pt idx="188">
                  <c:v>264</c:v>
                </c:pt>
                <c:pt idx="189">
                  <c:v>263</c:v>
                </c:pt>
                <c:pt idx="190">
                  <c:v>268</c:v>
                </c:pt>
                <c:pt idx="191">
                  <c:v>269</c:v>
                </c:pt>
                <c:pt idx="192">
                  <c:v>257</c:v>
                </c:pt>
                <c:pt idx="193">
                  <c:v>222</c:v>
                </c:pt>
                <c:pt idx="194">
                  <c:v>240</c:v>
                </c:pt>
                <c:pt idx="195">
                  <c:v>290</c:v>
                </c:pt>
                <c:pt idx="196">
                  <c:v>290</c:v>
                </c:pt>
                <c:pt idx="197">
                  <c:v>652.89</c:v>
                </c:pt>
                <c:pt idx="198">
                  <c:v>678.36</c:v>
                </c:pt>
                <c:pt idx="199">
                  <c:v>738.36</c:v>
                </c:pt>
                <c:pt idx="200">
                  <c:v>694.47</c:v>
                </c:pt>
                <c:pt idx="201">
                  <c:v>699.99</c:v>
                </c:pt>
                <c:pt idx="202">
                  <c:v>701.4</c:v>
                </c:pt>
                <c:pt idx="203">
                  <c:v>680.6</c:v>
                </c:pt>
                <c:pt idx="204">
                  <c:v>685.2</c:v>
                </c:pt>
                <c:pt idx="205">
                  <c:v>689.85</c:v>
                </c:pt>
                <c:pt idx="206">
                  <c:v>403.41</c:v>
                </c:pt>
                <c:pt idx="207">
                  <c:v>666.75</c:v>
                </c:pt>
                <c:pt idx="208">
                  <c:v>417.27</c:v>
                </c:pt>
                <c:pt idx="209">
                  <c:v>378</c:v>
                </c:pt>
                <c:pt idx="210">
                  <c:v>606.70000000000005</c:v>
                </c:pt>
                <c:pt idx="211">
                  <c:v>673.6</c:v>
                </c:pt>
                <c:pt idx="212">
                  <c:v>455.7</c:v>
                </c:pt>
                <c:pt idx="213">
                  <c:v>480</c:v>
                </c:pt>
                <c:pt idx="214">
                  <c:v>645.96</c:v>
                </c:pt>
                <c:pt idx="215">
                  <c:v>650.58000000000004</c:v>
                </c:pt>
                <c:pt idx="216">
                  <c:v>602.13</c:v>
                </c:pt>
                <c:pt idx="217">
                  <c:v>652.89</c:v>
                </c:pt>
                <c:pt idx="218">
                  <c:v>433.44</c:v>
                </c:pt>
                <c:pt idx="219">
                  <c:v>648.27</c:v>
                </c:pt>
                <c:pt idx="220">
                  <c:v>652.89</c:v>
                </c:pt>
                <c:pt idx="221">
                  <c:v>659.82</c:v>
                </c:pt>
                <c:pt idx="222">
                  <c:v>588.27</c:v>
                </c:pt>
                <c:pt idx="223">
                  <c:v>470.4</c:v>
                </c:pt>
                <c:pt idx="224">
                  <c:v>629.79</c:v>
                </c:pt>
                <c:pt idx="225">
                  <c:v>662.13</c:v>
                </c:pt>
                <c:pt idx="226">
                  <c:v>659.82</c:v>
                </c:pt>
                <c:pt idx="227">
                  <c:v>562.79999999999995</c:v>
                </c:pt>
                <c:pt idx="228">
                  <c:v>341.1</c:v>
                </c:pt>
                <c:pt idx="229">
                  <c:v>678.3</c:v>
                </c:pt>
                <c:pt idx="230">
                  <c:v>632.1</c:v>
                </c:pt>
                <c:pt idx="231">
                  <c:v>639.03</c:v>
                </c:pt>
                <c:pt idx="232">
                  <c:v>650.58000000000004</c:v>
                </c:pt>
                <c:pt idx="233">
                  <c:v>592.83000000000004</c:v>
                </c:pt>
                <c:pt idx="234">
                  <c:v>408.03</c:v>
                </c:pt>
                <c:pt idx="235">
                  <c:v>539.70000000000005</c:v>
                </c:pt>
                <c:pt idx="236">
                  <c:v>544.32000000000005</c:v>
                </c:pt>
                <c:pt idx="237">
                  <c:v>405.72</c:v>
                </c:pt>
                <c:pt idx="238">
                  <c:v>528.15</c:v>
                </c:pt>
                <c:pt idx="239">
                  <c:v>366.45</c:v>
                </c:pt>
                <c:pt idx="240">
                  <c:v>412.65</c:v>
                </c:pt>
                <c:pt idx="241">
                  <c:v>438.06</c:v>
                </c:pt>
                <c:pt idx="243">
                  <c:v>463.47</c:v>
                </c:pt>
                <c:pt idx="244">
                  <c:v>470.4</c:v>
                </c:pt>
                <c:pt idx="245">
                  <c:v>493.5</c:v>
                </c:pt>
                <c:pt idx="246">
                  <c:v>458.85</c:v>
                </c:pt>
                <c:pt idx="247">
                  <c:v>481.95</c:v>
                </c:pt>
                <c:pt idx="248">
                  <c:v>438.06</c:v>
                </c:pt>
                <c:pt idx="249">
                  <c:v>424.2</c:v>
                </c:pt>
                <c:pt idx="250">
                  <c:v>410.34</c:v>
                </c:pt>
                <c:pt idx="251">
                  <c:v>435.75</c:v>
                </c:pt>
                <c:pt idx="252">
                  <c:v>389.55</c:v>
                </c:pt>
                <c:pt idx="253">
                  <c:v>387.24</c:v>
                </c:pt>
                <c:pt idx="254">
                  <c:v>396.48</c:v>
                </c:pt>
                <c:pt idx="255">
                  <c:v>347.97</c:v>
                </c:pt>
                <c:pt idx="256">
                  <c:v>435.75</c:v>
                </c:pt>
                <c:pt idx="264">
                  <c:v>488.88</c:v>
                </c:pt>
                <c:pt idx="265">
                  <c:v>465.78</c:v>
                </c:pt>
                <c:pt idx="266">
                  <c:v>433.44</c:v>
                </c:pt>
                <c:pt idx="267">
                  <c:v>481.95</c:v>
                </c:pt>
                <c:pt idx="268">
                  <c:v>485.52</c:v>
                </c:pt>
                <c:pt idx="269">
                  <c:v>528.15</c:v>
                </c:pt>
                <c:pt idx="270">
                  <c:v>516.6</c:v>
                </c:pt>
                <c:pt idx="271">
                  <c:v>528.15</c:v>
                </c:pt>
                <c:pt idx="272">
                  <c:v>484.26</c:v>
                </c:pt>
                <c:pt idx="273">
                  <c:v>470.4</c:v>
                </c:pt>
                <c:pt idx="274">
                  <c:v>442.68</c:v>
                </c:pt>
                <c:pt idx="275">
                  <c:v>468.09</c:v>
                </c:pt>
                <c:pt idx="276">
                  <c:v>458.85</c:v>
                </c:pt>
                <c:pt idx="286">
                  <c:v>620.54999999999995</c:v>
                </c:pt>
                <c:pt idx="287">
                  <c:v>648.27</c:v>
                </c:pt>
                <c:pt idx="288">
                  <c:v>687.54</c:v>
                </c:pt>
                <c:pt idx="289">
                  <c:v>655.20000000000005</c:v>
                </c:pt>
                <c:pt idx="290">
                  <c:v>444.99</c:v>
                </c:pt>
                <c:pt idx="291">
                  <c:v>389.55</c:v>
                </c:pt>
                <c:pt idx="292">
                  <c:v>378</c:v>
                </c:pt>
                <c:pt idx="293">
                  <c:v>331.8</c:v>
                </c:pt>
                <c:pt idx="294">
                  <c:v>391.86</c:v>
                </c:pt>
                <c:pt idx="295">
                  <c:v>354.9</c:v>
                </c:pt>
                <c:pt idx="296">
                  <c:v>410.34</c:v>
                </c:pt>
                <c:pt idx="297">
                  <c:v>548.94000000000005</c:v>
                </c:pt>
                <c:pt idx="298">
                  <c:v>364.14</c:v>
                </c:pt>
                <c:pt idx="299">
                  <c:v>375.99</c:v>
                </c:pt>
                <c:pt idx="300">
                  <c:v>313.32</c:v>
                </c:pt>
                <c:pt idx="301">
                  <c:v>313.32</c:v>
                </c:pt>
                <c:pt idx="302">
                  <c:v>280.98</c:v>
                </c:pt>
                <c:pt idx="303">
                  <c:v>465.78</c:v>
                </c:pt>
                <c:pt idx="304">
                  <c:v>262.5</c:v>
                </c:pt>
                <c:pt idx="305">
                  <c:v>285.60000000000002</c:v>
                </c:pt>
                <c:pt idx="306">
                  <c:v>285.60000000000002</c:v>
                </c:pt>
                <c:pt idx="307">
                  <c:v>257.88</c:v>
                </c:pt>
                <c:pt idx="308">
                  <c:v>207.06</c:v>
                </c:pt>
                <c:pt idx="309">
                  <c:v>239.4</c:v>
                </c:pt>
                <c:pt idx="310">
                  <c:v>202.44</c:v>
                </c:pt>
                <c:pt idx="311">
                  <c:v>188.58</c:v>
                </c:pt>
                <c:pt idx="312">
                  <c:v>204.75</c:v>
                </c:pt>
                <c:pt idx="313">
                  <c:v>207.06</c:v>
                </c:pt>
                <c:pt idx="314" formatCode="General">
                  <c:v>200.13</c:v>
                </c:pt>
                <c:pt idx="315" formatCode="General">
                  <c:v>204.75</c:v>
                </c:pt>
                <c:pt idx="316" formatCode="General">
                  <c:v>200.13</c:v>
                </c:pt>
                <c:pt idx="317" formatCode="General">
                  <c:v>197.82</c:v>
                </c:pt>
                <c:pt idx="318" formatCode="General">
                  <c:v>207.06</c:v>
                </c:pt>
                <c:pt idx="319" formatCode="General">
                  <c:v>216.3</c:v>
                </c:pt>
                <c:pt idx="320" formatCode="General">
                  <c:v>216.3</c:v>
                </c:pt>
                <c:pt idx="321" formatCode="General">
                  <c:v>216.3</c:v>
                </c:pt>
                <c:pt idx="322" formatCode="General">
                  <c:v>216.3</c:v>
                </c:pt>
                <c:pt idx="323" formatCode="General">
                  <c:v>216.3</c:v>
                </c:pt>
                <c:pt idx="324" formatCode="General">
                  <c:v>216.3</c:v>
                </c:pt>
                <c:pt idx="325" formatCode="General">
                  <c:v>216.3</c:v>
                </c:pt>
                <c:pt idx="326" formatCode="0.00">
                  <c:v>213.99</c:v>
                </c:pt>
                <c:pt idx="327" formatCode="0.00">
                  <c:v>197.82</c:v>
                </c:pt>
                <c:pt idx="328" formatCode="0.00">
                  <c:v>216.3</c:v>
                </c:pt>
                <c:pt idx="329" formatCode="0.00">
                  <c:v>213.99</c:v>
                </c:pt>
                <c:pt idx="330" formatCode="0.00">
                  <c:v>233.78</c:v>
                </c:pt>
                <c:pt idx="331" formatCode="0.00">
                  <c:v>220.92</c:v>
                </c:pt>
                <c:pt idx="332" formatCode="0.00">
                  <c:v>202.44</c:v>
                </c:pt>
                <c:pt idx="333" formatCode="0.00">
                  <c:v>447.3</c:v>
                </c:pt>
                <c:pt idx="334" formatCode="0.00">
                  <c:v>216.3</c:v>
                </c:pt>
                <c:pt idx="335" formatCode="0.00">
                  <c:v>211.68</c:v>
                </c:pt>
                <c:pt idx="336" formatCode="0.00">
                  <c:v>216.3</c:v>
                </c:pt>
                <c:pt idx="337" formatCode="0.00">
                  <c:v>211.68</c:v>
                </c:pt>
                <c:pt idx="338" formatCode="0.00">
                  <c:v>202.44</c:v>
                </c:pt>
                <c:pt idx="339" formatCode="0.00">
                  <c:v>174.72</c:v>
                </c:pt>
                <c:pt idx="340" formatCode="0.00">
                  <c:v>211.68</c:v>
                </c:pt>
                <c:pt idx="341" formatCode="0.00">
                  <c:v>207.06</c:v>
                </c:pt>
                <c:pt idx="342" formatCode="0.00">
                  <c:v>207.06</c:v>
                </c:pt>
                <c:pt idx="343" formatCode="0.00">
                  <c:v>220.92</c:v>
                </c:pt>
                <c:pt idx="344" formatCode="0.00">
                  <c:v>509.67</c:v>
                </c:pt>
                <c:pt idx="345" formatCode="0.00">
                  <c:v>234.78</c:v>
                </c:pt>
                <c:pt idx="346" formatCode="0.00">
                  <c:v>220.92</c:v>
                </c:pt>
                <c:pt idx="347" formatCode="0.00">
                  <c:v>285.60000000000002</c:v>
                </c:pt>
                <c:pt idx="348" formatCode="0.00">
                  <c:v>190.16</c:v>
                </c:pt>
                <c:pt idx="349" formatCode="0.00">
                  <c:v>211.68</c:v>
                </c:pt>
                <c:pt idx="350" formatCode="0.00">
                  <c:v>470.4</c:v>
                </c:pt>
                <c:pt idx="351" formatCode="0.00">
                  <c:v>250.95</c:v>
                </c:pt>
                <c:pt idx="352" formatCode="0.00">
                  <c:v>267.12</c:v>
                </c:pt>
                <c:pt idx="353" formatCode="0.00">
                  <c:v>230.16</c:v>
                </c:pt>
                <c:pt idx="354" formatCode="0.00">
                  <c:v>207.06</c:v>
                </c:pt>
                <c:pt idx="355" formatCode="0.00">
                  <c:v>230.16</c:v>
                </c:pt>
                <c:pt idx="356" formatCode="0.00">
                  <c:v>202.44</c:v>
                </c:pt>
                <c:pt idx="357" formatCode="0.00">
                  <c:v>525.84</c:v>
                </c:pt>
                <c:pt idx="358" formatCode="0.00">
                  <c:v>234.78</c:v>
                </c:pt>
                <c:pt idx="359" formatCode="0.00">
                  <c:v>253.26</c:v>
                </c:pt>
                <c:pt idx="360" formatCode="0.00">
                  <c:v>230.16</c:v>
                </c:pt>
                <c:pt idx="361" formatCode="0.00">
                  <c:v>216.3</c:v>
                </c:pt>
                <c:pt idx="362" formatCode="0.00">
                  <c:v>216.3</c:v>
                </c:pt>
                <c:pt idx="363" formatCode="0.00">
                  <c:v>306.39</c:v>
                </c:pt>
                <c:pt idx="364" formatCode="0.00">
                  <c:v>213.99</c:v>
                </c:pt>
                <c:pt idx="365" formatCode="0.00">
                  <c:v>193.2</c:v>
                </c:pt>
                <c:pt idx="366" formatCode="0.00">
                  <c:v>156.24</c:v>
                </c:pt>
                <c:pt idx="367" formatCode="0.00">
                  <c:v>234.78</c:v>
                </c:pt>
                <c:pt idx="368" formatCode="0.00">
                  <c:v>211.68</c:v>
                </c:pt>
                <c:pt idx="369" formatCode="0.00">
                  <c:v>227.85</c:v>
                </c:pt>
                <c:pt idx="370" formatCode="0.00">
                  <c:v>234.78</c:v>
                </c:pt>
                <c:pt idx="375" formatCode="0.00">
                  <c:v>317.94</c:v>
                </c:pt>
                <c:pt idx="376" formatCode="0.00">
                  <c:v>188.58</c:v>
                </c:pt>
                <c:pt idx="377" formatCode="0.00">
                  <c:v>216.3</c:v>
                </c:pt>
                <c:pt idx="378" formatCode="0.00">
                  <c:v>188.5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016384"/>
        <c:axId val="130018304"/>
      </c:lineChart>
      <c:catAx>
        <c:axId val="13001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018304"/>
        <c:crosses val="max"/>
        <c:auto val="1"/>
        <c:lblAlgn val="ctr"/>
        <c:lblOffset val="100"/>
        <c:tickLblSkip val="24"/>
        <c:tickMarkSkip val="24"/>
        <c:noMultiLvlLbl val="0"/>
      </c:catAx>
      <c:valAx>
        <c:axId val="130018304"/>
        <c:scaling>
          <c:orientation val="maxMin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4339286020619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016384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10:  Measured Pumping and Non-pumping Water Levels</a:t>
            </a:r>
          </a:p>
        </c:rich>
      </c:tx>
      <c:layout>
        <c:manualLayout>
          <c:xMode val="edge"/>
          <c:yMode val="edge"/>
          <c:x val="0.11764701079031789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192495921696574"/>
          <c:w val="0.83573806881243062"/>
          <c:h val="0.69494290375203915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lgDash"/>
              </a:ln>
            </c:spPr>
            <c:trendlineType val="linear"/>
            <c:dispRSqr val="0"/>
            <c:dispEq val="0"/>
          </c:trendline>
          <c:cat>
            <c:numRef>
              <c:f>'BW Water Levels'!$A$258:$A$400</c:f>
              <c:numCache>
                <c:formatCode>m/d/yy;@</c:formatCode>
                <c:ptCount val="143"/>
                <c:pt idx="0">
                  <c:v>37925</c:v>
                </c:pt>
                <c:pt idx="1">
                  <c:v>37955</c:v>
                </c:pt>
                <c:pt idx="2">
                  <c:v>37986</c:v>
                </c:pt>
                <c:pt idx="3">
                  <c:v>38017</c:v>
                </c:pt>
                <c:pt idx="4">
                  <c:v>38045</c:v>
                </c:pt>
                <c:pt idx="5">
                  <c:v>38077</c:v>
                </c:pt>
                <c:pt idx="6">
                  <c:v>38107</c:v>
                </c:pt>
                <c:pt idx="7">
                  <c:v>38138</c:v>
                </c:pt>
                <c:pt idx="8">
                  <c:v>38168</c:v>
                </c:pt>
                <c:pt idx="9">
                  <c:v>38199</c:v>
                </c:pt>
                <c:pt idx="10">
                  <c:v>38230</c:v>
                </c:pt>
                <c:pt idx="11">
                  <c:v>38260</c:v>
                </c:pt>
                <c:pt idx="12">
                  <c:v>38291</c:v>
                </c:pt>
                <c:pt idx="13">
                  <c:v>38321</c:v>
                </c:pt>
                <c:pt idx="14">
                  <c:v>38352</c:v>
                </c:pt>
                <c:pt idx="15">
                  <c:v>38383</c:v>
                </c:pt>
                <c:pt idx="16">
                  <c:v>38411</c:v>
                </c:pt>
                <c:pt idx="17">
                  <c:v>38442</c:v>
                </c:pt>
                <c:pt idx="18">
                  <c:v>38472</c:v>
                </c:pt>
                <c:pt idx="19">
                  <c:v>38503</c:v>
                </c:pt>
                <c:pt idx="20">
                  <c:v>38533</c:v>
                </c:pt>
                <c:pt idx="21">
                  <c:v>38564</c:v>
                </c:pt>
                <c:pt idx="22">
                  <c:v>38595</c:v>
                </c:pt>
                <c:pt idx="23">
                  <c:v>38625</c:v>
                </c:pt>
                <c:pt idx="24">
                  <c:v>38656</c:v>
                </c:pt>
                <c:pt idx="25">
                  <c:v>38686</c:v>
                </c:pt>
                <c:pt idx="26">
                  <c:v>38717</c:v>
                </c:pt>
                <c:pt idx="27">
                  <c:v>38748</c:v>
                </c:pt>
                <c:pt idx="28">
                  <c:v>38776</c:v>
                </c:pt>
                <c:pt idx="29">
                  <c:v>38807</c:v>
                </c:pt>
                <c:pt idx="30">
                  <c:v>38837</c:v>
                </c:pt>
                <c:pt idx="31">
                  <c:v>38868</c:v>
                </c:pt>
                <c:pt idx="32">
                  <c:v>38898</c:v>
                </c:pt>
                <c:pt idx="33">
                  <c:v>38929</c:v>
                </c:pt>
                <c:pt idx="34">
                  <c:v>38960</c:v>
                </c:pt>
                <c:pt idx="35">
                  <c:v>38990</c:v>
                </c:pt>
                <c:pt idx="36">
                  <c:v>39021</c:v>
                </c:pt>
                <c:pt idx="37">
                  <c:v>39051</c:v>
                </c:pt>
                <c:pt idx="38">
                  <c:v>39082</c:v>
                </c:pt>
                <c:pt idx="39">
                  <c:v>39113</c:v>
                </c:pt>
                <c:pt idx="40">
                  <c:v>39141</c:v>
                </c:pt>
                <c:pt idx="41">
                  <c:v>39172</c:v>
                </c:pt>
                <c:pt idx="42">
                  <c:v>39202</c:v>
                </c:pt>
                <c:pt idx="43">
                  <c:v>39233</c:v>
                </c:pt>
                <c:pt idx="44">
                  <c:v>39263</c:v>
                </c:pt>
                <c:pt idx="45">
                  <c:v>39294</c:v>
                </c:pt>
                <c:pt idx="46">
                  <c:v>39325</c:v>
                </c:pt>
                <c:pt idx="47">
                  <c:v>39355</c:v>
                </c:pt>
                <c:pt idx="48">
                  <c:v>39386</c:v>
                </c:pt>
                <c:pt idx="49">
                  <c:v>39416</c:v>
                </c:pt>
                <c:pt idx="50">
                  <c:v>39447</c:v>
                </c:pt>
                <c:pt idx="51">
                  <c:v>39478</c:v>
                </c:pt>
                <c:pt idx="52">
                  <c:v>39507</c:v>
                </c:pt>
                <c:pt idx="53">
                  <c:v>39538</c:v>
                </c:pt>
                <c:pt idx="54">
                  <c:v>39568</c:v>
                </c:pt>
                <c:pt idx="55">
                  <c:v>39599</c:v>
                </c:pt>
                <c:pt idx="56">
                  <c:v>39629</c:v>
                </c:pt>
                <c:pt idx="57">
                  <c:v>39660</c:v>
                </c:pt>
                <c:pt idx="58">
                  <c:v>39691</c:v>
                </c:pt>
                <c:pt idx="59">
                  <c:v>39721</c:v>
                </c:pt>
                <c:pt idx="60">
                  <c:v>39752</c:v>
                </c:pt>
                <c:pt idx="61">
                  <c:v>39782</c:v>
                </c:pt>
                <c:pt idx="62">
                  <c:v>39813</c:v>
                </c:pt>
                <c:pt idx="63">
                  <c:v>39844</c:v>
                </c:pt>
                <c:pt idx="64">
                  <c:v>39872</c:v>
                </c:pt>
                <c:pt idx="65">
                  <c:v>39903</c:v>
                </c:pt>
                <c:pt idx="66">
                  <c:v>39933</c:v>
                </c:pt>
                <c:pt idx="67">
                  <c:v>39964</c:v>
                </c:pt>
                <c:pt idx="68">
                  <c:v>39994</c:v>
                </c:pt>
                <c:pt idx="69">
                  <c:v>40025</c:v>
                </c:pt>
                <c:pt idx="70">
                  <c:v>40056</c:v>
                </c:pt>
                <c:pt idx="71">
                  <c:v>40086</c:v>
                </c:pt>
                <c:pt idx="72">
                  <c:v>40117</c:v>
                </c:pt>
                <c:pt idx="73">
                  <c:v>40147</c:v>
                </c:pt>
                <c:pt idx="74">
                  <c:v>40178</c:v>
                </c:pt>
                <c:pt idx="75">
                  <c:v>40209</c:v>
                </c:pt>
                <c:pt idx="76">
                  <c:v>40237</c:v>
                </c:pt>
                <c:pt idx="77">
                  <c:v>40268</c:v>
                </c:pt>
                <c:pt idx="78">
                  <c:v>40298</c:v>
                </c:pt>
                <c:pt idx="79">
                  <c:v>40329</c:v>
                </c:pt>
                <c:pt idx="80">
                  <c:v>40359</c:v>
                </c:pt>
                <c:pt idx="81">
                  <c:v>40390</c:v>
                </c:pt>
                <c:pt idx="82">
                  <c:v>40421</c:v>
                </c:pt>
                <c:pt idx="83">
                  <c:v>40451</c:v>
                </c:pt>
                <c:pt idx="84">
                  <c:v>40482</c:v>
                </c:pt>
                <c:pt idx="85">
                  <c:v>40512</c:v>
                </c:pt>
                <c:pt idx="86">
                  <c:v>40543</c:v>
                </c:pt>
                <c:pt idx="87">
                  <c:v>40574</c:v>
                </c:pt>
                <c:pt idx="88">
                  <c:v>40602</c:v>
                </c:pt>
                <c:pt idx="89">
                  <c:v>40633</c:v>
                </c:pt>
                <c:pt idx="90">
                  <c:v>40663</c:v>
                </c:pt>
                <c:pt idx="91">
                  <c:v>40694</c:v>
                </c:pt>
                <c:pt idx="92">
                  <c:v>40724</c:v>
                </c:pt>
                <c:pt idx="93">
                  <c:v>40755</c:v>
                </c:pt>
                <c:pt idx="94">
                  <c:v>40786</c:v>
                </c:pt>
                <c:pt idx="95">
                  <c:v>40816</c:v>
                </c:pt>
                <c:pt idx="96">
                  <c:v>40847</c:v>
                </c:pt>
                <c:pt idx="97">
                  <c:v>40877</c:v>
                </c:pt>
                <c:pt idx="98">
                  <c:v>40908</c:v>
                </c:pt>
                <c:pt idx="99">
                  <c:v>40939</c:v>
                </c:pt>
                <c:pt idx="100">
                  <c:v>40968</c:v>
                </c:pt>
                <c:pt idx="101">
                  <c:v>40999</c:v>
                </c:pt>
                <c:pt idx="102">
                  <c:v>41029</c:v>
                </c:pt>
                <c:pt idx="103">
                  <c:v>41060</c:v>
                </c:pt>
                <c:pt idx="104">
                  <c:v>41090</c:v>
                </c:pt>
                <c:pt idx="105">
                  <c:v>41121</c:v>
                </c:pt>
                <c:pt idx="106">
                  <c:v>41152</c:v>
                </c:pt>
                <c:pt idx="107">
                  <c:v>41182</c:v>
                </c:pt>
                <c:pt idx="108">
                  <c:v>41213</c:v>
                </c:pt>
                <c:pt idx="109">
                  <c:v>41243</c:v>
                </c:pt>
                <c:pt idx="110">
                  <c:v>41274</c:v>
                </c:pt>
                <c:pt idx="111">
                  <c:v>41305</c:v>
                </c:pt>
                <c:pt idx="112">
                  <c:v>41333</c:v>
                </c:pt>
                <c:pt idx="113">
                  <c:v>41364</c:v>
                </c:pt>
                <c:pt idx="114">
                  <c:v>41394</c:v>
                </c:pt>
                <c:pt idx="115">
                  <c:v>41425</c:v>
                </c:pt>
                <c:pt idx="116">
                  <c:v>41455</c:v>
                </c:pt>
                <c:pt idx="117">
                  <c:v>41486</c:v>
                </c:pt>
                <c:pt idx="118">
                  <c:v>41517</c:v>
                </c:pt>
                <c:pt idx="119">
                  <c:v>41547</c:v>
                </c:pt>
                <c:pt idx="120">
                  <c:v>41578</c:v>
                </c:pt>
                <c:pt idx="121">
                  <c:v>41608</c:v>
                </c:pt>
                <c:pt idx="122">
                  <c:v>41639</c:v>
                </c:pt>
                <c:pt idx="123">
                  <c:v>41670</c:v>
                </c:pt>
                <c:pt idx="124">
                  <c:v>41698</c:v>
                </c:pt>
                <c:pt idx="125">
                  <c:v>41729</c:v>
                </c:pt>
                <c:pt idx="126">
                  <c:v>41759</c:v>
                </c:pt>
                <c:pt idx="127">
                  <c:v>41790</c:v>
                </c:pt>
                <c:pt idx="128">
                  <c:v>41820</c:v>
                </c:pt>
                <c:pt idx="129">
                  <c:v>41851</c:v>
                </c:pt>
                <c:pt idx="130">
                  <c:v>41882</c:v>
                </c:pt>
                <c:pt idx="131">
                  <c:v>41912</c:v>
                </c:pt>
                <c:pt idx="132">
                  <c:v>41913</c:v>
                </c:pt>
                <c:pt idx="133">
                  <c:v>41944</c:v>
                </c:pt>
                <c:pt idx="134">
                  <c:v>41974</c:v>
                </c:pt>
                <c:pt idx="135">
                  <c:v>42005</c:v>
                </c:pt>
                <c:pt idx="136">
                  <c:v>42036</c:v>
                </c:pt>
                <c:pt idx="137">
                  <c:v>42064</c:v>
                </c:pt>
                <c:pt idx="138">
                  <c:v>42095</c:v>
                </c:pt>
                <c:pt idx="139">
                  <c:v>42125</c:v>
                </c:pt>
              </c:numCache>
            </c:numRef>
          </c:cat>
          <c:val>
            <c:numRef>
              <c:f>'BW Water Levels'!$T$258:$T$400</c:f>
              <c:numCache>
                <c:formatCode>0.0</c:formatCode>
                <c:ptCount val="143"/>
                <c:pt idx="3">
                  <c:v>496.5</c:v>
                </c:pt>
                <c:pt idx="4">
                  <c:v>358.35</c:v>
                </c:pt>
                <c:pt idx="5">
                  <c:v>354.25</c:v>
                </c:pt>
                <c:pt idx="6">
                  <c:v>353.88</c:v>
                </c:pt>
                <c:pt idx="7">
                  <c:v>356.5</c:v>
                </c:pt>
                <c:pt idx="8">
                  <c:v>352.6</c:v>
                </c:pt>
                <c:pt idx="9">
                  <c:v>481.9</c:v>
                </c:pt>
                <c:pt idx="10">
                  <c:v>493.3</c:v>
                </c:pt>
                <c:pt idx="11">
                  <c:v>356.3</c:v>
                </c:pt>
                <c:pt idx="12">
                  <c:v>352.2</c:v>
                </c:pt>
                <c:pt idx="13">
                  <c:v>350.4</c:v>
                </c:pt>
                <c:pt idx="14">
                  <c:v>347.2</c:v>
                </c:pt>
                <c:pt idx="15">
                  <c:v>346.6</c:v>
                </c:pt>
                <c:pt idx="16">
                  <c:v>343.9</c:v>
                </c:pt>
                <c:pt idx="17">
                  <c:v>342.4</c:v>
                </c:pt>
                <c:pt idx="18">
                  <c:v>341.7</c:v>
                </c:pt>
                <c:pt idx="19">
                  <c:v>346.73</c:v>
                </c:pt>
                <c:pt idx="20">
                  <c:v>346.6</c:v>
                </c:pt>
                <c:pt idx="21">
                  <c:v>344.7</c:v>
                </c:pt>
                <c:pt idx="22">
                  <c:v>343.5</c:v>
                </c:pt>
                <c:pt idx="23">
                  <c:v>343.1</c:v>
                </c:pt>
                <c:pt idx="24">
                  <c:v>341.5</c:v>
                </c:pt>
                <c:pt idx="25">
                  <c:v>346.6</c:v>
                </c:pt>
                <c:pt idx="26">
                  <c:v>484.55</c:v>
                </c:pt>
                <c:pt idx="27">
                  <c:v>359.95</c:v>
                </c:pt>
                <c:pt idx="28">
                  <c:v>389.91</c:v>
                </c:pt>
                <c:pt idx="29">
                  <c:v>451.03</c:v>
                </c:pt>
                <c:pt idx="30">
                  <c:v>489.88</c:v>
                </c:pt>
                <c:pt idx="31">
                  <c:v>491.57</c:v>
                </c:pt>
                <c:pt idx="32">
                  <c:v>492.86</c:v>
                </c:pt>
                <c:pt idx="33">
                  <c:v>364.9</c:v>
                </c:pt>
                <c:pt idx="34">
                  <c:v>359.35</c:v>
                </c:pt>
                <c:pt idx="35">
                  <c:v>357.35</c:v>
                </c:pt>
                <c:pt idx="36">
                  <c:v>356</c:v>
                </c:pt>
                <c:pt idx="37">
                  <c:v>356.4</c:v>
                </c:pt>
                <c:pt idx="38">
                  <c:v>355.25</c:v>
                </c:pt>
                <c:pt idx="39">
                  <c:v>354.33</c:v>
                </c:pt>
                <c:pt idx="40">
                  <c:v>353.42</c:v>
                </c:pt>
                <c:pt idx="41">
                  <c:v>351.85</c:v>
                </c:pt>
                <c:pt idx="42">
                  <c:v>350.7</c:v>
                </c:pt>
                <c:pt idx="43">
                  <c:v>349.29</c:v>
                </c:pt>
                <c:pt idx="44">
                  <c:v>349.25</c:v>
                </c:pt>
                <c:pt idx="45">
                  <c:v>348.3</c:v>
                </c:pt>
                <c:pt idx="46">
                  <c:v>347.35</c:v>
                </c:pt>
                <c:pt idx="47">
                  <c:v>489</c:v>
                </c:pt>
                <c:pt idx="48">
                  <c:v>371.5</c:v>
                </c:pt>
                <c:pt idx="49">
                  <c:v>354.35</c:v>
                </c:pt>
                <c:pt idx="50">
                  <c:v>365.7</c:v>
                </c:pt>
                <c:pt idx="51">
                  <c:v>483.6</c:v>
                </c:pt>
                <c:pt idx="52">
                  <c:v>356.7</c:v>
                </c:pt>
                <c:pt idx="53">
                  <c:v>354.31</c:v>
                </c:pt>
                <c:pt idx="54">
                  <c:v>353.45</c:v>
                </c:pt>
                <c:pt idx="55">
                  <c:v>352.7</c:v>
                </c:pt>
                <c:pt idx="56">
                  <c:v>352.6</c:v>
                </c:pt>
                <c:pt idx="57">
                  <c:v>351.55</c:v>
                </c:pt>
                <c:pt idx="58">
                  <c:v>351.7</c:v>
                </c:pt>
                <c:pt idx="59">
                  <c:v>484.1</c:v>
                </c:pt>
                <c:pt idx="60">
                  <c:v>357.8</c:v>
                </c:pt>
                <c:pt idx="61">
                  <c:v>354.35</c:v>
                </c:pt>
                <c:pt idx="62">
                  <c:v>354.1</c:v>
                </c:pt>
                <c:pt idx="63">
                  <c:v>357.8</c:v>
                </c:pt>
                <c:pt idx="64">
                  <c:v>354.2</c:v>
                </c:pt>
                <c:pt idx="65">
                  <c:v>352.95</c:v>
                </c:pt>
                <c:pt idx="66">
                  <c:v>351.4</c:v>
                </c:pt>
                <c:pt idx="67">
                  <c:v>350.45</c:v>
                </c:pt>
                <c:pt idx="68">
                  <c:v>350.72</c:v>
                </c:pt>
                <c:pt idx="69">
                  <c:v>353.9</c:v>
                </c:pt>
                <c:pt idx="70">
                  <c:v>369.95</c:v>
                </c:pt>
                <c:pt idx="71">
                  <c:v>389</c:v>
                </c:pt>
                <c:pt idx="72">
                  <c:v>390.78</c:v>
                </c:pt>
                <c:pt idx="73">
                  <c:v>359.9</c:v>
                </c:pt>
                <c:pt idx="74">
                  <c:v>358.05</c:v>
                </c:pt>
                <c:pt idx="75" formatCode="General">
                  <c:v>357.25</c:v>
                </c:pt>
                <c:pt idx="76" formatCode="General">
                  <c:v>357.2</c:v>
                </c:pt>
                <c:pt idx="77" formatCode="General">
                  <c:v>356.75</c:v>
                </c:pt>
                <c:pt idx="78" formatCode="General">
                  <c:v>357.5</c:v>
                </c:pt>
                <c:pt idx="79" formatCode="General">
                  <c:v>390.9</c:v>
                </c:pt>
                <c:pt idx="80" formatCode="General">
                  <c:v>356.4</c:v>
                </c:pt>
                <c:pt idx="81" formatCode="General">
                  <c:v>357.6</c:v>
                </c:pt>
                <c:pt idx="82" formatCode="General">
                  <c:v>357.05</c:v>
                </c:pt>
                <c:pt idx="83" formatCode="General">
                  <c:v>390.95</c:v>
                </c:pt>
                <c:pt idx="84" formatCode="General">
                  <c:v>357.9</c:v>
                </c:pt>
                <c:pt idx="85" formatCode="General">
                  <c:v>356.7</c:v>
                </c:pt>
                <c:pt idx="86" formatCode="General">
                  <c:v>353.55</c:v>
                </c:pt>
                <c:pt idx="87" formatCode="0.00">
                  <c:v>351.2</c:v>
                </c:pt>
                <c:pt idx="88" formatCode="0.00">
                  <c:v>350.05</c:v>
                </c:pt>
                <c:pt idx="89" formatCode="0.00">
                  <c:v>351.35</c:v>
                </c:pt>
                <c:pt idx="90" formatCode="0.00">
                  <c:v>349.9</c:v>
                </c:pt>
                <c:pt idx="91" formatCode="0.00">
                  <c:v>350.2</c:v>
                </c:pt>
                <c:pt idx="92" formatCode="0.00">
                  <c:v>348.7</c:v>
                </c:pt>
                <c:pt idx="93" formatCode="0.00">
                  <c:v>391</c:v>
                </c:pt>
                <c:pt idx="94" formatCode="0.00">
                  <c:v>334</c:v>
                </c:pt>
                <c:pt idx="95" formatCode="0.00">
                  <c:v>353.45</c:v>
                </c:pt>
                <c:pt idx="96" formatCode="0.00">
                  <c:v>352.1</c:v>
                </c:pt>
                <c:pt idx="97" formatCode="0.00">
                  <c:v>349.8</c:v>
                </c:pt>
                <c:pt idx="98" formatCode="0.00">
                  <c:v>348.1</c:v>
                </c:pt>
                <c:pt idx="99" formatCode="0.00">
                  <c:v>346.75</c:v>
                </c:pt>
                <c:pt idx="100" formatCode="0.00">
                  <c:v>345.7</c:v>
                </c:pt>
                <c:pt idx="101" formatCode="0.00">
                  <c:v>544.29999999999995</c:v>
                </c:pt>
                <c:pt idx="102" formatCode="0.00">
                  <c:v>343.6</c:v>
                </c:pt>
                <c:pt idx="103" formatCode="0.00">
                  <c:v>342.9</c:v>
                </c:pt>
                <c:pt idx="104" formatCode="0.00">
                  <c:v>342.35</c:v>
                </c:pt>
                <c:pt idx="105" formatCode="0.00">
                  <c:v>345.2</c:v>
                </c:pt>
                <c:pt idx="106" formatCode="0.00">
                  <c:v>346.7</c:v>
                </c:pt>
                <c:pt idx="107" formatCode="0.00">
                  <c:v>345.6</c:v>
                </c:pt>
                <c:pt idx="108" formatCode="0.00">
                  <c:v>344.2</c:v>
                </c:pt>
                <c:pt idx="109" formatCode="0.00">
                  <c:v>343.1</c:v>
                </c:pt>
                <c:pt idx="110" formatCode="0.00">
                  <c:v>342.25</c:v>
                </c:pt>
                <c:pt idx="111" formatCode="0.00">
                  <c:v>342</c:v>
                </c:pt>
                <c:pt idx="112" formatCode="0.00">
                  <c:v>342.38</c:v>
                </c:pt>
                <c:pt idx="113" formatCode="0.00">
                  <c:v>341.65</c:v>
                </c:pt>
                <c:pt idx="114" formatCode="0.00">
                  <c:v>340.05</c:v>
                </c:pt>
                <c:pt idx="115" formatCode="0.00">
                  <c:v>338.55</c:v>
                </c:pt>
                <c:pt idx="116" formatCode="0.00">
                  <c:v>339</c:v>
                </c:pt>
                <c:pt idx="117" formatCode="0.00">
                  <c:v>338.65</c:v>
                </c:pt>
                <c:pt idx="118" formatCode="0.00">
                  <c:v>347.9</c:v>
                </c:pt>
                <c:pt idx="119" formatCode="0.00">
                  <c:v>349.04</c:v>
                </c:pt>
                <c:pt idx="120" formatCode="0.00">
                  <c:v>346.7</c:v>
                </c:pt>
                <c:pt idx="121" formatCode="0.00">
                  <c:v>344.6</c:v>
                </c:pt>
                <c:pt idx="122" formatCode="0.00">
                  <c:v>343.4</c:v>
                </c:pt>
                <c:pt idx="123" formatCode="0.00">
                  <c:v>342.2</c:v>
                </c:pt>
                <c:pt idx="124" formatCode="0.00">
                  <c:v>341.34</c:v>
                </c:pt>
                <c:pt idx="125" formatCode="0.00">
                  <c:v>340.55</c:v>
                </c:pt>
                <c:pt idx="126" formatCode="0.00">
                  <c:v>340</c:v>
                </c:pt>
                <c:pt idx="127" formatCode="0.00">
                  <c:v>339.35</c:v>
                </c:pt>
                <c:pt idx="128" formatCode="0.00">
                  <c:v>338.81</c:v>
                </c:pt>
                <c:pt idx="129" formatCode="0.00">
                  <c:v>339.15</c:v>
                </c:pt>
                <c:pt idx="130" formatCode="0.00">
                  <c:v>339.2</c:v>
                </c:pt>
                <c:pt idx="131" formatCode="0.00">
                  <c:v>339.4</c:v>
                </c:pt>
                <c:pt idx="135" formatCode="0.00">
                  <c:v>336.2</c:v>
                </c:pt>
                <c:pt idx="136" formatCode="0.00">
                  <c:v>335.52</c:v>
                </c:pt>
                <c:pt idx="137" formatCode="0.00">
                  <c:v>335.35</c:v>
                </c:pt>
                <c:pt idx="138" formatCode="0.00">
                  <c:v>335.42</c:v>
                </c:pt>
                <c:pt idx="139" formatCode="0.00">
                  <c:v>334.97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32128"/>
        <c:axId val="131233664"/>
      </c:lineChart>
      <c:dateAx>
        <c:axId val="131232128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33664"/>
        <c:crosses val="max"/>
        <c:auto val="1"/>
        <c:lblOffset val="100"/>
        <c:baseTimeUnit val="months"/>
        <c:majorUnit val="1"/>
        <c:majorTimeUnit val="years"/>
        <c:minorUnit val="12"/>
        <c:minorTimeUnit val="months"/>
      </c:dateAx>
      <c:valAx>
        <c:axId val="131233664"/>
        <c:scaling>
          <c:orientation val="maxMin"/>
          <c:max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27080438474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32128"/>
        <c:crosses val="autoZero"/>
        <c:crossBetween val="between"/>
        <c:majorUnit val="5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11:  Measured Pumping and Non-pumping Water Levels</a:t>
            </a:r>
          </a:p>
        </c:rich>
      </c:tx>
      <c:layout>
        <c:manualLayout>
          <c:xMode val="edge"/>
          <c:yMode val="edge"/>
          <c:x val="0.11764701079031789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192495921696574"/>
          <c:w val="0.83573806881243062"/>
          <c:h val="0.70473083197389885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lgDash"/>
              </a:ln>
            </c:spPr>
            <c:trendlineType val="linear"/>
            <c:dispRSqr val="0"/>
            <c:dispEq val="0"/>
          </c:trendline>
          <c:cat>
            <c:numRef>
              <c:f>'BW Water Levels'!$A$258:$A$400</c:f>
              <c:numCache>
                <c:formatCode>m/d/yy;@</c:formatCode>
                <c:ptCount val="143"/>
                <c:pt idx="0">
                  <c:v>37925</c:v>
                </c:pt>
                <c:pt idx="1">
                  <c:v>37955</c:v>
                </c:pt>
                <c:pt idx="2">
                  <c:v>37986</c:v>
                </c:pt>
                <c:pt idx="3">
                  <c:v>38017</c:v>
                </c:pt>
                <c:pt idx="4">
                  <c:v>38045</c:v>
                </c:pt>
                <c:pt idx="5">
                  <c:v>38077</c:v>
                </c:pt>
                <c:pt idx="6">
                  <c:v>38107</c:v>
                </c:pt>
                <c:pt idx="7">
                  <c:v>38138</c:v>
                </c:pt>
                <c:pt idx="8">
                  <c:v>38168</c:v>
                </c:pt>
                <c:pt idx="9">
                  <c:v>38199</c:v>
                </c:pt>
                <c:pt idx="10">
                  <c:v>38230</c:v>
                </c:pt>
                <c:pt idx="11">
                  <c:v>38260</c:v>
                </c:pt>
                <c:pt idx="12">
                  <c:v>38291</c:v>
                </c:pt>
                <c:pt idx="13">
                  <c:v>38321</c:v>
                </c:pt>
                <c:pt idx="14">
                  <c:v>38352</c:v>
                </c:pt>
                <c:pt idx="15">
                  <c:v>38383</c:v>
                </c:pt>
                <c:pt idx="16">
                  <c:v>38411</c:v>
                </c:pt>
                <c:pt idx="17">
                  <c:v>38442</c:v>
                </c:pt>
                <c:pt idx="18">
                  <c:v>38472</c:v>
                </c:pt>
                <c:pt idx="19">
                  <c:v>38503</c:v>
                </c:pt>
                <c:pt idx="20">
                  <c:v>38533</c:v>
                </c:pt>
                <c:pt idx="21">
                  <c:v>38564</c:v>
                </c:pt>
                <c:pt idx="22">
                  <c:v>38595</c:v>
                </c:pt>
                <c:pt idx="23">
                  <c:v>38625</c:v>
                </c:pt>
                <c:pt idx="24">
                  <c:v>38656</c:v>
                </c:pt>
                <c:pt idx="25">
                  <c:v>38686</c:v>
                </c:pt>
                <c:pt idx="26">
                  <c:v>38717</c:v>
                </c:pt>
                <c:pt idx="27">
                  <c:v>38748</c:v>
                </c:pt>
                <c:pt idx="28">
                  <c:v>38776</c:v>
                </c:pt>
                <c:pt idx="29">
                  <c:v>38807</c:v>
                </c:pt>
                <c:pt idx="30">
                  <c:v>38837</c:v>
                </c:pt>
                <c:pt idx="31">
                  <c:v>38868</c:v>
                </c:pt>
                <c:pt idx="32">
                  <c:v>38898</c:v>
                </c:pt>
                <c:pt idx="33">
                  <c:v>38929</c:v>
                </c:pt>
                <c:pt idx="34">
                  <c:v>38960</c:v>
                </c:pt>
                <c:pt idx="35">
                  <c:v>38990</c:v>
                </c:pt>
                <c:pt idx="36">
                  <c:v>39021</c:v>
                </c:pt>
                <c:pt idx="37">
                  <c:v>39051</c:v>
                </c:pt>
                <c:pt idx="38">
                  <c:v>39082</c:v>
                </c:pt>
                <c:pt idx="39">
                  <c:v>39113</c:v>
                </c:pt>
                <c:pt idx="40">
                  <c:v>39141</c:v>
                </c:pt>
                <c:pt idx="41">
                  <c:v>39172</c:v>
                </c:pt>
                <c:pt idx="42">
                  <c:v>39202</c:v>
                </c:pt>
                <c:pt idx="43">
                  <c:v>39233</c:v>
                </c:pt>
                <c:pt idx="44">
                  <c:v>39263</c:v>
                </c:pt>
                <c:pt idx="45">
                  <c:v>39294</c:v>
                </c:pt>
                <c:pt idx="46">
                  <c:v>39325</c:v>
                </c:pt>
                <c:pt idx="47">
                  <c:v>39355</c:v>
                </c:pt>
                <c:pt idx="48">
                  <c:v>39386</c:v>
                </c:pt>
                <c:pt idx="49">
                  <c:v>39416</c:v>
                </c:pt>
                <c:pt idx="50">
                  <c:v>39447</c:v>
                </c:pt>
                <c:pt idx="51">
                  <c:v>39478</c:v>
                </c:pt>
                <c:pt idx="52">
                  <c:v>39507</c:v>
                </c:pt>
                <c:pt idx="53">
                  <c:v>39538</c:v>
                </c:pt>
                <c:pt idx="54">
                  <c:v>39568</c:v>
                </c:pt>
                <c:pt idx="55">
                  <c:v>39599</c:v>
                </c:pt>
                <c:pt idx="56">
                  <c:v>39629</c:v>
                </c:pt>
                <c:pt idx="57">
                  <c:v>39660</c:v>
                </c:pt>
                <c:pt idx="58">
                  <c:v>39691</c:v>
                </c:pt>
                <c:pt idx="59">
                  <c:v>39721</c:v>
                </c:pt>
                <c:pt idx="60">
                  <c:v>39752</c:v>
                </c:pt>
                <c:pt idx="61">
                  <c:v>39782</c:v>
                </c:pt>
                <c:pt idx="62">
                  <c:v>39813</c:v>
                </c:pt>
                <c:pt idx="63">
                  <c:v>39844</c:v>
                </c:pt>
                <c:pt idx="64">
                  <c:v>39872</c:v>
                </c:pt>
                <c:pt idx="65">
                  <c:v>39903</c:v>
                </c:pt>
                <c:pt idx="66">
                  <c:v>39933</c:v>
                </c:pt>
                <c:pt idx="67">
                  <c:v>39964</c:v>
                </c:pt>
                <c:pt idx="68">
                  <c:v>39994</c:v>
                </c:pt>
                <c:pt idx="69">
                  <c:v>40025</c:v>
                </c:pt>
                <c:pt idx="70">
                  <c:v>40056</c:v>
                </c:pt>
                <c:pt idx="71">
                  <c:v>40086</c:v>
                </c:pt>
                <c:pt idx="72">
                  <c:v>40117</c:v>
                </c:pt>
                <c:pt idx="73">
                  <c:v>40147</c:v>
                </c:pt>
                <c:pt idx="74">
                  <c:v>40178</c:v>
                </c:pt>
                <c:pt idx="75">
                  <c:v>40209</c:v>
                </c:pt>
                <c:pt idx="76">
                  <c:v>40237</c:v>
                </c:pt>
                <c:pt idx="77">
                  <c:v>40268</c:v>
                </c:pt>
                <c:pt idx="78">
                  <c:v>40298</c:v>
                </c:pt>
                <c:pt idx="79">
                  <c:v>40329</c:v>
                </c:pt>
                <c:pt idx="80">
                  <c:v>40359</c:v>
                </c:pt>
                <c:pt idx="81">
                  <c:v>40390</c:v>
                </c:pt>
                <c:pt idx="82">
                  <c:v>40421</c:v>
                </c:pt>
                <c:pt idx="83">
                  <c:v>40451</c:v>
                </c:pt>
                <c:pt idx="84">
                  <c:v>40482</c:v>
                </c:pt>
                <c:pt idx="85">
                  <c:v>40512</c:v>
                </c:pt>
                <c:pt idx="86">
                  <c:v>40543</c:v>
                </c:pt>
                <c:pt idx="87">
                  <c:v>40574</c:v>
                </c:pt>
                <c:pt idx="88">
                  <c:v>40602</c:v>
                </c:pt>
                <c:pt idx="89">
                  <c:v>40633</c:v>
                </c:pt>
                <c:pt idx="90">
                  <c:v>40663</c:v>
                </c:pt>
                <c:pt idx="91">
                  <c:v>40694</c:v>
                </c:pt>
                <c:pt idx="92">
                  <c:v>40724</c:v>
                </c:pt>
                <c:pt idx="93">
                  <c:v>40755</c:v>
                </c:pt>
                <c:pt idx="94">
                  <c:v>40786</c:v>
                </c:pt>
                <c:pt idx="95">
                  <c:v>40816</c:v>
                </c:pt>
                <c:pt idx="96">
                  <c:v>40847</c:v>
                </c:pt>
                <c:pt idx="97">
                  <c:v>40877</c:v>
                </c:pt>
                <c:pt idx="98">
                  <c:v>40908</c:v>
                </c:pt>
                <c:pt idx="99">
                  <c:v>40939</c:v>
                </c:pt>
                <c:pt idx="100">
                  <c:v>40968</c:v>
                </c:pt>
                <c:pt idx="101">
                  <c:v>40999</c:v>
                </c:pt>
                <c:pt idx="102">
                  <c:v>41029</c:v>
                </c:pt>
                <c:pt idx="103">
                  <c:v>41060</c:v>
                </c:pt>
                <c:pt idx="104">
                  <c:v>41090</c:v>
                </c:pt>
                <c:pt idx="105">
                  <c:v>41121</c:v>
                </c:pt>
                <c:pt idx="106">
                  <c:v>41152</c:v>
                </c:pt>
                <c:pt idx="107">
                  <c:v>41182</c:v>
                </c:pt>
                <c:pt idx="108">
                  <c:v>41213</c:v>
                </c:pt>
                <c:pt idx="109">
                  <c:v>41243</c:v>
                </c:pt>
                <c:pt idx="110">
                  <c:v>41274</c:v>
                </c:pt>
                <c:pt idx="111">
                  <c:v>41305</c:v>
                </c:pt>
                <c:pt idx="112">
                  <c:v>41333</c:v>
                </c:pt>
                <c:pt idx="113">
                  <c:v>41364</c:v>
                </c:pt>
                <c:pt idx="114">
                  <c:v>41394</c:v>
                </c:pt>
                <c:pt idx="115">
                  <c:v>41425</c:v>
                </c:pt>
                <c:pt idx="116">
                  <c:v>41455</c:v>
                </c:pt>
                <c:pt idx="117">
                  <c:v>41486</c:v>
                </c:pt>
                <c:pt idx="118">
                  <c:v>41517</c:v>
                </c:pt>
                <c:pt idx="119">
                  <c:v>41547</c:v>
                </c:pt>
                <c:pt idx="120">
                  <c:v>41578</c:v>
                </c:pt>
                <c:pt idx="121">
                  <c:v>41608</c:v>
                </c:pt>
                <c:pt idx="122">
                  <c:v>41639</c:v>
                </c:pt>
                <c:pt idx="123">
                  <c:v>41670</c:v>
                </c:pt>
                <c:pt idx="124">
                  <c:v>41698</c:v>
                </c:pt>
                <c:pt idx="125">
                  <c:v>41729</c:v>
                </c:pt>
                <c:pt idx="126">
                  <c:v>41759</c:v>
                </c:pt>
                <c:pt idx="127">
                  <c:v>41790</c:v>
                </c:pt>
                <c:pt idx="128">
                  <c:v>41820</c:v>
                </c:pt>
                <c:pt idx="129">
                  <c:v>41851</c:v>
                </c:pt>
                <c:pt idx="130">
                  <c:v>41882</c:v>
                </c:pt>
                <c:pt idx="131">
                  <c:v>41912</c:v>
                </c:pt>
                <c:pt idx="132">
                  <c:v>41913</c:v>
                </c:pt>
                <c:pt idx="133">
                  <c:v>41944</c:v>
                </c:pt>
                <c:pt idx="134">
                  <c:v>41974</c:v>
                </c:pt>
                <c:pt idx="135">
                  <c:v>42005</c:v>
                </c:pt>
                <c:pt idx="136">
                  <c:v>42036</c:v>
                </c:pt>
                <c:pt idx="137">
                  <c:v>42064</c:v>
                </c:pt>
                <c:pt idx="138">
                  <c:v>42095</c:v>
                </c:pt>
                <c:pt idx="139">
                  <c:v>42125</c:v>
                </c:pt>
              </c:numCache>
            </c:numRef>
          </c:cat>
          <c:val>
            <c:numRef>
              <c:f>'BW Water Levels'!$V$258:$V$400</c:f>
              <c:numCache>
                <c:formatCode>0.0</c:formatCode>
                <c:ptCount val="143"/>
                <c:pt idx="0">
                  <c:v>489.94</c:v>
                </c:pt>
                <c:pt idx="3">
                  <c:v>380</c:v>
                </c:pt>
                <c:pt idx="4">
                  <c:v>491.25</c:v>
                </c:pt>
                <c:pt idx="5">
                  <c:v>519.76</c:v>
                </c:pt>
                <c:pt idx="6">
                  <c:v>518.77</c:v>
                </c:pt>
                <c:pt idx="7">
                  <c:v>405.5</c:v>
                </c:pt>
                <c:pt idx="8">
                  <c:v>402.6</c:v>
                </c:pt>
                <c:pt idx="9">
                  <c:v>385.4</c:v>
                </c:pt>
                <c:pt idx="10">
                  <c:v>390.5</c:v>
                </c:pt>
                <c:pt idx="11">
                  <c:v>392.8</c:v>
                </c:pt>
                <c:pt idx="12">
                  <c:v>511.6</c:v>
                </c:pt>
                <c:pt idx="13">
                  <c:v>522.6</c:v>
                </c:pt>
                <c:pt idx="14">
                  <c:v>385.3</c:v>
                </c:pt>
                <c:pt idx="15">
                  <c:v>378.2</c:v>
                </c:pt>
                <c:pt idx="16">
                  <c:v>474.05</c:v>
                </c:pt>
                <c:pt idx="17">
                  <c:v>386.19</c:v>
                </c:pt>
                <c:pt idx="18">
                  <c:v>393</c:v>
                </c:pt>
                <c:pt idx="19">
                  <c:v>401.32</c:v>
                </c:pt>
                <c:pt idx="20">
                  <c:v>505.43</c:v>
                </c:pt>
                <c:pt idx="21">
                  <c:v>390.91</c:v>
                </c:pt>
                <c:pt idx="22">
                  <c:v>386.73</c:v>
                </c:pt>
                <c:pt idx="23">
                  <c:v>476.18</c:v>
                </c:pt>
                <c:pt idx="24">
                  <c:v>390.45</c:v>
                </c:pt>
                <c:pt idx="25">
                  <c:v>385.4</c:v>
                </c:pt>
                <c:pt idx="26">
                  <c:v>490.65</c:v>
                </c:pt>
                <c:pt idx="27">
                  <c:v>497.22</c:v>
                </c:pt>
                <c:pt idx="28">
                  <c:v>507.1</c:v>
                </c:pt>
                <c:pt idx="29">
                  <c:v>505.84</c:v>
                </c:pt>
                <c:pt idx="30">
                  <c:v>508.4</c:v>
                </c:pt>
                <c:pt idx="31">
                  <c:v>508.8</c:v>
                </c:pt>
                <c:pt idx="32">
                  <c:v>414.7</c:v>
                </c:pt>
                <c:pt idx="33">
                  <c:v>502.25</c:v>
                </c:pt>
                <c:pt idx="34">
                  <c:v>404.95</c:v>
                </c:pt>
                <c:pt idx="35">
                  <c:v>403.03</c:v>
                </c:pt>
                <c:pt idx="36">
                  <c:v>398.23</c:v>
                </c:pt>
                <c:pt idx="37">
                  <c:v>406.28</c:v>
                </c:pt>
                <c:pt idx="38">
                  <c:v>406.13</c:v>
                </c:pt>
                <c:pt idx="39">
                  <c:v>405.99</c:v>
                </c:pt>
                <c:pt idx="40">
                  <c:v>400.2</c:v>
                </c:pt>
                <c:pt idx="41">
                  <c:v>397</c:v>
                </c:pt>
                <c:pt idx="42">
                  <c:v>395.7</c:v>
                </c:pt>
                <c:pt idx="46">
                  <c:v>390.4</c:v>
                </c:pt>
                <c:pt idx="47">
                  <c:v>406.95</c:v>
                </c:pt>
                <c:pt idx="48">
                  <c:v>396.5</c:v>
                </c:pt>
                <c:pt idx="49">
                  <c:v>394.22</c:v>
                </c:pt>
                <c:pt idx="50">
                  <c:v>397.45</c:v>
                </c:pt>
                <c:pt idx="51">
                  <c:v>397</c:v>
                </c:pt>
                <c:pt idx="52">
                  <c:v>514.5</c:v>
                </c:pt>
                <c:pt idx="53">
                  <c:v>403</c:v>
                </c:pt>
                <c:pt idx="54">
                  <c:v>513.25</c:v>
                </c:pt>
                <c:pt idx="55">
                  <c:v>412.4</c:v>
                </c:pt>
                <c:pt idx="56">
                  <c:v>401.8</c:v>
                </c:pt>
                <c:pt idx="57">
                  <c:v>487.77</c:v>
                </c:pt>
                <c:pt idx="58">
                  <c:v>398</c:v>
                </c:pt>
                <c:pt idx="59">
                  <c:v>499.5</c:v>
                </c:pt>
                <c:pt idx="60">
                  <c:v>435.9</c:v>
                </c:pt>
                <c:pt idx="61">
                  <c:v>514</c:v>
                </c:pt>
                <c:pt idx="62">
                  <c:v>519.95000000000005</c:v>
                </c:pt>
                <c:pt idx="63">
                  <c:v>425.4</c:v>
                </c:pt>
                <c:pt idx="64">
                  <c:v>420.1</c:v>
                </c:pt>
                <c:pt idx="65">
                  <c:v>420.35</c:v>
                </c:pt>
                <c:pt idx="66">
                  <c:v>408.5</c:v>
                </c:pt>
                <c:pt idx="67">
                  <c:v>404.4</c:v>
                </c:pt>
                <c:pt idx="68">
                  <c:v>402.65</c:v>
                </c:pt>
                <c:pt idx="69">
                  <c:v>401.5</c:v>
                </c:pt>
                <c:pt idx="70">
                  <c:v>403.9</c:v>
                </c:pt>
                <c:pt idx="71">
                  <c:v>402</c:v>
                </c:pt>
                <c:pt idx="72">
                  <c:v>402.15</c:v>
                </c:pt>
                <c:pt idx="73">
                  <c:v>405.05</c:v>
                </c:pt>
                <c:pt idx="74">
                  <c:v>402.29</c:v>
                </c:pt>
                <c:pt idx="75" formatCode="General">
                  <c:v>401.7</c:v>
                </c:pt>
                <c:pt idx="76" formatCode="General">
                  <c:v>401.55</c:v>
                </c:pt>
                <c:pt idx="77" formatCode="General">
                  <c:v>400.75</c:v>
                </c:pt>
                <c:pt idx="78" formatCode="General">
                  <c:v>474.9</c:v>
                </c:pt>
                <c:pt idx="79" formatCode="General">
                  <c:v>508.49</c:v>
                </c:pt>
                <c:pt idx="80" formatCode="General">
                  <c:v>406</c:v>
                </c:pt>
                <c:pt idx="81" formatCode="General">
                  <c:v>404.4</c:v>
                </c:pt>
                <c:pt idx="82" formatCode="General">
                  <c:v>489.7</c:v>
                </c:pt>
                <c:pt idx="83" formatCode="General">
                  <c:v>514.1</c:v>
                </c:pt>
                <c:pt idx="84" formatCode="General">
                  <c:v>412.17</c:v>
                </c:pt>
                <c:pt idx="85" formatCode="General">
                  <c:v>410.15</c:v>
                </c:pt>
                <c:pt idx="86" formatCode="General">
                  <c:v>406.15</c:v>
                </c:pt>
                <c:pt idx="87" formatCode="0.00">
                  <c:v>404</c:v>
                </c:pt>
                <c:pt idx="88" formatCode="0.00">
                  <c:v>405.5</c:v>
                </c:pt>
                <c:pt idx="89" formatCode="0.00">
                  <c:v>404.5</c:v>
                </c:pt>
                <c:pt idx="90" formatCode="0.00">
                  <c:v>406.6</c:v>
                </c:pt>
                <c:pt idx="91" formatCode="0.00">
                  <c:v>498.6</c:v>
                </c:pt>
                <c:pt idx="92" formatCode="0.00">
                  <c:v>407.3</c:v>
                </c:pt>
                <c:pt idx="93" formatCode="0.00">
                  <c:v>503.2</c:v>
                </c:pt>
                <c:pt idx="94" formatCode="0.00">
                  <c:v>504.5</c:v>
                </c:pt>
                <c:pt idx="95" formatCode="0.00">
                  <c:v>409.4</c:v>
                </c:pt>
                <c:pt idx="96" formatCode="0.00">
                  <c:v>407.7</c:v>
                </c:pt>
                <c:pt idx="97" formatCode="0.00">
                  <c:v>405.2</c:v>
                </c:pt>
                <c:pt idx="98" formatCode="0.00">
                  <c:v>401.8</c:v>
                </c:pt>
                <c:pt idx="99" formatCode="0.00">
                  <c:v>402.65</c:v>
                </c:pt>
                <c:pt idx="100" formatCode="0.00">
                  <c:v>401.8</c:v>
                </c:pt>
                <c:pt idx="101" formatCode="0.00">
                  <c:v>400.7</c:v>
                </c:pt>
                <c:pt idx="102" formatCode="0.00">
                  <c:v>400</c:v>
                </c:pt>
                <c:pt idx="103" formatCode="0.00">
                  <c:v>399.43</c:v>
                </c:pt>
                <c:pt idx="104" formatCode="0.00">
                  <c:v>388.7</c:v>
                </c:pt>
                <c:pt idx="105" formatCode="0.00">
                  <c:v>398.6</c:v>
                </c:pt>
                <c:pt idx="106" formatCode="0.00">
                  <c:v>399.6</c:v>
                </c:pt>
                <c:pt idx="107" formatCode="0.00">
                  <c:v>398.95</c:v>
                </c:pt>
                <c:pt idx="108" formatCode="0.00">
                  <c:v>398.4</c:v>
                </c:pt>
                <c:pt idx="109" formatCode="0.00">
                  <c:v>397.85</c:v>
                </c:pt>
                <c:pt idx="110" formatCode="0.00">
                  <c:v>397.2</c:v>
                </c:pt>
                <c:pt idx="111" formatCode="0.00">
                  <c:v>494</c:v>
                </c:pt>
                <c:pt idx="112" formatCode="0.00">
                  <c:v>404.4</c:v>
                </c:pt>
                <c:pt idx="113" formatCode="0.00">
                  <c:v>401</c:v>
                </c:pt>
                <c:pt idx="114" formatCode="0.00">
                  <c:v>400.05</c:v>
                </c:pt>
                <c:pt idx="115" formatCode="0.00">
                  <c:v>398.99</c:v>
                </c:pt>
                <c:pt idx="116" formatCode="0.00">
                  <c:v>398.75</c:v>
                </c:pt>
                <c:pt idx="117" formatCode="0.00">
                  <c:v>496.3</c:v>
                </c:pt>
                <c:pt idx="118" formatCode="0.00">
                  <c:v>494</c:v>
                </c:pt>
                <c:pt idx="119" formatCode="0.00">
                  <c:v>415.83</c:v>
                </c:pt>
                <c:pt idx="120" formatCode="0.00">
                  <c:v>407.5</c:v>
                </c:pt>
                <c:pt idx="121" formatCode="0.00">
                  <c:v>404.2</c:v>
                </c:pt>
                <c:pt idx="122" formatCode="0.00">
                  <c:v>402.62</c:v>
                </c:pt>
                <c:pt idx="123" formatCode="0.00">
                  <c:v>401.5</c:v>
                </c:pt>
                <c:pt idx="124" formatCode="0.00">
                  <c:v>400.57</c:v>
                </c:pt>
                <c:pt idx="125" formatCode="0.00">
                  <c:v>399.9</c:v>
                </c:pt>
                <c:pt idx="126" formatCode="0.00">
                  <c:v>399.3</c:v>
                </c:pt>
                <c:pt idx="127" formatCode="0.00">
                  <c:v>398.45</c:v>
                </c:pt>
                <c:pt idx="128" formatCode="0.00">
                  <c:v>397.8</c:v>
                </c:pt>
                <c:pt idx="129" formatCode="0.00">
                  <c:v>400.78</c:v>
                </c:pt>
                <c:pt idx="130" formatCode="0.00">
                  <c:v>399.45</c:v>
                </c:pt>
                <c:pt idx="131" formatCode="0.00">
                  <c:v>398.85</c:v>
                </c:pt>
                <c:pt idx="135" formatCode="0.00">
                  <c:v>396.58</c:v>
                </c:pt>
                <c:pt idx="136" formatCode="0.00">
                  <c:v>395.59</c:v>
                </c:pt>
                <c:pt idx="137" formatCode="0.00">
                  <c:v>395.3</c:v>
                </c:pt>
                <c:pt idx="138" formatCode="0.00">
                  <c:v>397.93</c:v>
                </c:pt>
                <c:pt idx="139" formatCode="0.00">
                  <c:v>396.41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15424"/>
        <c:axId val="131462272"/>
      </c:lineChart>
      <c:dateAx>
        <c:axId val="131415424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62272"/>
        <c:crosses val="max"/>
        <c:auto val="1"/>
        <c:lblOffset val="0"/>
        <c:baseTimeUnit val="months"/>
        <c:majorUnit val="1"/>
        <c:majorTimeUnit val="years"/>
        <c:minorUnit val="6"/>
        <c:minorTimeUnit val="months"/>
      </c:dateAx>
      <c:valAx>
        <c:axId val="131462272"/>
        <c:scaling>
          <c:orientation val="maxMin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7601941914123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15424"/>
        <c:crosses val="autoZero"/>
        <c:crossBetween val="between"/>
        <c:majorUnit val="5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12:  Measured Pumping and Non-pumping Water Levels</a:t>
            </a:r>
          </a:p>
        </c:rich>
      </c:tx>
      <c:layout>
        <c:manualLayout>
          <c:xMode val="edge"/>
          <c:yMode val="edge"/>
          <c:x val="0.11764701079031789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192495921696574"/>
          <c:w val="0.83573806881243062"/>
          <c:h val="0.69494290375203915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lgDash"/>
              </a:ln>
            </c:spPr>
            <c:trendlineType val="linear"/>
            <c:dispRSqr val="1"/>
            <c:dispEq val="0"/>
            <c:trendlineLbl>
              <c:layout>
                <c:manualLayout>
                  <c:x val="-0.13520904409701284"/>
                  <c:y val="8.1174512207820904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cat>
            <c:numRef>
              <c:f>'BW Water Levels'!$A$258:$A$400</c:f>
              <c:numCache>
                <c:formatCode>m/d/yy;@</c:formatCode>
                <c:ptCount val="143"/>
                <c:pt idx="0">
                  <c:v>37925</c:v>
                </c:pt>
                <c:pt idx="1">
                  <c:v>37955</c:v>
                </c:pt>
                <c:pt idx="2">
                  <c:v>37986</c:v>
                </c:pt>
                <c:pt idx="3">
                  <c:v>38017</c:v>
                </c:pt>
                <c:pt idx="4">
                  <c:v>38045</c:v>
                </c:pt>
                <c:pt idx="5">
                  <c:v>38077</c:v>
                </c:pt>
                <c:pt idx="6">
                  <c:v>38107</c:v>
                </c:pt>
                <c:pt idx="7">
                  <c:v>38138</c:v>
                </c:pt>
                <c:pt idx="8">
                  <c:v>38168</c:v>
                </c:pt>
                <c:pt idx="9">
                  <c:v>38199</c:v>
                </c:pt>
                <c:pt idx="10">
                  <c:v>38230</c:v>
                </c:pt>
                <c:pt idx="11">
                  <c:v>38260</c:v>
                </c:pt>
                <c:pt idx="12">
                  <c:v>38291</c:v>
                </c:pt>
                <c:pt idx="13">
                  <c:v>38321</c:v>
                </c:pt>
                <c:pt idx="14">
                  <c:v>38352</c:v>
                </c:pt>
                <c:pt idx="15">
                  <c:v>38383</c:v>
                </c:pt>
                <c:pt idx="16">
                  <c:v>38411</c:v>
                </c:pt>
                <c:pt idx="17">
                  <c:v>38442</c:v>
                </c:pt>
                <c:pt idx="18">
                  <c:v>38472</c:v>
                </c:pt>
                <c:pt idx="19">
                  <c:v>38503</c:v>
                </c:pt>
                <c:pt idx="20">
                  <c:v>38533</c:v>
                </c:pt>
                <c:pt idx="21">
                  <c:v>38564</c:v>
                </c:pt>
                <c:pt idx="22">
                  <c:v>38595</c:v>
                </c:pt>
                <c:pt idx="23">
                  <c:v>38625</c:v>
                </c:pt>
                <c:pt idx="24">
                  <c:v>38656</c:v>
                </c:pt>
                <c:pt idx="25">
                  <c:v>38686</c:v>
                </c:pt>
                <c:pt idx="26">
                  <c:v>38717</c:v>
                </c:pt>
                <c:pt idx="27">
                  <c:v>38748</c:v>
                </c:pt>
                <c:pt idx="28">
                  <c:v>38776</c:v>
                </c:pt>
                <c:pt idx="29">
                  <c:v>38807</c:v>
                </c:pt>
                <c:pt idx="30">
                  <c:v>38837</c:v>
                </c:pt>
                <c:pt idx="31">
                  <c:v>38868</c:v>
                </c:pt>
                <c:pt idx="32">
                  <c:v>38898</c:v>
                </c:pt>
                <c:pt idx="33">
                  <c:v>38929</c:v>
                </c:pt>
                <c:pt idx="34">
                  <c:v>38960</c:v>
                </c:pt>
                <c:pt idx="35">
                  <c:v>38990</c:v>
                </c:pt>
                <c:pt idx="36">
                  <c:v>39021</c:v>
                </c:pt>
                <c:pt idx="37">
                  <c:v>39051</c:v>
                </c:pt>
                <c:pt idx="38">
                  <c:v>39082</c:v>
                </c:pt>
                <c:pt idx="39">
                  <c:v>39113</c:v>
                </c:pt>
                <c:pt idx="40">
                  <c:v>39141</c:v>
                </c:pt>
                <c:pt idx="41">
                  <c:v>39172</c:v>
                </c:pt>
                <c:pt idx="42">
                  <c:v>39202</c:v>
                </c:pt>
                <c:pt idx="43">
                  <c:v>39233</c:v>
                </c:pt>
                <c:pt idx="44">
                  <c:v>39263</c:v>
                </c:pt>
                <c:pt idx="45">
                  <c:v>39294</c:v>
                </c:pt>
                <c:pt idx="46">
                  <c:v>39325</c:v>
                </c:pt>
                <c:pt idx="47">
                  <c:v>39355</c:v>
                </c:pt>
                <c:pt idx="48">
                  <c:v>39386</c:v>
                </c:pt>
                <c:pt idx="49">
                  <c:v>39416</c:v>
                </c:pt>
                <c:pt idx="50">
                  <c:v>39447</c:v>
                </c:pt>
                <c:pt idx="51">
                  <c:v>39478</c:v>
                </c:pt>
                <c:pt idx="52">
                  <c:v>39507</c:v>
                </c:pt>
                <c:pt idx="53">
                  <c:v>39538</c:v>
                </c:pt>
                <c:pt idx="54">
                  <c:v>39568</c:v>
                </c:pt>
                <c:pt idx="55">
                  <c:v>39599</c:v>
                </c:pt>
                <c:pt idx="56">
                  <c:v>39629</c:v>
                </c:pt>
                <c:pt idx="57">
                  <c:v>39660</c:v>
                </c:pt>
                <c:pt idx="58">
                  <c:v>39691</c:v>
                </c:pt>
                <c:pt idx="59">
                  <c:v>39721</c:v>
                </c:pt>
                <c:pt idx="60">
                  <c:v>39752</c:v>
                </c:pt>
                <c:pt idx="61">
                  <c:v>39782</c:v>
                </c:pt>
                <c:pt idx="62">
                  <c:v>39813</c:v>
                </c:pt>
                <c:pt idx="63">
                  <c:v>39844</c:v>
                </c:pt>
                <c:pt idx="64">
                  <c:v>39872</c:v>
                </c:pt>
                <c:pt idx="65">
                  <c:v>39903</c:v>
                </c:pt>
                <c:pt idx="66">
                  <c:v>39933</c:v>
                </c:pt>
                <c:pt idx="67">
                  <c:v>39964</c:v>
                </c:pt>
                <c:pt idx="68">
                  <c:v>39994</c:v>
                </c:pt>
                <c:pt idx="69">
                  <c:v>40025</c:v>
                </c:pt>
                <c:pt idx="70">
                  <c:v>40056</c:v>
                </c:pt>
                <c:pt idx="71">
                  <c:v>40086</c:v>
                </c:pt>
                <c:pt idx="72">
                  <c:v>40117</c:v>
                </c:pt>
                <c:pt idx="73">
                  <c:v>40147</c:v>
                </c:pt>
                <c:pt idx="74">
                  <c:v>40178</c:v>
                </c:pt>
                <c:pt idx="75">
                  <c:v>40209</c:v>
                </c:pt>
                <c:pt idx="76">
                  <c:v>40237</c:v>
                </c:pt>
                <c:pt idx="77">
                  <c:v>40268</c:v>
                </c:pt>
                <c:pt idx="78">
                  <c:v>40298</c:v>
                </c:pt>
                <c:pt idx="79">
                  <c:v>40329</c:v>
                </c:pt>
                <c:pt idx="80">
                  <c:v>40359</c:v>
                </c:pt>
                <c:pt idx="81">
                  <c:v>40390</c:v>
                </c:pt>
                <c:pt idx="82">
                  <c:v>40421</c:v>
                </c:pt>
                <c:pt idx="83">
                  <c:v>40451</c:v>
                </c:pt>
                <c:pt idx="84">
                  <c:v>40482</c:v>
                </c:pt>
                <c:pt idx="85">
                  <c:v>40512</c:v>
                </c:pt>
                <c:pt idx="86">
                  <c:v>40543</c:v>
                </c:pt>
                <c:pt idx="87">
                  <c:v>40574</c:v>
                </c:pt>
                <c:pt idx="88">
                  <c:v>40602</c:v>
                </c:pt>
                <c:pt idx="89">
                  <c:v>40633</c:v>
                </c:pt>
                <c:pt idx="90">
                  <c:v>40663</c:v>
                </c:pt>
                <c:pt idx="91">
                  <c:v>40694</c:v>
                </c:pt>
                <c:pt idx="92">
                  <c:v>40724</c:v>
                </c:pt>
                <c:pt idx="93">
                  <c:v>40755</c:v>
                </c:pt>
                <c:pt idx="94">
                  <c:v>40786</c:v>
                </c:pt>
                <c:pt idx="95">
                  <c:v>40816</c:v>
                </c:pt>
                <c:pt idx="96">
                  <c:v>40847</c:v>
                </c:pt>
                <c:pt idx="97">
                  <c:v>40877</c:v>
                </c:pt>
                <c:pt idx="98">
                  <c:v>40908</c:v>
                </c:pt>
                <c:pt idx="99">
                  <c:v>40939</c:v>
                </c:pt>
                <c:pt idx="100">
                  <c:v>40968</c:v>
                </c:pt>
                <c:pt idx="101">
                  <c:v>40999</c:v>
                </c:pt>
                <c:pt idx="102">
                  <c:v>41029</c:v>
                </c:pt>
                <c:pt idx="103">
                  <c:v>41060</c:v>
                </c:pt>
                <c:pt idx="104">
                  <c:v>41090</c:v>
                </c:pt>
                <c:pt idx="105">
                  <c:v>41121</c:v>
                </c:pt>
                <c:pt idx="106">
                  <c:v>41152</c:v>
                </c:pt>
                <c:pt idx="107">
                  <c:v>41182</c:v>
                </c:pt>
                <c:pt idx="108">
                  <c:v>41213</c:v>
                </c:pt>
                <c:pt idx="109">
                  <c:v>41243</c:v>
                </c:pt>
                <c:pt idx="110">
                  <c:v>41274</c:v>
                </c:pt>
                <c:pt idx="111">
                  <c:v>41305</c:v>
                </c:pt>
                <c:pt idx="112">
                  <c:v>41333</c:v>
                </c:pt>
                <c:pt idx="113">
                  <c:v>41364</c:v>
                </c:pt>
                <c:pt idx="114">
                  <c:v>41394</c:v>
                </c:pt>
                <c:pt idx="115">
                  <c:v>41425</c:v>
                </c:pt>
                <c:pt idx="116">
                  <c:v>41455</c:v>
                </c:pt>
                <c:pt idx="117">
                  <c:v>41486</c:v>
                </c:pt>
                <c:pt idx="118">
                  <c:v>41517</c:v>
                </c:pt>
                <c:pt idx="119">
                  <c:v>41547</c:v>
                </c:pt>
                <c:pt idx="120">
                  <c:v>41578</c:v>
                </c:pt>
                <c:pt idx="121">
                  <c:v>41608</c:v>
                </c:pt>
                <c:pt idx="122">
                  <c:v>41639</c:v>
                </c:pt>
                <c:pt idx="123">
                  <c:v>41670</c:v>
                </c:pt>
                <c:pt idx="124">
                  <c:v>41698</c:v>
                </c:pt>
                <c:pt idx="125">
                  <c:v>41729</c:v>
                </c:pt>
                <c:pt idx="126">
                  <c:v>41759</c:v>
                </c:pt>
                <c:pt idx="127">
                  <c:v>41790</c:v>
                </c:pt>
                <c:pt idx="128">
                  <c:v>41820</c:v>
                </c:pt>
                <c:pt idx="129">
                  <c:v>41851</c:v>
                </c:pt>
                <c:pt idx="130">
                  <c:v>41882</c:v>
                </c:pt>
                <c:pt idx="131">
                  <c:v>41912</c:v>
                </c:pt>
                <c:pt idx="132">
                  <c:v>41913</c:v>
                </c:pt>
                <c:pt idx="133">
                  <c:v>41944</c:v>
                </c:pt>
                <c:pt idx="134">
                  <c:v>41974</c:v>
                </c:pt>
                <c:pt idx="135">
                  <c:v>42005</c:v>
                </c:pt>
                <c:pt idx="136">
                  <c:v>42036</c:v>
                </c:pt>
                <c:pt idx="137">
                  <c:v>42064</c:v>
                </c:pt>
                <c:pt idx="138">
                  <c:v>42095</c:v>
                </c:pt>
                <c:pt idx="139">
                  <c:v>42125</c:v>
                </c:pt>
              </c:numCache>
            </c:numRef>
          </c:cat>
          <c:val>
            <c:numRef>
              <c:f>'BW Water Levels'!$X$258:$X$400</c:f>
              <c:numCache>
                <c:formatCode>0.0</c:formatCode>
                <c:ptCount val="143"/>
                <c:pt idx="0">
                  <c:v>642.91999999999996</c:v>
                </c:pt>
                <c:pt idx="3">
                  <c:v>587.1</c:v>
                </c:pt>
                <c:pt idx="4">
                  <c:v>445</c:v>
                </c:pt>
                <c:pt idx="5">
                  <c:v>616.04999999999995</c:v>
                </c:pt>
                <c:pt idx="6">
                  <c:v>614.04999999999995</c:v>
                </c:pt>
                <c:pt idx="7">
                  <c:v>611.5</c:v>
                </c:pt>
                <c:pt idx="8">
                  <c:v>627.9</c:v>
                </c:pt>
                <c:pt idx="9">
                  <c:v>630.1</c:v>
                </c:pt>
                <c:pt idx="10">
                  <c:v>432.3</c:v>
                </c:pt>
                <c:pt idx="11">
                  <c:v>592.6</c:v>
                </c:pt>
                <c:pt idx="12">
                  <c:v>465.7</c:v>
                </c:pt>
                <c:pt idx="13">
                  <c:v>650.20000000000005</c:v>
                </c:pt>
                <c:pt idx="14">
                  <c:v>604</c:v>
                </c:pt>
                <c:pt idx="15">
                  <c:v>413.6</c:v>
                </c:pt>
                <c:pt idx="16">
                  <c:v>524.79999999999995</c:v>
                </c:pt>
                <c:pt idx="17">
                  <c:v>387.96</c:v>
                </c:pt>
                <c:pt idx="18">
                  <c:v>378.11</c:v>
                </c:pt>
                <c:pt idx="19">
                  <c:v>369.77</c:v>
                </c:pt>
                <c:pt idx="20">
                  <c:v>373.39</c:v>
                </c:pt>
                <c:pt idx="21">
                  <c:v>586.27</c:v>
                </c:pt>
                <c:pt idx="22">
                  <c:v>542.39</c:v>
                </c:pt>
                <c:pt idx="23">
                  <c:v>397.95</c:v>
                </c:pt>
                <c:pt idx="24">
                  <c:v>379.71</c:v>
                </c:pt>
                <c:pt idx="25">
                  <c:v>376.55</c:v>
                </c:pt>
                <c:pt idx="26">
                  <c:v>370.75</c:v>
                </c:pt>
                <c:pt idx="27">
                  <c:v>367.28</c:v>
                </c:pt>
                <c:pt idx="28">
                  <c:v>364.57</c:v>
                </c:pt>
                <c:pt idx="29">
                  <c:v>362.7</c:v>
                </c:pt>
                <c:pt idx="30">
                  <c:v>397.55</c:v>
                </c:pt>
                <c:pt idx="31">
                  <c:v>499.6</c:v>
                </c:pt>
                <c:pt idx="32">
                  <c:v>411.7</c:v>
                </c:pt>
                <c:pt idx="33">
                  <c:v>382.2</c:v>
                </c:pt>
                <c:pt idx="34">
                  <c:v>381.39</c:v>
                </c:pt>
                <c:pt idx="35">
                  <c:v>379</c:v>
                </c:pt>
                <c:pt idx="36">
                  <c:v>376.72</c:v>
                </c:pt>
                <c:pt idx="37">
                  <c:v>374.81</c:v>
                </c:pt>
                <c:pt idx="38">
                  <c:v>374.12</c:v>
                </c:pt>
                <c:pt idx="39">
                  <c:v>371.58</c:v>
                </c:pt>
                <c:pt idx="40">
                  <c:v>370.7</c:v>
                </c:pt>
                <c:pt idx="41">
                  <c:v>371.72</c:v>
                </c:pt>
                <c:pt idx="42">
                  <c:v>369.65</c:v>
                </c:pt>
                <c:pt idx="43">
                  <c:v>367.25</c:v>
                </c:pt>
                <c:pt idx="44">
                  <c:v>366.15</c:v>
                </c:pt>
                <c:pt idx="45">
                  <c:v>376.15</c:v>
                </c:pt>
                <c:pt idx="46">
                  <c:v>380.25</c:v>
                </c:pt>
                <c:pt idx="47">
                  <c:v>395.88</c:v>
                </c:pt>
                <c:pt idx="48">
                  <c:v>386.45</c:v>
                </c:pt>
                <c:pt idx="49">
                  <c:v>363.55</c:v>
                </c:pt>
                <c:pt idx="50">
                  <c:v>386.3</c:v>
                </c:pt>
                <c:pt idx="51">
                  <c:v>509.7</c:v>
                </c:pt>
                <c:pt idx="52">
                  <c:v>388.75</c:v>
                </c:pt>
                <c:pt idx="53">
                  <c:v>386.1</c:v>
                </c:pt>
                <c:pt idx="54">
                  <c:v>384.85</c:v>
                </c:pt>
                <c:pt idx="55">
                  <c:v>387.3</c:v>
                </c:pt>
                <c:pt idx="56">
                  <c:v>385.4</c:v>
                </c:pt>
                <c:pt idx="57">
                  <c:v>383.9</c:v>
                </c:pt>
                <c:pt idx="58">
                  <c:v>382.8</c:v>
                </c:pt>
                <c:pt idx="59">
                  <c:v>387.7</c:v>
                </c:pt>
                <c:pt idx="60">
                  <c:v>396.4</c:v>
                </c:pt>
                <c:pt idx="61">
                  <c:v>387.4</c:v>
                </c:pt>
                <c:pt idx="62">
                  <c:v>387.5</c:v>
                </c:pt>
                <c:pt idx="63">
                  <c:v>397.15</c:v>
                </c:pt>
                <c:pt idx="64">
                  <c:v>391</c:v>
                </c:pt>
                <c:pt idx="65">
                  <c:v>389.23</c:v>
                </c:pt>
                <c:pt idx="66">
                  <c:v>533.33000000000004</c:v>
                </c:pt>
                <c:pt idx="67">
                  <c:v>488</c:v>
                </c:pt>
                <c:pt idx="68">
                  <c:v>397.2</c:v>
                </c:pt>
                <c:pt idx="69">
                  <c:v>398.4</c:v>
                </c:pt>
                <c:pt idx="70">
                  <c:v>390.5</c:v>
                </c:pt>
                <c:pt idx="71">
                  <c:v>395.23</c:v>
                </c:pt>
                <c:pt idx="72">
                  <c:v>550.1</c:v>
                </c:pt>
                <c:pt idx="73">
                  <c:v>578.6</c:v>
                </c:pt>
                <c:pt idx="74">
                  <c:v>398.2</c:v>
                </c:pt>
                <c:pt idx="75" formatCode="General">
                  <c:v>459.6</c:v>
                </c:pt>
                <c:pt idx="76" formatCode="General">
                  <c:v>555.25</c:v>
                </c:pt>
                <c:pt idx="77" formatCode="General">
                  <c:v>445.25</c:v>
                </c:pt>
                <c:pt idx="78" formatCode="General">
                  <c:v>495.5</c:v>
                </c:pt>
                <c:pt idx="79" formatCode="General">
                  <c:v>492.33</c:v>
                </c:pt>
                <c:pt idx="80" formatCode="General">
                  <c:v>411.4</c:v>
                </c:pt>
                <c:pt idx="81" formatCode="General">
                  <c:v>399.85</c:v>
                </c:pt>
                <c:pt idx="82" formatCode="General">
                  <c:v>390.61</c:v>
                </c:pt>
                <c:pt idx="83" formatCode="General">
                  <c:v>406.78</c:v>
                </c:pt>
                <c:pt idx="84" formatCode="General">
                  <c:v>404.47</c:v>
                </c:pt>
                <c:pt idx="85" formatCode="General">
                  <c:v>399.85</c:v>
                </c:pt>
                <c:pt idx="86" formatCode="General">
                  <c:v>388.3</c:v>
                </c:pt>
                <c:pt idx="87" formatCode="0.00">
                  <c:v>383.68</c:v>
                </c:pt>
                <c:pt idx="88" formatCode="0.00">
                  <c:v>399.85</c:v>
                </c:pt>
                <c:pt idx="89" formatCode="0.00">
                  <c:v>399.85</c:v>
                </c:pt>
                <c:pt idx="90" formatCode="0.00">
                  <c:v>406.78</c:v>
                </c:pt>
                <c:pt idx="91" formatCode="0.00">
                  <c:v>411.4</c:v>
                </c:pt>
                <c:pt idx="92" formatCode="0.00">
                  <c:v>411.4</c:v>
                </c:pt>
                <c:pt idx="93" formatCode="0.00">
                  <c:v>432.19</c:v>
                </c:pt>
                <c:pt idx="94" formatCode="0.00">
                  <c:v>515.35</c:v>
                </c:pt>
                <c:pt idx="95" formatCode="0.00">
                  <c:v>411.4</c:v>
                </c:pt>
                <c:pt idx="96" formatCode="0.00">
                  <c:v>399.85</c:v>
                </c:pt>
                <c:pt idx="97" formatCode="0.00">
                  <c:v>399.85</c:v>
                </c:pt>
                <c:pt idx="98" formatCode="0.00">
                  <c:v>406.78</c:v>
                </c:pt>
                <c:pt idx="99" formatCode="0.00">
                  <c:v>406.78</c:v>
                </c:pt>
                <c:pt idx="100" formatCode="0.00">
                  <c:v>406.78</c:v>
                </c:pt>
                <c:pt idx="101" formatCode="0.00">
                  <c:v>399.85</c:v>
                </c:pt>
                <c:pt idx="102" formatCode="0.00">
                  <c:v>399.85</c:v>
                </c:pt>
                <c:pt idx="103" formatCode="0.00">
                  <c:v>399.85</c:v>
                </c:pt>
                <c:pt idx="104" formatCode="0.00">
                  <c:v>469.15</c:v>
                </c:pt>
                <c:pt idx="105" formatCode="0.00">
                  <c:v>726.08</c:v>
                </c:pt>
                <c:pt idx="106" formatCode="0.00">
                  <c:v>413.71</c:v>
                </c:pt>
                <c:pt idx="107" formatCode="0.00">
                  <c:v>376.75</c:v>
                </c:pt>
                <c:pt idx="108" formatCode="0.00">
                  <c:v>351.34</c:v>
                </c:pt>
                <c:pt idx="109" formatCode="0.00">
                  <c:v>325.93</c:v>
                </c:pt>
                <c:pt idx="110" formatCode="0.00">
                  <c:v>411.4</c:v>
                </c:pt>
                <c:pt idx="111" formatCode="0.00">
                  <c:v>416.02</c:v>
                </c:pt>
                <c:pt idx="112" formatCode="0.00">
                  <c:v>404.47</c:v>
                </c:pt>
                <c:pt idx="113" formatCode="0.00">
                  <c:v>689.12</c:v>
                </c:pt>
                <c:pt idx="114" formatCode="0.00">
                  <c:v>399.85</c:v>
                </c:pt>
                <c:pt idx="115" formatCode="0.00">
                  <c:v>392.92</c:v>
                </c:pt>
                <c:pt idx="116" formatCode="0.00">
                  <c:v>342.1</c:v>
                </c:pt>
                <c:pt idx="117" formatCode="0.00">
                  <c:v>527.41999999999996</c:v>
                </c:pt>
                <c:pt idx="118" formatCode="0.00">
                  <c:v>716.84</c:v>
                </c:pt>
                <c:pt idx="119" formatCode="0.00">
                  <c:v>411.4</c:v>
                </c:pt>
                <c:pt idx="120" formatCode="0.00">
                  <c:v>413.71</c:v>
                </c:pt>
                <c:pt idx="121" formatCode="0.00">
                  <c:v>409.09</c:v>
                </c:pt>
                <c:pt idx="122" formatCode="0.00">
                  <c:v>416.02</c:v>
                </c:pt>
                <c:pt idx="123" formatCode="0.00">
                  <c:v>404.47</c:v>
                </c:pt>
                <c:pt idx="124" formatCode="0.00">
                  <c:v>404.47</c:v>
                </c:pt>
                <c:pt idx="125" formatCode="0.00">
                  <c:v>399.85</c:v>
                </c:pt>
                <c:pt idx="126" formatCode="0.00">
                  <c:v>399.85</c:v>
                </c:pt>
                <c:pt idx="127" formatCode="0.00">
                  <c:v>399.85</c:v>
                </c:pt>
                <c:pt idx="128" formatCode="0.00">
                  <c:v>499.18</c:v>
                </c:pt>
                <c:pt idx="129" formatCode="0.00">
                  <c:v>411.4</c:v>
                </c:pt>
                <c:pt idx="130" formatCode="0.00">
                  <c:v>411.4</c:v>
                </c:pt>
                <c:pt idx="131" formatCode="0.00">
                  <c:v>399.85</c:v>
                </c:pt>
                <c:pt idx="135" formatCode="0.00">
                  <c:v>402.16</c:v>
                </c:pt>
                <c:pt idx="136" formatCode="0.00">
                  <c:v>399.85</c:v>
                </c:pt>
                <c:pt idx="137" formatCode="0.00">
                  <c:v>399.85</c:v>
                </c:pt>
                <c:pt idx="138" formatCode="0.00">
                  <c:v>411.4</c:v>
                </c:pt>
                <c:pt idx="139" formatCode="0.00">
                  <c:v>399.85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2384"/>
        <c:axId val="135074176"/>
      </c:lineChart>
      <c:dateAx>
        <c:axId val="135072384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74176"/>
        <c:crosses val="max"/>
        <c:auto val="1"/>
        <c:lblOffset val="100"/>
        <c:baseTimeUnit val="months"/>
        <c:majorUnit val="1"/>
        <c:majorTimeUnit val="years"/>
        <c:minorUnit val="6"/>
        <c:minorTimeUnit val="months"/>
      </c:dateAx>
      <c:valAx>
        <c:axId val="135074176"/>
        <c:scaling>
          <c:orientation val="maxMin"/>
          <c:max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27080438474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72384"/>
        <c:crosses val="autoZero"/>
        <c:crossBetween val="between"/>
        <c:maj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13:  Measured Pumping and Non-pumping Water Levels</a:t>
            </a:r>
          </a:p>
        </c:rich>
      </c:tx>
      <c:layout>
        <c:manualLayout>
          <c:xMode val="edge"/>
          <c:yMode val="edge"/>
          <c:x val="0.11764701079031789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192495921696574"/>
          <c:w val="0.83573806881243062"/>
          <c:h val="0.70473083197389885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lgDash"/>
              </a:ln>
            </c:spPr>
            <c:trendlineType val="linear"/>
            <c:dispRSqr val="1"/>
            <c:dispEq val="0"/>
            <c:trendlineLbl>
              <c:layout>
                <c:manualLayout>
                  <c:x val="-1.5342229446624445E-2"/>
                  <c:y val="3.7687168122313097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cat>
            <c:numRef>
              <c:f>'BW Water Levels'!$A$258:$A$400</c:f>
              <c:numCache>
                <c:formatCode>m/d/yy;@</c:formatCode>
                <c:ptCount val="143"/>
                <c:pt idx="0">
                  <c:v>37925</c:v>
                </c:pt>
                <c:pt idx="1">
                  <c:v>37955</c:v>
                </c:pt>
                <c:pt idx="2">
                  <c:v>37986</c:v>
                </c:pt>
                <c:pt idx="3">
                  <c:v>38017</c:v>
                </c:pt>
                <c:pt idx="4">
                  <c:v>38045</c:v>
                </c:pt>
                <c:pt idx="5">
                  <c:v>38077</c:v>
                </c:pt>
                <c:pt idx="6">
                  <c:v>38107</c:v>
                </c:pt>
                <c:pt idx="7">
                  <c:v>38138</c:v>
                </c:pt>
                <c:pt idx="8">
                  <c:v>38168</c:v>
                </c:pt>
                <c:pt idx="9">
                  <c:v>38199</c:v>
                </c:pt>
                <c:pt idx="10">
                  <c:v>38230</c:v>
                </c:pt>
                <c:pt idx="11">
                  <c:v>38260</c:v>
                </c:pt>
                <c:pt idx="12">
                  <c:v>38291</c:v>
                </c:pt>
                <c:pt idx="13">
                  <c:v>38321</c:v>
                </c:pt>
                <c:pt idx="14">
                  <c:v>38352</c:v>
                </c:pt>
                <c:pt idx="15">
                  <c:v>38383</c:v>
                </c:pt>
                <c:pt idx="16">
                  <c:v>38411</c:v>
                </c:pt>
                <c:pt idx="17">
                  <c:v>38442</c:v>
                </c:pt>
                <c:pt idx="18">
                  <c:v>38472</c:v>
                </c:pt>
                <c:pt idx="19">
                  <c:v>38503</c:v>
                </c:pt>
                <c:pt idx="20">
                  <c:v>38533</c:v>
                </c:pt>
                <c:pt idx="21">
                  <c:v>38564</c:v>
                </c:pt>
                <c:pt idx="22">
                  <c:v>38595</c:v>
                </c:pt>
                <c:pt idx="23">
                  <c:v>38625</c:v>
                </c:pt>
                <c:pt idx="24">
                  <c:v>38656</c:v>
                </c:pt>
                <c:pt idx="25">
                  <c:v>38686</c:v>
                </c:pt>
                <c:pt idx="26">
                  <c:v>38717</c:v>
                </c:pt>
                <c:pt idx="27">
                  <c:v>38748</c:v>
                </c:pt>
                <c:pt idx="28">
                  <c:v>38776</c:v>
                </c:pt>
                <c:pt idx="29">
                  <c:v>38807</c:v>
                </c:pt>
                <c:pt idx="30">
                  <c:v>38837</c:v>
                </c:pt>
                <c:pt idx="31">
                  <c:v>38868</c:v>
                </c:pt>
                <c:pt idx="32">
                  <c:v>38898</c:v>
                </c:pt>
                <c:pt idx="33">
                  <c:v>38929</c:v>
                </c:pt>
                <c:pt idx="34">
                  <c:v>38960</c:v>
                </c:pt>
                <c:pt idx="35">
                  <c:v>38990</c:v>
                </c:pt>
                <c:pt idx="36">
                  <c:v>39021</c:v>
                </c:pt>
                <c:pt idx="37">
                  <c:v>39051</c:v>
                </c:pt>
                <c:pt idx="38">
                  <c:v>39082</c:v>
                </c:pt>
                <c:pt idx="39">
                  <c:v>39113</c:v>
                </c:pt>
                <c:pt idx="40">
                  <c:v>39141</c:v>
                </c:pt>
                <c:pt idx="41">
                  <c:v>39172</c:v>
                </c:pt>
                <c:pt idx="42">
                  <c:v>39202</c:v>
                </c:pt>
                <c:pt idx="43">
                  <c:v>39233</c:v>
                </c:pt>
                <c:pt idx="44">
                  <c:v>39263</c:v>
                </c:pt>
                <c:pt idx="45">
                  <c:v>39294</c:v>
                </c:pt>
                <c:pt idx="46">
                  <c:v>39325</c:v>
                </c:pt>
                <c:pt idx="47">
                  <c:v>39355</c:v>
                </c:pt>
                <c:pt idx="48">
                  <c:v>39386</c:v>
                </c:pt>
                <c:pt idx="49">
                  <c:v>39416</c:v>
                </c:pt>
                <c:pt idx="50">
                  <c:v>39447</c:v>
                </c:pt>
                <c:pt idx="51">
                  <c:v>39478</c:v>
                </c:pt>
                <c:pt idx="52">
                  <c:v>39507</c:v>
                </c:pt>
                <c:pt idx="53">
                  <c:v>39538</c:v>
                </c:pt>
                <c:pt idx="54">
                  <c:v>39568</c:v>
                </c:pt>
                <c:pt idx="55">
                  <c:v>39599</c:v>
                </c:pt>
                <c:pt idx="56">
                  <c:v>39629</c:v>
                </c:pt>
                <c:pt idx="57">
                  <c:v>39660</c:v>
                </c:pt>
                <c:pt idx="58">
                  <c:v>39691</c:v>
                </c:pt>
                <c:pt idx="59">
                  <c:v>39721</c:v>
                </c:pt>
                <c:pt idx="60">
                  <c:v>39752</c:v>
                </c:pt>
                <c:pt idx="61">
                  <c:v>39782</c:v>
                </c:pt>
                <c:pt idx="62">
                  <c:v>39813</c:v>
                </c:pt>
                <c:pt idx="63">
                  <c:v>39844</c:v>
                </c:pt>
                <c:pt idx="64">
                  <c:v>39872</c:v>
                </c:pt>
                <c:pt idx="65">
                  <c:v>39903</c:v>
                </c:pt>
                <c:pt idx="66">
                  <c:v>39933</c:v>
                </c:pt>
                <c:pt idx="67">
                  <c:v>39964</c:v>
                </c:pt>
                <c:pt idx="68">
                  <c:v>39994</c:v>
                </c:pt>
                <c:pt idx="69">
                  <c:v>40025</c:v>
                </c:pt>
                <c:pt idx="70">
                  <c:v>40056</c:v>
                </c:pt>
                <c:pt idx="71">
                  <c:v>40086</c:v>
                </c:pt>
                <c:pt idx="72">
                  <c:v>40117</c:v>
                </c:pt>
                <c:pt idx="73">
                  <c:v>40147</c:v>
                </c:pt>
                <c:pt idx="74">
                  <c:v>40178</c:v>
                </c:pt>
                <c:pt idx="75">
                  <c:v>40209</c:v>
                </c:pt>
                <c:pt idx="76">
                  <c:v>40237</c:v>
                </c:pt>
                <c:pt idx="77">
                  <c:v>40268</c:v>
                </c:pt>
                <c:pt idx="78">
                  <c:v>40298</c:v>
                </c:pt>
                <c:pt idx="79">
                  <c:v>40329</c:v>
                </c:pt>
                <c:pt idx="80">
                  <c:v>40359</c:v>
                </c:pt>
                <c:pt idx="81">
                  <c:v>40390</c:v>
                </c:pt>
                <c:pt idx="82">
                  <c:v>40421</c:v>
                </c:pt>
                <c:pt idx="83">
                  <c:v>40451</c:v>
                </c:pt>
                <c:pt idx="84">
                  <c:v>40482</c:v>
                </c:pt>
                <c:pt idx="85">
                  <c:v>40512</c:v>
                </c:pt>
                <c:pt idx="86">
                  <c:v>40543</c:v>
                </c:pt>
                <c:pt idx="87">
                  <c:v>40574</c:v>
                </c:pt>
                <c:pt idx="88">
                  <c:v>40602</c:v>
                </c:pt>
                <c:pt idx="89">
                  <c:v>40633</c:v>
                </c:pt>
                <c:pt idx="90">
                  <c:v>40663</c:v>
                </c:pt>
                <c:pt idx="91">
                  <c:v>40694</c:v>
                </c:pt>
                <c:pt idx="92">
                  <c:v>40724</c:v>
                </c:pt>
                <c:pt idx="93">
                  <c:v>40755</c:v>
                </c:pt>
                <c:pt idx="94">
                  <c:v>40786</c:v>
                </c:pt>
                <c:pt idx="95">
                  <c:v>40816</c:v>
                </c:pt>
                <c:pt idx="96">
                  <c:v>40847</c:v>
                </c:pt>
                <c:pt idx="97">
                  <c:v>40877</c:v>
                </c:pt>
                <c:pt idx="98">
                  <c:v>40908</c:v>
                </c:pt>
                <c:pt idx="99">
                  <c:v>40939</c:v>
                </c:pt>
                <c:pt idx="100">
                  <c:v>40968</c:v>
                </c:pt>
                <c:pt idx="101">
                  <c:v>40999</c:v>
                </c:pt>
                <c:pt idx="102">
                  <c:v>41029</c:v>
                </c:pt>
                <c:pt idx="103">
                  <c:v>41060</c:v>
                </c:pt>
                <c:pt idx="104">
                  <c:v>41090</c:v>
                </c:pt>
                <c:pt idx="105">
                  <c:v>41121</c:v>
                </c:pt>
                <c:pt idx="106">
                  <c:v>41152</c:v>
                </c:pt>
                <c:pt idx="107">
                  <c:v>41182</c:v>
                </c:pt>
                <c:pt idx="108">
                  <c:v>41213</c:v>
                </c:pt>
                <c:pt idx="109">
                  <c:v>41243</c:v>
                </c:pt>
                <c:pt idx="110">
                  <c:v>41274</c:v>
                </c:pt>
                <c:pt idx="111">
                  <c:v>41305</c:v>
                </c:pt>
                <c:pt idx="112">
                  <c:v>41333</c:v>
                </c:pt>
                <c:pt idx="113">
                  <c:v>41364</c:v>
                </c:pt>
                <c:pt idx="114">
                  <c:v>41394</c:v>
                </c:pt>
                <c:pt idx="115">
                  <c:v>41425</c:v>
                </c:pt>
                <c:pt idx="116">
                  <c:v>41455</c:v>
                </c:pt>
                <c:pt idx="117">
                  <c:v>41486</c:v>
                </c:pt>
                <c:pt idx="118">
                  <c:v>41517</c:v>
                </c:pt>
                <c:pt idx="119">
                  <c:v>41547</c:v>
                </c:pt>
                <c:pt idx="120">
                  <c:v>41578</c:v>
                </c:pt>
                <c:pt idx="121">
                  <c:v>41608</c:v>
                </c:pt>
                <c:pt idx="122">
                  <c:v>41639</c:v>
                </c:pt>
                <c:pt idx="123">
                  <c:v>41670</c:v>
                </c:pt>
                <c:pt idx="124">
                  <c:v>41698</c:v>
                </c:pt>
                <c:pt idx="125">
                  <c:v>41729</c:v>
                </c:pt>
                <c:pt idx="126">
                  <c:v>41759</c:v>
                </c:pt>
                <c:pt idx="127">
                  <c:v>41790</c:v>
                </c:pt>
                <c:pt idx="128">
                  <c:v>41820</c:v>
                </c:pt>
                <c:pt idx="129">
                  <c:v>41851</c:v>
                </c:pt>
                <c:pt idx="130">
                  <c:v>41882</c:v>
                </c:pt>
                <c:pt idx="131">
                  <c:v>41912</c:v>
                </c:pt>
                <c:pt idx="132">
                  <c:v>41913</c:v>
                </c:pt>
                <c:pt idx="133">
                  <c:v>41944</c:v>
                </c:pt>
                <c:pt idx="134">
                  <c:v>41974</c:v>
                </c:pt>
                <c:pt idx="135">
                  <c:v>42005</c:v>
                </c:pt>
                <c:pt idx="136">
                  <c:v>42036</c:v>
                </c:pt>
                <c:pt idx="137">
                  <c:v>42064</c:v>
                </c:pt>
                <c:pt idx="138">
                  <c:v>42095</c:v>
                </c:pt>
                <c:pt idx="139">
                  <c:v>42125</c:v>
                </c:pt>
              </c:numCache>
            </c:numRef>
          </c:cat>
          <c:val>
            <c:numRef>
              <c:f>'BW Water Levels'!$Z$258:$Z$400</c:f>
              <c:numCache>
                <c:formatCode>0.0</c:formatCode>
                <c:ptCount val="143"/>
                <c:pt idx="1">
                  <c:v>0</c:v>
                </c:pt>
                <c:pt idx="3">
                  <c:v>461.1</c:v>
                </c:pt>
                <c:pt idx="4">
                  <c:v>455.3</c:v>
                </c:pt>
                <c:pt idx="5">
                  <c:v>497.02</c:v>
                </c:pt>
                <c:pt idx="6">
                  <c:v>504.4</c:v>
                </c:pt>
                <c:pt idx="7">
                  <c:v>380.2</c:v>
                </c:pt>
                <c:pt idx="8">
                  <c:v>504.6</c:v>
                </c:pt>
                <c:pt idx="9">
                  <c:v>510.6</c:v>
                </c:pt>
                <c:pt idx="10">
                  <c:v>365.8</c:v>
                </c:pt>
                <c:pt idx="11">
                  <c:v>492.2</c:v>
                </c:pt>
                <c:pt idx="12">
                  <c:v>500.4</c:v>
                </c:pt>
                <c:pt idx="13">
                  <c:v>508.3</c:v>
                </c:pt>
                <c:pt idx="14">
                  <c:v>514.1</c:v>
                </c:pt>
                <c:pt idx="15">
                  <c:v>374.95</c:v>
                </c:pt>
                <c:pt idx="16">
                  <c:v>349.75</c:v>
                </c:pt>
                <c:pt idx="17">
                  <c:v>337.15</c:v>
                </c:pt>
                <c:pt idx="18">
                  <c:v>333</c:v>
                </c:pt>
                <c:pt idx="19">
                  <c:v>337.15</c:v>
                </c:pt>
                <c:pt idx="20">
                  <c:v>332.19</c:v>
                </c:pt>
                <c:pt idx="21">
                  <c:v>325</c:v>
                </c:pt>
                <c:pt idx="22">
                  <c:v>322.3</c:v>
                </c:pt>
                <c:pt idx="23">
                  <c:v>320.88</c:v>
                </c:pt>
                <c:pt idx="24">
                  <c:v>318.35000000000002</c:v>
                </c:pt>
                <c:pt idx="25">
                  <c:v>318.95</c:v>
                </c:pt>
                <c:pt idx="26">
                  <c:v>332.6</c:v>
                </c:pt>
                <c:pt idx="27">
                  <c:v>317.75</c:v>
                </c:pt>
                <c:pt idx="28">
                  <c:v>317.14999999999998</c:v>
                </c:pt>
                <c:pt idx="29">
                  <c:v>316.39999999999998</c:v>
                </c:pt>
                <c:pt idx="30">
                  <c:v>361.4</c:v>
                </c:pt>
                <c:pt idx="31">
                  <c:v>470.94</c:v>
                </c:pt>
                <c:pt idx="32">
                  <c:v>466.78</c:v>
                </c:pt>
                <c:pt idx="33">
                  <c:v>356.45</c:v>
                </c:pt>
                <c:pt idx="34">
                  <c:v>334.25</c:v>
                </c:pt>
                <c:pt idx="35">
                  <c:v>481.35</c:v>
                </c:pt>
                <c:pt idx="36">
                  <c:v>332.22</c:v>
                </c:pt>
                <c:pt idx="37">
                  <c:v>337.56</c:v>
                </c:pt>
                <c:pt idx="38">
                  <c:v>361.83</c:v>
                </c:pt>
                <c:pt idx="39">
                  <c:v>345.57</c:v>
                </c:pt>
                <c:pt idx="40">
                  <c:v>327.39999999999998</c:v>
                </c:pt>
                <c:pt idx="41">
                  <c:v>322.31</c:v>
                </c:pt>
                <c:pt idx="42">
                  <c:v>351.8</c:v>
                </c:pt>
                <c:pt idx="43">
                  <c:v>335.05</c:v>
                </c:pt>
                <c:pt idx="44">
                  <c:v>326.5</c:v>
                </c:pt>
                <c:pt idx="45">
                  <c:v>491</c:v>
                </c:pt>
                <c:pt idx="46">
                  <c:v>506</c:v>
                </c:pt>
                <c:pt idx="47">
                  <c:v>352.88</c:v>
                </c:pt>
                <c:pt idx="48">
                  <c:v>336.45</c:v>
                </c:pt>
                <c:pt idx="49">
                  <c:v>330.25</c:v>
                </c:pt>
                <c:pt idx="50">
                  <c:v>325</c:v>
                </c:pt>
                <c:pt idx="51">
                  <c:v>321.7</c:v>
                </c:pt>
                <c:pt idx="52">
                  <c:v>319.2</c:v>
                </c:pt>
                <c:pt idx="53">
                  <c:v>318.5</c:v>
                </c:pt>
                <c:pt idx="54">
                  <c:v>436</c:v>
                </c:pt>
                <c:pt idx="55">
                  <c:v>327.8</c:v>
                </c:pt>
                <c:pt idx="56">
                  <c:v>321.85000000000002</c:v>
                </c:pt>
                <c:pt idx="57">
                  <c:v>320.95</c:v>
                </c:pt>
                <c:pt idx="58">
                  <c:v>319.10000000000002</c:v>
                </c:pt>
                <c:pt idx="59">
                  <c:v>437.5</c:v>
                </c:pt>
                <c:pt idx="60">
                  <c:v>321.39999999999998</c:v>
                </c:pt>
                <c:pt idx="61">
                  <c:v>318</c:v>
                </c:pt>
                <c:pt idx="62">
                  <c:v>317.10000000000002</c:v>
                </c:pt>
                <c:pt idx="63">
                  <c:v>437.25</c:v>
                </c:pt>
                <c:pt idx="64">
                  <c:v>317.12</c:v>
                </c:pt>
                <c:pt idx="65">
                  <c:v>315.7</c:v>
                </c:pt>
                <c:pt idx="66">
                  <c:v>315</c:v>
                </c:pt>
                <c:pt idx="67">
                  <c:v>314.52</c:v>
                </c:pt>
                <c:pt idx="68">
                  <c:v>314.07</c:v>
                </c:pt>
                <c:pt idx="69">
                  <c:v>313.8</c:v>
                </c:pt>
                <c:pt idx="70">
                  <c:v>313.8</c:v>
                </c:pt>
                <c:pt idx="71">
                  <c:v>313</c:v>
                </c:pt>
                <c:pt idx="72">
                  <c:v>312.60000000000002</c:v>
                </c:pt>
                <c:pt idx="73">
                  <c:v>312.45</c:v>
                </c:pt>
                <c:pt idx="74">
                  <c:v>318.8</c:v>
                </c:pt>
                <c:pt idx="75" formatCode="General">
                  <c:v>311.7</c:v>
                </c:pt>
                <c:pt idx="76" formatCode="General">
                  <c:v>311.5</c:v>
                </c:pt>
                <c:pt idx="77" formatCode="General">
                  <c:v>310.8</c:v>
                </c:pt>
                <c:pt idx="78" formatCode="General">
                  <c:v>319.75</c:v>
                </c:pt>
                <c:pt idx="79" formatCode="General">
                  <c:v>317.35000000000002</c:v>
                </c:pt>
                <c:pt idx="80" formatCode="General">
                  <c:v>314.60000000000002</c:v>
                </c:pt>
                <c:pt idx="81" formatCode="General">
                  <c:v>314.2</c:v>
                </c:pt>
                <c:pt idx="82" formatCode="General">
                  <c:v>315.60000000000002</c:v>
                </c:pt>
                <c:pt idx="83" formatCode="General">
                  <c:v>444</c:v>
                </c:pt>
                <c:pt idx="84" formatCode="General">
                  <c:v>315.64999999999998</c:v>
                </c:pt>
                <c:pt idx="85" formatCode="General">
                  <c:v>314.64999999999998</c:v>
                </c:pt>
                <c:pt idx="86" formatCode="General">
                  <c:v>312.14999999999998</c:v>
                </c:pt>
                <c:pt idx="87" formatCode="0.00">
                  <c:v>311.66000000000003</c:v>
                </c:pt>
                <c:pt idx="88" formatCode="0.00">
                  <c:v>312</c:v>
                </c:pt>
                <c:pt idx="89" formatCode="0.00">
                  <c:v>311.45</c:v>
                </c:pt>
                <c:pt idx="90" formatCode="0.00">
                  <c:v>311.89999999999998</c:v>
                </c:pt>
                <c:pt idx="91" formatCode="0.00">
                  <c:v>312.2</c:v>
                </c:pt>
                <c:pt idx="92" formatCode="0.00">
                  <c:v>311.89999999999998</c:v>
                </c:pt>
                <c:pt idx="93" formatCode="0.00">
                  <c:v>312.25</c:v>
                </c:pt>
                <c:pt idx="94" formatCode="0.00">
                  <c:v>311.45</c:v>
                </c:pt>
                <c:pt idx="95" formatCode="0.00">
                  <c:v>310.8</c:v>
                </c:pt>
                <c:pt idx="96" formatCode="0.00">
                  <c:v>311.8</c:v>
                </c:pt>
                <c:pt idx="97" formatCode="0.00">
                  <c:v>311</c:v>
                </c:pt>
                <c:pt idx="98" formatCode="0.00">
                  <c:v>310.7</c:v>
                </c:pt>
                <c:pt idx="99" formatCode="0.00">
                  <c:v>310.89999999999998</c:v>
                </c:pt>
                <c:pt idx="100" formatCode="0.00">
                  <c:v>310.7</c:v>
                </c:pt>
                <c:pt idx="101" formatCode="0.00">
                  <c:v>310.10000000000002</c:v>
                </c:pt>
                <c:pt idx="102" formatCode="0.00">
                  <c:v>310.2</c:v>
                </c:pt>
                <c:pt idx="103" formatCode="0.00">
                  <c:v>310.05</c:v>
                </c:pt>
                <c:pt idx="104" formatCode="0.00">
                  <c:v>309.85000000000002</c:v>
                </c:pt>
                <c:pt idx="105" formatCode="0.00">
                  <c:v>309.7</c:v>
                </c:pt>
                <c:pt idx="106" formatCode="0.00">
                  <c:v>309.10000000000002</c:v>
                </c:pt>
                <c:pt idx="107" formatCode="0.00">
                  <c:v>309.85000000000002</c:v>
                </c:pt>
                <c:pt idx="108" formatCode="0.00">
                  <c:v>310.45</c:v>
                </c:pt>
                <c:pt idx="109" formatCode="0.00">
                  <c:v>310.10000000000002</c:v>
                </c:pt>
                <c:pt idx="110" formatCode="0.00">
                  <c:v>309.75</c:v>
                </c:pt>
                <c:pt idx="111" formatCode="0.00">
                  <c:v>309.75</c:v>
                </c:pt>
                <c:pt idx="112" formatCode="0.00">
                  <c:v>309.55</c:v>
                </c:pt>
                <c:pt idx="113" formatCode="0.00">
                  <c:v>445.25</c:v>
                </c:pt>
                <c:pt idx="114" formatCode="0.00">
                  <c:v>329</c:v>
                </c:pt>
                <c:pt idx="115" formatCode="0.00">
                  <c:v>321.7</c:v>
                </c:pt>
                <c:pt idx="116" formatCode="0.00">
                  <c:v>317.7</c:v>
                </c:pt>
                <c:pt idx="117" formatCode="0.00">
                  <c:v>466.3</c:v>
                </c:pt>
                <c:pt idx="118" formatCode="0.00">
                  <c:v>203</c:v>
                </c:pt>
                <c:pt idx="119" formatCode="0.00">
                  <c:v>321.54000000000002</c:v>
                </c:pt>
                <c:pt idx="120" formatCode="0.00">
                  <c:v>319.7</c:v>
                </c:pt>
                <c:pt idx="121" formatCode="0.00">
                  <c:v>316.95</c:v>
                </c:pt>
                <c:pt idx="122" formatCode="0.00">
                  <c:v>320.05</c:v>
                </c:pt>
                <c:pt idx="123" formatCode="0.00">
                  <c:v>316.8</c:v>
                </c:pt>
                <c:pt idx="124" formatCode="0.00">
                  <c:v>314.93</c:v>
                </c:pt>
                <c:pt idx="125" formatCode="0.00">
                  <c:v>314.25</c:v>
                </c:pt>
                <c:pt idx="126" formatCode="0.00">
                  <c:v>313</c:v>
                </c:pt>
                <c:pt idx="127" formatCode="0.00">
                  <c:v>313.42</c:v>
                </c:pt>
                <c:pt idx="128" formatCode="0.00">
                  <c:v>347.85</c:v>
                </c:pt>
                <c:pt idx="129" formatCode="0.00">
                  <c:v>316.2</c:v>
                </c:pt>
                <c:pt idx="130" formatCode="0.00">
                  <c:v>319.45</c:v>
                </c:pt>
                <c:pt idx="131" formatCode="0.00">
                  <c:v>315.32</c:v>
                </c:pt>
                <c:pt idx="135" formatCode="0.00">
                  <c:v>312.5</c:v>
                </c:pt>
                <c:pt idx="136" formatCode="0.00">
                  <c:v>312.10000000000002</c:v>
                </c:pt>
                <c:pt idx="137" formatCode="0.00">
                  <c:v>312</c:v>
                </c:pt>
                <c:pt idx="138" formatCode="0.00">
                  <c:v>321.64999999999998</c:v>
                </c:pt>
                <c:pt idx="139" formatCode="0.00">
                  <c:v>315.41000000000003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16672"/>
        <c:axId val="135118208"/>
      </c:lineChart>
      <c:dateAx>
        <c:axId val="135116672"/>
        <c:scaling>
          <c:orientation val="minMax"/>
        </c:scaling>
        <c:delete val="0"/>
        <c:axPos val="b"/>
        <c:numFmt formatCode="[$-409]mmm\-yy;@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118208"/>
        <c:crosses val="max"/>
        <c:auto val="1"/>
        <c:lblOffset val="0"/>
        <c:baseTimeUnit val="months"/>
        <c:majorUnit val="1"/>
        <c:majorTimeUnit val="years"/>
        <c:minorUnit val="6"/>
        <c:minorTimeUnit val="months"/>
      </c:dateAx>
      <c:valAx>
        <c:axId val="135118208"/>
        <c:scaling>
          <c:orientation val="maxMin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7601941914123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116672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Water Levels in Buckman 1-9 Monitoring Wells</a:t>
            </a:r>
          </a:p>
        </c:rich>
      </c:tx>
      <c:layout>
        <c:manualLayout>
          <c:xMode val="edge"/>
          <c:yMode val="edge"/>
          <c:x val="0.22641504811898513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355628058727568"/>
          <c:w val="0.87902330743618207"/>
          <c:h val="0.66068515497553015"/>
        </c:manualLayout>
      </c:layout>
      <c:lineChart>
        <c:grouping val="standard"/>
        <c:varyColors val="0"/>
        <c:ser>
          <c:idx val="0"/>
          <c:order val="0"/>
          <c:tx>
            <c:v>Skillet Well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'BW Water Levels'!$A$6:$A$400</c:f>
              <c:strCache>
                <c:ptCount val="392"/>
                <c:pt idx="0">
                  <c:v>10/31/82</c:v>
                </c:pt>
                <c:pt idx="1">
                  <c:v>11/30/82</c:v>
                </c:pt>
                <c:pt idx="2">
                  <c:v>12/31/82</c:v>
                </c:pt>
                <c:pt idx="3">
                  <c:v>1/31/83</c:v>
                </c:pt>
                <c:pt idx="4">
                  <c:v>2/28/83</c:v>
                </c:pt>
                <c:pt idx="5">
                  <c:v>3/31/83</c:v>
                </c:pt>
                <c:pt idx="6">
                  <c:v>4/30/83</c:v>
                </c:pt>
                <c:pt idx="7">
                  <c:v>5/31/83</c:v>
                </c:pt>
                <c:pt idx="8">
                  <c:v>6/30/83</c:v>
                </c:pt>
                <c:pt idx="9">
                  <c:v>7/31/83</c:v>
                </c:pt>
                <c:pt idx="10">
                  <c:v>8/31/83</c:v>
                </c:pt>
                <c:pt idx="11">
                  <c:v>9/30/83</c:v>
                </c:pt>
                <c:pt idx="12">
                  <c:v>10/31/83</c:v>
                </c:pt>
                <c:pt idx="13">
                  <c:v>11/30/83</c:v>
                </c:pt>
                <c:pt idx="14">
                  <c:v>12/31/83</c:v>
                </c:pt>
                <c:pt idx="15">
                  <c:v>1/31/84</c:v>
                </c:pt>
                <c:pt idx="16">
                  <c:v>2/29/84</c:v>
                </c:pt>
                <c:pt idx="17">
                  <c:v>3/31/84</c:v>
                </c:pt>
                <c:pt idx="18">
                  <c:v>4/30/84</c:v>
                </c:pt>
                <c:pt idx="19">
                  <c:v>5/31/84</c:v>
                </c:pt>
                <c:pt idx="20">
                  <c:v>6/30/84</c:v>
                </c:pt>
                <c:pt idx="21">
                  <c:v>7/31/84</c:v>
                </c:pt>
                <c:pt idx="22">
                  <c:v>8/31/84</c:v>
                </c:pt>
                <c:pt idx="23">
                  <c:v>9/30/84</c:v>
                </c:pt>
                <c:pt idx="24">
                  <c:v>10/31/84</c:v>
                </c:pt>
                <c:pt idx="25">
                  <c:v>11/30/84</c:v>
                </c:pt>
                <c:pt idx="26">
                  <c:v>12/31/84</c:v>
                </c:pt>
                <c:pt idx="27">
                  <c:v>1/31/85</c:v>
                </c:pt>
                <c:pt idx="28">
                  <c:v>2/28/85</c:v>
                </c:pt>
                <c:pt idx="29">
                  <c:v>3/31/85</c:v>
                </c:pt>
                <c:pt idx="30">
                  <c:v>4/30/85</c:v>
                </c:pt>
                <c:pt idx="31">
                  <c:v>5/31/85</c:v>
                </c:pt>
                <c:pt idx="32">
                  <c:v>6/30/85</c:v>
                </c:pt>
                <c:pt idx="33">
                  <c:v>7/31/85</c:v>
                </c:pt>
                <c:pt idx="34">
                  <c:v>8/31/85</c:v>
                </c:pt>
                <c:pt idx="35">
                  <c:v>9/30/85</c:v>
                </c:pt>
                <c:pt idx="36">
                  <c:v>10/31/85</c:v>
                </c:pt>
                <c:pt idx="37">
                  <c:v>11/30/85</c:v>
                </c:pt>
                <c:pt idx="38">
                  <c:v>12/31/85</c:v>
                </c:pt>
                <c:pt idx="39">
                  <c:v>1/31/86</c:v>
                </c:pt>
                <c:pt idx="40">
                  <c:v>2/28/86</c:v>
                </c:pt>
                <c:pt idx="41">
                  <c:v>3/31/86</c:v>
                </c:pt>
                <c:pt idx="42">
                  <c:v>4/30/86</c:v>
                </c:pt>
                <c:pt idx="43">
                  <c:v>5/31/86</c:v>
                </c:pt>
                <c:pt idx="44">
                  <c:v>6/30/86</c:v>
                </c:pt>
                <c:pt idx="45">
                  <c:v>7/31/86</c:v>
                </c:pt>
                <c:pt idx="46">
                  <c:v>8/31/86</c:v>
                </c:pt>
                <c:pt idx="47">
                  <c:v>9/30/86</c:v>
                </c:pt>
                <c:pt idx="48">
                  <c:v>10/31/86</c:v>
                </c:pt>
                <c:pt idx="49">
                  <c:v>11/30/86</c:v>
                </c:pt>
                <c:pt idx="50">
                  <c:v>12/31/86</c:v>
                </c:pt>
                <c:pt idx="51">
                  <c:v>1/31/87</c:v>
                </c:pt>
                <c:pt idx="52">
                  <c:v>2/28/87</c:v>
                </c:pt>
                <c:pt idx="53">
                  <c:v>3/31/87</c:v>
                </c:pt>
                <c:pt idx="54">
                  <c:v>4/30/87</c:v>
                </c:pt>
                <c:pt idx="55">
                  <c:v>5/31/87</c:v>
                </c:pt>
                <c:pt idx="56">
                  <c:v>6/30/87</c:v>
                </c:pt>
                <c:pt idx="57">
                  <c:v>7/31/87</c:v>
                </c:pt>
                <c:pt idx="58">
                  <c:v>8/31/87</c:v>
                </c:pt>
                <c:pt idx="59">
                  <c:v>9/30/87</c:v>
                </c:pt>
                <c:pt idx="60">
                  <c:v>10/31/87</c:v>
                </c:pt>
                <c:pt idx="61">
                  <c:v>11/30/87</c:v>
                </c:pt>
                <c:pt idx="62">
                  <c:v>12/31/87</c:v>
                </c:pt>
                <c:pt idx="63">
                  <c:v>1/31/88</c:v>
                </c:pt>
                <c:pt idx="64">
                  <c:v>2/29/88</c:v>
                </c:pt>
                <c:pt idx="65">
                  <c:v>3/31/88</c:v>
                </c:pt>
                <c:pt idx="66">
                  <c:v>4/30/88</c:v>
                </c:pt>
                <c:pt idx="67">
                  <c:v>5/31/88</c:v>
                </c:pt>
                <c:pt idx="68">
                  <c:v>6/30/88</c:v>
                </c:pt>
                <c:pt idx="69">
                  <c:v>7/31/88</c:v>
                </c:pt>
                <c:pt idx="70">
                  <c:v>8/31/88</c:v>
                </c:pt>
                <c:pt idx="71">
                  <c:v>9/30/88</c:v>
                </c:pt>
                <c:pt idx="72">
                  <c:v>10/31/88</c:v>
                </c:pt>
                <c:pt idx="73">
                  <c:v>11/30/88</c:v>
                </c:pt>
                <c:pt idx="74">
                  <c:v>12/31/88</c:v>
                </c:pt>
                <c:pt idx="75">
                  <c:v>1/31/89</c:v>
                </c:pt>
                <c:pt idx="76">
                  <c:v>2/28/89</c:v>
                </c:pt>
                <c:pt idx="77">
                  <c:v>3/31/89</c:v>
                </c:pt>
                <c:pt idx="78">
                  <c:v>4/30/89</c:v>
                </c:pt>
                <c:pt idx="79">
                  <c:v>5/31/89</c:v>
                </c:pt>
                <c:pt idx="80">
                  <c:v>6/30/89</c:v>
                </c:pt>
                <c:pt idx="81">
                  <c:v>7/31/89</c:v>
                </c:pt>
                <c:pt idx="82">
                  <c:v>8/31/89</c:v>
                </c:pt>
                <c:pt idx="83">
                  <c:v>9/30/89</c:v>
                </c:pt>
                <c:pt idx="84">
                  <c:v>10/31/89</c:v>
                </c:pt>
                <c:pt idx="85">
                  <c:v>11/30/89</c:v>
                </c:pt>
                <c:pt idx="86">
                  <c:v>12/31/89</c:v>
                </c:pt>
                <c:pt idx="87">
                  <c:v>1/31/90</c:v>
                </c:pt>
                <c:pt idx="88">
                  <c:v>2/28/90</c:v>
                </c:pt>
                <c:pt idx="89">
                  <c:v>3/31/90</c:v>
                </c:pt>
                <c:pt idx="90">
                  <c:v>4/30/90</c:v>
                </c:pt>
                <c:pt idx="91">
                  <c:v>5/31/90</c:v>
                </c:pt>
                <c:pt idx="92">
                  <c:v>6/30/90</c:v>
                </c:pt>
                <c:pt idx="93">
                  <c:v>7/31/90</c:v>
                </c:pt>
                <c:pt idx="94">
                  <c:v>8/31/90</c:v>
                </c:pt>
                <c:pt idx="95">
                  <c:v>9/30/90</c:v>
                </c:pt>
                <c:pt idx="96">
                  <c:v>10/31/90</c:v>
                </c:pt>
                <c:pt idx="97">
                  <c:v>11/30/90</c:v>
                </c:pt>
                <c:pt idx="98">
                  <c:v>12/31/90</c:v>
                </c:pt>
                <c:pt idx="99">
                  <c:v>1/31/91</c:v>
                </c:pt>
                <c:pt idx="100">
                  <c:v>2/28/91</c:v>
                </c:pt>
                <c:pt idx="101">
                  <c:v>3/31/91</c:v>
                </c:pt>
                <c:pt idx="102">
                  <c:v>4/30/91</c:v>
                </c:pt>
                <c:pt idx="103">
                  <c:v>5/31/91</c:v>
                </c:pt>
                <c:pt idx="104">
                  <c:v>6/30/91</c:v>
                </c:pt>
                <c:pt idx="105">
                  <c:v>7/31/91</c:v>
                </c:pt>
                <c:pt idx="106">
                  <c:v>8/31/91</c:v>
                </c:pt>
                <c:pt idx="107">
                  <c:v>9/30/91</c:v>
                </c:pt>
                <c:pt idx="108">
                  <c:v>10/31/91</c:v>
                </c:pt>
                <c:pt idx="109">
                  <c:v>11/30/91</c:v>
                </c:pt>
                <c:pt idx="110">
                  <c:v>12/31/91</c:v>
                </c:pt>
                <c:pt idx="111">
                  <c:v>1/31/92</c:v>
                </c:pt>
                <c:pt idx="112">
                  <c:v>2/29/92</c:v>
                </c:pt>
                <c:pt idx="113">
                  <c:v>3/31/92</c:v>
                </c:pt>
                <c:pt idx="114">
                  <c:v>4/30/92</c:v>
                </c:pt>
                <c:pt idx="115">
                  <c:v>5/31/92</c:v>
                </c:pt>
                <c:pt idx="116">
                  <c:v>6/30/92</c:v>
                </c:pt>
                <c:pt idx="117">
                  <c:v>7/31/92</c:v>
                </c:pt>
                <c:pt idx="118">
                  <c:v>8/31/92</c:v>
                </c:pt>
                <c:pt idx="119">
                  <c:v>9/30/92</c:v>
                </c:pt>
                <c:pt idx="120">
                  <c:v>10/31/92</c:v>
                </c:pt>
                <c:pt idx="121">
                  <c:v>11/30/92</c:v>
                </c:pt>
                <c:pt idx="122">
                  <c:v>12/31/92</c:v>
                </c:pt>
                <c:pt idx="123">
                  <c:v>1/31/93</c:v>
                </c:pt>
                <c:pt idx="124">
                  <c:v>2/28/93</c:v>
                </c:pt>
                <c:pt idx="125">
                  <c:v>3/31/93</c:v>
                </c:pt>
                <c:pt idx="126">
                  <c:v>4/30/93</c:v>
                </c:pt>
                <c:pt idx="127">
                  <c:v>5/31/93</c:v>
                </c:pt>
                <c:pt idx="128">
                  <c:v>6/30/93</c:v>
                </c:pt>
                <c:pt idx="129">
                  <c:v>7/31/93</c:v>
                </c:pt>
                <c:pt idx="130">
                  <c:v>8/31/93</c:v>
                </c:pt>
                <c:pt idx="131">
                  <c:v>9/30/93</c:v>
                </c:pt>
                <c:pt idx="132">
                  <c:v>10/31/93</c:v>
                </c:pt>
                <c:pt idx="133">
                  <c:v>11/30/93</c:v>
                </c:pt>
                <c:pt idx="134">
                  <c:v>12/31/93</c:v>
                </c:pt>
                <c:pt idx="135">
                  <c:v>1/31/94</c:v>
                </c:pt>
                <c:pt idx="136">
                  <c:v>2/28/94</c:v>
                </c:pt>
                <c:pt idx="137">
                  <c:v>3/31/94</c:v>
                </c:pt>
                <c:pt idx="138">
                  <c:v>4/30/94</c:v>
                </c:pt>
                <c:pt idx="139">
                  <c:v>5/31/94</c:v>
                </c:pt>
                <c:pt idx="140">
                  <c:v>6/30/94</c:v>
                </c:pt>
                <c:pt idx="141">
                  <c:v>7/31/94</c:v>
                </c:pt>
                <c:pt idx="142">
                  <c:v>8/31/94</c:v>
                </c:pt>
                <c:pt idx="143">
                  <c:v>9/30/94</c:v>
                </c:pt>
                <c:pt idx="144">
                  <c:v>10/31/94</c:v>
                </c:pt>
                <c:pt idx="145">
                  <c:v>11/30/94</c:v>
                </c:pt>
                <c:pt idx="146">
                  <c:v>12/31/94</c:v>
                </c:pt>
                <c:pt idx="147">
                  <c:v>1/31/95</c:v>
                </c:pt>
                <c:pt idx="148">
                  <c:v>2/28/95</c:v>
                </c:pt>
                <c:pt idx="149">
                  <c:v>3/31/95</c:v>
                </c:pt>
                <c:pt idx="150">
                  <c:v>4/30/95</c:v>
                </c:pt>
                <c:pt idx="151">
                  <c:v>5/31/95</c:v>
                </c:pt>
                <c:pt idx="152">
                  <c:v>6/30/95</c:v>
                </c:pt>
                <c:pt idx="153">
                  <c:v>7/31/95</c:v>
                </c:pt>
                <c:pt idx="154">
                  <c:v>8/31/95</c:v>
                </c:pt>
                <c:pt idx="155">
                  <c:v>9/30/95</c:v>
                </c:pt>
                <c:pt idx="156">
                  <c:v>10/31/95</c:v>
                </c:pt>
                <c:pt idx="157">
                  <c:v>11/30/95</c:v>
                </c:pt>
                <c:pt idx="158">
                  <c:v>12/31/95</c:v>
                </c:pt>
                <c:pt idx="159">
                  <c:v>1/31/96</c:v>
                </c:pt>
                <c:pt idx="160">
                  <c:v>2/29/96</c:v>
                </c:pt>
                <c:pt idx="161">
                  <c:v>3/31/96</c:v>
                </c:pt>
                <c:pt idx="162">
                  <c:v>4/30/96</c:v>
                </c:pt>
                <c:pt idx="163">
                  <c:v>5/31/96</c:v>
                </c:pt>
                <c:pt idx="164">
                  <c:v>6/30/96</c:v>
                </c:pt>
                <c:pt idx="165">
                  <c:v>7/31/96</c:v>
                </c:pt>
                <c:pt idx="166">
                  <c:v>8/31/96</c:v>
                </c:pt>
                <c:pt idx="167">
                  <c:v>9/30/96</c:v>
                </c:pt>
                <c:pt idx="168">
                  <c:v>10/31/96</c:v>
                </c:pt>
                <c:pt idx="169">
                  <c:v>11/30/96</c:v>
                </c:pt>
                <c:pt idx="170">
                  <c:v>12/31/96</c:v>
                </c:pt>
                <c:pt idx="171">
                  <c:v>1/31/97</c:v>
                </c:pt>
                <c:pt idx="172">
                  <c:v>2/28/97</c:v>
                </c:pt>
                <c:pt idx="173">
                  <c:v>3/31/97</c:v>
                </c:pt>
                <c:pt idx="174">
                  <c:v>4/30/97</c:v>
                </c:pt>
                <c:pt idx="175">
                  <c:v>5/31/97</c:v>
                </c:pt>
                <c:pt idx="176">
                  <c:v>6/30/97</c:v>
                </c:pt>
                <c:pt idx="177">
                  <c:v>7/31/97</c:v>
                </c:pt>
                <c:pt idx="178">
                  <c:v>8/31/97</c:v>
                </c:pt>
                <c:pt idx="179">
                  <c:v>9/30/97</c:v>
                </c:pt>
                <c:pt idx="180">
                  <c:v>10/31/97</c:v>
                </c:pt>
                <c:pt idx="181">
                  <c:v>11/30/97</c:v>
                </c:pt>
                <c:pt idx="182">
                  <c:v>12/31/97</c:v>
                </c:pt>
                <c:pt idx="183">
                  <c:v>1/31/98</c:v>
                </c:pt>
                <c:pt idx="184">
                  <c:v>2/28/98</c:v>
                </c:pt>
                <c:pt idx="185">
                  <c:v>3/31/98</c:v>
                </c:pt>
                <c:pt idx="186">
                  <c:v>4/30/98</c:v>
                </c:pt>
                <c:pt idx="187">
                  <c:v>5/30/98</c:v>
                </c:pt>
                <c:pt idx="188">
                  <c:v>6/30/98</c:v>
                </c:pt>
                <c:pt idx="189">
                  <c:v>7/31/98</c:v>
                </c:pt>
                <c:pt idx="190">
                  <c:v>8/31/98</c:v>
                </c:pt>
                <c:pt idx="191">
                  <c:v>9/31/98</c:v>
                </c:pt>
                <c:pt idx="192">
                  <c:v>10/31/98</c:v>
                </c:pt>
                <c:pt idx="193">
                  <c:v>11/30/98</c:v>
                </c:pt>
                <c:pt idx="194">
                  <c:v>12/31/98</c:v>
                </c:pt>
                <c:pt idx="195">
                  <c:v>1/31/99</c:v>
                </c:pt>
                <c:pt idx="196">
                  <c:v>2/28/99</c:v>
                </c:pt>
                <c:pt idx="197">
                  <c:v>3/31/99</c:v>
                </c:pt>
                <c:pt idx="198">
                  <c:v>4/30/99</c:v>
                </c:pt>
                <c:pt idx="199">
                  <c:v>5/31/99</c:v>
                </c:pt>
                <c:pt idx="200">
                  <c:v>6/30/99</c:v>
                </c:pt>
                <c:pt idx="201">
                  <c:v>7/31/99</c:v>
                </c:pt>
                <c:pt idx="202">
                  <c:v>8/31/99</c:v>
                </c:pt>
                <c:pt idx="203">
                  <c:v>9/30/99</c:v>
                </c:pt>
                <c:pt idx="204">
                  <c:v>10/31/99</c:v>
                </c:pt>
                <c:pt idx="205">
                  <c:v>11/30/99</c:v>
                </c:pt>
                <c:pt idx="206">
                  <c:v>12/31/99</c:v>
                </c:pt>
                <c:pt idx="207">
                  <c:v>1/31/00</c:v>
                </c:pt>
                <c:pt idx="208">
                  <c:v>2/28/00</c:v>
                </c:pt>
                <c:pt idx="209">
                  <c:v>3/31/00</c:v>
                </c:pt>
                <c:pt idx="210">
                  <c:v>4/30/00</c:v>
                </c:pt>
                <c:pt idx="211">
                  <c:v>5/31/00</c:v>
                </c:pt>
                <c:pt idx="212">
                  <c:v>6/30/00</c:v>
                </c:pt>
                <c:pt idx="213">
                  <c:v>7/31/00</c:v>
                </c:pt>
                <c:pt idx="214">
                  <c:v>8/31/00</c:v>
                </c:pt>
                <c:pt idx="215">
                  <c:v>9/30/00</c:v>
                </c:pt>
                <c:pt idx="216">
                  <c:v>10/31/00</c:v>
                </c:pt>
                <c:pt idx="217">
                  <c:v>11/30/00</c:v>
                </c:pt>
                <c:pt idx="218">
                  <c:v>12/31/00</c:v>
                </c:pt>
                <c:pt idx="219">
                  <c:v>1/31/01</c:v>
                </c:pt>
                <c:pt idx="220">
                  <c:v>2/28/01</c:v>
                </c:pt>
                <c:pt idx="221">
                  <c:v>3/31/01</c:v>
                </c:pt>
                <c:pt idx="222">
                  <c:v>4/30/01</c:v>
                </c:pt>
                <c:pt idx="223">
                  <c:v>5/31/01</c:v>
                </c:pt>
                <c:pt idx="224">
                  <c:v>6/30/01</c:v>
                </c:pt>
                <c:pt idx="225">
                  <c:v>7/31/01</c:v>
                </c:pt>
                <c:pt idx="226">
                  <c:v>8/31/01</c:v>
                </c:pt>
                <c:pt idx="227">
                  <c:v>9/30/01</c:v>
                </c:pt>
                <c:pt idx="228">
                  <c:v>10/31/01</c:v>
                </c:pt>
                <c:pt idx="229">
                  <c:v>11/30/01</c:v>
                </c:pt>
                <c:pt idx="230">
                  <c:v>12/31/01</c:v>
                </c:pt>
                <c:pt idx="231">
                  <c:v>1/31/02</c:v>
                </c:pt>
                <c:pt idx="232">
                  <c:v>2/28/02</c:v>
                </c:pt>
                <c:pt idx="233">
                  <c:v>3/31/02</c:v>
                </c:pt>
                <c:pt idx="234">
                  <c:v>4/30/02</c:v>
                </c:pt>
                <c:pt idx="235">
                  <c:v>5/31/02</c:v>
                </c:pt>
                <c:pt idx="236">
                  <c:v>6/30/02</c:v>
                </c:pt>
                <c:pt idx="237">
                  <c:v>7/31/02</c:v>
                </c:pt>
                <c:pt idx="238">
                  <c:v>8/31/02</c:v>
                </c:pt>
                <c:pt idx="239">
                  <c:v>9/30/02</c:v>
                </c:pt>
                <c:pt idx="240">
                  <c:v>10/31/02</c:v>
                </c:pt>
                <c:pt idx="241">
                  <c:v>11/30/02</c:v>
                </c:pt>
                <c:pt idx="242">
                  <c:v>12/31/02</c:v>
                </c:pt>
                <c:pt idx="243">
                  <c:v>1/31/03</c:v>
                </c:pt>
                <c:pt idx="244">
                  <c:v>2/28/03</c:v>
                </c:pt>
                <c:pt idx="245">
                  <c:v>3/31/03</c:v>
                </c:pt>
                <c:pt idx="246">
                  <c:v>4/30/03</c:v>
                </c:pt>
                <c:pt idx="247">
                  <c:v>5/31/03</c:v>
                </c:pt>
                <c:pt idx="248">
                  <c:v>6/30/03</c:v>
                </c:pt>
                <c:pt idx="249">
                  <c:v>7/31/03</c:v>
                </c:pt>
                <c:pt idx="250">
                  <c:v>8/31/03</c:v>
                </c:pt>
                <c:pt idx="251">
                  <c:v>9/30/03</c:v>
                </c:pt>
                <c:pt idx="252">
                  <c:v>10/31/03</c:v>
                </c:pt>
                <c:pt idx="253">
                  <c:v>11/30/03</c:v>
                </c:pt>
                <c:pt idx="254">
                  <c:v>12/31/03</c:v>
                </c:pt>
                <c:pt idx="255">
                  <c:v>1/31/04</c:v>
                </c:pt>
                <c:pt idx="256">
                  <c:v>2/28/04</c:v>
                </c:pt>
                <c:pt idx="257">
                  <c:v>3/31/04</c:v>
                </c:pt>
                <c:pt idx="258">
                  <c:v>4/30/04</c:v>
                </c:pt>
                <c:pt idx="259">
                  <c:v>5/31/04</c:v>
                </c:pt>
                <c:pt idx="260">
                  <c:v>6/30/04</c:v>
                </c:pt>
                <c:pt idx="261">
                  <c:v>7/31/04</c:v>
                </c:pt>
                <c:pt idx="262">
                  <c:v>8/31/04</c:v>
                </c:pt>
                <c:pt idx="263">
                  <c:v>9/30/04</c:v>
                </c:pt>
                <c:pt idx="264">
                  <c:v>10/31/04</c:v>
                </c:pt>
                <c:pt idx="265">
                  <c:v>11/30/04</c:v>
                </c:pt>
                <c:pt idx="266">
                  <c:v>12/31/04</c:v>
                </c:pt>
                <c:pt idx="267">
                  <c:v>1/31/05</c:v>
                </c:pt>
                <c:pt idx="268">
                  <c:v>2/28/05</c:v>
                </c:pt>
                <c:pt idx="269">
                  <c:v>3/31/05</c:v>
                </c:pt>
                <c:pt idx="270">
                  <c:v>4/30/05</c:v>
                </c:pt>
                <c:pt idx="271">
                  <c:v>5/31/05</c:v>
                </c:pt>
                <c:pt idx="272">
                  <c:v>6/30/05</c:v>
                </c:pt>
                <c:pt idx="273">
                  <c:v>7/31/05</c:v>
                </c:pt>
                <c:pt idx="274">
                  <c:v>8/31/05</c:v>
                </c:pt>
                <c:pt idx="275">
                  <c:v>9/30/05</c:v>
                </c:pt>
                <c:pt idx="276">
                  <c:v>10/31/05</c:v>
                </c:pt>
                <c:pt idx="277">
                  <c:v>11/30/05</c:v>
                </c:pt>
                <c:pt idx="278">
                  <c:v>12/31/05</c:v>
                </c:pt>
                <c:pt idx="279">
                  <c:v>1/31/06</c:v>
                </c:pt>
                <c:pt idx="280">
                  <c:v>2/28/06</c:v>
                </c:pt>
                <c:pt idx="281">
                  <c:v>3/31/06</c:v>
                </c:pt>
                <c:pt idx="282">
                  <c:v>4/30/06</c:v>
                </c:pt>
                <c:pt idx="283">
                  <c:v>5/31/06</c:v>
                </c:pt>
                <c:pt idx="284">
                  <c:v>6/30/06</c:v>
                </c:pt>
                <c:pt idx="285">
                  <c:v>7/31/06</c:v>
                </c:pt>
                <c:pt idx="286">
                  <c:v>8/31/06</c:v>
                </c:pt>
                <c:pt idx="287">
                  <c:v>9/30/06</c:v>
                </c:pt>
                <c:pt idx="288">
                  <c:v>10/31/06</c:v>
                </c:pt>
                <c:pt idx="289">
                  <c:v>11/30/06</c:v>
                </c:pt>
                <c:pt idx="290">
                  <c:v>12/31/06</c:v>
                </c:pt>
                <c:pt idx="291">
                  <c:v>1/31/07</c:v>
                </c:pt>
                <c:pt idx="292">
                  <c:v>2/28/07</c:v>
                </c:pt>
                <c:pt idx="293">
                  <c:v>3/31/07</c:v>
                </c:pt>
                <c:pt idx="294">
                  <c:v>4/30/07</c:v>
                </c:pt>
                <c:pt idx="295">
                  <c:v>5/31/07</c:v>
                </c:pt>
                <c:pt idx="296">
                  <c:v>6/30/07</c:v>
                </c:pt>
                <c:pt idx="297">
                  <c:v>7/31/07</c:v>
                </c:pt>
                <c:pt idx="298">
                  <c:v>8/31/07</c:v>
                </c:pt>
                <c:pt idx="299">
                  <c:v>9/30/07</c:v>
                </c:pt>
                <c:pt idx="300">
                  <c:v>10/31/07</c:v>
                </c:pt>
                <c:pt idx="301">
                  <c:v>11/30/07</c:v>
                </c:pt>
                <c:pt idx="302">
                  <c:v>12/31/07</c:v>
                </c:pt>
                <c:pt idx="303">
                  <c:v>1/31/08</c:v>
                </c:pt>
                <c:pt idx="304">
                  <c:v>2/29/08</c:v>
                </c:pt>
                <c:pt idx="305">
                  <c:v>3/31/08</c:v>
                </c:pt>
                <c:pt idx="306">
                  <c:v>4/30/08</c:v>
                </c:pt>
                <c:pt idx="307">
                  <c:v>5/31/08</c:v>
                </c:pt>
                <c:pt idx="308">
                  <c:v>6/30/08</c:v>
                </c:pt>
                <c:pt idx="309">
                  <c:v>7/31/08</c:v>
                </c:pt>
                <c:pt idx="310">
                  <c:v>8/31/08</c:v>
                </c:pt>
                <c:pt idx="311">
                  <c:v>9/30/08</c:v>
                </c:pt>
                <c:pt idx="312">
                  <c:v>10/31/08</c:v>
                </c:pt>
                <c:pt idx="313">
                  <c:v>11/30/08</c:v>
                </c:pt>
                <c:pt idx="314">
                  <c:v>12/31/08</c:v>
                </c:pt>
                <c:pt idx="315">
                  <c:v>1/31/09</c:v>
                </c:pt>
                <c:pt idx="316">
                  <c:v>2/28/09</c:v>
                </c:pt>
                <c:pt idx="317">
                  <c:v>3/31/09</c:v>
                </c:pt>
                <c:pt idx="318">
                  <c:v>4/30/09</c:v>
                </c:pt>
                <c:pt idx="319">
                  <c:v>5/31/09</c:v>
                </c:pt>
                <c:pt idx="320">
                  <c:v>6/30/09</c:v>
                </c:pt>
                <c:pt idx="321">
                  <c:v>7/31/09</c:v>
                </c:pt>
                <c:pt idx="322">
                  <c:v>8/31/09</c:v>
                </c:pt>
                <c:pt idx="323">
                  <c:v>9/30/09</c:v>
                </c:pt>
                <c:pt idx="324">
                  <c:v>10/31/09</c:v>
                </c:pt>
                <c:pt idx="325">
                  <c:v>11/30/09</c:v>
                </c:pt>
                <c:pt idx="326">
                  <c:v>12/31/09</c:v>
                </c:pt>
                <c:pt idx="327">
                  <c:v>1/31/10</c:v>
                </c:pt>
                <c:pt idx="328">
                  <c:v>2/28/10</c:v>
                </c:pt>
                <c:pt idx="329">
                  <c:v>3/31/10</c:v>
                </c:pt>
                <c:pt idx="330">
                  <c:v>4/30/10</c:v>
                </c:pt>
                <c:pt idx="331">
                  <c:v>5/31/10</c:v>
                </c:pt>
                <c:pt idx="332">
                  <c:v>6/30/10</c:v>
                </c:pt>
                <c:pt idx="333">
                  <c:v>7/31/10</c:v>
                </c:pt>
                <c:pt idx="334">
                  <c:v>8/31/10</c:v>
                </c:pt>
                <c:pt idx="335">
                  <c:v>9/30/10</c:v>
                </c:pt>
                <c:pt idx="336">
                  <c:v>10/31/10</c:v>
                </c:pt>
                <c:pt idx="337">
                  <c:v>11/30/10</c:v>
                </c:pt>
                <c:pt idx="338">
                  <c:v>12/31/10</c:v>
                </c:pt>
                <c:pt idx="339">
                  <c:v>1/31/11</c:v>
                </c:pt>
                <c:pt idx="340">
                  <c:v>2/28/11</c:v>
                </c:pt>
                <c:pt idx="341">
                  <c:v>3/31/11</c:v>
                </c:pt>
                <c:pt idx="342">
                  <c:v>4/30/11</c:v>
                </c:pt>
                <c:pt idx="343">
                  <c:v>5/31/11</c:v>
                </c:pt>
                <c:pt idx="344">
                  <c:v>6/30/11</c:v>
                </c:pt>
                <c:pt idx="345">
                  <c:v>7/31/11</c:v>
                </c:pt>
                <c:pt idx="346">
                  <c:v>8/31/11</c:v>
                </c:pt>
                <c:pt idx="347">
                  <c:v>9/30/11</c:v>
                </c:pt>
                <c:pt idx="348">
                  <c:v>10/31/11</c:v>
                </c:pt>
                <c:pt idx="349">
                  <c:v>11/30/11</c:v>
                </c:pt>
                <c:pt idx="350">
                  <c:v>12/31/11</c:v>
                </c:pt>
                <c:pt idx="351">
                  <c:v>1/31/12</c:v>
                </c:pt>
                <c:pt idx="352">
                  <c:v>2/29/12</c:v>
                </c:pt>
                <c:pt idx="353">
                  <c:v>3/31/12</c:v>
                </c:pt>
                <c:pt idx="354">
                  <c:v>4/30/12</c:v>
                </c:pt>
                <c:pt idx="355">
                  <c:v>5/31/12</c:v>
                </c:pt>
                <c:pt idx="356">
                  <c:v>6/30/12</c:v>
                </c:pt>
                <c:pt idx="357">
                  <c:v>7/31/12</c:v>
                </c:pt>
                <c:pt idx="358">
                  <c:v>8/31/12</c:v>
                </c:pt>
                <c:pt idx="359">
                  <c:v>9/30/12</c:v>
                </c:pt>
                <c:pt idx="360">
                  <c:v>10/31/12</c:v>
                </c:pt>
                <c:pt idx="361">
                  <c:v>11/30/12</c:v>
                </c:pt>
                <c:pt idx="362">
                  <c:v>12/31/12</c:v>
                </c:pt>
                <c:pt idx="363">
                  <c:v>1/31/13</c:v>
                </c:pt>
                <c:pt idx="364">
                  <c:v>2/28/13</c:v>
                </c:pt>
                <c:pt idx="365">
                  <c:v>3/31/13</c:v>
                </c:pt>
                <c:pt idx="366">
                  <c:v>4/30/13</c:v>
                </c:pt>
                <c:pt idx="367">
                  <c:v>5/31/13</c:v>
                </c:pt>
                <c:pt idx="368">
                  <c:v>6/30/13</c:v>
                </c:pt>
                <c:pt idx="369">
                  <c:v>7/31/13</c:v>
                </c:pt>
                <c:pt idx="370">
                  <c:v>8/31/13</c:v>
                </c:pt>
                <c:pt idx="371">
                  <c:v>9/30/13</c:v>
                </c:pt>
                <c:pt idx="372">
                  <c:v>10/31/13</c:v>
                </c:pt>
                <c:pt idx="373">
                  <c:v>11/30/13</c:v>
                </c:pt>
                <c:pt idx="374">
                  <c:v>12/31/13</c:v>
                </c:pt>
                <c:pt idx="375">
                  <c:v>1/31/14</c:v>
                </c:pt>
                <c:pt idx="376">
                  <c:v>2/28/14</c:v>
                </c:pt>
                <c:pt idx="377">
                  <c:v>3/31/14</c:v>
                </c:pt>
                <c:pt idx="378">
                  <c:v>4/30/14</c:v>
                </c:pt>
                <c:pt idx="379">
                  <c:v>5/31/14</c:v>
                </c:pt>
                <c:pt idx="380">
                  <c:v>6/30/14</c:v>
                </c:pt>
                <c:pt idx="381">
                  <c:v>7/31/14</c:v>
                </c:pt>
                <c:pt idx="382">
                  <c:v>8/31/14</c:v>
                </c:pt>
                <c:pt idx="383">
                  <c:v>9/30/14</c:v>
                </c:pt>
                <c:pt idx="384">
                  <c:v>10/1/14</c:v>
                </c:pt>
                <c:pt idx="385">
                  <c:v>11/1/14</c:v>
                </c:pt>
                <c:pt idx="386">
                  <c:v>12/1/14</c:v>
                </c:pt>
                <c:pt idx="387">
                  <c:v>1/1/15</c:v>
                </c:pt>
                <c:pt idx="388">
                  <c:v>2/1/15</c:v>
                </c:pt>
                <c:pt idx="389">
                  <c:v>3/1/15</c:v>
                </c:pt>
                <c:pt idx="390">
                  <c:v>4/1/15</c:v>
                </c:pt>
                <c:pt idx="391">
                  <c:v>5/1/15</c:v>
                </c:pt>
              </c:strCache>
            </c:strRef>
          </c:cat>
          <c:val>
            <c:numRef>
              <c:f>'BW Water Levels'!$AB$6:$AB$400</c:f>
              <c:numCache>
                <c:formatCode>0</c:formatCode>
                <c:ptCount val="395"/>
                <c:pt idx="0">
                  <c:v>111.33</c:v>
                </c:pt>
                <c:pt idx="1">
                  <c:v>112.33</c:v>
                </c:pt>
                <c:pt idx="2">
                  <c:v>112.91</c:v>
                </c:pt>
                <c:pt idx="3">
                  <c:v>111.91</c:v>
                </c:pt>
                <c:pt idx="4">
                  <c:v>110</c:v>
                </c:pt>
                <c:pt idx="5">
                  <c:v>109.33</c:v>
                </c:pt>
                <c:pt idx="6">
                  <c:v>108.66</c:v>
                </c:pt>
                <c:pt idx="7">
                  <c:v>108.33</c:v>
                </c:pt>
                <c:pt idx="8">
                  <c:v>106</c:v>
                </c:pt>
                <c:pt idx="9">
                  <c:v>107.75</c:v>
                </c:pt>
                <c:pt idx="10">
                  <c:v>108</c:v>
                </c:pt>
                <c:pt idx="11">
                  <c:v>107.08</c:v>
                </c:pt>
                <c:pt idx="12">
                  <c:v>106.75</c:v>
                </c:pt>
                <c:pt idx="13">
                  <c:v>104.91</c:v>
                </c:pt>
                <c:pt idx="14">
                  <c:v>103.5</c:v>
                </c:pt>
                <c:pt idx="15">
                  <c:v>106.25</c:v>
                </c:pt>
                <c:pt idx="16">
                  <c:v>105</c:v>
                </c:pt>
                <c:pt idx="17">
                  <c:v>105.42</c:v>
                </c:pt>
                <c:pt idx="18">
                  <c:v>113.66</c:v>
                </c:pt>
                <c:pt idx="19">
                  <c:v>104</c:v>
                </c:pt>
                <c:pt idx="20">
                  <c:v>113.83</c:v>
                </c:pt>
                <c:pt idx="21">
                  <c:v>104.33</c:v>
                </c:pt>
                <c:pt idx="22">
                  <c:v>103</c:v>
                </c:pt>
                <c:pt idx="23">
                  <c:v>103.17</c:v>
                </c:pt>
                <c:pt idx="24">
                  <c:v>104.83</c:v>
                </c:pt>
                <c:pt idx="25">
                  <c:v>103.17</c:v>
                </c:pt>
                <c:pt idx="26">
                  <c:v>101.32</c:v>
                </c:pt>
                <c:pt idx="27">
                  <c:v>104.5</c:v>
                </c:pt>
                <c:pt idx="28">
                  <c:v>106.75</c:v>
                </c:pt>
                <c:pt idx="29">
                  <c:v>114</c:v>
                </c:pt>
                <c:pt idx="30">
                  <c:v>113.83</c:v>
                </c:pt>
                <c:pt idx="31">
                  <c:v>115.91</c:v>
                </c:pt>
                <c:pt idx="32">
                  <c:v>106</c:v>
                </c:pt>
                <c:pt idx="33">
                  <c:v>105</c:v>
                </c:pt>
                <c:pt idx="34">
                  <c:v>106.88</c:v>
                </c:pt>
                <c:pt idx="35">
                  <c:v>104.58</c:v>
                </c:pt>
                <c:pt idx="36">
                  <c:v>104.83</c:v>
                </c:pt>
                <c:pt idx="37">
                  <c:v>104</c:v>
                </c:pt>
                <c:pt idx="38">
                  <c:v>102.83</c:v>
                </c:pt>
                <c:pt idx="39">
                  <c:v>105</c:v>
                </c:pt>
                <c:pt idx="40">
                  <c:v>105</c:v>
                </c:pt>
                <c:pt idx="41">
                  <c:v>105</c:v>
                </c:pt>
                <c:pt idx="42">
                  <c:v>104.42</c:v>
                </c:pt>
                <c:pt idx="43">
                  <c:v>105</c:v>
                </c:pt>
                <c:pt idx="44">
                  <c:v>115</c:v>
                </c:pt>
                <c:pt idx="45">
                  <c:v>116.91</c:v>
                </c:pt>
                <c:pt idx="46">
                  <c:v>116</c:v>
                </c:pt>
                <c:pt idx="47">
                  <c:v>105</c:v>
                </c:pt>
                <c:pt idx="48">
                  <c:v>105</c:v>
                </c:pt>
                <c:pt idx="49">
                  <c:v>105.33</c:v>
                </c:pt>
                <c:pt idx="50">
                  <c:v>107</c:v>
                </c:pt>
                <c:pt idx="51">
                  <c:v>105</c:v>
                </c:pt>
                <c:pt idx="52">
                  <c:v>105</c:v>
                </c:pt>
                <c:pt idx="53">
                  <c:v>104</c:v>
                </c:pt>
                <c:pt idx="54">
                  <c:v>105</c:v>
                </c:pt>
                <c:pt idx="55">
                  <c:v>104</c:v>
                </c:pt>
                <c:pt idx="56">
                  <c:v>106</c:v>
                </c:pt>
                <c:pt idx="57">
                  <c:v>105</c:v>
                </c:pt>
                <c:pt idx="58">
                  <c:v>108</c:v>
                </c:pt>
                <c:pt idx="59">
                  <c:v>108</c:v>
                </c:pt>
                <c:pt idx="60">
                  <c:v>105</c:v>
                </c:pt>
                <c:pt idx="61">
                  <c:v>106</c:v>
                </c:pt>
                <c:pt idx="62">
                  <c:v>106</c:v>
                </c:pt>
                <c:pt idx="63">
                  <c:v>105</c:v>
                </c:pt>
                <c:pt idx="64">
                  <c:v>106</c:v>
                </c:pt>
                <c:pt idx="65">
                  <c:v>108</c:v>
                </c:pt>
                <c:pt idx="66">
                  <c:v>113</c:v>
                </c:pt>
                <c:pt idx="67">
                  <c:v>115</c:v>
                </c:pt>
                <c:pt idx="68">
                  <c:v>116</c:v>
                </c:pt>
                <c:pt idx="69">
                  <c:v>115</c:v>
                </c:pt>
                <c:pt idx="70">
                  <c:v>122</c:v>
                </c:pt>
                <c:pt idx="71">
                  <c:v>121</c:v>
                </c:pt>
                <c:pt idx="72">
                  <c:v>120</c:v>
                </c:pt>
                <c:pt idx="73">
                  <c:v>118</c:v>
                </c:pt>
                <c:pt idx="74">
                  <c:v>120</c:v>
                </c:pt>
                <c:pt idx="75">
                  <c:v>119</c:v>
                </c:pt>
                <c:pt idx="76">
                  <c:v>117</c:v>
                </c:pt>
                <c:pt idx="77">
                  <c:v>118</c:v>
                </c:pt>
                <c:pt idx="78">
                  <c:v>120</c:v>
                </c:pt>
                <c:pt idx="79">
                  <c:v>121</c:v>
                </c:pt>
                <c:pt idx="80">
                  <c:v>128</c:v>
                </c:pt>
                <c:pt idx="81">
                  <c:v>130</c:v>
                </c:pt>
                <c:pt idx="82">
                  <c:v>135</c:v>
                </c:pt>
                <c:pt idx="83">
                  <c:v>136</c:v>
                </c:pt>
                <c:pt idx="84">
                  <c:v>138</c:v>
                </c:pt>
                <c:pt idx="85">
                  <c:v>140</c:v>
                </c:pt>
                <c:pt idx="86">
                  <c:v>140</c:v>
                </c:pt>
                <c:pt idx="87">
                  <c:v>143</c:v>
                </c:pt>
                <c:pt idx="88">
                  <c:v>142</c:v>
                </c:pt>
                <c:pt idx="89">
                  <c:v>148</c:v>
                </c:pt>
                <c:pt idx="90">
                  <c:v>148</c:v>
                </c:pt>
                <c:pt idx="91">
                  <c:v>147</c:v>
                </c:pt>
                <c:pt idx="92">
                  <c:v>146</c:v>
                </c:pt>
                <c:pt idx="93">
                  <c:v>148</c:v>
                </c:pt>
                <c:pt idx="94">
                  <c:v>150</c:v>
                </c:pt>
                <c:pt idx="95">
                  <c:v>148</c:v>
                </c:pt>
                <c:pt idx="96">
                  <c:v>139</c:v>
                </c:pt>
                <c:pt idx="97">
                  <c:v>140</c:v>
                </c:pt>
                <c:pt idx="98">
                  <c:v>143</c:v>
                </c:pt>
                <c:pt idx="99">
                  <c:v>144</c:v>
                </c:pt>
                <c:pt idx="100">
                  <c:v>144</c:v>
                </c:pt>
                <c:pt idx="101">
                  <c:v>143</c:v>
                </c:pt>
                <c:pt idx="102">
                  <c:v>144</c:v>
                </c:pt>
                <c:pt idx="103">
                  <c:v>145</c:v>
                </c:pt>
                <c:pt idx="104">
                  <c:v>145</c:v>
                </c:pt>
                <c:pt idx="105">
                  <c:v>143</c:v>
                </c:pt>
                <c:pt idx="106">
                  <c:v>142</c:v>
                </c:pt>
                <c:pt idx="107">
                  <c:v>141</c:v>
                </c:pt>
                <c:pt idx="108">
                  <c:v>146</c:v>
                </c:pt>
                <c:pt idx="109">
                  <c:v>148</c:v>
                </c:pt>
                <c:pt idx="110">
                  <c:v>145</c:v>
                </c:pt>
                <c:pt idx="111">
                  <c:v>141</c:v>
                </c:pt>
                <c:pt idx="112">
                  <c:v>147</c:v>
                </c:pt>
                <c:pt idx="113">
                  <c:v>145</c:v>
                </c:pt>
                <c:pt idx="114">
                  <c:v>148</c:v>
                </c:pt>
                <c:pt idx="115">
                  <c:v>148</c:v>
                </c:pt>
                <c:pt idx="116">
                  <c:v>151</c:v>
                </c:pt>
                <c:pt idx="117">
                  <c:v>152</c:v>
                </c:pt>
                <c:pt idx="118">
                  <c:v>155</c:v>
                </c:pt>
                <c:pt idx="119">
                  <c:v>153</c:v>
                </c:pt>
                <c:pt idx="120">
                  <c:v>160</c:v>
                </c:pt>
                <c:pt idx="121">
                  <c:v>158</c:v>
                </c:pt>
                <c:pt idx="122">
                  <c:v>157</c:v>
                </c:pt>
                <c:pt idx="123">
                  <c:v>155</c:v>
                </c:pt>
                <c:pt idx="124">
                  <c:v>153</c:v>
                </c:pt>
                <c:pt idx="125">
                  <c:v>152</c:v>
                </c:pt>
                <c:pt idx="126">
                  <c:v>158</c:v>
                </c:pt>
                <c:pt idx="127">
                  <c:v>158</c:v>
                </c:pt>
                <c:pt idx="128">
                  <c:v>157</c:v>
                </c:pt>
                <c:pt idx="129">
                  <c:v>157</c:v>
                </c:pt>
                <c:pt idx="136">
                  <c:v>173</c:v>
                </c:pt>
                <c:pt idx="137">
                  <c:v>170</c:v>
                </c:pt>
                <c:pt idx="138">
                  <c:v>165</c:v>
                </c:pt>
                <c:pt idx="139">
                  <c:v>166</c:v>
                </c:pt>
                <c:pt idx="140">
                  <c:v>168</c:v>
                </c:pt>
                <c:pt idx="141">
                  <c:v>171</c:v>
                </c:pt>
                <c:pt idx="142">
                  <c:v>173</c:v>
                </c:pt>
                <c:pt idx="143">
                  <c:v>172</c:v>
                </c:pt>
                <c:pt idx="144">
                  <c:v>172</c:v>
                </c:pt>
                <c:pt idx="145">
                  <c:v>176</c:v>
                </c:pt>
                <c:pt idx="146">
                  <c:v>178</c:v>
                </c:pt>
                <c:pt idx="147">
                  <c:v>176</c:v>
                </c:pt>
                <c:pt idx="148">
                  <c:v>178</c:v>
                </c:pt>
                <c:pt idx="149">
                  <c:v>175</c:v>
                </c:pt>
                <c:pt idx="150">
                  <c:v>174</c:v>
                </c:pt>
                <c:pt idx="151">
                  <c:v>170</c:v>
                </c:pt>
                <c:pt idx="152">
                  <c:v>169</c:v>
                </c:pt>
                <c:pt idx="153">
                  <c:v>171</c:v>
                </c:pt>
                <c:pt idx="154">
                  <c:v>183</c:v>
                </c:pt>
                <c:pt idx="155">
                  <c:v>185</c:v>
                </c:pt>
                <c:pt idx="156">
                  <c:v>184</c:v>
                </c:pt>
                <c:pt idx="157">
                  <c:v>183</c:v>
                </c:pt>
                <c:pt idx="158">
                  <c:v>182</c:v>
                </c:pt>
                <c:pt idx="159">
                  <c:v>184</c:v>
                </c:pt>
                <c:pt idx="160">
                  <c:v>187</c:v>
                </c:pt>
                <c:pt idx="161">
                  <c:v>187</c:v>
                </c:pt>
                <c:pt idx="162">
                  <c:v>188</c:v>
                </c:pt>
                <c:pt idx="163">
                  <c:v>190</c:v>
                </c:pt>
                <c:pt idx="164">
                  <c:v>191</c:v>
                </c:pt>
                <c:pt idx="165">
                  <c:v>191</c:v>
                </c:pt>
                <c:pt idx="166">
                  <c:v>193</c:v>
                </c:pt>
                <c:pt idx="167">
                  <c:v>191</c:v>
                </c:pt>
                <c:pt idx="168">
                  <c:v>190</c:v>
                </c:pt>
                <c:pt idx="169">
                  <c:v>189</c:v>
                </c:pt>
                <c:pt idx="170">
                  <c:v>187</c:v>
                </c:pt>
                <c:pt idx="171">
                  <c:v>185</c:v>
                </c:pt>
                <c:pt idx="172">
                  <c:v>183</c:v>
                </c:pt>
                <c:pt idx="173">
                  <c:v>190</c:v>
                </c:pt>
                <c:pt idx="174">
                  <c:v>186</c:v>
                </c:pt>
                <c:pt idx="175">
                  <c:v>185</c:v>
                </c:pt>
                <c:pt idx="176">
                  <c:v>190</c:v>
                </c:pt>
                <c:pt idx="177">
                  <c:v>189</c:v>
                </c:pt>
                <c:pt idx="178">
                  <c:v>187</c:v>
                </c:pt>
                <c:pt idx="179">
                  <c:v>186</c:v>
                </c:pt>
                <c:pt idx="180">
                  <c:v>185</c:v>
                </c:pt>
                <c:pt idx="181">
                  <c:v>191</c:v>
                </c:pt>
                <c:pt idx="182">
                  <c:v>192</c:v>
                </c:pt>
                <c:pt idx="183">
                  <c:v>191</c:v>
                </c:pt>
                <c:pt idx="184">
                  <c:v>190</c:v>
                </c:pt>
                <c:pt idx="185">
                  <c:v>195</c:v>
                </c:pt>
                <c:pt idx="186">
                  <c:v>193</c:v>
                </c:pt>
                <c:pt idx="187">
                  <c:v>191</c:v>
                </c:pt>
                <c:pt idx="188">
                  <c:v>193</c:v>
                </c:pt>
                <c:pt idx="192">
                  <c:v>194</c:v>
                </c:pt>
                <c:pt idx="193">
                  <c:v>196</c:v>
                </c:pt>
                <c:pt idx="194">
                  <c:v>196</c:v>
                </c:pt>
                <c:pt idx="195">
                  <c:v>195</c:v>
                </c:pt>
                <c:pt idx="196">
                  <c:v>197</c:v>
                </c:pt>
                <c:pt idx="197">
                  <c:v>197</c:v>
                </c:pt>
                <c:pt idx="198">
                  <c:v>198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200</c:v>
                </c:pt>
                <c:pt idx="203">
                  <c:v>200</c:v>
                </c:pt>
                <c:pt idx="204">
                  <c:v>199</c:v>
                </c:pt>
                <c:pt idx="205">
                  <c:v>200</c:v>
                </c:pt>
                <c:pt idx="206">
                  <c:v>200</c:v>
                </c:pt>
                <c:pt idx="207">
                  <c:v>200</c:v>
                </c:pt>
                <c:pt idx="208">
                  <c:v>199</c:v>
                </c:pt>
                <c:pt idx="209">
                  <c:v>199</c:v>
                </c:pt>
                <c:pt idx="210">
                  <c:v>199</c:v>
                </c:pt>
                <c:pt idx="211">
                  <c:v>200</c:v>
                </c:pt>
                <c:pt idx="212">
                  <c:v>201</c:v>
                </c:pt>
                <c:pt idx="213">
                  <c:v>202</c:v>
                </c:pt>
                <c:pt idx="214">
                  <c:v>202</c:v>
                </c:pt>
                <c:pt idx="215">
                  <c:v>199</c:v>
                </c:pt>
                <c:pt idx="216">
                  <c:v>199</c:v>
                </c:pt>
                <c:pt idx="217">
                  <c:v>200</c:v>
                </c:pt>
                <c:pt idx="218">
                  <c:v>205</c:v>
                </c:pt>
                <c:pt idx="219">
                  <c:v>199</c:v>
                </c:pt>
                <c:pt idx="220">
                  <c:v>199</c:v>
                </c:pt>
                <c:pt idx="221">
                  <c:v>198</c:v>
                </c:pt>
                <c:pt idx="222">
                  <c:v>201</c:v>
                </c:pt>
                <c:pt idx="223">
                  <c:v>201</c:v>
                </c:pt>
                <c:pt idx="224">
                  <c:v>201</c:v>
                </c:pt>
                <c:pt idx="226">
                  <c:v>200</c:v>
                </c:pt>
                <c:pt idx="227">
                  <c:v>201</c:v>
                </c:pt>
                <c:pt idx="228">
                  <c:v>210</c:v>
                </c:pt>
                <c:pt idx="229">
                  <c:v>210</c:v>
                </c:pt>
                <c:pt idx="230">
                  <c:v>210</c:v>
                </c:pt>
                <c:pt idx="231">
                  <c:v>211</c:v>
                </c:pt>
                <c:pt idx="232">
                  <c:v>211</c:v>
                </c:pt>
                <c:pt idx="233">
                  <c:v>211</c:v>
                </c:pt>
                <c:pt idx="234">
                  <c:v>212</c:v>
                </c:pt>
                <c:pt idx="235">
                  <c:v>213</c:v>
                </c:pt>
                <c:pt idx="236">
                  <c:v>215</c:v>
                </c:pt>
                <c:pt idx="237">
                  <c:v>215</c:v>
                </c:pt>
                <c:pt idx="238">
                  <c:v>216</c:v>
                </c:pt>
                <c:pt idx="239">
                  <c:v>216</c:v>
                </c:pt>
                <c:pt idx="240">
                  <c:v>218</c:v>
                </c:pt>
                <c:pt idx="241">
                  <c:v>219</c:v>
                </c:pt>
                <c:pt idx="242">
                  <c:v>219</c:v>
                </c:pt>
                <c:pt idx="243">
                  <c:v>219</c:v>
                </c:pt>
                <c:pt idx="244">
                  <c:v>220</c:v>
                </c:pt>
                <c:pt idx="245">
                  <c:v>217</c:v>
                </c:pt>
                <c:pt idx="246">
                  <c:v>218</c:v>
                </c:pt>
                <c:pt idx="247">
                  <c:v>218</c:v>
                </c:pt>
                <c:pt idx="248">
                  <c:v>221</c:v>
                </c:pt>
                <c:pt idx="249">
                  <c:v>221</c:v>
                </c:pt>
                <c:pt idx="250">
                  <c:v>220</c:v>
                </c:pt>
                <c:pt idx="251">
                  <c:v>222.65</c:v>
                </c:pt>
                <c:pt idx="252" formatCode="0.0">
                  <c:v>220.8</c:v>
                </c:pt>
                <c:pt idx="253" formatCode="0.0">
                  <c:v>221.7</c:v>
                </c:pt>
                <c:pt idx="254" formatCode="0.0">
                  <c:v>220.25</c:v>
                </c:pt>
                <c:pt idx="255" formatCode="0.0">
                  <c:v>218.66</c:v>
                </c:pt>
                <c:pt idx="256" formatCode="0.0">
                  <c:v>217.04</c:v>
                </c:pt>
                <c:pt idx="257" formatCode="0.0">
                  <c:v>215.85</c:v>
                </c:pt>
                <c:pt idx="258" formatCode="0.0">
                  <c:v>214.75</c:v>
                </c:pt>
                <c:pt idx="259" formatCode="0.0">
                  <c:v>214.59</c:v>
                </c:pt>
                <c:pt idx="260" formatCode="0.0">
                  <c:v>214.09</c:v>
                </c:pt>
                <c:pt idx="261" formatCode="0.0">
                  <c:v>213.4</c:v>
                </c:pt>
                <c:pt idx="262" formatCode="0.0">
                  <c:v>213.8</c:v>
                </c:pt>
                <c:pt idx="263" formatCode="0.0">
                  <c:v>212.85</c:v>
                </c:pt>
                <c:pt idx="264" formatCode="0.0">
                  <c:v>211.06</c:v>
                </c:pt>
                <c:pt idx="265" formatCode="0.0">
                  <c:v>209</c:v>
                </c:pt>
                <c:pt idx="266" formatCode="0.0">
                  <c:v>207.15</c:v>
                </c:pt>
                <c:pt idx="267" formatCode="0.0">
                  <c:v>205.7</c:v>
                </c:pt>
                <c:pt idx="268" formatCode="0.0">
                  <c:v>205.85</c:v>
                </c:pt>
                <c:pt idx="269" formatCode="0.0">
                  <c:v>206.15</c:v>
                </c:pt>
                <c:pt idx="270" formatCode="0.0">
                  <c:v>206.55</c:v>
                </c:pt>
                <c:pt idx="271" formatCode="0.0">
                  <c:v>206.7</c:v>
                </c:pt>
                <c:pt idx="273" formatCode="0.0">
                  <c:v>208.2</c:v>
                </c:pt>
                <c:pt idx="274" formatCode="0.0">
                  <c:v>209</c:v>
                </c:pt>
                <c:pt idx="275" formatCode="0.0">
                  <c:v>210.65</c:v>
                </c:pt>
                <c:pt idx="276" formatCode="0.0">
                  <c:v>209.15</c:v>
                </c:pt>
                <c:pt idx="277" formatCode="0.0">
                  <c:v>209.65</c:v>
                </c:pt>
                <c:pt idx="278" formatCode="0.0">
                  <c:v>208.65</c:v>
                </c:pt>
                <c:pt idx="279" formatCode="0.0">
                  <c:v>208.58</c:v>
                </c:pt>
                <c:pt idx="280" formatCode="0.0">
                  <c:v>208.6</c:v>
                </c:pt>
                <c:pt idx="281" formatCode="0.0">
                  <c:v>208.81</c:v>
                </c:pt>
                <c:pt idx="282" formatCode="0.0">
                  <c:v>209.5</c:v>
                </c:pt>
                <c:pt idx="283" formatCode="0.0">
                  <c:v>209.95</c:v>
                </c:pt>
                <c:pt idx="284" formatCode="0.0">
                  <c:v>210.3</c:v>
                </c:pt>
                <c:pt idx="285" formatCode="0.0">
                  <c:v>210.25</c:v>
                </c:pt>
                <c:pt idx="286" formatCode="0.0">
                  <c:v>210</c:v>
                </c:pt>
                <c:pt idx="287" formatCode="0.0">
                  <c:v>210.68</c:v>
                </c:pt>
                <c:pt idx="288" formatCode="0.0">
                  <c:v>210.78</c:v>
                </c:pt>
                <c:pt idx="289" formatCode="0.0">
                  <c:v>210.98</c:v>
                </c:pt>
                <c:pt idx="290" formatCode="0.0">
                  <c:v>210.35</c:v>
                </c:pt>
                <c:pt idx="291" formatCode="0.0">
                  <c:v>210.85</c:v>
                </c:pt>
                <c:pt idx="292" formatCode="0.0">
                  <c:v>210</c:v>
                </c:pt>
                <c:pt idx="293" formatCode="0.0">
                  <c:v>209.94</c:v>
                </c:pt>
                <c:pt idx="294" formatCode="0.0">
                  <c:v>209.55</c:v>
                </c:pt>
                <c:pt idx="295" formatCode="0.0">
                  <c:v>209.25</c:v>
                </c:pt>
                <c:pt idx="296" formatCode="0.0">
                  <c:v>209.9</c:v>
                </c:pt>
                <c:pt idx="297" formatCode="0.0">
                  <c:v>209.15</c:v>
                </c:pt>
                <c:pt idx="298" formatCode="0.0">
                  <c:v>208.55</c:v>
                </c:pt>
                <c:pt idx="299" formatCode="0.0">
                  <c:v>208.42</c:v>
                </c:pt>
                <c:pt idx="300" formatCode="0.0">
                  <c:v>209.25</c:v>
                </c:pt>
                <c:pt idx="301" formatCode="0.0">
                  <c:v>209.5</c:v>
                </c:pt>
                <c:pt idx="302" formatCode="0.0">
                  <c:v>209.3</c:v>
                </c:pt>
                <c:pt idx="303" formatCode="0.0">
                  <c:v>208.75</c:v>
                </c:pt>
                <c:pt idx="304" formatCode="0.0">
                  <c:v>209.2</c:v>
                </c:pt>
                <c:pt idx="305" formatCode="0.0">
                  <c:v>209.3</c:v>
                </c:pt>
                <c:pt idx="306" formatCode="0.0">
                  <c:v>208.7</c:v>
                </c:pt>
                <c:pt idx="307" formatCode="0.0">
                  <c:v>208.5</c:v>
                </c:pt>
                <c:pt idx="308" formatCode="0.0">
                  <c:v>208.8</c:v>
                </c:pt>
                <c:pt idx="309" formatCode="0.0">
                  <c:v>209.15</c:v>
                </c:pt>
                <c:pt idx="310" formatCode="0.0">
                  <c:v>209.3</c:v>
                </c:pt>
                <c:pt idx="311" formatCode="0.0">
                  <c:v>209.55</c:v>
                </c:pt>
                <c:pt idx="312" formatCode="0.0">
                  <c:v>209.45</c:v>
                </c:pt>
                <c:pt idx="313" formatCode="0.0">
                  <c:v>208.5</c:v>
                </c:pt>
                <c:pt idx="314" formatCode="0.0">
                  <c:v>208.2</c:v>
                </c:pt>
                <c:pt idx="315" formatCode="0.0">
                  <c:v>208.05</c:v>
                </c:pt>
                <c:pt idx="316" formatCode="0.0">
                  <c:v>207.55</c:v>
                </c:pt>
                <c:pt idx="317" formatCode="0.0">
                  <c:v>207.45</c:v>
                </c:pt>
                <c:pt idx="318" formatCode="0.0">
                  <c:v>206.8</c:v>
                </c:pt>
                <c:pt idx="319" formatCode="0.0">
                  <c:v>206.5</c:v>
                </c:pt>
                <c:pt idx="320" formatCode="0.0">
                  <c:v>207.65</c:v>
                </c:pt>
                <c:pt idx="321" formatCode="0.0">
                  <c:v>209.9</c:v>
                </c:pt>
                <c:pt idx="322" formatCode="0.0">
                  <c:v>210.9</c:v>
                </c:pt>
                <c:pt idx="323" formatCode="0.0">
                  <c:v>211.35</c:v>
                </c:pt>
                <c:pt idx="324" formatCode="0.0">
                  <c:v>210.9</c:v>
                </c:pt>
                <c:pt idx="325" formatCode="0.0">
                  <c:v>211.25</c:v>
                </c:pt>
                <c:pt idx="326" formatCode="0.0">
                  <c:v>210.85</c:v>
                </c:pt>
                <c:pt idx="327" formatCode="0.0">
                  <c:v>215.25</c:v>
                </c:pt>
                <c:pt idx="328" formatCode="General">
                  <c:v>215.4</c:v>
                </c:pt>
                <c:pt idx="329" formatCode="General">
                  <c:v>215.35</c:v>
                </c:pt>
                <c:pt idx="330" formatCode="General">
                  <c:v>215.4</c:v>
                </c:pt>
                <c:pt idx="331" formatCode="General">
                  <c:v>215.1</c:v>
                </c:pt>
                <c:pt idx="332" formatCode="General">
                  <c:v>215.1</c:v>
                </c:pt>
                <c:pt idx="333" formatCode="General">
                  <c:v>215.2</c:v>
                </c:pt>
                <c:pt idx="334" formatCode="General">
                  <c:v>213.75</c:v>
                </c:pt>
                <c:pt idx="335" formatCode="General">
                  <c:v>213.95</c:v>
                </c:pt>
                <c:pt idx="336" formatCode="General">
                  <c:v>215.1</c:v>
                </c:pt>
                <c:pt idx="337" formatCode="General">
                  <c:v>214.55</c:v>
                </c:pt>
                <c:pt idx="338" formatCode="General">
                  <c:v>212.15</c:v>
                </c:pt>
                <c:pt idx="339" formatCode="0.00">
                  <c:v>212.3</c:v>
                </c:pt>
                <c:pt idx="340" formatCode="0.00">
                  <c:v>209.5</c:v>
                </c:pt>
                <c:pt idx="341" formatCode="0.00">
                  <c:v>209.9</c:v>
                </c:pt>
                <c:pt idx="342" formatCode="0.00">
                  <c:v>209.75</c:v>
                </c:pt>
                <c:pt idx="343" formatCode="0.00">
                  <c:v>205.55</c:v>
                </c:pt>
                <c:pt idx="344" formatCode="0.00">
                  <c:v>205.25</c:v>
                </c:pt>
                <c:pt idx="345" formatCode="0.00">
                  <c:v>203.2</c:v>
                </c:pt>
                <c:pt idx="346" formatCode="0.00">
                  <c:v>204.1</c:v>
                </c:pt>
                <c:pt idx="347" formatCode="0.00">
                  <c:v>206.2</c:v>
                </c:pt>
                <c:pt idx="348" formatCode="0.00">
                  <c:v>205.5</c:v>
                </c:pt>
                <c:pt idx="349" formatCode="0.00">
                  <c:v>206.3</c:v>
                </c:pt>
                <c:pt idx="350" formatCode="0.00">
                  <c:v>205</c:v>
                </c:pt>
                <c:pt idx="351" formatCode="0.00">
                  <c:v>303.60000000000002</c:v>
                </c:pt>
                <c:pt idx="352" formatCode="0.00">
                  <c:v>203.05</c:v>
                </c:pt>
                <c:pt idx="353" formatCode="0.00">
                  <c:v>202.1</c:v>
                </c:pt>
                <c:pt idx="354" formatCode="0.00">
                  <c:v>201.65</c:v>
                </c:pt>
                <c:pt idx="355" formatCode="0.00">
                  <c:v>201.2</c:v>
                </c:pt>
                <c:pt idx="356" formatCode="0.00">
                  <c:v>200.9</c:v>
                </c:pt>
                <c:pt idx="357" formatCode="0.00">
                  <c:v>202.7</c:v>
                </c:pt>
                <c:pt idx="358" formatCode="0.00">
                  <c:v>205.1</c:v>
                </c:pt>
                <c:pt idx="359" formatCode="0.00">
                  <c:v>204.7</c:v>
                </c:pt>
                <c:pt idx="360" formatCode="0.00">
                  <c:v>203.7</c:v>
                </c:pt>
                <c:pt idx="361" formatCode="0.00">
                  <c:v>202.78</c:v>
                </c:pt>
                <c:pt idx="362" formatCode="0.00">
                  <c:v>201.8</c:v>
                </c:pt>
                <c:pt idx="363" formatCode="0.00">
                  <c:v>201.4</c:v>
                </c:pt>
                <c:pt idx="364" formatCode="0.00">
                  <c:v>202.05</c:v>
                </c:pt>
                <c:pt idx="365" formatCode="0.00">
                  <c:v>202.2</c:v>
                </c:pt>
                <c:pt idx="366" formatCode="0.00">
                  <c:v>201.7</c:v>
                </c:pt>
                <c:pt idx="367" formatCode="0.00">
                  <c:v>200.6</c:v>
                </c:pt>
                <c:pt idx="368" formatCode="0.00">
                  <c:v>200.25</c:v>
                </c:pt>
                <c:pt idx="369" formatCode="0.00">
                  <c:v>199.9</c:v>
                </c:pt>
                <c:pt idx="370" formatCode="0.00">
                  <c:v>203</c:v>
                </c:pt>
                <c:pt idx="371" formatCode="0.00">
                  <c:v>205.04</c:v>
                </c:pt>
                <c:pt idx="372" formatCode="0.00">
                  <c:v>205.75</c:v>
                </c:pt>
                <c:pt idx="373" formatCode="0.00">
                  <c:v>204.44</c:v>
                </c:pt>
                <c:pt idx="374" formatCode="0.00">
                  <c:v>204</c:v>
                </c:pt>
                <c:pt idx="375" formatCode="0.00">
                  <c:v>202.9</c:v>
                </c:pt>
                <c:pt idx="376" formatCode="0.00">
                  <c:v>201.63</c:v>
                </c:pt>
                <c:pt idx="377" formatCode="0.00">
                  <c:v>200.8</c:v>
                </c:pt>
                <c:pt idx="378" formatCode="0.00">
                  <c:v>200</c:v>
                </c:pt>
                <c:pt idx="379" formatCode="0.00">
                  <c:v>199.3</c:v>
                </c:pt>
                <c:pt idx="380" formatCode="0.00">
                  <c:v>198.9</c:v>
                </c:pt>
                <c:pt idx="381" formatCode="0.00">
                  <c:v>199.75</c:v>
                </c:pt>
                <c:pt idx="382" formatCode="0.00">
                  <c:v>200.4</c:v>
                </c:pt>
                <c:pt idx="383" formatCode="0.00">
                  <c:v>200.3</c:v>
                </c:pt>
                <c:pt idx="387" formatCode="0.00">
                  <c:v>197.6</c:v>
                </c:pt>
                <c:pt idx="388" formatCode="0.00">
                  <c:v>196.8</c:v>
                </c:pt>
                <c:pt idx="389" formatCode="0.00">
                  <c:v>196.5</c:v>
                </c:pt>
                <c:pt idx="390" formatCode="0.00">
                  <c:v>195.85</c:v>
                </c:pt>
                <c:pt idx="391" formatCode="0.00">
                  <c:v>197</c:v>
                </c:pt>
              </c:numCache>
            </c:numRef>
          </c:val>
          <c:smooth val="0"/>
        </c:ser>
        <c:ser>
          <c:idx val="1"/>
          <c:order val="1"/>
          <c:tx>
            <c:v>Weil</c:v>
          </c:tx>
          <c:spPr>
            <a:ln w="38100">
              <a:solidFill>
                <a:srgbClr val="008000"/>
              </a:solidFill>
              <a:prstDash val="lgDash"/>
            </a:ln>
          </c:spPr>
          <c:marker>
            <c:symbol val="plus"/>
            <c:size val="7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'BW Water Levels'!$A$6:$A$400</c:f>
              <c:strCache>
                <c:ptCount val="392"/>
                <c:pt idx="0">
                  <c:v>10/31/82</c:v>
                </c:pt>
                <c:pt idx="1">
                  <c:v>11/30/82</c:v>
                </c:pt>
                <c:pt idx="2">
                  <c:v>12/31/82</c:v>
                </c:pt>
                <c:pt idx="3">
                  <c:v>1/31/83</c:v>
                </c:pt>
                <c:pt idx="4">
                  <c:v>2/28/83</c:v>
                </c:pt>
                <c:pt idx="5">
                  <c:v>3/31/83</c:v>
                </c:pt>
                <c:pt idx="6">
                  <c:v>4/30/83</c:v>
                </c:pt>
                <c:pt idx="7">
                  <c:v>5/31/83</c:v>
                </c:pt>
                <c:pt idx="8">
                  <c:v>6/30/83</c:v>
                </c:pt>
                <c:pt idx="9">
                  <c:v>7/31/83</c:v>
                </c:pt>
                <c:pt idx="10">
                  <c:v>8/31/83</c:v>
                </c:pt>
                <c:pt idx="11">
                  <c:v>9/30/83</c:v>
                </c:pt>
                <c:pt idx="12">
                  <c:v>10/31/83</c:v>
                </c:pt>
                <c:pt idx="13">
                  <c:v>11/30/83</c:v>
                </c:pt>
                <c:pt idx="14">
                  <c:v>12/31/83</c:v>
                </c:pt>
                <c:pt idx="15">
                  <c:v>1/31/84</c:v>
                </c:pt>
                <c:pt idx="16">
                  <c:v>2/29/84</c:v>
                </c:pt>
                <c:pt idx="17">
                  <c:v>3/31/84</c:v>
                </c:pt>
                <c:pt idx="18">
                  <c:v>4/30/84</c:v>
                </c:pt>
                <c:pt idx="19">
                  <c:v>5/31/84</c:v>
                </c:pt>
                <c:pt idx="20">
                  <c:v>6/30/84</c:v>
                </c:pt>
                <c:pt idx="21">
                  <c:v>7/31/84</c:v>
                </c:pt>
                <c:pt idx="22">
                  <c:v>8/31/84</c:v>
                </c:pt>
                <c:pt idx="23">
                  <c:v>9/30/84</c:v>
                </c:pt>
                <c:pt idx="24">
                  <c:v>10/31/84</c:v>
                </c:pt>
                <c:pt idx="25">
                  <c:v>11/30/84</c:v>
                </c:pt>
                <c:pt idx="26">
                  <c:v>12/31/84</c:v>
                </c:pt>
                <c:pt idx="27">
                  <c:v>1/31/85</c:v>
                </c:pt>
                <c:pt idx="28">
                  <c:v>2/28/85</c:v>
                </c:pt>
                <c:pt idx="29">
                  <c:v>3/31/85</c:v>
                </c:pt>
                <c:pt idx="30">
                  <c:v>4/30/85</c:v>
                </c:pt>
                <c:pt idx="31">
                  <c:v>5/31/85</c:v>
                </c:pt>
                <c:pt idx="32">
                  <c:v>6/30/85</c:v>
                </c:pt>
                <c:pt idx="33">
                  <c:v>7/31/85</c:v>
                </c:pt>
                <c:pt idx="34">
                  <c:v>8/31/85</c:v>
                </c:pt>
                <c:pt idx="35">
                  <c:v>9/30/85</c:v>
                </c:pt>
                <c:pt idx="36">
                  <c:v>10/31/85</c:v>
                </c:pt>
                <c:pt idx="37">
                  <c:v>11/30/85</c:v>
                </c:pt>
                <c:pt idx="38">
                  <c:v>12/31/85</c:v>
                </c:pt>
                <c:pt idx="39">
                  <c:v>1/31/86</c:v>
                </c:pt>
                <c:pt idx="40">
                  <c:v>2/28/86</c:v>
                </c:pt>
                <c:pt idx="41">
                  <c:v>3/31/86</c:v>
                </c:pt>
                <c:pt idx="42">
                  <c:v>4/30/86</c:v>
                </c:pt>
                <c:pt idx="43">
                  <c:v>5/31/86</c:v>
                </c:pt>
                <c:pt idx="44">
                  <c:v>6/30/86</c:v>
                </c:pt>
                <c:pt idx="45">
                  <c:v>7/31/86</c:v>
                </c:pt>
                <c:pt idx="46">
                  <c:v>8/31/86</c:v>
                </c:pt>
                <c:pt idx="47">
                  <c:v>9/30/86</c:v>
                </c:pt>
                <c:pt idx="48">
                  <c:v>10/31/86</c:v>
                </c:pt>
                <c:pt idx="49">
                  <c:v>11/30/86</c:v>
                </c:pt>
                <c:pt idx="50">
                  <c:v>12/31/86</c:v>
                </c:pt>
                <c:pt idx="51">
                  <c:v>1/31/87</c:v>
                </c:pt>
                <c:pt idx="52">
                  <c:v>2/28/87</c:v>
                </c:pt>
                <c:pt idx="53">
                  <c:v>3/31/87</c:v>
                </c:pt>
                <c:pt idx="54">
                  <c:v>4/30/87</c:v>
                </c:pt>
                <c:pt idx="55">
                  <c:v>5/31/87</c:v>
                </c:pt>
                <c:pt idx="56">
                  <c:v>6/30/87</c:v>
                </c:pt>
                <c:pt idx="57">
                  <c:v>7/31/87</c:v>
                </c:pt>
                <c:pt idx="58">
                  <c:v>8/31/87</c:v>
                </c:pt>
                <c:pt idx="59">
                  <c:v>9/30/87</c:v>
                </c:pt>
                <c:pt idx="60">
                  <c:v>10/31/87</c:v>
                </c:pt>
                <c:pt idx="61">
                  <c:v>11/30/87</c:v>
                </c:pt>
                <c:pt idx="62">
                  <c:v>12/31/87</c:v>
                </c:pt>
                <c:pt idx="63">
                  <c:v>1/31/88</c:v>
                </c:pt>
                <c:pt idx="64">
                  <c:v>2/29/88</c:v>
                </c:pt>
                <c:pt idx="65">
                  <c:v>3/31/88</c:v>
                </c:pt>
                <c:pt idx="66">
                  <c:v>4/30/88</c:v>
                </c:pt>
                <c:pt idx="67">
                  <c:v>5/31/88</c:v>
                </c:pt>
                <c:pt idx="68">
                  <c:v>6/30/88</c:v>
                </c:pt>
                <c:pt idx="69">
                  <c:v>7/31/88</c:v>
                </c:pt>
                <c:pt idx="70">
                  <c:v>8/31/88</c:v>
                </c:pt>
                <c:pt idx="71">
                  <c:v>9/30/88</c:v>
                </c:pt>
                <c:pt idx="72">
                  <c:v>10/31/88</c:v>
                </c:pt>
                <c:pt idx="73">
                  <c:v>11/30/88</c:v>
                </c:pt>
                <c:pt idx="74">
                  <c:v>12/31/88</c:v>
                </c:pt>
                <c:pt idx="75">
                  <c:v>1/31/89</c:v>
                </c:pt>
                <c:pt idx="76">
                  <c:v>2/28/89</c:v>
                </c:pt>
                <c:pt idx="77">
                  <c:v>3/31/89</c:v>
                </c:pt>
                <c:pt idx="78">
                  <c:v>4/30/89</c:v>
                </c:pt>
                <c:pt idx="79">
                  <c:v>5/31/89</c:v>
                </c:pt>
                <c:pt idx="80">
                  <c:v>6/30/89</c:v>
                </c:pt>
                <c:pt idx="81">
                  <c:v>7/31/89</c:v>
                </c:pt>
                <c:pt idx="82">
                  <c:v>8/31/89</c:v>
                </c:pt>
                <c:pt idx="83">
                  <c:v>9/30/89</c:v>
                </c:pt>
                <c:pt idx="84">
                  <c:v>10/31/89</c:v>
                </c:pt>
                <c:pt idx="85">
                  <c:v>11/30/89</c:v>
                </c:pt>
                <c:pt idx="86">
                  <c:v>12/31/89</c:v>
                </c:pt>
                <c:pt idx="87">
                  <c:v>1/31/90</c:v>
                </c:pt>
                <c:pt idx="88">
                  <c:v>2/28/90</c:v>
                </c:pt>
                <c:pt idx="89">
                  <c:v>3/31/90</c:v>
                </c:pt>
                <c:pt idx="90">
                  <c:v>4/30/90</c:v>
                </c:pt>
                <c:pt idx="91">
                  <c:v>5/31/90</c:v>
                </c:pt>
                <c:pt idx="92">
                  <c:v>6/30/90</c:v>
                </c:pt>
                <c:pt idx="93">
                  <c:v>7/31/90</c:v>
                </c:pt>
                <c:pt idx="94">
                  <c:v>8/31/90</c:v>
                </c:pt>
                <c:pt idx="95">
                  <c:v>9/30/90</c:v>
                </c:pt>
                <c:pt idx="96">
                  <c:v>10/31/90</c:v>
                </c:pt>
                <c:pt idx="97">
                  <c:v>11/30/90</c:v>
                </c:pt>
                <c:pt idx="98">
                  <c:v>12/31/90</c:v>
                </c:pt>
                <c:pt idx="99">
                  <c:v>1/31/91</c:v>
                </c:pt>
                <c:pt idx="100">
                  <c:v>2/28/91</c:v>
                </c:pt>
                <c:pt idx="101">
                  <c:v>3/31/91</c:v>
                </c:pt>
                <c:pt idx="102">
                  <c:v>4/30/91</c:v>
                </c:pt>
                <c:pt idx="103">
                  <c:v>5/31/91</c:v>
                </c:pt>
                <c:pt idx="104">
                  <c:v>6/30/91</c:v>
                </c:pt>
                <c:pt idx="105">
                  <c:v>7/31/91</c:v>
                </c:pt>
                <c:pt idx="106">
                  <c:v>8/31/91</c:v>
                </c:pt>
                <c:pt idx="107">
                  <c:v>9/30/91</c:v>
                </c:pt>
                <c:pt idx="108">
                  <c:v>10/31/91</c:v>
                </c:pt>
                <c:pt idx="109">
                  <c:v>11/30/91</c:v>
                </c:pt>
                <c:pt idx="110">
                  <c:v>12/31/91</c:v>
                </c:pt>
                <c:pt idx="111">
                  <c:v>1/31/92</c:v>
                </c:pt>
                <c:pt idx="112">
                  <c:v>2/29/92</c:v>
                </c:pt>
                <c:pt idx="113">
                  <c:v>3/31/92</c:v>
                </c:pt>
                <c:pt idx="114">
                  <c:v>4/30/92</c:v>
                </c:pt>
                <c:pt idx="115">
                  <c:v>5/31/92</c:v>
                </c:pt>
                <c:pt idx="116">
                  <c:v>6/30/92</c:v>
                </c:pt>
                <c:pt idx="117">
                  <c:v>7/31/92</c:v>
                </c:pt>
                <c:pt idx="118">
                  <c:v>8/31/92</c:v>
                </c:pt>
                <c:pt idx="119">
                  <c:v>9/30/92</c:v>
                </c:pt>
                <c:pt idx="120">
                  <c:v>10/31/92</c:v>
                </c:pt>
                <c:pt idx="121">
                  <c:v>11/30/92</c:v>
                </c:pt>
                <c:pt idx="122">
                  <c:v>12/31/92</c:v>
                </c:pt>
                <c:pt idx="123">
                  <c:v>1/31/93</c:v>
                </c:pt>
                <c:pt idx="124">
                  <c:v>2/28/93</c:v>
                </c:pt>
                <c:pt idx="125">
                  <c:v>3/31/93</c:v>
                </c:pt>
                <c:pt idx="126">
                  <c:v>4/30/93</c:v>
                </c:pt>
                <c:pt idx="127">
                  <c:v>5/31/93</c:v>
                </c:pt>
                <c:pt idx="128">
                  <c:v>6/30/93</c:v>
                </c:pt>
                <c:pt idx="129">
                  <c:v>7/31/93</c:v>
                </c:pt>
                <c:pt idx="130">
                  <c:v>8/31/93</c:v>
                </c:pt>
                <c:pt idx="131">
                  <c:v>9/30/93</c:v>
                </c:pt>
                <c:pt idx="132">
                  <c:v>10/31/93</c:v>
                </c:pt>
                <c:pt idx="133">
                  <c:v>11/30/93</c:v>
                </c:pt>
                <c:pt idx="134">
                  <c:v>12/31/93</c:v>
                </c:pt>
                <c:pt idx="135">
                  <c:v>1/31/94</c:v>
                </c:pt>
                <c:pt idx="136">
                  <c:v>2/28/94</c:v>
                </c:pt>
                <c:pt idx="137">
                  <c:v>3/31/94</c:v>
                </c:pt>
                <c:pt idx="138">
                  <c:v>4/30/94</c:v>
                </c:pt>
                <c:pt idx="139">
                  <c:v>5/31/94</c:v>
                </c:pt>
                <c:pt idx="140">
                  <c:v>6/30/94</c:v>
                </c:pt>
                <c:pt idx="141">
                  <c:v>7/31/94</c:v>
                </c:pt>
                <c:pt idx="142">
                  <c:v>8/31/94</c:v>
                </c:pt>
                <c:pt idx="143">
                  <c:v>9/30/94</c:v>
                </c:pt>
                <c:pt idx="144">
                  <c:v>10/31/94</c:v>
                </c:pt>
                <c:pt idx="145">
                  <c:v>11/30/94</c:v>
                </c:pt>
                <c:pt idx="146">
                  <c:v>12/31/94</c:v>
                </c:pt>
                <c:pt idx="147">
                  <c:v>1/31/95</c:v>
                </c:pt>
                <c:pt idx="148">
                  <c:v>2/28/95</c:v>
                </c:pt>
                <c:pt idx="149">
                  <c:v>3/31/95</c:v>
                </c:pt>
                <c:pt idx="150">
                  <c:v>4/30/95</c:v>
                </c:pt>
                <c:pt idx="151">
                  <c:v>5/31/95</c:v>
                </c:pt>
                <c:pt idx="152">
                  <c:v>6/30/95</c:v>
                </c:pt>
                <c:pt idx="153">
                  <c:v>7/31/95</c:v>
                </c:pt>
                <c:pt idx="154">
                  <c:v>8/31/95</c:v>
                </c:pt>
                <c:pt idx="155">
                  <c:v>9/30/95</c:v>
                </c:pt>
                <c:pt idx="156">
                  <c:v>10/31/95</c:v>
                </c:pt>
                <c:pt idx="157">
                  <c:v>11/30/95</c:v>
                </c:pt>
                <c:pt idx="158">
                  <c:v>12/31/95</c:v>
                </c:pt>
                <c:pt idx="159">
                  <c:v>1/31/96</c:v>
                </c:pt>
                <c:pt idx="160">
                  <c:v>2/29/96</c:v>
                </c:pt>
                <c:pt idx="161">
                  <c:v>3/31/96</c:v>
                </c:pt>
                <c:pt idx="162">
                  <c:v>4/30/96</c:v>
                </c:pt>
                <c:pt idx="163">
                  <c:v>5/31/96</c:v>
                </c:pt>
                <c:pt idx="164">
                  <c:v>6/30/96</c:v>
                </c:pt>
                <c:pt idx="165">
                  <c:v>7/31/96</c:v>
                </c:pt>
                <c:pt idx="166">
                  <c:v>8/31/96</c:v>
                </c:pt>
                <c:pt idx="167">
                  <c:v>9/30/96</c:v>
                </c:pt>
                <c:pt idx="168">
                  <c:v>10/31/96</c:v>
                </c:pt>
                <c:pt idx="169">
                  <c:v>11/30/96</c:v>
                </c:pt>
                <c:pt idx="170">
                  <c:v>12/31/96</c:v>
                </c:pt>
                <c:pt idx="171">
                  <c:v>1/31/97</c:v>
                </c:pt>
                <c:pt idx="172">
                  <c:v>2/28/97</c:v>
                </c:pt>
                <c:pt idx="173">
                  <c:v>3/31/97</c:v>
                </c:pt>
                <c:pt idx="174">
                  <c:v>4/30/97</c:v>
                </c:pt>
                <c:pt idx="175">
                  <c:v>5/31/97</c:v>
                </c:pt>
                <c:pt idx="176">
                  <c:v>6/30/97</c:v>
                </c:pt>
                <c:pt idx="177">
                  <c:v>7/31/97</c:v>
                </c:pt>
                <c:pt idx="178">
                  <c:v>8/31/97</c:v>
                </c:pt>
                <c:pt idx="179">
                  <c:v>9/30/97</c:v>
                </c:pt>
                <c:pt idx="180">
                  <c:v>10/31/97</c:v>
                </c:pt>
                <c:pt idx="181">
                  <c:v>11/30/97</c:v>
                </c:pt>
                <c:pt idx="182">
                  <c:v>12/31/97</c:v>
                </c:pt>
                <c:pt idx="183">
                  <c:v>1/31/98</c:v>
                </c:pt>
                <c:pt idx="184">
                  <c:v>2/28/98</c:v>
                </c:pt>
                <c:pt idx="185">
                  <c:v>3/31/98</c:v>
                </c:pt>
                <c:pt idx="186">
                  <c:v>4/30/98</c:v>
                </c:pt>
                <c:pt idx="187">
                  <c:v>5/30/98</c:v>
                </c:pt>
                <c:pt idx="188">
                  <c:v>6/30/98</c:v>
                </c:pt>
                <c:pt idx="189">
                  <c:v>7/31/98</c:v>
                </c:pt>
                <c:pt idx="190">
                  <c:v>8/31/98</c:v>
                </c:pt>
                <c:pt idx="191">
                  <c:v>9/31/98</c:v>
                </c:pt>
                <c:pt idx="192">
                  <c:v>10/31/98</c:v>
                </c:pt>
                <c:pt idx="193">
                  <c:v>11/30/98</c:v>
                </c:pt>
                <c:pt idx="194">
                  <c:v>12/31/98</c:v>
                </c:pt>
                <c:pt idx="195">
                  <c:v>1/31/99</c:v>
                </c:pt>
                <c:pt idx="196">
                  <c:v>2/28/99</c:v>
                </c:pt>
                <c:pt idx="197">
                  <c:v>3/31/99</c:v>
                </c:pt>
                <c:pt idx="198">
                  <c:v>4/30/99</c:v>
                </c:pt>
                <c:pt idx="199">
                  <c:v>5/31/99</c:v>
                </c:pt>
                <c:pt idx="200">
                  <c:v>6/30/99</c:v>
                </c:pt>
                <c:pt idx="201">
                  <c:v>7/31/99</c:v>
                </c:pt>
                <c:pt idx="202">
                  <c:v>8/31/99</c:v>
                </c:pt>
                <c:pt idx="203">
                  <c:v>9/30/99</c:v>
                </c:pt>
                <c:pt idx="204">
                  <c:v>10/31/99</c:v>
                </c:pt>
                <c:pt idx="205">
                  <c:v>11/30/99</c:v>
                </c:pt>
                <c:pt idx="206">
                  <c:v>12/31/99</c:v>
                </c:pt>
                <c:pt idx="207">
                  <c:v>1/31/00</c:v>
                </c:pt>
                <c:pt idx="208">
                  <c:v>2/28/00</c:v>
                </c:pt>
                <c:pt idx="209">
                  <c:v>3/31/00</c:v>
                </c:pt>
                <c:pt idx="210">
                  <c:v>4/30/00</c:v>
                </c:pt>
                <c:pt idx="211">
                  <c:v>5/31/00</c:v>
                </c:pt>
                <c:pt idx="212">
                  <c:v>6/30/00</c:v>
                </c:pt>
                <c:pt idx="213">
                  <c:v>7/31/00</c:v>
                </c:pt>
                <c:pt idx="214">
                  <c:v>8/31/00</c:v>
                </c:pt>
                <c:pt idx="215">
                  <c:v>9/30/00</c:v>
                </c:pt>
                <c:pt idx="216">
                  <c:v>10/31/00</c:v>
                </c:pt>
                <c:pt idx="217">
                  <c:v>11/30/00</c:v>
                </c:pt>
                <c:pt idx="218">
                  <c:v>12/31/00</c:v>
                </c:pt>
                <c:pt idx="219">
                  <c:v>1/31/01</c:v>
                </c:pt>
                <c:pt idx="220">
                  <c:v>2/28/01</c:v>
                </c:pt>
                <c:pt idx="221">
                  <c:v>3/31/01</c:v>
                </c:pt>
                <c:pt idx="222">
                  <c:v>4/30/01</c:v>
                </c:pt>
                <c:pt idx="223">
                  <c:v>5/31/01</c:v>
                </c:pt>
                <c:pt idx="224">
                  <c:v>6/30/01</c:v>
                </c:pt>
                <c:pt idx="225">
                  <c:v>7/31/01</c:v>
                </c:pt>
                <c:pt idx="226">
                  <c:v>8/31/01</c:v>
                </c:pt>
                <c:pt idx="227">
                  <c:v>9/30/01</c:v>
                </c:pt>
                <c:pt idx="228">
                  <c:v>10/31/01</c:v>
                </c:pt>
                <c:pt idx="229">
                  <c:v>11/30/01</c:v>
                </c:pt>
                <c:pt idx="230">
                  <c:v>12/31/01</c:v>
                </c:pt>
                <c:pt idx="231">
                  <c:v>1/31/02</c:v>
                </c:pt>
                <c:pt idx="232">
                  <c:v>2/28/02</c:v>
                </c:pt>
                <c:pt idx="233">
                  <c:v>3/31/02</c:v>
                </c:pt>
                <c:pt idx="234">
                  <c:v>4/30/02</c:v>
                </c:pt>
                <c:pt idx="235">
                  <c:v>5/31/02</c:v>
                </c:pt>
                <c:pt idx="236">
                  <c:v>6/30/02</c:v>
                </c:pt>
                <c:pt idx="237">
                  <c:v>7/31/02</c:v>
                </c:pt>
                <c:pt idx="238">
                  <c:v>8/31/02</c:v>
                </c:pt>
                <c:pt idx="239">
                  <c:v>9/30/02</c:v>
                </c:pt>
                <c:pt idx="240">
                  <c:v>10/31/02</c:v>
                </c:pt>
                <c:pt idx="241">
                  <c:v>11/30/02</c:v>
                </c:pt>
                <c:pt idx="242">
                  <c:v>12/31/02</c:v>
                </c:pt>
                <c:pt idx="243">
                  <c:v>1/31/03</c:v>
                </c:pt>
                <c:pt idx="244">
                  <c:v>2/28/03</c:v>
                </c:pt>
                <c:pt idx="245">
                  <c:v>3/31/03</c:v>
                </c:pt>
                <c:pt idx="246">
                  <c:v>4/30/03</c:v>
                </c:pt>
                <c:pt idx="247">
                  <c:v>5/31/03</c:v>
                </c:pt>
                <c:pt idx="248">
                  <c:v>6/30/03</c:v>
                </c:pt>
                <c:pt idx="249">
                  <c:v>7/31/03</c:v>
                </c:pt>
                <c:pt idx="250">
                  <c:v>8/31/03</c:v>
                </c:pt>
                <c:pt idx="251">
                  <c:v>9/30/03</c:v>
                </c:pt>
                <c:pt idx="252">
                  <c:v>10/31/03</c:v>
                </c:pt>
                <c:pt idx="253">
                  <c:v>11/30/03</c:v>
                </c:pt>
                <c:pt idx="254">
                  <c:v>12/31/03</c:v>
                </c:pt>
                <c:pt idx="255">
                  <c:v>1/31/04</c:v>
                </c:pt>
                <c:pt idx="256">
                  <c:v>2/28/04</c:v>
                </c:pt>
                <c:pt idx="257">
                  <c:v>3/31/04</c:v>
                </c:pt>
                <c:pt idx="258">
                  <c:v>4/30/04</c:v>
                </c:pt>
                <c:pt idx="259">
                  <c:v>5/31/04</c:v>
                </c:pt>
                <c:pt idx="260">
                  <c:v>6/30/04</c:v>
                </c:pt>
                <c:pt idx="261">
                  <c:v>7/31/04</c:v>
                </c:pt>
                <c:pt idx="262">
                  <c:v>8/31/04</c:v>
                </c:pt>
                <c:pt idx="263">
                  <c:v>9/30/04</c:v>
                </c:pt>
                <c:pt idx="264">
                  <c:v>10/31/04</c:v>
                </c:pt>
                <c:pt idx="265">
                  <c:v>11/30/04</c:v>
                </c:pt>
                <c:pt idx="266">
                  <c:v>12/31/04</c:v>
                </c:pt>
                <c:pt idx="267">
                  <c:v>1/31/05</c:v>
                </c:pt>
                <c:pt idx="268">
                  <c:v>2/28/05</c:v>
                </c:pt>
                <c:pt idx="269">
                  <c:v>3/31/05</c:v>
                </c:pt>
                <c:pt idx="270">
                  <c:v>4/30/05</c:v>
                </c:pt>
                <c:pt idx="271">
                  <c:v>5/31/05</c:v>
                </c:pt>
                <c:pt idx="272">
                  <c:v>6/30/05</c:v>
                </c:pt>
                <c:pt idx="273">
                  <c:v>7/31/05</c:v>
                </c:pt>
                <c:pt idx="274">
                  <c:v>8/31/05</c:v>
                </c:pt>
                <c:pt idx="275">
                  <c:v>9/30/05</c:v>
                </c:pt>
                <c:pt idx="276">
                  <c:v>10/31/05</c:v>
                </c:pt>
                <c:pt idx="277">
                  <c:v>11/30/05</c:v>
                </c:pt>
                <c:pt idx="278">
                  <c:v>12/31/05</c:v>
                </c:pt>
                <c:pt idx="279">
                  <c:v>1/31/06</c:v>
                </c:pt>
                <c:pt idx="280">
                  <c:v>2/28/06</c:v>
                </c:pt>
                <c:pt idx="281">
                  <c:v>3/31/06</c:v>
                </c:pt>
                <c:pt idx="282">
                  <c:v>4/30/06</c:v>
                </c:pt>
                <c:pt idx="283">
                  <c:v>5/31/06</c:v>
                </c:pt>
                <c:pt idx="284">
                  <c:v>6/30/06</c:v>
                </c:pt>
                <c:pt idx="285">
                  <c:v>7/31/06</c:v>
                </c:pt>
                <c:pt idx="286">
                  <c:v>8/31/06</c:v>
                </c:pt>
                <c:pt idx="287">
                  <c:v>9/30/06</c:v>
                </c:pt>
                <c:pt idx="288">
                  <c:v>10/31/06</c:v>
                </c:pt>
                <c:pt idx="289">
                  <c:v>11/30/06</c:v>
                </c:pt>
                <c:pt idx="290">
                  <c:v>12/31/06</c:v>
                </c:pt>
                <c:pt idx="291">
                  <c:v>1/31/07</c:v>
                </c:pt>
                <c:pt idx="292">
                  <c:v>2/28/07</c:v>
                </c:pt>
                <c:pt idx="293">
                  <c:v>3/31/07</c:v>
                </c:pt>
                <c:pt idx="294">
                  <c:v>4/30/07</c:v>
                </c:pt>
                <c:pt idx="295">
                  <c:v>5/31/07</c:v>
                </c:pt>
                <c:pt idx="296">
                  <c:v>6/30/07</c:v>
                </c:pt>
                <c:pt idx="297">
                  <c:v>7/31/07</c:v>
                </c:pt>
                <c:pt idx="298">
                  <c:v>8/31/07</c:v>
                </c:pt>
                <c:pt idx="299">
                  <c:v>9/30/07</c:v>
                </c:pt>
                <c:pt idx="300">
                  <c:v>10/31/07</c:v>
                </c:pt>
                <c:pt idx="301">
                  <c:v>11/30/07</c:v>
                </c:pt>
                <c:pt idx="302">
                  <c:v>12/31/07</c:v>
                </c:pt>
                <c:pt idx="303">
                  <c:v>1/31/08</c:v>
                </c:pt>
                <c:pt idx="304">
                  <c:v>2/29/08</c:v>
                </c:pt>
                <c:pt idx="305">
                  <c:v>3/31/08</c:v>
                </c:pt>
                <c:pt idx="306">
                  <c:v>4/30/08</c:v>
                </c:pt>
                <c:pt idx="307">
                  <c:v>5/31/08</c:v>
                </c:pt>
                <c:pt idx="308">
                  <c:v>6/30/08</c:v>
                </c:pt>
                <c:pt idx="309">
                  <c:v>7/31/08</c:v>
                </c:pt>
                <c:pt idx="310">
                  <c:v>8/31/08</c:v>
                </c:pt>
                <c:pt idx="311">
                  <c:v>9/30/08</c:v>
                </c:pt>
                <c:pt idx="312">
                  <c:v>10/31/08</c:v>
                </c:pt>
                <c:pt idx="313">
                  <c:v>11/30/08</c:v>
                </c:pt>
                <c:pt idx="314">
                  <c:v>12/31/08</c:v>
                </c:pt>
                <c:pt idx="315">
                  <c:v>1/31/09</c:v>
                </c:pt>
                <c:pt idx="316">
                  <c:v>2/28/09</c:v>
                </c:pt>
                <c:pt idx="317">
                  <c:v>3/31/09</c:v>
                </c:pt>
                <c:pt idx="318">
                  <c:v>4/30/09</c:v>
                </c:pt>
                <c:pt idx="319">
                  <c:v>5/31/09</c:v>
                </c:pt>
                <c:pt idx="320">
                  <c:v>6/30/09</c:v>
                </c:pt>
                <c:pt idx="321">
                  <c:v>7/31/09</c:v>
                </c:pt>
                <c:pt idx="322">
                  <c:v>8/31/09</c:v>
                </c:pt>
                <c:pt idx="323">
                  <c:v>9/30/09</c:v>
                </c:pt>
                <c:pt idx="324">
                  <c:v>10/31/09</c:v>
                </c:pt>
                <c:pt idx="325">
                  <c:v>11/30/09</c:v>
                </c:pt>
                <c:pt idx="326">
                  <c:v>12/31/09</c:v>
                </c:pt>
                <c:pt idx="327">
                  <c:v>1/31/10</c:v>
                </c:pt>
                <c:pt idx="328">
                  <c:v>2/28/10</c:v>
                </c:pt>
                <c:pt idx="329">
                  <c:v>3/31/10</c:v>
                </c:pt>
                <c:pt idx="330">
                  <c:v>4/30/10</c:v>
                </c:pt>
                <c:pt idx="331">
                  <c:v>5/31/10</c:v>
                </c:pt>
                <c:pt idx="332">
                  <c:v>6/30/10</c:v>
                </c:pt>
                <c:pt idx="333">
                  <c:v>7/31/10</c:v>
                </c:pt>
                <c:pt idx="334">
                  <c:v>8/31/10</c:v>
                </c:pt>
                <c:pt idx="335">
                  <c:v>9/30/10</c:v>
                </c:pt>
                <c:pt idx="336">
                  <c:v>10/31/10</c:v>
                </c:pt>
                <c:pt idx="337">
                  <c:v>11/30/10</c:v>
                </c:pt>
                <c:pt idx="338">
                  <c:v>12/31/10</c:v>
                </c:pt>
                <c:pt idx="339">
                  <c:v>1/31/11</c:v>
                </c:pt>
                <c:pt idx="340">
                  <c:v>2/28/11</c:v>
                </c:pt>
                <c:pt idx="341">
                  <c:v>3/31/11</c:v>
                </c:pt>
                <c:pt idx="342">
                  <c:v>4/30/11</c:v>
                </c:pt>
                <c:pt idx="343">
                  <c:v>5/31/11</c:v>
                </c:pt>
                <c:pt idx="344">
                  <c:v>6/30/11</c:v>
                </c:pt>
                <c:pt idx="345">
                  <c:v>7/31/11</c:v>
                </c:pt>
                <c:pt idx="346">
                  <c:v>8/31/11</c:v>
                </c:pt>
                <c:pt idx="347">
                  <c:v>9/30/11</c:v>
                </c:pt>
                <c:pt idx="348">
                  <c:v>10/31/11</c:v>
                </c:pt>
                <c:pt idx="349">
                  <c:v>11/30/11</c:v>
                </c:pt>
                <c:pt idx="350">
                  <c:v>12/31/11</c:v>
                </c:pt>
                <c:pt idx="351">
                  <c:v>1/31/12</c:v>
                </c:pt>
                <c:pt idx="352">
                  <c:v>2/29/12</c:v>
                </c:pt>
                <c:pt idx="353">
                  <c:v>3/31/12</c:v>
                </c:pt>
                <c:pt idx="354">
                  <c:v>4/30/12</c:v>
                </c:pt>
                <c:pt idx="355">
                  <c:v>5/31/12</c:v>
                </c:pt>
                <c:pt idx="356">
                  <c:v>6/30/12</c:v>
                </c:pt>
                <c:pt idx="357">
                  <c:v>7/31/12</c:v>
                </c:pt>
                <c:pt idx="358">
                  <c:v>8/31/12</c:v>
                </c:pt>
                <c:pt idx="359">
                  <c:v>9/30/12</c:v>
                </c:pt>
                <c:pt idx="360">
                  <c:v>10/31/12</c:v>
                </c:pt>
                <c:pt idx="361">
                  <c:v>11/30/12</c:v>
                </c:pt>
                <c:pt idx="362">
                  <c:v>12/31/12</c:v>
                </c:pt>
                <c:pt idx="363">
                  <c:v>1/31/13</c:v>
                </c:pt>
                <c:pt idx="364">
                  <c:v>2/28/13</c:v>
                </c:pt>
                <c:pt idx="365">
                  <c:v>3/31/13</c:v>
                </c:pt>
                <c:pt idx="366">
                  <c:v>4/30/13</c:v>
                </c:pt>
                <c:pt idx="367">
                  <c:v>5/31/13</c:v>
                </c:pt>
                <c:pt idx="368">
                  <c:v>6/30/13</c:v>
                </c:pt>
                <c:pt idx="369">
                  <c:v>7/31/13</c:v>
                </c:pt>
                <c:pt idx="370">
                  <c:v>8/31/13</c:v>
                </c:pt>
                <c:pt idx="371">
                  <c:v>9/30/13</c:v>
                </c:pt>
                <c:pt idx="372">
                  <c:v>10/31/13</c:v>
                </c:pt>
                <c:pt idx="373">
                  <c:v>11/30/13</c:v>
                </c:pt>
                <c:pt idx="374">
                  <c:v>12/31/13</c:v>
                </c:pt>
                <c:pt idx="375">
                  <c:v>1/31/14</c:v>
                </c:pt>
                <c:pt idx="376">
                  <c:v>2/28/14</c:v>
                </c:pt>
                <c:pt idx="377">
                  <c:v>3/31/14</c:v>
                </c:pt>
                <c:pt idx="378">
                  <c:v>4/30/14</c:v>
                </c:pt>
                <c:pt idx="379">
                  <c:v>5/31/14</c:v>
                </c:pt>
                <c:pt idx="380">
                  <c:v>6/30/14</c:v>
                </c:pt>
                <c:pt idx="381">
                  <c:v>7/31/14</c:v>
                </c:pt>
                <c:pt idx="382">
                  <c:v>8/31/14</c:v>
                </c:pt>
                <c:pt idx="383">
                  <c:v>9/30/14</c:v>
                </c:pt>
                <c:pt idx="384">
                  <c:v>10/1/14</c:v>
                </c:pt>
                <c:pt idx="385">
                  <c:v>11/1/14</c:v>
                </c:pt>
                <c:pt idx="386">
                  <c:v>12/1/14</c:v>
                </c:pt>
                <c:pt idx="387">
                  <c:v>1/1/15</c:v>
                </c:pt>
                <c:pt idx="388">
                  <c:v>2/1/15</c:v>
                </c:pt>
                <c:pt idx="389">
                  <c:v>3/1/15</c:v>
                </c:pt>
                <c:pt idx="390">
                  <c:v>4/1/15</c:v>
                </c:pt>
                <c:pt idx="391">
                  <c:v>5/1/15</c:v>
                </c:pt>
              </c:strCache>
            </c:strRef>
          </c:cat>
          <c:val>
            <c:numRef>
              <c:f>'BW Water Levels'!$AC$6:$AC$400</c:f>
              <c:numCache>
                <c:formatCode>0</c:formatCode>
                <c:ptCount val="395"/>
                <c:pt idx="0">
                  <c:v>74</c:v>
                </c:pt>
                <c:pt idx="1">
                  <c:v>66.91</c:v>
                </c:pt>
                <c:pt idx="2">
                  <c:v>65.41</c:v>
                </c:pt>
                <c:pt idx="3">
                  <c:v>65</c:v>
                </c:pt>
                <c:pt idx="4">
                  <c:v>49.25</c:v>
                </c:pt>
                <c:pt idx="5">
                  <c:v>45</c:v>
                </c:pt>
                <c:pt idx="6">
                  <c:v>40.25</c:v>
                </c:pt>
                <c:pt idx="7">
                  <c:v>35.83</c:v>
                </c:pt>
                <c:pt idx="8">
                  <c:v>32.659999999999997</c:v>
                </c:pt>
                <c:pt idx="9">
                  <c:v>30.25</c:v>
                </c:pt>
                <c:pt idx="10">
                  <c:v>31.17</c:v>
                </c:pt>
                <c:pt idx="11">
                  <c:v>31.17</c:v>
                </c:pt>
                <c:pt idx="12">
                  <c:v>30</c:v>
                </c:pt>
                <c:pt idx="13">
                  <c:v>28.32</c:v>
                </c:pt>
                <c:pt idx="14">
                  <c:v>28</c:v>
                </c:pt>
                <c:pt idx="15">
                  <c:v>26.33</c:v>
                </c:pt>
                <c:pt idx="16">
                  <c:v>29.28</c:v>
                </c:pt>
                <c:pt idx="17">
                  <c:v>24</c:v>
                </c:pt>
                <c:pt idx="18">
                  <c:v>15.75</c:v>
                </c:pt>
                <c:pt idx="19">
                  <c:v>11.33</c:v>
                </c:pt>
                <c:pt idx="20">
                  <c:v>9.66</c:v>
                </c:pt>
                <c:pt idx="21">
                  <c:v>7</c:v>
                </c:pt>
                <c:pt idx="22">
                  <c:v>5</c:v>
                </c:pt>
                <c:pt idx="23">
                  <c:v>3.91</c:v>
                </c:pt>
                <c:pt idx="24">
                  <c:v>18</c:v>
                </c:pt>
                <c:pt idx="25">
                  <c:v>14</c:v>
                </c:pt>
                <c:pt idx="26">
                  <c:v>13</c:v>
                </c:pt>
                <c:pt idx="27">
                  <c:v>13.58</c:v>
                </c:pt>
                <c:pt idx="28">
                  <c:v>15</c:v>
                </c:pt>
                <c:pt idx="29">
                  <c:v>16</c:v>
                </c:pt>
                <c:pt idx="30">
                  <c:v>16</c:v>
                </c:pt>
                <c:pt idx="31">
                  <c:v>13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20.25</c:v>
                </c:pt>
                <c:pt idx="36">
                  <c:v>22</c:v>
                </c:pt>
                <c:pt idx="37">
                  <c:v>23.83</c:v>
                </c:pt>
                <c:pt idx="38">
                  <c:v>12</c:v>
                </c:pt>
                <c:pt idx="39">
                  <c:v>29.91</c:v>
                </c:pt>
                <c:pt idx="40">
                  <c:v>33</c:v>
                </c:pt>
                <c:pt idx="41">
                  <c:v>35.42</c:v>
                </c:pt>
                <c:pt idx="42">
                  <c:v>30.58</c:v>
                </c:pt>
                <c:pt idx="43">
                  <c:v>37.5</c:v>
                </c:pt>
                <c:pt idx="44">
                  <c:v>35.909999999999997</c:v>
                </c:pt>
                <c:pt idx="45">
                  <c:v>39</c:v>
                </c:pt>
                <c:pt idx="46">
                  <c:v>38.83</c:v>
                </c:pt>
                <c:pt idx="47">
                  <c:v>47</c:v>
                </c:pt>
                <c:pt idx="48">
                  <c:v>47.83</c:v>
                </c:pt>
                <c:pt idx="49">
                  <c:v>46</c:v>
                </c:pt>
                <c:pt idx="50">
                  <c:v>45</c:v>
                </c:pt>
                <c:pt idx="51">
                  <c:v>43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44</c:v>
                </c:pt>
                <c:pt idx="57">
                  <c:v>45</c:v>
                </c:pt>
                <c:pt idx="58">
                  <c:v>52</c:v>
                </c:pt>
                <c:pt idx="59">
                  <c:v>55</c:v>
                </c:pt>
                <c:pt idx="60">
                  <c:v>50</c:v>
                </c:pt>
                <c:pt idx="61">
                  <c:v>51</c:v>
                </c:pt>
                <c:pt idx="62">
                  <c:v>51</c:v>
                </c:pt>
                <c:pt idx="63">
                  <c:v>58</c:v>
                </c:pt>
                <c:pt idx="64">
                  <c:v>53</c:v>
                </c:pt>
                <c:pt idx="65">
                  <c:v>53</c:v>
                </c:pt>
                <c:pt idx="66">
                  <c:v>68</c:v>
                </c:pt>
                <c:pt idx="67">
                  <c:v>134</c:v>
                </c:pt>
                <c:pt idx="68">
                  <c:v>147</c:v>
                </c:pt>
                <c:pt idx="69">
                  <c:v>146</c:v>
                </c:pt>
                <c:pt idx="70">
                  <c:v>160</c:v>
                </c:pt>
                <c:pt idx="71">
                  <c:v>141</c:v>
                </c:pt>
                <c:pt idx="72">
                  <c:v>124</c:v>
                </c:pt>
                <c:pt idx="73">
                  <c:v>110</c:v>
                </c:pt>
                <c:pt idx="74">
                  <c:v>106</c:v>
                </c:pt>
                <c:pt idx="75">
                  <c:v>104</c:v>
                </c:pt>
                <c:pt idx="76">
                  <c:v>103</c:v>
                </c:pt>
                <c:pt idx="77">
                  <c:v>108</c:v>
                </c:pt>
                <c:pt idx="78">
                  <c:v>141</c:v>
                </c:pt>
                <c:pt idx="79">
                  <c:v>162</c:v>
                </c:pt>
                <c:pt idx="80">
                  <c:v>183</c:v>
                </c:pt>
                <c:pt idx="81">
                  <c:v>196</c:v>
                </c:pt>
                <c:pt idx="82">
                  <c:v>205</c:v>
                </c:pt>
                <c:pt idx="83">
                  <c:v>210</c:v>
                </c:pt>
                <c:pt idx="84">
                  <c:v>215</c:v>
                </c:pt>
                <c:pt idx="85">
                  <c:v>200</c:v>
                </c:pt>
                <c:pt idx="86">
                  <c:v>201</c:v>
                </c:pt>
                <c:pt idx="87">
                  <c:v>214</c:v>
                </c:pt>
                <c:pt idx="88">
                  <c:v>213</c:v>
                </c:pt>
                <c:pt idx="89">
                  <c:v>217</c:v>
                </c:pt>
                <c:pt idx="90">
                  <c:v>209</c:v>
                </c:pt>
                <c:pt idx="91">
                  <c:v>216</c:v>
                </c:pt>
                <c:pt idx="92">
                  <c:v>220</c:v>
                </c:pt>
                <c:pt idx="93">
                  <c:v>225</c:v>
                </c:pt>
                <c:pt idx="94">
                  <c:v>222</c:v>
                </c:pt>
                <c:pt idx="95">
                  <c:v>220</c:v>
                </c:pt>
                <c:pt idx="96">
                  <c:v>218</c:v>
                </c:pt>
                <c:pt idx="97">
                  <c:v>203</c:v>
                </c:pt>
                <c:pt idx="98">
                  <c:v>189</c:v>
                </c:pt>
                <c:pt idx="99">
                  <c:v>187</c:v>
                </c:pt>
                <c:pt idx="100">
                  <c:v>162</c:v>
                </c:pt>
                <c:pt idx="101">
                  <c:v>163</c:v>
                </c:pt>
                <c:pt idx="102">
                  <c:v>175</c:v>
                </c:pt>
                <c:pt idx="103">
                  <c:v>186</c:v>
                </c:pt>
                <c:pt idx="104">
                  <c:v>182</c:v>
                </c:pt>
                <c:pt idx="105">
                  <c:v>186</c:v>
                </c:pt>
                <c:pt idx="106">
                  <c:v>184</c:v>
                </c:pt>
                <c:pt idx="107">
                  <c:v>181</c:v>
                </c:pt>
                <c:pt idx="108">
                  <c:v>195</c:v>
                </c:pt>
                <c:pt idx="109">
                  <c:v>204</c:v>
                </c:pt>
                <c:pt idx="110">
                  <c:v>200</c:v>
                </c:pt>
                <c:pt idx="111">
                  <c:v>192</c:v>
                </c:pt>
                <c:pt idx="112">
                  <c:v>182</c:v>
                </c:pt>
                <c:pt idx="113">
                  <c:v>181</c:v>
                </c:pt>
                <c:pt idx="114">
                  <c:v>205</c:v>
                </c:pt>
                <c:pt idx="115">
                  <c:v>204</c:v>
                </c:pt>
                <c:pt idx="116">
                  <c:v>225</c:v>
                </c:pt>
                <c:pt idx="117">
                  <c:v>227</c:v>
                </c:pt>
                <c:pt idx="118">
                  <c:v>242</c:v>
                </c:pt>
                <c:pt idx="119">
                  <c:v>241</c:v>
                </c:pt>
                <c:pt idx="120">
                  <c:v>259</c:v>
                </c:pt>
                <c:pt idx="121">
                  <c:v>255</c:v>
                </c:pt>
                <c:pt idx="122">
                  <c:v>236</c:v>
                </c:pt>
                <c:pt idx="123">
                  <c:v>233</c:v>
                </c:pt>
                <c:pt idx="124">
                  <c:v>235</c:v>
                </c:pt>
                <c:pt idx="125">
                  <c:v>235</c:v>
                </c:pt>
                <c:pt idx="126">
                  <c:v>225</c:v>
                </c:pt>
                <c:pt idx="127">
                  <c:v>228</c:v>
                </c:pt>
                <c:pt idx="128">
                  <c:v>229</c:v>
                </c:pt>
                <c:pt idx="129">
                  <c:v>228</c:v>
                </c:pt>
                <c:pt idx="130">
                  <c:v>265</c:v>
                </c:pt>
                <c:pt idx="131">
                  <c:v>266</c:v>
                </c:pt>
                <c:pt idx="132">
                  <c:v>268</c:v>
                </c:pt>
                <c:pt idx="133">
                  <c:v>271</c:v>
                </c:pt>
                <c:pt idx="134">
                  <c:v>273</c:v>
                </c:pt>
                <c:pt idx="135">
                  <c:v>272</c:v>
                </c:pt>
                <c:pt idx="136">
                  <c:v>275</c:v>
                </c:pt>
                <c:pt idx="137">
                  <c:v>271</c:v>
                </c:pt>
                <c:pt idx="138">
                  <c:v>260</c:v>
                </c:pt>
                <c:pt idx="139">
                  <c:v>251</c:v>
                </c:pt>
                <c:pt idx="140">
                  <c:v>251</c:v>
                </c:pt>
                <c:pt idx="141">
                  <c:v>264</c:v>
                </c:pt>
                <c:pt idx="142">
                  <c:v>269</c:v>
                </c:pt>
                <c:pt idx="143">
                  <c:v>268</c:v>
                </c:pt>
                <c:pt idx="144">
                  <c:v>267</c:v>
                </c:pt>
                <c:pt idx="145">
                  <c:v>257</c:v>
                </c:pt>
                <c:pt idx="146">
                  <c:v>271</c:v>
                </c:pt>
                <c:pt idx="147">
                  <c:v>275</c:v>
                </c:pt>
                <c:pt idx="148">
                  <c:v>269</c:v>
                </c:pt>
                <c:pt idx="149">
                  <c:v>265</c:v>
                </c:pt>
                <c:pt idx="150">
                  <c:v>266</c:v>
                </c:pt>
                <c:pt idx="151">
                  <c:v>271</c:v>
                </c:pt>
                <c:pt idx="152">
                  <c:v>270</c:v>
                </c:pt>
                <c:pt idx="153">
                  <c:v>270</c:v>
                </c:pt>
                <c:pt idx="154">
                  <c:v>279</c:v>
                </c:pt>
                <c:pt idx="155">
                  <c:v>280</c:v>
                </c:pt>
                <c:pt idx="156">
                  <c:v>281</c:v>
                </c:pt>
                <c:pt idx="157">
                  <c:v>280</c:v>
                </c:pt>
                <c:pt idx="158">
                  <c:v>281</c:v>
                </c:pt>
                <c:pt idx="159">
                  <c:v>282</c:v>
                </c:pt>
                <c:pt idx="160">
                  <c:v>283</c:v>
                </c:pt>
                <c:pt idx="161">
                  <c:v>282</c:v>
                </c:pt>
                <c:pt idx="162">
                  <c:v>282</c:v>
                </c:pt>
                <c:pt idx="163">
                  <c:v>281</c:v>
                </c:pt>
                <c:pt idx="164">
                  <c:v>284</c:v>
                </c:pt>
                <c:pt idx="165">
                  <c:v>283</c:v>
                </c:pt>
                <c:pt idx="166">
                  <c:v>285</c:v>
                </c:pt>
                <c:pt idx="167">
                  <c:v>285</c:v>
                </c:pt>
                <c:pt idx="168">
                  <c:v>288</c:v>
                </c:pt>
                <c:pt idx="169">
                  <c:v>286</c:v>
                </c:pt>
                <c:pt idx="170">
                  <c:v>286</c:v>
                </c:pt>
                <c:pt idx="171">
                  <c:v>286</c:v>
                </c:pt>
                <c:pt idx="172">
                  <c:v>285</c:v>
                </c:pt>
                <c:pt idx="173">
                  <c:v>289</c:v>
                </c:pt>
                <c:pt idx="174">
                  <c:v>287</c:v>
                </c:pt>
                <c:pt idx="175">
                  <c:v>288</c:v>
                </c:pt>
                <c:pt idx="176">
                  <c:v>283</c:v>
                </c:pt>
                <c:pt idx="177">
                  <c:v>285</c:v>
                </c:pt>
                <c:pt idx="178">
                  <c:v>284</c:v>
                </c:pt>
                <c:pt idx="179">
                  <c:v>284</c:v>
                </c:pt>
                <c:pt idx="180">
                  <c:v>284</c:v>
                </c:pt>
                <c:pt idx="181">
                  <c:v>282</c:v>
                </c:pt>
                <c:pt idx="182">
                  <c:v>284</c:v>
                </c:pt>
                <c:pt idx="183">
                  <c:v>283</c:v>
                </c:pt>
                <c:pt idx="184">
                  <c:v>284</c:v>
                </c:pt>
                <c:pt idx="185">
                  <c:v>286</c:v>
                </c:pt>
                <c:pt idx="187">
                  <c:v>268</c:v>
                </c:pt>
                <c:pt idx="188">
                  <c:v>268</c:v>
                </c:pt>
                <c:pt idx="192">
                  <c:v>285</c:v>
                </c:pt>
                <c:pt idx="193">
                  <c:v>285</c:v>
                </c:pt>
                <c:pt idx="194">
                  <c:v>285</c:v>
                </c:pt>
                <c:pt idx="195">
                  <c:v>279</c:v>
                </c:pt>
                <c:pt idx="196">
                  <c:v>284</c:v>
                </c:pt>
                <c:pt idx="197">
                  <c:v>268</c:v>
                </c:pt>
                <c:pt idx="198">
                  <c:v>268</c:v>
                </c:pt>
                <c:pt idx="199">
                  <c:v>268</c:v>
                </c:pt>
                <c:pt idx="200">
                  <c:v>267</c:v>
                </c:pt>
                <c:pt idx="201">
                  <c:v>267</c:v>
                </c:pt>
                <c:pt idx="202">
                  <c:v>286</c:v>
                </c:pt>
                <c:pt idx="203">
                  <c:v>268</c:v>
                </c:pt>
                <c:pt idx="204">
                  <c:v>268</c:v>
                </c:pt>
                <c:pt idx="205">
                  <c:v>268</c:v>
                </c:pt>
                <c:pt idx="206">
                  <c:v>265</c:v>
                </c:pt>
                <c:pt idx="207">
                  <c:v>265</c:v>
                </c:pt>
                <c:pt idx="208">
                  <c:v>265</c:v>
                </c:pt>
                <c:pt idx="209">
                  <c:v>265</c:v>
                </c:pt>
                <c:pt idx="210">
                  <c:v>265</c:v>
                </c:pt>
                <c:pt idx="211">
                  <c:v>265</c:v>
                </c:pt>
                <c:pt idx="212">
                  <c:v>263</c:v>
                </c:pt>
                <c:pt idx="213">
                  <c:v>268</c:v>
                </c:pt>
                <c:pt idx="214">
                  <c:v>268</c:v>
                </c:pt>
                <c:pt idx="215">
                  <c:v>265</c:v>
                </c:pt>
                <c:pt idx="216">
                  <c:v>265</c:v>
                </c:pt>
                <c:pt idx="217">
                  <c:v>265</c:v>
                </c:pt>
                <c:pt idx="218">
                  <c:v>265</c:v>
                </c:pt>
                <c:pt idx="219">
                  <c:v>265</c:v>
                </c:pt>
                <c:pt idx="220">
                  <c:v>265</c:v>
                </c:pt>
                <c:pt idx="221">
                  <c:v>265</c:v>
                </c:pt>
                <c:pt idx="222">
                  <c:v>265</c:v>
                </c:pt>
                <c:pt idx="223">
                  <c:v>265</c:v>
                </c:pt>
                <c:pt idx="224">
                  <c:v>265</c:v>
                </c:pt>
                <c:pt idx="225">
                  <c:v>265</c:v>
                </c:pt>
                <c:pt idx="226">
                  <c:v>265</c:v>
                </c:pt>
                <c:pt idx="227">
                  <c:v>265</c:v>
                </c:pt>
                <c:pt idx="228">
                  <c:v>268</c:v>
                </c:pt>
                <c:pt idx="229">
                  <c:v>268</c:v>
                </c:pt>
                <c:pt idx="230">
                  <c:v>266</c:v>
                </c:pt>
                <c:pt idx="231">
                  <c:v>266</c:v>
                </c:pt>
                <c:pt idx="232">
                  <c:v>266</c:v>
                </c:pt>
                <c:pt idx="233">
                  <c:v>266</c:v>
                </c:pt>
                <c:pt idx="234">
                  <c:v>266</c:v>
                </c:pt>
                <c:pt idx="235">
                  <c:v>266</c:v>
                </c:pt>
                <c:pt idx="236">
                  <c:v>265</c:v>
                </c:pt>
                <c:pt idx="237">
                  <c:v>266</c:v>
                </c:pt>
                <c:pt idx="238">
                  <c:v>265</c:v>
                </c:pt>
                <c:pt idx="239">
                  <c:v>265</c:v>
                </c:pt>
                <c:pt idx="240">
                  <c:v>266</c:v>
                </c:pt>
                <c:pt idx="241">
                  <c:v>265</c:v>
                </c:pt>
                <c:pt idx="242">
                  <c:v>265</c:v>
                </c:pt>
                <c:pt idx="243">
                  <c:v>264</c:v>
                </c:pt>
                <c:pt idx="244">
                  <c:v>265</c:v>
                </c:pt>
                <c:pt idx="245">
                  <c:v>265</c:v>
                </c:pt>
                <c:pt idx="246">
                  <c:v>268</c:v>
                </c:pt>
                <c:pt idx="247">
                  <c:v>265</c:v>
                </c:pt>
                <c:pt idx="248">
                  <c:v>265</c:v>
                </c:pt>
                <c:pt idx="249">
                  <c:v>266</c:v>
                </c:pt>
                <c:pt idx="250">
                  <c:v>265</c:v>
                </c:pt>
                <c:pt idx="251">
                  <c:v>294.75</c:v>
                </c:pt>
                <c:pt idx="252" formatCode="0.0">
                  <c:v>294.75</c:v>
                </c:pt>
                <c:pt idx="253" formatCode="0.0">
                  <c:v>295.89999999999998</c:v>
                </c:pt>
                <c:pt idx="254" formatCode="0.0">
                  <c:v>293.75</c:v>
                </c:pt>
                <c:pt idx="255" formatCode="0.0">
                  <c:v>295.10000000000002</c:v>
                </c:pt>
                <c:pt idx="257" formatCode="0.0">
                  <c:v>291.89999999999998</c:v>
                </c:pt>
                <c:pt idx="258" formatCode="0.0">
                  <c:v>289.95</c:v>
                </c:pt>
                <c:pt idx="259" formatCode="0.0">
                  <c:v>289.29000000000002</c:v>
                </c:pt>
                <c:pt idx="260" formatCode="0.0">
                  <c:v>290.14999999999998</c:v>
                </c:pt>
                <c:pt idx="261" formatCode="0.0">
                  <c:v>286.7</c:v>
                </c:pt>
                <c:pt idx="262" formatCode="0.0">
                  <c:v>284.25</c:v>
                </c:pt>
                <c:pt idx="263" formatCode="0.0">
                  <c:v>289.12</c:v>
                </c:pt>
                <c:pt idx="264" formatCode="0.0">
                  <c:v>286.95</c:v>
                </c:pt>
                <c:pt idx="265" formatCode="0.0">
                  <c:v>283.93</c:v>
                </c:pt>
                <c:pt idx="266" formatCode="0.0">
                  <c:v>279.25</c:v>
                </c:pt>
                <c:pt idx="267" formatCode="0.0">
                  <c:v>272.8</c:v>
                </c:pt>
                <c:pt idx="268" formatCode="0.0">
                  <c:v>273.32</c:v>
                </c:pt>
                <c:pt idx="269" formatCode="0.0">
                  <c:v>273.51</c:v>
                </c:pt>
                <c:pt idx="270" formatCode="0.0">
                  <c:v>277.64999999999998</c:v>
                </c:pt>
                <c:pt idx="271" formatCode="0.0">
                  <c:v>273.99</c:v>
                </c:pt>
                <c:pt idx="273" formatCode="0.0">
                  <c:v>275.48</c:v>
                </c:pt>
                <c:pt idx="274" formatCode="0.0">
                  <c:v>278.08</c:v>
                </c:pt>
                <c:pt idx="275" formatCode="0.0">
                  <c:v>283.10000000000002</c:v>
                </c:pt>
                <c:pt idx="276" formatCode="0.0">
                  <c:v>285.10000000000002</c:v>
                </c:pt>
                <c:pt idx="277" formatCode="0.0">
                  <c:v>279.58</c:v>
                </c:pt>
                <c:pt idx="278" formatCode="0.0">
                  <c:v>280.14999999999998</c:v>
                </c:pt>
                <c:pt idx="279" formatCode="0.0">
                  <c:v>280.25</c:v>
                </c:pt>
                <c:pt idx="280" formatCode="0.0">
                  <c:v>279.17</c:v>
                </c:pt>
                <c:pt idx="281" formatCode="0.0">
                  <c:v>275.58</c:v>
                </c:pt>
                <c:pt idx="282" formatCode="0.0">
                  <c:v>274.2</c:v>
                </c:pt>
                <c:pt idx="283" formatCode="0.0">
                  <c:v>273.25</c:v>
                </c:pt>
                <c:pt idx="284" formatCode="0.0">
                  <c:v>271.14999999999998</c:v>
                </c:pt>
                <c:pt idx="285" formatCode="0.0">
                  <c:v>273.99</c:v>
                </c:pt>
                <c:pt idx="286" formatCode="0.0">
                  <c:v>272.85000000000002</c:v>
                </c:pt>
                <c:pt idx="287" formatCode="0.0">
                  <c:v>269.7</c:v>
                </c:pt>
                <c:pt idx="288" formatCode="0.0">
                  <c:v>275.39999999999998</c:v>
                </c:pt>
                <c:pt idx="289" formatCode="0.0">
                  <c:v>270.52</c:v>
                </c:pt>
                <c:pt idx="290" formatCode="0.0">
                  <c:v>271.95</c:v>
                </c:pt>
                <c:pt idx="291" formatCode="0.0">
                  <c:v>271.64999999999998</c:v>
                </c:pt>
                <c:pt idx="292" formatCode="0.0">
                  <c:v>267.35000000000002</c:v>
                </c:pt>
                <c:pt idx="293" formatCode="0.0">
                  <c:v>269.45</c:v>
                </c:pt>
                <c:pt idx="294" formatCode="0.0">
                  <c:v>267.14999999999998</c:v>
                </c:pt>
                <c:pt idx="295" formatCode="0.0">
                  <c:v>266.25</c:v>
                </c:pt>
                <c:pt idx="296" formatCode="0.0">
                  <c:v>268.18</c:v>
                </c:pt>
                <c:pt idx="297" formatCode="0.0">
                  <c:v>267.39999999999998</c:v>
                </c:pt>
                <c:pt idx="298" formatCode="0.0">
                  <c:v>264.85000000000002</c:v>
                </c:pt>
                <c:pt idx="299" formatCode="0.0">
                  <c:v>262.5</c:v>
                </c:pt>
                <c:pt idx="300" formatCode="0.0">
                  <c:v>265.45</c:v>
                </c:pt>
                <c:pt idx="301" formatCode="0.0">
                  <c:v>269.89999999999998</c:v>
                </c:pt>
                <c:pt idx="302" formatCode="0.0">
                  <c:v>270.3</c:v>
                </c:pt>
                <c:pt idx="303" formatCode="0.0">
                  <c:v>270.55</c:v>
                </c:pt>
                <c:pt idx="304" formatCode="0.0">
                  <c:v>273.3</c:v>
                </c:pt>
                <c:pt idx="305" formatCode="0.0">
                  <c:v>272.39999999999998</c:v>
                </c:pt>
                <c:pt idx="306" formatCode="0.0">
                  <c:v>272</c:v>
                </c:pt>
                <c:pt idx="307" formatCode="0.0">
                  <c:v>266.39999999999998</c:v>
                </c:pt>
                <c:pt idx="308" formatCode="0.0">
                  <c:v>269.35000000000002</c:v>
                </c:pt>
                <c:pt idx="309" formatCode="0.0">
                  <c:v>270.3</c:v>
                </c:pt>
                <c:pt idx="310" formatCode="0.0">
                  <c:v>273.39</c:v>
                </c:pt>
                <c:pt idx="311" formatCode="0.0">
                  <c:v>274.10000000000002</c:v>
                </c:pt>
                <c:pt idx="312" formatCode="0.0">
                  <c:v>269.8</c:v>
                </c:pt>
                <c:pt idx="313" formatCode="0.0">
                  <c:v>263.3</c:v>
                </c:pt>
                <c:pt idx="314" formatCode="0.0">
                  <c:v>258.8</c:v>
                </c:pt>
                <c:pt idx="315" formatCode="0.0">
                  <c:v>253.84</c:v>
                </c:pt>
                <c:pt idx="316" formatCode="0.0">
                  <c:v>251.54</c:v>
                </c:pt>
                <c:pt idx="317" formatCode="0.0">
                  <c:v>251.6</c:v>
                </c:pt>
                <c:pt idx="318" formatCode="0.0">
                  <c:v>256.3</c:v>
                </c:pt>
                <c:pt idx="319" formatCode="0.0">
                  <c:v>242.7</c:v>
                </c:pt>
                <c:pt idx="320" formatCode="0.0">
                  <c:v>239.6</c:v>
                </c:pt>
                <c:pt idx="321" formatCode="0.0">
                  <c:v>240.2</c:v>
                </c:pt>
                <c:pt idx="322" formatCode="0.0">
                  <c:v>251.35</c:v>
                </c:pt>
                <c:pt idx="323" formatCode="0.0">
                  <c:v>255.35</c:v>
                </c:pt>
                <c:pt idx="324" formatCode="0.0">
                  <c:v>254.15</c:v>
                </c:pt>
                <c:pt idx="325" formatCode="0.0">
                  <c:v>259.5</c:v>
                </c:pt>
                <c:pt idx="326" formatCode="0.0">
                  <c:v>255.85</c:v>
                </c:pt>
                <c:pt idx="327" formatCode="0.0">
                  <c:v>264.39999999999998</c:v>
                </c:pt>
                <c:pt idx="328" formatCode="General">
                  <c:v>264.55</c:v>
                </c:pt>
                <c:pt idx="329" formatCode="General">
                  <c:v>264.85000000000002</c:v>
                </c:pt>
                <c:pt idx="330" formatCode="General">
                  <c:v>265.75</c:v>
                </c:pt>
                <c:pt idx="331" formatCode="General">
                  <c:v>262.10000000000002</c:v>
                </c:pt>
                <c:pt idx="332" formatCode="General">
                  <c:v>263.55</c:v>
                </c:pt>
                <c:pt idx="333" formatCode="General">
                  <c:v>263.8</c:v>
                </c:pt>
                <c:pt idx="334" formatCode="General">
                  <c:v>260.25</c:v>
                </c:pt>
                <c:pt idx="335" formatCode="General">
                  <c:v>261.10000000000002</c:v>
                </c:pt>
                <c:pt idx="336" formatCode="General">
                  <c:v>259.64999999999998</c:v>
                </c:pt>
                <c:pt idx="337" formatCode="General">
                  <c:v>258.85000000000002</c:v>
                </c:pt>
                <c:pt idx="338" formatCode="General">
                  <c:v>257.5</c:v>
                </c:pt>
                <c:pt idx="339" formatCode="0.00">
                  <c:v>257.3</c:v>
                </c:pt>
                <c:pt idx="340" formatCode="0.00">
                  <c:v>230.75</c:v>
                </c:pt>
                <c:pt idx="341" formatCode="0.00">
                  <c:v>230.95</c:v>
                </c:pt>
                <c:pt idx="342" formatCode="0.00">
                  <c:v>230.55</c:v>
                </c:pt>
                <c:pt idx="343" formatCode="0.00">
                  <c:v>192</c:v>
                </c:pt>
                <c:pt idx="344" formatCode="0.00">
                  <c:v>191.85</c:v>
                </c:pt>
                <c:pt idx="345" formatCode="0.00">
                  <c:v>192.1</c:v>
                </c:pt>
                <c:pt idx="346" formatCode="0.00">
                  <c:v>192.6</c:v>
                </c:pt>
                <c:pt idx="347" formatCode="0.00">
                  <c:v>211.1</c:v>
                </c:pt>
                <c:pt idx="348" formatCode="0.00">
                  <c:v>213.2</c:v>
                </c:pt>
                <c:pt idx="349" formatCode="0.00">
                  <c:v>194</c:v>
                </c:pt>
                <c:pt idx="350" formatCode="0.00">
                  <c:v>175</c:v>
                </c:pt>
                <c:pt idx="351" formatCode="0.00">
                  <c:v>163.1</c:v>
                </c:pt>
                <c:pt idx="353" formatCode="0.00">
                  <c:v>147.25</c:v>
                </c:pt>
                <c:pt idx="354" formatCode="0.00">
                  <c:v>141.19999999999999</c:v>
                </c:pt>
                <c:pt idx="355" formatCode="0.00">
                  <c:v>136.5</c:v>
                </c:pt>
                <c:pt idx="356" formatCode="0.00">
                  <c:v>133.44999999999999</c:v>
                </c:pt>
                <c:pt idx="357" formatCode="0.00">
                  <c:v>154.4</c:v>
                </c:pt>
                <c:pt idx="358" formatCode="0.00">
                  <c:v>198.95</c:v>
                </c:pt>
                <c:pt idx="359" formatCode="0.00">
                  <c:v>198.1</c:v>
                </c:pt>
                <c:pt idx="360" formatCode="0.00">
                  <c:v>198</c:v>
                </c:pt>
                <c:pt idx="361" formatCode="0.00">
                  <c:v>164.45</c:v>
                </c:pt>
                <c:pt idx="362" formatCode="0.00">
                  <c:v>151.25</c:v>
                </c:pt>
                <c:pt idx="363" formatCode="0.00">
                  <c:v>146.6</c:v>
                </c:pt>
                <c:pt idx="364" formatCode="0.00">
                  <c:v>167.4</c:v>
                </c:pt>
                <c:pt idx="365" formatCode="0.00">
                  <c:v>178.85</c:v>
                </c:pt>
                <c:pt idx="366" formatCode="0.00">
                  <c:v>167.15</c:v>
                </c:pt>
                <c:pt idx="367" formatCode="0.00">
                  <c:v>149.65</c:v>
                </c:pt>
                <c:pt idx="368" formatCode="0.00">
                  <c:v>144</c:v>
                </c:pt>
                <c:pt idx="369" formatCode="0.00">
                  <c:v>158.15</c:v>
                </c:pt>
                <c:pt idx="370" formatCode="0.00">
                  <c:v>180.7</c:v>
                </c:pt>
                <c:pt idx="371" formatCode="0.00">
                  <c:v>198.53</c:v>
                </c:pt>
                <c:pt idx="372" formatCode="0.00">
                  <c:v>222.6</c:v>
                </c:pt>
                <c:pt idx="373" formatCode="0.00">
                  <c:v>214.9</c:v>
                </c:pt>
                <c:pt idx="374" formatCode="0.00">
                  <c:v>200.55</c:v>
                </c:pt>
                <c:pt idx="375" formatCode="0.00">
                  <c:v>184.3</c:v>
                </c:pt>
                <c:pt idx="376" formatCode="0.00">
                  <c:v>165.67</c:v>
                </c:pt>
                <c:pt idx="377" formatCode="0.00">
                  <c:v>155.55000000000001</c:v>
                </c:pt>
                <c:pt idx="378" formatCode="0.00">
                  <c:v>145.44999999999999</c:v>
                </c:pt>
                <c:pt idx="379" formatCode="0.00">
                  <c:v>138.5</c:v>
                </c:pt>
                <c:pt idx="380" formatCode="0.00">
                  <c:v>134.69999999999999</c:v>
                </c:pt>
                <c:pt idx="381" formatCode="0.00">
                  <c:v>161.30000000000001</c:v>
                </c:pt>
                <c:pt idx="382" formatCode="0.00">
                  <c:v>181</c:v>
                </c:pt>
                <c:pt idx="383" formatCode="0.00">
                  <c:v>171.55</c:v>
                </c:pt>
                <c:pt idx="388" formatCode="0.00">
                  <c:v>121.6</c:v>
                </c:pt>
                <c:pt idx="389" formatCode="0.00">
                  <c:v>117.3</c:v>
                </c:pt>
                <c:pt idx="390" formatCode="0.00">
                  <c:v>121.1</c:v>
                </c:pt>
                <c:pt idx="391" formatCode="0.00">
                  <c:v>132.9</c:v>
                </c:pt>
              </c:numCache>
            </c:numRef>
          </c:val>
          <c:smooth val="0"/>
        </c:ser>
        <c:ser>
          <c:idx val="2"/>
          <c:order val="2"/>
          <c:tx>
            <c:v>Boondock</c:v>
          </c:tx>
          <c:spPr>
            <a:ln w="38100">
              <a:solidFill>
                <a:srgbClr val="808080"/>
              </a:solidFill>
              <a:prstDash val="sysDash"/>
            </a:ln>
          </c:spPr>
          <c:marker>
            <c:symbol val="triangle"/>
            <c:size val="8"/>
            <c:spPr>
              <a:noFill/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'BW Water Levels'!$A$6:$A$400</c:f>
              <c:strCache>
                <c:ptCount val="392"/>
                <c:pt idx="0">
                  <c:v>10/31/82</c:v>
                </c:pt>
                <c:pt idx="1">
                  <c:v>11/30/82</c:v>
                </c:pt>
                <c:pt idx="2">
                  <c:v>12/31/82</c:v>
                </c:pt>
                <c:pt idx="3">
                  <c:v>1/31/83</c:v>
                </c:pt>
                <c:pt idx="4">
                  <c:v>2/28/83</c:v>
                </c:pt>
                <c:pt idx="5">
                  <c:v>3/31/83</c:v>
                </c:pt>
                <c:pt idx="6">
                  <c:v>4/30/83</c:v>
                </c:pt>
                <c:pt idx="7">
                  <c:v>5/31/83</c:v>
                </c:pt>
                <c:pt idx="8">
                  <c:v>6/30/83</c:v>
                </c:pt>
                <c:pt idx="9">
                  <c:v>7/31/83</c:v>
                </c:pt>
                <c:pt idx="10">
                  <c:v>8/31/83</c:v>
                </c:pt>
                <c:pt idx="11">
                  <c:v>9/30/83</c:v>
                </c:pt>
                <c:pt idx="12">
                  <c:v>10/31/83</c:v>
                </c:pt>
                <c:pt idx="13">
                  <c:v>11/30/83</c:v>
                </c:pt>
                <c:pt idx="14">
                  <c:v>12/31/83</c:v>
                </c:pt>
                <c:pt idx="15">
                  <c:v>1/31/84</c:v>
                </c:pt>
                <c:pt idx="16">
                  <c:v>2/29/84</c:v>
                </c:pt>
                <c:pt idx="17">
                  <c:v>3/31/84</c:v>
                </c:pt>
                <c:pt idx="18">
                  <c:v>4/30/84</c:v>
                </c:pt>
                <c:pt idx="19">
                  <c:v>5/31/84</c:v>
                </c:pt>
                <c:pt idx="20">
                  <c:v>6/30/84</c:v>
                </c:pt>
                <c:pt idx="21">
                  <c:v>7/31/84</c:v>
                </c:pt>
                <c:pt idx="22">
                  <c:v>8/31/84</c:v>
                </c:pt>
                <c:pt idx="23">
                  <c:v>9/30/84</c:v>
                </c:pt>
                <c:pt idx="24">
                  <c:v>10/31/84</c:v>
                </c:pt>
                <c:pt idx="25">
                  <c:v>11/30/84</c:v>
                </c:pt>
                <c:pt idx="26">
                  <c:v>12/31/84</c:v>
                </c:pt>
                <c:pt idx="27">
                  <c:v>1/31/85</c:v>
                </c:pt>
                <c:pt idx="28">
                  <c:v>2/28/85</c:v>
                </c:pt>
                <c:pt idx="29">
                  <c:v>3/31/85</c:v>
                </c:pt>
                <c:pt idx="30">
                  <c:v>4/30/85</c:v>
                </c:pt>
                <c:pt idx="31">
                  <c:v>5/31/85</c:v>
                </c:pt>
                <c:pt idx="32">
                  <c:v>6/30/85</c:v>
                </c:pt>
                <c:pt idx="33">
                  <c:v>7/31/85</c:v>
                </c:pt>
                <c:pt idx="34">
                  <c:v>8/31/85</c:v>
                </c:pt>
                <c:pt idx="35">
                  <c:v>9/30/85</c:v>
                </c:pt>
                <c:pt idx="36">
                  <c:v>10/31/85</c:v>
                </c:pt>
                <c:pt idx="37">
                  <c:v>11/30/85</c:v>
                </c:pt>
                <c:pt idx="38">
                  <c:v>12/31/85</c:v>
                </c:pt>
                <c:pt idx="39">
                  <c:v>1/31/86</c:v>
                </c:pt>
                <c:pt idx="40">
                  <c:v>2/28/86</c:v>
                </c:pt>
                <c:pt idx="41">
                  <c:v>3/31/86</c:v>
                </c:pt>
                <c:pt idx="42">
                  <c:v>4/30/86</c:v>
                </c:pt>
                <c:pt idx="43">
                  <c:v>5/31/86</c:v>
                </c:pt>
                <c:pt idx="44">
                  <c:v>6/30/86</c:v>
                </c:pt>
                <c:pt idx="45">
                  <c:v>7/31/86</c:v>
                </c:pt>
                <c:pt idx="46">
                  <c:v>8/31/86</c:v>
                </c:pt>
                <c:pt idx="47">
                  <c:v>9/30/86</c:v>
                </c:pt>
                <c:pt idx="48">
                  <c:v>10/31/86</c:v>
                </c:pt>
                <c:pt idx="49">
                  <c:v>11/30/86</c:v>
                </c:pt>
                <c:pt idx="50">
                  <c:v>12/31/86</c:v>
                </c:pt>
                <c:pt idx="51">
                  <c:v>1/31/87</c:v>
                </c:pt>
                <c:pt idx="52">
                  <c:v>2/28/87</c:v>
                </c:pt>
                <c:pt idx="53">
                  <c:v>3/31/87</c:v>
                </c:pt>
                <c:pt idx="54">
                  <c:v>4/30/87</c:v>
                </c:pt>
                <c:pt idx="55">
                  <c:v>5/31/87</c:v>
                </c:pt>
                <c:pt idx="56">
                  <c:v>6/30/87</c:v>
                </c:pt>
                <c:pt idx="57">
                  <c:v>7/31/87</c:v>
                </c:pt>
                <c:pt idx="58">
                  <c:v>8/31/87</c:v>
                </c:pt>
                <c:pt idx="59">
                  <c:v>9/30/87</c:v>
                </c:pt>
                <c:pt idx="60">
                  <c:v>10/31/87</c:v>
                </c:pt>
                <c:pt idx="61">
                  <c:v>11/30/87</c:v>
                </c:pt>
                <c:pt idx="62">
                  <c:v>12/31/87</c:v>
                </c:pt>
                <c:pt idx="63">
                  <c:v>1/31/88</c:v>
                </c:pt>
                <c:pt idx="64">
                  <c:v>2/29/88</c:v>
                </c:pt>
                <c:pt idx="65">
                  <c:v>3/31/88</c:v>
                </c:pt>
                <c:pt idx="66">
                  <c:v>4/30/88</c:v>
                </c:pt>
                <c:pt idx="67">
                  <c:v>5/31/88</c:v>
                </c:pt>
                <c:pt idx="68">
                  <c:v>6/30/88</c:v>
                </c:pt>
                <c:pt idx="69">
                  <c:v>7/31/88</c:v>
                </c:pt>
                <c:pt idx="70">
                  <c:v>8/31/88</c:v>
                </c:pt>
                <c:pt idx="71">
                  <c:v>9/30/88</c:v>
                </c:pt>
                <c:pt idx="72">
                  <c:v>10/31/88</c:v>
                </c:pt>
                <c:pt idx="73">
                  <c:v>11/30/88</c:v>
                </c:pt>
                <c:pt idx="74">
                  <c:v>12/31/88</c:v>
                </c:pt>
                <c:pt idx="75">
                  <c:v>1/31/89</c:v>
                </c:pt>
                <c:pt idx="76">
                  <c:v>2/28/89</c:v>
                </c:pt>
                <c:pt idx="77">
                  <c:v>3/31/89</c:v>
                </c:pt>
                <c:pt idx="78">
                  <c:v>4/30/89</c:v>
                </c:pt>
                <c:pt idx="79">
                  <c:v>5/31/89</c:v>
                </c:pt>
                <c:pt idx="80">
                  <c:v>6/30/89</c:v>
                </c:pt>
                <c:pt idx="81">
                  <c:v>7/31/89</c:v>
                </c:pt>
                <c:pt idx="82">
                  <c:v>8/31/89</c:v>
                </c:pt>
                <c:pt idx="83">
                  <c:v>9/30/89</c:v>
                </c:pt>
                <c:pt idx="84">
                  <c:v>10/31/89</c:v>
                </c:pt>
                <c:pt idx="85">
                  <c:v>11/30/89</c:v>
                </c:pt>
                <c:pt idx="86">
                  <c:v>12/31/89</c:v>
                </c:pt>
                <c:pt idx="87">
                  <c:v>1/31/90</c:v>
                </c:pt>
                <c:pt idx="88">
                  <c:v>2/28/90</c:v>
                </c:pt>
                <c:pt idx="89">
                  <c:v>3/31/90</c:v>
                </c:pt>
                <c:pt idx="90">
                  <c:v>4/30/90</c:v>
                </c:pt>
                <c:pt idx="91">
                  <c:v>5/31/90</c:v>
                </c:pt>
                <c:pt idx="92">
                  <c:v>6/30/90</c:v>
                </c:pt>
                <c:pt idx="93">
                  <c:v>7/31/90</c:v>
                </c:pt>
                <c:pt idx="94">
                  <c:v>8/31/90</c:v>
                </c:pt>
                <c:pt idx="95">
                  <c:v>9/30/90</c:v>
                </c:pt>
                <c:pt idx="96">
                  <c:v>10/31/90</c:v>
                </c:pt>
                <c:pt idx="97">
                  <c:v>11/30/90</c:v>
                </c:pt>
                <c:pt idx="98">
                  <c:v>12/31/90</c:v>
                </c:pt>
                <c:pt idx="99">
                  <c:v>1/31/91</c:v>
                </c:pt>
                <c:pt idx="100">
                  <c:v>2/28/91</c:v>
                </c:pt>
                <c:pt idx="101">
                  <c:v>3/31/91</c:v>
                </c:pt>
                <c:pt idx="102">
                  <c:v>4/30/91</c:v>
                </c:pt>
                <c:pt idx="103">
                  <c:v>5/31/91</c:v>
                </c:pt>
                <c:pt idx="104">
                  <c:v>6/30/91</c:v>
                </c:pt>
                <c:pt idx="105">
                  <c:v>7/31/91</c:v>
                </c:pt>
                <c:pt idx="106">
                  <c:v>8/31/91</c:v>
                </c:pt>
                <c:pt idx="107">
                  <c:v>9/30/91</c:v>
                </c:pt>
                <c:pt idx="108">
                  <c:v>10/31/91</c:v>
                </c:pt>
                <c:pt idx="109">
                  <c:v>11/30/91</c:v>
                </c:pt>
                <c:pt idx="110">
                  <c:v>12/31/91</c:v>
                </c:pt>
                <c:pt idx="111">
                  <c:v>1/31/92</c:v>
                </c:pt>
                <c:pt idx="112">
                  <c:v>2/29/92</c:v>
                </c:pt>
                <c:pt idx="113">
                  <c:v>3/31/92</c:v>
                </c:pt>
                <c:pt idx="114">
                  <c:v>4/30/92</c:v>
                </c:pt>
                <c:pt idx="115">
                  <c:v>5/31/92</c:v>
                </c:pt>
                <c:pt idx="116">
                  <c:v>6/30/92</c:v>
                </c:pt>
                <c:pt idx="117">
                  <c:v>7/31/92</c:v>
                </c:pt>
                <c:pt idx="118">
                  <c:v>8/31/92</c:v>
                </c:pt>
                <c:pt idx="119">
                  <c:v>9/30/92</c:v>
                </c:pt>
                <c:pt idx="120">
                  <c:v>10/31/92</c:v>
                </c:pt>
                <c:pt idx="121">
                  <c:v>11/30/92</c:v>
                </c:pt>
                <c:pt idx="122">
                  <c:v>12/31/92</c:v>
                </c:pt>
                <c:pt idx="123">
                  <c:v>1/31/93</c:v>
                </c:pt>
                <c:pt idx="124">
                  <c:v>2/28/93</c:v>
                </c:pt>
                <c:pt idx="125">
                  <c:v>3/31/93</c:v>
                </c:pt>
                <c:pt idx="126">
                  <c:v>4/30/93</c:v>
                </c:pt>
                <c:pt idx="127">
                  <c:v>5/31/93</c:v>
                </c:pt>
                <c:pt idx="128">
                  <c:v>6/30/93</c:v>
                </c:pt>
                <c:pt idx="129">
                  <c:v>7/31/93</c:v>
                </c:pt>
                <c:pt idx="130">
                  <c:v>8/31/93</c:v>
                </c:pt>
                <c:pt idx="131">
                  <c:v>9/30/93</c:v>
                </c:pt>
                <c:pt idx="132">
                  <c:v>10/31/93</c:v>
                </c:pt>
                <c:pt idx="133">
                  <c:v>11/30/93</c:v>
                </c:pt>
                <c:pt idx="134">
                  <c:v>12/31/93</c:v>
                </c:pt>
                <c:pt idx="135">
                  <c:v>1/31/94</c:v>
                </c:pt>
                <c:pt idx="136">
                  <c:v>2/28/94</c:v>
                </c:pt>
                <c:pt idx="137">
                  <c:v>3/31/94</c:v>
                </c:pt>
                <c:pt idx="138">
                  <c:v>4/30/94</c:v>
                </c:pt>
                <c:pt idx="139">
                  <c:v>5/31/94</c:v>
                </c:pt>
                <c:pt idx="140">
                  <c:v>6/30/94</c:v>
                </c:pt>
                <c:pt idx="141">
                  <c:v>7/31/94</c:v>
                </c:pt>
                <c:pt idx="142">
                  <c:v>8/31/94</c:v>
                </c:pt>
                <c:pt idx="143">
                  <c:v>9/30/94</c:v>
                </c:pt>
                <c:pt idx="144">
                  <c:v>10/31/94</c:v>
                </c:pt>
                <c:pt idx="145">
                  <c:v>11/30/94</c:v>
                </c:pt>
                <c:pt idx="146">
                  <c:v>12/31/94</c:v>
                </c:pt>
                <c:pt idx="147">
                  <c:v>1/31/95</c:v>
                </c:pt>
                <c:pt idx="148">
                  <c:v>2/28/95</c:v>
                </c:pt>
                <c:pt idx="149">
                  <c:v>3/31/95</c:v>
                </c:pt>
                <c:pt idx="150">
                  <c:v>4/30/95</c:v>
                </c:pt>
                <c:pt idx="151">
                  <c:v>5/31/95</c:v>
                </c:pt>
                <c:pt idx="152">
                  <c:v>6/30/95</c:v>
                </c:pt>
                <c:pt idx="153">
                  <c:v>7/31/95</c:v>
                </c:pt>
                <c:pt idx="154">
                  <c:v>8/31/95</c:v>
                </c:pt>
                <c:pt idx="155">
                  <c:v>9/30/95</c:v>
                </c:pt>
                <c:pt idx="156">
                  <c:v>10/31/95</c:v>
                </c:pt>
                <c:pt idx="157">
                  <c:v>11/30/95</c:v>
                </c:pt>
                <c:pt idx="158">
                  <c:v>12/31/95</c:v>
                </c:pt>
                <c:pt idx="159">
                  <c:v>1/31/96</c:v>
                </c:pt>
                <c:pt idx="160">
                  <c:v>2/29/96</c:v>
                </c:pt>
                <c:pt idx="161">
                  <c:v>3/31/96</c:v>
                </c:pt>
                <c:pt idx="162">
                  <c:v>4/30/96</c:v>
                </c:pt>
                <c:pt idx="163">
                  <c:v>5/31/96</c:v>
                </c:pt>
                <c:pt idx="164">
                  <c:v>6/30/96</c:v>
                </c:pt>
                <c:pt idx="165">
                  <c:v>7/31/96</c:v>
                </c:pt>
                <c:pt idx="166">
                  <c:v>8/31/96</c:v>
                </c:pt>
                <c:pt idx="167">
                  <c:v>9/30/96</c:v>
                </c:pt>
                <c:pt idx="168">
                  <c:v>10/31/96</c:v>
                </c:pt>
                <c:pt idx="169">
                  <c:v>11/30/96</c:v>
                </c:pt>
                <c:pt idx="170">
                  <c:v>12/31/96</c:v>
                </c:pt>
                <c:pt idx="171">
                  <c:v>1/31/97</c:v>
                </c:pt>
                <c:pt idx="172">
                  <c:v>2/28/97</c:v>
                </c:pt>
                <c:pt idx="173">
                  <c:v>3/31/97</c:v>
                </c:pt>
                <c:pt idx="174">
                  <c:v>4/30/97</c:v>
                </c:pt>
                <c:pt idx="175">
                  <c:v>5/31/97</c:v>
                </c:pt>
                <c:pt idx="176">
                  <c:v>6/30/97</c:v>
                </c:pt>
                <c:pt idx="177">
                  <c:v>7/31/97</c:v>
                </c:pt>
                <c:pt idx="178">
                  <c:v>8/31/97</c:v>
                </c:pt>
                <c:pt idx="179">
                  <c:v>9/30/97</c:v>
                </c:pt>
                <c:pt idx="180">
                  <c:v>10/31/97</c:v>
                </c:pt>
                <c:pt idx="181">
                  <c:v>11/30/97</c:v>
                </c:pt>
                <c:pt idx="182">
                  <c:v>12/31/97</c:v>
                </c:pt>
                <c:pt idx="183">
                  <c:v>1/31/98</c:v>
                </c:pt>
                <c:pt idx="184">
                  <c:v>2/28/98</c:v>
                </c:pt>
                <c:pt idx="185">
                  <c:v>3/31/98</c:v>
                </c:pt>
                <c:pt idx="186">
                  <c:v>4/30/98</c:v>
                </c:pt>
                <c:pt idx="187">
                  <c:v>5/30/98</c:v>
                </c:pt>
                <c:pt idx="188">
                  <c:v>6/30/98</c:v>
                </c:pt>
                <c:pt idx="189">
                  <c:v>7/31/98</c:v>
                </c:pt>
                <c:pt idx="190">
                  <c:v>8/31/98</c:v>
                </c:pt>
                <c:pt idx="191">
                  <c:v>9/31/98</c:v>
                </c:pt>
                <c:pt idx="192">
                  <c:v>10/31/98</c:v>
                </c:pt>
                <c:pt idx="193">
                  <c:v>11/30/98</c:v>
                </c:pt>
                <c:pt idx="194">
                  <c:v>12/31/98</c:v>
                </c:pt>
                <c:pt idx="195">
                  <c:v>1/31/99</c:v>
                </c:pt>
                <c:pt idx="196">
                  <c:v>2/28/99</c:v>
                </c:pt>
                <c:pt idx="197">
                  <c:v>3/31/99</c:v>
                </c:pt>
                <c:pt idx="198">
                  <c:v>4/30/99</c:v>
                </c:pt>
                <c:pt idx="199">
                  <c:v>5/31/99</c:v>
                </c:pt>
                <c:pt idx="200">
                  <c:v>6/30/99</c:v>
                </c:pt>
                <c:pt idx="201">
                  <c:v>7/31/99</c:v>
                </c:pt>
                <c:pt idx="202">
                  <c:v>8/31/99</c:v>
                </c:pt>
                <c:pt idx="203">
                  <c:v>9/30/99</c:v>
                </c:pt>
                <c:pt idx="204">
                  <c:v>10/31/99</c:v>
                </c:pt>
                <c:pt idx="205">
                  <c:v>11/30/99</c:v>
                </c:pt>
                <c:pt idx="206">
                  <c:v>12/31/99</c:v>
                </c:pt>
                <c:pt idx="207">
                  <c:v>1/31/00</c:v>
                </c:pt>
                <c:pt idx="208">
                  <c:v>2/28/00</c:v>
                </c:pt>
                <c:pt idx="209">
                  <c:v>3/31/00</c:v>
                </c:pt>
                <c:pt idx="210">
                  <c:v>4/30/00</c:v>
                </c:pt>
                <c:pt idx="211">
                  <c:v>5/31/00</c:v>
                </c:pt>
                <c:pt idx="212">
                  <c:v>6/30/00</c:v>
                </c:pt>
                <c:pt idx="213">
                  <c:v>7/31/00</c:v>
                </c:pt>
                <c:pt idx="214">
                  <c:v>8/31/00</c:v>
                </c:pt>
                <c:pt idx="215">
                  <c:v>9/30/00</c:v>
                </c:pt>
                <c:pt idx="216">
                  <c:v>10/31/00</c:v>
                </c:pt>
                <c:pt idx="217">
                  <c:v>11/30/00</c:v>
                </c:pt>
                <c:pt idx="218">
                  <c:v>12/31/00</c:v>
                </c:pt>
                <c:pt idx="219">
                  <c:v>1/31/01</c:v>
                </c:pt>
                <c:pt idx="220">
                  <c:v>2/28/01</c:v>
                </c:pt>
                <c:pt idx="221">
                  <c:v>3/31/01</c:v>
                </c:pt>
                <c:pt idx="222">
                  <c:v>4/30/01</c:v>
                </c:pt>
                <c:pt idx="223">
                  <c:v>5/31/01</c:v>
                </c:pt>
                <c:pt idx="224">
                  <c:v>6/30/01</c:v>
                </c:pt>
                <c:pt idx="225">
                  <c:v>7/31/01</c:v>
                </c:pt>
                <c:pt idx="226">
                  <c:v>8/31/01</c:v>
                </c:pt>
                <c:pt idx="227">
                  <c:v>9/30/01</c:v>
                </c:pt>
                <c:pt idx="228">
                  <c:v>10/31/01</c:v>
                </c:pt>
                <c:pt idx="229">
                  <c:v>11/30/01</c:v>
                </c:pt>
                <c:pt idx="230">
                  <c:v>12/31/01</c:v>
                </c:pt>
                <c:pt idx="231">
                  <c:v>1/31/02</c:v>
                </c:pt>
                <c:pt idx="232">
                  <c:v>2/28/02</c:v>
                </c:pt>
                <c:pt idx="233">
                  <c:v>3/31/02</c:v>
                </c:pt>
                <c:pt idx="234">
                  <c:v>4/30/02</c:v>
                </c:pt>
                <c:pt idx="235">
                  <c:v>5/31/02</c:v>
                </c:pt>
                <c:pt idx="236">
                  <c:v>6/30/02</c:v>
                </c:pt>
                <c:pt idx="237">
                  <c:v>7/31/02</c:v>
                </c:pt>
                <c:pt idx="238">
                  <c:v>8/31/02</c:v>
                </c:pt>
                <c:pt idx="239">
                  <c:v>9/30/02</c:v>
                </c:pt>
                <c:pt idx="240">
                  <c:v>10/31/02</c:v>
                </c:pt>
                <c:pt idx="241">
                  <c:v>11/30/02</c:v>
                </c:pt>
                <c:pt idx="242">
                  <c:v>12/31/02</c:v>
                </c:pt>
                <c:pt idx="243">
                  <c:v>1/31/03</c:v>
                </c:pt>
                <c:pt idx="244">
                  <c:v>2/28/03</c:v>
                </c:pt>
                <c:pt idx="245">
                  <c:v>3/31/03</c:v>
                </c:pt>
                <c:pt idx="246">
                  <c:v>4/30/03</c:v>
                </c:pt>
                <c:pt idx="247">
                  <c:v>5/31/03</c:v>
                </c:pt>
                <c:pt idx="248">
                  <c:v>6/30/03</c:v>
                </c:pt>
                <c:pt idx="249">
                  <c:v>7/31/03</c:v>
                </c:pt>
                <c:pt idx="250">
                  <c:v>8/31/03</c:v>
                </c:pt>
                <c:pt idx="251">
                  <c:v>9/30/03</c:v>
                </c:pt>
                <c:pt idx="252">
                  <c:v>10/31/03</c:v>
                </c:pt>
                <c:pt idx="253">
                  <c:v>11/30/03</c:v>
                </c:pt>
                <c:pt idx="254">
                  <c:v>12/31/03</c:v>
                </c:pt>
                <c:pt idx="255">
                  <c:v>1/31/04</c:v>
                </c:pt>
                <c:pt idx="256">
                  <c:v>2/28/04</c:v>
                </c:pt>
                <c:pt idx="257">
                  <c:v>3/31/04</c:v>
                </c:pt>
                <c:pt idx="258">
                  <c:v>4/30/04</c:v>
                </c:pt>
                <c:pt idx="259">
                  <c:v>5/31/04</c:v>
                </c:pt>
                <c:pt idx="260">
                  <c:v>6/30/04</c:v>
                </c:pt>
                <c:pt idx="261">
                  <c:v>7/31/04</c:v>
                </c:pt>
                <c:pt idx="262">
                  <c:v>8/31/04</c:v>
                </c:pt>
                <c:pt idx="263">
                  <c:v>9/30/04</c:v>
                </c:pt>
                <c:pt idx="264">
                  <c:v>10/31/04</c:v>
                </c:pt>
                <c:pt idx="265">
                  <c:v>11/30/04</c:v>
                </c:pt>
                <c:pt idx="266">
                  <c:v>12/31/04</c:v>
                </c:pt>
                <c:pt idx="267">
                  <c:v>1/31/05</c:v>
                </c:pt>
                <c:pt idx="268">
                  <c:v>2/28/05</c:v>
                </c:pt>
                <c:pt idx="269">
                  <c:v>3/31/05</c:v>
                </c:pt>
                <c:pt idx="270">
                  <c:v>4/30/05</c:v>
                </c:pt>
                <c:pt idx="271">
                  <c:v>5/31/05</c:v>
                </c:pt>
                <c:pt idx="272">
                  <c:v>6/30/05</c:v>
                </c:pt>
                <c:pt idx="273">
                  <c:v>7/31/05</c:v>
                </c:pt>
                <c:pt idx="274">
                  <c:v>8/31/05</c:v>
                </c:pt>
                <c:pt idx="275">
                  <c:v>9/30/05</c:v>
                </c:pt>
                <c:pt idx="276">
                  <c:v>10/31/05</c:v>
                </c:pt>
                <c:pt idx="277">
                  <c:v>11/30/05</c:v>
                </c:pt>
                <c:pt idx="278">
                  <c:v>12/31/05</c:v>
                </c:pt>
                <c:pt idx="279">
                  <c:v>1/31/06</c:v>
                </c:pt>
                <c:pt idx="280">
                  <c:v>2/28/06</c:v>
                </c:pt>
                <c:pt idx="281">
                  <c:v>3/31/06</c:v>
                </c:pt>
                <c:pt idx="282">
                  <c:v>4/30/06</c:v>
                </c:pt>
                <c:pt idx="283">
                  <c:v>5/31/06</c:v>
                </c:pt>
                <c:pt idx="284">
                  <c:v>6/30/06</c:v>
                </c:pt>
                <c:pt idx="285">
                  <c:v>7/31/06</c:v>
                </c:pt>
                <c:pt idx="286">
                  <c:v>8/31/06</c:v>
                </c:pt>
                <c:pt idx="287">
                  <c:v>9/30/06</c:v>
                </c:pt>
                <c:pt idx="288">
                  <c:v>10/31/06</c:v>
                </c:pt>
                <c:pt idx="289">
                  <c:v>11/30/06</c:v>
                </c:pt>
                <c:pt idx="290">
                  <c:v>12/31/06</c:v>
                </c:pt>
                <c:pt idx="291">
                  <c:v>1/31/07</c:v>
                </c:pt>
                <c:pt idx="292">
                  <c:v>2/28/07</c:v>
                </c:pt>
                <c:pt idx="293">
                  <c:v>3/31/07</c:v>
                </c:pt>
                <c:pt idx="294">
                  <c:v>4/30/07</c:v>
                </c:pt>
                <c:pt idx="295">
                  <c:v>5/31/07</c:v>
                </c:pt>
                <c:pt idx="296">
                  <c:v>6/30/07</c:v>
                </c:pt>
                <c:pt idx="297">
                  <c:v>7/31/07</c:v>
                </c:pt>
                <c:pt idx="298">
                  <c:v>8/31/07</c:v>
                </c:pt>
                <c:pt idx="299">
                  <c:v>9/30/07</c:v>
                </c:pt>
                <c:pt idx="300">
                  <c:v>10/31/07</c:v>
                </c:pt>
                <c:pt idx="301">
                  <c:v>11/30/07</c:v>
                </c:pt>
                <c:pt idx="302">
                  <c:v>12/31/07</c:v>
                </c:pt>
                <c:pt idx="303">
                  <c:v>1/31/08</c:v>
                </c:pt>
                <c:pt idx="304">
                  <c:v>2/29/08</c:v>
                </c:pt>
                <c:pt idx="305">
                  <c:v>3/31/08</c:v>
                </c:pt>
                <c:pt idx="306">
                  <c:v>4/30/08</c:v>
                </c:pt>
                <c:pt idx="307">
                  <c:v>5/31/08</c:v>
                </c:pt>
                <c:pt idx="308">
                  <c:v>6/30/08</c:v>
                </c:pt>
                <c:pt idx="309">
                  <c:v>7/31/08</c:v>
                </c:pt>
                <c:pt idx="310">
                  <c:v>8/31/08</c:v>
                </c:pt>
                <c:pt idx="311">
                  <c:v>9/30/08</c:v>
                </c:pt>
                <c:pt idx="312">
                  <c:v>10/31/08</c:v>
                </c:pt>
                <c:pt idx="313">
                  <c:v>11/30/08</c:v>
                </c:pt>
                <c:pt idx="314">
                  <c:v>12/31/08</c:v>
                </c:pt>
                <c:pt idx="315">
                  <c:v>1/31/09</c:v>
                </c:pt>
                <c:pt idx="316">
                  <c:v>2/28/09</c:v>
                </c:pt>
                <c:pt idx="317">
                  <c:v>3/31/09</c:v>
                </c:pt>
                <c:pt idx="318">
                  <c:v>4/30/09</c:v>
                </c:pt>
                <c:pt idx="319">
                  <c:v>5/31/09</c:v>
                </c:pt>
                <c:pt idx="320">
                  <c:v>6/30/09</c:v>
                </c:pt>
                <c:pt idx="321">
                  <c:v>7/31/09</c:v>
                </c:pt>
                <c:pt idx="322">
                  <c:v>8/31/09</c:v>
                </c:pt>
                <c:pt idx="323">
                  <c:v>9/30/09</c:v>
                </c:pt>
                <c:pt idx="324">
                  <c:v>10/31/09</c:v>
                </c:pt>
                <c:pt idx="325">
                  <c:v>11/30/09</c:v>
                </c:pt>
                <c:pt idx="326">
                  <c:v>12/31/09</c:v>
                </c:pt>
                <c:pt idx="327">
                  <c:v>1/31/10</c:v>
                </c:pt>
                <c:pt idx="328">
                  <c:v>2/28/10</c:v>
                </c:pt>
                <c:pt idx="329">
                  <c:v>3/31/10</c:v>
                </c:pt>
                <c:pt idx="330">
                  <c:v>4/30/10</c:v>
                </c:pt>
                <c:pt idx="331">
                  <c:v>5/31/10</c:v>
                </c:pt>
                <c:pt idx="332">
                  <c:v>6/30/10</c:v>
                </c:pt>
                <c:pt idx="333">
                  <c:v>7/31/10</c:v>
                </c:pt>
                <c:pt idx="334">
                  <c:v>8/31/10</c:v>
                </c:pt>
                <c:pt idx="335">
                  <c:v>9/30/10</c:v>
                </c:pt>
                <c:pt idx="336">
                  <c:v>10/31/10</c:v>
                </c:pt>
                <c:pt idx="337">
                  <c:v>11/30/10</c:v>
                </c:pt>
                <c:pt idx="338">
                  <c:v>12/31/10</c:v>
                </c:pt>
                <c:pt idx="339">
                  <c:v>1/31/11</c:v>
                </c:pt>
                <c:pt idx="340">
                  <c:v>2/28/11</c:v>
                </c:pt>
                <c:pt idx="341">
                  <c:v>3/31/11</c:v>
                </c:pt>
                <c:pt idx="342">
                  <c:v>4/30/11</c:v>
                </c:pt>
                <c:pt idx="343">
                  <c:v>5/31/11</c:v>
                </c:pt>
                <c:pt idx="344">
                  <c:v>6/30/11</c:v>
                </c:pt>
                <c:pt idx="345">
                  <c:v>7/31/11</c:v>
                </c:pt>
                <c:pt idx="346">
                  <c:v>8/31/11</c:v>
                </c:pt>
                <c:pt idx="347">
                  <c:v>9/30/11</c:v>
                </c:pt>
                <c:pt idx="348">
                  <c:v>10/31/11</c:v>
                </c:pt>
                <c:pt idx="349">
                  <c:v>11/30/11</c:v>
                </c:pt>
                <c:pt idx="350">
                  <c:v>12/31/11</c:v>
                </c:pt>
                <c:pt idx="351">
                  <c:v>1/31/12</c:v>
                </c:pt>
                <c:pt idx="352">
                  <c:v>2/29/12</c:v>
                </c:pt>
                <c:pt idx="353">
                  <c:v>3/31/12</c:v>
                </c:pt>
                <c:pt idx="354">
                  <c:v>4/30/12</c:v>
                </c:pt>
                <c:pt idx="355">
                  <c:v>5/31/12</c:v>
                </c:pt>
                <c:pt idx="356">
                  <c:v>6/30/12</c:v>
                </c:pt>
                <c:pt idx="357">
                  <c:v>7/31/12</c:v>
                </c:pt>
                <c:pt idx="358">
                  <c:v>8/31/12</c:v>
                </c:pt>
                <c:pt idx="359">
                  <c:v>9/30/12</c:v>
                </c:pt>
                <c:pt idx="360">
                  <c:v>10/31/12</c:v>
                </c:pt>
                <c:pt idx="361">
                  <c:v>11/30/12</c:v>
                </c:pt>
                <c:pt idx="362">
                  <c:v>12/31/12</c:v>
                </c:pt>
                <c:pt idx="363">
                  <c:v>1/31/13</c:v>
                </c:pt>
                <c:pt idx="364">
                  <c:v>2/28/13</c:v>
                </c:pt>
                <c:pt idx="365">
                  <c:v>3/31/13</c:v>
                </c:pt>
                <c:pt idx="366">
                  <c:v>4/30/13</c:v>
                </c:pt>
                <c:pt idx="367">
                  <c:v>5/31/13</c:v>
                </c:pt>
                <c:pt idx="368">
                  <c:v>6/30/13</c:v>
                </c:pt>
                <c:pt idx="369">
                  <c:v>7/31/13</c:v>
                </c:pt>
                <c:pt idx="370">
                  <c:v>8/31/13</c:v>
                </c:pt>
                <c:pt idx="371">
                  <c:v>9/30/13</c:v>
                </c:pt>
                <c:pt idx="372">
                  <c:v>10/31/13</c:v>
                </c:pt>
                <c:pt idx="373">
                  <c:v>11/30/13</c:v>
                </c:pt>
                <c:pt idx="374">
                  <c:v>12/31/13</c:v>
                </c:pt>
                <c:pt idx="375">
                  <c:v>1/31/14</c:v>
                </c:pt>
                <c:pt idx="376">
                  <c:v>2/28/14</c:v>
                </c:pt>
                <c:pt idx="377">
                  <c:v>3/31/14</c:v>
                </c:pt>
                <c:pt idx="378">
                  <c:v>4/30/14</c:v>
                </c:pt>
                <c:pt idx="379">
                  <c:v>5/31/14</c:v>
                </c:pt>
                <c:pt idx="380">
                  <c:v>6/30/14</c:v>
                </c:pt>
                <c:pt idx="381">
                  <c:v>7/31/14</c:v>
                </c:pt>
                <c:pt idx="382">
                  <c:v>8/31/14</c:v>
                </c:pt>
                <c:pt idx="383">
                  <c:v>9/30/14</c:v>
                </c:pt>
                <c:pt idx="384">
                  <c:v>10/1/14</c:v>
                </c:pt>
                <c:pt idx="385">
                  <c:v>11/1/14</c:v>
                </c:pt>
                <c:pt idx="386">
                  <c:v>12/1/14</c:v>
                </c:pt>
                <c:pt idx="387">
                  <c:v>1/1/15</c:v>
                </c:pt>
                <c:pt idx="388">
                  <c:v>2/1/15</c:v>
                </c:pt>
                <c:pt idx="389">
                  <c:v>3/1/15</c:v>
                </c:pt>
                <c:pt idx="390">
                  <c:v>4/1/15</c:v>
                </c:pt>
                <c:pt idx="391">
                  <c:v>5/1/15</c:v>
                </c:pt>
              </c:strCache>
            </c:strRef>
          </c:cat>
          <c:val>
            <c:numRef>
              <c:f>'BW Water Levels'!$AD$6:$AD$400</c:f>
              <c:numCache>
                <c:formatCode>0</c:formatCode>
                <c:ptCount val="395"/>
                <c:pt idx="0">
                  <c:v>421</c:v>
                </c:pt>
                <c:pt idx="1">
                  <c:v>424.33</c:v>
                </c:pt>
                <c:pt idx="2">
                  <c:v>422.75</c:v>
                </c:pt>
                <c:pt idx="3">
                  <c:v>421</c:v>
                </c:pt>
                <c:pt idx="4">
                  <c:v>423.91</c:v>
                </c:pt>
                <c:pt idx="6">
                  <c:v>422.17</c:v>
                </c:pt>
                <c:pt idx="7">
                  <c:v>421.75</c:v>
                </c:pt>
                <c:pt idx="8">
                  <c:v>420</c:v>
                </c:pt>
                <c:pt idx="9">
                  <c:v>421</c:v>
                </c:pt>
                <c:pt idx="10">
                  <c:v>423.25</c:v>
                </c:pt>
                <c:pt idx="11">
                  <c:v>420.33</c:v>
                </c:pt>
                <c:pt idx="12">
                  <c:v>420</c:v>
                </c:pt>
                <c:pt idx="13">
                  <c:v>420.17</c:v>
                </c:pt>
                <c:pt idx="14">
                  <c:v>419.5</c:v>
                </c:pt>
                <c:pt idx="15">
                  <c:v>419</c:v>
                </c:pt>
                <c:pt idx="16">
                  <c:v>416</c:v>
                </c:pt>
                <c:pt idx="17">
                  <c:v>418.5</c:v>
                </c:pt>
                <c:pt idx="18">
                  <c:v>418</c:v>
                </c:pt>
                <c:pt idx="19">
                  <c:v>415.58</c:v>
                </c:pt>
                <c:pt idx="20">
                  <c:v>424</c:v>
                </c:pt>
                <c:pt idx="21">
                  <c:v>416.6</c:v>
                </c:pt>
                <c:pt idx="22">
                  <c:v>414</c:v>
                </c:pt>
                <c:pt idx="23">
                  <c:v>413.83</c:v>
                </c:pt>
                <c:pt idx="24">
                  <c:v>413</c:v>
                </c:pt>
                <c:pt idx="25">
                  <c:v>415.17</c:v>
                </c:pt>
                <c:pt idx="26">
                  <c:v>413</c:v>
                </c:pt>
                <c:pt idx="27">
                  <c:v>410.83</c:v>
                </c:pt>
                <c:pt idx="28">
                  <c:v>413.17</c:v>
                </c:pt>
                <c:pt idx="29">
                  <c:v>418.75</c:v>
                </c:pt>
                <c:pt idx="30">
                  <c:v>419.83</c:v>
                </c:pt>
                <c:pt idx="31">
                  <c:v>420.58</c:v>
                </c:pt>
                <c:pt idx="32">
                  <c:v>415</c:v>
                </c:pt>
                <c:pt idx="33">
                  <c:v>415</c:v>
                </c:pt>
                <c:pt idx="34">
                  <c:v>418.58</c:v>
                </c:pt>
                <c:pt idx="35">
                  <c:v>413.25</c:v>
                </c:pt>
                <c:pt idx="36">
                  <c:v>411.58</c:v>
                </c:pt>
                <c:pt idx="37">
                  <c:v>410.91</c:v>
                </c:pt>
                <c:pt idx="38">
                  <c:v>413</c:v>
                </c:pt>
                <c:pt idx="39">
                  <c:v>414</c:v>
                </c:pt>
                <c:pt idx="40">
                  <c:v>414</c:v>
                </c:pt>
                <c:pt idx="41">
                  <c:v>415</c:v>
                </c:pt>
                <c:pt idx="42">
                  <c:v>419.33</c:v>
                </c:pt>
                <c:pt idx="43">
                  <c:v>422.33</c:v>
                </c:pt>
                <c:pt idx="44">
                  <c:v>421</c:v>
                </c:pt>
                <c:pt idx="45">
                  <c:v>422</c:v>
                </c:pt>
                <c:pt idx="46">
                  <c:v>422.83</c:v>
                </c:pt>
                <c:pt idx="47">
                  <c:v>424.83</c:v>
                </c:pt>
                <c:pt idx="48">
                  <c:v>423</c:v>
                </c:pt>
                <c:pt idx="49">
                  <c:v>422.58</c:v>
                </c:pt>
                <c:pt idx="50">
                  <c:v>416</c:v>
                </c:pt>
                <c:pt idx="51">
                  <c:v>418</c:v>
                </c:pt>
                <c:pt idx="52">
                  <c:v>416</c:v>
                </c:pt>
                <c:pt idx="53">
                  <c:v>416</c:v>
                </c:pt>
                <c:pt idx="54">
                  <c:v>416</c:v>
                </c:pt>
                <c:pt idx="55">
                  <c:v>417</c:v>
                </c:pt>
                <c:pt idx="56">
                  <c:v>416</c:v>
                </c:pt>
                <c:pt idx="57">
                  <c:v>416</c:v>
                </c:pt>
                <c:pt idx="58">
                  <c:v>417</c:v>
                </c:pt>
                <c:pt idx="59">
                  <c:v>416</c:v>
                </c:pt>
                <c:pt idx="60">
                  <c:v>415</c:v>
                </c:pt>
                <c:pt idx="61">
                  <c:v>415</c:v>
                </c:pt>
                <c:pt idx="62">
                  <c:v>416</c:v>
                </c:pt>
                <c:pt idx="63">
                  <c:v>414</c:v>
                </c:pt>
                <c:pt idx="64">
                  <c:v>418</c:v>
                </c:pt>
                <c:pt idx="65">
                  <c:v>417</c:v>
                </c:pt>
                <c:pt idx="66">
                  <c:v>421</c:v>
                </c:pt>
                <c:pt idx="67">
                  <c:v>422</c:v>
                </c:pt>
                <c:pt idx="68">
                  <c:v>424</c:v>
                </c:pt>
                <c:pt idx="69">
                  <c:v>426</c:v>
                </c:pt>
                <c:pt idx="70">
                  <c:v>423</c:v>
                </c:pt>
                <c:pt idx="71">
                  <c:v>435</c:v>
                </c:pt>
                <c:pt idx="72">
                  <c:v>435</c:v>
                </c:pt>
                <c:pt idx="73">
                  <c:v>432</c:v>
                </c:pt>
                <c:pt idx="74">
                  <c:v>431</c:v>
                </c:pt>
                <c:pt idx="75">
                  <c:v>428</c:v>
                </c:pt>
                <c:pt idx="76">
                  <c:v>433</c:v>
                </c:pt>
                <c:pt idx="77">
                  <c:v>433</c:v>
                </c:pt>
                <c:pt idx="78">
                  <c:v>438</c:v>
                </c:pt>
                <c:pt idx="79">
                  <c:v>439</c:v>
                </c:pt>
                <c:pt idx="80">
                  <c:v>446</c:v>
                </c:pt>
                <c:pt idx="81">
                  <c:v>441</c:v>
                </c:pt>
                <c:pt idx="82">
                  <c:v>446</c:v>
                </c:pt>
                <c:pt idx="83">
                  <c:v>445</c:v>
                </c:pt>
                <c:pt idx="89">
                  <c:v>450</c:v>
                </c:pt>
                <c:pt idx="91">
                  <c:v>450</c:v>
                </c:pt>
                <c:pt idx="92">
                  <c:v>450</c:v>
                </c:pt>
                <c:pt idx="93">
                  <c:v>450</c:v>
                </c:pt>
                <c:pt idx="94">
                  <c:v>450</c:v>
                </c:pt>
                <c:pt idx="95">
                  <c:v>450</c:v>
                </c:pt>
                <c:pt idx="96">
                  <c:v>450</c:v>
                </c:pt>
                <c:pt idx="97">
                  <c:v>450</c:v>
                </c:pt>
                <c:pt idx="98">
                  <c:v>450</c:v>
                </c:pt>
                <c:pt idx="99">
                  <c:v>450</c:v>
                </c:pt>
                <c:pt idx="100">
                  <c:v>450</c:v>
                </c:pt>
                <c:pt idx="112">
                  <c:v>440</c:v>
                </c:pt>
                <c:pt idx="113">
                  <c:v>445</c:v>
                </c:pt>
                <c:pt idx="114">
                  <c:v>445</c:v>
                </c:pt>
                <c:pt idx="115">
                  <c:v>446</c:v>
                </c:pt>
                <c:pt idx="116">
                  <c:v>445</c:v>
                </c:pt>
                <c:pt idx="117">
                  <c:v>445</c:v>
                </c:pt>
                <c:pt idx="118">
                  <c:v>445</c:v>
                </c:pt>
                <c:pt idx="119">
                  <c:v>445</c:v>
                </c:pt>
                <c:pt idx="120">
                  <c:v>444</c:v>
                </c:pt>
                <c:pt idx="121">
                  <c:v>444</c:v>
                </c:pt>
                <c:pt idx="122">
                  <c:v>442</c:v>
                </c:pt>
                <c:pt idx="123">
                  <c:v>442</c:v>
                </c:pt>
                <c:pt idx="124">
                  <c:v>440</c:v>
                </c:pt>
                <c:pt idx="125">
                  <c:v>442</c:v>
                </c:pt>
                <c:pt idx="126">
                  <c:v>440</c:v>
                </c:pt>
                <c:pt idx="137">
                  <c:v>470</c:v>
                </c:pt>
              </c:numCache>
            </c:numRef>
          </c:val>
          <c:smooth val="0"/>
        </c:ser>
        <c:ser>
          <c:idx val="3"/>
          <c:order val="3"/>
          <c:tx>
            <c:v>Permit</c:v>
          </c:tx>
          <c:spPr>
            <a:ln w="38100">
              <a:pattFill prst="pct25">
                <a:fgClr>
                  <a:srgbClr val="800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circle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'BW Water Levels'!$A$6:$A$400</c:f>
              <c:strCache>
                <c:ptCount val="392"/>
                <c:pt idx="0">
                  <c:v>10/31/82</c:v>
                </c:pt>
                <c:pt idx="1">
                  <c:v>11/30/82</c:v>
                </c:pt>
                <c:pt idx="2">
                  <c:v>12/31/82</c:v>
                </c:pt>
                <c:pt idx="3">
                  <c:v>1/31/83</c:v>
                </c:pt>
                <c:pt idx="4">
                  <c:v>2/28/83</c:v>
                </c:pt>
                <c:pt idx="5">
                  <c:v>3/31/83</c:v>
                </c:pt>
                <c:pt idx="6">
                  <c:v>4/30/83</c:v>
                </c:pt>
                <c:pt idx="7">
                  <c:v>5/31/83</c:v>
                </c:pt>
                <c:pt idx="8">
                  <c:v>6/30/83</c:v>
                </c:pt>
                <c:pt idx="9">
                  <c:v>7/31/83</c:v>
                </c:pt>
                <c:pt idx="10">
                  <c:v>8/31/83</c:v>
                </c:pt>
                <c:pt idx="11">
                  <c:v>9/30/83</c:v>
                </c:pt>
                <c:pt idx="12">
                  <c:v>10/31/83</c:v>
                </c:pt>
                <c:pt idx="13">
                  <c:v>11/30/83</c:v>
                </c:pt>
                <c:pt idx="14">
                  <c:v>12/31/83</c:v>
                </c:pt>
                <c:pt idx="15">
                  <c:v>1/31/84</c:v>
                </c:pt>
                <c:pt idx="16">
                  <c:v>2/29/84</c:v>
                </c:pt>
                <c:pt idx="17">
                  <c:v>3/31/84</c:v>
                </c:pt>
                <c:pt idx="18">
                  <c:v>4/30/84</c:v>
                </c:pt>
                <c:pt idx="19">
                  <c:v>5/31/84</c:v>
                </c:pt>
                <c:pt idx="20">
                  <c:v>6/30/84</c:v>
                </c:pt>
                <c:pt idx="21">
                  <c:v>7/31/84</c:v>
                </c:pt>
                <c:pt idx="22">
                  <c:v>8/31/84</c:v>
                </c:pt>
                <c:pt idx="23">
                  <c:v>9/30/84</c:v>
                </c:pt>
                <c:pt idx="24">
                  <c:v>10/31/84</c:v>
                </c:pt>
                <c:pt idx="25">
                  <c:v>11/30/84</c:v>
                </c:pt>
                <c:pt idx="26">
                  <c:v>12/31/84</c:v>
                </c:pt>
                <c:pt idx="27">
                  <c:v>1/31/85</c:v>
                </c:pt>
                <c:pt idx="28">
                  <c:v>2/28/85</c:v>
                </c:pt>
                <c:pt idx="29">
                  <c:v>3/31/85</c:v>
                </c:pt>
                <c:pt idx="30">
                  <c:v>4/30/85</c:v>
                </c:pt>
                <c:pt idx="31">
                  <c:v>5/31/85</c:v>
                </c:pt>
                <c:pt idx="32">
                  <c:v>6/30/85</c:v>
                </c:pt>
                <c:pt idx="33">
                  <c:v>7/31/85</c:v>
                </c:pt>
                <c:pt idx="34">
                  <c:v>8/31/85</c:v>
                </c:pt>
                <c:pt idx="35">
                  <c:v>9/30/85</c:v>
                </c:pt>
                <c:pt idx="36">
                  <c:v>10/31/85</c:v>
                </c:pt>
                <c:pt idx="37">
                  <c:v>11/30/85</c:v>
                </c:pt>
                <c:pt idx="38">
                  <c:v>12/31/85</c:v>
                </c:pt>
                <c:pt idx="39">
                  <c:v>1/31/86</c:v>
                </c:pt>
                <c:pt idx="40">
                  <c:v>2/28/86</c:v>
                </c:pt>
                <c:pt idx="41">
                  <c:v>3/31/86</c:v>
                </c:pt>
                <c:pt idx="42">
                  <c:v>4/30/86</c:v>
                </c:pt>
                <c:pt idx="43">
                  <c:v>5/31/86</c:v>
                </c:pt>
                <c:pt idx="44">
                  <c:v>6/30/86</c:v>
                </c:pt>
                <c:pt idx="45">
                  <c:v>7/31/86</c:v>
                </c:pt>
                <c:pt idx="46">
                  <c:v>8/31/86</c:v>
                </c:pt>
                <c:pt idx="47">
                  <c:v>9/30/86</c:v>
                </c:pt>
                <c:pt idx="48">
                  <c:v>10/31/86</c:v>
                </c:pt>
                <c:pt idx="49">
                  <c:v>11/30/86</c:v>
                </c:pt>
                <c:pt idx="50">
                  <c:v>12/31/86</c:v>
                </c:pt>
                <c:pt idx="51">
                  <c:v>1/31/87</c:v>
                </c:pt>
                <c:pt idx="52">
                  <c:v>2/28/87</c:v>
                </c:pt>
                <c:pt idx="53">
                  <c:v>3/31/87</c:v>
                </c:pt>
                <c:pt idx="54">
                  <c:v>4/30/87</c:v>
                </c:pt>
                <c:pt idx="55">
                  <c:v>5/31/87</c:v>
                </c:pt>
                <c:pt idx="56">
                  <c:v>6/30/87</c:v>
                </c:pt>
                <c:pt idx="57">
                  <c:v>7/31/87</c:v>
                </c:pt>
                <c:pt idx="58">
                  <c:v>8/31/87</c:v>
                </c:pt>
                <c:pt idx="59">
                  <c:v>9/30/87</c:v>
                </c:pt>
                <c:pt idx="60">
                  <c:v>10/31/87</c:v>
                </c:pt>
                <c:pt idx="61">
                  <c:v>11/30/87</c:v>
                </c:pt>
                <c:pt idx="62">
                  <c:v>12/31/87</c:v>
                </c:pt>
                <c:pt idx="63">
                  <c:v>1/31/88</c:v>
                </c:pt>
                <c:pt idx="64">
                  <c:v>2/29/88</c:v>
                </c:pt>
                <c:pt idx="65">
                  <c:v>3/31/88</c:v>
                </c:pt>
                <c:pt idx="66">
                  <c:v>4/30/88</c:v>
                </c:pt>
                <c:pt idx="67">
                  <c:v>5/31/88</c:v>
                </c:pt>
                <c:pt idx="68">
                  <c:v>6/30/88</c:v>
                </c:pt>
                <c:pt idx="69">
                  <c:v>7/31/88</c:v>
                </c:pt>
                <c:pt idx="70">
                  <c:v>8/31/88</c:v>
                </c:pt>
                <c:pt idx="71">
                  <c:v>9/30/88</c:v>
                </c:pt>
                <c:pt idx="72">
                  <c:v>10/31/88</c:v>
                </c:pt>
                <c:pt idx="73">
                  <c:v>11/30/88</c:v>
                </c:pt>
                <c:pt idx="74">
                  <c:v>12/31/88</c:v>
                </c:pt>
                <c:pt idx="75">
                  <c:v>1/31/89</c:v>
                </c:pt>
                <c:pt idx="76">
                  <c:v>2/28/89</c:v>
                </c:pt>
                <c:pt idx="77">
                  <c:v>3/31/89</c:v>
                </c:pt>
                <c:pt idx="78">
                  <c:v>4/30/89</c:v>
                </c:pt>
                <c:pt idx="79">
                  <c:v>5/31/89</c:v>
                </c:pt>
                <c:pt idx="80">
                  <c:v>6/30/89</c:v>
                </c:pt>
                <c:pt idx="81">
                  <c:v>7/31/89</c:v>
                </c:pt>
                <c:pt idx="82">
                  <c:v>8/31/89</c:v>
                </c:pt>
                <c:pt idx="83">
                  <c:v>9/30/89</c:v>
                </c:pt>
                <c:pt idx="84">
                  <c:v>10/31/89</c:v>
                </c:pt>
                <c:pt idx="85">
                  <c:v>11/30/89</c:v>
                </c:pt>
                <c:pt idx="86">
                  <c:v>12/31/89</c:v>
                </c:pt>
                <c:pt idx="87">
                  <c:v>1/31/90</c:v>
                </c:pt>
                <c:pt idx="88">
                  <c:v>2/28/90</c:v>
                </c:pt>
                <c:pt idx="89">
                  <c:v>3/31/90</c:v>
                </c:pt>
                <c:pt idx="90">
                  <c:v>4/30/90</c:v>
                </c:pt>
                <c:pt idx="91">
                  <c:v>5/31/90</c:v>
                </c:pt>
                <c:pt idx="92">
                  <c:v>6/30/90</c:v>
                </c:pt>
                <c:pt idx="93">
                  <c:v>7/31/90</c:v>
                </c:pt>
                <c:pt idx="94">
                  <c:v>8/31/90</c:v>
                </c:pt>
                <c:pt idx="95">
                  <c:v>9/30/90</c:v>
                </c:pt>
                <c:pt idx="96">
                  <c:v>10/31/90</c:v>
                </c:pt>
                <c:pt idx="97">
                  <c:v>11/30/90</c:v>
                </c:pt>
                <c:pt idx="98">
                  <c:v>12/31/90</c:v>
                </c:pt>
                <c:pt idx="99">
                  <c:v>1/31/91</c:v>
                </c:pt>
                <c:pt idx="100">
                  <c:v>2/28/91</c:v>
                </c:pt>
                <c:pt idx="101">
                  <c:v>3/31/91</c:v>
                </c:pt>
                <c:pt idx="102">
                  <c:v>4/30/91</c:v>
                </c:pt>
                <c:pt idx="103">
                  <c:v>5/31/91</c:v>
                </c:pt>
                <c:pt idx="104">
                  <c:v>6/30/91</c:v>
                </c:pt>
                <c:pt idx="105">
                  <c:v>7/31/91</c:v>
                </c:pt>
                <c:pt idx="106">
                  <c:v>8/31/91</c:v>
                </c:pt>
                <c:pt idx="107">
                  <c:v>9/30/91</c:v>
                </c:pt>
                <c:pt idx="108">
                  <c:v>10/31/91</c:v>
                </c:pt>
                <c:pt idx="109">
                  <c:v>11/30/91</c:v>
                </c:pt>
                <c:pt idx="110">
                  <c:v>12/31/91</c:v>
                </c:pt>
                <c:pt idx="111">
                  <c:v>1/31/92</c:v>
                </c:pt>
                <c:pt idx="112">
                  <c:v>2/29/92</c:v>
                </c:pt>
                <c:pt idx="113">
                  <c:v>3/31/92</c:v>
                </c:pt>
                <c:pt idx="114">
                  <c:v>4/30/92</c:v>
                </c:pt>
                <c:pt idx="115">
                  <c:v>5/31/92</c:v>
                </c:pt>
                <c:pt idx="116">
                  <c:v>6/30/92</c:v>
                </c:pt>
                <c:pt idx="117">
                  <c:v>7/31/92</c:v>
                </c:pt>
                <c:pt idx="118">
                  <c:v>8/31/92</c:v>
                </c:pt>
                <c:pt idx="119">
                  <c:v>9/30/92</c:v>
                </c:pt>
                <c:pt idx="120">
                  <c:v>10/31/92</c:v>
                </c:pt>
                <c:pt idx="121">
                  <c:v>11/30/92</c:v>
                </c:pt>
                <c:pt idx="122">
                  <c:v>12/31/92</c:v>
                </c:pt>
                <c:pt idx="123">
                  <c:v>1/31/93</c:v>
                </c:pt>
                <c:pt idx="124">
                  <c:v>2/28/93</c:v>
                </c:pt>
                <c:pt idx="125">
                  <c:v>3/31/93</c:v>
                </c:pt>
                <c:pt idx="126">
                  <c:v>4/30/93</c:v>
                </c:pt>
                <c:pt idx="127">
                  <c:v>5/31/93</c:v>
                </c:pt>
                <c:pt idx="128">
                  <c:v>6/30/93</c:v>
                </c:pt>
                <c:pt idx="129">
                  <c:v>7/31/93</c:v>
                </c:pt>
                <c:pt idx="130">
                  <c:v>8/31/93</c:v>
                </c:pt>
                <c:pt idx="131">
                  <c:v>9/30/93</c:v>
                </c:pt>
                <c:pt idx="132">
                  <c:v>10/31/93</c:v>
                </c:pt>
                <c:pt idx="133">
                  <c:v>11/30/93</c:v>
                </c:pt>
                <c:pt idx="134">
                  <c:v>12/31/93</c:v>
                </c:pt>
                <c:pt idx="135">
                  <c:v>1/31/94</c:v>
                </c:pt>
                <c:pt idx="136">
                  <c:v>2/28/94</c:v>
                </c:pt>
                <c:pt idx="137">
                  <c:v>3/31/94</c:v>
                </c:pt>
                <c:pt idx="138">
                  <c:v>4/30/94</c:v>
                </c:pt>
                <c:pt idx="139">
                  <c:v>5/31/94</c:v>
                </c:pt>
                <c:pt idx="140">
                  <c:v>6/30/94</c:v>
                </c:pt>
                <c:pt idx="141">
                  <c:v>7/31/94</c:v>
                </c:pt>
                <c:pt idx="142">
                  <c:v>8/31/94</c:v>
                </c:pt>
                <c:pt idx="143">
                  <c:v>9/30/94</c:v>
                </c:pt>
                <c:pt idx="144">
                  <c:v>10/31/94</c:v>
                </c:pt>
                <c:pt idx="145">
                  <c:v>11/30/94</c:v>
                </c:pt>
                <c:pt idx="146">
                  <c:v>12/31/94</c:v>
                </c:pt>
                <c:pt idx="147">
                  <c:v>1/31/95</c:v>
                </c:pt>
                <c:pt idx="148">
                  <c:v>2/28/95</c:v>
                </c:pt>
                <c:pt idx="149">
                  <c:v>3/31/95</c:v>
                </c:pt>
                <c:pt idx="150">
                  <c:v>4/30/95</c:v>
                </c:pt>
                <c:pt idx="151">
                  <c:v>5/31/95</c:v>
                </c:pt>
                <c:pt idx="152">
                  <c:v>6/30/95</c:v>
                </c:pt>
                <c:pt idx="153">
                  <c:v>7/31/95</c:v>
                </c:pt>
                <c:pt idx="154">
                  <c:v>8/31/95</c:v>
                </c:pt>
                <c:pt idx="155">
                  <c:v>9/30/95</c:v>
                </c:pt>
                <c:pt idx="156">
                  <c:v>10/31/95</c:v>
                </c:pt>
                <c:pt idx="157">
                  <c:v>11/30/95</c:v>
                </c:pt>
                <c:pt idx="158">
                  <c:v>12/31/95</c:v>
                </c:pt>
                <c:pt idx="159">
                  <c:v>1/31/96</c:v>
                </c:pt>
                <c:pt idx="160">
                  <c:v>2/29/96</c:v>
                </c:pt>
                <c:pt idx="161">
                  <c:v>3/31/96</c:v>
                </c:pt>
                <c:pt idx="162">
                  <c:v>4/30/96</c:v>
                </c:pt>
                <c:pt idx="163">
                  <c:v>5/31/96</c:v>
                </c:pt>
                <c:pt idx="164">
                  <c:v>6/30/96</c:v>
                </c:pt>
                <c:pt idx="165">
                  <c:v>7/31/96</c:v>
                </c:pt>
                <c:pt idx="166">
                  <c:v>8/31/96</c:v>
                </c:pt>
                <c:pt idx="167">
                  <c:v>9/30/96</c:v>
                </c:pt>
                <c:pt idx="168">
                  <c:v>10/31/96</c:v>
                </c:pt>
                <c:pt idx="169">
                  <c:v>11/30/96</c:v>
                </c:pt>
                <c:pt idx="170">
                  <c:v>12/31/96</c:v>
                </c:pt>
                <c:pt idx="171">
                  <c:v>1/31/97</c:v>
                </c:pt>
                <c:pt idx="172">
                  <c:v>2/28/97</c:v>
                </c:pt>
                <c:pt idx="173">
                  <c:v>3/31/97</c:v>
                </c:pt>
                <c:pt idx="174">
                  <c:v>4/30/97</c:v>
                </c:pt>
                <c:pt idx="175">
                  <c:v>5/31/97</c:v>
                </c:pt>
                <c:pt idx="176">
                  <c:v>6/30/97</c:v>
                </c:pt>
                <c:pt idx="177">
                  <c:v>7/31/97</c:v>
                </c:pt>
                <c:pt idx="178">
                  <c:v>8/31/97</c:v>
                </c:pt>
                <c:pt idx="179">
                  <c:v>9/30/97</c:v>
                </c:pt>
                <c:pt idx="180">
                  <c:v>10/31/97</c:v>
                </c:pt>
                <c:pt idx="181">
                  <c:v>11/30/97</c:v>
                </c:pt>
                <c:pt idx="182">
                  <c:v>12/31/97</c:v>
                </c:pt>
                <c:pt idx="183">
                  <c:v>1/31/98</c:v>
                </c:pt>
                <c:pt idx="184">
                  <c:v>2/28/98</c:v>
                </c:pt>
                <c:pt idx="185">
                  <c:v>3/31/98</c:v>
                </c:pt>
                <c:pt idx="186">
                  <c:v>4/30/98</c:v>
                </c:pt>
                <c:pt idx="187">
                  <c:v>5/30/98</c:v>
                </c:pt>
                <c:pt idx="188">
                  <c:v>6/30/98</c:v>
                </c:pt>
                <c:pt idx="189">
                  <c:v>7/31/98</c:v>
                </c:pt>
                <c:pt idx="190">
                  <c:v>8/31/98</c:v>
                </c:pt>
                <c:pt idx="191">
                  <c:v>9/31/98</c:v>
                </c:pt>
                <c:pt idx="192">
                  <c:v>10/31/98</c:v>
                </c:pt>
                <c:pt idx="193">
                  <c:v>11/30/98</c:v>
                </c:pt>
                <c:pt idx="194">
                  <c:v>12/31/98</c:v>
                </c:pt>
                <c:pt idx="195">
                  <c:v>1/31/99</c:v>
                </c:pt>
                <c:pt idx="196">
                  <c:v>2/28/99</c:v>
                </c:pt>
                <c:pt idx="197">
                  <c:v>3/31/99</c:v>
                </c:pt>
                <c:pt idx="198">
                  <c:v>4/30/99</c:v>
                </c:pt>
                <c:pt idx="199">
                  <c:v>5/31/99</c:v>
                </c:pt>
                <c:pt idx="200">
                  <c:v>6/30/99</c:v>
                </c:pt>
                <c:pt idx="201">
                  <c:v>7/31/99</c:v>
                </c:pt>
                <c:pt idx="202">
                  <c:v>8/31/99</c:v>
                </c:pt>
                <c:pt idx="203">
                  <c:v>9/30/99</c:v>
                </c:pt>
                <c:pt idx="204">
                  <c:v>10/31/99</c:v>
                </c:pt>
                <c:pt idx="205">
                  <c:v>11/30/99</c:v>
                </c:pt>
                <c:pt idx="206">
                  <c:v>12/31/99</c:v>
                </c:pt>
                <c:pt idx="207">
                  <c:v>1/31/00</c:v>
                </c:pt>
                <c:pt idx="208">
                  <c:v>2/28/00</c:v>
                </c:pt>
                <c:pt idx="209">
                  <c:v>3/31/00</c:v>
                </c:pt>
                <c:pt idx="210">
                  <c:v>4/30/00</c:v>
                </c:pt>
                <c:pt idx="211">
                  <c:v>5/31/00</c:v>
                </c:pt>
                <c:pt idx="212">
                  <c:v>6/30/00</c:v>
                </c:pt>
                <c:pt idx="213">
                  <c:v>7/31/00</c:v>
                </c:pt>
                <c:pt idx="214">
                  <c:v>8/31/00</c:v>
                </c:pt>
                <c:pt idx="215">
                  <c:v>9/30/00</c:v>
                </c:pt>
                <c:pt idx="216">
                  <c:v>10/31/00</c:v>
                </c:pt>
                <c:pt idx="217">
                  <c:v>11/30/00</c:v>
                </c:pt>
                <c:pt idx="218">
                  <c:v>12/31/00</c:v>
                </c:pt>
                <c:pt idx="219">
                  <c:v>1/31/01</c:v>
                </c:pt>
                <c:pt idx="220">
                  <c:v>2/28/01</c:v>
                </c:pt>
                <c:pt idx="221">
                  <c:v>3/31/01</c:v>
                </c:pt>
                <c:pt idx="222">
                  <c:v>4/30/01</c:v>
                </c:pt>
                <c:pt idx="223">
                  <c:v>5/31/01</c:v>
                </c:pt>
                <c:pt idx="224">
                  <c:v>6/30/01</c:v>
                </c:pt>
                <c:pt idx="225">
                  <c:v>7/31/01</c:v>
                </c:pt>
                <c:pt idx="226">
                  <c:v>8/31/01</c:v>
                </c:pt>
                <c:pt idx="227">
                  <c:v>9/30/01</c:v>
                </c:pt>
                <c:pt idx="228">
                  <c:v>10/31/01</c:v>
                </c:pt>
                <c:pt idx="229">
                  <c:v>11/30/01</c:v>
                </c:pt>
                <c:pt idx="230">
                  <c:v>12/31/01</c:v>
                </c:pt>
                <c:pt idx="231">
                  <c:v>1/31/02</c:v>
                </c:pt>
                <c:pt idx="232">
                  <c:v>2/28/02</c:v>
                </c:pt>
                <c:pt idx="233">
                  <c:v>3/31/02</c:v>
                </c:pt>
                <c:pt idx="234">
                  <c:v>4/30/02</c:v>
                </c:pt>
                <c:pt idx="235">
                  <c:v>5/31/02</c:v>
                </c:pt>
                <c:pt idx="236">
                  <c:v>6/30/02</c:v>
                </c:pt>
                <c:pt idx="237">
                  <c:v>7/31/02</c:v>
                </c:pt>
                <c:pt idx="238">
                  <c:v>8/31/02</c:v>
                </c:pt>
                <c:pt idx="239">
                  <c:v>9/30/02</c:v>
                </c:pt>
                <c:pt idx="240">
                  <c:v>10/31/02</c:v>
                </c:pt>
                <c:pt idx="241">
                  <c:v>11/30/02</c:v>
                </c:pt>
                <c:pt idx="242">
                  <c:v>12/31/02</c:v>
                </c:pt>
                <c:pt idx="243">
                  <c:v>1/31/03</c:v>
                </c:pt>
                <c:pt idx="244">
                  <c:v>2/28/03</c:v>
                </c:pt>
                <c:pt idx="245">
                  <c:v>3/31/03</c:v>
                </c:pt>
                <c:pt idx="246">
                  <c:v>4/30/03</c:v>
                </c:pt>
                <c:pt idx="247">
                  <c:v>5/31/03</c:v>
                </c:pt>
                <c:pt idx="248">
                  <c:v>6/30/03</c:v>
                </c:pt>
                <c:pt idx="249">
                  <c:v>7/31/03</c:v>
                </c:pt>
                <c:pt idx="250">
                  <c:v>8/31/03</c:v>
                </c:pt>
                <c:pt idx="251">
                  <c:v>9/30/03</c:v>
                </c:pt>
                <c:pt idx="252">
                  <c:v>10/31/03</c:v>
                </c:pt>
                <c:pt idx="253">
                  <c:v>11/30/03</c:v>
                </c:pt>
                <c:pt idx="254">
                  <c:v>12/31/03</c:v>
                </c:pt>
                <c:pt idx="255">
                  <c:v>1/31/04</c:v>
                </c:pt>
                <c:pt idx="256">
                  <c:v>2/28/04</c:v>
                </c:pt>
                <c:pt idx="257">
                  <c:v>3/31/04</c:v>
                </c:pt>
                <c:pt idx="258">
                  <c:v>4/30/04</c:v>
                </c:pt>
                <c:pt idx="259">
                  <c:v>5/31/04</c:v>
                </c:pt>
                <c:pt idx="260">
                  <c:v>6/30/04</c:v>
                </c:pt>
                <c:pt idx="261">
                  <c:v>7/31/04</c:v>
                </c:pt>
                <c:pt idx="262">
                  <c:v>8/31/04</c:v>
                </c:pt>
                <c:pt idx="263">
                  <c:v>9/30/04</c:v>
                </c:pt>
                <c:pt idx="264">
                  <c:v>10/31/04</c:v>
                </c:pt>
                <c:pt idx="265">
                  <c:v>11/30/04</c:v>
                </c:pt>
                <c:pt idx="266">
                  <c:v>12/31/04</c:v>
                </c:pt>
                <c:pt idx="267">
                  <c:v>1/31/05</c:v>
                </c:pt>
                <c:pt idx="268">
                  <c:v>2/28/05</c:v>
                </c:pt>
                <c:pt idx="269">
                  <c:v>3/31/05</c:v>
                </c:pt>
                <c:pt idx="270">
                  <c:v>4/30/05</c:v>
                </c:pt>
                <c:pt idx="271">
                  <c:v>5/31/05</c:v>
                </c:pt>
                <c:pt idx="272">
                  <c:v>6/30/05</c:v>
                </c:pt>
                <c:pt idx="273">
                  <c:v>7/31/05</c:v>
                </c:pt>
                <c:pt idx="274">
                  <c:v>8/31/05</c:v>
                </c:pt>
                <c:pt idx="275">
                  <c:v>9/30/05</c:v>
                </c:pt>
                <c:pt idx="276">
                  <c:v>10/31/05</c:v>
                </c:pt>
                <c:pt idx="277">
                  <c:v>11/30/05</c:v>
                </c:pt>
                <c:pt idx="278">
                  <c:v>12/31/05</c:v>
                </c:pt>
                <c:pt idx="279">
                  <c:v>1/31/06</c:v>
                </c:pt>
                <c:pt idx="280">
                  <c:v>2/28/06</c:v>
                </c:pt>
                <c:pt idx="281">
                  <c:v>3/31/06</c:v>
                </c:pt>
                <c:pt idx="282">
                  <c:v>4/30/06</c:v>
                </c:pt>
                <c:pt idx="283">
                  <c:v>5/31/06</c:v>
                </c:pt>
                <c:pt idx="284">
                  <c:v>6/30/06</c:v>
                </c:pt>
                <c:pt idx="285">
                  <c:v>7/31/06</c:v>
                </c:pt>
                <c:pt idx="286">
                  <c:v>8/31/06</c:v>
                </c:pt>
                <c:pt idx="287">
                  <c:v>9/30/06</c:v>
                </c:pt>
                <c:pt idx="288">
                  <c:v>10/31/06</c:v>
                </c:pt>
                <c:pt idx="289">
                  <c:v>11/30/06</c:v>
                </c:pt>
                <c:pt idx="290">
                  <c:v>12/31/06</c:v>
                </c:pt>
                <c:pt idx="291">
                  <c:v>1/31/07</c:v>
                </c:pt>
                <c:pt idx="292">
                  <c:v>2/28/07</c:v>
                </c:pt>
                <c:pt idx="293">
                  <c:v>3/31/07</c:v>
                </c:pt>
                <c:pt idx="294">
                  <c:v>4/30/07</c:v>
                </c:pt>
                <c:pt idx="295">
                  <c:v>5/31/07</c:v>
                </c:pt>
                <c:pt idx="296">
                  <c:v>6/30/07</c:v>
                </c:pt>
                <c:pt idx="297">
                  <c:v>7/31/07</c:v>
                </c:pt>
                <c:pt idx="298">
                  <c:v>8/31/07</c:v>
                </c:pt>
                <c:pt idx="299">
                  <c:v>9/30/07</c:v>
                </c:pt>
                <c:pt idx="300">
                  <c:v>10/31/07</c:v>
                </c:pt>
                <c:pt idx="301">
                  <c:v>11/30/07</c:v>
                </c:pt>
                <c:pt idx="302">
                  <c:v>12/31/07</c:v>
                </c:pt>
                <c:pt idx="303">
                  <c:v>1/31/08</c:v>
                </c:pt>
                <c:pt idx="304">
                  <c:v>2/29/08</c:v>
                </c:pt>
                <c:pt idx="305">
                  <c:v>3/31/08</c:v>
                </c:pt>
                <c:pt idx="306">
                  <c:v>4/30/08</c:v>
                </c:pt>
                <c:pt idx="307">
                  <c:v>5/31/08</c:v>
                </c:pt>
                <c:pt idx="308">
                  <c:v>6/30/08</c:v>
                </c:pt>
                <c:pt idx="309">
                  <c:v>7/31/08</c:v>
                </c:pt>
                <c:pt idx="310">
                  <c:v>8/31/08</c:v>
                </c:pt>
                <c:pt idx="311">
                  <c:v>9/30/08</c:v>
                </c:pt>
                <c:pt idx="312">
                  <c:v>10/31/08</c:v>
                </c:pt>
                <c:pt idx="313">
                  <c:v>11/30/08</c:v>
                </c:pt>
                <c:pt idx="314">
                  <c:v>12/31/08</c:v>
                </c:pt>
                <c:pt idx="315">
                  <c:v>1/31/09</c:v>
                </c:pt>
                <c:pt idx="316">
                  <c:v>2/28/09</c:v>
                </c:pt>
                <c:pt idx="317">
                  <c:v>3/31/09</c:v>
                </c:pt>
                <c:pt idx="318">
                  <c:v>4/30/09</c:v>
                </c:pt>
                <c:pt idx="319">
                  <c:v>5/31/09</c:v>
                </c:pt>
                <c:pt idx="320">
                  <c:v>6/30/09</c:v>
                </c:pt>
                <c:pt idx="321">
                  <c:v>7/31/09</c:v>
                </c:pt>
                <c:pt idx="322">
                  <c:v>8/31/09</c:v>
                </c:pt>
                <c:pt idx="323">
                  <c:v>9/30/09</c:v>
                </c:pt>
                <c:pt idx="324">
                  <c:v>10/31/09</c:v>
                </c:pt>
                <c:pt idx="325">
                  <c:v>11/30/09</c:v>
                </c:pt>
                <c:pt idx="326">
                  <c:v>12/31/09</c:v>
                </c:pt>
                <c:pt idx="327">
                  <c:v>1/31/10</c:v>
                </c:pt>
                <c:pt idx="328">
                  <c:v>2/28/10</c:v>
                </c:pt>
                <c:pt idx="329">
                  <c:v>3/31/10</c:v>
                </c:pt>
                <c:pt idx="330">
                  <c:v>4/30/10</c:v>
                </c:pt>
                <c:pt idx="331">
                  <c:v>5/31/10</c:v>
                </c:pt>
                <c:pt idx="332">
                  <c:v>6/30/10</c:v>
                </c:pt>
                <c:pt idx="333">
                  <c:v>7/31/10</c:v>
                </c:pt>
                <c:pt idx="334">
                  <c:v>8/31/10</c:v>
                </c:pt>
                <c:pt idx="335">
                  <c:v>9/30/10</c:v>
                </c:pt>
                <c:pt idx="336">
                  <c:v>10/31/10</c:v>
                </c:pt>
                <c:pt idx="337">
                  <c:v>11/30/10</c:v>
                </c:pt>
                <c:pt idx="338">
                  <c:v>12/31/10</c:v>
                </c:pt>
                <c:pt idx="339">
                  <c:v>1/31/11</c:v>
                </c:pt>
                <c:pt idx="340">
                  <c:v>2/28/11</c:v>
                </c:pt>
                <c:pt idx="341">
                  <c:v>3/31/11</c:v>
                </c:pt>
                <c:pt idx="342">
                  <c:v>4/30/11</c:v>
                </c:pt>
                <c:pt idx="343">
                  <c:v>5/31/11</c:v>
                </c:pt>
                <c:pt idx="344">
                  <c:v>6/30/11</c:v>
                </c:pt>
                <c:pt idx="345">
                  <c:v>7/31/11</c:v>
                </c:pt>
                <c:pt idx="346">
                  <c:v>8/31/11</c:v>
                </c:pt>
                <c:pt idx="347">
                  <c:v>9/30/11</c:v>
                </c:pt>
                <c:pt idx="348">
                  <c:v>10/31/11</c:v>
                </c:pt>
                <c:pt idx="349">
                  <c:v>11/30/11</c:v>
                </c:pt>
                <c:pt idx="350">
                  <c:v>12/31/11</c:v>
                </c:pt>
                <c:pt idx="351">
                  <c:v>1/31/12</c:v>
                </c:pt>
                <c:pt idx="352">
                  <c:v>2/29/12</c:v>
                </c:pt>
                <c:pt idx="353">
                  <c:v>3/31/12</c:v>
                </c:pt>
                <c:pt idx="354">
                  <c:v>4/30/12</c:v>
                </c:pt>
                <c:pt idx="355">
                  <c:v>5/31/12</c:v>
                </c:pt>
                <c:pt idx="356">
                  <c:v>6/30/12</c:v>
                </c:pt>
                <c:pt idx="357">
                  <c:v>7/31/12</c:v>
                </c:pt>
                <c:pt idx="358">
                  <c:v>8/31/12</c:v>
                </c:pt>
                <c:pt idx="359">
                  <c:v>9/30/12</c:v>
                </c:pt>
                <c:pt idx="360">
                  <c:v>10/31/12</c:v>
                </c:pt>
                <c:pt idx="361">
                  <c:v>11/30/12</c:v>
                </c:pt>
                <c:pt idx="362">
                  <c:v>12/31/12</c:v>
                </c:pt>
                <c:pt idx="363">
                  <c:v>1/31/13</c:v>
                </c:pt>
                <c:pt idx="364">
                  <c:v>2/28/13</c:v>
                </c:pt>
                <c:pt idx="365">
                  <c:v>3/31/13</c:v>
                </c:pt>
                <c:pt idx="366">
                  <c:v>4/30/13</c:v>
                </c:pt>
                <c:pt idx="367">
                  <c:v>5/31/13</c:v>
                </c:pt>
                <c:pt idx="368">
                  <c:v>6/30/13</c:v>
                </c:pt>
                <c:pt idx="369">
                  <c:v>7/31/13</c:v>
                </c:pt>
                <c:pt idx="370">
                  <c:v>8/31/13</c:v>
                </c:pt>
                <c:pt idx="371">
                  <c:v>9/30/13</c:v>
                </c:pt>
                <c:pt idx="372">
                  <c:v>10/31/13</c:v>
                </c:pt>
                <c:pt idx="373">
                  <c:v>11/30/13</c:v>
                </c:pt>
                <c:pt idx="374">
                  <c:v>12/31/13</c:v>
                </c:pt>
                <c:pt idx="375">
                  <c:v>1/31/14</c:v>
                </c:pt>
                <c:pt idx="376">
                  <c:v>2/28/14</c:v>
                </c:pt>
                <c:pt idx="377">
                  <c:v>3/31/14</c:v>
                </c:pt>
                <c:pt idx="378">
                  <c:v>4/30/14</c:v>
                </c:pt>
                <c:pt idx="379">
                  <c:v>5/31/14</c:v>
                </c:pt>
                <c:pt idx="380">
                  <c:v>6/30/14</c:v>
                </c:pt>
                <c:pt idx="381">
                  <c:v>7/31/14</c:v>
                </c:pt>
                <c:pt idx="382">
                  <c:v>8/31/14</c:v>
                </c:pt>
                <c:pt idx="383">
                  <c:v>9/30/14</c:v>
                </c:pt>
                <c:pt idx="384">
                  <c:v>10/1/14</c:v>
                </c:pt>
                <c:pt idx="385">
                  <c:v>11/1/14</c:v>
                </c:pt>
                <c:pt idx="386">
                  <c:v>12/1/14</c:v>
                </c:pt>
                <c:pt idx="387">
                  <c:v>1/1/15</c:v>
                </c:pt>
                <c:pt idx="388">
                  <c:v>2/1/15</c:v>
                </c:pt>
                <c:pt idx="389">
                  <c:v>3/1/15</c:v>
                </c:pt>
                <c:pt idx="390">
                  <c:v>4/1/15</c:v>
                </c:pt>
                <c:pt idx="391">
                  <c:v>5/1/15</c:v>
                </c:pt>
              </c:strCache>
            </c:strRef>
          </c:cat>
          <c:val>
            <c:numRef>
              <c:f>'BW Water Levels'!$AE$6:$AE$400</c:f>
              <c:numCache>
                <c:formatCode>0</c:formatCode>
                <c:ptCount val="395"/>
                <c:pt idx="0">
                  <c:v>695</c:v>
                </c:pt>
                <c:pt idx="1">
                  <c:v>695</c:v>
                </c:pt>
                <c:pt idx="2">
                  <c:v>695</c:v>
                </c:pt>
                <c:pt idx="3">
                  <c:v>694.17</c:v>
                </c:pt>
                <c:pt idx="4">
                  <c:v>695</c:v>
                </c:pt>
                <c:pt idx="5">
                  <c:v>694.75</c:v>
                </c:pt>
                <c:pt idx="6">
                  <c:v>694.91</c:v>
                </c:pt>
                <c:pt idx="7">
                  <c:v>695</c:v>
                </c:pt>
                <c:pt idx="8">
                  <c:v>695.91</c:v>
                </c:pt>
                <c:pt idx="9">
                  <c:v>694.83</c:v>
                </c:pt>
                <c:pt idx="10">
                  <c:v>694.58</c:v>
                </c:pt>
                <c:pt idx="11">
                  <c:v>694.58</c:v>
                </c:pt>
                <c:pt idx="12">
                  <c:v>694.33</c:v>
                </c:pt>
                <c:pt idx="13">
                  <c:v>694.5</c:v>
                </c:pt>
                <c:pt idx="14">
                  <c:v>695</c:v>
                </c:pt>
                <c:pt idx="15">
                  <c:v>695</c:v>
                </c:pt>
                <c:pt idx="16">
                  <c:v>692</c:v>
                </c:pt>
                <c:pt idx="17">
                  <c:v>695</c:v>
                </c:pt>
                <c:pt idx="18">
                  <c:v>695.17</c:v>
                </c:pt>
                <c:pt idx="19">
                  <c:v>691</c:v>
                </c:pt>
                <c:pt idx="20">
                  <c:v>691.42</c:v>
                </c:pt>
                <c:pt idx="21">
                  <c:v>695</c:v>
                </c:pt>
                <c:pt idx="22">
                  <c:v>695.33</c:v>
                </c:pt>
                <c:pt idx="23">
                  <c:v>695</c:v>
                </c:pt>
                <c:pt idx="24">
                  <c:v>691.5</c:v>
                </c:pt>
                <c:pt idx="25">
                  <c:v>691</c:v>
                </c:pt>
                <c:pt idx="26">
                  <c:v>690.83</c:v>
                </c:pt>
                <c:pt idx="27">
                  <c:v>691.83</c:v>
                </c:pt>
                <c:pt idx="28">
                  <c:v>692.75</c:v>
                </c:pt>
                <c:pt idx="29">
                  <c:v>695</c:v>
                </c:pt>
                <c:pt idx="30">
                  <c:v>694</c:v>
                </c:pt>
                <c:pt idx="31">
                  <c:v>694.83</c:v>
                </c:pt>
                <c:pt idx="32">
                  <c:v>695</c:v>
                </c:pt>
                <c:pt idx="33">
                  <c:v>695</c:v>
                </c:pt>
                <c:pt idx="34">
                  <c:v>695.75</c:v>
                </c:pt>
                <c:pt idx="35">
                  <c:v>694.83</c:v>
                </c:pt>
                <c:pt idx="36">
                  <c:v>695</c:v>
                </c:pt>
                <c:pt idx="37">
                  <c:v>695</c:v>
                </c:pt>
                <c:pt idx="38">
                  <c:v>691.33</c:v>
                </c:pt>
                <c:pt idx="39">
                  <c:v>695</c:v>
                </c:pt>
                <c:pt idx="40">
                  <c:v>695</c:v>
                </c:pt>
                <c:pt idx="41">
                  <c:v>695</c:v>
                </c:pt>
                <c:pt idx="42">
                  <c:v>695.33</c:v>
                </c:pt>
                <c:pt idx="43">
                  <c:v>695</c:v>
                </c:pt>
                <c:pt idx="44">
                  <c:v>695.33</c:v>
                </c:pt>
                <c:pt idx="45">
                  <c:v>694.83</c:v>
                </c:pt>
                <c:pt idx="46">
                  <c:v>695</c:v>
                </c:pt>
                <c:pt idx="47">
                  <c:v>695</c:v>
                </c:pt>
                <c:pt idx="48">
                  <c:v>695.58</c:v>
                </c:pt>
                <c:pt idx="49">
                  <c:v>695</c:v>
                </c:pt>
                <c:pt idx="50">
                  <c:v>696</c:v>
                </c:pt>
                <c:pt idx="51">
                  <c:v>695</c:v>
                </c:pt>
                <c:pt idx="52">
                  <c:v>694</c:v>
                </c:pt>
                <c:pt idx="53">
                  <c:v>694</c:v>
                </c:pt>
                <c:pt idx="54">
                  <c:v>695</c:v>
                </c:pt>
                <c:pt idx="55">
                  <c:v>695</c:v>
                </c:pt>
                <c:pt idx="56">
                  <c:v>695</c:v>
                </c:pt>
                <c:pt idx="57">
                  <c:v>695</c:v>
                </c:pt>
                <c:pt idx="58">
                  <c:v>695</c:v>
                </c:pt>
                <c:pt idx="59">
                  <c:v>695</c:v>
                </c:pt>
                <c:pt idx="60">
                  <c:v>695</c:v>
                </c:pt>
                <c:pt idx="61">
                  <c:v>695</c:v>
                </c:pt>
                <c:pt idx="62">
                  <c:v>695</c:v>
                </c:pt>
                <c:pt idx="63">
                  <c:v>695</c:v>
                </c:pt>
                <c:pt idx="64">
                  <c:v>695</c:v>
                </c:pt>
                <c:pt idx="65">
                  <c:v>695</c:v>
                </c:pt>
                <c:pt idx="66">
                  <c:v>695</c:v>
                </c:pt>
                <c:pt idx="67">
                  <c:v>695</c:v>
                </c:pt>
                <c:pt idx="68">
                  <c:v>695</c:v>
                </c:pt>
                <c:pt idx="69">
                  <c:v>695</c:v>
                </c:pt>
                <c:pt idx="70">
                  <c:v>695</c:v>
                </c:pt>
                <c:pt idx="71">
                  <c:v>695</c:v>
                </c:pt>
                <c:pt idx="72">
                  <c:v>695</c:v>
                </c:pt>
                <c:pt idx="73">
                  <c:v>695</c:v>
                </c:pt>
                <c:pt idx="74">
                  <c:v>695</c:v>
                </c:pt>
                <c:pt idx="75">
                  <c:v>695</c:v>
                </c:pt>
                <c:pt idx="76">
                  <c:v>695</c:v>
                </c:pt>
                <c:pt idx="77">
                  <c:v>695</c:v>
                </c:pt>
                <c:pt idx="78">
                  <c:v>701</c:v>
                </c:pt>
                <c:pt idx="79">
                  <c:v>701</c:v>
                </c:pt>
                <c:pt idx="80">
                  <c:v>700</c:v>
                </c:pt>
                <c:pt idx="81">
                  <c:v>700</c:v>
                </c:pt>
                <c:pt idx="82">
                  <c:v>701</c:v>
                </c:pt>
                <c:pt idx="83">
                  <c:v>701</c:v>
                </c:pt>
                <c:pt idx="84">
                  <c:v>701</c:v>
                </c:pt>
                <c:pt idx="85">
                  <c:v>701</c:v>
                </c:pt>
                <c:pt idx="86">
                  <c:v>701</c:v>
                </c:pt>
                <c:pt idx="87">
                  <c:v>701</c:v>
                </c:pt>
                <c:pt idx="88">
                  <c:v>701</c:v>
                </c:pt>
                <c:pt idx="89">
                  <c:v>701</c:v>
                </c:pt>
                <c:pt idx="90">
                  <c:v>700</c:v>
                </c:pt>
                <c:pt idx="91">
                  <c:v>701</c:v>
                </c:pt>
                <c:pt idx="92">
                  <c:v>701</c:v>
                </c:pt>
                <c:pt idx="93">
                  <c:v>701</c:v>
                </c:pt>
                <c:pt idx="94">
                  <c:v>701</c:v>
                </c:pt>
                <c:pt idx="95">
                  <c:v>701</c:v>
                </c:pt>
                <c:pt idx="96">
                  <c:v>701</c:v>
                </c:pt>
                <c:pt idx="97">
                  <c:v>701</c:v>
                </c:pt>
                <c:pt idx="98">
                  <c:v>700</c:v>
                </c:pt>
                <c:pt idx="99">
                  <c:v>701</c:v>
                </c:pt>
                <c:pt idx="100">
                  <c:v>701</c:v>
                </c:pt>
                <c:pt idx="101">
                  <c:v>701</c:v>
                </c:pt>
                <c:pt idx="102">
                  <c:v>701</c:v>
                </c:pt>
                <c:pt idx="103">
                  <c:v>701</c:v>
                </c:pt>
                <c:pt idx="104">
                  <c:v>701</c:v>
                </c:pt>
                <c:pt idx="105">
                  <c:v>700</c:v>
                </c:pt>
                <c:pt idx="106">
                  <c:v>701</c:v>
                </c:pt>
                <c:pt idx="107">
                  <c:v>701</c:v>
                </c:pt>
                <c:pt idx="108">
                  <c:v>701</c:v>
                </c:pt>
                <c:pt idx="109">
                  <c:v>701</c:v>
                </c:pt>
                <c:pt idx="110">
                  <c:v>701</c:v>
                </c:pt>
                <c:pt idx="111">
                  <c:v>700</c:v>
                </c:pt>
                <c:pt idx="112">
                  <c:v>701</c:v>
                </c:pt>
                <c:pt idx="113">
                  <c:v>701</c:v>
                </c:pt>
                <c:pt idx="114">
                  <c:v>701</c:v>
                </c:pt>
                <c:pt idx="115">
                  <c:v>701</c:v>
                </c:pt>
                <c:pt idx="116">
                  <c:v>701</c:v>
                </c:pt>
                <c:pt idx="117">
                  <c:v>701</c:v>
                </c:pt>
                <c:pt idx="118">
                  <c:v>701</c:v>
                </c:pt>
                <c:pt idx="119">
                  <c:v>701</c:v>
                </c:pt>
                <c:pt idx="120">
                  <c:v>701</c:v>
                </c:pt>
                <c:pt idx="121">
                  <c:v>701</c:v>
                </c:pt>
                <c:pt idx="122">
                  <c:v>701</c:v>
                </c:pt>
                <c:pt idx="123">
                  <c:v>701</c:v>
                </c:pt>
                <c:pt idx="124">
                  <c:v>701</c:v>
                </c:pt>
                <c:pt idx="125">
                  <c:v>701</c:v>
                </c:pt>
                <c:pt idx="126">
                  <c:v>701</c:v>
                </c:pt>
                <c:pt idx="143">
                  <c:v>694</c:v>
                </c:pt>
                <c:pt idx="144">
                  <c:v>695</c:v>
                </c:pt>
                <c:pt idx="145">
                  <c:v>695</c:v>
                </c:pt>
                <c:pt idx="146">
                  <c:v>696</c:v>
                </c:pt>
                <c:pt idx="147">
                  <c:v>695</c:v>
                </c:pt>
                <c:pt idx="148">
                  <c:v>695</c:v>
                </c:pt>
                <c:pt idx="149">
                  <c:v>696</c:v>
                </c:pt>
                <c:pt idx="150">
                  <c:v>695</c:v>
                </c:pt>
                <c:pt idx="151">
                  <c:v>696</c:v>
                </c:pt>
                <c:pt idx="152">
                  <c:v>695</c:v>
                </c:pt>
                <c:pt idx="153">
                  <c:v>695</c:v>
                </c:pt>
                <c:pt idx="154">
                  <c:v>695</c:v>
                </c:pt>
                <c:pt idx="155">
                  <c:v>695</c:v>
                </c:pt>
                <c:pt idx="156">
                  <c:v>695</c:v>
                </c:pt>
                <c:pt idx="157">
                  <c:v>695</c:v>
                </c:pt>
                <c:pt idx="158">
                  <c:v>695</c:v>
                </c:pt>
                <c:pt idx="159">
                  <c:v>695</c:v>
                </c:pt>
                <c:pt idx="160">
                  <c:v>696</c:v>
                </c:pt>
                <c:pt idx="161">
                  <c:v>695</c:v>
                </c:pt>
                <c:pt idx="162">
                  <c:v>695</c:v>
                </c:pt>
                <c:pt idx="163">
                  <c:v>695</c:v>
                </c:pt>
                <c:pt idx="164">
                  <c:v>695</c:v>
                </c:pt>
                <c:pt idx="165">
                  <c:v>695</c:v>
                </c:pt>
                <c:pt idx="166">
                  <c:v>695</c:v>
                </c:pt>
                <c:pt idx="169">
                  <c:v>695</c:v>
                </c:pt>
                <c:pt idx="170">
                  <c:v>695</c:v>
                </c:pt>
                <c:pt idx="171">
                  <c:v>695</c:v>
                </c:pt>
                <c:pt idx="172">
                  <c:v>695</c:v>
                </c:pt>
                <c:pt idx="173">
                  <c:v>693</c:v>
                </c:pt>
                <c:pt idx="174">
                  <c:v>694</c:v>
                </c:pt>
                <c:pt idx="175">
                  <c:v>695</c:v>
                </c:pt>
                <c:pt idx="176">
                  <c:v>695</c:v>
                </c:pt>
                <c:pt idx="177">
                  <c:v>695</c:v>
                </c:pt>
                <c:pt idx="178">
                  <c:v>694</c:v>
                </c:pt>
                <c:pt idx="179">
                  <c:v>694</c:v>
                </c:pt>
                <c:pt idx="180">
                  <c:v>695</c:v>
                </c:pt>
                <c:pt idx="181">
                  <c:v>695</c:v>
                </c:pt>
                <c:pt idx="182">
                  <c:v>695</c:v>
                </c:pt>
                <c:pt idx="183">
                  <c:v>696</c:v>
                </c:pt>
                <c:pt idx="184">
                  <c:v>695</c:v>
                </c:pt>
                <c:pt idx="185">
                  <c:v>695</c:v>
                </c:pt>
                <c:pt idx="186">
                  <c:v>695</c:v>
                </c:pt>
                <c:pt idx="187">
                  <c:v>695</c:v>
                </c:pt>
                <c:pt idx="188">
                  <c:v>695</c:v>
                </c:pt>
                <c:pt idx="192">
                  <c:v>685</c:v>
                </c:pt>
                <c:pt idx="193">
                  <c:v>685</c:v>
                </c:pt>
                <c:pt idx="194">
                  <c:v>685</c:v>
                </c:pt>
                <c:pt idx="195">
                  <c:v>685</c:v>
                </c:pt>
                <c:pt idx="196">
                  <c:v>685</c:v>
                </c:pt>
                <c:pt idx="197">
                  <c:v>684</c:v>
                </c:pt>
                <c:pt idx="198">
                  <c:v>684</c:v>
                </c:pt>
                <c:pt idx="199">
                  <c:v>683</c:v>
                </c:pt>
                <c:pt idx="200">
                  <c:v>683</c:v>
                </c:pt>
                <c:pt idx="201">
                  <c:v>683</c:v>
                </c:pt>
                <c:pt idx="202">
                  <c:v>685</c:v>
                </c:pt>
                <c:pt idx="203">
                  <c:v>685</c:v>
                </c:pt>
                <c:pt idx="204">
                  <c:v>685</c:v>
                </c:pt>
                <c:pt idx="205">
                  <c:v>684</c:v>
                </c:pt>
                <c:pt idx="206">
                  <c:v>684</c:v>
                </c:pt>
                <c:pt idx="207">
                  <c:v>685</c:v>
                </c:pt>
                <c:pt idx="208">
                  <c:v>685</c:v>
                </c:pt>
                <c:pt idx="209">
                  <c:v>684</c:v>
                </c:pt>
                <c:pt idx="210">
                  <c:v>684</c:v>
                </c:pt>
                <c:pt idx="211">
                  <c:v>685</c:v>
                </c:pt>
                <c:pt idx="212">
                  <c:v>685</c:v>
                </c:pt>
                <c:pt idx="213">
                  <c:v>685</c:v>
                </c:pt>
                <c:pt idx="214">
                  <c:v>685</c:v>
                </c:pt>
                <c:pt idx="215">
                  <c:v>684</c:v>
                </c:pt>
                <c:pt idx="216">
                  <c:v>685</c:v>
                </c:pt>
                <c:pt idx="217">
                  <c:v>685</c:v>
                </c:pt>
                <c:pt idx="218">
                  <c:v>685</c:v>
                </c:pt>
                <c:pt idx="219">
                  <c:v>685</c:v>
                </c:pt>
                <c:pt idx="220">
                  <c:v>685</c:v>
                </c:pt>
                <c:pt idx="221">
                  <c:v>685</c:v>
                </c:pt>
                <c:pt idx="222">
                  <c:v>683</c:v>
                </c:pt>
                <c:pt idx="223">
                  <c:v>683</c:v>
                </c:pt>
                <c:pt idx="224">
                  <c:v>683</c:v>
                </c:pt>
                <c:pt idx="226">
                  <c:v>685</c:v>
                </c:pt>
                <c:pt idx="227">
                  <c:v>685</c:v>
                </c:pt>
                <c:pt idx="228">
                  <c:v>687</c:v>
                </c:pt>
                <c:pt idx="229">
                  <c:v>687</c:v>
                </c:pt>
                <c:pt idx="230">
                  <c:v>689</c:v>
                </c:pt>
                <c:pt idx="231">
                  <c:v>689</c:v>
                </c:pt>
                <c:pt idx="232">
                  <c:v>690</c:v>
                </c:pt>
                <c:pt idx="233">
                  <c:v>690</c:v>
                </c:pt>
                <c:pt idx="234">
                  <c:v>683</c:v>
                </c:pt>
                <c:pt idx="235">
                  <c:v>684</c:v>
                </c:pt>
                <c:pt idx="236">
                  <c:v>685</c:v>
                </c:pt>
                <c:pt idx="237">
                  <c:v>685</c:v>
                </c:pt>
                <c:pt idx="238">
                  <c:v>687</c:v>
                </c:pt>
                <c:pt idx="239">
                  <c:v>686</c:v>
                </c:pt>
                <c:pt idx="240">
                  <c:v>685</c:v>
                </c:pt>
                <c:pt idx="241">
                  <c:v>685</c:v>
                </c:pt>
                <c:pt idx="242">
                  <c:v>685</c:v>
                </c:pt>
                <c:pt idx="243">
                  <c:v>686</c:v>
                </c:pt>
                <c:pt idx="244">
                  <c:v>685</c:v>
                </c:pt>
                <c:pt idx="245">
                  <c:v>684</c:v>
                </c:pt>
                <c:pt idx="246">
                  <c:v>685</c:v>
                </c:pt>
                <c:pt idx="247">
                  <c:v>685</c:v>
                </c:pt>
                <c:pt idx="248">
                  <c:v>684</c:v>
                </c:pt>
                <c:pt idx="249">
                  <c:v>685</c:v>
                </c:pt>
                <c:pt idx="250">
                  <c:v>684</c:v>
                </c:pt>
                <c:pt idx="251">
                  <c:v>695.1</c:v>
                </c:pt>
                <c:pt idx="252" formatCode="0.0">
                  <c:v>695.22</c:v>
                </c:pt>
                <c:pt idx="253" formatCode="0.0">
                  <c:v>695</c:v>
                </c:pt>
                <c:pt idx="254" formatCode="0.0">
                  <c:v>695.25</c:v>
                </c:pt>
                <c:pt idx="255" formatCode="0.0">
                  <c:v>695</c:v>
                </c:pt>
                <c:pt idx="256" formatCode="0.0">
                  <c:v>694.9</c:v>
                </c:pt>
                <c:pt idx="257" formatCode="0.0">
                  <c:v>694.9</c:v>
                </c:pt>
                <c:pt idx="258" formatCode="0.0">
                  <c:v>694.94</c:v>
                </c:pt>
                <c:pt idx="259" formatCode="0.0">
                  <c:v>694.98</c:v>
                </c:pt>
                <c:pt idx="260" formatCode="0.0">
                  <c:v>695.1</c:v>
                </c:pt>
                <c:pt idx="261" formatCode="0.0">
                  <c:v>695.11</c:v>
                </c:pt>
                <c:pt idx="262" formatCode="0.0">
                  <c:v>695.18</c:v>
                </c:pt>
                <c:pt idx="263" formatCode="0.0">
                  <c:v>695.1</c:v>
                </c:pt>
                <c:pt idx="264" formatCode="0.0">
                  <c:v>695</c:v>
                </c:pt>
                <c:pt idx="265" formatCode="0.0">
                  <c:v>695</c:v>
                </c:pt>
                <c:pt idx="266" formatCode="0.0">
                  <c:v>695.1</c:v>
                </c:pt>
                <c:pt idx="267" formatCode="0.0">
                  <c:v>695.15</c:v>
                </c:pt>
                <c:pt idx="268" formatCode="0.0">
                  <c:v>695.15</c:v>
                </c:pt>
                <c:pt idx="275" formatCode="0.0">
                  <c:v>694.15</c:v>
                </c:pt>
                <c:pt idx="276" formatCode="0.0">
                  <c:v>693.11</c:v>
                </c:pt>
                <c:pt idx="277" formatCode="0.0">
                  <c:v>694.12</c:v>
                </c:pt>
                <c:pt idx="278" formatCode="0.0">
                  <c:v>694.2</c:v>
                </c:pt>
                <c:pt idx="279" formatCode="0.0">
                  <c:v>694.15</c:v>
                </c:pt>
                <c:pt idx="280" formatCode="0.0">
                  <c:v>694.3</c:v>
                </c:pt>
                <c:pt idx="281" formatCode="0.0">
                  <c:v>694.2</c:v>
                </c:pt>
                <c:pt idx="282" formatCode="0.0">
                  <c:v>694.35</c:v>
                </c:pt>
                <c:pt idx="283" formatCode="0.0">
                  <c:v>694.72</c:v>
                </c:pt>
                <c:pt idx="284" formatCode="0.0">
                  <c:v>694.5</c:v>
                </c:pt>
                <c:pt idx="285" formatCode="0.0">
                  <c:v>694.9</c:v>
                </c:pt>
                <c:pt idx="286" formatCode="0.0">
                  <c:v>694.25</c:v>
                </c:pt>
                <c:pt idx="287" formatCode="0.0">
                  <c:v>694</c:v>
                </c:pt>
                <c:pt idx="288" formatCode="0.0">
                  <c:v>694.25</c:v>
                </c:pt>
                <c:pt idx="289" formatCode="0.0">
                  <c:v>694.1</c:v>
                </c:pt>
                <c:pt idx="291" formatCode="0.0">
                  <c:v>694.2</c:v>
                </c:pt>
                <c:pt idx="292" formatCode="0.0">
                  <c:v>694.4</c:v>
                </c:pt>
                <c:pt idx="293" formatCode="0.0">
                  <c:v>694.6</c:v>
                </c:pt>
                <c:pt idx="294" formatCode="0.0">
                  <c:v>694.5</c:v>
                </c:pt>
                <c:pt idx="295" formatCode="0.0">
                  <c:v>694.6</c:v>
                </c:pt>
                <c:pt idx="296" formatCode="0.0">
                  <c:v>694.9</c:v>
                </c:pt>
                <c:pt idx="297" formatCode="0.0">
                  <c:v>694.75</c:v>
                </c:pt>
                <c:pt idx="298" formatCode="0.0">
                  <c:v>694.85</c:v>
                </c:pt>
                <c:pt idx="299" formatCode="0.0">
                  <c:v>695.15</c:v>
                </c:pt>
                <c:pt idx="300" formatCode="0.0">
                  <c:v>694.9</c:v>
                </c:pt>
                <c:pt idx="301" formatCode="0.0">
                  <c:v>694.7</c:v>
                </c:pt>
                <c:pt idx="302" formatCode="0.0">
                  <c:v>695</c:v>
                </c:pt>
                <c:pt idx="303" formatCode="0.0">
                  <c:v>695.1</c:v>
                </c:pt>
                <c:pt idx="304" formatCode="0.0">
                  <c:v>693.9</c:v>
                </c:pt>
                <c:pt idx="305" formatCode="0.0">
                  <c:v>694.89</c:v>
                </c:pt>
                <c:pt idx="306" formatCode="0.0">
                  <c:v>694.8</c:v>
                </c:pt>
                <c:pt idx="307" formatCode="0.0">
                  <c:v>695</c:v>
                </c:pt>
                <c:pt idx="308" formatCode="0.0">
                  <c:v>695.6</c:v>
                </c:pt>
                <c:pt idx="309" formatCode="0.0">
                  <c:v>695.4</c:v>
                </c:pt>
                <c:pt idx="310" formatCode="0.0">
                  <c:v>691.4</c:v>
                </c:pt>
                <c:pt idx="311" formatCode="0.0">
                  <c:v>692.55</c:v>
                </c:pt>
                <c:pt idx="312" formatCode="0.0">
                  <c:v>695.7</c:v>
                </c:pt>
                <c:pt idx="313" formatCode="0.0">
                  <c:v>695.45</c:v>
                </c:pt>
                <c:pt idx="314" formatCode="0.0">
                  <c:v>695.4</c:v>
                </c:pt>
                <c:pt idx="315" formatCode="0.0">
                  <c:v>695.25</c:v>
                </c:pt>
                <c:pt idx="316" formatCode="0.0">
                  <c:v>695.15</c:v>
                </c:pt>
                <c:pt idx="317" formatCode="0.0">
                  <c:v>695.35</c:v>
                </c:pt>
                <c:pt idx="318" formatCode="0.0">
                  <c:v>695.5</c:v>
                </c:pt>
                <c:pt idx="319" formatCode="0.0">
                  <c:v>695.55</c:v>
                </c:pt>
                <c:pt idx="320" formatCode="0.0">
                  <c:v>695.7</c:v>
                </c:pt>
                <c:pt idx="321" formatCode="0.0">
                  <c:v>695.7</c:v>
                </c:pt>
                <c:pt idx="322" formatCode="0.0">
                  <c:v>695.8</c:v>
                </c:pt>
                <c:pt idx="323" formatCode="0.0">
                  <c:v>695.8</c:v>
                </c:pt>
                <c:pt idx="324" formatCode="0.0">
                  <c:v>695.7</c:v>
                </c:pt>
                <c:pt idx="325" formatCode="0.0">
                  <c:v>695.65</c:v>
                </c:pt>
                <c:pt idx="326" formatCode="0.0">
                  <c:v>695.7</c:v>
                </c:pt>
                <c:pt idx="327" formatCode="0.0">
                  <c:v>695.45</c:v>
                </c:pt>
                <c:pt idx="328" formatCode="General">
                  <c:v>695.5</c:v>
                </c:pt>
                <c:pt idx="329" formatCode="General">
                  <c:v>695.41</c:v>
                </c:pt>
                <c:pt idx="330" formatCode="General">
                  <c:v>695.8</c:v>
                </c:pt>
                <c:pt idx="331" formatCode="General">
                  <c:v>695.72</c:v>
                </c:pt>
                <c:pt idx="332" formatCode="General">
                  <c:v>696.1</c:v>
                </c:pt>
                <c:pt idx="333" formatCode="General">
                  <c:v>695.95</c:v>
                </c:pt>
                <c:pt idx="334" formatCode="General">
                  <c:v>694.85</c:v>
                </c:pt>
                <c:pt idx="335" formatCode="General">
                  <c:v>695.1</c:v>
                </c:pt>
                <c:pt idx="336" formatCode="General">
                  <c:v>695.15</c:v>
                </c:pt>
                <c:pt idx="337" formatCode="General">
                  <c:v>696.1</c:v>
                </c:pt>
                <c:pt idx="338" formatCode="General">
                  <c:v>695</c:v>
                </c:pt>
                <c:pt idx="339" formatCode="0.00">
                  <c:v>695.75</c:v>
                </c:pt>
                <c:pt idx="340" formatCode="0.00">
                  <c:v>696.15</c:v>
                </c:pt>
                <c:pt idx="341" formatCode="0.00">
                  <c:v>696.25</c:v>
                </c:pt>
                <c:pt idx="342" formatCode="0.00">
                  <c:v>695.95</c:v>
                </c:pt>
                <c:pt idx="343" formatCode="0.00">
                  <c:v>696.25</c:v>
                </c:pt>
                <c:pt idx="344" formatCode="0.00">
                  <c:v>696.15</c:v>
                </c:pt>
                <c:pt idx="345" formatCode="0.00">
                  <c:v>695.95</c:v>
                </c:pt>
                <c:pt idx="346" formatCode="0.00">
                  <c:v>695.91</c:v>
                </c:pt>
                <c:pt idx="347" formatCode="0.00">
                  <c:v>695.8</c:v>
                </c:pt>
                <c:pt idx="348" formatCode="0.00">
                  <c:v>696.4</c:v>
                </c:pt>
                <c:pt idx="349" formatCode="0.00">
                  <c:v>696.3</c:v>
                </c:pt>
                <c:pt idx="350" formatCode="0.00">
                  <c:v>696.6</c:v>
                </c:pt>
                <c:pt idx="351" formatCode="0.00">
                  <c:v>696.6</c:v>
                </c:pt>
                <c:pt idx="352" formatCode="0.00">
                  <c:v>696.5</c:v>
                </c:pt>
                <c:pt idx="353" formatCode="0.00">
                  <c:v>696.35</c:v>
                </c:pt>
                <c:pt idx="354" formatCode="0.00">
                  <c:v>696.55</c:v>
                </c:pt>
                <c:pt idx="355" formatCode="0.00">
                  <c:v>696.55</c:v>
                </c:pt>
                <c:pt idx="356" formatCode="0.00">
                  <c:v>696.65</c:v>
                </c:pt>
                <c:pt idx="357" formatCode="0.00">
                  <c:v>696.7</c:v>
                </c:pt>
                <c:pt idx="358" formatCode="0.00">
                  <c:v>696.8</c:v>
                </c:pt>
                <c:pt idx="359" formatCode="0.00">
                  <c:v>696.82</c:v>
                </c:pt>
                <c:pt idx="360" formatCode="0.00">
                  <c:v>696.75</c:v>
                </c:pt>
                <c:pt idx="361" formatCode="0.00">
                  <c:v>696.9</c:v>
                </c:pt>
                <c:pt idx="362" formatCode="0.00">
                  <c:v>696.8</c:v>
                </c:pt>
                <c:pt idx="363" formatCode="0.00">
                  <c:v>696.8</c:v>
                </c:pt>
                <c:pt idx="364" formatCode="0.00">
                  <c:v>696.85</c:v>
                </c:pt>
                <c:pt idx="365" formatCode="0.00">
                  <c:v>696.9</c:v>
                </c:pt>
                <c:pt idx="366" formatCode="0.00">
                  <c:v>696.9</c:v>
                </c:pt>
                <c:pt idx="367" formatCode="0.00">
                  <c:v>696.8</c:v>
                </c:pt>
                <c:pt idx="368" formatCode="0.00">
                  <c:v>697</c:v>
                </c:pt>
                <c:pt idx="369" formatCode="0.00">
                  <c:v>697.1</c:v>
                </c:pt>
                <c:pt idx="370" formatCode="0.00">
                  <c:v>697.2</c:v>
                </c:pt>
                <c:pt idx="371" formatCode="0.00">
                  <c:v>697.03</c:v>
                </c:pt>
                <c:pt idx="372" formatCode="0.00">
                  <c:v>697.15</c:v>
                </c:pt>
                <c:pt idx="373" formatCode="0.00">
                  <c:v>697.18</c:v>
                </c:pt>
                <c:pt idx="374" formatCode="0.00">
                  <c:v>697.2</c:v>
                </c:pt>
                <c:pt idx="375" formatCode="0.00">
                  <c:v>697.1</c:v>
                </c:pt>
                <c:pt idx="376" formatCode="0.00">
                  <c:v>697.05</c:v>
                </c:pt>
                <c:pt idx="377" formatCode="0.00">
                  <c:v>697.15</c:v>
                </c:pt>
                <c:pt idx="378" formatCode="0.00">
                  <c:v>697.1</c:v>
                </c:pt>
                <c:pt idx="379" formatCode="0.00">
                  <c:v>697.2</c:v>
                </c:pt>
                <c:pt idx="380" formatCode="0.00">
                  <c:v>697.22</c:v>
                </c:pt>
                <c:pt idx="381" formatCode="0.00">
                  <c:v>697.45</c:v>
                </c:pt>
                <c:pt idx="382" formatCode="0.00">
                  <c:v>697.4</c:v>
                </c:pt>
                <c:pt idx="383" formatCode="0.00">
                  <c:v>697.85</c:v>
                </c:pt>
                <c:pt idx="387" formatCode="0.00">
                  <c:v>697.55</c:v>
                </c:pt>
                <c:pt idx="388" formatCode="0.00">
                  <c:v>697.35</c:v>
                </c:pt>
                <c:pt idx="389" formatCode="0.00">
                  <c:v>697.5</c:v>
                </c:pt>
                <c:pt idx="390" formatCode="0.00">
                  <c:v>697.4</c:v>
                </c:pt>
                <c:pt idx="391" formatCode="0.00">
                  <c:v>697.55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17760"/>
        <c:axId val="135328128"/>
      </c:lineChart>
      <c:catAx>
        <c:axId val="135317760"/>
        <c:scaling>
          <c:orientation val="minMax"/>
        </c:scaling>
        <c:delete val="0"/>
        <c:axPos val="b"/>
        <c:numFmt formatCode="[$-409]mmmmm\-yy;@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328128"/>
        <c:crosses val="max"/>
        <c:auto val="1"/>
        <c:lblAlgn val="ctr"/>
        <c:lblOffset val="0"/>
        <c:tickLblSkip val="24"/>
        <c:tickMarkSkip val="24"/>
        <c:noMultiLvlLbl val="0"/>
      </c:catAx>
      <c:valAx>
        <c:axId val="135328128"/>
        <c:scaling>
          <c:orientation val="maxMin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202283807661297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317760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10207057451158"/>
          <c:y val="0.47960852932599113"/>
          <c:w val="0.20754715660542433"/>
          <c:h val="0.225122398915821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Water Levels in Buckman 10-13 Area Wells</a:t>
            </a:r>
          </a:p>
        </c:rich>
      </c:tx>
      <c:layout>
        <c:manualLayout>
          <c:xMode val="edge"/>
          <c:yMode val="edge"/>
          <c:x val="0.22530522018081073"/>
          <c:y val="1.9575935361021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7791342952276"/>
          <c:y val="8.9722675367047311E-2"/>
          <c:w val="0.85460599334073251"/>
          <c:h val="0.756933115823817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'Area Water Levels '!$M$3</c:f>
              <c:strCache>
                <c:ptCount val="1"/>
                <c:pt idx="0">
                  <c:v>RG-25463</c:v>
                </c:pt>
              </c:strCache>
            </c:strRef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'Area Water Levels '!$M$10:$M$200</c:f>
              <c:numCache>
                <c:formatCode>m/d/yyyy</c:formatCode>
                <c:ptCount val="191"/>
                <c:pt idx="0">
                  <c:v>27415</c:v>
                </c:pt>
                <c:pt idx="1">
                  <c:v>27987</c:v>
                </c:pt>
                <c:pt idx="2">
                  <c:v>28003</c:v>
                </c:pt>
                <c:pt idx="3">
                  <c:v>28004</c:v>
                </c:pt>
                <c:pt idx="4">
                  <c:v>28032</c:v>
                </c:pt>
                <c:pt idx="5">
                  <c:v>28065</c:v>
                </c:pt>
                <c:pt idx="6">
                  <c:v>28079</c:v>
                </c:pt>
                <c:pt idx="7">
                  <c:v>28094</c:v>
                </c:pt>
                <c:pt idx="8">
                  <c:v>28109</c:v>
                </c:pt>
                <c:pt idx="9">
                  <c:v>28123</c:v>
                </c:pt>
                <c:pt idx="10">
                  <c:v>28140</c:v>
                </c:pt>
                <c:pt idx="11">
                  <c:v>28155</c:v>
                </c:pt>
                <c:pt idx="12">
                  <c:v>28171</c:v>
                </c:pt>
                <c:pt idx="13">
                  <c:v>28184</c:v>
                </c:pt>
                <c:pt idx="14">
                  <c:v>28199</c:v>
                </c:pt>
                <c:pt idx="15">
                  <c:v>28215</c:v>
                </c:pt>
                <c:pt idx="16">
                  <c:v>28230</c:v>
                </c:pt>
                <c:pt idx="17">
                  <c:v>28246</c:v>
                </c:pt>
                <c:pt idx="18">
                  <c:v>28260</c:v>
                </c:pt>
                <c:pt idx="19">
                  <c:v>28277</c:v>
                </c:pt>
                <c:pt idx="20">
                  <c:v>28291</c:v>
                </c:pt>
                <c:pt idx="21">
                  <c:v>28306</c:v>
                </c:pt>
                <c:pt idx="22">
                  <c:v>28337</c:v>
                </c:pt>
                <c:pt idx="23">
                  <c:v>28352</c:v>
                </c:pt>
                <c:pt idx="24">
                  <c:v>28369</c:v>
                </c:pt>
                <c:pt idx="25">
                  <c:v>28399</c:v>
                </c:pt>
                <c:pt idx="26">
                  <c:v>28430</c:v>
                </c:pt>
                <c:pt idx="27">
                  <c:v>28444</c:v>
                </c:pt>
                <c:pt idx="28">
                  <c:v>28474</c:v>
                </c:pt>
                <c:pt idx="29">
                  <c:v>28489</c:v>
                </c:pt>
                <c:pt idx="30">
                  <c:v>28505</c:v>
                </c:pt>
                <c:pt idx="31">
                  <c:v>28522</c:v>
                </c:pt>
                <c:pt idx="32">
                  <c:v>28536</c:v>
                </c:pt>
                <c:pt idx="33">
                  <c:v>28550</c:v>
                </c:pt>
                <c:pt idx="34">
                  <c:v>38133</c:v>
                </c:pt>
                <c:pt idx="35">
                  <c:v>39840</c:v>
                </c:pt>
                <c:pt idx="36">
                  <c:v>40024</c:v>
                </c:pt>
                <c:pt idx="37">
                  <c:v>40277</c:v>
                </c:pt>
                <c:pt idx="38">
                  <c:v>40610</c:v>
                </c:pt>
                <c:pt idx="39">
                  <c:v>40757</c:v>
                </c:pt>
                <c:pt idx="40">
                  <c:v>41032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41131</c:v>
                </c:pt>
                <c:pt idx="45">
                  <c:v>41153</c:v>
                </c:pt>
                <c:pt idx="46">
                  <c:v>41178</c:v>
                </c:pt>
                <c:pt idx="47">
                  <c:v>41183</c:v>
                </c:pt>
                <c:pt idx="48">
                  <c:v>41214</c:v>
                </c:pt>
                <c:pt idx="49">
                  <c:v>41244</c:v>
                </c:pt>
                <c:pt idx="50">
                  <c:v>41275</c:v>
                </c:pt>
                <c:pt idx="51">
                  <c:v>41306</c:v>
                </c:pt>
                <c:pt idx="52">
                  <c:v>41334</c:v>
                </c:pt>
                <c:pt idx="53">
                  <c:v>41365</c:v>
                </c:pt>
                <c:pt idx="54">
                  <c:v>41395</c:v>
                </c:pt>
                <c:pt idx="55">
                  <c:v>41426</c:v>
                </c:pt>
                <c:pt idx="56">
                  <c:v>41432</c:v>
                </c:pt>
                <c:pt idx="57">
                  <c:v>41456</c:v>
                </c:pt>
                <c:pt idx="58">
                  <c:v>41487</c:v>
                </c:pt>
                <c:pt idx="59">
                  <c:v>41518</c:v>
                </c:pt>
                <c:pt idx="60">
                  <c:v>41527</c:v>
                </c:pt>
                <c:pt idx="61">
                  <c:v>41548</c:v>
                </c:pt>
                <c:pt idx="62">
                  <c:v>41579</c:v>
                </c:pt>
                <c:pt idx="63">
                  <c:v>41609</c:v>
                </c:pt>
                <c:pt idx="64">
                  <c:v>41646</c:v>
                </c:pt>
                <c:pt idx="65">
                  <c:v>41671</c:v>
                </c:pt>
                <c:pt idx="66">
                  <c:v>41699</c:v>
                </c:pt>
                <c:pt idx="67">
                  <c:v>41730</c:v>
                </c:pt>
                <c:pt idx="68">
                  <c:v>41760</c:v>
                </c:pt>
                <c:pt idx="69">
                  <c:v>41791</c:v>
                </c:pt>
                <c:pt idx="70">
                  <c:v>41823</c:v>
                </c:pt>
                <c:pt idx="71">
                  <c:v>41852</c:v>
                </c:pt>
                <c:pt idx="72">
                  <c:v>41883</c:v>
                </c:pt>
                <c:pt idx="73">
                  <c:v>41913</c:v>
                </c:pt>
                <c:pt idx="74">
                  <c:v>41944</c:v>
                </c:pt>
                <c:pt idx="75">
                  <c:v>41974</c:v>
                </c:pt>
                <c:pt idx="76">
                  <c:v>42005</c:v>
                </c:pt>
                <c:pt idx="77">
                  <c:v>42036</c:v>
                </c:pt>
                <c:pt idx="78">
                  <c:v>42064</c:v>
                </c:pt>
                <c:pt idx="79">
                  <c:v>42095</c:v>
                </c:pt>
                <c:pt idx="80">
                  <c:v>42132</c:v>
                </c:pt>
                <c:pt idx="81">
                  <c:v>42156</c:v>
                </c:pt>
                <c:pt idx="82">
                  <c:v>42186</c:v>
                </c:pt>
                <c:pt idx="83">
                  <c:v>42217</c:v>
                </c:pt>
                <c:pt idx="84">
                  <c:v>42248</c:v>
                </c:pt>
                <c:pt idx="85">
                  <c:v>42278</c:v>
                </c:pt>
                <c:pt idx="86">
                  <c:v>42309</c:v>
                </c:pt>
                <c:pt idx="87">
                  <c:v>42339</c:v>
                </c:pt>
                <c:pt idx="88">
                  <c:v>42381</c:v>
                </c:pt>
                <c:pt idx="89">
                  <c:v>42401</c:v>
                </c:pt>
                <c:pt idx="90">
                  <c:v>42430</c:v>
                </c:pt>
                <c:pt idx="91">
                  <c:v>42461</c:v>
                </c:pt>
                <c:pt idx="92">
                  <c:v>42491</c:v>
                </c:pt>
                <c:pt idx="93">
                  <c:v>42522</c:v>
                </c:pt>
                <c:pt idx="94">
                  <c:v>42562</c:v>
                </c:pt>
              </c:numCache>
            </c:numRef>
          </c:xVal>
          <c:yVal>
            <c:numRef>
              <c:f>'Area Water Levels '!$N$10:$N$200</c:f>
              <c:numCache>
                <c:formatCode>0.00</c:formatCode>
                <c:ptCount val="191"/>
                <c:pt idx="0">
                  <c:v>464.27</c:v>
                </c:pt>
                <c:pt idx="1">
                  <c:v>463.43</c:v>
                </c:pt>
                <c:pt idx="2">
                  <c:v>463.31</c:v>
                </c:pt>
                <c:pt idx="3">
                  <c:v>463.27</c:v>
                </c:pt>
                <c:pt idx="4">
                  <c:v>463.19</c:v>
                </c:pt>
                <c:pt idx="5">
                  <c:v>463.27</c:v>
                </c:pt>
                <c:pt idx="6">
                  <c:v>463.02</c:v>
                </c:pt>
                <c:pt idx="7">
                  <c:v>463.22999999999996</c:v>
                </c:pt>
                <c:pt idx="8">
                  <c:v>463.34999999999997</c:v>
                </c:pt>
                <c:pt idx="9">
                  <c:v>462.77</c:v>
                </c:pt>
                <c:pt idx="10">
                  <c:v>462.84999999999997</c:v>
                </c:pt>
                <c:pt idx="11">
                  <c:v>463.22999999999996</c:v>
                </c:pt>
                <c:pt idx="12">
                  <c:v>463.31</c:v>
                </c:pt>
                <c:pt idx="13">
                  <c:v>462.93</c:v>
                </c:pt>
                <c:pt idx="14">
                  <c:v>463.19</c:v>
                </c:pt>
                <c:pt idx="15">
                  <c:v>462.93</c:v>
                </c:pt>
                <c:pt idx="16">
                  <c:v>463.10999999999996</c:v>
                </c:pt>
                <c:pt idx="17">
                  <c:v>462.47999999999996</c:v>
                </c:pt>
                <c:pt idx="18">
                  <c:v>463.09999999999997</c:v>
                </c:pt>
                <c:pt idx="19">
                  <c:v>463.27</c:v>
                </c:pt>
                <c:pt idx="20">
                  <c:v>463.19</c:v>
                </c:pt>
                <c:pt idx="21">
                  <c:v>463.44</c:v>
                </c:pt>
                <c:pt idx="22">
                  <c:v>462.46999999999997</c:v>
                </c:pt>
                <c:pt idx="23">
                  <c:v>463.14</c:v>
                </c:pt>
                <c:pt idx="24">
                  <c:v>463.02</c:v>
                </c:pt>
                <c:pt idx="25">
                  <c:v>463.43</c:v>
                </c:pt>
                <c:pt idx="26">
                  <c:v>463.22999999999996</c:v>
                </c:pt>
                <c:pt idx="27">
                  <c:v>463.27</c:v>
                </c:pt>
                <c:pt idx="28">
                  <c:v>463.27</c:v>
                </c:pt>
                <c:pt idx="29">
                  <c:v>463.27</c:v>
                </c:pt>
                <c:pt idx="30">
                  <c:v>463.09999999999997</c:v>
                </c:pt>
                <c:pt idx="31">
                  <c:v>463.22999999999996</c:v>
                </c:pt>
                <c:pt idx="32">
                  <c:v>464.2</c:v>
                </c:pt>
                <c:pt idx="33">
                  <c:v>465.09999999999997</c:v>
                </c:pt>
                <c:pt idx="34">
                  <c:v>467.52</c:v>
                </c:pt>
                <c:pt idx="35" formatCode="General">
                  <c:v>468.77</c:v>
                </c:pt>
                <c:pt idx="36" formatCode="General">
                  <c:v>474.25</c:v>
                </c:pt>
                <c:pt idx="37" formatCode="General">
                  <c:v>474.11</c:v>
                </c:pt>
                <c:pt idx="39" formatCode="General">
                  <c:v>470.59</c:v>
                </c:pt>
                <c:pt idx="40" formatCode="General">
                  <c:v>470.45</c:v>
                </c:pt>
                <c:pt idx="41" formatCode="General">
                  <c:v>470.39</c:v>
                </c:pt>
                <c:pt idx="42" formatCode="General">
                  <c:v>470.49</c:v>
                </c:pt>
                <c:pt idx="43" formatCode="General">
                  <c:v>470.64</c:v>
                </c:pt>
                <c:pt idx="44" formatCode="General">
                  <c:v>471.29</c:v>
                </c:pt>
                <c:pt idx="45">
                  <c:v>470.60050000000001</c:v>
                </c:pt>
                <c:pt idx="46" formatCode="General">
                  <c:v>470.65</c:v>
                </c:pt>
                <c:pt idx="47">
                  <c:v>470.5838</c:v>
                </c:pt>
                <c:pt idx="48">
                  <c:v>470.5489</c:v>
                </c:pt>
                <c:pt idx="49">
                  <c:v>470.47199999999998</c:v>
                </c:pt>
                <c:pt idx="50">
                  <c:v>470.29499999999996</c:v>
                </c:pt>
                <c:pt idx="51">
                  <c:v>470.42619999999999</c:v>
                </c:pt>
                <c:pt idx="52">
                  <c:v>470.47749999999996</c:v>
                </c:pt>
                <c:pt idx="53">
                  <c:v>470.4563</c:v>
                </c:pt>
                <c:pt idx="54">
                  <c:v>470.43239999999997</c:v>
                </c:pt>
                <c:pt idx="55">
                  <c:v>470.68489999999997</c:v>
                </c:pt>
                <c:pt idx="56" formatCode="General">
                  <c:v>471.52</c:v>
                </c:pt>
                <c:pt idx="57">
                  <c:v>470.83139999999997</c:v>
                </c:pt>
                <c:pt idx="58">
                  <c:v>470.83550000000002</c:v>
                </c:pt>
                <c:pt idx="59">
                  <c:v>470.75569999999999</c:v>
                </c:pt>
                <c:pt idx="60" formatCode="General">
                  <c:v>470.86</c:v>
                </c:pt>
                <c:pt idx="61">
                  <c:v>470.65749999999997</c:v>
                </c:pt>
                <c:pt idx="62">
                  <c:v>470.66419999999999</c:v>
                </c:pt>
                <c:pt idx="63">
                  <c:v>470.74969999999996</c:v>
                </c:pt>
                <c:pt idx="64" formatCode="General">
                  <c:v>470.68</c:v>
                </c:pt>
                <c:pt idx="65">
                  <c:v>470.34429999999998</c:v>
                </c:pt>
                <c:pt idx="66">
                  <c:v>470.54849999999999</c:v>
                </c:pt>
                <c:pt idx="67">
                  <c:v>470.61809999999997</c:v>
                </c:pt>
                <c:pt idx="68">
                  <c:v>471.00209999999998</c:v>
                </c:pt>
                <c:pt idx="69">
                  <c:v>470.86410000000001</c:v>
                </c:pt>
                <c:pt idx="70" formatCode="General">
                  <c:v>471.17</c:v>
                </c:pt>
                <c:pt idx="71">
                  <c:v>471.1259</c:v>
                </c:pt>
                <c:pt idx="72">
                  <c:v>470.8938</c:v>
                </c:pt>
                <c:pt idx="73">
                  <c:v>470.85739999999998</c:v>
                </c:pt>
                <c:pt idx="74">
                  <c:v>471.15600000000001</c:v>
                </c:pt>
                <c:pt idx="75">
                  <c:v>470.91419999999999</c:v>
                </c:pt>
                <c:pt idx="76">
                  <c:v>470.92269999999996</c:v>
                </c:pt>
                <c:pt idx="77">
                  <c:v>470.70369999999997</c:v>
                </c:pt>
                <c:pt idx="78">
                  <c:v>470.67189999999999</c:v>
                </c:pt>
                <c:pt idx="79">
                  <c:v>470.83109999999999</c:v>
                </c:pt>
                <c:pt idx="80" formatCode="General">
                  <c:v>471.43</c:v>
                </c:pt>
                <c:pt idx="81">
                  <c:v>471.25760000000002</c:v>
                </c:pt>
                <c:pt idx="82">
                  <c:v>471.36649999999997</c:v>
                </c:pt>
                <c:pt idx="83">
                  <c:v>471.39920000000001</c:v>
                </c:pt>
                <c:pt idx="84">
                  <c:v>471.34609999999998</c:v>
                </c:pt>
                <c:pt idx="85">
                  <c:v>471.22839999999997</c:v>
                </c:pt>
                <c:pt idx="86">
                  <c:v>471.27279999999996</c:v>
                </c:pt>
                <c:pt idx="87">
                  <c:v>471.39279999999997</c:v>
                </c:pt>
                <c:pt idx="88">
                  <c:v>471.5</c:v>
                </c:pt>
                <c:pt idx="89">
                  <c:v>471.04269999999997</c:v>
                </c:pt>
                <c:pt idx="90">
                  <c:v>471.2364</c:v>
                </c:pt>
                <c:pt idx="91">
                  <c:v>471.06700000000001</c:v>
                </c:pt>
                <c:pt idx="92">
                  <c:v>471.19290000000001</c:v>
                </c:pt>
                <c:pt idx="93">
                  <c:v>471.4375</c:v>
                </c:pt>
                <c:pt idx="94">
                  <c:v>471.61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'Area Water Levels '!$E$3</c:f>
              <c:strCache>
                <c:ptCount val="1"/>
                <c:pt idx="0">
                  <c:v>RG-29524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'Area Water Levels '!$E$10:$E$200</c:f>
              <c:numCache>
                <c:formatCode>m/d/yyyy</c:formatCode>
                <c:ptCount val="191"/>
                <c:pt idx="0">
                  <c:v>28427</c:v>
                </c:pt>
                <c:pt idx="1">
                  <c:v>30236</c:v>
                </c:pt>
                <c:pt idx="2">
                  <c:v>37832</c:v>
                </c:pt>
                <c:pt idx="3">
                  <c:v>38483</c:v>
                </c:pt>
                <c:pt idx="4">
                  <c:v>39840</c:v>
                </c:pt>
                <c:pt idx="5">
                  <c:v>40024</c:v>
                </c:pt>
                <c:pt idx="6">
                  <c:v>40277</c:v>
                </c:pt>
                <c:pt idx="7">
                  <c:v>40437</c:v>
                </c:pt>
                <c:pt idx="8">
                  <c:v>40610</c:v>
                </c:pt>
                <c:pt idx="9">
                  <c:v>40757</c:v>
                </c:pt>
                <c:pt idx="10">
                  <c:v>40939</c:v>
                </c:pt>
                <c:pt idx="11">
                  <c:v>41109</c:v>
                </c:pt>
              </c:numCache>
            </c:numRef>
          </c:xVal>
          <c:yVal>
            <c:numRef>
              <c:f>'Area Water Levels '!$F$10:$F$200</c:f>
              <c:numCache>
                <c:formatCode>General</c:formatCode>
                <c:ptCount val="191"/>
                <c:pt idx="0">
                  <c:v>378.8</c:v>
                </c:pt>
                <c:pt idx="1">
                  <c:v>378.89</c:v>
                </c:pt>
                <c:pt idx="2">
                  <c:v>381.47</c:v>
                </c:pt>
                <c:pt idx="3">
                  <c:v>396.66</c:v>
                </c:pt>
                <c:pt idx="4" formatCode="0.00">
                  <c:v>389.9</c:v>
                </c:pt>
                <c:pt idx="5">
                  <c:v>397.25</c:v>
                </c:pt>
                <c:pt idx="6" formatCode="0.00">
                  <c:v>400</c:v>
                </c:pt>
                <c:pt idx="7">
                  <c:v>386.05</c:v>
                </c:pt>
                <c:pt idx="9">
                  <c:v>390.75</c:v>
                </c:pt>
                <c:pt idx="10">
                  <c:v>385.7</c:v>
                </c:pt>
                <c:pt idx="11">
                  <c:v>387.4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'Area Water Levels '!$B$3</c:f>
              <c:strCache>
                <c:ptCount val="1"/>
                <c:pt idx="0">
                  <c:v>RG-6386</c:v>
                </c:pt>
              </c:strCache>
            </c:strRef>
          </c:tx>
          <c:spPr>
            <a:ln w="3175">
              <a:solidFill>
                <a:srgbClr val="339933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339933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'Area Water Levels '!$B$10:$B$200</c:f>
              <c:numCache>
                <c:formatCode>m/d/yyyy</c:formatCode>
                <c:ptCount val="191"/>
                <c:pt idx="0">
                  <c:v>24797</c:v>
                </c:pt>
                <c:pt idx="1">
                  <c:v>34881</c:v>
                </c:pt>
                <c:pt idx="2">
                  <c:v>37795</c:v>
                </c:pt>
                <c:pt idx="3">
                  <c:v>38509</c:v>
                </c:pt>
                <c:pt idx="4">
                  <c:v>38793</c:v>
                </c:pt>
                <c:pt idx="5">
                  <c:v>39834</c:v>
                </c:pt>
                <c:pt idx="6">
                  <c:v>40024</c:v>
                </c:pt>
                <c:pt idx="7">
                  <c:v>40409</c:v>
                </c:pt>
                <c:pt idx="8">
                  <c:v>40610</c:v>
                </c:pt>
                <c:pt idx="9">
                  <c:v>40757</c:v>
                </c:pt>
                <c:pt idx="10">
                  <c:v>40955</c:v>
                </c:pt>
                <c:pt idx="11">
                  <c:v>41138</c:v>
                </c:pt>
                <c:pt idx="12">
                  <c:v>41326</c:v>
                </c:pt>
                <c:pt idx="13">
                  <c:v>41542</c:v>
                </c:pt>
                <c:pt idx="14">
                  <c:v>41649</c:v>
                </c:pt>
                <c:pt idx="15">
                  <c:v>41662</c:v>
                </c:pt>
                <c:pt idx="16">
                  <c:v>41664</c:v>
                </c:pt>
                <c:pt idx="17">
                  <c:v>41837</c:v>
                </c:pt>
                <c:pt idx="18">
                  <c:v>42222</c:v>
                </c:pt>
                <c:pt idx="19">
                  <c:v>42381</c:v>
                </c:pt>
                <c:pt idx="20">
                  <c:v>42562</c:v>
                </c:pt>
              </c:numCache>
            </c:numRef>
          </c:xVal>
          <c:yVal>
            <c:numRef>
              <c:f>'Area Water Levels '!$C$10:$C$200</c:f>
              <c:numCache>
                <c:formatCode>General</c:formatCode>
                <c:ptCount val="191"/>
                <c:pt idx="0">
                  <c:v>291.17</c:v>
                </c:pt>
                <c:pt idx="1">
                  <c:v>296.98</c:v>
                </c:pt>
                <c:pt idx="2">
                  <c:v>290.10000000000002</c:v>
                </c:pt>
                <c:pt idx="3">
                  <c:v>291.89000000000004</c:v>
                </c:pt>
                <c:pt idx="4">
                  <c:v>292.16000000000003</c:v>
                </c:pt>
                <c:pt idx="5">
                  <c:v>293.57</c:v>
                </c:pt>
                <c:pt idx="6">
                  <c:v>306.62</c:v>
                </c:pt>
                <c:pt idx="7">
                  <c:v>297.17</c:v>
                </c:pt>
                <c:pt idx="8">
                  <c:v>295.87</c:v>
                </c:pt>
                <c:pt idx="9">
                  <c:v>293.63</c:v>
                </c:pt>
                <c:pt idx="10">
                  <c:v>294.45999999999998</c:v>
                </c:pt>
                <c:pt idx="11">
                  <c:v>293.51</c:v>
                </c:pt>
                <c:pt idx="12" formatCode="0.00">
                  <c:v>298.10000000000002</c:v>
                </c:pt>
                <c:pt idx="13" formatCode="0.00">
                  <c:v>293.57</c:v>
                </c:pt>
                <c:pt idx="14">
                  <c:v>293.64</c:v>
                </c:pt>
                <c:pt idx="15">
                  <c:v>293.63</c:v>
                </c:pt>
                <c:pt idx="16">
                  <c:v>262.86</c:v>
                </c:pt>
                <c:pt idx="17">
                  <c:v>293.92</c:v>
                </c:pt>
                <c:pt idx="18" formatCode="0.00">
                  <c:v>294.10000000000002</c:v>
                </c:pt>
                <c:pt idx="19" formatCode="0.00">
                  <c:v>294.3</c:v>
                </c:pt>
                <c:pt idx="20">
                  <c:v>293.92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'Area Water Levels '!$AG$3</c:f>
              <c:strCache>
                <c:ptCount val="1"/>
                <c:pt idx="0">
                  <c:v>RG-29723</c:v>
                </c:pt>
              </c:strCache>
            </c:strRef>
          </c:tx>
          <c:spPr>
            <a:ln w="28575">
              <a:solidFill>
                <a:schemeClr val="accent2"/>
              </a:solidFill>
            </a:ln>
            <a:effectLst/>
          </c:spPr>
          <c:marker>
            <c:symbol val="x"/>
            <c:size val="9"/>
            <c:spPr>
              <a:noFill/>
              <a:ln>
                <a:solidFill>
                  <a:schemeClr val="accent2"/>
                </a:solidFill>
                <a:prstDash val="solid"/>
              </a:ln>
              <a:effectLst/>
            </c:spPr>
          </c:marker>
          <c:dPt>
            <c:idx val="1"/>
            <c:bubble3D val="0"/>
            <c:spPr>
              <a:ln w="3175">
                <a:solidFill>
                  <a:schemeClr val="accent2"/>
                </a:solidFill>
                <a:prstDash val="solid"/>
              </a:ln>
              <a:effectLst/>
            </c:spPr>
          </c:dPt>
          <c:xVal>
            <c:numRef>
              <c:f>'Area Water Levels '!$AG$10:$AG$200</c:f>
              <c:numCache>
                <c:formatCode>m/d/yyyy</c:formatCode>
                <c:ptCount val="191"/>
                <c:pt idx="0">
                  <c:v>38080</c:v>
                </c:pt>
                <c:pt idx="1">
                  <c:v>39906</c:v>
                </c:pt>
                <c:pt idx="2">
                  <c:v>40051</c:v>
                </c:pt>
                <c:pt idx="3">
                  <c:v>40179</c:v>
                </c:pt>
                <c:pt idx="4">
                  <c:v>40319</c:v>
                </c:pt>
                <c:pt idx="5">
                  <c:v>40409</c:v>
                </c:pt>
                <c:pt idx="6">
                  <c:v>40610</c:v>
                </c:pt>
                <c:pt idx="7">
                  <c:v>40771</c:v>
                </c:pt>
                <c:pt idx="8">
                  <c:v>40956</c:v>
                </c:pt>
                <c:pt idx="9">
                  <c:v>41324</c:v>
                </c:pt>
                <c:pt idx="10">
                  <c:v>41134</c:v>
                </c:pt>
                <c:pt idx="11">
                  <c:v>41324</c:v>
                </c:pt>
                <c:pt idx="12">
                  <c:v>41429</c:v>
                </c:pt>
                <c:pt idx="13">
                  <c:v>41662</c:v>
                </c:pt>
                <c:pt idx="14">
                  <c:v>41837</c:v>
                </c:pt>
                <c:pt idx="15">
                  <c:v>42222</c:v>
                </c:pt>
                <c:pt idx="16">
                  <c:v>42381</c:v>
                </c:pt>
                <c:pt idx="17">
                  <c:v>42562</c:v>
                </c:pt>
              </c:numCache>
            </c:numRef>
          </c:xVal>
          <c:yVal>
            <c:numRef>
              <c:f>'Area Water Levels '!$AH$10:$AH$200</c:f>
              <c:numCache>
                <c:formatCode>General</c:formatCode>
                <c:ptCount val="191"/>
                <c:pt idx="0" formatCode="0.00">
                  <c:v>664.1</c:v>
                </c:pt>
                <c:pt idx="1">
                  <c:v>663.55</c:v>
                </c:pt>
                <c:pt idx="2">
                  <c:v>662.53</c:v>
                </c:pt>
                <c:pt idx="4" formatCode="0.00">
                  <c:v>662.74</c:v>
                </c:pt>
                <c:pt idx="5">
                  <c:v>662.97</c:v>
                </c:pt>
                <c:pt idx="6">
                  <c:v>663.02</c:v>
                </c:pt>
                <c:pt idx="7">
                  <c:v>661.51</c:v>
                </c:pt>
                <c:pt idx="8">
                  <c:v>670.29</c:v>
                </c:pt>
                <c:pt idx="9">
                  <c:v>670.61</c:v>
                </c:pt>
                <c:pt idx="10">
                  <c:v>670.63</c:v>
                </c:pt>
                <c:pt idx="11">
                  <c:v>670.59</c:v>
                </c:pt>
                <c:pt idx="12">
                  <c:v>670.99</c:v>
                </c:pt>
                <c:pt idx="13" formatCode="0.00">
                  <c:v>671.41</c:v>
                </c:pt>
                <c:pt idx="14" formatCode="0.00">
                  <c:v>671.43</c:v>
                </c:pt>
                <c:pt idx="15" formatCode="0.00">
                  <c:v>671.71</c:v>
                </c:pt>
                <c:pt idx="16" formatCode="0.00">
                  <c:v>671.97</c:v>
                </c:pt>
                <c:pt idx="17" formatCode="0.00">
                  <c:v>671.77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'Area Water Levels '!$Y$5</c:f>
              <c:strCache>
                <c:ptCount val="1"/>
                <c:pt idx="0">
                  <c:v>Bernstein </c:v>
                </c:pt>
              </c:strCache>
            </c:strRef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xVal>
            <c:numRef>
              <c:f>'Area Water Levels '!$Y$10:$Y$200</c:f>
              <c:numCache>
                <c:formatCode>m/d/yyyy</c:formatCode>
                <c:ptCount val="191"/>
                <c:pt idx="0">
                  <c:v>28754</c:v>
                </c:pt>
                <c:pt idx="1">
                  <c:v>38059</c:v>
                </c:pt>
                <c:pt idx="3">
                  <c:v>38328</c:v>
                </c:pt>
                <c:pt idx="4">
                  <c:v>38359</c:v>
                </c:pt>
                <c:pt idx="5">
                  <c:v>38389</c:v>
                </c:pt>
                <c:pt idx="6">
                  <c:v>38428</c:v>
                </c:pt>
                <c:pt idx="7">
                  <c:v>38449</c:v>
                </c:pt>
                <c:pt idx="8">
                  <c:v>38496</c:v>
                </c:pt>
                <c:pt idx="9">
                  <c:v>38511</c:v>
                </c:pt>
                <c:pt idx="10">
                  <c:v>38664</c:v>
                </c:pt>
                <c:pt idx="11">
                  <c:v>38758</c:v>
                </c:pt>
                <c:pt idx="12">
                  <c:v>38793</c:v>
                </c:pt>
                <c:pt idx="13">
                  <c:v>38847</c:v>
                </c:pt>
                <c:pt idx="14">
                  <c:v>38940</c:v>
                </c:pt>
                <c:pt idx="15">
                  <c:v>39036</c:v>
                </c:pt>
                <c:pt idx="16">
                  <c:v>39128</c:v>
                </c:pt>
                <c:pt idx="17">
                  <c:v>39216</c:v>
                </c:pt>
                <c:pt idx="18">
                  <c:v>39309</c:v>
                </c:pt>
                <c:pt idx="19">
                  <c:v>39412</c:v>
                </c:pt>
                <c:pt idx="20">
                  <c:v>39489</c:v>
                </c:pt>
                <c:pt idx="21">
                  <c:v>39569</c:v>
                </c:pt>
                <c:pt idx="22">
                  <c:v>39834</c:v>
                </c:pt>
                <c:pt idx="23">
                  <c:v>39906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40319</c:v>
                </c:pt>
                <c:pt idx="38">
                  <c:v>40330</c:v>
                </c:pt>
                <c:pt idx="39">
                  <c:v>40360</c:v>
                </c:pt>
                <c:pt idx="40">
                  <c:v>40391</c:v>
                </c:pt>
                <c:pt idx="41">
                  <c:v>40409</c:v>
                </c:pt>
                <c:pt idx="42">
                  <c:v>40422</c:v>
                </c:pt>
                <c:pt idx="43">
                  <c:v>40452</c:v>
                </c:pt>
                <c:pt idx="44">
                  <c:v>40483</c:v>
                </c:pt>
                <c:pt idx="45">
                  <c:v>40513</c:v>
                </c:pt>
                <c:pt idx="46">
                  <c:v>40544</c:v>
                </c:pt>
                <c:pt idx="47">
                  <c:v>40575</c:v>
                </c:pt>
                <c:pt idx="48">
                  <c:v>40603</c:v>
                </c:pt>
                <c:pt idx="49">
                  <c:v>40610</c:v>
                </c:pt>
                <c:pt idx="50">
                  <c:v>40634</c:v>
                </c:pt>
                <c:pt idx="51">
                  <c:v>40664</c:v>
                </c:pt>
                <c:pt idx="52">
                  <c:v>40695</c:v>
                </c:pt>
                <c:pt idx="53">
                  <c:v>40725</c:v>
                </c:pt>
                <c:pt idx="54">
                  <c:v>40756</c:v>
                </c:pt>
                <c:pt idx="55">
                  <c:v>40757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40938</c:v>
                </c:pt>
                <c:pt idx="62">
                  <c:v>40940</c:v>
                </c:pt>
                <c:pt idx="63">
                  <c:v>40969</c:v>
                </c:pt>
                <c:pt idx="64">
                  <c:v>41000</c:v>
                </c:pt>
                <c:pt idx="65">
                  <c:v>41030</c:v>
                </c:pt>
                <c:pt idx="66">
                  <c:v>41061</c:v>
                </c:pt>
                <c:pt idx="67">
                  <c:v>41091</c:v>
                </c:pt>
                <c:pt idx="68">
                  <c:v>41122</c:v>
                </c:pt>
                <c:pt idx="69">
                  <c:v>41131</c:v>
                </c:pt>
                <c:pt idx="70">
                  <c:v>41153</c:v>
                </c:pt>
                <c:pt idx="71">
                  <c:v>41183</c:v>
                </c:pt>
                <c:pt idx="72">
                  <c:v>41214</c:v>
                </c:pt>
                <c:pt idx="73">
                  <c:v>41244</c:v>
                </c:pt>
                <c:pt idx="74">
                  <c:v>41275</c:v>
                </c:pt>
                <c:pt idx="75">
                  <c:v>41306</c:v>
                </c:pt>
                <c:pt idx="76">
                  <c:v>41325</c:v>
                </c:pt>
                <c:pt idx="77">
                  <c:v>41334</c:v>
                </c:pt>
                <c:pt idx="78">
                  <c:v>41365</c:v>
                </c:pt>
                <c:pt idx="79">
                  <c:v>41395</c:v>
                </c:pt>
                <c:pt idx="80">
                  <c:v>41426</c:v>
                </c:pt>
                <c:pt idx="81">
                  <c:v>41432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41526</c:v>
                </c:pt>
                <c:pt idx="86">
                  <c:v>41548</c:v>
                </c:pt>
                <c:pt idx="87">
                  <c:v>41579</c:v>
                </c:pt>
                <c:pt idx="88">
                  <c:v>41609</c:v>
                </c:pt>
                <c:pt idx="89">
                  <c:v>41647</c:v>
                </c:pt>
                <c:pt idx="90">
                  <c:v>41671</c:v>
                </c:pt>
                <c:pt idx="91">
                  <c:v>41699</c:v>
                </c:pt>
                <c:pt idx="92">
                  <c:v>41730</c:v>
                </c:pt>
                <c:pt idx="93">
                  <c:v>41760</c:v>
                </c:pt>
                <c:pt idx="94">
                  <c:v>41791</c:v>
                </c:pt>
                <c:pt idx="95">
                  <c:v>41823</c:v>
                </c:pt>
                <c:pt idx="96">
                  <c:v>41852</c:v>
                </c:pt>
                <c:pt idx="97">
                  <c:v>41883</c:v>
                </c:pt>
                <c:pt idx="98">
                  <c:v>41913</c:v>
                </c:pt>
                <c:pt idx="99">
                  <c:v>41944</c:v>
                </c:pt>
                <c:pt idx="100">
                  <c:v>41974</c:v>
                </c:pt>
                <c:pt idx="101">
                  <c:v>42005</c:v>
                </c:pt>
                <c:pt idx="102">
                  <c:v>42036</c:v>
                </c:pt>
                <c:pt idx="103">
                  <c:v>42064</c:v>
                </c:pt>
                <c:pt idx="104">
                  <c:v>42095</c:v>
                </c:pt>
                <c:pt idx="105">
                  <c:v>42125</c:v>
                </c:pt>
                <c:pt idx="106">
                  <c:v>42156</c:v>
                </c:pt>
                <c:pt idx="107">
                  <c:v>42186</c:v>
                </c:pt>
                <c:pt idx="108">
                  <c:v>42226</c:v>
                </c:pt>
                <c:pt idx="109">
                  <c:v>42258</c:v>
                </c:pt>
                <c:pt idx="110">
                  <c:v>42278</c:v>
                </c:pt>
                <c:pt idx="111">
                  <c:v>42309</c:v>
                </c:pt>
                <c:pt idx="112">
                  <c:v>42339</c:v>
                </c:pt>
                <c:pt idx="113">
                  <c:v>42381</c:v>
                </c:pt>
                <c:pt idx="114">
                  <c:v>42401</c:v>
                </c:pt>
                <c:pt idx="115">
                  <c:v>42430</c:v>
                </c:pt>
                <c:pt idx="116">
                  <c:v>42461</c:v>
                </c:pt>
                <c:pt idx="117">
                  <c:v>42491</c:v>
                </c:pt>
                <c:pt idx="118">
                  <c:v>42522</c:v>
                </c:pt>
                <c:pt idx="119">
                  <c:v>42562</c:v>
                </c:pt>
              </c:numCache>
            </c:numRef>
          </c:xVal>
          <c:yVal>
            <c:numRef>
              <c:f>'Area Water Levels '!$Z$10:$Z$200</c:f>
              <c:numCache>
                <c:formatCode>0.00</c:formatCode>
                <c:ptCount val="191"/>
                <c:pt idx="0" formatCode="General">
                  <c:v>559.79999999999995</c:v>
                </c:pt>
                <c:pt idx="1">
                  <c:v>540.02</c:v>
                </c:pt>
                <c:pt idx="3" formatCode="General">
                  <c:v>544</c:v>
                </c:pt>
                <c:pt idx="4" formatCode="General">
                  <c:v>542</c:v>
                </c:pt>
                <c:pt idx="5" formatCode="General">
                  <c:v>538.9</c:v>
                </c:pt>
                <c:pt idx="6" formatCode="General">
                  <c:v>535</c:v>
                </c:pt>
                <c:pt idx="7" formatCode="General">
                  <c:v>536</c:v>
                </c:pt>
                <c:pt idx="8" formatCode="General">
                  <c:v>545.97</c:v>
                </c:pt>
                <c:pt idx="9" formatCode="General">
                  <c:v>533</c:v>
                </c:pt>
                <c:pt idx="10" formatCode="General">
                  <c:v>543</c:v>
                </c:pt>
                <c:pt idx="11" formatCode="General">
                  <c:v>544</c:v>
                </c:pt>
                <c:pt idx="12" formatCode="General">
                  <c:v>545.68999999999994</c:v>
                </c:pt>
                <c:pt idx="13" formatCode="General">
                  <c:v>545</c:v>
                </c:pt>
                <c:pt idx="14" formatCode="General">
                  <c:v>542</c:v>
                </c:pt>
                <c:pt idx="15" formatCode="General">
                  <c:v>536</c:v>
                </c:pt>
                <c:pt idx="16" formatCode="General">
                  <c:v>546</c:v>
                </c:pt>
                <c:pt idx="17" formatCode="General">
                  <c:v>540</c:v>
                </c:pt>
                <c:pt idx="18" formatCode="General">
                  <c:v>533</c:v>
                </c:pt>
                <c:pt idx="19" formatCode="General">
                  <c:v>543</c:v>
                </c:pt>
                <c:pt idx="20" formatCode="General">
                  <c:v>543</c:v>
                </c:pt>
                <c:pt idx="21" formatCode="General">
                  <c:v>546</c:v>
                </c:pt>
                <c:pt idx="22" formatCode="General">
                  <c:v>544.96</c:v>
                </c:pt>
                <c:pt idx="23" formatCode="General">
                  <c:v>544.39</c:v>
                </c:pt>
                <c:pt idx="24">
                  <c:v>544.66999999999996</c:v>
                </c:pt>
                <c:pt idx="25">
                  <c:v>544.62</c:v>
                </c:pt>
                <c:pt idx="26">
                  <c:v>544.67999999999995</c:v>
                </c:pt>
                <c:pt idx="27">
                  <c:v>544.48</c:v>
                </c:pt>
                <c:pt idx="28">
                  <c:v>544.5</c:v>
                </c:pt>
                <c:pt idx="29">
                  <c:v>544.12</c:v>
                </c:pt>
                <c:pt idx="30">
                  <c:v>544.42999999999995</c:v>
                </c:pt>
                <c:pt idx="31">
                  <c:v>544.24</c:v>
                </c:pt>
                <c:pt idx="32">
                  <c:v>544.54999999999995</c:v>
                </c:pt>
                <c:pt idx="33">
                  <c:v>544.15</c:v>
                </c:pt>
                <c:pt idx="34">
                  <c:v>544.09</c:v>
                </c:pt>
                <c:pt idx="35">
                  <c:v>543.97</c:v>
                </c:pt>
                <c:pt idx="36">
                  <c:v>543.97</c:v>
                </c:pt>
                <c:pt idx="37" formatCode="General">
                  <c:v>544.41999999999996</c:v>
                </c:pt>
                <c:pt idx="38">
                  <c:v>544.49</c:v>
                </c:pt>
                <c:pt idx="39">
                  <c:v>544.64</c:v>
                </c:pt>
                <c:pt idx="40">
                  <c:v>544.39</c:v>
                </c:pt>
                <c:pt idx="41" formatCode="General">
                  <c:v>544.27</c:v>
                </c:pt>
                <c:pt idx="42">
                  <c:v>544.27</c:v>
                </c:pt>
                <c:pt idx="43">
                  <c:v>544.32000000000005</c:v>
                </c:pt>
                <c:pt idx="44">
                  <c:v>544.21</c:v>
                </c:pt>
                <c:pt idx="45">
                  <c:v>544.29</c:v>
                </c:pt>
                <c:pt idx="46">
                  <c:v>543.84</c:v>
                </c:pt>
                <c:pt idx="47">
                  <c:v>543.79</c:v>
                </c:pt>
                <c:pt idx="48">
                  <c:v>544.25</c:v>
                </c:pt>
                <c:pt idx="49" formatCode="General">
                  <c:v>543.73</c:v>
                </c:pt>
                <c:pt idx="50">
                  <c:v>543.9</c:v>
                </c:pt>
                <c:pt idx="51">
                  <c:v>543.89</c:v>
                </c:pt>
                <c:pt idx="52">
                  <c:v>544.25</c:v>
                </c:pt>
                <c:pt idx="53">
                  <c:v>544.04999999999995</c:v>
                </c:pt>
                <c:pt idx="54">
                  <c:v>544.15</c:v>
                </c:pt>
                <c:pt idx="55" formatCode="General">
                  <c:v>543.92999999999995</c:v>
                </c:pt>
                <c:pt idx="56">
                  <c:v>543.91999999999996</c:v>
                </c:pt>
                <c:pt idx="57">
                  <c:v>543.95000000000005</c:v>
                </c:pt>
                <c:pt idx="58">
                  <c:v>543.74</c:v>
                </c:pt>
                <c:pt idx="59">
                  <c:v>543.5</c:v>
                </c:pt>
                <c:pt idx="60">
                  <c:v>543.92999999999995</c:v>
                </c:pt>
                <c:pt idx="61" formatCode="General">
                  <c:v>543.42999999999995</c:v>
                </c:pt>
                <c:pt idx="62">
                  <c:v>543.62</c:v>
                </c:pt>
                <c:pt idx="63">
                  <c:v>543.41</c:v>
                </c:pt>
                <c:pt idx="64">
                  <c:v>543.44000000000005</c:v>
                </c:pt>
                <c:pt idx="65">
                  <c:v>543.41</c:v>
                </c:pt>
                <c:pt idx="66">
                  <c:v>543.52</c:v>
                </c:pt>
                <c:pt idx="67">
                  <c:v>543.42999999999995</c:v>
                </c:pt>
                <c:pt idx="68">
                  <c:v>543.54999999999995</c:v>
                </c:pt>
                <c:pt idx="69" formatCode="General">
                  <c:v>543.38</c:v>
                </c:pt>
                <c:pt idx="70">
                  <c:v>543.32000000000005</c:v>
                </c:pt>
                <c:pt idx="71">
                  <c:v>543.26</c:v>
                </c:pt>
                <c:pt idx="72">
                  <c:v>543.28</c:v>
                </c:pt>
                <c:pt idx="73">
                  <c:v>543.22</c:v>
                </c:pt>
                <c:pt idx="74">
                  <c:v>543.07000000000005</c:v>
                </c:pt>
                <c:pt idx="75">
                  <c:v>543.35</c:v>
                </c:pt>
                <c:pt idx="76">
                  <c:v>542.6</c:v>
                </c:pt>
                <c:pt idx="77">
                  <c:v>543.30999999999995</c:v>
                </c:pt>
                <c:pt idx="78">
                  <c:v>543.16</c:v>
                </c:pt>
                <c:pt idx="79">
                  <c:v>542.96</c:v>
                </c:pt>
                <c:pt idx="80">
                  <c:v>543.14</c:v>
                </c:pt>
                <c:pt idx="81">
                  <c:v>543.09</c:v>
                </c:pt>
                <c:pt idx="82">
                  <c:v>543.26929999999993</c:v>
                </c:pt>
                <c:pt idx="83">
                  <c:v>543.19009999999992</c:v>
                </c:pt>
                <c:pt idx="84">
                  <c:v>543.01159999999993</c:v>
                </c:pt>
                <c:pt idx="85">
                  <c:v>542.82000000000005</c:v>
                </c:pt>
                <c:pt idx="86">
                  <c:v>542.76699999999994</c:v>
                </c:pt>
                <c:pt idx="87">
                  <c:v>542.76789999999994</c:v>
                </c:pt>
                <c:pt idx="88">
                  <c:v>542.96899999999994</c:v>
                </c:pt>
                <c:pt idx="89">
                  <c:v>542.77</c:v>
                </c:pt>
                <c:pt idx="90">
                  <c:v>542.38539999999989</c:v>
                </c:pt>
                <c:pt idx="91">
                  <c:v>542.66059999999993</c:v>
                </c:pt>
                <c:pt idx="92">
                  <c:v>542.67759999999998</c:v>
                </c:pt>
                <c:pt idx="93">
                  <c:v>542.92509999999993</c:v>
                </c:pt>
                <c:pt idx="94">
                  <c:v>542.72089999999992</c:v>
                </c:pt>
                <c:pt idx="95">
                  <c:v>543.13</c:v>
                </c:pt>
                <c:pt idx="96">
                  <c:v>543.12040000000002</c:v>
                </c:pt>
                <c:pt idx="97">
                  <c:v>542.79290000000003</c:v>
                </c:pt>
                <c:pt idx="98">
                  <c:v>542.65890000000002</c:v>
                </c:pt>
                <c:pt idx="99">
                  <c:v>542.98879999999997</c:v>
                </c:pt>
                <c:pt idx="100">
                  <c:v>542.8664</c:v>
                </c:pt>
                <c:pt idx="101">
                  <c:v>542.7088</c:v>
                </c:pt>
                <c:pt idx="102">
                  <c:v>542.57309999999995</c:v>
                </c:pt>
                <c:pt idx="103">
                  <c:v>542.59690000000001</c:v>
                </c:pt>
                <c:pt idx="104">
                  <c:v>542.35569999999996</c:v>
                </c:pt>
                <c:pt idx="105">
                  <c:v>542.41380000000004</c:v>
                </c:pt>
                <c:pt idx="106">
                  <c:v>542.42179999999996</c:v>
                </c:pt>
                <c:pt idx="107">
                  <c:v>542.47249999999997</c:v>
                </c:pt>
                <c:pt idx="108">
                  <c:v>542.51</c:v>
                </c:pt>
                <c:pt idx="109">
                  <c:v>542.55999999999995</c:v>
                </c:pt>
                <c:pt idx="110">
                  <c:v>542.37</c:v>
                </c:pt>
                <c:pt idx="111">
                  <c:v>542.23140000000001</c:v>
                </c:pt>
                <c:pt idx="112">
                  <c:v>542.1454</c:v>
                </c:pt>
                <c:pt idx="113">
                  <c:v>542.47</c:v>
                </c:pt>
                <c:pt idx="114">
                  <c:v>541.84820000000002</c:v>
                </c:pt>
                <c:pt idx="115">
                  <c:v>542.21839999999997</c:v>
                </c:pt>
                <c:pt idx="116">
                  <c:v>542.02840000000003</c:v>
                </c:pt>
                <c:pt idx="117">
                  <c:v>542.02059999999994</c:v>
                </c:pt>
                <c:pt idx="118">
                  <c:v>542.14369999999997</c:v>
                </c:pt>
                <c:pt idx="119">
                  <c:v>542.04</c:v>
                </c:pt>
              </c:numCache>
            </c:numRef>
          </c:yVal>
          <c:smooth val="0"/>
        </c:ser>
        <c:ser>
          <c:idx val="9"/>
          <c:order val="5"/>
          <c:tx>
            <c:strRef>
              <c:f>'Area Water Levels '!$V$3</c:f>
              <c:strCache>
                <c:ptCount val="1"/>
                <c:pt idx="0">
                  <c:v>RG-28112</c:v>
                </c:pt>
              </c:strCache>
            </c:strRef>
          </c:tx>
          <c:xVal>
            <c:numRef>
              <c:f>'Area Water Levels '!$V$11:$V$200</c:f>
              <c:numCache>
                <c:formatCode>m/d/yyyy</c:formatCode>
                <c:ptCount val="190"/>
                <c:pt idx="0">
                  <c:v>39834</c:v>
                </c:pt>
                <c:pt idx="1">
                  <c:v>40319</c:v>
                </c:pt>
                <c:pt idx="2">
                  <c:v>40409</c:v>
                </c:pt>
                <c:pt idx="3">
                  <c:v>40610</c:v>
                </c:pt>
                <c:pt idx="4">
                  <c:v>40757</c:v>
                </c:pt>
                <c:pt idx="5">
                  <c:v>40939</c:v>
                </c:pt>
                <c:pt idx="6">
                  <c:v>41129</c:v>
                </c:pt>
                <c:pt idx="7">
                  <c:v>41171</c:v>
                </c:pt>
                <c:pt idx="8">
                  <c:v>41311</c:v>
                </c:pt>
                <c:pt idx="9">
                  <c:v>41536</c:v>
                </c:pt>
                <c:pt idx="10">
                  <c:v>41837</c:v>
                </c:pt>
                <c:pt idx="11">
                  <c:v>42221</c:v>
                </c:pt>
                <c:pt idx="12">
                  <c:v>42381</c:v>
                </c:pt>
                <c:pt idx="13">
                  <c:v>42562</c:v>
                </c:pt>
              </c:numCache>
            </c:numRef>
          </c:xVal>
          <c:yVal>
            <c:numRef>
              <c:f>'Area Water Levels '!$W$11:$W$200</c:f>
              <c:numCache>
                <c:formatCode>General</c:formatCode>
                <c:ptCount val="190"/>
                <c:pt idx="0">
                  <c:v>548.30999999999995</c:v>
                </c:pt>
                <c:pt idx="1">
                  <c:v>548.62</c:v>
                </c:pt>
                <c:pt idx="2">
                  <c:v>548.74</c:v>
                </c:pt>
                <c:pt idx="3">
                  <c:v>548.66999999999996</c:v>
                </c:pt>
                <c:pt idx="4">
                  <c:v>549.19000000000005</c:v>
                </c:pt>
                <c:pt idx="5">
                  <c:v>549.11</c:v>
                </c:pt>
                <c:pt idx="6">
                  <c:v>549.44000000000005</c:v>
                </c:pt>
                <c:pt idx="7">
                  <c:v>549.67000000000007</c:v>
                </c:pt>
                <c:pt idx="8">
                  <c:v>549.78000000000009</c:v>
                </c:pt>
                <c:pt idx="9">
                  <c:v>549.79000000000008</c:v>
                </c:pt>
                <c:pt idx="10">
                  <c:v>550</c:v>
                </c:pt>
                <c:pt idx="11">
                  <c:v>550.42000000000007</c:v>
                </c:pt>
                <c:pt idx="12">
                  <c:v>550.65000000000009</c:v>
                </c:pt>
                <c:pt idx="13">
                  <c:v>550.57000000000005</c:v>
                </c:pt>
              </c:numCache>
            </c:numRef>
          </c:yVal>
          <c:smooth val="0"/>
        </c:ser>
        <c:ser>
          <c:idx val="4"/>
          <c:order val="6"/>
          <c:tx>
            <c:v>RG-93871</c:v>
          </c:tx>
          <c:xVal>
            <c:numRef>
              <c:f>'Area Water Levels '!$AJ$10:$AJ$200</c:f>
              <c:numCache>
                <c:formatCode>m/d/yyyy</c:formatCode>
                <c:ptCount val="191"/>
                <c:pt idx="0">
                  <c:v>41402</c:v>
                </c:pt>
                <c:pt idx="1">
                  <c:v>41422</c:v>
                </c:pt>
                <c:pt idx="2">
                  <c:v>41432</c:v>
                </c:pt>
                <c:pt idx="3">
                  <c:v>41653</c:v>
                </c:pt>
                <c:pt idx="4">
                  <c:v>41705</c:v>
                </c:pt>
                <c:pt idx="5">
                  <c:v>41730</c:v>
                </c:pt>
                <c:pt idx="6">
                  <c:v>41760</c:v>
                </c:pt>
                <c:pt idx="7">
                  <c:v>41791</c:v>
                </c:pt>
                <c:pt idx="8">
                  <c:v>41821</c:v>
                </c:pt>
                <c:pt idx="9">
                  <c:v>41852</c:v>
                </c:pt>
                <c:pt idx="10">
                  <c:v>41883</c:v>
                </c:pt>
                <c:pt idx="11">
                  <c:v>41913</c:v>
                </c:pt>
                <c:pt idx="12">
                  <c:v>41944</c:v>
                </c:pt>
                <c:pt idx="13">
                  <c:v>41974</c:v>
                </c:pt>
                <c:pt idx="14">
                  <c:v>42005</c:v>
                </c:pt>
                <c:pt idx="15">
                  <c:v>42036</c:v>
                </c:pt>
                <c:pt idx="16">
                  <c:v>42064</c:v>
                </c:pt>
                <c:pt idx="17">
                  <c:v>42095</c:v>
                </c:pt>
                <c:pt idx="18">
                  <c:v>42125</c:v>
                </c:pt>
                <c:pt idx="19">
                  <c:v>42156</c:v>
                </c:pt>
                <c:pt idx="20">
                  <c:v>42195</c:v>
                </c:pt>
                <c:pt idx="21">
                  <c:v>42217</c:v>
                </c:pt>
                <c:pt idx="22">
                  <c:v>42248</c:v>
                </c:pt>
                <c:pt idx="23">
                  <c:v>42278</c:v>
                </c:pt>
                <c:pt idx="24">
                  <c:v>42309</c:v>
                </c:pt>
                <c:pt idx="25">
                  <c:v>42339</c:v>
                </c:pt>
                <c:pt idx="26">
                  <c:v>42381</c:v>
                </c:pt>
                <c:pt idx="27">
                  <c:v>42401</c:v>
                </c:pt>
                <c:pt idx="28">
                  <c:v>42430</c:v>
                </c:pt>
                <c:pt idx="29">
                  <c:v>42461</c:v>
                </c:pt>
                <c:pt idx="30">
                  <c:v>42491</c:v>
                </c:pt>
                <c:pt idx="31">
                  <c:v>42522</c:v>
                </c:pt>
                <c:pt idx="32">
                  <c:v>42562</c:v>
                </c:pt>
              </c:numCache>
            </c:numRef>
          </c:xVal>
          <c:yVal>
            <c:numRef>
              <c:f>'Area Water Levels '!$AK$10:$AK$200</c:f>
              <c:numCache>
                <c:formatCode>General</c:formatCode>
                <c:ptCount val="191"/>
                <c:pt idx="0">
                  <c:v>373.23999999999995</c:v>
                </c:pt>
                <c:pt idx="1">
                  <c:v>373.13</c:v>
                </c:pt>
                <c:pt idx="2">
                  <c:v>373.31</c:v>
                </c:pt>
                <c:pt idx="3">
                  <c:v>373.31</c:v>
                </c:pt>
                <c:pt idx="4">
                  <c:v>373.13</c:v>
                </c:pt>
                <c:pt idx="5" formatCode="0.00">
                  <c:v>373.19409999999999</c:v>
                </c:pt>
                <c:pt idx="6" formatCode="0.00">
                  <c:v>373.43029999999999</c:v>
                </c:pt>
                <c:pt idx="7" formatCode="0.00">
                  <c:v>373.48230000000001</c:v>
                </c:pt>
                <c:pt idx="8">
                  <c:v>373.76</c:v>
                </c:pt>
                <c:pt idx="9" formatCode="0.00">
                  <c:v>373.55239999999998</c:v>
                </c:pt>
                <c:pt idx="10" formatCode="0.00">
                  <c:v>373.33079999999995</c:v>
                </c:pt>
                <c:pt idx="11" formatCode="0.00">
                  <c:v>373.24609999999996</c:v>
                </c:pt>
                <c:pt idx="12" formatCode="0.00">
                  <c:v>373.47129999999999</c:v>
                </c:pt>
                <c:pt idx="13" formatCode="0.00">
                  <c:v>373.2312</c:v>
                </c:pt>
                <c:pt idx="14" formatCode="0.00">
                  <c:v>373.2124</c:v>
                </c:pt>
                <c:pt idx="15" formatCode="0.00">
                  <c:v>373.15019999999998</c:v>
                </c:pt>
                <c:pt idx="16" formatCode="0.00">
                  <c:v>373.11929999999995</c:v>
                </c:pt>
                <c:pt idx="17" formatCode="0.00">
                  <c:v>373.28120000000001</c:v>
                </c:pt>
                <c:pt idx="18" formatCode="0.00">
                  <c:v>373.36039999999997</c:v>
                </c:pt>
                <c:pt idx="19" formatCode="0.00">
                  <c:v>373.59569999999997</c:v>
                </c:pt>
                <c:pt idx="20">
                  <c:v>373.90999999999997</c:v>
                </c:pt>
                <c:pt idx="21" formatCode="0.00">
                  <c:v>374.03549999999996</c:v>
                </c:pt>
                <c:pt idx="22" formatCode="0.00">
                  <c:v>373.87629999999996</c:v>
                </c:pt>
                <c:pt idx="23" formatCode="0.00">
                  <c:v>373.95899999999995</c:v>
                </c:pt>
                <c:pt idx="24" formatCode="0.00">
                  <c:v>373.72249999999997</c:v>
                </c:pt>
                <c:pt idx="25" formatCode="0.00">
                  <c:v>373.64949999999999</c:v>
                </c:pt>
                <c:pt idx="26">
                  <c:v>373.83</c:v>
                </c:pt>
                <c:pt idx="27" formatCode="0.00">
                  <c:v>373.55679999999995</c:v>
                </c:pt>
                <c:pt idx="28" formatCode="0.00">
                  <c:v>373.78859999999997</c:v>
                </c:pt>
                <c:pt idx="29" formatCode="0.00">
                  <c:v>373.63279999999997</c:v>
                </c:pt>
                <c:pt idx="30" formatCode="0.00">
                  <c:v>373.65699999999998</c:v>
                </c:pt>
                <c:pt idx="31" formatCode="0.00">
                  <c:v>374.02089999999998</c:v>
                </c:pt>
                <c:pt idx="32">
                  <c:v>374.13</c:v>
                </c:pt>
              </c:numCache>
            </c:numRef>
          </c:yVal>
          <c:smooth val="0"/>
        </c:ser>
        <c:ser>
          <c:idx val="5"/>
          <c:order val="7"/>
          <c:tx>
            <c:v>RG-81860</c:v>
          </c:tx>
          <c:xVal>
            <c:numRef>
              <c:f>'Area Water Levels '!$AN$10:$AN$17</c:f>
              <c:numCache>
                <c:formatCode>m/d/yyyy</c:formatCode>
                <c:ptCount val="8"/>
                <c:pt idx="0">
                  <c:v>40485</c:v>
                </c:pt>
                <c:pt idx="1">
                  <c:v>41457</c:v>
                </c:pt>
                <c:pt idx="2">
                  <c:v>41540</c:v>
                </c:pt>
                <c:pt idx="3">
                  <c:v>41653</c:v>
                </c:pt>
                <c:pt idx="4">
                  <c:v>41837</c:v>
                </c:pt>
                <c:pt idx="5">
                  <c:v>42222</c:v>
                </c:pt>
                <c:pt idx="6">
                  <c:v>42381</c:v>
                </c:pt>
                <c:pt idx="7">
                  <c:v>42570</c:v>
                </c:pt>
              </c:numCache>
            </c:numRef>
          </c:xVal>
          <c:yVal>
            <c:numRef>
              <c:f>'Area Water Levels '!$AO$10:$AO$17</c:f>
              <c:numCache>
                <c:formatCode>General</c:formatCode>
                <c:ptCount val="8"/>
                <c:pt idx="0" formatCode="0.00">
                  <c:v>398.90000000000003</c:v>
                </c:pt>
                <c:pt idx="1">
                  <c:v>370.66</c:v>
                </c:pt>
                <c:pt idx="2">
                  <c:v>370.78000000000003</c:v>
                </c:pt>
                <c:pt idx="3">
                  <c:v>369.93</c:v>
                </c:pt>
                <c:pt idx="4" formatCode="0.00">
                  <c:v>370.54</c:v>
                </c:pt>
                <c:pt idx="5">
                  <c:v>370.77000000000004</c:v>
                </c:pt>
                <c:pt idx="6">
                  <c:v>370.27000000000004</c:v>
                </c:pt>
                <c:pt idx="7">
                  <c:v>371.01000000000005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47040"/>
        <c:axId val="137065216"/>
      </c:scatterChart>
      <c:valAx>
        <c:axId val="137047040"/>
        <c:scaling>
          <c:orientation val="minMax"/>
          <c:max val="42917"/>
          <c:min val="24000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65216"/>
        <c:crosses val="max"/>
        <c:crossBetween val="midCat"/>
        <c:majorUnit val="1095"/>
        <c:minorUnit val="365"/>
      </c:valAx>
      <c:valAx>
        <c:axId val="137065216"/>
        <c:scaling>
          <c:orientation val="maxMin"/>
          <c:max val="7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to Water (feet below ground level)</a:t>
                </a:r>
              </a:p>
            </c:rich>
          </c:tx>
          <c:layout>
            <c:manualLayout>
              <c:xMode val="edge"/>
              <c:yMode val="edge"/>
              <c:x val="0"/>
              <c:y val="0.239804264662995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47040"/>
        <c:crosses val="autoZero"/>
        <c:crossBetween val="midCat"/>
        <c:majorUnit val="100"/>
        <c:minorUnit val="25"/>
      </c:valAx>
      <c:spPr>
        <a:noFill/>
        <a:ln w="12700">
          <a:solidFill>
            <a:srgbClr val="993366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209763779527558"/>
          <c:y val="0.52039147067400893"/>
          <c:w val="0.12704450277048701"/>
          <c:h val="0.315155751923121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2:  Measured Pumping and Non-pumping Water Levels</a:t>
            </a:r>
          </a:p>
        </c:rich>
      </c:tx>
      <c:layout>
        <c:manualLayout>
          <c:xMode val="edge"/>
          <c:yMode val="edge"/>
          <c:x val="9.7669291338582681E-2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355628058727568"/>
          <c:w val="0.876803551609323"/>
          <c:h val="0.68622836361141137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'BW Water Levels'!$A$6:$A$400</c:f>
              <c:strCache>
                <c:ptCount val="392"/>
                <c:pt idx="0">
                  <c:v>10/31/82</c:v>
                </c:pt>
                <c:pt idx="1">
                  <c:v>11/30/82</c:v>
                </c:pt>
                <c:pt idx="2">
                  <c:v>12/31/82</c:v>
                </c:pt>
                <c:pt idx="3">
                  <c:v>1/31/83</c:v>
                </c:pt>
                <c:pt idx="4">
                  <c:v>2/28/83</c:v>
                </c:pt>
                <c:pt idx="5">
                  <c:v>3/31/83</c:v>
                </c:pt>
                <c:pt idx="6">
                  <c:v>4/30/83</c:v>
                </c:pt>
                <c:pt idx="7">
                  <c:v>5/31/83</c:v>
                </c:pt>
                <c:pt idx="8">
                  <c:v>6/30/83</c:v>
                </c:pt>
                <c:pt idx="9">
                  <c:v>7/31/83</c:v>
                </c:pt>
                <c:pt idx="10">
                  <c:v>8/31/83</c:v>
                </c:pt>
                <c:pt idx="11">
                  <c:v>9/30/83</c:v>
                </c:pt>
                <c:pt idx="12">
                  <c:v>10/31/83</c:v>
                </c:pt>
                <c:pt idx="13">
                  <c:v>11/30/83</c:v>
                </c:pt>
                <c:pt idx="14">
                  <c:v>12/31/83</c:v>
                </c:pt>
                <c:pt idx="15">
                  <c:v>1/31/84</c:v>
                </c:pt>
                <c:pt idx="16">
                  <c:v>2/29/84</c:v>
                </c:pt>
                <c:pt idx="17">
                  <c:v>3/31/84</c:v>
                </c:pt>
                <c:pt idx="18">
                  <c:v>4/30/84</c:v>
                </c:pt>
                <c:pt idx="19">
                  <c:v>5/31/84</c:v>
                </c:pt>
                <c:pt idx="20">
                  <c:v>6/30/84</c:v>
                </c:pt>
                <c:pt idx="21">
                  <c:v>7/31/84</c:v>
                </c:pt>
                <c:pt idx="22">
                  <c:v>8/31/84</c:v>
                </c:pt>
                <c:pt idx="23">
                  <c:v>9/30/84</c:v>
                </c:pt>
                <c:pt idx="24">
                  <c:v>10/31/84</c:v>
                </c:pt>
                <c:pt idx="25">
                  <c:v>11/30/84</c:v>
                </c:pt>
                <c:pt idx="26">
                  <c:v>12/31/84</c:v>
                </c:pt>
                <c:pt idx="27">
                  <c:v>1/31/85</c:v>
                </c:pt>
                <c:pt idx="28">
                  <c:v>2/28/85</c:v>
                </c:pt>
                <c:pt idx="29">
                  <c:v>3/31/85</c:v>
                </c:pt>
                <c:pt idx="30">
                  <c:v>4/30/85</c:v>
                </c:pt>
                <c:pt idx="31">
                  <c:v>5/31/85</c:v>
                </c:pt>
                <c:pt idx="32">
                  <c:v>6/30/85</c:v>
                </c:pt>
                <c:pt idx="33">
                  <c:v>7/31/85</c:v>
                </c:pt>
                <c:pt idx="34">
                  <c:v>8/31/85</c:v>
                </c:pt>
                <c:pt idx="35">
                  <c:v>9/30/85</c:v>
                </c:pt>
                <c:pt idx="36">
                  <c:v>10/31/85</c:v>
                </c:pt>
                <c:pt idx="37">
                  <c:v>11/30/85</c:v>
                </c:pt>
                <c:pt idx="38">
                  <c:v>12/31/85</c:v>
                </c:pt>
                <c:pt idx="39">
                  <c:v>1/31/86</c:v>
                </c:pt>
                <c:pt idx="40">
                  <c:v>2/28/86</c:v>
                </c:pt>
                <c:pt idx="41">
                  <c:v>3/31/86</c:v>
                </c:pt>
                <c:pt idx="42">
                  <c:v>4/30/86</c:v>
                </c:pt>
                <c:pt idx="43">
                  <c:v>5/31/86</c:v>
                </c:pt>
                <c:pt idx="44">
                  <c:v>6/30/86</c:v>
                </c:pt>
                <c:pt idx="45">
                  <c:v>7/31/86</c:v>
                </c:pt>
                <c:pt idx="46">
                  <c:v>8/31/86</c:v>
                </c:pt>
                <c:pt idx="47">
                  <c:v>9/30/86</c:v>
                </c:pt>
                <c:pt idx="48">
                  <c:v>10/31/86</c:v>
                </c:pt>
                <c:pt idx="49">
                  <c:v>11/30/86</c:v>
                </c:pt>
                <c:pt idx="50">
                  <c:v>12/31/86</c:v>
                </c:pt>
                <c:pt idx="51">
                  <c:v>1/31/87</c:v>
                </c:pt>
                <c:pt idx="52">
                  <c:v>2/28/87</c:v>
                </c:pt>
                <c:pt idx="53">
                  <c:v>3/31/87</c:v>
                </c:pt>
                <c:pt idx="54">
                  <c:v>4/30/87</c:v>
                </c:pt>
                <c:pt idx="55">
                  <c:v>5/31/87</c:v>
                </c:pt>
                <c:pt idx="56">
                  <c:v>6/30/87</c:v>
                </c:pt>
                <c:pt idx="57">
                  <c:v>7/31/87</c:v>
                </c:pt>
                <c:pt idx="58">
                  <c:v>8/31/87</c:v>
                </c:pt>
                <c:pt idx="59">
                  <c:v>9/30/87</c:v>
                </c:pt>
                <c:pt idx="60">
                  <c:v>10/31/87</c:v>
                </c:pt>
                <c:pt idx="61">
                  <c:v>11/30/87</c:v>
                </c:pt>
                <c:pt idx="62">
                  <c:v>12/31/87</c:v>
                </c:pt>
                <c:pt idx="63">
                  <c:v>1/31/88</c:v>
                </c:pt>
                <c:pt idx="64">
                  <c:v>2/29/88</c:v>
                </c:pt>
                <c:pt idx="65">
                  <c:v>3/31/88</c:v>
                </c:pt>
                <c:pt idx="66">
                  <c:v>4/30/88</c:v>
                </c:pt>
                <c:pt idx="67">
                  <c:v>5/31/88</c:v>
                </c:pt>
                <c:pt idx="68">
                  <c:v>6/30/88</c:v>
                </c:pt>
                <c:pt idx="69">
                  <c:v>7/31/88</c:v>
                </c:pt>
                <c:pt idx="70">
                  <c:v>8/31/88</c:v>
                </c:pt>
                <c:pt idx="71">
                  <c:v>9/30/88</c:v>
                </c:pt>
                <c:pt idx="72">
                  <c:v>10/31/88</c:v>
                </c:pt>
                <c:pt idx="73">
                  <c:v>11/30/88</c:v>
                </c:pt>
                <c:pt idx="74">
                  <c:v>12/31/88</c:v>
                </c:pt>
                <c:pt idx="75">
                  <c:v>1/31/89</c:v>
                </c:pt>
                <c:pt idx="76">
                  <c:v>2/28/89</c:v>
                </c:pt>
                <c:pt idx="77">
                  <c:v>3/31/89</c:v>
                </c:pt>
                <c:pt idx="78">
                  <c:v>4/30/89</c:v>
                </c:pt>
                <c:pt idx="79">
                  <c:v>5/31/89</c:v>
                </c:pt>
                <c:pt idx="80">
                  <c:v>6/30/89</c:v>
                </c:pt>
                <c:pt idx="81">
                  <c:v>7/31/89</c:v>
                </c:pt>
                <c:pt idx="82">
                  <c:v>8/31/89</c:v>
                </c:pt>
                <c:pt idx="83">
                  <c:v>9/30/89</c:v>
                </c:pt>
                <c:pt idx="84">
                  <c:v>10/31/89</c:v>
                </c:pt>
                <c:pt idx="85">
                  <c:v>11/30/89</c:v>
                </c:pt>
                <c:pt idx="86">
                  <c:v>12/31/89</c:v>
                </c:pt>
                <c:pt idx="87">
                  <c:v>1/31/90</c:v>
                </c:pt>
                <c:pt idx="88">
                  <c:v>2/28/90</c:v>
                </c:pt>
                <c:pt idx="89">
                  <c:v>3/31/90</c:v>
                </c:pt>
                <c:pt idx="90">
                  <c:v>4/30/90</c:v>
                </c:pt>
                <c:pt idx="91">
                  <c:v>5/31/90</c:v>
                </c:pt>
                <c:pt idx="92">
                  <c:v>6/30/90</c:v>
                </c:pt>
                <c:pt idx="93">
                  <c:v>7/31/90</c:v>
                </c:pt>
                <c:pt idx="94">
                  <c:v>8/31/90</c:v>
                </c:pt>
                <c:pt idx="95">
                  <c:v>9/30/90</c:v>
                </c:pt>
                <c:pt idx="96">
                  <c:v>10/31/90</c:v>
                </c:pt>
                <c:pt idx="97">
                  <c:v>11/30/90</c:v>
                </c:pt>
                <c:pt idx="98">
                  <c:v>12/31/90</c:v>
                </c:pt>
                <c:pt idx="99">
                  <c:v>1/31/91</c:v>
                </c:pt>
                <c:pt idx="100">
                  <c:v>2/28/91</c:v>
                </c:pt>
                <c:pt idx="101">
                  <c:v>3/31/91</c:v>
                </c:pt>
                <c:pt idx="102">
                  <c:v>4/30/91</c:v>
                </c:pt>
                <c:pt idx="103">
                  <c:v>5/31/91</c:v>
                </c:pt>
                <c:pt idx="104">
                  <c:v>6/30/91</c:v>
                </c:pt>
                <c:pt idx="105">
                  <c:v>7/31/91</c:v>
                </c:pt>
                <c:pt idx="106">
                  <c:v>8/31/91</c:v>
                </c:pt>
                <c:pt idx="107">
                  <c:v>9/30/91</c:v>
                </c:pt>
                <c:pt idx="108">
                  <c:v>10/31/91</c:v>
                </c:pt>
                <c:pt idx="109">
                  <c:v>11/30/91</c:v>
                </c:pt>
                <c:pt idx="110">
                  <c:v>12/31/91</c:v>
                </c:pt>
                <c:pt idx="111">
                  <c:v>1/31/92</c:v>
                </c:pt>
                <c:pt idx="112">
                  <c:v>2/29/92</c:v>
                </c:pt>
                <c:pt idx="113">
                  <c:v>3/31/92</c:v>
                </c:pt>
                <c:pt idx="114">
                  <c:v>4/30/92</c:v>
                </c:pt>
                <c:pt idx="115">
                  <c:v>5/31/92</c:v>
                </c:pt>
                <c:pt idx="116">
                  <c:v>6/30/92</c:v>
                </c:pt>
                <c:pt idx="117">
                  <c:v>7/31/92</c:v>
                </c:pt>
                <c:pt idx="118">
                  <c:v>8/31/92</c:v>
                </c:pt>
                <c:pt idx="119">
                  <c:v>9/30/92</c:v>
                </c:pt>
                <c:pt idx="120">
                  <c:v>10/31/92</c:v>
                </c:pt>
                <c:pt idx="121">
                  <c:v>11/30/92</c:v>
                </c:pt>
                <c:pt idx="122">
                  <c:v>12/31/92</c:v>
                </c:pt>
                <c:pt idx="123">
                  <c:v>1/31/93</c:v>
                </c:pt>
                <c:pt idx="124">
                  <c:v>2/28/93</c:v>
                </c:pt>
                <c:pt idx="125">
                  <c:v>3/31/93</c:v>
                </c:pt>
                <c:pt idx="126">
                  <c:v>4/30/93</c:v>
                </c:pt>
                <c:pt idx="127">
                  <c:v>5/31/93</c:v>
                </c:pt>
                <c:pt idx="128">
                  <c:v>6/30/93</c:v>
                </c:pt>
                <c:pt idx="129">
                  <c:v>7/31/93</c:v>
                </c:pt>
                <c:pt idx="130">
                  <c:v>8/31/93</c:v>
                </c:pt>
                <c:pt idx="131">
                  <c:v>9/30/93</c:v>
                </c:pt>
                <c:pt idx="132">
                  <c:v>10/31/93</c:v>
                </c:pt>
                <c:pt idx="133">
                  <c:v>11/30/93</c:v>
                </c:pt>
                <c:pt idx="134">
                  <c:v>12/31/93</c:v>
                </c:pt>
                <c:pt idx="135">
                  <c:v>1/31/94</c:v>
                </c:pt>
                <c:pt idx="136">
                  <c:v>2/28/94</c:v>
                </c:pt>
                <c:pt idx="137">
                  <c:v>3/31/94</c:v>
                </c:pt>
                <c:pt idx="138">
                  <c:v>4/30/94</c:v>
                </c:pt>
                <c:pt idx="139">
                  <c:v>5/31/94</c:v>
                </c:pt>
                <c:pt idx="140">
                  <c:v>6/30/94</c:v>
                </c:pt>
                <c:pt idx="141">
                  <c:v>7/31/94</c:v>
                </c:pt>
                <c:pt idx="142">
                  <c:v>8/31/94</c:v>
                </c:pt>
                <c:pt idx="143">
                  <c:v>9/30/94</c:v>
                </c:pt>
                <c:pt idx="144">
                  <c:v>10/31/94</c:v>
                </c:pt>
                <c:pt idx="145">
                  <c:v>11/30/94</c:v>
                </c:pt>
                <c:pt idx="146">
                  <c:v>12/31/94</c:v>
                </c:pt>
                <c:pt idx="147">
                  <c:v>1/31/95</c:v>
                </c:pt>
                <c:pt idx="148">
                  <c:v>2/28/95</c:v>
                </c:pt>
                <c:pt idx="149">
                  <c:v>3/31/95</c:v>
                </c:pt>
                <c:pt idx="150">
                  <c:v>4/30/95</c:v>
                </c:pt>
                <c:pt idx="151">
                  <c:v>5/31/95</c:v>
                </c:pt>
                <c:pt idx="152">
                  <c:v>6/30/95</c:v>
                </c:pt>
                <c:pt idx="153">
                  <c:v>7/31/95</c:v>
                </c:pt>
                <c:pt idx="154">
                  <c:v>8/31/95</c:v>
                </c:pt>
                <c:pt idx="155">
                  <c:v>9/30/95</c:v>
                </c:pt>
                <c:pt idx="156">
                  <c:v>10/31/95</c:v>
                </c:pt>
                <c:pt idx="157">
                  <c:v>11/30/95</c:v>
                </c:pt>
                <c:pt idx="158">
                  <c:v>12/31/95</c:v>
                </c:pt>
                <c:pt idx="159">
                  <c:v>1/31/96</c:v>
                </c:pt>
                <c:pt idx="160">
                  <c:v>2/29/96</c:v>
                </c:pt>
                <c:pt idx="161">
                  <c:v>3/31/96</c:v>
                </c:pt>
                <c:pt idx="162">
                  <c:v>4/30/96</c:v>
                </c:pt>
                <c:pt idx="163">
                  <c:v>5/31/96</c:v>
                </c:pt>
                <c:pt idx="164">
                  <c:v>6/30/96</c:v>
                </c:pt>
                <c:pt idx="165">
                  <c:v>7/31/96</c:v>
                </c:pt>
                <c:pt idx="166">
                  <c:v>8/31/96</c:v>
                </c:pt>
                <c:pt idx="167">
                  <c:v>9/30/96</c:v>
                </c:pt>
                <c:pt idx="168">
                  <c:v>10/31/96</c:v>
                </c:pt>
                <c:pt idx="169">
                  <c:v>11/30/96</c:v>
                </c:pt>
                <c:pt idx="170">
                  <c:v>12/31/96</c:v>
                </c:pt>
                <c:pt idx="171">
                  <c:v>1/31/97</c:v>
                </c:pt>
                <c:pt idx="172">
                  <c:v>2/28/97</c:v>
                </c:pt>
                <c:pt idx="173">
                  <c:v>3/31/97</c:v>
                </c:pt>
                <c:pt idx="174">
                  <c:v>4/30/97</c:v>
                </c:pt>
                <c:pt idx="175">
                  <c:v>5/31/97</c:v>
                </c:pt>
                <c:pt idx="176">
                  <c:v>6/30/97</c:v>
                </c:pt>
                <c:pt idx="177">
                  <c:v>7/31/97</c:v>
                </c:pt>
                <c:pt idx="178">
                  <c:v>8/31/97</c:v>
                </c:pt>
                <c:pt idx="179">
                  <c:v>9/30/97</c:v>
                </c:pt>
                <c:pt idx="180">
                  <c:v>10/31/97</c:v>
                </c:pt>
                <c:pt idx="181">
                  <c:v>11/30/97</c:v>
                </c:pt>
                <c:pt idx="182">
                  <c:v>12/31/97</c:v>
                </c:pt>
                <c:pt idx="183">
                  <c:v>1/31/98</c:v>
                </c:pt>
                <c:pt idx="184">
                  <c:v>2/28/98</c:v>
                </c:pt>
                <c:pt idx="185">
                  <c:v>3/31/98</c:v>
                </c:pt>
                <c:pt idx="186">
                  <c:v>4/30/98</c:v>
                </c:pt>
                <c:pt idx="187">
                  <c:v>5/30/98</c:v>
                </c:pt>
                <c:pt idx="188">
                  <c:v>6/30/98</c:v>
                </c:pt>
                <c:pt idx="189">
                  <c:v>7/31/98</c:v>
                </c:pt>
                <c:pt idx="190">
                  <c:v>8/31/98</c:v>
                </c:pt>
                <c:pt idx="191">
                  <c:v>9/31/98</c:v>
                </c:pt>
                <c:pt idx="192">
                  <c:v>10/31/98</c:v>
                </c:pt>
                <c:pt idx="193">
                  <c:v>11/30/98</c:v>
                </c:pt>
                <c:pt idx="194">
                  <c:v>12/31/98</c:v>
                </c:pt>
                <c:pt idx="195">
                  <c:v>1/31/99</c:v>
                </c:pt>
                <c:pt idx="196">
                  <c:v>2/28/99</c:v>
                </c:pt>
                <c:pt idx="197">
                  <c:v>3/31/99</c:v>
                </c:pt>
                <c:pt idx="198">
                  <c:v>4/30/99</c:v>
                </c:pt>
                <c:pt idx="199">
                  <c:v>5/31/99</c:v>
                </c:pt>
                <c:pt idx="200">
                  <c:v>6/30/99</c:v>
                </c:pt>
                <c:pt idx="201">
                  <c:v>7/31/99</c:v>
                </c:pt>
                <c:pt idx="202">
                  <c:v>8/31/99</c:v>
                </c:pt>
                <c:pt idx="203">
                  <c:v>9/30/99</c:v>
                </c:pt>
                <c:pt idx="204">
                  <c:v>10/31/99</c:v>
                </c:pt>
                <c:pt idx="205">
                  <c:v>11/30/99</c:v>
                </c:pt>
                <c:pt idx="206">
                  <c:v>12/31/99</c:v>
                </c:pt>
                <c:pt idx="207">
                  <c:v>1/31/00</c:v>
                </c:pt>
                <c:pt idx="208">
                  <c:v>2/28/00</c:v>
                </c:pt>
                <c:pt idx="209">
                  <c:v>3/31/00</c:v>
                </c:pt>
                <c:pt idx="210">
                  <c:v>4/30/00</c:v>
                </c:pt>
                <c:pt idx="211">
                  <c:v>5/31/00</c:v>
                </c:pt>
                <c:pt idx="212">
                  <c:v>6/30/00</c:v>
                </c:pt>
                <c:pt idx="213">
                  <c:v>7/31/00</c:v>
                </c:pt>
                <c:pt idx="214">
                  <c:v>8/31/00</c:v>
                </c:pt>
                <c:pt idx="215">
                  <c:v>9/30/00</c:v>
                </c:pt>
                <c:pt idx="216">
                  <c:v>10/31/00</c:v>
                </c:pt>
                <c:pt idx="217">
                  <c:v>11/30/00</c:v>
                </c:pt>
                <c:pt idx="218">
                  <c:v>12/31/00</c:v>
                </c:pt>
                <c:pt idx="219">
                  <c:v>1/31/01</c:v>
                </c:pt>
                <c:pt idx="220">
                  <c:v>2/28/01</c:v>
                </c:pt>
                <c:pt idx="221">
                  <c:v>3/31/01</c:v>
                </c:pt>
                <c:pt idx="222">
                  <c:v>4/30/01</c:v>
                </c:pt>
                <c:pt idx="223">
                  <c:v>5/31/01</c:v>
                </c:pt>
                <c:pt idx="224">
                  <c:v>6/30/01</c:v>
                </c:pt>
                <c:pt idx="225">
                  <c:v>7/31/01</c:v>
                </c:pt>
                <c:pt idx="226">
                  <c:v>8/31/01</c:v>
                </c:pt>
                <c:pt idx="227">
                  <c:v>9/30/01</c:v>
                </c:pt>
                <c:pt idx="228">
                  <c:v>10/31/01</c:v>
                </c:pt>
                <c:pt idx="229">
                  <c:v>11/30/01</c:v>
                </c:pt>
                <c:pt idx="230">
                  <c:v>12/31/01</c:v>
                </c:pt>
                <c:pt idx="231">
                  <c:v>1/31/02</c:v>
                </c:pt>
                <c:pt idx="232">
                  <c:v>2/28/02</c:v>
                </c:pt>
                <c:pt idx="233">
                  <c:v>3/31/02</c:v>
                </c:pt>
                <c:pt idx="234">
                  <c:v>4/30/02</c:v>
                </c:pt>
                <c:pt idx="235">
                  <c:v>5/31/02</c:v>
                </c:pt>
                <c:pt idx="236">
                  <c:v>6/30/02</c:v>
                </c:pt>
                <c:pt idx="237">
                  <c:v>7/31/02</c:v>
                </c:pt>
                <c:pt idx="238">
                  <c:v>8/31/02</c:v>
                </c:pt>
                <c:pt idx="239">
                  <c:v>9/30/02</c:v>
                </c:pt>
                <c:pt idx="240">
                  <c:v>10/31/02</c:v>
                </c:pt>
                <c:pt idx="241">
                  <c:v>11/30/02</c:v>
                </c:pt>
                <c:pt idx="242">
                  <c:v>12/31/02</c:v>
                </c:pt>
                <c:pt idx="243">
                  <c:v>1/31/03</c:v>
                </c:pt>
                <c:pt idx="244">
                  <c:v>2/28/03</c:v>
                </c:pt>
                <c:pt idx="245">
                  <c:v>3/31/03</c:v>
                </c:pt>
                <c:pt idx="246">
                  <c:v>4/30/03</c:v>
                </c:pt>
                <c:pt idx="247">
                  <c:v>5/31/03</c:v>
                </c:pt>
                <c:pt idx="248">
                  <c:v>6/30/03</c:v>
                </c:pt>
                <c:pt idx="249">
                  <c:v>7/31/03</c:v>
                </c:pt>
                <c:pt idx="250">
                  <c:v>8/31/03</c:v>
                </c:pt>
                <c:pt idx="251">
                  <c:v>9/30/03</c:v>
                </c:pt>
                <c:pt idx="252">
                  <c:v>10/31/03</c:v>
                </c:pt>
                <c:pt idx="253">
                  <c:v>11/30/03</c:v>
                </c:pt>
                <c:pt idx="254">
                  <c:v>12/31/03</c:v>
                </c:pt>
                <c:pt idx="255">
                  <c:v>1/31/04</c:v>
                </c:pt>
                <c:pt idx="256">
                  <c:v>2/28/04</c:v>
                </c:pt>
                <c:pt idx="257">
                  <c:v>3/31/04</c:v>
                </c:pt>
                <c:pt idx="258">
                  <c:v>4/30/04</c:v>
                </c:pt>
                <c:pt idx="259">
                  <c:v>5/31/04</c:v>
                </c:pt>
                <c:pt idx="260">
                  <c:v>6/30/04</c:v>
                </c:pt>
                <c:pt idx="261">
                  <c:v>7/31/04</c:v>
                </c:pt>
                <c:pt idx="262">
                  <c:v>8/31/04</c:v>
                </c:pt>
                <c:pt idx="263">
                  <c:v>9/30/04</c:v>
                </c:pt>
                <c:pt idx="264">
                  <c:v>10/31/04</c:v>
                </c:pt>
                <c:pt idx="265">
                  <c:v>11/30/04</c:v>
                </c:pt>
                <c:pt idx="266">
                  <c:v>12/31/04</c:v>
                </c:pt>
                <c:pt idx="267">
                  <c:v>1/31/05</c:v>
                </c:pt>
                <c:pt idx="268">
                  <c:v>2/28/05</c:v>
                </c:pt>
                <c:pt idx="269">
                  <c:v>3/31/05</c:v>
                </c:pt>
                <c:pt idx="270">
                  <c:v>4/30/05</c:v>
                </c:pt>
                <c:pt idx="271">
                  <c:v>5/31/05</c:v>
                </c:pt>
                <c:pt idx="272">
                  <c:v>6/30/05</c:v>
                </c:pt>
                <c:pt idx="273">
                  <c:v>7/31/05</c:v>
                </c:pt>
                <c:pt idx="274">
                  <c:v>8/31/05</c:v>
                </c:pt>
                <c:pt idx="275">
                  <c:v>9/30/05</c:v>
                </c:pt>
                <c:pt idx="276">
                  <c:v>10/31/05</c:v>
                </c:pt>
                <c:pt idx="277">
                  <c:v>11/30/05</c:v>
                </c:pt>
                <c:pt idx="278">
                  <c:v>12/31/05</c:v>
                </c:pt>
                <c:pt idx="279">
                  <c:v>1/31/06</c:v>
                </c:pt>
                <c:pt idx="280">
                  <c:v>2/28/06</c:v>
                </c:pt>
                <c:pt idx="281">
                  <c:v>3/31/06</c:v>
                </c:pt>
                <c:pt idx="282">
                  <c:v>4/30/06</c:v>
                </c:pt>
                <c:pt idx="283">
                  <c:v>5/31/06</c:v>
                </c:pt>
                <c:pt idx="284">
                  <c:v>6/30/06</c:v>
                </c:pt>
                <c:pt idx="285">
                  <c:v>7/31/06</c:v>
                </c:pt>
                <c:pt idx="286">
                  <c:v>8/31/06</c:v>
                </c:pt>
                <c:pt idx="287">
                  <c:v>9/30/06</c:v>
                </c:pt>
                <c:pt idx="288">
                  <c:v>10/31/06</c:v>
                </c:pt>
                <c:pt idx="289">
                  <c:v>11/30/06</c:v>
                </c:pt>
                <c:pt idx="290">
                  <c:v>12/31/06</c:v>
                </c:pt>
                <c:pt idx="291">
                  <c:v>1/31/07</c:v>
                </c:pt>
                <c:pt idx="292">
                  <c:v>2/28/07</c:v>
                </c:pt>
                <c:pt idx="293">
                  <c:v>3/31/07</c:v>
                </c:pt>
                <c:pt idx="294">
                  <c:v>4/30/07</c:v>
                </c:pt>
                <c:pt idx="295">
                  <c:v>5/31/07</c:v>
                </c:pt>
                <c:pt idx="296">
                  <c:v>6/30/07</c:v>
                </c:pt>
                <c:pt idx="297">
                  <c:v>7/31/07</c:v>
                </c:pt>
                <c:pt idx="298">
                  <c:v>8/31/07</c:v>
                </c:pt>
                <c:pt idx="299">
                  <c:v>9/30/07</c:v>
                </c:pt>
                <c:pt idx="300">
                  <c:v>10/31/07</c:v>
                </c:pt>
                <c:pt idx="301">
                  <c:v>11/30/07</c:v>
                </c:pt>
                <c:pt idx="302">
                  <c:v>12/31/07</c:v>
                </c:pt>
                <c:pt idx="303">
                  <c:v>1/31/08</c:v>
                </c:pt>
                <c:pt idx="304">
                  <c:v>2/29/08</c:v>
                </c:pt>
                <c:pt idx="305">
                  <c:v>3/31/08</c:v>
                </c:pt>
                <c:pt idx="306">
                  <c:v>4/30/08</c:v>
                </c:pt>
                <c:pt idx="307">
                  <c:v>5/31/08</c:v>
                </c:pt>
                <c:pt idx="308">
                  <c:v>6/30/08</c:v>
                </c:pt>
                <c:pt idx="309">
                  <c:v>7/31/08</c:v>
                </c:pt>
                <c:pt idx="310">
                  <c:v>8/31/08</c:v>
                </c:pt>
                <c:pt idx="311">
                  <c:v>9/30/08</c:v>
                </c:pt>
                <c:pt idx="312">
                  <c:v>10/31/08</c:v>
                </c:pt>
                <c:pt idx="313">
                  <c:v>11/30/08</c:v>
                </c:pt>
                <c:pt idx="314">
                  <c:v>12/31/08</c:v>
                </c:pt>
                <c:pt idx="315">
                  <c:v>1/31/09</c:v>
                </c:pt>
                <c:pt idx="316">
                  <c:v>2/28/09</c:v>
                </c:pt>
                <c:pt idx="317">
                  <c:v>3/31/09</c:v>
                </c:pt>
                <c:pt idx="318">
                  <c:v>4/30/09</c:v>
                </c:pt>
                <c:pt idx="319">
                  <c:v>5/31/09</c:v>
                </c:pt>
                <c:pt idx="320">
                  <c:v>6/30/09</c:v>
                </c:pt>
                <c:pt idx="321">
                  <c:v>7/31/09</c:v>
                </c:pt>
                <c:pt idx="322">
                  <c:v>8/31/09</c:v>
                </c:pt>
                <c:pt idx="323">
                  <c:v>9/30/09</c:v>
                </c:pt>
                <c:pt idx="324">
                  <c:v>10/31/09</c:v>
                </c:pt>
                <c:pt idx="325">
                  <c:v>11/30/09</c:v>
                </c:pt>
                <c:pt idx="326">
                  <c:v>12/31/09</c:v>
                </c:pt>
                <c:pt idx="327">
                  <c:v>1/31/10</c:v>
                </c:pt>
                <c:pt idx="328">
                  <c:v>2/28/10</c:v>
                </c:pt>
                <c:pt idx="329">
                  <c:v>3/31/10</c:v>
                </c:pt>
                <c:pt idx="330">
                  <c:v>4/30/10</c:v>
                </c:pt>
                <c:pt idx="331">
                  <c:v>5/31/10</c:v>
                </c:pt>
                <c:pt idx="332">
                  <c:v>6/30/10</c:v>
                </c:pt>
                <c:pt idx="333">
                  <c:v>7/31/10</c:v>
                </c:pt>
                <c:pt idx="334">
                  <c:v>8/31/10</c:v>
                </c:pt>
                <c:pt idx="335">
                  <c:v>9/30/10</c:v>
                </c:pt>
                <c:pt idx="336">
                  <c:v>10/31/10</c:v>
                </c:pt>
                <c:pt idx="337">
                  <c:v>11/30/10</c:v>
                </c:pt>
                <c:pt idx="338">
                  <c:v>12/31/10</c:v>
                </c:pt>
                <c:pt idx="339">
                  <c:v>1/31/11</c:v>
                </c:pt>
                <c:pt idx="340">
                  <c:v>2/28/11</c:v>
                </c:pt>
                <c:pt idx="341">
                  <c:v>3/31/11</c:v>
                </c:pt>
                <c:pt idx="342">
                  <c:v>4/30/11</c:v>
                </c:pt>
                <c:pt idx="343">
                  <c:v>5/31/11</c:v>
                </c:pt>
                <c:pt idx="344">
                  <c:v>6/30/11</c:v>
                </c:pt>
                <c:pt idx="345">
                  <c:v>7/31/11</c:v>
                </c:pt>
                <c:pt idx="346">
                  <c:v>8/31/11</c:v>
                </c:pt>
                <c:pt idx="347">
                  <c:v>9/30/11</c:v>
                </c:pt>
                <c:pt idx="348">
                  <c:v>10/31/11</c:v>
                </c:pt>
                <c:pt idx="349">
                  <c:v>11/30/11</c:v>
                </c:pt>
                <c:pt idx="350">
                  <c:v>12/31/11</c:v>
                </c:pt>
                <c:pt idx="351">
                  <c:v>1/31/12</c:v>
                </c:pt>
                <c:pt idx="352">
                  <c:v>2/29/12</c:v>
                </c:pt>
                <c:pt idx="353">
                  <c:v>3/31/12</c:v>
                </c:pt>
                <c:pt idx="354">
                  <c:v>4/30/12</c:v>
                </c:pt>
                <c:pt idx="355">
                  <c:v>5/31/12</c:v>
                </c:pt>
                <c:pt idx="356">
                  <c:v>6/30/12</c:v>
                </c:pt>
                <c:pt idx="357">
                  <c:v>7/31/12</c:v>
                </c:pt>
                <c:pt idx="358">
                  <c:v>8/31/12</c:v>
                </c:pt>
                <c:pt idx="359">
                  <c:v>9/30/12</c:v>
                </c:pt>
                <c:pt idx="360">
                  <c:v>10/31/12</c:v>
                </c:pt>
                <c:pt idx="361">
                  <c:v>11/30/12</c:v>
                </c:pt>
                <c:pt idx="362">
                  <c:v>12/31/12</c:v>
                </c:pt>
                <c:pt idx="363">
                  <c:v>1/31/13</c:v>
                </c:pt>
                <c:pt idx="364">
                  <c:v>2/28/13</c:v>
                </c:pt>
                <c:pt idx="365">
                  <c:v>3/31/13</c:v>
                </c:pt>
                <c:pt idx="366">
                  <c:v>4/30/13</c:v>
                </c:pt>
                <c:pt idx="367">
                  <c:v>5/31/13</c:v>
                </c:pt>
                <c:pt idx="368">
                  <c:v>6/30/13</c:v>
                </c:pt>
                <c:pt idx="369">
                  <c:v>7/31/13</c:v>
                </c:pt>
                <c:pt idx="370">
                  <c:v>8/31/13</c:v>
                </c:pt>
                <c:pt idx="371">
                  <c:v>9/30/13</c:v>
                </c:pt>
                <c:pt idx="372">
                  <c:v>10/31/13</c:v>
                </c:pt>
                <c:pt idx="373">
                  <c:v>11/30/13</c:v>
                </c:pt>
                <c:pt idx="374">
                  <c:v>12/31/13</c:v>
                </c:pt>
                <c:pt idx="375">
                  <c:v>1/31/14</c:v>
                </c:pt>
                <c:pt idx="376">
                  <c:v>2/28/14</c:v>
                </c:pt>
                <c:pt idx="377">
                  <c:v>3/31/14</c:v>
                </c:pt>
                <c:pt idx="378">
                  <c:v>4/30/14</c:v>
                </c:pt>
                <c:pt idx="379">
                  <c:v>5/31/14</c:v>
                </c:pt>
                <c:pt idx="380">
                  <c:v>6/30/14</c:v>
                </c:pt>
                <c:pt idx="381">
                  <c:v>7/31/14</c:v>
                </c:pt>
                <c:pt idx="382">
                  <c:v>8/31/14</c:v>
                </c:pt>
                <c:pt idx="383">
                  <c:v>9/30/14</c:v>
                </c:pt>
                <c:pt idx="384">
                  <c:v>10/1/14</c:v>
                </c:pt>
                <c:pt idx="385">
                  <c:v>11/1/14</c:v>
                </c:pt>
                <c:pt idx="386">
                  <c:v>12/1/14</c:v>
                </c:pt>
                <c:pt idx="387">
                  <c:v>1/1/15</c:v>
                </c:pt>
                <c:pt idx="388">
                  <c:v>2/1/15</c:v>
                </c:pt>
                <c:pt idx="389">
                  <c:v>3/1/15</c:v>
                </c:pt>
                <c:pt idx="390">
                  <c:v>4/1/15</c:v>
                </c:pt>
                <c:pt idx="391">
                  <c:v>5/1/15</c:v>
                </c:pt>
              </c:strCache>
            </c:strRef>
          </c:cat>
          <c:val>
            <c:numRef>
              <c:f>'BW Water Levels'!$D$6:$D$400</c:f>
              <c:numCache>
                <c:formatCode>0.0</c:formatCode>
                <c:ptCount val="395"/>
                <c:pt idx="0">
                  <c:v>54</c:v>
                </c:pt>
                <c:pt idx="1">
                  <c:v>54</c:v>
                </c:pt>
                <c:pt idx="2">
                  <c:v>47.17</c:v>
                </c:pt>
                <c:pt idx="3">
                  <c:v>35.33</c:v>
                </c:pt>
                <c:pt idx="4">
                  <c:v>7</c:v>
                </c:pt>
                <c:pt idx="5">
                  <c:v>37</c:v>
                </c:pt>
                <c:pt idx="6">
                  <c:v>22</c:v>
                </c:pt>
                <c:pt idx="7">
                  <c:v>8.42</c:v>
                </c:pt>
                <c:pt idx="24">
                  <c:v>246</c:v>
                </c:pt>
                <c:pt idx="25">
                  <c:v>50</c:v>
                </c:pt>
                <c:pt idx="27">
                  <c:v>72.17</c:v>
                </c:pt>
                <c:pt idx="28">
                  <c:v>48</c:v>
                </c:pt>
                <c:pt idx="30">
                  <c:v>28</c:v>
                </c:pt>
                <c:pt idx="31">
                  <c:v>65.33</c:v>
                </c:pt>
                <c:pt idx="32">
                  <c:v>66.5</c:v>
                </c:pt>
                <c:pt idx="33">
                  <c:v>70</c:v>
                </c:pt>
                <c:pt idx="34">
                  <c:v>65</c:v>
                </c:pt>
                <c:pt idx="35">
                  <c:v>28</c:v>
                </c:pt>
                <c:pt idx="36">
                  <c:v>87</c:v>
                </c:pt>
                <c:pt idx="37">
                  <c:v>116.91</c:v>
                </c:pt>
                <c:pt idx="38">
                  <c:v>142</c:v>
                </c:pt>
                <c:pt idx="39">
                  <c:v>136</c:v>
                </c:pt>
                <c:pt idx="40">
                  <c:v>125.91</c:v>
                </c:pt>
                <c:pt idx="41">
                  <c:v>132.25</c:v>
                </c:pt>
                <c:pt idx="42">
                  <c:v>266</c:v>
                </c:pt>
                <c:pt idx="43">
                  <c:v>101</c:v>
                </c:pt>
                <c:pt idx="44">
                  <c:v>135</c:v>
                </c:pt>
                <c:pt idx="45">
                  <c:v>195</c:v>
                </c:pt>
                <c:pt idx="46">
                  <c:v>198</c:v>
                </c:pt>
                <c:pt idx="47">
                  <c:v>199</c:v>
                </c:pt>
                <c:pt idx="48">
                  <c:v>110.33</c:v>
                </c:pt>
                <c:pt idx="49">
                  <c:v>98</c:v>
                </c:pt>
                <c:pt idx="50">
                  <c:v>123</c:v>
                </c:pt>
                <c:pt idx="51">
                  <c:v>110</c:v>
                </c:pt>
                <c:pt idx="52">
                  <c:v>109</c:v>
                </c:pt>
                <c:pt idx="53">
                  <c:v>120</c:v>
                </c:pt>
                <c:pt idx="54">
                  <c:v>151</c:v>
                </c:pt>
                <c:pt idx="55">
                  <c:v>152</c:v>
                </c:pt>
                <c:pt idx="56">
                  <c:v>315</c:v>
                </c:pt>
                <c:pt idx="58">
                  <c:v>200</c:v>
                </c:pt>
                <c:pt idx="59">
                  <c:v>473</c:v>
                </c:pt>
                <c:pt idx="60">
                  <c:v>98</c:v>
                </c:pt>
                <c:pt idx="61">
                  <c:v>131</c:v>
                </c:pt>
                <c:pt idx="62">
                  <c:v>95</c:v>
                </c:pt>
                <c:pt idx="63">
                  <c:v>131</c:v>
                </c:pt>
                <c:pt idx="64">
                  <c:v>168</c:v>
                </c:pt>
                <c:pt idx="65">
                  <c:v>178</c:v>
                </c:pt>
                <c:pt idx="66">
                  <c:v>485</c:v>
                </c:pt>
                <c:pt idx="67">
                  <c:v>305</c:v>
                </c:pt>
                <c:pt idx="68">
                  <c:v>198</c:v>
                </c:pt>
                <c:pt idx="69">
                  <c:v>300</c:v>
                </c:pt>
                <c:pt idx="70">
                  <c:v>180</c:v>
                </c:pt>
                <c:pt idx="71">
                  <c:v>138</c:v>
                </c:pt>
                <c:pt idx="72">
                  <c:v>125</c:v>
                </c:pt>
                <c:pt idx="73">
                  <c:v>130</c:v>
                </c:pt>
                <c:pt idx="74">
                  <c:v>101</c:v>
                </c:pt>
                <c:pt idx="75">
                  <c:v>115</c:v>
                </c:pt>
                <c:pt idx="76">
                  <c:v>172</c:v>
                </c:pt>
                <c:pt idx="77">
                  <c:v>366</c:v>
                </c:pt>
                <c:pt idx="78">
                  <c:v>343</c:v>
                </c:pt>
                <c:pt idx="79">
                  <c:v>255</c:v>
                </c:pt>
                <c:pt idx="80">
                  <c:v>365</c:v>
                </c:pt>
                <c:pt idx="81">
                  <c:v>368</c:v>
                </c:pt>
                <c:pt idx="82">
                  <c:v>303</c:v>
                </c:pt>
                <c:pt idx="83">
                  <c:v>375</c:v>
                </c:pt>
                <c:pt idx="84">
                  <c:v>200</c:v>
                </c:pt>
                <c:pt idx="85">
                  <c:v>288</c:v>
                </c:pt>
                <c:pt idx="86">
                  <c:v>245</c:v>
                </c:pt>
                <c:pt idx="87">
                  <c:v>220</c:v>
                </c:pt>
                <c:pt idx="88">
                  <c:v>225</c:v>
                </c:pt>
                <c:pt idx="89">
                  <c:v>230</c:v>
                </c:pt>
                <c:pt idx="90">
                  <c:v>288</c:v>
                </c:pt>
                <c:pt idx="91">
                  <c:v>290</c:v>
                </c:pt>
                <c:pt idx="92">
                  <c:v>330</c:v>
                </c:pt>
                <c:pt idx="93">
                  <c:v>296</c:v>
                </c:pt>
                <c:pt idx="94">
                  <c:v>265</c:v>
                </c:pt>
                <c:pt idx="95">
                  <c:v>210</c:v>
                </c:pt>
                <c:pt idx="96">
                  <c:v>198</c:v>
                </c:pt>
                <c:pt idx="97">
                  <c:v>112</c:v>
                </c:pt>
                <c:pt idx="98">
                  <c:v>188</c:v>
                </c:pt>
                <c:pt idx="99">
                  <c:v>160</c:v>
                </c:pt>
                <c:pt idx="100">
                  <c:v>220</c:v>
                </c:pt>
                <c:pt idx="101">
                  <c:v>145</c:v>
                </c:pt>
                <c:pt idx="102">
                  <c:v>220</c:v>
                </c:pt>
                <c:pt idx="103">
                  <c:v>142</c:v>
                </c:pt>
                <c:pt idx="104">
                  <c:v>140</c:v>
                </c:pt>
                <c:pt idx="105">
                  <c:v>138</c:v>
                </c:pt>
                <c:pt idx="106">
                  <c:v>260</c:v>
                </c:pt>
                <c:pt idx="107">
                  <c:v>298</c:v>
                </c:pt>
                <c:pt idx="108">
                  <c:v>196</c:v>
                </c:pt>
                <c:pt idx="109">
                  <c:v>171</c:v>
                </c:pt>
                <c:pt idx="110">
                  <c:v>178</c:v>
                </c:pt>
                <c:pt idx="111">
                  <c:v>148</c:v>
                </c:pt>
                <c:pt idx="112">
                  <c:v>141</c:v>
                </c:pt>
                <c:pt idx="113">
                  <c:v>162</c:v>
                </c:pt>
                <c:pt idx="114">
                  <c:v>158</c:v>
                </c:pt>
                <c:pt idx="115">
                  <c:v>162</c:v>
                </c:pt>
                <c:pt idx="116">
                  <c:v>178</c:v>
                </c:pt>
                <c:pt idx="117">
                  <c:v>177</c:v>
                </c:pt>
                <c:pt idx="118">
                  <c:v>200</c:v>
                </c:pt>
                <c:pt idx="119">
                  <c:v>270</c:v>
                </c:pt>
                <c:pt idx="120">
                  <c:v>272</c:v>
                </c:pt>
                <c:pt idx="121">
                  <c:v>278</c:v>
                </c:pt>
                <c:pt idx="122">
                  <c:v>250</c:v>
                </c:pt>
                <c:pt idx="123">
                  <c:v>238</c:v>
                </c:pt>
                <c:pt idx="124">
                  <c:v>115</c:v>
                </c:pt>
                <c:pt idx="125">
                  <c:v>133</c:v>
                </c:pt>
                <c:pt idx="126">
                  <c:v>201</c:v>
                </c:pt>
                <c:pt idx="127">
                  <c:v>301</c:v>
                </c:pt>
                <c:pt idx="128">
                  <c:v>325</c:v>
                </c:pt>
                <c:pt idx="129">
                  <c:v>355</c:v>
                </c:pt>
                <c:pt idx="130">
                  <c:v>300</c:v>
                </c:pt>
                <c:pt idx="131">
                  <c:v>315</c:v>
                </c:pt>
                <c:pt idx="132">
                  <c:v>312</c:v>
                </c:pt>
                <c:pt idx="133">
                  <c:v>308</c:v>
                </c:pt>
                <c:pt idx="134">
                  <c:v>285</c:v>
                </c:pt>
                <c:pt idx="135">
                  <c:v>228</c:v>
                </c:pt>
                <c:pt idx="136">
                  <c:v>315</c:v>
                </c:pt>
                <c:pt idx="137">
                  <c:v>287</c:v>
                </c:pt>
                <c:pt idx="138">
                  <c:v>244</c:v>
                </c:pt>
                <c:pt idx="139">
                  <c:v>280</c:v>
                </c:pt>
                <c:pt idx="140">
                  <c:v>305</c:v>
                </c:pt>
                <c:pt idx="141">
                  <c:v>300</c:v>
                </c:pt>
                <c:pt idx="142">
                  <c:v>305</c:v>
                </c:pt>
                <c:pt idx="143">
                  <c:v>300</c:v>
                </c:pt>
                <c:pt idx="144">
                  <c:v>312</c:v>
                </c:pt>
                <c:pt idx="145">
                  <c:v>330</c:v>
                </c:pt>
                <c:pt idx="146">
                  <c:v>278</c:v>
                </c:pt>
                <c:pt idx="147">
                  <c:v>335</c:v>
                </c:pt>
                <c:pt idx="148">
                  <c:v>276</c:v>
                </c:pt>
                <c:pt idx="149">
                  <c:v>255</c:v>
                </c:pt>
                <c:pt idx="150">
                  <c:v>289</c:v>
                </c:pt>
                <c:pt idx="151">
                  <c:v>230</c:v>
                </c:pt>
                <c:pt idx="189">
                  <c:v>243.7</c:v>
                </c:pt>
                <c:pt idx="193">
                  <c:v>268</c:v>
                </c:pt>
                <c:pt idx="194">
                  <c:v>268</c:v>
                </c:pt>
                <c:pt idx="195">
                  <c:v>212</c:v>
                </c:pt>
                <c:pt idx="196">
                  <c:v>622.25</c:v>
                </c:pt>
                <c:pt idx="197">
                  <c:v>576</c:v>
                </c:pt>
                <c:pt idx="198">
                  <c:v>587.6</c:v>
                </c:pt>
                <c:pt idx="199">
                  <c:v>252</c:v>
                </c:pt>
                <c:pt idx="200">
                  <c:v>626.87</c:v>
                </c:pt>
                <c:pt idx="201">
                  <c:v>592.20000000000005</c:v>
                </c:pt>
                <c:pt idx="202">
                  <c:v>592.20000000000005</c:v>
                </c:pt>
                <c:pt idx="203">
                  <c:v>603.70000000000005</c:v>
                </c:pt>
                <c:pt idx="204">
                  <c:v>559.58000000000004</c:v>
                </c:pt>
                <c:pt idx="205">
                  <c:v>585.29999999999995</c:v>
                </c:pt>
                <c:pt idx="206">
                  <c:v>573.70000000000005</c:v>
                </c:pt>
                <c:pt idx="207">
                  <c:v>557.57000000000005</c:v>
                </c:pt>
                <c:pt idx="208">
                  <c:v>564.5</c:v>
                </c:pt>
                <c:pt idx="209">
                  <c:v>552.95000000000005</c:v>
                </c:pt>
                <c:pt idx="210">
                  <c:v>592.22</c:v>
                </c:pt>
                <c:pt idx="211">
                  <c:v>592.22</c:v>
                </c:pt>
                <c:pt idx="212">
                  <c:v>592.22</c:v>
                </c:pt>
                <c:pt idx="213">
                  <c:v>573.74</c:v>
                </c:pt>
                <c:pt idx="214">
                  <c:v>559.88</c:v>
                </c:pt>
                <c:pt idx="215">
                  <c:v>564.5</c:v>
                </c:pt>
                <c:pt idx="216">
                  <c:v>587.6</c:v>
                </c:pt>
                <c:pt idx="217">
                  <c:v>599.1</c:v>
                </c:pt>
                <c:pt idx="218">
                  <c:v>382</c:v>
                </c:pt>
                <c:pt idx="219">
                  <c:v>559.88</c:v>
                </c:pt>
                <c:pt idx="220">
                  <c:v>562.19000000000005</c:v>
                </c:pt>
                <c:pt idx="221">
                  <c:v>515.99</c:v>
                </c:pt>
                <c:pt idx="222">
                  <c:v>613.01</c:v>
                </c:pt>
                <c:pt idx="223">
                  <c:v>437.4</c:v>
                </c:pt>
                <c:pt idx="224">
                  <c:v>458.2</c:v>
                </c:pt>
                <c:pt idx="225">
                  <c:v>377.3</c:v>
                </c:pt>
                <c:pt idx="226">
                  <c:v>462.86</c:v>
                </c:pt>
                <c:pt idx="227">
                  <c:v>499.82</c:v>
                </c:pt>
                <c:pt idx="228">
                  <c:v>425.9</c:v>
                </c:pt>
                <c:pt idx="235">
                  <c:v>421.28</c:v>
                </c:pt>
                <c:pt idx="236">
                  <c:v>446.69</c:v>
                </c:pt>
                <c:pt idx="237">
                  <c:v>460.55</c:v>
                </c:pt>
                <c:pt idx="238">
                  <c:v>479.03</c:v>
                </c:pt>
                <c:pt idx="239">
                  <c:v>502.13</c:v>
                </c:pt>
                <c:pt idx="240">
                  <c:v>439.76</c:v>
                </c:pt>
                <c:pt idx="241">
                  <c:v>402.8</c:v>
                </c:pt>
                <c:pt idx="242">
                  <c:v>458.24</c:v>
                </c:pt>
                <c:pt idx="243">
                  <c:v>483.65</c:v>
                </c:pt>
                <c:pt idx="244">
                  <c:v>488.27</c:v>
                </c:pt>
                <c:pt idx="245">
                  <c:v>455.93</c:v>
                </c:pt>
                <c:pt idx="246">
                  <c:v>483.65</c:v>
                </c:pt>
                <c:pt idx="247">
                  <c:v>402.8</c:v>
                </c:pt>
                <c:pt idx="248">
                  <c:v>481.34</c:v>
                </c:pt>
                <c:pt idx="249">
                  <c:v>495.2</c:v>
                </c:pt>
                <c:pt idx="250">
                  <c:v>400.49</c:v>
                </c:pt>
                <c:pt idx="251">
                  <c:v>439.76</c:v>
                </c:pt>
                <c:pt idx="252">
                  <c:v>400.49</c:v>
                </c:pt>
                <c:pt idx="253">
                  <c:v>391.25</c:v>
                </c:pt>
                <c:pt idx="254">
                  <c:v>379.7</c:v>
                </c:pt>
                <c:pt idx="255">
                  <c:v>363.53</c:v>
                </c:pt>
                <c:pt idx="256">
                  <c:v>368.15</c:v>
                </c:pt>
                <c:pt idx="257">
                  <c:v>377.39</c:v>
                </c:pt>
                <c:pt idx="258">
                  <c:v>384.32</c:v>
                </c:pt>
                <c:pt idx="259">
                  <c:v>515.99</c:v>
                </c:pt>
                <c:pt idx="260">
                  <c:v>354.29</c:v>
                </c:pt>
                <c:pt idx="261">
                  <c:v>393.56</c:v>
                </c:pt>
                <c:pt idx="262">
                  <c:v>407.42</c:v>
                </c:pt>
                <c:pt idx="263">
                  <c:v>338.12</c:v>
                </c:pt>
                <c:pt idx="264">
                  <c:v>301.16000000000003</c:v>
                </c:pt>
                <c:pt idx="265">
                  <c:v>305.77999999999997</c:v>
                </c:pt>
                <c:pt idx="266">
                  <c:v>321.95</c:v>
                </c:pt>
                <c:pt idx="267">
                  <c:v>331.19</c:v>
                </c:pt>
                <c:pt idx="268">
                  <c:v>333.5</c:v>
                </c:pt>
                <c:pt idx="269">
                  <c:v>321.95</c:v>
                </c:pt>
                <c:pt idx="270">
                  <c:v>333.5</c:v>
                </c:pt>
                <c:pt idx="271">
                  <c:v>356.6</c:v>
                </c:pt>
                <c:pt idx="272">
                  <c:v>335.81</c:v>
                </c:pt>
                <c:pt idx="273">
                  <c:v>361.22</c:v>
                </c:pt>
                <c:pt idx="274">
                  <c:v>351.98</c:v>
                </c:pt>
                <c:pt idx="275">
                  <c:v>370.46</c:v>
                </c:pt>
                <c:pt idx="276">
                  <c:v>321.95</c:v>
                </c:pt>
                <c:pt idx="277">
                  <c:v>333.5</c:v>
                </c:pt>
                <c:pt idx="278">
                  <c:v>382.01</c:v>
                </c:pt>
                <c:pt idx="279">
                  <c:v>345.05</c:v>
                </c:pt>
                <c:pt idx="280">
                  <c:v>333.5</c:v>
                </c:pt>
                <c:pt idx="281">
                  <c:v>335.55</c:v>
                </c:pt>
                <c:pt idx="282">
                  <c:v>398.94</c:v>
                </c:pt>
                <c:pt idx="283">
                  <c:v>391.25</c:v>
                </c:pt>
                <c:pt idx="284">
                  <c:v>483.65</c:v>
                </c:pt>
                <c:pt idx="285">
                  <c:v>437.45</c:v>
                </c:pt>
                <c:pt idx="286">
                  <c:v>363.53</c:v>
                </c:pt>
                <c:pt idx="287">
                  <c:v>345.05</c:v>
                </c:pt>
                <c:pt idx="288">
                  <c:v>347.36</c:v>
                </c:pt>
                <c:pt idx="289">
                  <c:v>310.39999999999998</c:v>
                </c:pt>
                <c:pt idx="290">
                  <c:v>326.57</c:v>
                </c:pt>
                <c:pt idx="291">
                  <c:v>354.29</c:v>
                </c:pt>
                <c:pt idx="292">
                  <c:v>368.15</c:v>
                </c:pt>
                <c:pt idx="293">
                  <c:v>361.22</c:v>
                </c:pt>
                <c:pt idx="294">
                  <c:v>358.91</c:v>
                </c:pt>
                <c:pt idx="295">
                  <c:v>386.63</c:v>
                </c:pt>
                <c:pt idx="296">
                  <c:v>403.5</c:v>
                </c:pt>
                <c:pt idx="297">
                  <c:v>356.6</c:v>
                </c:pt>
                <c:pt idx="298">
                  <c:v>372.77</c:v>
                </c:pt>
                <c:pt idx="299">
                  <c:v>347.36</c:v>
                </c:pt>
                <c:pt idx="300">
                  <c:v>356.6</c:v>
                </c:pt>
                <c:pt idx="301">
                  <c:v>340.43</c:v>
                </c:pt>
                <c:pt idx="302">
                  <c:v>331.19</c:v>
                </c:pt>
                <c:pt idx="303">
                  <c:v>338.12</c:v>
                </c:pt>
                <c:pt idx="304">
                  <c:v>324.26</c:v>
                </c:pt>
                <c:pt idx="305">
                  <c:v>345.05</c:v>
                </c:pt>
                <c:pt idx="306">
                  <c:v>333.5</c:v>
                </c:pt>
                <c:pt idx="307">
                  <c:v>298.85000000000002</c:v>
                </c:pt>
                <c:pt idx="308">
                  <c:v>278.06</c:v>
                </c:pt>
                <c:pt idx="309">
                  <c:v>139.46</c:v>
                </c:pt>
                <c:pt idx="310">
                  <c:v>153.32</c:v>
                </c:pt>
                <c:pt idx="311">
                  <c:v>148.69999999999999</c:v>
                </c:pt>
                <c:pt idx="312">
                  <c:v>139.46</c:v>
                </c:pt>
                <c:pt idx="313">
                  <c:v>130.22</c:v>
                </c:pt>
                <c:pt idx="314">
                  <c:v>120.98</c:v>
                </c:pt>
                <c:pt idx="315">
                  <c:v>102.5</c:v>
                </c:pt>
                <c:pt idx="316">
                  <c:v>93.26</c:v>
                </c:pt>
                <c:pt idx="317">
                  <c:v>93.26</c:v>
                </c:pt>
                <c:pt idx="318">
                  <c:v>70.16</c:v>
                </c:pt>
                <c:pt idx="319">
                  <c:v>194.9</c:v>
                </c:pt>
                <c:pt idx="320">
                  <c:v>134.84</c:v>
                </c:pt>
                <c:pt idx="321">
                  <c:v>102.5</c:v>
                </c:pt>
                <c:pt idx="322">
                  <c:v>79.400000000000006</c:v>
                </c:pt>
                <c:pt idx="323">
                  <c:v>44.75</c:v>
                </c:pt>
                <c:pt idx="324">
                  <c:v>37.82</c:v>
                </c:pt>
                <c:pt idx="325">
                  <c:v>53.99</c:v>
                </c:pt>
                <c:pt idx="326">
                  <c:v>35.51</c:v>
                </c:pt>
                <c:pt idx="327" formatCode="General">
                  <c:v>30.89</c:v>
                </c:pt>
                <c:pt idx="328" formatCode="General">
                  <c:v>42.44</c:v>
                </c:pt>
                <c:pt idx="329" formatCode="General">
                  <c:v>44.75</c:v>
                </c:pt>
                <c:pt idx="330" formatCode="General">
                  <c:v>44.75</c:v>
                </c:pt>
                <c:pt idx="331" formatCode="General">
                  <c:v>47.06</c:v>
                </c:pt>
                <c:pt idx="332" formatCode="General">
                  <c:v>49.37</c:v>
                </c:pt>
                <c:pt idx="333" formatCode="General">
                  <c:v>44.75</c:v>
                </c:pt>
                <c:pt idx="334" formatCode="General">
                  <c:v>51.68</c:v>
                </c:pt>
                <c:pt idx="335" formatCode="General">
                  <c:v>44.75</c:v>
                </c:pt>
                <c:pt idx="337" formatCode="General">
                  <c:v>51.68</c:v>
                </c:pt>
                <c:pt idx="338" formatCode="General">
                  <c:v>51.68</c:v>
                </c:pt>
                <c:pt idx="339" formatCode="0.00">
                  <c:v>51.68</c:v>
                </c:pt>
                <c:pt idx="340" formatCode="0.00">
                  <c:v>51.68</c:v>
                </c:pt>
                <c:pt idx="341" formatCode="0.00">
                  <c:v>53.99</c:v>
                </c:pt>
                <c:pt idx="342" formatCode="0.00">
                  <c:v>51.68</c:v>
                </c:pt>
                <c:pt idx="343" formatCode="0.00">
                  <c:v>56.3</c:v>
                </c:pt>
                <c:pt idx="344" formatCode="0.00">
                  <c:v>58.61</c:v>
                </c:pt>
                <c:pt idx="345" formatCode="0.00">
                  <c:v>53.99</c:v>
                </c:pt>
                <c:pt idx="346" formatCode="0.00">
                  <c:v>53.99</c:v>
                </c:pt>
                <c:pt idx="347" formatCode="0.00">
                  <c:v>60.92</c:v>
                </c:pt>
                <c:pt idx="348" formatCode="0.00">
                  <c:v>58.61</c:v>
                </c:pt>
                <c:pt idx="349" formatCode="0.00">
                  <c:v>51.68</c:v>
                </c:pt>
                <c:pt idx="350" formatCode="0.00">
                  <c:v>44.75</c:v>
                </c:pt>
                <c:pt idx="351" formatCode="0.00">
                  <c:v>74.78</c:v>
                </c:pt>
                <c:pt idx="352" formatCode="0.00">
                  <c:v>79.400000000000006</c:v>
                </c:pt>
                <c:pt idx="353" formatCode="0.00">
                  <c:v>74.78</c:v>
                </c:pt>
                <c:pt idx="354" formatCode="0.00">
                  <c:v>60.92</c:v>
                </c:pt>
                <c:pt idx="355" formatCode="0.00">
                  <c:v>60.92</c:v>
                </c:pt>
                <c:pt idx="356" formatCode="0.00">
                  <c:v>56.3</c:v>
                </c:pt>
                <c:pt idx="357" formatCode="0.00">
                  <c:v>130.22</c:v>
                </c:pt>
                <c:pt idx="358" formatCode="0.00">
                  <c:v>97.88</c:v>
                </c:pt>
                <c:pt idx="359" formatCode="0.00">
                  <c:v>107.12</c:v>
                </c:pt>
                <c:pt idx="360" formatCode="0.00">
                  <c:v>111.74</c:v>
                </c:pt>
                <c:pt idx="361" formatCode="0.00">
                  <c:v>79.400000000000006</c:v>
                </c:pt>
                <c:pt idx="362" formatCode="0.00">
                  <c:v>60.92</c:v>
                </c:pt>
                <c:pt idx="363" formatCode="0.00">
                  <c:v>56.3</c:v>
                </c:pt>
                <c:pt idx="364" formatCode="0.00">
                  <c:v>84.02</c:v>
                </c:pt>
                <c:pt idx="365" formatCode="0.00">
                  <c:v>88.64</c:v>
                </c:pt>
                <c:pt idx="366" formatCode="0.00">
                  <c:v>90.16</c:v>
                </c:pt>
                <c:pt idx="367" formatCode="0.00">
                  <c:v>79.400000000000006</c:v>
                </c:pt>
                <c:pt idx="368" formatCode="0.00">
                  <c:v>167.18</c:v>
                </c:pt>
                <c:pt idx="369" formatCode="0.00">
                  <c:v>107.12</c:v>
                </c:pt>
                <c:pt idx="370" formatCode="0.00">
                  <c:v>84.2</c:v>
                </c:pt>
                <c:pt idx="371" formatCode="0.00">
                  <c:v>47.06</c:v>
                </c:pt>
                <c:pt idx="372" formatCode="0.00">
                  <c:v>33.200000000000003</c:v>
                </c:pt>
                <c:pt idx="373" formatCode="0.00">
                  <c:v>33.200000000000003</c:v>
                </c:pt>
                <c:pt idx="374" formatCode="0.00">
                  <c:v>56.3</c:v>
                </c:pt>
                <c:pt idx="375" formatCode="General">
                  <c:v>51.68</c:v>
                </c:pt>
                <c:pt idx="376" formatCode="General">
                  <c:v>84.02</c:v>
                </c:pt>
                <c:pt idx="377" formatCode="General">
                  <c:v>102.5</c:v>
                </c:pt>
                <c:pt idx="378" formatCode="General">
                  <c:v>88.64</c:v>
                </c:pt>
                <c:pt idx="379" formatCode="General">
                  <c:v>97.88</c:v>
                </c:pt>
                <c:pt idx="380" formatCode="General">
                  <c:v>102.5</c:v>
                </c:pt>
                <c:pt idx="381" formatCode="General">
                  <c:v>116.36</c:v>
                </c:pt>
                <c:pt idx="382" formatCode="General">
                  <c:v>102.5</c:v>
                </c:pt>
                <c:pt idx="383" formatCode="General">
                  <c:v>93.26</c:v>
                </c:pt>
                <c:pt idx="388" formatCode="0.00">
                  <c:v>97.88</c:v>
                </c:pt>
                <c:pt idx="389" formatCode="0.00">
                  <c:v>107.12</c:v>
                </c:pt>
                <c:pt idx="390" formatCode="0.00">
                  <c:v>107.12</c:v>
                </c:pt>
                <c:pt idx="391" formatCode="0.00">
                  <c:v>107.12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54560"/>
        <c:axId val="130393600"/>
      </c:lineChart>
      <c:catAx>
        <c:axId val="13035456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93600"/>
        <c:crosses val="max"/>
        <c:auto val="1"/>
        <c:lblAlgn val="ctr"/>
        <c:lblOffset val="100"/>
        <c:tickLblSkip val="24"/>
        <c:tickMarkSkip val="24"/>
        <c:noMultiLvlLbl val="0"/>
      </c:catAx>
      <c:valAx>
        <c:axId val="130393600"/>
        <c:scaling>
          <c:orientation val="maxMin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4339286020619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54560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3:  Measured Pumping and Non-pumping Water Levels</a:t>
            </a:r>
          </a:p>
        </c:rich>
      </c:tx>
      <c:layout>
        <c:manualLayout>
          <c:xMode val="edge"/>
          <c:yMode val="edge"/>
          <c:x val="9.7669291338582681E-2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355628058727568"/>
          <c:w val="0.876803551609323"/>
          <c:h val="0.69494290375203915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'BW Water Levels'!$A$6:$A$400</c:f>
              <c:strCache>
                <c:ptCount val="392"/>
                <c:pt idx="0">
                  <c:v>10/31/82</c:v>
                </c:pt>
                <c:pt idx="1">
                  <c:v>11/30/82</c:v>
                </c:pt>
                <c:pt idx="2">
                  <c:v>12/31/82</c:v>
                </c:pt>
                <c:pt idx="3">
                  <c:v>1/31/83</c:v>
                </c:pt>
                <c:pt idx="4">
                  <c:v>2/28/83</c:v>
                </c:pt>
                <c:pt idx="5">
                  <c:v>3/31/83</c:v>
                </c:pt>
                <c:pt idx="6">
                  <c:v>4/30/83</c:v>
                </c:pt>
                <c:pt idx="7">
                  <c:v>5/31/83</c:v>
                </c:pt>
                <c:pt idx="8">
                  <c:v>6/30/83</c:v>
                </c:pt>
                <c:pt idx="9">
                  <c:v>7/31/83</c:v>
                </c:pt>
                <c:pt idx="10">
                  <c:v>8/31/83</c:v>
                </c:pt>
                <c:pt idx="11">
                  <c:v>9/30/83</c:v>
                </c:pt>
                <c:pt idx="12">
                  <c:v>10/31/83</c:v>
                </c:pt>
                <c:pt idx="13">
                  <c:v>11/30/83</c:v>
                </c:pt>
                <c:pt idx="14">
                  <c:v>12/31/83</c:v>
                </c:pt>
                <c:pt idx="15">
                  <c:v>1/31/84</c:v>
                </c:pt>
                <c:pt idx="16">
                  <c:v>2/29/84</c:v>
                </c:pt>
                <c:pt idx="17">
                  <c:v>3/31/84</c:v>
                </c:pt>
                <c:pt idx="18">
                  <c:v>4/30/84</c:v>
                </c:pt>
                <c:pt idx="19">
                  <c:v>5/31/84</c:v>
                </c:pt>
                <c:pt idx="20">
                  <c:v>6/30/84</c:v>
                </c:pt>
                <c:pt idx="21">
                  <c:v>7/31/84</c:v>
                </c:pt>
                <c:pt idx="22">
                  <c:v>8/31/84</c:v>
                </c:pt>
                <c:pt idx="23">
                  <c:v>9/30/84</c:v>
                </c:pt>
                <c:pt idx="24">
                  <c:v>10/31/84</c:v>
                </c:pt>
                <c:pt idx="25">
                  <c:v>11/30/84</c:v>
                </c:pt>
                <c:pt idx="26">
                  <c:v>12/31/84</c:v>
                </c:pt>
                <c:pt idx="27">
                  <c:v>1/31/85</c:v>
                </c:pt>
                <c:pt idx="28">
                  <c:v>2/28/85</c:v>
                </c:pt>
                <c:pt idx="29">
                  <c:v>3/31/85</c:v>
                </c:pt>
                <c:pt idx="30">
                  <c:v>4/30/85</c:v>
                </c:pt>
                <c:pt idx="31">
                  <c:v>5/31/85</c:v>
                </c:pt>
                <c:pt idx="32">
                  <c:v>6/30/85</c:v>
                </c:pt>
                <c:pt idx="33">
                  <c:v>7/31/85</c:v>
                </c:pt>
                <c:pt idx="34">
                  <c:v>8/31/85</c:v>
                </c:pt>
                <c:pt idx="35">
                  <c:v>9/30/85</c:v>
                </c:pt>
                <c:pt idx="36">
                  <c:v>10/31/85</c:v>
                </c:pt>
                <c:pt idx="37">
                  <c:v>11/30/85</c:v>
                </c:pt>
                <c:pt idx="38">
                  <c:v>12/31/85</c:v>
                </c:pt>
                <c:pt idx="39">
                  <c:v>1/31/86</c:v>
                </c:pt>
                <c:pt idx="40">
                  <c:v>2/28/86</c:v>
                </c:pt>
                <c:pt idx="41">
                  <c:v>3/31/86</c:v>
                </c:pt>
                <c:pt idx="42">
                  <c:v>4/30/86</c:v>
                </c:pt>
                <c:pt idx="43">
                  <c:v>5/31/86</c:v>
                </c:pt>
                <c:pt idx="44">
                  <c:v>6/30/86</c:v>
                </c:pt>
                <c:pt idx="45">
                  <c:v>7/31/86</c:v>
                </c:pt>
                <c:pt idx="46">
                  <c:v>8/31/86</c:v>
                </c:pt>
                <c:pt idx="47">
                  <c:v>9/30/86</c:v>
                </c:pt>
                <c:pt idx="48">
                  <c:v>10/31/86</c:v>
                </c:pt>
                <c:pt idx="49">
                  <c:v>11/30/86</c:v>
                </c:pt>
                <c:pt idx="50">
                  <c:v>12/31/86</c:v>
                </c:pt>
                <c:pt idx="51">
                  <c:v>1/31/87</c:v>
                </c:pt>
                <c:pt idx="52">
                  <c:v>2/28/87</c:v>
                </c:pt>
                <c:pt idx="53">
                  <c:v>3/31/87</c:v>
                </c:pt>
                <c:pt idx="54">
                  <c:v>4/30/87</c:v>
                </c:pt>
                <c:pt idx="55">
                  <c:v>5/31/87</c:v>
                </c:pt>
                <c:pt idx="56">
                  <c:v>6/30/87</c:v>
                </c:pt>
                <c:pt idx="57">
                  <c:v>7/31/87</c:v>
                </c:pt>
                <c:pt idx="58">
                  <c:v>8/31/87</c:v>
                </c:pt>
                <c:pt idx="59">
                  <c:v>9/30/87</c:v>
                </c:pt>
                <c:pt idx="60">
                  <c:v>10/31/87</c:v>
                </c:pt>
                <c:pt idx="61">
                  <c:v>11/30/87</c:v>
                </c:pt>
                <c:pt idx="62">
                  <c:v>12/31/87</c:v>
                </c:pt>
                <c:pt idx="63">
                  <c:v>1/31/88</c:v>
                </c:pt>
                <c:pt idx="64">
                  <c:v>2/29/88</c:v>
                </c:pt>
                <c:pt idx="65">
                  <c:v>3/31/88</c:v>
                </c:pt>
                <c:pt idx="66">
                  <c:v>4/30/88</c:v>
                </c:pt>
                <c:pt idx="67">
                  <c:v>5/31/88</c:v>
                </c:pt>
                <c:pt idx="68">
                  <c:v>6/30/88</c:v>
                </c:pt>
                <c:pt idx="69">
                  <c:v>7/31/88</c:v>
                </c:pt>
                <c:pt idx="70">
                  <c:v>8/31/88</c:v>
                </c:pt>
                <c:pt idx="71">
                  <c:v>9/30/88</c:v>
                </c:pt>
                <c:pt idx="72">
                  <c:v>10/31/88</c:v>
                </c:pt>
                <c:pt idx="73">
                  <c:v>11/30/88</c:v>
                </c:pt>
                <c:pt idx="74">
                  <c:v>12/31/88</c:v>
                </c:pt>
                <c:pt idx="75">
                  <c:v>1/31/89</c:v>
                </c:pt>
                <c:pt idx="76">
                  <c:v>2/28/89</c:v>
                </c:pt>
                <c:pt idx="77">
                  <c:v>3/31/89</c:v>
                </c:pt>
                <c:pt idx="78">
                  <c:v>4/30/89</c:v>
                </c:pt>
                <c:pt idx="79">
                  <c:v>5/31/89</c:v>
                </c:pt>
                <c:pt idx="80">
                  <c:v>6/30/89</c:v>
                </c:pt>
                <c:pt idx="81">
                  <c:v>7/31/89</c:v>
                </c:pt>
                <c:pt idx="82">
                  <c:v>8/31/89</c:v>
                </c:pt>
                <c:pt idx="83">
                  <c:v>9/30/89</c:v>
                </c:pt>
                <c:pt idx="84">
                  <c:v>10/31/89</c:v>
                </c:pt>
                <c:pt idx="85">
                  <c:v>11/30/89</c:v>
                </c:pt>
                <c:pt idx="86">
                  <c:v>12/31/89</c:v>
                </c:pt>
                <c:pt idx="87">
                  <c:v>1/31/90</c:v>
                </c:pt>
                <c:pt idx="88">
                  <c:v>2/28/90</c:v>
                </c:pt>
                <c:pt idx="89">
                  <c:v>3/31/90</c:v>
                </c:pt>
                <c:pt idx="90">
                  <c:v>4/30/90</c:v>
                </c:pt>
                <c:pt idx="91">
                  <c:v>5/31/90</c:v>
                </c:pt>
                <c:pt idx="92">
                  <c:v>6/30/90</c:v>
                </c:pt>
                <c:pt idx="93">
                  <c:v>7/31/90</c:v>
                </c:pt>
                <c:pt idx="94">
                  <c:v>8/31/90</c:v>
                </c:pt>
                <c:pt idx="95">
                  <c:v>9/30/90</c:v>
                </c:pt>
                <c:pt idx="96">
                  <c:v>10/31/90</c:v>
                </c:pt>
                <c:pt idx="97">
                  <c:v>11/30/90</c:v>
                </c:pt>
                <c:pt idx="98">
                  <c:v>12/31/90</c:v>
                </c:pt>
                <c:pt idx="99">
                  <c:v>1/31/91</c:v>
                </c:pt>
                <c:pt idx="100">
                  <c:v>2/28/91</c:v>
                </c:pt>
                <c:pt idx="101">
                  <c:v>3/31/91</c:v>
                </c:pt>
                <c:pt idx="102">
                  <c:v>4/30/91</c:v>
                </c:pt>
                <c:pt idx="103">
                  <c:v>5/31/91</c:v>
                </c:pt>
                <c:pt idx="104">
                  <c:v>6/30/91</c:v>
                </c:pt>
                <c:pt idx="105">
                  <c:v>7/31/91</c:v>
                </c:pt>
                <c:pt idx="106">
                  <c:v>8/31/91</c:v>
                </c:pt>
                <c:pt idx="107">
                  <c:v>9/30/91</c:v>
                </c:pt>
                <c:pt idx="108">
                  <c:v>10/31/91</c:v>
                </c:pt>
                <c:pt idx="109">
                  <c:v>11/30/91</c:v>
                </c:pt>
                <c:pt idx="110">
                  <c:v>12/31/91</c:v>
                </c:pt>
                <c:pt idx="111">
                  <c:v>1/31/92</c:v>
                </c:pt>
                <c:pt idx="112">
                  <c:v>2/29/92</c:v>
                </c:pt>
                <c:pt idx="113">
                  <c:v>3/31/92</c:v>
                </c:pt>
                <c:pt idx="114">
                  <c:v>4/30/92</c:v>
                </c:pt>
                <c:pt idx="115">
                  <c:v>5/31/92</c:v>
                </c:pt>
                <c:pt idx="116">
                  <c:v>6/30/92</c:v>
                </c:pt>
                <c:pt idx="117">
                  <c:v>7/31/92</c:v>
                </c:pt>
                <c:pt idx="118">
                  <c:v>8/31/92</c:v>
                </c:pt>
                <c:pt idx="119">
                  <c:v>9/30/92</c:v>
                </c:pt>
                <c:pt idx="120">
                  <c:v>10/31/92</c:v>
                </c:pt>
                <c:pt idx="121">
                  <c:v>11/30/92</c:v>
                </c:pt>
                <c:pt idx="122">
                  <c:v>12/31/92</c:v>
                </c:pt>
                <c:pt idx="123">
                  <c:v>1/31/93</c:v>
                </c:pt>
                <c:pt idx="124">
                  <c:v>2/28/93</c:v>
                </c:pt>
                <c:pt idx="125">
                  <c:v>3/31/93</c:v>
                </c:pt>
                <c:pt idx="126">
                  <c:v>4/30/93</c:v>
                </c:pt>
                <c:pt idx="127">
                  <c:v>5/31/93</c:v>
                </c:pt>
                <c:pt idx="128">
                  <c:v>6/30/93</c:v>
                </c:pt>
                <c:pt idx="129">
                  <c:v>7/31/93</c:v>
                </c:pt>
                <c:pt idx="130">
                  <c:v>8/31/93</c:v>
                </c:pt>
                <c:pt idx="131">
                  <c:v>9/30/93</c:v>
                </c:pt>
                <c:pt idx="132">
                  <c:v>10/31/93</c:v>
                </c:pt>
                <c:pt idx="133">
                  <c:v>11/30/93</c:v>
                </c:pt>
                <c:pt idx="134">
                  <c:v>12/31/93</c:v>
                </c:pt>
                <c:pt idx="135">
                  <c:v>1/31/94</c:v>
                </c:pt>
                <c:pt idx="136">
                  <c:v>2/28/94</c:v>
                </c:pt>
                <c:pt idx="137">
                  <c:v>3/31/94</c:v>
                </c:pt>
                <c:pt idx="138">
                  <c:v>4/30/94</c:v>
                </c:pt>
                <c:pt idx="139">
                  <c:v>5/31/94</c:v>
                </c:pt>
                <c:pt idx="140">
                  <c:v>6/30/94</c:v>
                </c:pt>
                <c:pt idx="141">
                  <c:v>7/31/94</c:v>
                </c:pt>
                <c:pt idx="142">
                  <c:v>8/31/94</c:v>
                </c:pt>
                <c:pt idx="143">
                  <c:v>9/30/94</c:v>
                </c:pt>
                <c:pt idx="144">
                  <c:v>10/31/94</c:v>
                </c:pt>
                <c:pt idx="145">
                  <c:v>11/30/94</c:v>
                </c:pt>
                <c:pt idx="146">
                  <c:v>12/31/94</c:v>
                </c:pt>
                <c:pt idx="147">
                  <c:v>1/31/95</c:v>
                </c:pt>
                <c:pt idx="148">
                  <c:v>2/28/95</c:v>
                </c:pt>
                <c:pt idx="149">
                  <c:v>3/31/95</c:v>
                </c:pt>
                <c:pt idx="150">
                  <c:v>4/30/95</c:v>
                </c:pt>
                <c:pt idx="151">
                  <c:v>5/31/95</c:v>
                </c:pt>
                <c:pt idx="152">
                  <c:v>6/30/95</c:v>
                </c:pt>
                <c:pt idx="153">
                  <c:v>7/31/95</c:v>
                </c:pt>
                <c:pt idx="154">
                  <c:v>8/31/95</c:v>
                </c:pt>
                <c:pt idx="155">
                  <c:v>9/30/95</c:v>
                </c:pt>
                <c:pt idx="156">
                  <c:v>10/31/95</c:v>
                </c:pt>
                <c:pt idx="157">
                  <c:v>11/30/95</c:v>
                </c:pt>
                <c:pt idx="158">
                  <c:v>12/31/95</c:v>
                </c:pt>
                <c:pt idx="159">
                  <c:v>1/31/96</c:v>
                </c:pt>
                <c:pt idx="160">
                  <c:v>2/29/96</c:v>
                </c:pt>
                <c:pt idx="161">
                  <c:v>3/31/96</c:v>
                </c:pt>
                <c:pt idx="162">
                  <c:v>4/30/96</c:v>
                </c:pt>
                <c:pt idx="163">
                  <c:v>5/31/96</c:v>
                </c:pt>
                <c:pt idx="164">
                  <c:v>6/30/96</c:v>
                </c:pt>
                <c:pt idx="165">
                  <c:v>7/31/96</c:v>
                </c:pt>
                <c:pt idx="166">
                  <c:v>8/31/96</c:v>
                </c:pt>
                <c:pt idx="167">
                  <c:v>9/30/96</c:v>
                </c:pt>
                <c:pt idx="168">
                  <c:v>10/31/96</c:v>
                </c:pt>
                <c:pt idx="169">
                  <c:v>11/30/96</c:v>
                </c:pt>
                <c:pt idx="170">
                  <c:v>12/31/96</c:v>
                </c:pt>
                <c:pt idx="171">
                  <c:v>1/31/97</c:v>
                </c:pt>
                <c:pt idx="172">
                  <c:v>2/28/97</c:v>
                </c:pt>
                <c:pt idx="173">
                  <c:v>3/31/97</c:v>
                </c:pt>
                <c:pt idx="174">
                  <c:v>4/30/97</c:v>
                </c:pt>
                <c:pt idx="175">
                  <c:v>5/31/97</c:v>
                </c:pt>
                <c:pt idx="176">
                  <c:v>6/30/97</c:v>
                </c:pt>
                <c:pt idx="177">
                  <c:v>7/31/97</c:v>
                </c:pt>
                <c:pt idx="178">
                  <c:v>8/31/97</c:v>
                </c:pt>
                <c:pt idx="179">
                  <c:v>9/30/97</c:v>
                </c:pt>
                <c:pt idx="180">
                  <c:v>10/31/97</c:v>
                </c:pt>
                <c:pt idx="181">
                  <c:v>11/30/97</c:v>
                </c:pt>
                <c:pt idx="182">
                  <c:v>12/31/97</c:v>
                </c:pt>
                <c:pt idx="183">
                  <c:v>1/31/98</c:v>
                </c:pt>
                <c:pt idx="184">
                  <c:v>2/28/98</c:v>
                </c:pt>
                <c:pt idx="185">
                  <c:v>3/31/98</c:v>
                </c:pt>
                <c:pt idx="186">
                  <c:v>4/30/98</c:v>
                </c:pt>
                <c:pt idx="187">
                  <c:v>5/30/98</c:v>
                </c:pt>
                <c:pt idx="188">
                  <c:v>6/30/98</c:v>
                </c:pt>
                <c:pt idx="189">
                  <c:v>7/31/98</c:v>
                </c:pt>
                <c:pt idx="190">
                  <c:v>8/31/98</c:v>
                </c:pt>
                <c:pt idx="191">
                  <c:v>9/31/98</c:v>
                </c:pt>
                <c:pt idx="192">
                  <c:v>10/31/98</c:v>
                </c:pt>
                <c:pt idx="193">
                  <c:v>11/30/98</c:v>
                </c:pt>
                <c:pt idx="194">
                  <c:v>12/31/98</c:v>
                </c:pt>
                <c:pt idx="195">
                  <c:v>1/31/99</c:v>
                </c:pt>
                <c:pt idx="196">
                  <c:v>2/28/99</c:v>
                </c:pt>
                <c:pt idx="197">
                  <c:v>3/31/99</c:v>
                </c:pt>
                <c:pt idx="198">
                  <c:v>4/30/99</c:v>
                </c:pt>
                <c:pt idx="199">
                  <c:v>5/31/99</c:v>
                </c:pt>
                <c:pt idx="200">
                  <c:v>6/30/99</c:v>
                </c:pt>
                <c:pt idx="201">
                  <c:v>7/31/99</c:v>
                </c:pt>
                <c:pt idx="202">
                  <c:v>8/31/99</c:v>
                </c:pt>
                <c:pt idx="203">
                  <c:v>9/30/99</c:v>
                </c:pt>
                <c:pt idx="204">
                  <c:v>10/31/99</c:v>
                </c:pt>
                <c:pt idx="205">
                  <c:v>11/30/99</c:v>
                </c:pt>
                <c:pt idx="206">
                  <c:v>12/31/99</c:v>
                </c:pt>
                <c:pt idx="207">
                  <c:v>1/31/00</c:v>
                </c:pt>
                <c:pt idx="208">
                  <c:v>2/28/00</c:v>
                </c:pt>
                <c:pt idx="209">
                  <c:v>3/31/00</c:v>
                </c:pt>
                <c:pt idx="210">
                  <c:v>4/30/00</c:v>
                </c:pt>
                <c:pt idx="211">
                  <c:v>5/31/00</c:v>
                </c:pt>
                <c:pt idx="212">
                  <c:v>6/30/00</c:v>
                </c:pt>
                <c:pt idx="213">
                  <c:v>7/31/00</c:v>
                </c:pt>
                <c:pt idx="214">
                  <c:v>8/31/00</c:v>
                </c:pt>
                <c:pt idx="215">
                  <c:v>9/30/00</c:v>
                </c:pt>
                <c:pt idx="216">
                  <c:v>10/31/00</c:v>
                </c:pt>
                <c:pt idx="217">
                  <c:v>11/30/00</c:v>
                </c:pt>
                <c:pt idx="218">
                  <c:v>12/31/00</c:v>
                </c:pt>
                <c:pt idx="219">
                  <c:v>1/31/01</c:v>
                </c:pt>
                <c:pt idx="220">
                  <c:v>2/28/01</c:v>
                </c:pt>
                <c:pt idx="221">
                  <c:v>3/31/01</c:v>
                </c:pt>
                <c:pt idx="222">
                  <c:v>4/30/01</c:v>
                </c:pt>
                <c:pt idx="223">
                  <c:v>5/31/01</c:v>
                </c:pt>
                <c:pt idx="224">
                  <c:v>6/30/01</c:v>
                </c:pt>
                <c:pt idx="225">
                  <c:v>7/31/01</c:v>
                </c:pt>
                <c:pt idx="226">
                  <c:v>8/31/01</c:v>
                </c:pt>
                <c:pt idx="227">
                  <c:v>9/30/01</c:v>
                </c:pt>
                <c:pt idx="228">
                  <c:v>10/31/01</c:v>
                </c:pt>
                <c:pt idx="229">
                  <c:v>11/30/01</c:v>
                </c:pt>
                <c:pt idx="230">
                  <c:v>12/31/01</c:v>
                </c:pt>
                <c:pt idx="231">
                  <c:v>1/31/02</c:v>
                </c:pt>
                <c:pt idx="232">
                  <c:v>2/28/02</c:v>
                </c:pt>
                <c:pt idx="233">
                  <c:v>3/31/02</c:v>
                </c:pt>
                <c:pt idx="234">
                  <c:v>4/30/02</c:v>
                </c:pt>
                <c:pt idx="235">
                  <c:v>5/31/02</c:v>
                </c:pt>
                <c:pt idx="236">
                  <c:v>6/30/02</c:v>
                </c:pt>
                <c:pt idx="237">
                  <c:v>7/31/02</c:v>
                </c:pt>
                <c:pt idx="238">
                  <c:v>8/31/02</c:v>
                </c:pt>
                <c:pt idx="239">
                  <c:v>9/30/02</c:v>
                </c:pt>
                <c:pt idx="240">
                  <c:v>10/31/02</c:v>
                </c:pt>
                <c:pt idx="241">
                  <c:v>11/30/02</c:v>
                </c:pt>
                <c:pt idx="242">
                  <c:v>12/31/02</c:v>
                </c:pt>
                <c:pt idx="243">
                  <c:v>1/31/03</c:v>
                </c:pt>
                <c:pt idx="244">
                  <c:v>2/28/03</c:v>
                </c:pt>
                <c:pt idx="245">
                  <c:v>3/31/03</c:v>
                </c:pt>
                <c:pt idx="246">
                  <c:v>4/30/03</c:v>
                </c:pt>
                <c:pt idx="247">
                  <c:v>5/31/03</c:v>
                </c:pt>
                <c:pt idx="248">
                  <c:v>6/30/03</c:v>
                </c:pt>
                <c:pt idx="249">
                  <c:v>7/31/03</c:v>
                </c:pt>
                <c:pt idx="250">
                  <c:v>8/31/03</c:v>
                </c:pt>
                <c:pt idx="251">
                  <c:v>9/30/03</c:v>
                </c:pt>
                <c:pt idx="252">
                  <c:v>10/31/03</c:v>
                </c:pt>
                <c:pt idx="253">
                  <c:v>11/30/03</c:v>
                </c:pt>
                <c:pt idx="254">
                  <c:v>12/31/03</c:v>
                </c:pt>
                <c:pt idx="255">
                  <c:v>1/31/04</c:v>
                </c:pt>
                <c:pt idx="256">
                  <c:v>2/28/04</c:v>
                </c:pt>
                <c:pt idx="257">
                  <c:v>3/31/04</c:v>
                </c:pt>
                <c:pt idx="258">
                  <c:v>4/30/04</c:v>
                </c:pt>
                <c:pt idx="259">
                  <c:v>5/31/04</c:v>
                </c:pt>
                <c:pt idx="260">
                  <c:v>6/30/04</c:v>
                </c:pt>
                <c:pt idx="261">
                  <c:v>7/31/04</c:v>
                </c:pt>
                <c:pt idx="262">
                  <c:v>8/31/04</c:v>
                </c:pt>
                <c:pt idx="263">
                  <c:v>9/30/04</c:v>
                </c:pt>
                <c:pt idx="264">
                  <c:v>10/31/04</c:v>
                </c:pt>
                <c:pt idx="265">
                  <c:v>11/30/04</c:v>
                </c:pt>
                <c:pt idx="266">
                  <c:v>12/31/04</c:v>
                </c:pt>
                <c:pt idx="267">
                  <c:v>1/31/05</c:v>
                </c:pt>
                <c:pt idx="268">
                  <c:v>2/28/05</c:v>
                </c:pt>
                <c:pt idx="269">
                  <c:v>3/31/05</c:v>
                </c:pt>
                <c:pt idx="270">
                  <c:v>4/30/05</c:v>
                </c:pt>
                <c:pt idx="271">
                  <c:v>5/31/05</c:v>
                </c:pt>
                <c:pt idx="272">
                  <c:v>6/30/05</c:v>
                </c:pt>
                <c:pt idx="273">
                  <c:v>7/31/05</c:v>
                </c:pt>
                <c:pt idx="274">
                  <c:v>8/31/05</c:v>
                </c:pt>
                <c:pt idx="275">
                  <c:v>9/30/05</c:v>
                </c:pt>
                <c:pt idx="276">
                  <c:v>10/31/05</c:v>
                </c:pt>
                <c:pt idx="277">
                  <c:v>11/30/05</c:v>
                </c:pt>
                <c:pt idx="278">
                  <c:v>12/31/05</c:v>
                </c:pt>
                <c:pt idx="279">
                  <c:v>1/31/06</c:v>
                </c:pt>
                <c:pt idx="280">
                  <c:v>2/28/06</c:v>
                </c:pt>
                <c:pt idx="281">
                  <c:v>3/31/06</c:v>
                </c:pt>
                <c:pt idx="282">
                  <c:v>4/30/06</c:v>
                </c:pt>
                <c:pt idx="283">
                  <c:v>5/31/06</c:v>
                </c:pt>
                <c:pt idx="284">
                  <c:v>6/30/06</c:v>
                </c:pt>
                <c:pt idx="285">
                  <c:v>7/31/06</c:v>
                </c:pt>
                <c:pt idx="286">
                  <c:v>8/31/06</c:v>
                </c:pt>
                <c:pt idx="287">
                  <c:v>9/30/06</c:v>
                </c:pt>
                <c:pt idx="288">
                  <c:v>10/31/06</c:v>
                </c:pt>
                <c:pt idx="289">
                  <c:v>11/30/06</c:v>
                </c:pt>
                <c:pt idx="290">
                  <c:v>12/31/06</c:v>
                </c:pt>
                <c:pt idx="291">
                  <c:v>1/31/07</c:v>
                </c:pt>
                <c:pt idx="292">
                  <c:v>2/28/07</c:v>
                </c:pt>
                <c:pt idx="293">
                  <c:v>3/31/07</c:v>
                </c:pt>
                <c:pt idx="294">
                  <c:v>4/30/07</c:v>
                </c:pt>
                <c:pt idx="295">
                  <c:v>5/31/07</c:v>
                </c:pt>
                <c:pt idx="296">
                  <c:v>6/30/07</c:v>
                </c:pt>
                <c:pt idx="297">
                  <c:v>7/31/07</c:v>
                </c:pt>
                <c:pt idx="298">
                  <c:v>8/31/07</c:v>
                </c:pt>
                <c:pt idx="299">
                  <c:v>9/30/07</c:v>
                </c:pt>
                <c:pt idx="300">
                  <c:v>10/31/07</c:v>
                </c:pt>
                <c:pt idx="301">
                  <c:v>11/30/07</c:v>
                </c:pt>
                <c:pt idx="302">
                  <c:v>12/31/07</c:v>
                </c:pt>
                <c:pt idx="303">
                  <c:v>1/31/08</c:v>
                </c:pt>
                <c:pt idx="304">
                  <c:v>2/29/08</c:v>
                </c:pt>
                <c:pt idx="305">
                  <c:v>3/31/08</c:v>
                </c:pt>
                <c:pt idx="306">
                  <c:v>4/30/08</c:v>
                </c:pt>
                <c:pt idx="307">
                  <c:v>5/31/08</c:v>
                </c:pt>
                <c:pt idx="308">
                  <c:v>6/30/08</c:v>
                </c:pt>
                <c:pt idx="309">
                  <c:v>7/31/08</c:v>
                </c:pt>
                <c:pt idx="310">
                  <c:v>8/31/08</c:v>
                </c:pt>
                <c:pt idx="311">
                  <c:v>9/30/08</c:v>
                </c:pt>
                <c:pt idx="312">
                  <c:v>10/31/08</c:v>
                </c:pt>
                <c:pt idx="313">
                  <c:v>11/30/08</c:v>
                </c:pt>
                <c:pt idx="314">
                  <c:v>12/31/08</c:v>
                </c:pt>
                <c:pt idx="315">
                  <c:v>1/31/09</c:v>
                </c:pt>
                <c:pt idx="316">
                  <c:v>2/28/09</c:v>
                </c:pt>
                <c:pt idx="317">
                  <c:v>3/31/09</c:v>
                </c:pt>
                <c:pt idx="318">
                  <c:v>4/30/09</c:v>
                </c:pt>
                <c:pt idx="319">
                  <c:v>5/31/09</c:v>
                </c:pt>
                <c:pt idx="320">
                  <c:v>6/30/09</c:v>
                </c:pt>
                <c:pt idx="321">
                  <c:v>7/31/09</c:v>
                </c:pt>
                <c:pt idx="322">
                  <c:v>8/31/09</c:v>
                </c:pt>
                <c:pt idx="323">
                  <c:v>9/30/09</c:v>
                </c:pt>
                <c:pt idx="324">
                  <c:v>10/31/09</c:v>
                </c:pt>
                <c:pt idx="325">
                  <c:v>11/30/09</c:v>
                </c:pt>
                <c:pt idx="326">
                  <c:v>12/31/09</c:v>
                </c:pt>
                <c:pt idx="327">
                  <c:v>1/31/10</c:v>
                </c:pt>
                <c:pt idx="328">
                  <c:v>2/28/10</c:v>
                </c:pt>
                <c:pt idx="329">
                  <c:v>3/31/10</c:v>
                </c:pt>
                <c:pt idx="330">
                  <c:v>4/30/10</c:v>
                </c:pt>
                <c:pt idx="331">
                  <c:v>5/31/10</c:v>
                </c:pt>
                <c:pt idx="332">
                  <c:v>6/30/10</c:v>
                </c:pt>
                <c:pt idx="333">
                  <c:v>7/31/10</c:v>
                </c:pt>
                <c:pt idx="334">
                  <c:v>8/31/10</c:v>
                </c:pt>
                <c:pt idx="335">
                  <c:v>9/30/10</c:v>
                </c:pt>
                <c:pt idx="336">
                  <c:v>10/31/10</c:v>
                </c:pt>
                <c:pt idx="337">
                  <c:v>11/30/10</c:v>
                </c:pt>
                <c:pt idx="338">
                  <c:v>12/31/10</c:v>
                </c:pt>
                <c:pt idx="339">
                  <c:v>1/31/11</c:v>
                </c:pt>
                <c:pt idx="340">
                  <c:v>2/28/11</c:v>
                </c:pt>
                <c:pt idx="341">
                  <c:v>3/31/11</c:v>
                </c:pt>
                <c:pt idx="342">
                  <c:v>4/30/11</c:v>
                </c:pt>
                <c:pt idx="343">
                  <c:v>5/31/11</c:v>
                </c:pt>
                <c:pt idx="344">
                  <c:v>6/30/11</c:v>
                </c:pt>
                <c:pt idx="345">
                  <c:v>7/31/11</c:v>
                </c:pt>
                <c:pt idx="346">
                  <c:v>8/31/11</c:v>
                </c:pt>
                <c:pt idx="347">
                  <c:v>9/30/11</c:v>
                </c:pt>
                <c:pt idx="348">
                  <c:v>10/31/11</c:v>
                </c:pt>
                <c:pt idx="349">
                  <c:v>11/30/11</c:v>
                </c:pt>
                <c:pt idx="350">
                  <c:v>12/31/11</c:v>
                </c:pt>
                <c:pt idx="351">
                  <c:v>1/31/12</c:v>
                </c:pt>
                <c:pt idx="352">
                  <c:v>2/29/12</c:v>
                </c:pt>
                <c:pt idx="353">
                  <c:v>3/31/12</c:v>
                </c:pt>
                <c:pt idx="354">
                  <c:v>4/30/12</c:v>
                </c:pt>
                <c:pt idx="355">
                  <c:v>5/31/12</c:v>
                </c:pt>
                <c:pt idx="356">
                  <c:v>6/30/12</c:v>
                </c:pt>
                <c:pt idx="357">
                  <c:v>7/31/12</c:v>
                </c:pt>
                <c:pt idx="358">
                  <c:v>8/31/12</c:v>
                </c:pt>
                <c:pt idx="359">
                  <c:v>9/30/12</c:v>
                </c:pt>
                <c:pt idx="360">
                  <c:v>10/31/12</c:v>
                </c:pt>
                <c:pt idx="361">
                  <c:v>11/30/12</c:v>
                </c:pt>
                <c:pt idx="362">
                  <c:v>12/31/12</c:v>
                </c:pt>
                <c:pt idx="363">
                  <c:v>1/31/13</c:v>
                </c:pt>
                <c:pt idx="364">
                  <c:v>2/28/13</c:v>
                </c:pt>
                <c:pt idx="365">
                  <c:v>3/31/13</c:v>
                </c:pt>
                <c:pt idx="366">
                  <c:v>4/30/13</c:v>
                </c:pt>
                <c:pt idx="367">
                  <c:v>5/31/13</c:v>
                </c:pt>
                <c:pt idx="368">
                  <c:v>6/30/13</c:v>
                </c:pt>
                <c:pt idx="369">
                  <c:v>7/31/13</c:v>
                </c:pt>
                <c:pt idx="370">
                  <c:v>8/31/13</c:v>
                </c:pt>
                <c:pt idx="371">
                  <c:v>9/30/13</c:v>
                </c:pt>
                <c:pt idx="372">
                  <c:v>10/31/13</c:v>
                </c:pt>
                <c:pt idx="373">
                  <c:v>11/30/13</c:v>
                </c:pt>
                <c:pt idx="374">
                  <c:v>12/31/13</c:v>
                </c:pt>
                <c:pt idx="375">
                  <c:v>1/31/14</c:v>
                </c:pt>
                <c:pt idx="376">
                  <c:v>2/28/14</c:v>
                </c:pt>
                <c:pt idx="377">
                  <c:v>3/31/14</c:v>
                </c:pt>
                <c:pt idx="378">
                  <c:v>4/30/14</c:v>
                </c:pt>
                <c:pt idx="379">
                  <c:v>5/31/14</c:v>
                </c:pt>
                <c:pt idx="380">
                  <c:v>6/30/14</c:v>
                </c:pt>
                <c:pt idx="381">
                  <c:v>7/31/14</c:v>
                </c:pt>
                <c:pt idx="382">
                  <c:v>8/31/14</c:v>
                </c:pt>
                <c:pt idx="383">
                  <c:v>9/30/14</c:v>
                </c:pt>
                <c:pt idx="384">
                  <c:v>10/1/14</c:v>
                </c:pt>
                <c:pt idx="385">
                  <c:v>11/1/14</c:v>
                </c:pt>
                <c:pt idx="386">
                  <c:v>12/1/14</c:v>
                </c:pt>
                <c:pt idx="387">
                  <c:v>1/1/15</c:v>
                </c:pt>
                <c:pt idx="388">
                  <c:v>2/1/15</c:v>
                </c:pt>
                <c:pt idx="389">
                  <c:v>3/1/15</c:v>
                </c:pt>
                <c:pt idx="390">
                  <c:v>4/1/15</c:v>
                </c:pt>
                <c:pt idx="391">
                  <c:v>5/1/15</c:v>
                </c:pt>
              </c:strCache>
            </c:strRef>
          </c:cat>
          <c:val>
            <c:numRef>
              <c:f>'BW Water Levels'!$F$6:$F$400</c:f>
              <c:numCache>
                <c:formatCode>0.0</c:formatCode>
                <c:ptCount val="395"/>
                <c:pt idx="0">
                  <c:v>7.33</c:v>
                </c:pt>
                <c:pt idx="66">
                  <c:v>99</c:v>
                </c:pt>
                <c:pt idx="67">
                  <c:v>290</c:v>
                </c:pt>
                <c:pt idx="68">
                  <c:v>165</c:v>
                </c:pt>
                <c:pt idx="69">
                  <c:v>182</c:v>
                </c:pt>
                <c:pt idx="70">
                  <c:v>138</c:v>
                </c:pt>
                <c:pt idx="71">
                  <c:v>92</c:v>
                </c:pt>
                <c:pt idx="72">
                  <c:v>77</c:v>
                </c:pt>
                <c:pt idx="73">
                  <c:v>70</c:v>
                </c:pt>
                <c:pt idx="74">
                  <c:v>71</c:v>
                </c:pt>
                <c:pt idx="75">
                  <c:v>56</c:v>
                </c:pt>
                <c:pt idx="76">
                  <c:v>56</c:v>
                </c:pt>
                <c:pt idx="77">
                  <c:v>135</c:v>
                </c:pt>
                <c:pt idx="78">
                  <c:v>403</c:v>
                </c:pt>
                <c:pt idx="80">
                  <c:v>407</c:v>
                </c:pt>
                <c:pt idx="81">
                  <c:v>407</c:v>
                </c:pt>
                <c:pt idx="82">
                  <c:v>407</c:v>
                </c:pt>
                <c:pt idx="83">
                  <c:v>410</c:v>
                </c:pt>
                <c:pt idx="84">
                  <c:v>410</c:v>
                </c:pt>
                <c:pt idx="85">
                  <c:v>410</c:v>
                </c:pt>
                <c:pt idx="86">
                  <c:v>412</c:v>
                </c:pt>
                <c:pt idx="87">
                  <c:v>415</c:v>
                </c:pt>
                <c:pt idx="88">
                  <c:v>407</c:v>
                </c:pt>
                <c:pt idx="89">
                  <c:v>407</c:v>
                </c:pt>
                <c:pt idx="90">
                  <c:v>407</c:v>
                </c:pt>
                <c:pt idx="91">
                  <c:v>407</c:v>
                </c:pt>
                <c:pt idx="92">
                  <c:v>407</c:v>
                </c:pt>
                <c:pt idx="93">
                  <c:v>407</c:v>
                </c:pt>
                <c:pt idx="94">
                  <c:v>407</c:v>
                </c:pt>
                <c:pt idx="95">
                  <c:v>407</c:v>
                </c:pt>
                <c:pt idx="96">
                  <c:v>407</c:v>
                </c:pt>
                <c:pt idx="97">
                  <c:v>407</c:v>
                </c:pt>
                <c:pt idx="98">
                  <c:v>191</c:v>
                </c:pt>
                <c:pt idx="99">
                  <c:v>165</c:v>
                </c:pt>
                <c:pt idx="100">
                  <c:v>195</c:v>
                </c:pt>
                <c:pt idx="101">
                  <c:v>191</c:v>
                </c:pt>
                <c:pt idx="102">
                  <c:v>195</c:v>
                </c:pt>
                <c:pt idx="103">
                  <c:v>200</c:v>
                </c:pt>
                <c:pt idx="104">
                  <c:v>195</c:v>
                </c:pt>
                <c:pt idx="105">
                  <c:v>200</c:v>
                </c:pt>
                <c:pt idx="106">
                  <c:v>180</c:v>
                </c:pt>
                <c:pt idx="107">
                  <c:v>181</c:v>
                </c:pt>
                <c:pt idx="109">
                  <c:v>180</c:v>
                </c:pt>
                <c:pt idx="110">
                  <c:v>180</c:v>
                </c:pt>
                <c:pt idx="111">
                  <c:v>174</c:v>
                </c:pt>
                <c:pt idx="112">
                  <c:v>172</c:v>
                </c:pt>
                <c:pt idx="113">
                  <c:v>198</c:v>
                </c:pt>
                <c:pt idx="114">
                  <c:v>407</c:v>
                </c:pt>
                <c:pt idx="115">
                  <c:v>198</c:v>
                </c:pt>
                <c:pt idx="116">
                  <c:v>195</c:v>
                </c:pt>
                <c:pt idx="117">
                  <c:v>407</c:v>
                </c:pt>
                <c:pt idx="118">
                  <c:v>197</c:v>
                </c:pt>
                <c:pt idx="119">
                  <c:v>407</c:v>
                </c:pt>
                <c:pt idx="120">
                  <c:v>192</c:v>
                </c:pt>
                <c:pt idx="121">
                  <c:v>200</c:v>
                </c:pt>
                <c:pt idx="122">
                  <c:v>85</c:v>
                </c:pt>
                <c:pt idx="123">
                  <c:v>195</c:v>
                </c:pt>
                <c:pt idx="124">
                  <c:v>193</c:v>
                </c:pt>
                <c:pt idx="125">
                  <c:v>192</c:v>
                </c:pt>
                <c:pt idx="126">
                  <c:v>200</c:v>
                </c:pt>
                <c:pt idx="127">
                  <c:v>200</c:v>
                </c:pt>
                <c:pt idx="128">
                  <c:v>200</c:v>
                </c:pt>
                <c:pt idx="129">
                  <c:v>200</c:v>
                </c:pt>
                <c:pt idx="130">
                  <c:v>200</c:v>
                </c:pt>
                <c:pt idx="131">
                  <c:v>200</c:v>
                </c:pt>
                <c:pt idx="132">
                  <c:v>200</c:v>
                </c:pt>
                <c:pt idx="136">
                  <c:v>378</c:v>
                </c:pt>
                <c:pt idx="137">
                  <c:v>378</c:v>
                </c:pt>
                <c:pt idx="138">
                  <c:v>378</c:v>
                </c:pt>
                <c:pt idx="139">
                  <c:v>377</c:v>
                </c:pt>
                <c:pt idx="140">
                  <c:v>451</c:v>
                </c:pt>
                <c:pt idx="141">
                  <c:v>315</c:v>
                </c:pt>
                <c:pt idx="142">
                  <c:v>354</c:v>
                </c:pt>
                <c:pt idx="143">
                  <c:v>351</c:v>
                </c:pt>
                <c:pt idx="144">
                  <c:v>345</c:v>
                </c:pt>
                <c:pt idx="145">
                  <c:v>378</c:v>
                </c:pt>
                <c:pt idx="146">
                  <c:v>373</c:v>
                </c:pt>
                <c:pt idx="166">
                  <c:v>586.80999999999995</c:v>
                </c:pt>
                <c:pt idx="167">
                  <c:v>572.95000000000005</c:v>
                </c:pt>
                <c:pt idx="168">
                  <c:v>574.54</c:v>
                </c:pt>
                <c:pt idx="169">
                  <c:v>529.05999999999995</c:v>
                </c:pt>
                <c:pt idx="172">
                  <c:v>489.79</c:v>
                </c:pt>
                <c:pt idx="173">
                  <c:v>489.71</c:v>
                </c:pt>
                <c:pt idx="174">
                  <c:v>644.55999999999995</c:v>
                </c:pt>
                <c:pt idx="175">
                  <c:v>630.70000000000005</c:v>
                </c:pt>
                <c:pt idx="176">
                  <c:v>614.53</c:v>
                </c:pt>
                <c:pt idx="177">
                  <c:v>623.77</c:v>
                </c:pt>
                <c:pt idx="178">
                  <c:v>612.22</c:v>
                </c:pt>
                <c:pt idx="179">
                  <c:v>612.22</c:v>
                </c:pt>
                <c:pt idx="180">
                  <c:v>360</c:v>
                </c:pt>
                <c:pt idx="181">
                  <c:v>591.42999999999995</c:v>
                </c:pt>
                <c:pt idx="182">
                  <c:v>381</c:v>
                </c:pt>
                <c:pt idx="185">
                  <c:v>384</c:v>
                </c:pt>
                <c:pt idx="186">
                  <c:v>389</c:v>
                </c:pt>
                <c:pt idx="191">
                  <c:v>518.9</c:v>
                </c:pt>
                <c:pt idx="192">
                  <c:v>437.4</c:v>
                </c:pt>
                <c:pt idx="193">
                  <c:v>415.6</c:v>
                </c:pt>
                <c:pt idx="194">
                  <c:v>439.7</c:v>
                </c:pt>
                <c:pt idx="195">
                  <c:v>418</c:v>
                </c:pt>
                <c:pt idx="196">
                  <c:v>537</c:v>
                </c:pt>
                <c:pt idx="197">
                  <c:v>523.20000000000005</c:v>
                </c:pt>
                <c:pt idx="198">
                  <c:v>530.79999999999995</c:v>
                </c:pt>
                <c:pt idx="199">
                  <c:v>545.9</c:v>
                </c:pt>
                <c:pt idx="200">
                  <c:v>553.95000000000005</c:v>
                </c:pt>
                <c:pt idx="201">
                  <c:v>556.1</c:v>
                </c:pt>
                <c:pt idx="202">
                  <c:v>368</c:v>
                </c:pt>
                <c:pt idx="203">
                  <c:v>470.05</c:v>
                </c:pt>
                <c:pt idx="204">
                  <c:v>422</c:v>
                </c:pt>
                <c:pt idx="205">
                  <c:v>436.15</c:v>
                </c:pt>
                <c:pt idx="206">
                  <c:v>521.9</c:v>
                </c:pt>
                <c:pt idx="207">
                  <c:v>525.28</c:v>
                </c:pt>
                <c:pt idx="208">
                  <c:v>502.65</c:v>
                </c:pt>
                <c:pt idx="209">
                  <c:v>510.1</c:v>
                </c:pt>
                <c:pt idx="210">
                  <c:v>514</c:v>
                </c:pt>
                <c:pt idx="211">
                  <c:v>524.95000000000005</c:v>
                </c:pt>
                <c:pt idx="212">
                  <c:v>523</c:v>
                </c:pt>
                <c:pt idx="213">
                  <c:v>581.4</c:v>
                </c:pt>
                <c:pt idx="214">
                  <c:v>585.35</c:v>
                </c:pt>
                <c:pt idx="215">
                  <c:v>590.70000000000005</c:v>
                </c:pt>
                <c:pt idx="216">
                  <c:v>567.70000000000005</c:v>
                </c:pt>
                <c:pt idx="217">
                  <c:v>579.4</c:v>
                </c:pt>
                <c:pt idx="218">
                  <c:v>483.8</c:v>
                </c:pt>
                <c:pt idx="219">
                  <c:v>552.55999999999995</c:v>
                </c:pt>
                <c:pt idx="220">
                  <c:v>547.22</c:v>
                </c:pt>
                <c:pt idx="221">
                  <c:v>497.5</c:v>
                </c:pt>
                <c:pt idx="222">
                  <c:v>493.94</c:v>
                </c:pt>
                <c:pt idx="223">
                  <c:v>494</c:v>
                </c:pt>
                <c:pt idx="224">
                  <c:v>497</c:v>
                </c:pt>
                <c:pt idx="225">
                  <c:v>491.2</c:v>
                </c:pt>
                <c:pt idx="226">
                  <c:v>582.04999999999995</c:v>
                </c:pt>
                <c:pt idx="227">
                  <c:v>562.25</c:v>
                </c:pt>
                <c:pt idx="228">
                  <c:v>581.72</c:v>
                </c:pt>
                <c:pt idx="229">
                  <c:v>448</c:v>
                </c:pt>
                <c:pt idx="232">
                  <c:v>611.75</c:v>
                </c:pt>
                <c:pt idx="233">
                  <c:v>621.04999999999995</c:v>
                </c:pt>
                <c:pt idx="234">
                  <c:v>630.33000000000004</c:v>
                </c:pt>
                <c:pt idx="235">
                  <c:v>635.15</c:v>
                </c:pt>
                <c:pt idx="236">
                  <c:v>632.45000000000005</c:v>
                </c:pt>
                <c:pt idx="237">
                  <c:v>634.54999999999995</c:v>
                </c:pt>
                <c:pt idx="238">
                  <c:v>649.17999999999995</c:v>
                </c:pt>
                <c:pt idx="239">
                  <c:v>635.32000000000005</c:v>
                </c:pt>
                <c:pt idx="240">
                  <c:v>621</c:v>
                </c:pt>
                <c:pt idx="241">
                  <c:v>572.95000000000005</c:v>
                </c:pt>
                <c:pt idx="242">
                  <c:v>626.08000000000004</c:v>
                </c:pt>
                <c:pt idx="243">
                  <c:v>642.25</c:v>
                </c:pt>
                <c:pt idx="244">
                  <c:v>635.32000000000005</c:v>
                </c:pt>
                <c:pt idx="245">
                  <c:v>649.17999999999995</c:v>
                </c:pt>
                <c:pt idx="246">
                  <c:v>653.79999999999995</c:v>
                </c:pt>
                <c:pt idx="247">
                  <c:v>665.35</c:v>
                </c:pt>
                <c:pt idx="248">
                  <c:v>676.9</c:v>
                </c:pt>
                <c:pt idx="249">
                  <c:v>676.9</c:v>
                </c:pt>
                <c:pt idx="250">
                  <c:v>658.42</c:v>
                </c:pt>
                <c:pt idx="251">
                  <c:v>630.70000000000005</c:v>
                </c:pt>
                <c:pt idx="253">
                  <c:v>623.77</c:v>
                </c:pt>
                <c:pt idx="254">
                  <c:v>609.91</c:v>
                </c:pt>
                <c:pt idx="255">
                  <c:v>651.49</c:v>
                </c:pt>
                <c:pt idx="256">
                  <c:v>639.94000000000005</c:v>
                </c:pt>
                <c:pt idx="257">
                  <c:v>635.32000000000005</c:v>
                </c:pt>
                <c:pt idx="258">
                  <c:v>630.70000000000005</c:v>
                </c:pt>
                <c:pt idx="259">
                  <c:v>653.79999999999995</c:v>
                </c:pt>
                <c:pt idx="260">
                  <c:v>628.39</c:v>
                </c:pt>
                <c:pt idx="261">
                  <c:v>614.53</c:v>
                </c:pt>
                <c:pt idx="262">
                  <c:v>635.32000000000005</c:v>
                </c:pt>
                <c:pt idx="263">
                  <c:v>626.08000000000004</c:v>
                </c:pt>
                <c:pt idx="264">
                  <c:v>510.58</c:v>
                </c:pt>
                <c:pt idx="265">
                  <c:v>496.72</c:v>
                </c:pt>
                <c:pt idx="266">
                  <c:v>480.55</c:v>
                </c:pt>
                <c:pt idx="267">
                  <c:v>482.86</c:v>
                </c:pt>
                <c:pt idx="268">
                  <c:v>584.5</c:v>
                </c:pt>
                <c:pt idx="269">
                  <c:v>492.1</c:v>
                </c:pt>
                <c:pt idx="270">
                  <c:v>503.65</c:v>
                </c:pt>
                <c:pt idx="271">
                  <c:v>596.04999999999995</c:v>
                </c:pt>
                <c:pt idx="272">
                  <c:v>575.26</c:v>
                </c:pt>
                <c:pt idx="273">
                  <c:v>616.84</c:v>
                </c:pt>
                <c:pt idx="274">
                  <c:v>602.98</c:v>
                </c:pt>
                <c:pt idx="275">
                  <c:v>572.95000000000005</c:v>
                </c:pt>
                <c:pt idx="276">
                  <c:v>566.02</c:v>
                </c:pt>
                <c:pt idx="277">
                  <c:v>575.26</c:v>
                </c:pt>
                <c:pt idx="278">
                  <c:v>554.47</c:v>
                </c:pt>
                <c:pt idx="279">
                  <c:v>577.57000000000005</c:v>
                </c:pt>
                <c:pt idx="280">
                  <c:v>566.02</c:v>
                </c:pt>
                <c:pt idx="281">
                  <c:v>549.85</c:v>
                </c:pt>
                <c:pt idx="282">
                  <c:v>542.91999999999996</c:v>
                </c:pt>
                <c:pt idx="283">
                  <c:v>549.85</c:v>
                </c:pt>
                <c:pt idx="284">
                  <c:v>644.55999999999995</c:v>
                </c:pt>
                <c:pt idx="285">
                  <c:v>649.17999999999995</c:v>
                </c:pt>
                <c:pt idx="286">
                  <c:v>549.85</c:v>
                </c:pt>
                <c:pt idx="287">
                  <c:v>626.08000000000004</c:v>
                </c:pt>
                <c:pt idx="288">
                  <c:v>630.70000000000005</c:v>
                </c:pt>
                <c:pt idx="289">
                  <c:v>566.02</c:v>
                </c:pt>
                <c:pt idx="290">
                  <c:v>549.85</c:v>
                </c:pt>
                <c:pt idx="291">
                  <c:v>533.67999999999995</c:v>
                </c:pt>
                <c:pt idx="292">
                  <c:v>526.75</c:v>
                </c:pt>
                <c:pt idx="293">
                  <c:v>450.52</c:v>
                </c:pt>
                <c:pt idx="294">
                  <c:v>473.62</c:v>
                </c:pt>
                <c:pt idx="295">
                  <c:v>315.85000000000002</c:v>
                </c:pt>
                <c:pt idx="296">
                  <c:v>323.8</c:v>
                </c:pt>
                <c:pt idx="299">
                  <c:v>434.4</c:v>
                </c:pt>
                <c:pt idx="300">
                  <c:v>436.6</c:v>
                </c:pt>
                <c:pt idx="301">
                  <c:v>311.92</c:v>
                </c:pt>
                <c:pt idx="302">
                  <c:v>455.14</c:v>
                </c:pt>
                <c:pt idx="303">
                  <c:v>459.76</c:v>
                </c:pt>
                <c:pt idx="304">
                  <c:v>346.57</c:v>
                </c:pt>
                <c:pt idx="305">
                  <c:v>333.4</c:v>
                </c:pt>
                <c:pt idx="306">
                  <c:v>321.16000000000003</c:v>
                </c:pt>
                <c:pt idx="307">
                  <c:v>398.88</c:v>
                </c:pt>
                <c:pt idx="308">
                  <c:v>335.02</c:v>
                </c:pt>
                <c:pt idx="315">
                  <c:v>238.1</c:v>
                </c:pt>
                <c:pt idx="316">
                  <c:v>270.33999999999997</c:v>
                </c:pt>
                <c:pt idx="317">
                  <c:v>422.8</c:v>
                </c:pt>
                <c:pt idx="318">
                  <c:v>224.14</c:v>
                </c:pt>
                <c:pt idx="319">
                  <c:v>226.45</c:v>
                </c:pt>
                <c:pt idx="320">
                  <c:v>274.95999999999998</c:v>
                </c:pt>
                <c:pt idx="321">
                  <c:v>328.09</c:v>
                </c:pt>
                <c:pt idx="322">
                  <c:v>330.4</c:v>
                </c:pt>
                <c:pt idx="323">
                  <c:v>307.3</c:v>
                </c:pt>
                <c:pt idx="324">
                  <c:v>318.85000000000002</c:v>
                </c:pt>
                <c:pt idx="327" formatCode="General">
                  <c:v>330.4</c:v>
                </c:pt>
                <c:pt idx="328" formatCode="General">
                  <c:v>519.82000000000005</c:v>
                </c:pt>
                <c:pt idx="329" formatCode="General">
                  <c:v>533.67999999999995</c:v>
                </c:pt>
                <c:pt idx="330" formatCode="General">
                  <c:v>263.41000000000003</c:v>
                </c:pt>
                <c:pt idx="331" formatCode="General">
                  <c:v>293.44</c:v>
                </c:pt>
                <c:pt idx="332" formatCode="General">
                  <c:v>489.79</c:v>
                </c:pt>
                <c:pt idx="333" formatCode="General">
                  <c:v>487.48</c:v>
                </c:pt>
                <c:pt idx="334" formatCode="General">
                  <c:v>478.24</c:v>
                </c:pt>
                <c:pt idx="335" formatCode="General">
                  <c:v>473.62</c:v>
                </c:pt>
                <c:pt idx="336" formatCode="General">
                  <c:v>540.61</c:v>
                </c:pt>
                <c:pt idx="337" formatCode="General">
                  <c:v>293.44</c:v>
                </c:pt>
                <c:pt idx="338" formatCode="General">
                  <c:v>284.2</c:v>
                </c:pt>
                <c:pt idx="339" formatCode="0.00">
                  <c:v>277.27</c:v>
                </c:pt>
                <c:pt idx="340" formatCode="0.00">
                  <c:v>261.10000000000002</c:v>
                </c:pt>
                <c:pt idx="341" formatCode="0.00">
                  <c:v>238</c:v>
                </c:pt>
                <c:pt idx="342" formatCode="0.00">
                  <c:v>228.76</c:v>
                </c:pt>
                <c:pt idx="346" formatCode="0.00">
                  <c:v>302.68</c:v>
                </c:pt>
                <c:pt idx="347" formatCode="0.00">
                  <c:v>505.96</c:v>
                </c:pt>
                <c:pt idx="348" formatCode="0.00">
                  <c:v>352.78</c:v>
                </c:pt>
                <c:pt idx="349" formatCode="0.00">
                  <c:v>205.66</c:v>
                </c:pt>
                <c:pt idx="350" formatCode="0.00">
                  <c:v>307.3</c:v>
                </c:pt>
                <c:pt idx="351" formatCode="0.00">
                  <c:v>325.77999999999997</c:v>
                </c:pt>
                <c:pt idx="352" formatCode="0.00">
                  <c:v>279.58</c:v>
                </c:pt>
                <c:pt idx="353" formatCode="0.00">
                  <c:v>307.3</c:v>
                </c:pt>
                <c:pt idx="354" formatCode="0.00">
                  <c:v>284.2</c:v>
                </c:pt>
                <c:pt idx="355" formatCode="0.00">
                  <c:v>307.3</c:v>
                </c:pt>
                <c:pt idx="356" formatCode="0.00">
                  <c:v>288.82</c:v>
                </c:pt>
                <c:pt idx="357" formatCode="0.00">
                  <c:v>459.76</c:v>
                </c:pt>
                <c:pt idx="358" formatCode="0.00">
                  <c:v>274.95999999999998</c:v>
                </c:pt>
                <c:pt idx="359" formatCode="0.00">
                  <c:v>256.48</c:v>
                </c:pt>
                <c:pt idx="360" formatCode="0.00">
                  <c:v>261.10000000000002</c:v>
                </c:pt>
                <c:pt idx="361" formatCode="0.00">
                  <c:v>256.48</c:v>
                </c:pt>
                <c:pt idx="362" formatCode="0.00">
                  <c:v>265.72000000000003</c:v>
                </c:pt>
                <c:pt idx="363" formatCode="0.00">
                  <c:v>399.7</c:v>
                </c:pt>
                <c:pt idx="364" formatCode="0.00">
                  <c:v>441.28</c:v>
                </c:pt>
                <c:pt idx="365" formatCode="0.00">
                  <c:v>279.58</c:v>
                </c:pt>
                <c:pt idx="366" formatCode="0.00">
                  <c:v>242.62</c:v>
                </c:pt>
                <c:pt idx="367" formatCode="0.00">
                  <c:v>196.42</c:v>
                </c:pt>
                <c:pt idx="368" formatCode="0.00">
                  <c:v>339.69</c:v>
                </c:pt>
                <c:pt idx="369" formatCode="0.00">
                  <c:v>194.11</c:v>
                </c:pt>
                <c:pt idx="370" formatCode="0.00">
                  <c:v>353.5</c:v>
                </c:pt>
                <c:pt idx="371" formatCode="0.00">
                  <c:v>418.18</c:v>
                </c:pt>
                <c:pt idx="372" formatCode="0.00">
                  <c:v>242.62</c:v>
                </c:pt>
                <c:pt idx="373" formatCode="0.00">
                  <c:v>187.18</c:v>
                </c:pt>
                <c:pt idx="374" formatCode="0.00">
                  <c:v>182.56</c:v>
                </c:pt>
                <c:pt idx="375" formatCode="General">
                  <c:v>173.32</c:v>
                </c:pt>
                <c:pt idx="376" formatCode="General">
                  <c:v>140.97999999999999</c:v>
                </c:pt>
                <c:pt idx="377" formatCode="General">
                  <c:v>127.12</c:v>
                </c:pt>
                <c:pt idx="378" formatCode="General">
                  <c:v>134.05000000000001</c:v>
                </c:pt>
                <c:pt idx="379" formatCode="General">
                  <c:v>367.36</c:v>
                </c:pt>
                <c:pt idx="380" formatCode="General">
                  <c:v>131.74</c:v>
                </c:pt>
                <c:pt idx="381" formatCode="General">
                  <c:v>473.62</c:v>
                </c:pt>
                <c:pt idx="382" formatCode="General">
                  <c:v>166.39</c:v>
                </c:pt>
                <c:pt idx="383" formatCode="General">
                  <c:v>177.94</c:v>
                </c:pt>
                <c:pt idx="388" formatCode="0.00">
                  <c:v>173.32</c:v>
                </c:pt>
                <c:pt idx="389" formatCode="0.00">
                  <c:v>159.46</c:v>
                </c:pt>
                <c:pt idx="390" formatCode="0.00">
                  <c:v>150.22</c:v>
                </c:pt>
                <c:pt idx="391" formatCode="0.00">
                  <c:v>138.66999999999999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570112"/>
        <c:axId val="130617344"/>
      </c:lineChart>
      <c:catAx>
        <c:axId val="130570112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17344"/>
        <c:crosses val="max"/>
        <c:auto val="1"/>
        <c:lblAlgn val="ctr"/>
        <c:lblOffset val="100"/>
        <c:tickLblSkip val="24"/>
        <c:tickMarkSkip val="24"/>
        <c:noMultiLvlLbl val="0"/>
      </c:catAx>
      <c:valAx>
        <c:axId val="130617344"/>
        <c:scaling>
          <c:orientation val="maxMin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4339286020619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70112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4:  Measured Pumping and Non-pumping Water Levels</a:t>
            </a:r>
          </a:p>
        </c:rich>
      </c:tx>
      <c:layout>
        <c:manualLayout>
          <c:xMode val="edge"/>
          <c:yMode val="edge"/>
          <c:x val="9.7669291338582681E-2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355628058727568"/>
          <c:w val="0.876803551609323"/>
          <c:h val="0.69494290375203915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'BW Water Levels'!$A$6:$A$400</c:f>
              <c:strCache>
                <c:ptCount val="392"/>
                <c:pt idx="0">
                  <c:v>10/31/82</c:v>
                </c:pt>
                <c:pt idx="1">
                  <c:v>11/30/82</c:v>
                </c:pt>
                <c:pt idx="2">
                  <c:v>12/31/82</c:v>
                </c:pt>
                <c:pt idx="3">
                  <c:v>1/31/83</c:v>
                </c:pt>
                <c:pt idx="4">
                  <c:v>2/28/83</c:v>
                </c:pt>
                <c:pt idx="5">
                  <c:v>3/31/83</c:v>
                </c:pt>
                <c:pt idx="6">
                  <c:v>4/30/83</c:v>
                </c:pt>
                <c:pt idx="7">
                  <c:v>5/31/83</c:v>
                </c:pt>
                <c:pt idx="8">
                  <c:v>6/30/83</c:v>
                </c:pt>
                <c:pt idx="9">
                  <c:v>7/31/83</c:v>
                </c:pt>
                <c:pt idx="10">
                  <c:v>8/31/83</c:v>
                </c:pt>
                <c:pt idx="11">
                  <c:v>9/30/83</c:v>
                </c:pt>
                <c:pt idx="12">
                  <c:v>10/31/83</c:v>
                </c:pt>
                <c:pt idx="13">
                  <c:v>11/30/83</c:v>
                </c:pt>
                <c:pt idx="14">
                  <c:v>12/31/83</c:v>
                </c:pt>
                <c:pt idx="15">
                  <c:v>1/31/84</c:v>
                </c:pt>
                <c:pt idx="16">
                  <c:v>2/29/84</c:v>
                </c:pt>
                <c:pt idx="17">
                  <c:v>3/31/84</c:v>
                </c:pt>
                <c:pt idx="18">
                  <c:v>4/30/84</c:v>
                </c:pt>
                <c:pt idx="19">
                  <c:v>5/31/84</c:v>
                </c:pt>
                <c:pt idx="20">
                  <c:v>6/30/84</c:v>
                </c:pt>
                <c:pt idx="21">
                  <c:v>7/31/84</c:v>
                </c:pt>
                <c:pt idx="22">
                  <c:v>8/31/84</c:v>
                </c:pt>
                <c:pt idx="23">
                  <c:v>9/30/84</c:v>
                </c:pt>
                <c:pt idx="24">
                  <c:v>10/31/84</c:v>
                </c:pt>
                <c:pt idx="25">
                  <c:v>11/30/84</c:v>
                </c:pt>
                <c:pt idx="26">
                  <c:v>12/31/84</c:v>
                </c:pt>
                <c:pt idx="27">
                  <c:v>1/31/85</c:v>
                </c:pt>
                <c:pt idx="28">
                  <c:v>2/28/85</c:v>
                </c:pt>
                <c:pt idx="29">
                  <c:v>3/31/85</c:v>
                </c:pt>
                <c:pt idx="30">
                  <c:v>4/30/85</c:v>
                </c:pt>
                <c:pt idx="31">
                  <c:v>5/31/85</c:v>
                </c:pt>
                <c:pt idx="32">
                  <c:v>6/30/85</c:v>
                </c:pt>
                <c:pt idx="33">
                  <c:v>7/31/85</c:v>
                </c:pt>
                <c:pt idx="34">
                  <c:v>8/31/85</c:v>
                </c:pt>
                <c:pt idx="35">
                  <c:v>9/30/85</c:v>
                </c:pt>
                <c:pt idx="36">
                  <c:v>10/31/85</c:v>
                </c:pt>
                <c:pt idx="37">
                  <c:v>11/30/85</c:v>
                </c:pt>
                <c:pt idx="38">
                  <c:v>12/31/85</c:v>
                </c:pt>
                <c:pt idx="39">
                  <c:v>1/31/86</c:v>
                </c:pt>
                <c:pt idx="40">
                  <c:v>2/28/86</c:v>
                </c:pt>
                <c:pt idx="41">
                  <c:v>3/31/86</c:v>
                </c:pt>
                <c:pt idx="42">
                  <c:v>4/30/86</c:v>
                </c:pt>
                <c:pt idx="43">
                  <c:v>5/31/86</c:v>
                </c:pt>
                <c:pt idx="44">
                  <c:v>6/30/86</c:v>
                </c:pt>
                <c:pt idx="45">
                  <c:v>7/31/86</c:v>
                </c:pt>
                <c:pt idx="46">
                  <c:v>8/31/86</c:v>
                </c:pt>
                <c:pt idx="47">
                  <c:v>9/30/86</c:v>
                </c:pt>
                <c:pt idx="48">
                  <c:v>10/31/86</c:v>
                </c:pt>
                <c:pt idx="49">
                  <c:v>11/30/86</c:v>
                </c:pt>
                <c:pt idx="50">
                  <c:v>12/31/86</c:v>
                </c:pt>
                <c:pt idx="51">
                  <c:v>1/31/87</c:v>
                </c:pt>
                <c:pt idx="52">
                  <c:v>2/28/87</c:v>
                </c:pt>
                <c:pt idx="53">
                  <c:v>3/31/87</c:v>
                </c:pt>
                <c:pt idx="54">
                  <c:v>4/30/87</c:v>
                </c:pt>
                <c:pt idx="55">
                  <c:v>5/31/87</c:v>
                </c:pt>
                <c:pt idx="56">
                  <c:v>6/30/87</c:v>
                </c:pt>
                <c:pt idx="57">
                  <c:v>7/31/87</c:v>
                </c:pt>
                <c:pt idx="58">
                  <c:v>8/31/87</c:v>
                </c:pt>
                <c:pt idx="59">
                  <c:v>9/30/87</c:v>
                </c:pt>
                <c:pt idx="60">
                  <c:v>10/31/87</c:v>
                </c:pt>
                <c:pt idx="61">
                  <c:v>11/30/87</c:v>
                </c:pt>
                <c:pt idx="62">
                  <c:v>12/31/87</c:v>
                </c:pt>
                <c:pt idx="63">
                  <c:v>1/31/88</c:v>
                </c:pt>
                <c:pt idx="64">
                  <c:v>2/29/88</c:v>
                </c:pt>
                <c:pt idx="65">
                  <c:v>3/31/88</c:v>
                </c:pt>
                <c:pt idx="66">
                  <c:v>4/30/88</c:v>
                </c:pt>
                <c:pt idx="67">
                  <c:v>5/31/88</c:v>
                </c:pt>
                <c:pt idx="68">
                  <c:v>6/30/88</c:v>
                </c:pt>
                <c:pt idx="69">
                  <c:v>7/31/88</c:v>
                </c:pt>
                <c:pt idx="70">
                  <c:v>8/31/88</c:v>
                </c:pt>
                <c:pt idx="71">
                  <c:v>9/30/88</c:v>
                </c:pt>
                <c:pt idx="72">
                  <c:v>10/31/88</c:v>
                </c:pt>
                <c:pt idx="73">
                  <c:v>11/30/88</c:v>
                </c:pt>
                <c:pt idx="74">
                  <c:v>12/31/88</c:v>
                </c:pt>
                <c:pt idx="75">
                  <c:v>1/31/89</c:v>
                </c:pt>
                <c:pt idx="76">
                  <c:v>2/28/89</c:v>
                </c:pt>
                <c:pt idx="77">
                  <c:v>3/31/89</c:v>
                </c:pt>
                <c:pt idx="78">
                  <c:v>4/30/89</c:v>
                </c:pt>
                <c:pt idx="79">
                  <c:v>5/31/89</c:v>
                </c:pt>
                <c:pt idx="80">
                  <c:v>6/30/89</c:v>
                </c:pt>
                <c:pt idx="81">
                  <c:v>7/31/89</c:v>
                </c:pt>
                <c:pt idx="82">
                  <c:v>8/31/89</c:v>
                </c:pt>
                <c:pt idx="83">
                  <c:v>9/30/89</c:v>
                </c:pt>
                <c:pt idx="84">
                  <c:v>10/31/89</c:v>
                </c:pt>
                <c:pt idx="85">
                  <c:v>11/30/89</c:v>
                </c:pt>
                <c:pt idx="86">
                  <c:v>12/31/89</c:v>
                </c:pt>
                <c:pt idx="87">
                  <c:v>1/31/90</c:v>
                </c:pt>
                <c:pt idx="88">
                  <c:v>2/28/90</c:v>
                </c:pt>
                <c:pt idx="89">
                  <c:v>3/31/90</c:v>
                </c:pt>
                <c:pt idx="90">
                  <c:v>4/30/90</c:v>
                </c:pt>
                <c:pt idx="91">
                  <c:v>5/31/90</c:v>
                </c:pt>
                <c:pt idx="92">
                  <c:v>6/30/90</c:v>
                </c:pt>
                <c:pt idx="93">
                  <c:v>7/31/90</c:v>
                </c:pt>
                <c:pt idx="94">
                  <c:v>8/31/90</c:v>
                </c:pt>
                <c:pt idx="95">
                  <c:v>9/30/90</c:v>
                </c:pt>
                <c:pt idx="96">
                  <c:v>10/31/90</c:v>
                </c:pt>
                <c:pt idx="97">
                  <c:v>11/30/90</c:v>
                </c:pt>
                <c:pt idx="98">
                  <c:v>12/31/90</c:v>
                </c:pt>
                <c:pt idx="99">
                  <c:v>1/31/91</c:v>
                </c:pt>
                <c:pt idx="100">
                  <c:v>2/28/91</c:v>
                </c:pt>
                <c:pt idx="101">
                  <c:v>3/31/91</c:v>
                </c:pt>
                <c:pt idx="102">
                  <c:v>4/30/91</c:v>
                </c:pt>
                <c:pt idx="103">
                  <c:v>5/31/91</c:v>
                </c:pt>
                <c:pt idx="104">
                  <c:v>6/30/91</c:v>
                </c:pt>
                <c:pt idx="105">
                  <c:v>7/31/91</c:v>
                </c:pt>
                <c:pt idx="106">
                  <c:v>8/31/91</c:v>
                </c:pt>
                <c:pt idx="107">
                  <c:v>9/30/91</c:v>
                </c:pt>
                <c:pt idx="108">
                  <c:v>10/31/91</c:v>
                </c:pt>
                <c:pt idx="109">
                  <c:v>11/30/91</c:v>
                </c:pt>
                <c:pt idx="110">
                  <c:v>12/31/91</c:v>
                </c:pt>
                <c:pt idx="111">
                  <c:v>1/31/92</c:v>
                </c:pt>
                <c:pt idx="112">
                  <c:v>2/29/92</c:v>
                </c:pt>
                <c:pt idx="113">
                  <c:v>3/31/92</c:v>
                </c:pt>
                <c:pt idx="114">
                  <c:v>4/30/92</c:v>
                </c:pt>
                <c:pt idx="115">
                  <c:v>5/31/92</c:v>
                </c:pt>
                <c:pt idx="116">
                  <c:v>6/30/92</c:v>
                </c:pt>
                <c:pt idx="117">
                  <c:v>7/31/92</c:v>
                </c:pt>
                <c:pt idx="118">
                  <c:v>8/31/92</c:v>
                </c:pt>
                <c:pt idx="119">
                  <c:v>9/30/92</c:v>
                </c:pt>
                <c:pt idx="120">
                  <c:v>10/31/92</c:v>
                </c:pt>
                <c:pt idx="121">
                  <c:v>11/30/92</c:v>
                </c:pt>
                <c:pt idx="122">
                  <c:v>12/31/92</c:v>
                </c:pt>
                <c:pt idx="123">
                  <c:v>1/31/93</c:v>
                </c:pt>
                <c:pt idx="124">
                  <c:v>2/28/93</c:v>
                </c:pt>
                <c:pt idx="125">
                  <c:v>3/31/93</c:v>
                </c:pt>
                <c:pt idx="126">
                  <c:v>4/30/93</c:v>
                </c:pt>
                <c:pt idx="127">
                  <c:v>5/31/93</c:v>
                </c:pt>
                <c:pt idx="128">
                  <c:v>6/30/93</c:v>
                </c:pt>
                <c:pt idx="129">
                  <c:v>7/31/93</c:v>
                </c:pt>
                <c:pt idx="130">
                  <c:v>8/31/93</c:v>
                </c:pt>
                <c:pt idx="131">
                  <c:v>9/30/93</c:v>
                </c:pt>
                <c:pt idx="132">
                  <c:v>10/31/93</c:v>
                </c:pt>
                <c:pt idx="133">
                  <c:v>11/30/93</c:v>
                </c:pt>
                <c:pt idx="134">
                  <c:v>12/31/93</c:v>
                </c:pt>
                <c:pt idx="135">
                  <c:v>1/31/94</c:v>
                </c:pt>
                <c:pt idx="136">
                  <c:v>2/28/94</c:v>
                </c:pt>
                <c:pt idx="137">
                  <c:v>3/31/94</c:v>
                </c:pt>
                <c:pt idx="138">
                  <c:v>4/30/94</c:v>
                </c:pt>
                <c:pt idx="139">
                  <c:v>5/31/94</c:v>
                </c:pt>
                <c:pt idx="140">
                  <c:v>6/30/94</c:v>
                </c:pt>
                <c:pt idx="141">
                  <c:v>7/31/94</c:v>
                </c:pt>
                <c:pt idx="142">
                  <c:v>8/31/94</c:v>
                </c:pt>
                <c:pt idx="143">
                  <c:v>9/30/94</c:v>
                </c:pt>
                <c:pt idx="144">
                  <c:v>10/31/94</c:v>
                </c:pt>
                <c:pt idx="145">
                  <c:v>11/30/94</c:v>
                </c:pt>
                <c:pt idx="146">
                  <c:v>12/31/94</c:v>
                </c:pt>
                <c:pt idx="147">
                  <c:v>1/31/95</c:v>
                </c:pt>
                <c:pt idx="148">
                  <c:v>2/28/95</c:v>
                </c:pt>
                <c:pt idx="149">
                  <c:v>3/31/95</c:v>
                </c:pt>
                <c:pt idx="150">
                  <c:v>4/30/95</c:v>
                </c:pt>
                <c:pt idx="151">
                  <c:v>5/31/95</c:v>
                </c:pt>
                <c:pt idx="152">
                  <c:v>6/30/95</c:v>
                </c:pt>
                <c:pt idx="153">
                  <c:v>7/31/95</c:v>
                </c:pt>
                <c:pt idx="154">
                  <c:v>8/31/95</c:v>
                </c:pt>
                <c:pt idx="155">
                  <c:v>9/30/95</c:v>
                </c:pt>
                <c:pt idx="156">
                  <c:v>10/31/95</c:v>
                </c:pt>
                <c:pt idx="157">
                  <c:v>11/30/95</c:v>
                </c:pt>
                <c:pt idx="158">
                  <c:v>12/31/95</c:v>
                </c:pt>
                <c:pt idx="159">
                  <c:v>1/31/96</c:v>
                </c:pt>
                <c:pt idx="160">
                  <c:v>2/29/96</c:v>
                </c:pt>
                <c:pt idx="161">
                  <c:v>3/31/96</c:v>
                </c:pt>
                <c:pt idx="162">
                  <c:v>4/30/96</c:v>
                </c:pt>
                <c:pt idx="163">
                  <c:v>5/31/96</c:v>
                </c:pt>
                <c:pt idx="164">
                  <c:v>6/30/96</c:v>
                </c:pt>
                <c:pt idx="165">
                  <c:v>7/31/96</c:v>
                </c:pt>
                <c:pt idx="166">
                  <c:v>8/31/96</c:v>
                </c:pt>
                <c:pt idx="167">
                  <c:v>9/30/96</c:v>
                </c:pt>
                <c:pt idx="168">
                  <c:v>10/31/96</c:v>
                </c:pt>
                <c:pt idx="169">
                  <c:v>11/30/96</c:v>
                </c:pt>
                <c:pt idx="170">
                  <c:v>12/31/96</c:v>
                </c:pt>
                <c:pt idx="171">
                  <c:v>1/31/97</c:v>
                </c:pt>
                <c:pt idx="172">
                  <c:v>2/28/97</c:v>
                </c:pt>
                <c:pt idx="173">
                  <c:v>3/31/97</c:v>
                </c:pt>
                <c:pt idx="174">
                  <c:v>4/30/97</c:v>
                </c:pt>
                <c:pt idx="175">
                  <c:v>5/31/97</c:v>
                </c:pt>
                <c:pt idx="176">
                  <c:v>6/30/97</c:v>
                </c:pt>
                <c:pt idx="177">
                  <c:v>7/31/97</c:v>
                </c:pt>
                <c:pt idx="178">
                  <c:v>8/31/97</c:v>
                </c:pt>
                <c:pt idx="179">
                  <c:v>9/30/97</c:v>
                </c:pt>
                <c:pt idx="180">
                  <c:v>10/31/97</c:v>
                </c:pt>
                <c:pt idx="181">
                  <c:v>11/30/97</c:v>
                </c:pt>
                <c:pt idx="182">
                  <c:v>12/31/97</c:v>
                </c:pt>
                <c:pt idx="183">
                  <c:v>1/31/98</c:v>
                </c:pt>
                <c:pt idx="184">
                  <c:v>2/28/98</c:v>
                </c:pt>
                <c:pt idx="185">
                  <c:v>3/31/98</c:v>
                </c:pt>
                <c:pt idx="186">
                  <c:v>4/30/98</c:v>
                </c:pt>
                <c:pt idx="187">
                  <c:v>5/30/98</c:v>
                </c:pt>
                <c:pt idx="188">
                  <c:v>6/30/98</c:v>
                </c:pt>
                <c:pt idx="189">
                  <c:v>7/31/98</c:v>
                </c:pt>
                <c:pt idx="190">
                  <c:v>8/31/98</c:v>
                </c:pt>
                <c:pt idx="191">
                  <c:v>9/31/98</c:v>
                </c:pt>
                <c:pt idx="192">
                  <c:v>10/31/98</c:v>
                </c:pt>
                <c:pt idx="193">
                  <c:v>11/30/98</c:v>
                </c:pt>
                <c:pt idx="194">
                  <c:v>12/31/98</c:v>
                </c:pt>
                <c:pt idx="195">
                  <c:v>1/31/99</c:v>
                </c:pt>
                <c:pt idx="196">
                  <c:v>2/28/99</c:v>
                </c:pt>
                <c:pt idx="197">
                  <c:v>3/31/99</c:v>
                </c:pt>
                <c:pt idx="198">
                  <c:v>4/30/99</c:v>
                </c:pt>
                <c:pt idx="199">
                  <c:v>5/31/99</c:v>
                </c:pt>
                <c:pt idx="200">
                  <c:v>6/30/99</c:v>
                </c:pt>
                <c:pt idx="201">
                  <c:v>7/31/99</c:v>
                </c:pt>
                <c:pt idx="202">
                  <c:v>8/31/99</c:v>
                </c:pt>
                <c:pt idx="203">
                  <c:v>9/30/99</c:v>
                </c:pt>
                <c:pt idx="204">
                  <c:v>10/31/99</c:v>
                </c:pt>
                <c:pt idx="205">
                  <c:v>11/30/99</c:v>
                </c:pt>
                <c:pt idx="206">
                  <c:v>12/31/99</c:v>
                </c:pt>
                <c:pt idx="207">
                  <c:v>1/31/00</c:v>
                </c:pt>
                <c:pt idx="208">
                  <c:v>2/28/00</c:v>
                </c:pt>
                <c:pt idx="209">
                  <c:v>3/31/00</c:v>
                </c:pt>
                <c:pt idx="210">
                  <c:v>4/30/00</c:v>
                </c:pt>
                <c:pt idx="211">
                  <c:v>5/31/00</c:v>
                </c:pt>
                <c:pt idx="212">
                  <c:v>6/30/00</c:v>
                </c:pt>
                <c:pt idx="213">
                  <c:v>7/31/00</c:v>
                </c:pt>
                <c:pt idx="214">
                  <c:v>8/31/00</c:v>
                </c:pt>
                <c:pt idx="215">
                  <c:v>9/30/00</c:v>
                </c:pt>
                <c:pt idx="216">
                  <c:v>10/31/00</c:v>
                </c:pt>
                <c:pt idx="217">
                  <c:v>11/30/00</c:v>
                </c:pt>
                <c:pt idx="218">
                  <c:v>12/31/00</c:v>
                </c:pt>
                <c:pt idx="219">
                  <c:v>1/31/01</c:v>
                </c:pt>
                <c:pt idx="220">
                  <c:v>2/28/01</c:v>
                </c:pt>
                <c:pt idx="221">
                  <c:v>3/31/01</c:v>
                </c:pt>
                <c:pt idx="222">
                  <c:v>4/30/01</c:v>
                </c:pt>
                <c:pt idx="223">
                  <c:v>5/31/01</c:v>
                </c:pt>
                <c:pt idx="224">
                  <c:v>6/30/01</c:v>
                </c:pt>
                <c:pt idx="225">
                  <c:v>7/31/01</c:v>
                </c:pt>
                <c:pt idx="226">
                  <c:v>8/31/01</c:v>
                </c:pt>
                <c:pt idx="227">
                  <c:v>9/30/01</c:v>
                </c:pt>
                <c:pt idx="228">
                  <c:v>10/31/01</c:v>
                </c:pt>
                <c:pt idx="229">
                  <c:v>11/30/01</c:v>
                </c:pt>
                <c:pt idx="230">
                  <c:v>12/31/01</c:v>
                </c:pt>
                <c:pt idx="231">
                  <c:v>1/31/02</c:v>
                </c:pt>
                <c:pt idx="232">
                  <c:v>2/28/02</c:v>
                </c:pt>
                <c:pt idx="233">
                  <c:v>3/31/02</c:v>
                </c:pt>
                <c:pt idx="234">
                  <c:v>4/30/02</c:v>
                </c:pt>
                <c:pt idx="235">
                  <c:v>5/31/02</c:v>
                </c:pt>
                <c:pt idx="236">
                  <c:v>6/30/02</c:v>
                </c:pt>
                <c:pt idx="237">
                  <c:v>7/31/02</c:v>
                </c:pt>
                <c:pt idx="238">
                  <c:v>8/31/02</c:v>
                </c:pt>
                <c:pt idx="239">
                  <c:v>9/30/02</c:v>
                </c:pt>
                <c:pt idx="240">
                  <c:v>10/31/02</c:v>
                </c:pt>
                <c:pt idx="241">
                  <c:v>11/30/02</c:v>
                </c:pt>
                <c:pt idx="242">
                  <c:v>12/31/02</c:v>
                </c:pt>
                <c:pt idx="243">
                  <c:v>1/31/03</c:v>
                </c:pt>
                <c:pt idx="244">
                  <c:v>2/28/03</c:v>
                </c:pt>
                <c:pt idx="245">
                  <c:v>3/31/03</c:v>
                </c:pt>
                <c:pt idx="246">
                  <c:v>4/30/03</c:v>
                </c:pt>
                <c:pt idx="247">
                  <c:v>5/31/03</c:v>
                </c:pt>
                <c:pt idx="248">
                  <c:v>6/30/03</c:v>
                </c:pt>
                <c:pt idx="249">
                  <c:v>7/31/03</c:v>
                </c:pt>
                <c:pt idx="250">
                  <c:v>8/31/03</c:v>
                </c:pt>
                <c:pt idx="251">
                  <c:v>9/30/03</c:v>
                </c:pt>
                <c:pt idx="252">
                  <c:v>10/31/03</c:v>
                </c:pt>
                <c:pt idx="253">
                  <c:v>11/30/03</c:v>
                </c:pt>
                <c:pt idx="254">
                  <c:v>12/31/03</c:v>
                </c:pt>
                <c:pt idx="255">
                  <c:v>1/31/04</c:v>
                </c:pt>
                <c:pt idx="256">
                  <c:v>2/28/04</c:v>
                </c:pt>
                <c:pt idx="257">
                  <c:v>3/31/04</c:v>
                </c:pt>
                <c:pt idx="258">
                  <c:v>4/30/04</c:v>
                </c:pt>
                <c:pt idx="259">
                  <c:v>5/31/04</c:v>
                </c:pt>
                <c:pt idx="260">
                  <c:v>6/30/04</c:v>
                </c:pt>
                <c:pt idx="261">
                  <c:v>7/31/04</c:v>
                </c:pt>
                <c:pt idx="262">
                  <c:v>8/31/04</c:v>
                </c:pt>
                <c:pt idx="263">
                  <c:v>9/30/04</c:v>
                </c:pt>
                <c:pt idx="264">
                  <c:v>10/31/04</c:v>
                </c:pt>
                <c:pt idx="265">
                  <c:v>11/30/04</c:v>
                </c:pt>
                <c:pt idx="266">
                  <c:v>12/31/04</c:v>
                </c:pt>
                <c:pt idx="267">
                  <c:v>1/31/05</c:v>
                </c:pt>
                <c:pt idx="268">
                  <c:v>2/28/05</c:v>
                </c:pt>
                <c:pt idx="269">
                  <c:v>3/31/05</c:v>
                </c:pt>
                <c:pt idx="270">
                  <c:v>4/30/05</c:v>
                </c:pt>
                <c:pt idx="271">
                  <c:v>5/31/05</c:v>
                </c:pt>
                <c:pt idx="272">
                  <c:v>6/30/05</c:v>
                </c:pt>
                <c:pt idx="273">
                  <c:v>7/31/05</c:v>
                </c:pt>
                <c:pt idx="274">
                  <c:v>8/31/05</c:v>
                </c:pt>
                <c:pt idx="275">
                  <c:v>9/30/05</c:v>
                </c:pt>
                <c:pt idx="276">
                  <c:v>10/31/05</c:v>
                </c:pt>
                <c:pt idx="277">
                  <c:v>11/30/05</c:v>
                </c:pt>
                <c:pt idx="278">
                  <c:v>12/31/05</c:v>
                </c:pt>
                <c:pt idx="279">
                  <c:v>1/31/06</c:v>
                </c:pt>
                <c:pt idx="280">
                  <c:v>2/28/06</c:v>
                </c:pt>
                <c:pt idx="281">
                  <c:v>3/31/06</c:v>
                </c:pt>
                <c:pt idx="282">
                  <c:v>4/30/06</c:v>
                </c:pt>
                <c:pt idx="283">
                  <c:v>5/31/06</c:v>
                </c:pt>
                <c:pt idx="284">
                  <c:v>6/30/06</c:v>
                </c:pt>
                <c:pt idx="285">
                  <c:v>7/31/06</c:v>
                </c:pt>
                <c:pt idx="286">
                  <c:v>8/31/06</c:v>
                </c:pt>
                <c:pt idx="287">
                  <c:v>9/30/06</c:v>
                </c:pt>
                <c:pt idx="288">
                  <c:v>10/31/06</c:v>
                </c:pt>
                <c:pt idx="289">
                  <c:v>11/30/06</c:v>
                </c:pt>
                <c:pt idx="290">
                  <c:v>12/31/06</c:v>
                </c:pt>
                <c:pt idx="291">
                  <c:v>1/31/07</c:v>
                </c:pt>
                <c:pt idx="292">
                  <c:v>2/28/07</c:v>
                </c:pt>
                <c:pt idx="293">
                  <c:v>3/31/07</c:v>
                </c:pt>
                <c:pt idx="294">
                  <c:v>4/30/07</c:v>
                </c:pt>
                <c:pt idx="295">
                  <c:v>5/31/07</c:v>
                </c:pt>
                <c:pt idx="296">
                  <c:v>6/30/07</c:v>
                </c:pt>
                <c:pt idx="297">
                  <c:v>7/31/07</c:v>
                </c:pt>
                <c:pt idx="298">
                  <c:v>8/31/07</c:v>
                </c:pt>
                <c:pt idx="299">
                  <c:v>9/30/07</c:v>
                </c:pt>
                <c:pt idx="300">
                  <c:v>10/31/07</c:v>
                </c:pt>
                <c:pt idx="301">
                  <c:v>11/30/07</c:v>
                </c:pt>
                <c:pt idx="302">
                  <c:v>12/31/07</c:v>
                </c:pt>
                <c:pt idx="303">
                  <c:v>1/31/08</c:v>
                </c:pt>
                <c:pt idx="304">
                  <c:v>2/29/08</c:v>
                </c:pt>
                <c:pt idx="305">
                  <c:v>3/31/08</c:v>
                </c:pt>
                <c:pt idx="306">
                  <c:v>4/30/08</c:v>
                </c:pt>
                <c:pt idx="307">
                  <c:v>5/31/08</c:v>
                </c:pt>
                <c:pt idx="308">
                  <c:v>6/30/08</c:v>
                </c:pt>
                <c:pt idx="309">
                  <c:v>7/31/08</c:v>
                </c:pt>
                <c:pt idx="310">
                  <c:v>8/31/08</c:v>
                </c:pt>
                <c:pt idx="311">
                  <c:v>9/30/08</c:v>
                </c:pt>
                <c:pt idx="312">
                  <c:v>10/31/08</c:v>
                </c:pt>
                <c:pt idx="313">
                  <c:v>11/30/08</c:v>
                </c:pt>
                <c:pt idx="314">
                  <c:v>12/31/08</c:v>
                </c:pt>
                <c:pt idx="315">
                  <c:v>1/31/09</c:v>
                </c:pt>
                <c:pt idx="316">
                  <c:v>2/28/09</c:v>
                </c:pt>
                <c:pt idx="317">
                  <c:v>3/31/09</c:v>
                </c:pt>
                <c:pt idx="318">
                  <c:v>4/30/09</c:v>
                </c:pt>
                <c:pt idx="319">
                  <c:v>5/31/09</c:v>
                </c:pt>
                <c:pt idx="320">
                  <c:v>6/30/09</c:v>
                </c:pt>
                <c:pt idx="321">
                  <c:v>7/31/09</c:v>
                </c:pt>
                <c:pt idx="322">
                  <c:v>8/31/09</c:v>
                </c:pt>
                <c:pt idx="323">
                  <c:v>9/30/09</c:v>
                </c:pt>
                <c:pt idx="324">
                  <c:v>10/31/09</c:v>
                </c:pt>
                <c:pt idx="325">
                  <c:v>11/30/09</c:v>
                </c:pt>
                <c:pt idx="326">
                  <c:v>12/31/09</c:v>
                </c:pt>
                <c:pt idx="327">
                  <c:v>1/31/10</c:v>
                </c:pt>
                <c:pt idx="328">
                  <c:v>2/28/10</c:v>
                </c:pt>
                <c:pt idx="329">
                  <c:v>3/31/10</c:v>
                </c:pt>
                <c:pt idx="330">
                  <c:v>4/30/10</c:v>
                </c:pt>
                <c:pt idx="331">
                  <c:v>5/31/10</c:v>
                </c:pt>
                <c:pt idx="332">
                  <c:v>6/30/10</c:v>
                </c:pt>
                <c:pt idx="333">
                  <c:v>7/31/10</c:v>
                </c:pt>
                <c:pt idx="334">
                  <c:v>8/31/10</c:v>
                </c:pt>
                <c:pt idx="335">
                  <c:v>9/30/10</c:v>
                </c:pt>
                <c:pt idx="336">
                  <c:v>10/31/10</c:v>
                </c:pt>
                <c:pt idx="337">
                  <c:v>11/30/10</c:v>
                </c:pt>
                <c:pt idx="338">
                  <c:v>12/31/10</c:v>
                </c:pt>
                <c:pt idx="339">
                  <c:v>1/31/11</c:v>
                </c:pt>
                <c:pt idx="340">
                  <c:v>2/28/11</c:v>
                </c:pt>
                <c:pt idx="341">
                  <c:v>3/31/11</c:v>
                </c:pt>
                <c:pt idx="342">
                  <c:v>4/30/11</c:v>
                </c:pt>
                <c:pt idx="343">
                  <c:v>5/31/11</c:v>
                </c:pt>
                <c:pt idx="344">
                  <c:v>6/30/11</c:v>
                </c:pt>
                <c:pt idx="345">
                  <c:v>7/31/11</c:v>
                </c:pt>
                <c:pt idx="346">
                  <c:v>8/31/11</c:v>
                </c:pt>
                <c:pt idx="347">
                  <c:v>9/30/11</c:v>
                </c:pt>
                <c:pt idx="348">
                  <c:v>10/31/11</c:v>
                </c:pt>
                <c:pt idx="349">
                  <c:v>11/30/11</c:v>
                </c:pt>
                <c:pt idx="350">
                  <c:v>12/31/11</c:v>
                </c:pt>
                <c:pt idx="351">
                  <c:v>1/31/12</c:v>
                </c:pt>
                <c:pt idx="352">
                  <c:v>2/29/12</c:v>
                </c:pt>
                <c:pt idx="353">
                  <c:v>3/31/12</c:v>
                </c:pt>
                <c:pt idx="354">
                  <c:v>4/30/12</c:v>
                </c:pt>
                <c:pt idx="355">
                  <c:v>5/31/12</c:v>
                </c:pt>
                <c:pt idx="356">
                  <c:v>6/30/12</c:v>
                </c:pt>
                <c:pt idx="357">
                  <c:v>7/31/12</c:v>
                </c:pt>
                <c:pt idx="358">
                  <c:v>8/31/12</c:v>
                </c:pt>
                <c:pt idx="359">
                  <c:v>9/30/12</c:v>
                </c:pt>
                <c:pt idx="360">
                  <c:v>10/31/12</c:v>
                </c:pt>
                <c:pt idx="361">
                  <c:v>11/30/12</c:v>
                </c:pt>
                <c:pt idx="362">
                  <c:v>12/31/12</c:v>
                </c:pt>
                <c:pt idx="363">
                  <c:v>1/31/13</c:v>
                </c:pt>
                <c:pt idx="364">
                  <c:v>2/28/13</c:v>
                </c:pt>
                <c:pt idx="365">
                  <c:v>3/31/13</c:v>
                </c:pt>
                <c:pt idx="366">
                  <c:v>4/30/13</c:v>
                </c:pt>
                <c:pt idx="367">
                  <c:v>5/31/13</c:v>
                </c:pt>
                <c:pt idx="368">
                  <c:v>6/30/13</c:v>
                </c:pt>
                <c:pt idx="369">
                  <c:v>7/31/13</c:v>
                </c:pt>
                <c:pt idx="370">
                  <c:v>8/31/13</c:v>
                </c:pt>
                <c:pt idx="371">
                  <c:v>9/30/13</c:v>
                </c:pt>
                <c:pt idx="372">
                  <c:v>10/31/13</c:v>
                </c:pt>
                <c:pt idx="373">
                  <c:v>11/30/13</c:v>
                </c:pt>
                <c:pt idx="374">
                  <c:v>12/31/13</c:v>
                </c:pt>
                <c:pt idx="375">
                  <c:v>1/31/14</c:v>
                </c:pt>
                <c:pt idx="376">
                  <c:v>2/28/14</c:v>
                </c:pt>
                <c:pt idx="377">
                  <c:v>3/31/14</c:v>
                </c:pt>
                <c:pt idx="378">
                  <c:v>4/30/14</c:v>
                </c:pt>
                <c:pt idx="379">
                  <c:v>5/31/14</c:v>
                </c:pt>
                <c:pt idx="380">
                  <c:v>6/30/14</c:v>
                </c:pt>
                <c:pt idx="381">
                  <c:v>7/31/14</c:v>
                </c:pt>
                <c:pt idx="382">
                  <c:v>8/31/14</c:v>
                </c:pt>
                <c:pt idx="383">
                  <c:v>9/30/14</c:v>
                </c:pt>
                <c:pt idx="384">
                  <c:v>10/1/14</c:v>
                </c:pt>
                <c:pt idx="385">
                  <c:v>11/1/14</c:v>
                </c:pt>
                <c:pt idx="386">
                  <c:v>12/1/14</c:v>
                </c:pt>
                <c:pt idx="387">
                  <c:v>1/1/15</c:v>
                </c:pt>
                <c:pt idx="388">
                  <c:v>2/1/15</c:v>
                </c:pt>
                <c:pt idx="389">
                  <c:v>3/1/15</c:v>
                </c:pt>
                <c:pt idx="390">
                  <c:v>4/1/15</c:v>
                </c:pt>
                <c:pt idx="391">
                  <c:v>5/1/15</c:v>
                </c:pt>
              </c:strCache>
            </c:strRef>
          </c:cat>
          <c:val>
            <c:numRef>
              <c:f>'BW Water Levels'!$H$6:$H$400</c:f>
              <c:numCache>
                <c:formatCode>0.0</c:formatCode>
                <c:ptCount val="395"/>
                <c:pt idx="57">
                  <c:v>26</c:v>
                </c:pt>
                <c:pt idx="66">
                  <c:v>108</c:v>
                </c:pt>
                <c:pt idx="67">
                  <c:v>356</c:v>
                </c:pt>
                <c:pt idx="68">
                  <c:v>445</c:v>
                </c:pt>
                <c:pt idx="69">
                  <c:v>448</c:v>
                </c:pt>
                <c:pt idx="70">
                  <c:v>115</c:v>
                </c:pt>
                <c:pt idx="71">
                  <c:v>58</c:v>
                </c:pt>
                <c:pt idx="72">
                  <c:v>40</c:v>
                </c:pt>
                <c:pt idx="73">
                  <c:v>47</c:v>
                </c:pt>
                <c:pt idx="74">
                  <c:v>51</c:v>
                </c:pt>
                <c:pt idx="75">
                  <c:v>49</c:v>
                </c:pt>
                <c:pt idx="76">
                  <c:v>17</c:v>
                </c:pt>
                <c:pt idx="77">
                  <c:v>358</c:v>
                </c:pt>
                <c:pt idx="78">
                  <c:v>391</c:v>
                </c:pt>
                <c:pt idx="79">
                  <c:v>225</c:v>
                </c:pt>
                <c:pt idx="80">
                  <c:v>390</c:v>
                </c:pt>
                <c:pt idx="81">
                  <c:v>396</c:v>
                </c:pt>
                <c:pt idx="82">
                  <c:v>358</c:v>
                </c:pt>
                <c:pt idx="83">
                  <c:v>460</c:v>
                </c:pt>
                <c:pt idx="84">
                  <c:v>350</c:v>
                </c:pt>
                <c:pt idx="85">
                  <c:v>405</c:v>
                </c:pt>
                <c:pt idx="86">
                  <c:v>407</c:v>
                </c:pt>
                <c:pt idx="87">
                  <c:v>250</c:v>
                </c:pt>
                <c:pt idx="88">
                  <c:v>250</c:v>
                </c:pt>
                <c:pt idx="89">
                  <c:v>250</c:v>
                </c:pt>
                <c:pt idx="90">
                  <c:v>250</c:v>
                </c:pt>
                <c:pt idx="91">
                  <c:v>250</c:v>
                </c:pt>
                <c:pt idx="92">
                  <c:v>250</c:v>
                </c:pt>
                <c:pt idx="93">
                  <c:v>250</c:v>
                </c:pt>
                <c:pt idx="94">
                  <c:v>250</c:v>
                </c:pt>
                <c:pt idx="95">
                  <c:v>245</c:v>
                </c:pt>
                <c:pt idx="96">
                  <c:v>245</c:v>
                </c:pt>
                <c:pt idx="97">
                  <c:v>245</c:v>
                </c:pt>
                <c:pt idx="98">
                  <c:v>224</c:v>
                </c:pt>
                <c:pt idx="99">
                  <c:v>145</c:v>
                </c:pt>
                <c:pt idx="100">
                  <c:v>272</c:v>
                </c:pt>
                <c:pt idx="101">
                  <c:v>207</c:v>
                </c:pt>
                <c:pt idx="102">
                  <c:v>365</c:v>
                </c:pt>
                <c:pt idx="103">
                  <c:v>220</c:v>
                </c:pt>
                <c:pt idx="104">
                  <c:v>288</c:v>
                </c:pt>
                <c:pt idx="105">
                  <c:v>198</c:v>
                </c:pt>
                <c:pt idx="106">
                  <c:v>207</c:v>
                </c:pt>
                <c:pt idx="107">
                  <c:v>206</c:v>
                </c:pt>
                <c:pt idx="108">
                  <c:v>187</c:v>
                </c:pt>
                <c:pt idx="109">
                  <c:v>358</c:v>
                </c:pt>
                <c:pt idx="110">
                  <c:v>218</c:v>
                </c:pt>
                <c:pt idx="111">
                  <c:v>166</c:v>
                </c:pt>
                <c:pt idx="112">
                  <c:v>190</c:v>
                </c:pt>
                <c:pt idx="113">
                  <c:v>202</c:v>
                </c:pt>
                <c:pt idx="114">
                  <c:v>274</c:v>
                </c:pt>
                <c:pt idx="115">
                  <c:v>246</c:v>
                </c:pt>
                <c:pt idx="116">
                  <c:v>251</c:v>
                </c:pt>
                <c:pt idx="117">
                  <c:v>395</c:v>
                </c:pt>
                <c:pt idx="118">
                  <c:v>301</c:v>
                </c:pt>
                <c:pt idx="119">
                  <c:v>358</c:v>
                </c:pt>
                <c:pt idx="120">
                  <c:v>312</c:v>
                </c:pt>
                <c:pt idx="121">
                  <c:v>278</c:v>
                </c:pt>
                <c:pt idx="122">
                  <c:v>273</c:v>
                </c:pt>
                <c:pt idx="123">
                  <c:v>310</c:v>
                </c:pt>
                <c:pt idx="124">
                  <c:v>246</c:v>
                </c:pt>
                <c:pt idx="125">
                  <c:v>244</c:v>
                </c:pt>
                <c:pt idx="126">
                  <c:v>260</c:v>
                </c:pt>
                <c:pt idx="127">
                  <c:v>285</c:v>
                </c:pt>
                <c:pt idx="128">
                  <c:v>390</c:v>
                </c:pt>
                <c:pt idx="129">
                  <c:v>391</c:v>
                </c:pt>
                <c:pt idx="130">
                  <c:v>388</c:v>
                </c:pt>
                <c:pt idx="131">
                  <c:v>540</c:v>
                </c:pt>
                <c:pt idx="132">
                  <c:v>541</c:v>
                </c:pt>
                <c:pt idx="133">
                  <c:v>440</c:v>
                </c:pt>
                <c:pt idx="134">
                  <c:v>354</c:v>
                </c:pt>
                <c:pt idx="135">
                  <c:v>429</c:v>
                </c:pt>
                <c:pt idx="136">
                  <c:v>375</c:v>
                </c:pt>
                <c:pt idx="137">
                  <c:v>480</c:v>
                </c:pt>
                <c:pt idx="138">
                  <c:v>217</c:v>
                </c:pt>
                <c:pt idx="139">
                  <c:v>326</c:v>
                </c:pt>
                <c:pt idx="140">
                  <c:v>416</c:v>
                </c:pt>
                <c:pt idx="141">
                  <c:v>396</c:v>
                </c:pt>
                <c:pt idx="142">
                  <c:v>465</c:v>
                </c:pt>
                <c:pt idx="143">
                  <c:v>466</c:v>
                </c:pt>
                <c:pt idx="144">
                  <c:v>468</c:v>
                </c:pt>
                <c:pt idx="145">
                  <c:v>469</c:v>
                </c:pt>
                <c:pt idx="146">
                  <c:v>318</c:v>
                </c:pt>
                <c:pt idx="147">
                  <c:v>291</c:v>
                </c:pt>
                <c:pt idx="148">
                  <c:v>290</c:v>
                </c:pt>
                <c:pt idx="149">
                  <c:v>289</c:v>
                </c:pt>
                <c:pt idx="150">
                  <c:v>440</c:v>
                </c:pt>
                <c:pt idx="151">
                  <c:v>470</c:v>
                </c:pt>
                <c:pt idx="152">
                  <c:v>471</c:v>
                </c:pt>
                <c:pt idx="153">
                  <c:v>474</c:v>
                </c:pt>
                <c:pt idx="154">
                  <c:v>477</c:v>
                </c:pt>
                <c:pt idx="155">
                  <c:v>386</c:v>
                </c:pt>
                <c:pt idx="156">
                  <c:v>474</c:v>
                </c:pt>
                <c:pt idx="157">
                  <c:v>480</c:v>
                </c:pt>
                <c:pt idx="158">
                  <c:v>480</c:v>
                </c:pt>
                <c:pt idx="159">
                  <c:v>481</c:v>
                </c:pt>
                <c:pt idx="160">
                  <c:v>428</c:v>
                </c:pt>
                <c:pt idx="161">
                  <c:v>485</c:v>
                </c:pt>
                <c:pt idx="162">
                  <c:v>488</c:v>
                </c:pt>
                <c:pt idx="163">
                  <c:v>486</c:v>
                </c:pt>
                <c:pt idx="164">
                  <c:v>534</c:v>
                </c:pt>
                <c:pt idx="165">
                  <c:v>535</c:v>
                </c:pt>
                <c:pt idx="166">
                  <c:v>540</c:v>
                </c:pt>
                <c:pt idx="167">
                  <c:v>533</c:v>
                </c:pt>
                <c:pt idx="168">
                  <c:v>531</c:v>
                </c:pt>
                <c:pt idx="169">
                  <c:v>531</c:v>
                </c:pt>
                <c:pt idx="170">
                  <c:v>532</c:v>
                </c:pt>
                <c:pt idx="172">
                  <c:v>391</c:v>
                </c:pt>
                <c:pt idx="173">
                  <c:v>355</c:v>
                </c:pt>
                <c:pt idx="174">
                  <c:v>528</c:v>
                </c:pt>
                <c:pt idx="175">
                  <c:v>526</c:v>
                </c:pt>
                <c:pt idx="176">
                  <c:v>351</c:v>
                </c:pt>
                <c:pt idx="177">
                  <c:v>376</c:v>
                </c:pt>
                <c:pt idx="178">
                  <c:v>349</c:v>
                </c:pt>
                <c:pt idx="179">
                  <c:v>383</c:v>
                </c:pt>
                <c:pt idx="180">
                  <c:v>370</c:v>
                </c:pt>
                <c:pt idx="181">
                  <c:v>367</c:v>
                </c:pt>
                <c:pt idx="182">
                  <c:v>358</c:v>
                </c:pt>
                <c:pt idx="184">
                  <c:v>379</c:v>
                </c:pt>
                <c:pt idx="185">
                  <c:v>370</c:v>
                </c:pt>
                <c:pt idx="186">
                  <c:v>369</c:v>
                </c:pt>
                <c:pt idx="189">
                  <c:v>379.2</c:v>
                </c:pt>
                <c:pt idx="191">
                  <c:v>380</c:v>
                </c:pt>
                <c:pt idx="192">
                  <c:v>385.6</c:v>
                </c:pt>
                <c:pt idx="193">
                  <c:v>497.1</c:v>
                </c:pt>
                <c:pt idx="194">
                  <c:v>386</c:v>
                </c:pt>
                <c:pt idx="195">
                  <c:v>350</c:v>
                </c:pt>
                <c:pt idx="197">
                  <c:v>494.3</c:v>
                </c:pt>
                <c:pt idx="198">
                  <c:v>510.11</c:v>
                </c:pt>
                <c:pt idx="199">
                  <c:v>504</c:v>
                </c:pt>
                <c:pt idx="200">
                  <c:v>501</c:v>
                </c:pt>
                <c:pt idx="201">
                  <c:v>498.6</c:v>
                </c:pt>
                <c:pt idx="202">
                  <c:v>499</c:v>
                </c:pt>
                <c:pt idx="204">
                  <c:v>368</c:v>
                </c:pt>
                <c:pt idx="205">
                  <c:v>366</c:v>
                </c:pt>
                <c:pt idx="206">
                  <c:v>377</c:v>
                </c:pt>
                <c:pt idx="207">
                  <c:v>389</c:v>
                </c:pt>
                <c:pt idx="208">
                  <c:v>369</c:v>
                </c:pt>
                <c:pt idx="209">
                  <c:v>380</c:v>
                </c:pt>
                <c:pt idx="212">
                  <c:v>361</c:v>
                </c:pt>
                <c:pt idx="213">
                  <c:v>713.04</c:v>
                </c:pt>
                <c:pt idx="214">
                  <c:v>715.33</c:v>
                </c:pt>
                <c:pt idx="215">
                  <c:v>717.66</c:v>
                </c:pt>
                <c:pt idx="216">
                  <c:v>510.15</c:v>
                </c:pt>
                <c:pt idx="217">
                  <c:v>503.8</c:v>
                </c:pt>
                <c:pt idx="218">
                  <c:v>450.22</c:v>
                </c:pt>
                <c:pt idx="219">
                  <c:v>505.9</c:v>
                </c:pt>
                <c:pt idx="220">
                  <c:v>405.95</c:v>
                </c:pt>
                <c:pt idx="221">
                  <c:v>410</c:v>
                </c:pt>
                <c:pt idx="222">
                  <c:v>314</c:v>
                </c:pt>
                <c:pt idx="223">
                  <c:v>622.9</c:v>
                </c:pt>
                <c:pt idx="224">
                  <c:v>625</c:v>
                </c:pt>
                <c:pt idx="225">
                  <c:v>666.8</c:v>
                </c:pt>
                <c:pt idx="226">
                  <c:v>484.35</c:v>
                </c:pt>
                <c:pt idx="227">
                  <c:v>652.98</c:v>
                </c:pt>
                <c:pt idx="228">
                  <c:v>662.22</c:v>
                </c:pt>
                <c:pt idx="229">
                  <c:v>659.91</c:v>
                </c:pt>
                <c:pt idx="230">
                  <c:v>657.6</c:v>
                </c:pt>
                <c:pt idx="231">
                  <c:v>486.66</c:v>
                </c:pt>
                <c:pt idx="232">
                  <c:v>664.53</c:v>
                </c:pt>
                <c:pt idx="233">
                  <c:v>664.53</c:v>
                </c:pt>
                <c:pt idx="234">
                  <c:v>678.39</c:v>
                </c:pt>
                <c:pt idx="235">
                  <c:v>680.7</c:v>
                </c:pt>
                <c:pt idx="236">
                  <c:v>664.53</c:v>
                </c:pt>
                <c:pt idx="237">
                  <c:v>673.77</c:v>
                </c:pt>
                <c:pt idx="238">
                  <c:v>680.7</c:v>
                </c:pt>
                <c:pt idx="239">
                  <c:v>678.39</c:v>
                </c:pt>
                <c:pt idx="240">
                  <c:v>659.91</c:v>
                </c:pt>
                <c:pt idx="241">
                  <c:v>484.35</c:v>
                </c:pt>
                <c:pt idx="242">
                  <c:v>671.46</c:v>
                </c:pt>
                <c:pt idx="243">
                  <c:v>678.39</c:v>
                </c:pt>
                <c:pt idx="244">
                  <c:v>680.7</c:v>
                </c:pt>
                <c:pt idx="245">
                  <c:v>676.08</c:v>
                </c:pt>
                <c:pt idx="246">
                  <c:v>680.7</c:v>
                </c:pt>
                <c:pt idx="247">
                  <c:v>683.01</c:v>
                </c:pt>
                <c:pt idx="248">
                  <c:v>685.32</c:v>
                </c:pt>
                <c:pt idx="249">
                  <c:v>625.26</c:v>
                </c:pt>
                <c:pt idx="251">
                  <c:v>687.63</c:v>
                </c:pt>
                <c:pt idx="252">
                  <c:v>585.99</c:v>
                </c:pt>
                <c:pt idx="253">
                  <c:v>655.29</c:v>
                </c:pt>
                <c:pt idx="254">
                  <c:v>648.36</c:v>
                </c:pt>
                <c:pt idx="255">
                  <c:v>488.97</c:v>
                </c:pt>
                <c:pt idx="256">
                  <c:v>449.7</c:v>
                </c:pt>
                <c:pt idx="257">
                  <c:v>597.54</c:v>
                </c:pt>
                <c:pt idx="258">
                  <c:v>585.99</c:v>
                </c:pt>
                <c:pt idx="259">
                  <c:v>597.54</c:v>
                </c:pt>
                <c:pt idx="260">
                  <c:v>572.13</c:v>
                </c:pt>
                <c:pt idx="261">
                  <c:v>477.42</c:v>
                </c:pt>
                <c:pt idx="262">
                  <c:v>565.20000000000005</c:v>
                </c:pt>
                <c:pt idx="263">
                  <c:v>428.91</c:v>
                </c:pt>
                <c:pt idx="264">
                  <c:v>463.56</c:v>
                </c:pt>
                <c:pt idx="265">
                  <c:v>421.98</c:v>
                </c:pt>
                <c:pt idx="266">
                  <c:v>454.32</c:v>
                </c:pt>
                <c:pt idx="267">
                  <c:v>438.15</c:v>
                </c:pt>
                <c:pt idx="268">
                  <c:v>458.94</c:v>
                </c:pt>
                <c:pt idx="269">
                  <c:v>523.62</c:v>
                </c:pt>
                <c:pt idx="270">
                  <c:v>449.7</c:v>
                </c:pt>
                <c:pt idx="271">
                  <c:v>523.62</c:v>
                </c:pt>
                <c:pt idx="272">
                  <c:v>576.75</c:v>
                </c:pt>
                <c:pt idx="273">
                  <c:v>560.58000000000004</c:v>
                </c:pt>
                <c:pt idx="274">
                  <c:v>576.75</c:v>
                </c:pt>
                <c:pt idx="275">
                  <c:v>442.77</c:v>
                </c:pt>
                <c:pt idx="276">
                  <c:v>588.29999999999995</c:v>
                </c:pt>
                <c:pt idx="277">
                  <c:v>560.58000000000004</c:v>
                </c:pt>
                <c:pt idx="278">
                  <c:v>562.89</c:v>
                </c:pt>
                <c:pt idx="279">
                  <c:v>415.05</c:v>
                </c:pt>
                <c:pt idx="280">
                  <c:v>505.14</c:v>
                </c:pt>
                <c:pt idx="281">
                  <c:v>569.82000000000005</c:v>
                </c:pt>
                <c:pt idx="282">
                  <c:v>606.78</c:v>
                </c:pt>
                <c:pt idx="283">
                  <c:v>611.4</c:v>
                </c:pt>
                <c:pt idx="284">
                  <c:v>569.82000000000005</c:v>
                </c:pt>
                <c:pt idx="285">
                  <c:v>602.16</c:v>
                </c:pt>
                <c:pt idx="286">
                  <c:v>454.32</c:v>
                </c:pt>
                <c:pt idx="287">
                  <c:v>592.91999999999996</c:v>
                </c:pt>
                <c:pt idx="288">
                  <c:v>590.61</c:v>
                </c:pt>
                <c:pt idx="289">
                  <c:v>463.56</c:v>
                </c:pt>
                <c:pt idx="290">
                  <c:v>421.98</c:v>
                </c:pt>
                <c:pt idx="291">
                  <c:v>555.96</c:v>
                </c:pt>
                <c:pt idx="292">
                  <c:v>421.98</c:v>
                </c:pt>
                <c:pt idx="293">
                  <c:v>435.84</c:v>
                </c:pt>
                <c:pt idx="294">
                  <c:v>445.08</c:v>
                </c:pt>
                <c:pt idx="295">
                  <c:v>539.79</c:v>
                </c:pt>
                <c:pt idx="296">
                  <c:v>579.05999999999995</c:v>
                </c:pt>
                <c:pt idx="297">
                  <c:v>553.65</c:v>
                </c:pt>
                <c:pt idx="298">
                  <c:v>565.20000000000005</c:v>
                </c:pt>
                <c:pt idx="299">
                  <c:v>542.1</c:v>
                </c:pt>
                <c:pt idx="300">
                  <c:v>408.12</c:v>
                </c:pt>
                <c:pt idx="301">
                  <c:v>408.12</c:v>
                </c:pt>
                <c:pt idx="302">
                  <c:v>435.84</c:v>
                </c:pt>
                <c:pt idx="303">
                  <c:v>565.20000000000005</c:v>
                </c:pt>
                <c:pt idx="304">
                  <c:v>412.74</c:v>
                </c:pt>
                <c:pt idx="305">
                  <c:v>408.12</c:v>
                </c:pt>
                <c:pt idx="306">
                  <c:v>385.02</c:v>
                </c:pt>
                <c:pt idx="307">
                  <c:v>361.92</c:v>
                </c:pt>
                <c:pt idx="308">
                  <c:v>403.5</c:v>
                </c:pt>
                <c:pt idx="309">
                  <c:v>542.1</c:v>
                </c:pt>
                <c:pt idx="310">
                  <c:v>311.10000000000002</c:v>
                </c:pt>
                <c:pt idx="311">
                  <c:v>579.05999999999995</c:v>
                </c:pt>
                <c:pt idx="312">
                  <c:v>542.1</c:v>
                </c:pt>
                <c:pt idx="313">
                  <c:v>565.20000000000005</c:v>
                </c:pt>
                <c:pt idx="314">
                  <c:v>555.96</c:v>
                </c:pt>
                <c:pt idx="315">
                  <c:v>555.96</c:v>
                </c:pt>
                <c:pt idx="316">
                  <c:v>283.38</c:v>
                </c:pt>
                <c:pt idx="317">
                  <c:v>555.96</c:v>
                </c:pt>
                <c:pt idx="318">
                  <c:v>237.18</c:v>
                </c:pt>
                <c:pt idx="319">
                  <c:v>523.62</c:v>
                </c:pt>
                <c:pt idx="320">
                  <c:v>588.29999999999995</c:v>
                </c:pt>
                <c:pt idx="321">
                  <c:v>611.4</c:v>
                </c:pt>
                <c:pt idx="322">
                  <c:v>616.02</c:v>
                </c:pt>
                <c:pt idx="323">
                  <c:v>590.61</c:v>
                </c:pt>
                <c:pt idx="324">
                  <c:v>634.5</c:v>
                </c:pt>
                <c:pt idx="325">
                  <c:v>620.64</c:v>
                </c:pt>
                <c:pt idx="326">
                  <c:v>639.12</c:v>
                </c:pt>
                <c:pt idx="327" formatCode="General">
                  <c:v>629.88</c:v>
                </c:pt>
                <c:pt idx="328" formatCode="General">
                  <c:v>394.26</c:v>
                </c:pt>
                <c:pt idx="329" formatCode="General">
                  <c:v>606.78</c:v>
                </c:pt>
                <c:pt idx="330" formatCode="General">
                  <c:v>329.58</c:v>
                </c:pt>
                <c:pt idx="331" formatCode="General">
                  <c:v>322.64999999999998</c:v>
                </c:pt>
                <c:pt idx="332" formatCode="General">
                  <c:v>620.64</c:v>
                </c:pt>
                <c:pt idx="333" formatCode="General">
                  <c:v>398.88</c:v>
                </c:pt>
                <c:pt idx="334" formatCode="General">
                  <c:v>375.78</c:v>
                </c:pt>
                <c:pt idx="335" formatCode="General">
                  <c:v>371.16</c:v>
                </c:pt>
                <c:pt idx="336" formatCode="General">
                  <c:v>597.54</c:v>
                </c:pt>
                <c:pt idx="337" formatCode="General">
                  <c:v>338.82</c:v>
                </c:pt>
                <c:pt idx="338" formatCode="General">
                  <c:v>311.11</c:v>
                </c:pt>
                <c:pt idx="339" formatCode="0.00">
                  <c:v>292.62</c:v>
                </c:pt>
                <c:pt idx="340" formatCode="0.00">
                  <c:v>292.62</c:v>
                </c:pt>
                <c:pt idx="341" formatCode="0.00">
                  <c:v>290.31</c:v>
                </c:pt>
                <c:pt idx="342" formatCode="0.00">
                  <c:v>288</c:v>
                </c:pt>
                <c:pt idx="343" formatCode="0.00">
                  <c:v>352.68</c:v>
                </c:pt>
                <c:pt idx="344" formatCode="0.00">
                  <c:v>375.76</c:v>
                </c:pt>
                <c:pt idx="345" formatCode="0.00">
                  <c:v>357.3</c:v>
                </c:pt>
                <c:pt idx="346" formatCode="0.00">
                  <c:v>523.62</c:v>
                </c:pt>
                <c:pt idx="347" formatCode="0.00">
                  <c:v>551.34</c:v>
                </c:pt>
                <c:pt idx="348" formatCode="0.00">
                  <c:v>410.43</c:v>
                </c:pt>
                <c:pt idx="349" formatCode="0.00">
                  <c:v>128.6</c:v>
                </c:pt>
                <c:pt idx="350" formatCode="0.00">
                  <c:v>126.1</c:v>
                </c:pt>
                <c:pt idx="351" formatCode="0.00">
                  <c:v>100.4</c:v>
                </c:pt>
                <c:pt idx="352" formatCode="0.00">
                  <c:v>93.1</c:v>
                </c:pt>
                <c:pt idx="353" formatCode="0.00">
                  <c:v>86.7</c:v>
                </c:pt>
                <c:pt idx="354" formatCode="0.00">
                  <c:v>82.6</c:v>
                </c:pt>
                <c:pt idx="355" formatCode="0.00">
                  <c:v>79.8</c:v>
                </c:pt>
                <c:pt idx="356" formatCode="0.00">
                  <c:v>91.4</c:v>
                </c:pt>
                <c:pt idx="357" formatCode="0.00">
                  <c:v>551.34</c:v>
                </c:pt>
                <c:pt idx="358" formatCode="0.00">
                  <c:v>260.99</c:v>
                </c:pt>
                <c:pt idx="359" formatCode="0.00">
                  <c:v>145.1</c:v>
                </c:pt>
                <c:pt idx="360" formatCode="0.00">
                  <c:v>120.9</c:v>
                </c:pt>
                <c:pt idx="361" formatCode="0.00">
                  <c:v>102.55</c:v>
                </c:pt>
                <c:pt idx="362" formatCode="0.00">
                  <c:v>97.7</c:v>
                </c:pt>
                <c:pt idx="363" formatCode="0.00">
                  <c:v>105.35</c:v>
                </c:pt>
                <c:pt idx="364" formatCode="0.00">
                  <c:v>166.1</c:v>
                </c:pt>
                <c:pt idx="365" formatCode="0.00">
                  <c:v>126.71</c:v>
                </c:pt>
                <c:pt idx="366" formatCode="0.00">
                  <c:v>102.95</c:v>
                </c:pt>
                <c:pt idx="367" formatCode="0.00">
                  <c:v>86.35</c:v>
                </c:pt>
                <c:pt idx="368" formatCode="0.00">
                  <c:v>85.75</c:v>
                </c:pt>
                <c:pt idx="369" formatCode="0.00">
                  <c:v>276.89999999999998</c:v>
                </c:pt>
                <c:pt idx="370" formatCode="0.00">
                  <c:v>225.75</c:v>
                </c:pt>
                <c:pt idx="371" formatCode="0.00">
                  <c:v>326.89999999999998</c:v>
                </c:pt>
                <c:pt idx="372" formatCode="0.00">
                  <c:v>333.2</c:v>
                </c:pt>
                <c:pt idx="373" formatCode="0.00">
                  <c:v>153.94999999999999</c:v>
                </c:pt>
                <c:pt idx="374" formatCode="0.00">
                  <c:v>133.44999999999999</c:v>
                </c:pt>
                <c:pt idx="375" formatCode="General">
                  <c:v>114.65</c:v>
                </c:pt>
                <c:pt idx="376" formatCode="General">
                  <c:v>98.6</c:v>
                </c:pt>
                <c:pt idx="377" formatCode="General">
                  <c:v>89.85</c:v>
                </c:pt>
                <c:pt idx="378" formatCode="General">
                  <c:v>83.6</c:v>
                </c:pt>
                <c:pt idx="379" formatCode="General">
                  <c:v>77.8</c:v>
                </c:pt>
                <c:pt idx="380" formatCode="General">
                  <c:v>83.45</c:v>
                </c:pt>
                <c:pt idx="381" formatCode="General">
                  <c:v>161.69999999999999</c:v>
                </c:pt>
                <c:pt idx="382" formatCode="General">
                  <c:v>143.25</c:v>
                </c:pt>
                <c:pt idx="383" formatCode="General">
                  <c:v>117.2</c:v>
                </c:pt>
                <c:pt idx="388" formatCode="0.00">
                  <c:v>61.98</c:v>
                </c:pt>
                <c:pt idx="389" formatCode="0.00">
                  <c:v>58.3</c:v>
                </c:pt>
                <c:pt idx="390" formatCode="0.00">
                  <c:v>124.41</c:v>
                </c:pt>
                <c:pt idx="391" formatCode="0.00">
                  <c:v>73.650000000000006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10944"/>
        <c:axId val="131012864"/>
      </c:lineChart>
      <c:catAx>
        <c:axId val="131010944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12864"/>
        <c:crosses val="max"/>
        <c:auto val="1"/>
        <c:lblAlgn val="ctr"/>
        <c:lblOffset val="100"/>
        <c:tickLblSkip val="24"/>
        <c:tickMarkSkip val="24"/>
        <c:noMultiLvlLbl val="0"/>
      </c:catAx>
      <c:valAx>
        <c:axId val="131012864"/>
        <c:scaling>
          <c:orientation val="maxMin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4339286020619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10944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5:  Measured Pumping and Non-pumping Water Levels</a:t>
            </a:r>
          </a:p>
        </c:rich>
      </c:tx>
      <c:layout>
        <c:manualLayout>
          <c:xMode val="edge"/>
          <c:yMode val="edge"/>
          <c:x val="9.7669291338582681E-2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355628058727568"/>
          <c:w val="0.876803551609323"/>
          <c:h val="0.69494290375203915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'BW Water Levels'!$A$6:$A$400</c:f>
              <c:strCache>
                <c:ptCount val="392"/>
                <c:pt idx="0">
                  <c:v>10/31/82</c:v>
                </c:pt>
                <c:pt idx="1">
                  <c:v>11/30/82</c:v>
                </c:pt>
                <c:pt idx="2">
                  <c:v>12/31/82</c:v>
                </c:pt>
                <c:pt idx="3">
                  <c:v>1/31/83</c:v>
                </c:pt>
                <c:pt idx="4">
                  <c:v>2/28/83</c:v>
                </c:pt>
                <c:pt idx="5">
                  <c:v>3/31/83</c:v>
                </c:pt>
                <c:pt idx="6">
                  <c:v>4/30/83</c:v>
                </c:pt>
                <c:pt idx="7">
                  <c:v>5/31/83</c:v>
                </c:pt>
                <c:pt idx="8">
                  <c:v>6/30/83</c:v>
                </c:pt>
                <c:pt idx="9">
                  <c:v>7/31/83</c:v>
                </c:pt>
                <c:pt idx="10">
                  <c:v>8/31/83</c:v>
                </c:pt>
                <c:pt idx="11">
                  <c:v>9/30/83</c:v>
                </c:pt>
                <c:pt idx="12">
                  <c:v>10/31/83</c:v>
                </c:pt>
                <c:pt idx="13">
                  <c:v>11/30/83</c:v>
                </c:pt>
                <c:pt idx="14">
                  <c:v>12/31/83</c:v>
                </c:pt>
                <c:pt idx="15">
                  <c:v>1/31/84</c:v>
                </c:pt>
                <c:pt idx="16">
                  <c:v>2/29/84</c:v>
                </c:pt>
                <c:pt idx="17">
                  <c:v>3/31/84</c:v>
                </c:pt>
                <c:pt idx="18">
                  <c:v>4/30/84</c:v>
                </c:pt>
                <c:pt idx="19">
                  <c:v>5/31/84</c:v>
                </c:pt>
                <c:pt idx="20">
                  <c:v>6/30/84</c:v>
                </c:pt>
                <c:pt idx="21">
                  <c:v>7/31/84</c:v>
                </c:pt>
                <c:pt idx="22">
                  <c:v>8/31/84</c:v>
                </c:pt>
                <c:pt idx="23">
                  <c:v>9/30/84</c:v>
                </c:pt>
                <c:pt idx="24">
                  <c:v>10/31/84</c:v>
                </c:pt>
                <c:pt idx="25">
                  <c:v>11/30/84</c:v>
                </c:pt>
                <c:pt idx="26">
                  <c:v>12/31/84</c:v>
                </c:pt>
                <c:pt idx="27">
                  <c:v>1/31/85</c:v>
                </c:pt>
                <c:pt idx="28">
                  <c:v>2/28/85</c:v>
                </c:pt>
                <c:pt idx="29">
                  <c:v>3/31/85</c:v>
                </c:pt>
                <c:pt idx="30">
                  <c:v>4/30/85</c:v>
                </c:pt>
                <c:pt idx="31">
                  <c:v>5/31/85</c:v>
                </c:pt>
                <c:pt idx="32">
                  <c:v>6/30/85</c:v>
                </c:pt>
                <c:pt idx="33">
                  <c:v>7/31/85</c:v>
                </c:pt>
                <c:pt idx="34">
                  <c:v>8/31/85</c:v>
                </c:pt>
                <c:pt idx="35">
                  <c:v>9/30/85</c:v>
                </c:pt>
                <c:pt idx="36">
                  <c:v>10/31/85</c:v>
                </c:pt>
                <c:pt idx="37">
                  <c:v>11/30/85</c:v>
                </c:pt>
                <c:pt idx="38">
                  <c:v>12/31/85</c:v>
                </c:pt>
                <c:pt idx="39">
                  <c:v>1/31/86</c:v>
                </c:pt>
                <c:pt idx="40">
                  <c:v>2/28/86</c:v>
                </c:pt>
                <c:pt idx="41">
                  <c:v>3/31/86</c:v>
                </c:pt>
                <c:pt idx="42">
                  <c:v>4/30/86</c:v>
                </c:pt>
                <c:pt idx="43">
                  <c:v>5/31/86</c:v>
                </c:pt>
                <c:pt idx="44">
                  <c:v>6/30/86</c:v>
                </c:pt>
                <c:pt idx="45">
                  <c:v>7/31/86</c:v>
                </c:pt>
                <c:pt idx="46">
                  <c:v>8/31/86</c:v>
                </c:pt>
                <c:pt idx="47">
                  <c:v>9/30/86</c:v>
                </c:pt>
                <c:pt idx="48">
                  <c:v>10/31/86</c:v>
                </c:pt>
                <c:pt idx="49">
                  <c:v>11/30/86</c:v>
                </c:pt>
                <c:pt idx="50">
                  <c:v>12/31/86</c:v>
                </c:pt>
                <c:pt idx="51">
                  <c:v>1/31/87</c:v>
                </c:pt>
                <c:pt idx="52">
                  <c:v>2/28/87</c:v>
                </c:pt>
                <c:pt idx="53">
                  <c:v>3/31/87</c:v>
                </c:pt>
                <c:pt idx="54">
                  <c:v>4/30/87</c:v>
                </c:pt>
                <c:pt idx="55">
                  <c:v>5/31/87</c:v>
                </c:pt>
                <c:pt idx="56">
                  <c:v>6/30/87</c:v>
                </c:pt>
                <c:pt idx="57">
                  <c:v>7/31/87</c:v>
                </c:pt>
                <c:pt idx="58">
                  <c:v>8/31/87</c:v>
                </c:pt>
                <c:pt idx="59">
                  <c:v>9/30/87</c:v>
                </c:pt>
                <c:pt idx="60">
                  <c:v>10/31/87</c:v>
                </c:pt>
                <c:pt idx="61">
                  <c:v>11/30/87</c:v>
                </c:pt>
                <c:pt idx="62">
                  <c:v>12/31/87</c:v>
                </c:pt>
                <c:pt idx="63">
                  <c:v>1/31/88</c:v>
                </c:pt>
                <c:pt idx="64">
                  <c:v>2/29/88</c:v>
                </c:pt>
                <c:pt idx="65">
                  <c:v>3/31/88</c:v>
                </c:pt>
                <c:pt idx="66">
                  <c:v>4/30/88</c:v>
                </c:pt>
                <c:pt idx="67">
                  <c:v>5/31/88</c:v>
                </c:pt>
                <c:pt idx="68">
                  <c:v>6/30/88</c:v>
                </c:pt>
                <c:pt idx="69">
                  <c:v>7/31/88</c:v>
                </c:pt>
                <c:pt idx="70">
                  <c:v>8/31/88</c:v>
                </c:pt>
                <c:pt idx="71">
                  <c:v>9/30/88</c:v>
                </c:pt>
                <c:pt idx="72">
                  <c:v>10/31/88</c:v>
                </c:pt>
                <c:pt idx="73">
                  <c:v>11/30/88</c:v>
                </c:pt>
                <c:pt idx="74">
                  <c:v>12/31/88</c:v>
                </c:pt>
                <c:pt idx="75">
                  <c:v>1/31/89</c:v>
                </c:pt>
                <c:pt idx="76">
                  <c:v>2/28/89</c:v>
                </c:pt>
                <c:pt idx="77">
                  <c:v>3/31/89</c:v>
                </c:pt>
                <c:pt idx="78">
                  <c:v>4/30/89</c:v>
                </c:pt>
                <c:pt idx="79">
                  <c:v>5/31/89</c:v>
                </c:pt>
                <c:pt idx="80">
                  <c:v>6/30/89</c:v>
                </c:pt>
                <c:pt idx="81">
                  <c:v>7/31/89</c:v>
                </c:pt>
                <c:pt idx="82">
                  <c:v>8/31/89</c:v>
                </c:pt>
                <c:pt idx="83">
                  <c:v>9/30/89</c:v>
                </c:pt>
                <c:pt idx="84">
                  <c:v>10/31/89</c:v>
                </c:pt>
                <c:pt idx="85">
                  <c:v>11/30/89</c:v>
                </c:pt>
                <c:pt idx="86">
                  <c:v>12/31/89</c:v>
                </c:pt>
                <c:pt idx="87">
                  <c:v>1/31/90</c:v>
                </c:pt>
                <c:pt idx="88">
                  <c:v>2/28/90</c:v>
                </c:pt>
                <c:pt idx="89">
                  <c:v>3/31/90</c:v>
                </c:pt>
                <c:pt idx="90">
                  <c:v>4/30/90</c:v>
                </c:pt>
                <c:pt idx="91">
                  <c:v>5/31/90</c:v>
                </c:pt>
                <c:pt idx="92">
                  <c:v>6/30/90</c:v>
                </c:pt>
                <c:pt idx="93">
                  <c:v>7/31/90</c:v>
                </c:pt>
                <c:pt idx="94">
                  <c:v>8/31/90</c:v>
                </c:pt>
                <c:pt idx="95">
                  <c:v>9/30/90</c:v>
                </c:pt>
                <c:pt idx="96">
                  <c:v>10/31/90</c:v>
                </c:pt>
                <c:pt idx="97">
                  <c:v>11/30/90</c:v>
                </c:pt>
                <c:pt idx="98">
                  <c:v>12/31/90</c:v>
                </c:pt>
                <c:pt idx="99">
                  <c:v>1/31/91</c:v>
                </c:pt>
                <c:pt idx="100">
                  <c:v>2/28/91</c:v>
                </c:pt>
                <c:pt idx="101">
                  <c:v>3/31/91</c:v>
                </c:pt>
                <c:pt idx="102">
                  <c:v>4/30/91</c:v>
                </c:pt>
                <c:pt idx="103">
                  <c:v>5/31/91</c:v>
                </c:pt>
                <c:pt idx="104">
                  <c:v>6/30/91</c:v>
                </c:pt>
                <c:pt idx="105">
                  <c:v>7/31/91</c:v>
                </c:pt>
                <c:pt idx="106">
                  <c:v>8/31/91</c:v>
                </c:pt>
                <c:pt idx="107">
                  <c:v>9/30/91</c:v>
                </c:pt>
                <c:pt idx="108">
                  <c:v>10/31/91</c:v>
                </c:pt>
                <c:pt idx="109">
                  <c:v>11/30/91</c:v>
                </c:pt>
                <c:pt idx="110">
                  <c:v>12/31/91</c:v>
                </c:pt>
                <c:pt idx="111">
                  <c:v>1/31/92</c:v>
                </c:pt>
                <c:pt idx="112">
                  <c:v>2/29/92</c:v>
                </c:pt>
                <c:pt idx="113">
                  <c:v>3/31/92</c:v>
                </c:pt>
                <c:pt idx="114">
                  <c:v>4/30/92</c:v>
                </c:pt>
                <c:pt idx="115">
                  <c:v>5/31/92</c:v>
                </c:pt>
                <c:pt idx="116">
                  <c:v>6/30/92</c:v>
                </c:pt>
                <c:pt idx="117">
                  <c:v>7/31/92</c:v>
                </c:pt>
                <c:pt idx="118">
                  <c:v>8/31/92</c:v>
                </c:pt>
                <c:pt idx="119">
                  <c:v>9/30/92</c:v>
                </c:pt>
                <c:pt idx="120">
                  <c:v>10/31/92</c:v>
                </c:pt>
                <c:pt idx="121">
                  <c:v>11/30/92</c:v>
                </c:pt>
                <c:pt idx="122">
                  <c:v>12/31/92</c:v>
                </c:pt>
                <c:pt idx="123">
                  <c:v>1/31/93</c:v>
                </c:pt>
                <c:pt idx="124">
                  <c:v>2/28/93</c:v>
                </c:pt>
                <c:pt idx="125">
                  <c:v>3/31/93</c:v>
                </c:pt>
                <c:pt idx="126">
                  <c:v>4/30/93</c:v>
                </c:pt>
                <c:pt idx="127">
                  <c:v>5/31/93</c:v>
                </c:pt>
                <c:pt idx="128">
                  <c:v>6/30/93</c:v>
                </c:pt>
                <c:pt idx="129">
                  <c:v>7/31/93</c:v>
                </c:pt>
                <c:pt idx="130">
                  <c:v>8/31/93</c:v>
                </c:pt>
                <c:pt idx="131">
                  <c:v>9/30/93</c:v>
                </c:pt>
                <c:pt idx="132">
                  <c:v>10/31/93</c:v>
                </c:pt>
                <c:pt idx="133">
                  <c:v>11/30/93</c:v>
                </c:pt>
                <c:pt idx="134">
                  <c:v>12/31/93</c:v>
                </c:pt>
                <c:pt idx="135">
                  <c:v>1/31/94</c:v>
                </c:pt>
                <c:pt idx="136">
                  <c:v>2/28/94</c:v>
                </c:pt>
                <c:pt idx="137">
                  <c:v>3/31/94</c:v>
                </c:pt>
                <c:pt idx="138">
                  <c:v>4/30/94</c:v>
                </c:pt>
                <c:pt idx="139">
                  <c:v>5/31/94</c:v>
                </c:pt>
                <c:pt idx="140">
                  <c:v>6/30/94</c:v>
                </c:pt>
                <c:pt idx="141">
                  <c:v>7/31/94</c:v>
                </c:pt>
                <c:pt idx="142">
                  <c:v>8/31/94</c:v>
                </c:pt>
                <c:pt idx="143">
                  <c:v>9/30/94</c:v>
                </c:pt>
                <c:pt idx="144">
                  <c:v>10/31/94</c:v>
                </c:pt>
                <c:pt idx="145">
                  <c:v>11/30/94</c:v>
                </c:pt>
                <c:pt idx="146">
                  <c:v>12/31/94</c:v>
                </c:pt>
                <c:pt idx="147">
                  <c:v>1/31/95</c:v>
                </c:pt>
                <c:pt idx="148">
                  <c:v>2/28/95</c:v>
                </c:pt>
                <c:pt idx="149">
                  <c:v>3/31/95</c:v>
                </c:pt>
                <c:pt idx="150">
                  <c:v>4/30/95</c:v>
                </c:pt>
                <c:pt idx="151">
                  <c:v>5/31/95</c:v>
                </c:pt>
                <c:pt idx="152">
                  <c:v>6/30/95</c:v>
                </c:pt>
                <c:pt idx="153">
                  <c:v>7/31/95</c:v>
                </c:pt>
                <c:pt idx="154">
                  <c:v>8/31/95</c:v>
                </c:pt>
                <c:pt idx="155">
                  <c:v>9/30/95</c:v>
                </c:pt>
                <c:pt idx="156">
                  <c:v>10/31/95</c:v>
                </c:pt>
                <c:pt idx="157">
                  <c:v>11/30/95</c:v>
                </c:pt>
                <c:pt idx="158">
                  <c:v>12/31/95</c:v>
                </c:pt>
                <c:pt idx="159">
                  <c:v>1/31/96</c:v>
                </c:pt>
                <c:pt idx="160">
                  <c:v>2/29/96</c:v>
                </c:pt>
                <c:pt idx="161">
                  <c:v>3/31/96</c:v>
                </c:pt>
                <c:pt idx="162">
                  <c:v>4/30/96</c:v>
                </c:pt>
                <c:pt idx="163">
                  <c:v>5/31/96</c:v>
                </c:pt>
                <c:pt idx="164">
                  <c:v>6/30/96</c:v>
                </c:pt>
                <c:pt idx="165">
                  <c:v>7/31/96</c:v>
                </c:pt>
                <c:pt idx="166">
                  <c:v>8/31/96</c:v>
                </c:pt>
                <c:pt idx="167">
                  <c:v>9/30/96</c:v>
                </c:pt>
                <c:pt idx="168">
                  <c:v>10/31/96</c:v>
                </c:pt>
                <c:pt idx="169">
                  <c:v>11/30/96</c:v>
                </c:pt>
                <c:pt idx="170">
                  <c:v>12/31/96</c:v>
                </c:pt>
                <c:pt idx="171">
                  <c:v>1/31/97</c:v>
                </c:pt>
                <c:pt idx="172">
                  <c:v>2/28/97</c:v>
                </c:pt>
                <c:pt idx="173">
                  <c:v>3/31/97</c:v>
                </c:pt>
                <c:pt idx="174">
                  <c:v>4/30/97</c:v>
                </c:pt>
                <c:pt idx="175">
                  <c:v>5/31/97</c:v>
                </c:pt>
                <c:pt idx="176">
                  <c:v>6/30/97</c:v>
                </c:pt>
                <c:pt idx="177">
                  <c:v>7/31/97</c:v>
                </c:pt>
                <c:pt idx="178">
                  <c:v>8/31/97</c:v>
                </c:pt>
                <c:pt idx="179">
                  <c:v>9/30/97</c:v>
                </c:pt>
                <c:pt idx="180">
                  <c:v>10/31/97</c:v>
                </c:pt>
                <c:pt idx="181">
                  <c:v>11/30/97</c:v>
                </c:pt>
                <c:pt idx="182">
                  <c:v>12/31/97</c:v>
                </c:pt>
                <c:pt idx="183">
                  <c:v>1/31/98</c:v>
                </c:pt>
                <c:pt idx="184">
                  <c:v>2/28/98</c:v>
                </c:pt>
                <c:pt idx="185">
                  <c:v>3/31/98</c:v>
                </c:pt>
                <c:pt idx="186">
                  <c:v>4/30/98</c:v>
                </c:pt>
                <c:pt idx="187">
                  <c:v>5/30/98</c:v>
                </c:pt>
                <c:pt idx="188">
                  <c:v>6/30/98</c:v>
                </c:pt>
                <c:pt idx="189">
                  <c:v>7/31/98</c:v>
                </c:pt>
                <c:pt idx="190">
                  <c:v>8/31/98</c:v>
                </c:pt>
                <c:pt idx="191">
                  <c:v>9/31/98</c:v>
                </c:pt>
                <c:pt idx="192">
                  <c:v>10/31/98</c:v>
                </c:pt>
                <c:pt idx="193">
                  <c:v>11/30/98</c:v>
                </c:pt>
                <c:pt idx="194">
                  <c:v>12/31/98</c:v>
                </c:pt>
                <c:pt idx="195">
                  <c:v>1/31/99</c:v>
                </c:pt>
                <c:pt idx="196">
                  <c:v>2/28/99</c:v>
                </c:pt>
                <c:pt idx="197">
                  <c:v>3/31/99</c:v>
                </c:pt>
                <c:pt idx="198">
                  <c:v>4/30/99</c:v>
                </c:pt>
                <c:pt idx="199">
                  <c:v>5/31/99</c:v>
                </c:pt>
                <c:pt idx="200">
                  <c:v>6/30/99</c:v>
                </c:pt>
                <c:pt idx="201">
                  <c:v>7/31/99</c:v>
                </c:pt>
                <c:pt idx="202">
                  <c:v>8/31/99</c:v>
                </c:pt>
                <c:pt idx="203">
                  <c:v>9/30/99</c:v>
                </c:pt>
                <c:pt idx="204">
                  <c:v>10/31/99</c:v>
                </c:pt>
                <c:pt idx="205">
                  <c:v>11/30/99</c:v>
                </c:pt>
                <c:pt idx="206">
                  <c:v>12/31/99</c:v>
                </c:pt>
                <c:pt idx="207">
                  <c:v>1/31/00</c:v>
                </c:pt>
                <c:pt idx="208">
                  <c:v>2/28/00</c:v>
                </c:pt>
                <c:pt idx="209">
                  <c:v>3/31/00</c:v>
                </c:pt>
                <c:pt idx="210">
                  <c:v>4/30/00</c:v>
                </c:pt>
                <c:pt idx="211">
                  <c:v>5/31/00</c:v>
                </c:pt>
                <c:pt idx="212">
                  <c:v>6/30/00</c:v>
                </c:pt>
                <c:pt idx="213">
                  <c:v>7/31/00</c:v>
                </c:pt>
                <c:pt idx="214">
                  <c:v>8/31/00</c:v>
                </c:pt>
                <c:pt idx="215">
                  <c:v>9/30/00</c:v>
                </c:pt>
                <c:pt idx="216">
                  <c:v>10/31/00</c:v>
                </c:pt>
                <c:pt idx="217">
                  <c:v>11/30/00</c:v>
                </c:pt>
                <c:pt idx="218">
                  <c:v>12/31/00</c:v>
                </c:pt>
                <c:pt idx="219">
                  <c:v>1/31/01</c:v>
                </c:pt>
                <c:pt idx="220">
                  <c:v>2/28/01</c:v>
                </c:pt>
                <c:pt idx="221">
                  <c:v>3/31/01</c:v>
                </c:pt>
                <c:pt idx="222">
                  <c:v>4/30/01</c:v>
                </c:pt>
                <c:pt idx="223">
                  <c:v>5/31/01</c:v>
                </c:pt>
                <c:pt idx="224">
                  <c:v>6/30/01</c:v>
                </c:pt>
                <c:pt idx="225">
                  <c:v>7/31/01</c:v>
                </c:pt>
                <c:pt idx="226">
                  <c:v>8/31/01</c:v>
                </c:pt>
                <c:pt idx="227">
                  <c:v>9/30/01</c:v>
                </c:pt>
                <c:pt idx="228">
                  <c:v>10/31/01</c:v>
                </c:pt>
                <c:pt idx="229">
                  <c:v>11/30/01</c:v>
                </c:pt>
                <c:pt idx="230">
                  <c:v>12/31/01</c:v>
                </c:pt>
                <c:pt idx="231">
                  <c:v>1/31/02</c:v>
                </c:pt>
                <c:pt idx="232">
                  <c:v>2/28/02</c:v>
                </c:pt>
                <c:pt idx="233">
                  <c:v>3/31/02</c:v>
                </c:pt>
                <c:pt idx="234">
                  <c:v>4/30/02</c:v>
                </c:pt>
                <c:pt idx="235">
                  <c:v>5/31/02</c:v>
                </c:pt>
                <c:pt idx="236">
                  <c:v>6/30/02</c:v>
                </c:pt>
                <c:pt idx="237">
                  <c:v>7/31/02</c:v>
                </c:pt>
                <c:pt idx="238">
                  <c:v>8/31/02</c:v>
                </c:pt>
                <c:pt idx="239">
                  <c:v>9/30/02</c:v>
                </c:pt>
                <c:pt idx="240">
                  <c:v>10/31/02</c:v>
                </c:pt>
                <c:pt idx="241">
                  <c:v>11/30/02</c:v>
                </c:pt>
                <c:pt idx="242">
                  <c:v>12/31/02</c:v>
                </c:pt>
                <c:pt idx="243">
                  <c:v>1/31/03</c:v>
                </c:pt>
                <c:pt idx="244">
                  <c:v>2/28/03</c:v>
                </c:pt>
                <c:pt idx="245">
                  <c:v>3/31/03</c:v>
                </c:pt>
                <c:pt idx="246">
                  <c:v>4/30/03</c:v>
                </c:pt>
                <c:pt idx="247">
                  <c:v>5/31/03</c:v>
                </c:pt>
                <c:pt idx="248">
                  <c:v>6/30/03</c:v>
                </c:pt>
                <c:pt idx="249">
                  <c:v>7/31/03</c:v>
                </c:pt>
                <c:pt idx="250">
                  <c:v>8/31/03</c:v>
                </c:pt>
                <c:pt idx="251">
                  <c:v>9/30/03</c:v>
                </c:pt>
                <c:pt idx="252">
                  <c:v>10/31/03</c:v>
                </c:pt>
                <c:pt idx="253">
                  <c:v>11/30/03</c:v>
                </c:pt>
                <c:pt idx="254">
                  <c:v>12/31/03</c:v>
                </c:pt>
                <c:pt idx="255">
                  <c:v>1/31/04</c:v>
                </c:pt>
                <c:pt idx="256">
                  <c:v>2/28/04</c:v>
                </c:pt>
                <c:pt idx="257">
                  <c:v>3/31/04</c:v>
                </c:pt>
                <c:pt idx="258">
                  <c:v>4/30/04</c:v>
                </c:pt>
                <c:pt idx="259">
                  <c:v>5/31/04</c:v>
                </c:pt>
                <c:pt idx="260">
                  <c:v>6/30/04</c:v>
                </c:pt>
                <c:pt idx="261">
                  <c:v>7/31/04</c:v>
                </c:pt>
                <c:pt idx="262">
                  <c:v>8/31/04</c:v>
                </c:pt>
                <c:pt idx="263">
                  <c:v>9/30/04</c:v>
                </c:pt>
                <c:pt idx="264">
                  <c:v>10/31/04</c:v>
                </c:pt>
                <c:pt idx="265">
                  <c:v>11/30/04</c:v>
                </c:pt>
                <c:pt idx="266">
                  <c:v>12/31/04</c:v>
                </c:pt>
                <c:pt idx="267">
                  <c:v>1/31/05</c:v>
                </c:pt>
                <c:pt idx="268">
                  <c:v>2/28/05</c:v>
                </c:pt>
                <c:pt idx="269">
                  <c:v>3/31/05</c:v>
                </c:pt>
                <c:pt idx="270">
                  <c:v>4/30/05</c:v>
                </c:pt>
                <c:pt idx="271">
                  <c:v>5/31/05</c:v>
                </c:pt>
                <c:pt idx="272">
                  <c:v>6/30/05</c:v>
                </c:pt>
                <c:pt idx="273">
                  <c:v>7/31/05</c:v>
                </c:pt>
                <c:pt idx="274">
                  <c:v>8/31/05</c:v>
                </c:pt>
                <c:pt idx="275">
                  <c:v>9/30/05</c:v>
                </c:pt>
                <c:pt idx="276">
                  <c:v>10/31/05</c:v>
                </c:pt>
                <c:pt idx="277">
                  <c:v>11/30/05</c:v>
                </c:pt>
                <c:pt idx="278">
                  <c:v>12/31/05</c:v>
                </c:pt>
                <c:pt idx="279">
                  <c:v>1/31/06</c:v>
                </c:pt>
                <c:pt idx="280">
                  <c:v>2/28/06</c:v>
                </c:pt>
                <c:pt idx="281">
                  <c:v>3/31/06</c:v>
                </c:pt>
                <c:pt idx="282">
                  <c:v>4/30/06</c:v>
                </c:pt>
                <c:pt idx="283">
                  <c:v>5/31/06</c:v>
                </c:pt>
                <c:pt idx="284">
                  <c:v>6/30/06</c:v>
                </c:pt>
                <c:pt idx="285">
                  <c:v>7/31/06</c:v>
                </c:pt>
                <c:pt idx="286">
                  <c:v>8/31/06</c:v>
                </c:pt>
                <c:pt idx="287">
                  <c:v>9/30/06</c:v>
                </c:pt>
                <c:pt idx="288">
                  <c:v>10/31/06</c:v>
                </c:pt>
                <c:pt idx="289">
                  <c:v>11/30/06</c:v>
                </c:pt>
                <c:pt idx="290">
                  <c:v>12/31/06</c:v>
                </c:pt>
                <c:pt idx="291">
                  <c:v>1/31/07</c:v>
                </c:pt>
                <c:pt idx="292">
                  <c:v>2/28/07</c:v>
                </c:pt>
                <c:pt idx="293">
                  <c:v>3/31/07</c:v>
                </c:pt>
                <c:pt idx="294">
                  <c:v>4/30/07</c:v>
                </c:pt>
                <c:pt idx="295">
                  <c:v>5/31/07</c:v>
                </c:pt>
                <c:pt idx="296">
                  <c:v>6/30/07</c:v>
                </c:pt>
                <c:pt idx="297">
                  <c:v>7/31/07</c:v>
                </c:pt>
                <c:pt idx="298">
                  <c:v>8/31/07</c:v>
                </c:pt>
                <c:pt idx="299">
                  <c:v>9/30/07</c:v>
                </c:pt>
                <c:pt idx="300">
                  <c:v>10/31/07</c:v>
                </c:pt>
                <c:pt idx="301">
                  <c:v>11/30/07</c:v>
                </c:pt>
                <c:pt idx="302">
                  <c:v>12/31/07</c:v>
                </c:pt>
                <c:pt idx="303">
                  <c:v>1/31/08</c:v>
                </c:pt>
                <c:pt idx="304">
                  <c:v>2/29/08</c:v>
                </c:pt>
                <c:pt idx="305">
                  <c:v>3/31/08</c:v>
                </c:pt>
                <c:pt idx="306">
                  <c:v>4/30/08</c:v>
                </c:pt>
                <c:pt idx="307">
                  <c:v>5/31/08</c:v>
                </c:pt>
                <c:pt idx="308">
                  <c:v>6/30/08</c:v>
                </c:pt>
                <c:pt idx="309">
                  <c:v>7/31/08</c:v>
                </c:pt>
                <c:pt idx="310">
                  <c:v>8/31/08</c:v>
                </c:pt>
                <c:pt idx="311">
                  <c:v>9/30/08</c:v>
                </c:pt>
                <c:pt idx="312">
                  <c:v>10/31/08</c:v>
                </c:pt>
                <c:pt idx="313">
                  <c:v>11/30/08</c:v>
                </c:pt>
                <c:pt idx="314">
                  <c:v>12/31/08</c:v>
                </c:pt>
                <c:pt idx="315">
                  <c:v>1/31/09</c:v>
                </c:pt>
                <c:pt idx="316">
                  <c:v>2/28/09</c:v>
                </c:pt>
                <c:pt idx="317">
                  <c:v>3/31/09</c:v>
                </c:pt>
                <c:pt idx="318">
                  <c:v>4/30/09</c:v>
                </c:pt>
                <c:pt idx="319">
                  <c:v>5/31/09</c:v>
                </c:pt>
                <c:pt idx="320">
                  <c:v>6/30/09</c:v>
                </c:pt>
                <c:pt idx="321">
                  <c:v>7/31/09</c:v>
                </c:pt>
                <c:pt idx="322">
                  <c:v>8/31/09</c:v>
                </c:pt>
                <c:pt idx="323">
                  <c:v>9/30/09</c:v>
                </c:pt>
                <c:pt idx="324">
                  <c:v>10/31/09</c:v>
                </c:pt>
                <c:pt idx="325">
                  <c:v>11/30/09</c:v>
                </c:pt>
                <c:pt idx="326">
                  <c:v>12/31/09</c:v>
                </c:pt>
                <c:pt idx="327">
                  <c:v>1/31/10</c:v>
                </c:pt>
                <c:pt idx="328">
                  <c:v>2/28/10</c:v>
                </c:pt>
                <c:pt idx="329">
                  <c:v>3/31/10</c:v>
                </c:pt>
                <c:pt idx="330">
                  <c:v>4/30/10</c:v>
                </c:pt>
                <c:pt idx="331">
                  <c:v>5/31/10</c:v>
                </c:pt>
                <c:pt idx="332">
                  <c:v>6/30/10</c:v>
                </c:pt>
                <c:pt idx="333">
                  <c:v>7/31/10</c:v>
                </c:pt>
                <c:pt idx="334">
                  <c:v>8/31/10</c:v>
                </c:pt>
                <c:pt idx="335">
                  <c:v>9/30/10</c:v>
                </c:pt>
                <c:pt idx="336">
                  <c:v>10/31/10</c:v>
                </c:pt>
                <c:pt idx="337">
                  <c:v>11/30/10</c:v>
                </c:pt>
                <c:pt idx="338">
                  <c:v>12/31/10</c:v>
                </c:pt>
                <c:pt idx="339">
                  <c:v>1/31/11</c:v>
                </c:pt>
                <c:pt idx="340">
                  <c:v>2/28/11</c:v>
                </c:pt>
                <c:pt idx="341">
                  <c:v>3/31/11</c:v>
                </c:pt>
                <c:pt idx="342">
                  <c:v>4/30/11</c:v>
                </c:pt>
                <c:pt idx="343">
                  <c:v>5/31/11</c:v>
                </c:pt>
                <c:pt idx="344">
                  <c:v>6/30/11</c:v>
                </c:pt>
                <c:pt idx="345">
                  <c:v>7/31/11</c:v>
                </c:pt>
                <c:pt idx="346">
                  <c:v>8/31/11</c:v>
                </c:pt>
                <c:pt idx="347">
                  <c:v>9/30/11</c:v>
                </c:pt>
                <c:pt idx="348">
                  <c:v>10/31/11</c:v>
                </c:pt>
                <c:pt idx="349">
                  <c:v>11/30/11</c:v>
                </c:pt>
                <c:pt idx="350">
                  <c:v>12/31/11</c:v>
                </c:pt>
                <c:pt idx="351">
                  <c:v>1/31/12</c:v>
                </c:pt>
                <c:pt idx="352">
                  <c:v>2/29/12</c:v>
                </c:pt>
                <c:pt idx="353">
                  <c:v>3/31/12</c:v>
                </c:pt>
                <c:pt idx="354">
                  <c:v>4/30/12</c:v>
                </c:pt>
                <c:pt idx="355">
                  <c:v>5/31/12</c:v>
                </c:pt>
                <c:pt idx="356">
                  <c:v>6/30/12</c:v>
                </c:pt>
                <c:pt idx="357">
                  <c:v>7/31/12</c:v>
                </c:pt>
                <c:pt idx="358">
                  <c:v>8/31/12</c:v>
                </c:pt>
                <c:pt idx="359">
                  <c:v>9/30/12</c:v>
                </c:pt>
                <c:pt idx="360">
                  <c:v>10/31/12</c:v>
                </c:pt>
                <c:pt idx="361">
                  <c:v>11/30/12</c:v>
                </c:pt>
                <c:pt idx="362">
                  <c:v>12/31/12</c:v>
                </c:pt>
                <c:pt idx="363">
                  <c:v>1/31/13</c:v>
                </c:pt>
                <c:pt idx="364">
                  <c:v>2/28/13</c:v>
                </c:pt>
                <c:pt idx="365">
                  <c:v>3/31/13</c:v>
                </c:pt>
                <c:pt idx="366">
                  <c:v>4/30/13</c:v>
                </c:pt>
                <c:pt idx="367">
                  <c:v>5/31/13</c:v>
                </c:pt>
                <c:pt idx="368">
                  <c:v>6/30/13</c:v>
                </c:pt>
                <c:pt idx="369">
                  <c:v>7/31/13</c:v>
                </c:pt>
                <c:pt idx="370">
                  <c:v>8/31/13</c:v>
                </c:pt>
                <c:pt idx="371">
                  <c:v>9/30/13</c:v>
                </c:pt>
                <c:pt idx="372">
                  <c:v>10/31/13</c:v>
                </c:pt>
                <c:pt idx="373">
                  <c:v>11/30/13</c:v>
                </c:pt>
                <c:pt idx="374">
                  <c:v>12/31/13</c:v>
                </c:pt>
                <c:pt idx="375">
                  <c:v>1/31/14</c:v>
                </c:pt>
                <c:pt idx="376">
                  <c:v>2/28/14</c:v>
                </c:pt>
                <c:pt idx="377">
                  <c:v>3/31/14</c:v>
                </c:pt>
                <c:pt idx="378">
                  <c:v>4/30/14</c:v>
                </c:pt>
                <c:pt idx="379">
                  <c:v>5/31/14</c:v>
                </c:pt>
                <c:pt idx="380">
                  <c:v>6/30/14</c:v>
                </c:pt>
                <c:pt idx="381">
                  <c:v>7/31/14</c:v>
                </c:pt>
                <c:pt idx="382">
                  <c:v>8/31/14</c:v>
                </c:pt>
                <c:pt idx="383">
                  <c:v>9/30/14</c:v>
                </c:pt>
                <c:pt idx="384">
                  <c:v>10/1/14</c:v>
                </c:pt>
                <c:pt idx="385">
                  <c:v>11/1/14</c:v>
                </c:pt>
                <c:pt idx="386">
                  <c:v>12/1/14</c:v>
                </c:pt>
                <c:pt idx="387">
                  <c:v>1/1/15</c:v>
                </c:pt>
                <c:pt idx="388">
                  <c:v>2/1/15</c:v>
                </c:pt>
                <c:pt idx="389">
                  <c:v>3/1/15</c:v>
                </c:pt>
                <c:pt idx="390">
                  <c:v>4/1/15</c:v>
                </c:pt>
                <c:pt idx="391">
                  <c:v>5/1/15</c:v>
                </c:pt>
              </c:strCache>
            </c:strRef>
          </c:cat>
          <c:val>
            <c:numRef>
              <c:f>'BW Water Levels'!$J$6:$J$400</c:f>
              <c:numCache>
                <c:formatCode>0.0</c:formatCode>
                <c:ptCount val="395"/>
                <c:pt idx="0">
                  <c:v>45.66</c:v>
                </c:pt>
                <c:pt idx="1">
                  <c:v>42</c:v>
                </c:pt>
                <c:pt idx="2">
                  <c:v>35.409999999999997</c:v>
                </c:pt>
                <c:pt idx="3">
                  <c:v>32</c:v>
                </c:pt>
                <c:pt idx="4">
                  <c:v>26.66</c:v>
                </c:pt>
                <c:pt idx="5">
                  <c:v>22.91</c:v>
                </c:pt>
                <c:pt idx="6">
                  <c:v>19.75</c:v>
                </c:pt>
                <c:pt idx="7">
                  <c:v>15.75</c:v>
                </c:pt>
                <c:pt idx="8">
                  <c:v>13</c:v>
                </c:pt>
                <c:pt idx="9">
                  <c:v>15</c:v>
                </c:pt>
                <c:pt idx="10">
                  <c:v>13</c:v>
                </c:pt>
                <c:pt idx="11">
                  <c:v>11.42</c:v>
                </c:pt>
                <c:pt idx="12">
                  <c:v>10.5</c:v>
                </c:pt>
                <c:pt idx="13">
                  <c:v>8</c:v>
                </c:pt>
                <c:pt idx="14">
                  <c:v>7</c:v>
                </c:pt>
                <c:pt idx="15">
                  <c:v>6.41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15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4">
                  <c:v>18.329999999999998</c:v>
                </c:pt>
                <c:pt idx="45">
                  <c:v>21</c:v>
                </c:pt>
                <c:pt idx="46">
                  <c:v>21.91</c:v>
                </c:pt>
                <c:pt idx="47">
                  <c:v>26.83</c:v>
                </c:pt>
                <c:pt idx="48">
                  <c:v>28</c:v>
                </c:pt>
                <c:pt idx="49">
                  <c:v>25.33</c:v>
                </c:pt>
                <c:pt idx="50">
                  <c:v>24</c:v>
                </c:pt>
                <c:pt idx="51">
                  <c:v>23</c:v>
                </c:pt>
                <c:pt idx="52">
                  <c:v>20</c:v>
                </c:pt>
                <c:pt idx="53">
                  <c:v>17</c:v>
                </c:pt>
                <c:pt idx="54">
                  <c:v>20</c:v>
                </c:pt>
                <c:pt idx="56">
                  <c:v>25</c:v>
                </c:pt>
                <c:pt idx="57">
                  <c:v>39</c:v>
                </c:pt>
                <c:pt idx="58">
                  <c:v>30</c:v>
                </c:pt>
                <c:pt idx="59">
                  <c:v>32</c:v>
                </c:pt>
                <c:pt idx="60">
                  <c:v>31</c:v>
                </c:pt>
                <c:pt idx="61">
                  <c:v>33</c:v>
                </c:pt>
                <c:pt idx="62">
                  <c:v>30</c:v>
                </c:pt>
                <c:pt idx="63">
                  <c:v>31</c:v>
                </c:pt>
                <c:pt idx="64">
                  <c:v>33</c:v>
                </c:pt>
                <c:pt idx="65">
                  <c:v>34</c:v>
                </c:pt>
                <c:pt idx="66">
                  <c:v>113</c:v>
                </c:pt>
                <c:pt idx="67">
                  <c:v>171</c:v>
                </c:pt>
                <c:pt idx="68">
                  <c:v>206</c:v>
                </c:pt>
                <c:pt idx="69">
                  <c:v>220</c:v>
                </c:pt>
                <c:pt idx="70">
                  <c:v>132</c:v>
                </c:pt>
                <c:pt idx="71">
                  <c:v>90</c:v>
                </c:pt>
                <c:pt idx="72">
                  <c:v>84</c:v>
                </c:pt>
                <c:pt idx="73">
                  <c:v>83</c:v>
                </c:pt>
                <c:pt idx="74">
                  <c:v>81</c:v>
                </c:pt>
                <c:pt idx="75">
                  <c:v>62</c:v>
                </c:pt>
                <c:pt idx="76">
                  <c:v>63</c:v>
                </c:pt>
                <c:pt idx="77">
                  <c:v>140</c:v>
                </c:pt>
                <c:pt idx="78">
                  <c:v>195</c:v>
                </c:pt>
                <c:pt idx="79">
                  <c:v>221</c:v>
                </c:pt>
                <c:pt idx="80">
                  <c:v>395</c:v>
                </c:pt>
                <c:pt idx="81">
                  <c:v>397</c:v>
                </c:pt>
                <c:pt idx="82">
                  <c:v>386</c:v>
                </c:pt>
                <c:pt idx="83">
                  <c:v>386</c:v>
                </c:pt>
                <c:pt idx="84">
                  <c:v>295</c:v>
                </c:pt>
                <c:pt idx="85">
                  <c:v>370</c:v>
                </c:pt>
                <c:pt idx="86">
                  <c:v>265</c:v>
                </c:pt>
                <c:pt idx="87">
                  <c:v>281</c:v>
                </c:pt>
                <c:pt idx="88">
                  <c:v>280</c:v>
                </c:pt>
                <c:pt idx="89">
                  <c:v>374</c:v>
                </c:pt>
                <c:pt idx="90">
                  <c:v>373</c:v>
                </c:pt>
                <c:pt idx="91">
                  <c:v>375</c:v>
                </c:pt>
                <c:pt idx="92">
                  <c:v>377</c:v>
                </c:pt>
                <c:pt idx="93">
                  <c:v>284</c:v>
                </c:pt>
                <c:pt idx="94">
                  <c:v>363</c:v>
                </c:pt>
                <c:pt idx="95">
                  <c:v>245</c:v>
                </c:pt>
                <c:pt idx="96">
                  <c:v>215</c:v>
                </c:pt>
                <c:pt idx="97">
                  <c:v>207</c:v>
                </c:pt>
                <c:pt idx="98">
                  <c:v>195</c:v>
                </c:pt>
                <c:pt idx="99">
                  <c:v>160</c:v>
                </c:pt>
                <c:pt idx="100">
                  <c:v>240</c:v>
                </c:pt>
                <c:pt idx="101">
                  <c:v>201</c:v>
                </c:pt>
                <c:pt idx="102">
                  <c:v>260</c:v>
                </c:pt>
                <c:pt idx="103">
                  <c:v>218</c:v>
                </c:pt>
                <c:pt idx="104">
                  <c:v>230</c:v>
                </c:pt>
                <c:pt idx="105">
                  <c:v>194</c:v>
                </c:pt>
                <c:pt idx="106">
                  <c:v>224</c:v>
                </c:pt>
                <c:pt idx="107">
                  <c:v>346</c:v>
                </c:pt>
                <c:pt idx="108">
                  <c:v>193</c:v>
                </c:pt>
                <c:pt idx="109">
                  <c:v>227</c:v>
                </c:pt>
                <c:pt idx="110">
                  <c:v>216</c:v>
                </c:pt>
                <c:pt idx="111">
                  <c:v>185</c:v>
                </c:pt>
                <c:pt idx="112">
                  <c:v>190</c:v>
                </c:pt>
                <c:pt idx="113">
                  <c:v>210</c:v>
                </c:pt>
                <c:pt idx="114">
                  <c:v>250</c:v>
                </c:pt>
                <c:pt idx="115">
                  <c:v>236</c:v>
                </c:pt>
                <c:pt idx="116">
                  <c:v>240</c:v>
                </c:pt>
                <c:pt idx="117">
                  <c:v>361</c:v>
                </c:pt>
                <c:pt idx="118">
                  <c:v>275</c:v>
                </c:pt>
                <c:pt idx="119">
                  <c:v>378</c:v>
                </c:pt>
                <c:pt idx="120">
                  <c:v>280</c:v>
                </c:pt>
                <c:pt idx="121">
                  <c:v>252</c:v>
                </c:pt>
                <c:pt idx="122">
                  <c:v>230</c:v>
                </c:pt>
                <c:pt idx="123">
                  <c:v>228</c:v>
                </c:pt>
                <c:pt idx="124">
                  <c:v>235</c:v>
                </c:pt>
                <c:pt idx="125">
                  <c:v>233</c:v>
                </c:pt>
                <c:pt idx="126">
                  <c:v>245</c:v>
                </c:pt>
                <c:pt idx="127">
                  <c:v>282</c:v>
                </c:pt>
                <c:pt idx="128">
                  <c:v>288</c:v>
                </c:pt>
                <c:pt idx="129">
                  <c:v>575</c:v>
                </c:pt>
                <c:pt idx="130">
                  <c:v>305</c:v>
                </c:pt>
                <c:pt idx="131">
                  <c:v>563</c:v>
                </c:pt>
                <c:pt idx="132">
                  <c:v>354</c:v>
                </c:pt>
                <c:pt idx="133">
                  <c:v>332</c:v>
                </c:pt>
                <c:pt idx="134">
                  <c:v>317</c:v>
                </c:pt>
                <c:pt idx="135">
                  <c:v>306</c:v>
                </c:pt>
                <c:pt idx="136">
                  <c:v>272</c:v>
                </c:pt>
                <c:pt idx="137">
                  <c:v>267</c:v>
                </c:pt>
                <c:pt idx="138">
                  <c:v>224</c:v>
                </c:pt>
                <c:pt idx="139">
                  <c:v>253</c:v>
                </c:pt>
                <c:pt idx="141">
                  <c:v>350</c:v>
                </c:pt>
                <c:pt idx="142">
                  <c:v>582</c:v>
                </c:pt>
                <c:pt idx="143">
                  <c:v>584</c:v>
                </c:pt>
                <c:pt idx="144">
                  <c:v>583</c:v>
                </c:pt>
                <c:pt idx="145">
                  <c:v>576</c:v>
                </c:pt>
                <c:pt idx="146">
                  <c:v>305</c:v>
                </c:pt>
                <c:pt idx="147">
                  <c:v>261</c:v>
                </c:pt>
                <c:pt idx="148">
                  <c:v>258</c:v>
                </c:pt>
                <c:pt idx="149">
                  <c:v>291</c:v>
                </c:pt>
                <c:pt idx="150">
                  <c:v>310</c:v>
                </c:pt>
                <c:pt idx="176">
                  <c:v>201</c:v>
                </c:pt>
                <c:pt idx="177">
                  <c:v>202</c:v>
                </c:pt>
                <c:pt idx="178">
                  <c:v>202</c:v>
                </c:pt>
                <c:pt idx="179">
                  <c:v>202</c:v>
                </c:pt>
                <c:pt idx="180">
                  <c:v>336</c:v>
                </c:pt>
                <c:pt idx="181">
                  <c:v>203</c:v>
                </c:pt>
                <c:pt idx="182">
                  <c:v>202</c:v>
                </c:pt>
                <c:pt idx="191">
                  <c:v>359.2</c:v>
                </c:pt>
                <c:pt idx="192">
                  <c:v>346.7</c:v>
                </c:pt>
                <c:pt idx="193">
                  <c:v>203</c:v>
                </c:pt>
                <c:pt idx="194">
                  <c:v>356</c:v>
                </c:pt>
                <c:pt idx="204">
                  <c:v>359.2</c:v>
                </c:pt>
                <c:pt idx="205">
                  <c:v>346.7</c:v>
                </c:pt>
                <c:pt idx="206">
                  <c:v>203</c:v>
                </c:pt>
                <c:pt idx="207">
                  <c:v>343</c:v>
                </c:pt>
                <c:pt idx="208">
                  <c:v>342</c:v>
                </c:pt>
                <c:pt idx="209">
                  <c:v>345</c:v>
                </c:pt>
                <c:pt idx="210">
                  <c:v>337</c:v>
                </c:pt>
                <c:pt idx="211">
                  <c:v>337</c:v>
                </c:pt>
                <c:pt idx="212">
                  <c:v>203</c:v>
                </c:pt>
                <c:pt idx="213">
                  <c:v>385</c:v>
                </c:pt>
                <c:pt idx="214">
                  <c:v>385</c:v>
                </c:pt>
                <c:pt idx="215">
                  <c:v>386</c:v>
                </c:pt>
                <c:pt idx="216">
                  <c:v>336</c:v>
                </c:pt>
                <c:pt idx="217">
                  <c:v>378</c:v>
                </c:pt>
                <c:pt idx="218">
                  <c:v>378</c:v>
                </c:pt>
                <c:pt idx="219">
                  <c:v>345</c:v>
                </c:pt>
                <c:pt idx="220">
                  <c:v>345</c:v>
                </c:pt>
                <c:pt idx="221">
                  <c:v>305.25</c:v>
                </c:pt>
                <c:pt idx="222">
                  <c:v>305.2</c:v>
                </c:pt>
                <c:pt idx="223">
                  <c:v>350.8</c:v>
                </c:pt>
                <c:pt idx="224">
                  <c:v>750</c:v>
                </c:pt>
                <c:pt idx="225">
                  <c:v>350.8</c:v>
                </c:pt>
                <c:pt idx="227">
                  <c:v>350.8</c:v>
                </c:pt>
                <c:pt idx="228">
                  <c:v>350.8</c:v>
                </c:pt>
                <c:pt idx="231">
                  <c:v>205</c:v>
                </c:pt>
                <c:pt idx="232">
                  <c:v>205</c:v>
                </c:pt>
                <c:pt idx="233">
                  <c:v>350.8</c:v>
                </c:pt>
                <c:pt idx="234">
                  <c:v>512.30999999999995</c:v>
                </c:pt>
                <c:pt idx="235">
                  <c:v>422.15</c:v>
                </c:pt>
                <c:pt idx="236">
                  <c:v>422.15</c:v>
                </c:pt>
                <c:pt idx="237">
                  <c:v>657.6</c:v>
                </c:pt>
                <c:pt idx="238">
                  <c:v>669.15</c:v>
                </c:pt>
                <c:pt idx="239">
                  <c:v>664.53</c:v>
                </c:pt>
                <c:pt idx="240">
                  <c:v>67146</c:v>
                </c:pt>
                <c:pt idx="241">
                  <c:v>472.8</c:v>
                </c:pt>
                <c:pt idx="242">
                  <c:v>646.04999999999995</c:v>
                </c:pt>
                <c:pt idx="243">
                  <c:v>652.98</c:v>
                </c:pt>
                <c:pt idx="244">
                  <c:v>611.4</c:v>
                </c:pt>
                <c:pt idx="245">
                  <c:v>539.79</c:v>
                </c:pt>
                <c:pt idx="247">
                  <c:v>495.9</c:v>
                </c:pt>
                <c:pt idx="248">
                  <c:v>673.77</c:v>
                </c:pt>
                <c:pt idx="249">
                  <c:v>669.15</c:v>
                </c:pt>
                <c:pt idx="250">
                  <c:v>488.97</c:v>
                </c:pt>
                <c:pt idx="251">
                  <c:v>629.88</c:v>
                </c:pt>
                <c:pt idx="252">
                  <c:v>454.32</c:v>
                </c:pt>
                <c:pt idx="253">
                  <c:v>488.97</c:v>
                </c:pt>
                <c:pt idx="254">
                  <c:v>215.65</c:v>
                </c:pt>
                <c:pt idx="255">
                  <c:v>449.7</c:v>
                </c:pt>
                <c:pt idx="256">
                  <c:v>403.5</c:v>
                </c:pt>
                <c:pt idx="257">
                  <c:v>419.67</c:v>
                </c:pt>
                <c:pt idx="258">
                  <c:v>410.43</c:v>
                </c:pt>
                <c:pt idx="259">
                  <c:v>405.81</c:v>
                </c:pt>
                <c:pt idx="260">
                  <c:v>403.5</c:v>
                </c:pt>
                <c:pt idx="261">
                  <c:v>419.67</c:v>
                </c:pt>
                <c:pt idx="262">
                  <c:v>482.04</c:v>
                </c:pt>
                <c:pt idx="263">
                  <c:v>391.95</c:v>
                </c:pt>
                <c:pt idx="264">
                  <c:v>426.6</c:v>
                </c:pt>
                <c:pt idx="265">
                  <c:v>391.95</c:v>
                </c:pt>
                <c:pt idx="266">
                  <c:v>385.02</c:v>
                </c:pt>
                <c:pt idx="267">
                  <c:v>391.95</c:v>
                </c:pt>
                <c:pt idx="268">
                  <c:v>440.46</c:v>
                </c:pt>
                <c:pt idx="269">
                  <c:v>391.95</c:v>
                </c:pt>
                <c:pt idx="270">
                  <c:v>391.95</c:v>
                </c:pt>
                <c:pt idx="271">
                  <c:v>410.43</c:v>
                </c:pt>
                <c:pt idx="272">
                  <c:v>403.35</c:v>
                </c:pt>
                <c:pt idx="273">
                  <c:v>438.15</c:v>
                </c:pt>
                <c:pt idx="274">
                  <c:v>454.32</c:v>
                </c:pt>
                <c:pt idx="275">
                  <c:v>424.29</c:v>
                </c:pt>
                <c:pt idx="276">
                  <c:v>438.15</c:v>
                </c:pt>
                <c:pt idx="277">
                  <c:v>405.81</c:v>
                </c:pt>
                <c:pt idx="278">
                  <c:v>412.74</c:v>
                </c:pt>
                <c:pt idx="279">
                  <c:v>405.81</c:v>
                </c:pt>
                <c:pt idx="280">
                  <c:v>405.81</c:v>
                </c:pt>
                <c:pt idx="281">
                  <c:v>424.29</c:v>
                </c:pt>
                <c:pt idx="282">
                  <c:v>447.39</c:v>
                </c:pt>
                <c:pt idx="283">
                  <c:v>426.6</c:v>
                </c:pt>
                <c:pt idx="284">
                  <c:v>611.4</c:v>
                </c:pt>
                <c:pt idx="285">
                  <c:v>454.32</c:v>
                </c:pt>
                <c:pt idx="286">
                  <c:v>375.78</c:v>
                </c:pt>
                <c:pt idx="287">
                  <c:v>368.85</c:v>
                </c:pt>
                <c:pt idx="288">
                  <c:v>336.51</c:v>
                </c:pt>
                <c:pt idx="289">
                  <c:v>405.81</c:v>
                </c:pt>
                <c:pt idx="290">
                  <c:v>385.02</c:v>
                </c:pt>
                <c:pt idx="291">
                  <c:v>371.16</c:v>
                </c:pt>
                <c:pt idx="292">
                  <c:v>298</c:v>
                </c:pt>
                <c:pt idx="293">
                  <c:v>298</c:v>
                </c:pt>
                <c:pt idx="294">
                  <c:v>295</c:v>
                </c:pt>
                <c:pt idx="295">
                  <c:v>252</c:v>
                </c:pt>
                <c:pt idx="296">
                  <c:v>309</c:v>
                </c:pt>
                <c:pt idx="297">
                  <c:v>250</c:v>
                </c:pt>
                <c:pt idx="298">
                  <c:v>240</c:v>
                </c:pt>
                <c:pt idx="299">
                  <c:v>245</c:v>
                </c:pt>
                <c:pt idx="300">
                  <c:v>240</c:v>
                </c:pt>
                <c:pt idx="301">
                  <c:v>233</c:v>
                </c:pt>
                <c:pt idx="302">
                  <c:v>234</c:v>
                </c:pt>
                <c:pt idx="303">
                  <c:v>255</c:v>
                </c:pt>
                <c:pt idx="304">
                  <c:v>240</c:v>
                </c:pt>
                <c:pt idx="305">
                  <c:v>247</c:v>
                </c:pt>
                <c:pt idx="306">
                  <c:v>226</c:v>
                </c:pt>
                <c:pt idx="307">
                  <c:v>237</c:v>
                </c:pt>
                <c:pt idx="308">
                  <c:v>241.2</c:v>
                </c:pt>
                <c:pt idx="311">
                  <c:v>286</c:v>
                </c:pt>
                <c:pt idx="312">
                  <c:v>244</c:v>
                </c:pt>
                <c:pt idx="313">
                  <c:v>288</c:v>
                </c:pt>
                <c:pt idx="314">
                  <c:v>521.30999999999995</c:v>
                </c:pt>
                <c:pt idx="315">
                  <c:v>530.54999999999995</c:v>
                </c:pt>
                <c:pt idx="316">
                  <c:v>292.62</c:v>
                </c:pt>
                <c:pt idx="317">
                  <c:v>267.20999999999998</c:v>
                </c:pt>
                <c:pt idx="318">
                  <c:v>458.94</c:v>
                </c:pt>
                <c:pt idx="319">
                  <c:v>251.04</c:v>
                </c:pt>
                <c:pt idx="320">
                  <c:v>313.41000000000003</c:v>
                </c:pt>
                <c:pt idx="321">
                  <c:v>343.44</c:v>
                </c:pt>
                <c:pt idx="322">
                  <c:v>348.06</c:v>
                </c:pt>
                <c:pt idx="323">
                  <c:v>567.51</c:v>
                </c:pt>
                <c:pt idx="324">
                  <c:v>352.68</c:v>
                </c:pt>
                <c:pt idx="325">
                  <c:v>357.3</c:v>
                </c:pt>
                <c:pt idx="326">
                  <c:v>368.85</c:v>
                </c:pt>
                <c:pt idx="327" formatCode="General">
                  <c:v>588.29999999999995</c:v>
                </c:pt>
                <c:pt idx="328" formatCode="General">
                  <c:v>345.75</c:v>
                </c:pt>
                <c:pt idx="329" formatCode="General">
                  <c:v>338.82</c:v>
                </c:pt>
                <c:pt idx="330" formatCode="General">
                  <c:v>253.35</c:v>
                </c:pt>
                <c:pt idx="331" formatCode="General">
                  <c:v>322.64999999999998</c:v>
                </c:pt>
                <c:pt idx="332" formatCode="General">
                  <c:v>616.02</c:v>
                </c:pt>
                <c:pt idx="333" formatCode="General">
                  <c:v>613.71</c:v>
                </c:pt>
                <c:pt idx="334" formatCode="General">
                  <c:v>368.85</c:v>
                </c:pt>
                <c:pt idx="335" formatCode="General">
                  <c:v>322.64999999999998</c:v>
                </c:pt>
                <c:pt idx="336" formatCode="General">
                  <c:v>359.61</c:v>
                </c:pt>
                <c:pt idx="337" formatCode="General">
                  <c:v>341.13</c:v>
                </c:pt>
                <c:pt idx="338" formatCode="General">
                  <c:v>299.55</c:v>
                </c:pt>
                <c:pt idx="339" formatCode="0.00">
                  <c:v>288</c:v>
                </c:pt>
                <c:pt idx="340" formatCode="0.00">
                  <c:v>278.76</c:v>
                </c:pt>
                <c:pt idx="341" formatCode="0.00">
                  <c:v>207.15</c:v>
                </c:pt>
                <c:pt idx="342" formatCode="0.00">
                  <c:v>202.53</c:v>
                </c:pt>
                <c:pt idx="343" formatCode="0.00">
                  <c:v>200.22</c:v>
                </c:pt>
                <c:pt idx="344" formatCode="0.00">
                  <c:v>195.6</c:v>
                </c:pt>
                <c:pt idx="345" formatCode="0.00">
                  <c:v>221</c:v>
                </c:pt>
                <c:pt idx="346" formatCode="0.00">
                  <c:v>311.10000000000002</c:v>
                </c:pt>
                <c:pt idx="347" formatCode="0.00">
                  <c:v>285.69</c:v>
                </c:pt>
                <c:pt idx="348" formatCode="0.00">
                  <c:v>257.14999999999998</c:v>
                </c:pt>
                <c:pt idx="349" formatCode="0.00">
                  <c:v>200</c:v>
                </c:pt>
                <c:pt idx="350" formatCode="0.00">
                  <c:v>190</c:v>
                </c:pt>
                <c:pt idx="351" formatCode="0.00">
                  <c:v>179.7</c:v>
                </c:pt>
                <c:pt idx="352" formatCode="0.00">
                  <c:v>173</c:v>
                </c:pt>
                <c:pt idx="353" formatCode="0.00">
                  <c:v>169.6</c:v>
                </c:pt>
                <c:pt idx="354" formatCode="0.00">
                  <c:v>166.3</c:v>
                </c:pt>
                <c:pt idx="355" formatCode="0.00">
                  <c:v>171.4</c:v>
                </c:pt>
                <c:pt idx="356" formatCode="0.00">
                  <c:v>178.9</c:v>
                </c:pt>
                <c:pt idx="357" formatCode="0.00">
                  <c:v>476.65</c:v>
                </c:pt>
                <c:pt idx="358" formatCode="0.00">
                  <c:v>260</c:v>
                </c:pt>
                <c:pt idx="359" formatCode="0.00">
                  <c:v>198.7</c:v>
                </c:pt>
                <c:pt idx="360" formatCode="0.00">
                  <c:v>194.45</c:v>
                </c:pt>
                <c:pt idx="361" formatCode="0.00">
                  <c:v>175.5</c:v>
                </c:pt>
                <c:pt idx="362" formatCode="0.00">
                  <c:v>167.65</c:v>
                </c:pt>
                <c:pt idx="363" formatCode="0.00">
                  <c:v>168.95</c:v>
                </c:pt>
                <c:pt idx="364" formatCode="0.00">
                  <c:v>199.3</c:v>
                </c:pt>
                <c:pt idx="365" formatCode="0.00">
                  <c:v>195.1</c:v>
                </c:pt>
                <c:pt idx="366" formatCode="0.00">
                  <c:v>178.9</c:v>
                </c:pt>
                <c:pt idx="367" formatCode="0.00">
                  <c:v>166.1</c:v>
                </c:pt>
                <c:pt idx="368" formatCode="0.00">
                  <c:v>165.3</c:v>
                </c:pt>
                <c:pt idx="369" formatCode="0.00">
                  <c:v>197.35</c:v>
                </c:pt>
                <c:pt idx="370" formatCode="0.00">
                  <c:v>250.8</c:v>
                </c:pt>
                <c:pt idx="371" formatCode="0.00">
                  <c:v>286.39999999999998</c:v>
                </c:pt>
                <c:pt idx="372" formatCode="0.00">
                  <c:v>215.9</c:v>
                </c:pt>
                <c:pt idx="373" formatCode="0.00">
                  <c:v>194.8</c:v>
                </c:pt>
                <c:pt idx="374" formatCode="0.00">
                  <c:v>183.3</c:v>
                </c:pt>
                <c:pt idx="375" formatCode="General">
                  <c:v>179.2</c:v>
                </c:pt>
                <c:pt idx="376" formatCode="General">
                  <c:v>168.79</c:v>
                </c:pt>
                <c:pt idx="377" formatCode="General">
                  <c:v>164.17</c:v>
                </c:pt>
                <c:pt idx="378" formatCode="General">
                  <c:v>158.97</c:v>
                </c:pt>
                <c:pt idx="379" formatCode="General">
                  <c:v>154.80000000000001</c:v>
                </c:pt>
                <c:pt idx="380" formatCode="General">
                  <c:v>155</c:v>
                </c:pt>
                <c:pt idx="381" formatCode="General">
                  <c:v>458.92</c:v>
                </c:pt>
                <c:pt idx="382" formatCode="General">
                  <c:v>198.48</c:v>
                </c:pt>
                <c:pt idx="383" formatCode="General">
                  <c:v>187.78</c:v>
                </c:pt>
                <c:pt idx="388" formatCode="0.00">
                  <c:v>159.25</c:v>
                </c:pt>
                <c:pt idx="389" formatCode="0.00">
                  <c:v>153.22</c:v>
                </c:pt>
                <c:pt idx="390" formatCode="0.00">
                  <c:v>173.05</c:v>
                </c:pt>
                <c:pt idx="391" formatCode="0.00">
                  <c:v>154.51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08576"/>
        <c:axId val="128010496"/>
      </c:lineChart>
      <c:catAx>
        <c:axId val="12800857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10496"/>
        <c:crosses val="max"/>
        <c:auto val="1"/>
        <c:lblAlgn val="ctr"/>
        <c:lblOffset val="100"/>
        <c:tickLblSkip val="24"/>
        <c:tickMarkSkip val="24"/>
        <c:noMultiLvlLbl val="0"/>
      </c:catAx>
      <c:valAx>
        <c:axId val="128010496"/>
        <c:scaling>
          <c:orientation val="maxMin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4339286020619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08576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6:  Measured Pumping and Non-pumping Water Levels</a:t>
            </a:r>
          </a:p>
        </c:rich>
      </c:tx>
      <c:layout>
        <c:manualLayout>
          <c:xMode val="edge"/>
          <c:yMode val="edge"/>
          <c:x val="9.7669291338582681E-2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76803551609324"/>
          <c:y val="0.14192495921696574"/>
          <c:w val="0.876803551609323"/>
          <c:h val="0.69058566208635674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'BW Water Levels'!$A$6:$A$400</c:f>
              <c:strCache>
                <c:ptCount val="392"/>
                <c:pt idx="0">
                  <c:v>10/31/82</c:v>
                </c:pt>
                <c:pt idx="1">
                  <c:v>11/30/82</c:v>
                </c:pt>
                <c:pt idx="2">
                  <c:v>12/31/82</c:v>
                </c:pt>
                <c:pt idx="3">
                  <c:v>1/31/83</c:v>
                </c:pt>
                <c:pt idx="4">
                  <c:v>2/28/83</c:v>
                </c:pt>
                <c:pt idx="5">
                  <c:v>3/31/83</c:v>
                </c:pt>
                <c:pt idx="6">
                  <c:v>4/30/83</c:v>
                </c:pt>
                <c:pt idx="7">
                  <c:v>5/31/83</c:v>
                </c:pt>
                <c:pt idx="8">
                  <c:v>6/30/83</c:v>
                </c:pt>
                <c:pt idx="9">
                  <c:v>7/31/83</c:v>
                </c:pt>
                <c:pt idx="10">
                  <c:v>8/31/83</c:v>
                </c:pt>
                <c:pt idx="11">
                  <c:v>9/30/83</c:v>
                </c:pt>
                <c:pt idx="12">
                  <c:v>10/31/83</c:v>
                </c:pt>
                <c:pt idx="13">
                  <c:v>11/30/83</c:v>
                </c:pt>
                <c:pt idx="14">
                  <c:v>12/31/83</c:v>
                </c:pt>
                <c:pt idx="15">
                  <c:v>1/31/84</c:v>
                </c:pt>
                <c:pt idx="16">
                  <c:v>2/29/84</c:v>
                </c:pt>
                <c:pt idx="17">
                  <c:v>3/31/84</c:v>
                </c:pt>
                <c:pt idx="18">
                  <c:v>4/30/84</c:v>
                </c:pt>
                <c:pt idx="19">
                  <c:v>5/31/84</c:v>
                </c:pt>
                <c:pt idx="20">
                  <c:v>6/30/84</c:v>
                </c:pt>
                <c:pt idx="21">
                  <c:v>7/31/84</c:v>
                </c:pt>
                <c:pt idx="22">
                  <c:v>8/31/84</c:v>
                </c:pt>
                <c:pt idx="23">
                  <c:v>9/30/84</c:v>
                </c:pt>
                <c:pt idx="24">
                  <c:v>10/31/84</c:v>
                </c:pt>
                <c:pt idx="25">
                  <c:v>11/30/84</c:v>
                </c:pt>
                <c:pt idx="26">
                  <c:v>12/31/84</c:v>
                </c:pt>
                <c:pt idx="27">
                  <c:v>1/31/85</c:v>
                </c:pt>
                <c:pt idx="28">
                  <c:v>2/28/85</c:v>
                </c:pt>
                <c:pt idx="29">
                  <c:v>3/31/85</c:v>
                </c:pt>
                <c:pt idx="30">
                  <c:v>4/30/85</c:v>
                </c:pt>
                <c:pt idx="31">
                  <c:v>5/31/85</c:v>
                </c:pt>
                <c:pt idx="32">
                  <c:v>6/30/85</c:v>
                </c:pt>
                <c:pt idx="33">
                  <c:v>7/31/85</c:v>
                </c:pt>
                <c:pt idx="34">
                  <c:v>8/31/85</c:v>
                </c:pt>
                <c:pt idx="35">
                  <c:v>9/30/85</c:v>
                </c:pt>
                <c:pt idx="36">
                  <c:v>10/31/85</c:v>
                </c:pt>
                <c:pt idx="37">
                  <c:v>11/30/85</c:v>
                </c:pt>
                <c:pt idx="38">
                  <c:v>12/31/85</c:v>
                </c:pt>
                <c:pt idx="39">
                  <c:v>1/31/86</c:v>
                </c:pt>
                <c:pt idx="40">
                  <c:v>2/28/86</c:v>
                </c:pt>
                <c:pt idx="41">
                  <c:v>3/31/86</c:v>
                </c:pt>
                <c:pt idx="42">
                  <c:v>4/30/86</c:v>
                </c:pt>
                <c:pt idx="43">
                  <c:v>5/31/86</c:v>
                </c:pt>
                <c:pt idx="44">
                  <c:v>6/30/86</c:v>
                </c:pt>
                <c:pt idx="45">
                  <c:v>7/31/86</c:v>
                </c:pt>
                <c:pt idx="46">
                  <c:v>8/31/86</c:v>
                </c:pt>
                <c:pt idx="47">
                  <c:v>9/30/86</c:v>
                </c:pt>
                <c:pt idx="48">
                  <c:v>10/31/86</c:v>
                </c:pt>
                <c:pt idx="49">
                  <c:v>11/30/86</c:v>
                </c:pt>
                <c:pt idx="50">
                  <c:v>12/31/86</c:v>
                </c:pt>
                <c:pt idx="51">
                  <c:v>1/31/87</c:v>
                </c:pt>
                <c:pt idx="52">
                  <c:v>2/28/87</c:v>
                </c:pt>
                <c:pt idx="53">
                  <c:v>3/31/87</c:v>
                </c:pt>
                <c:pt idx="54">
                  <c:v>4/30/87</c:v>
                </c:pt>
                <c:pt idx="55">
                  <c:v>5/31/87</c:v>
                </c:pt>
                <c:pt idx="56">
                  <c:v>6/30/87</c:v>
                </c:pt>
                <c:pt idx="57">
                  <c:v>7/31/87</c:v>
                </c:pt>
                <c:pt idx="58">
                  <c:v>8/31/87</c:v>
                </c:pt>
                <c:pt idx="59">
                  <c:v>9/30/87</c:v>
                </c:pt>
                <c:pt idx="60">
                  <c:v>10/31/87</c:v>
                </c:pt>
                <c:pt idx="61">
                  <c:v>11/30/87</c:v>
                </c:pt>
                <c:pt idx="62">
                  <c:v>12/31/87</c:v>
                </c:pt>
                <c:pt idx="63">
                  <c:v>1/31/88</c:v>
                </c:pt>
                <c:pt idx="64">
                  <c:v>2/29/88</c:v>
                </c:pt>
                <c:pt idx="65">
                  <c:v>3/31/88</c:v>
                </c:pt>
                <c:pt idx="66">
                  <c:v>4/30/88</c:v>
                </c:pt>
                <c:pt idx="67">
                  <c:v>5/31/88</c:v>
                </c:pt>
                <c:pt idx="68">
                  <c:v>6/30/88</c:v>
                </c:pt>
                <c:pt idx="69">
                  <c:v>7/31/88</c:v>
                </c:pt>
                <c:pt idx="70">
                  <c:v>8/31/88</c:v>
                </c:pt>
                <c:pt idx="71">
                  <c:v>9/30/88</c:v>
                </c:pt>
                <c:pt idx="72">
                  <c:v>10/31/88</c:v>
                </c:pt>
                <c:pt idx="73">
                  <c:v>11/30/88</c:v>
                </c:pt>
                <c:pt idx="74">
                  <c:v>12/31/88</c:v>
                </c:pt>
                <c:pt idx="75">
                  <c:v>1/31/89</c:v>
                </c:pt>
                <c:pt idx="76">
                  <c:v>2/28/89</c:v>
                </c:pt>
                <c:pt idx="77">
                  <c:v>3/31/89</c:v>
                </c:pt>
                <c:pt idx="78">
                  <c:v>4/30/89</c:v>
                </c:pt>
                <c:pt idx="79">
                  <c:v>5/31/89</c:v>
                </c:pt>
                <c:pt idx="80">
                  <c:v>6/30/89</c:v>
                </c:pt>
                <c:pt idx="81">
                  <c:v>7/31/89</c:v>
                </c:pt>
                <c:pt idx="82">
                  <c:v>8/31/89</c:v>
                </c:pt>
                <c:pt idx="83">
                  <c:v>9/30/89</c:v>
                </c:pt>
                <c:pt idx="84">
                  <c:v>10/31/89</c:v>
                </c:pt>
                <c:pt idx="85">
                  <c:v>11/30/89</c:v>
                </c:pt>
                <c:pt idx="86">
                  <c:v>12/31/89</c:v>
                </c:pt>
                <c:pt idx="87">
                  <c:v>1/31/90</c:v>
                </c:pt>
                <c:pt idx="88">
                  <c:v>2/28/90</c:v>
                </c:pt>
                <c:pt idx="89">
                  <c:v>3/31/90</c:v>
                </c:pt>
                <c:pt idx="90">
                  <c:v>4/30/90</c:v>
                </c:pt>
                <c:pt idx="91">
                  <c:v>5/31/90</c:v>
                </c:pt>
                <c:pt idx="92">
                  <c:v>6/30/90</c:v>
                </c:pt>
                <c:pt idx="93">
                  <c:v>7/31/90</c:v>
                </c:pt>
                <c:pt idx="94">
                  <c:v>8/31/90</c:v>
                </c:pt>
                <c:pt idx="95">
                  <c:v>9/30/90</c:v>
                </c:pt>
                <c:pt idx="96">
                  <c:v>10/31/90</c:v>
                </c:pt>
                <c:pt idx="97">
                  <c:v>11/30/90</c:v>
                </c:pt>
                <c:pt idx="98">
                  <c:v>12/31/90</c:v>
                </c:pt>
                <c:pt idx="99">
                  <c:v>1/31/91</c:v>
                </c:pt>
                <c:pt idx="100">
                  <c:v>2/28/91</c:v>
                </c:pt>
                <c:pt idx="101">
                  <c:v>3/31/91</c:v>
                </c:pt>
                <c:pt idx="102">
                  <c:v>4/30/91</c:v>
                </c:pt>
                <c:pt idx="103">
                  <c:v>5/31/91</c:v>
                </c:pt>
                <c:pt idx="104">
                  <c:v>6/30/91</c:v>
                </c:pt>
                <c:pt idx="105">
                  <c:v>7/31/91</c:v>
                </c:pt>
                <c:pt idx="106">
                  <c:v>8/31/91</c:v>
                </c:pt>
                <c:pt idx="107">
                  <c:v>9/30/91</c:v>
                </c:pt>
                <c:pt idx="108">
                  <c:v>10/31/91</c:v>
                </c:pt>
                <c:pt idx="109">
                  <c:v>11/30/91</c:v>
                </c:pt>
                <c:pt idx="110">
                  <c:v>12/31/91</c:v>
                </c:pt>
                <c:pt idx="111">
                  <c:v>1/31/92</c:v>
                </c:pt>
                <c:pt idx="112">
                  <c:v>2/29/92</c:v>
                </c:pt>
                <c:pt idx="113">
                  <c:v>3/31/92</c:v>
                </c:pt>
                <c:pt idx="114">
                  <c:v>4/30/92</c:v>
                </c:pt>
                <c:pt idx="115">
                  <c:v>5/31/92</c:v>
                </c:pt>
                <c:pt idx="116">
                  <c:v>6/30/92</c:v>
                </c:pt>
                <c:pt idx="117">
                  <c:v>7/31/92</c:v>
                </c:pt>
                <c:pt idx="118">
                  <c:v>8/31/92</c:v>
                </c:pt>
                <c:pt idx="119">
                  <c:v>9/30/92</c:v>
                </c:pt>
                <c:pt idx="120">
                  <c:v>10/31/92</c:v>
                </c:pt>
                <c:pt idx="121">
                  <c:v>11/30/92</c:v>
                </c:pt>
                <c:pt idx="122">
                  <c:v>12/31/92</c:v>
                </c:pt>
                <c:pt idx="123">
                  <c:v>1/31/93</c:v>
                </c:pt>
                <c:pt idx="124">
                  <c:v>2/28/93</c:v>
                </c:pt>
                <c:pt idx="125">
                  <c:v>3/31/93</c:v>
                </c:pt>
                <c:pt idx="126">
                  <c:v>4/30/93</c:v>
                </c:pt>
                <c:pt idx="127">
                  <c:v>5/31/93</c:v>
                </c:pt>
                <c:pt idx="128">
                  <c:v>6/30/93</c:v>
                </c:pt>
                <c:pt idx="129">
                  <c:v>7/31/93</c:v>
                </c:pt>
                <c:pt idx="130">
                  <c:v>8/31/93</c:v>
                </c:pt>
                <c:pt idx="131">
                  <c:v>9/30/93</c:v>
                </c:pt>
                <c:pt idx="132">
                  <c:v>10/31/93</c:v>
                </c:pt>
                <c:pt idx="133">
                  <c:v>11/30/93</c:v>
                </c:pt>
                <c:pt idx="134">
                  <c:v>12/31/93</c:v>
                </c:pt>
                <c:pt idx="135">
                  <c:v>1/31/94</c:v>
                </c:pt>
                <c:pt idx="136">
                  <c:v>2/28/94</c:v>
                </c:pt>
                <c:pt idx="137">
                  <c:v>3/31/94</c:v>
                </c:pt>
                <c:pt idx="138">
                  <c:v>4/30/94</c:v>
                </c:pt>
                <c:pt idx="139">
                  <c:v>5/31/94</c:v>
                </c:pt>
                <c:pt idx="140">
                  <c:v>6/30/94</c:v>
                </c:pt>
                <c:pt idx="141">
                  <c:v>7/31/94</c:v>
                </c:pt>
                <c:pt idx="142">
                  <c:v>8/31/94</c:v>
                </c:pt>
                <c:pt idx="143">
                  <c:v>9/30/94</c:v>
                </c:pt>
                <c:pt idx="144">
                  <c:v>10/31/94</c:v>
                </c:pt>
                <c:pt idx="145">
                  <c:v>11/30/94</c:v>
                </c:pt>
                <c:pt idx="146">
                  <c:v>12/31/94</c:v>
                </c:pt>
                <c:pt idx="147">
                  <c:v>1/31/95</c:v>
                </c:pt>
                <c:pt idx="148">
                  <c:v>2/28/95</c:v>
                </c:pt>
                <c:pt idx="149">
                  <c:v>3/31/95</c:v>
                </c:pt>
                <c:pt idx="150">
                  <c:v>4/30/95</c:v>
                </c:pt>
                <c:pt idx="151">
                  <c:v>5/31/95</c:v>
                </c:pt>
                <c:pt idx="152">
                  <c:v>6/30/95</c:v>
                </c:pt>
                <c:pt idx="153">
                  <c:v>7/31/95</c:v>
                </c:pt>
                <c:pt idx="154">
                  <c:v>8/31/95</c:v>
                </c:pt>
                <c:pt idx="155">
                  <c:v>9/30/95</c:v>
                </c:pt>
                <c:pt idx="156">
                  <c:v>10/31/95</c:v>
                </c:pt>
                <c:pt idx="157">
                  <c:v>11/30/95</c:v>
                </c:pt>
                <c:pt idx="158">
                  <c:v>12/31/95</c:v>
                </c:pt>
                <c:pt idx="159">
                  <c:v>1/31/96</c:v>
                </c:pt>
                <c:pt idx="160">
                  <c:v>2/29/96</c:v>
                </c:pt>
                <c:pt idx="161">
                  <c:v>3/31/96</c:v>
                </c:pt>
                <c:pt idx="162">
                  <c:v>4/30/96</c:v>
                </c:pt>
                <c:pt idx="163">
                  <c:v>5/31/96</c:v>
                </c:pt>
                <c:pt idx="164">
                  <c:v>6/30/96</c:v>
                </c:pt>
                <c:pt idx="165">
                  <c:v>7/31/96</c:v>
                </c:pt>
                <c:pt idx="166">
                  <c:v>8/31/96</c:v>
                </c:pt>
                <c:pt idx="167">
                  <c:v>9/30/96</c:v>
                </c:pt>
                <c:pt idx="168">
                  <c:v>10/31/96</c:v>
                </c:pt>
                <c:pt idx="169">
                  <c:v>11/30/96</c:v>
                </c:pt>
                <c:pt idx="170">
                  <c:v>12/31/96</c:v>
                </c:pt>
                <c:pt idx="171">
                  <c:v>1/31/97</c:v>
                </c:pt>
                <c:pt idx="172">
                  <c:v>2/28/97</c:v>
                </c:pt>
                <c:pt idx="173">
                  <c:v>3/31/97</c:v>
                </c:pt>
                <c:pt idx="174">
                  <c:v>4/30/97</c:v>
                </c:pt>
                <c:pt idx="175">
                  <c:v>5/31/97</c:v>
                </c:pt>
                <c:pt idx="176">
                  <c:v>6/30/97</c:v>
                </c:pt>
                <c:pt idx="177">
                  <c:v>7/31/97</c:v>
                </c:pt>
                <c:pt idx="178">
                  <c:v>8/31/97</c:v>
                </c:pt>
                <c:pt idx="179">
                  <c:v>9/30/97</c:v>
                </c:pt>
                <c:pt idx="180">
                  <c:v>10/31/97</c:v>
                </c:pt>
                <c:pt idx="181">
                  <c:v>11/30/97</c:v>
                </c:pt>
                <c:pt idx="182">
                  <c:v>12/31/97</c:v>
                </c:pt>
                <c:pt idx="183">
                  <c:v>1/31/98</c:v>
                </c:pt>
                <c:pt idx="184">
                  <c:v>2/28/98</c:v>
                </c:pt>
                <c:pt idx="185">
                  <c:v>3/31/98</c:v>
                </c:pt>
                <c:pt idx="186">
                  <c:v>4/30/98</c:v>
                </c:pt>
                <c:pt idx="187">
                  <c:v>5/30/98</c:v>
                </c:pt>
                <c:pt idx="188">
                  <c:v>6/30/98</c:v>
                </c:pt>
                <c:pt idx="189">
                  <c:v>7/31/98</c:v>
                </c:pt>
                <c:pt idx="190">
                  <c:v>8/31/98</c:v>
                </c:pt>
                <c:pt idx="191">
                  <c:v>9/31/98</c:v>
                </c:pt>
                <c:pt idx="192">
                  <c:v>10/31/98</c:v>
                </c:pt>
                <c:pt idx="193">
                  <c:v>11/30/98</c:v>
                </c:pt>
                <c:pt idx="194">
                  <c:v>12/31/98</c:v>
                </c:pt>
                <c:pt idx="195">
                  <c:v>1/31/99</c:v>
                </c:pt>
                <c:pt idx="196">
                  <c:v>2/28/99</c:v>
                </c:pt>
                <c:pt idx="197">
                  <c:v>3/31/99</c:v>
                </c:pt>
                <c:pt idx="198">
                  <c:v>4/30/99</c:v>
                </c:pt>
                <c:pt idx="199">
                  <c:v>5/31/99</c:v>
                </c:pt>
                <c:pt idx="200">
                  <c:v>6/30/99</c:v>
                </c:pt>
                <c:pt idx="201">
                  <c:v>7/31/99</c:v>
                </c:pt>
                <c:pt idx="202">
                  <c:v>8/31/99</c:v>
                </c:pt>
                <c:pt idx="203">
                  <c:v>9/30/99</c:v>
                </c:pt>
                <c:pt idx="204">
                  <c:v>10/31/99</c:v>
                </c:pt>
                <c:pt idx="205">
                  <c:v>11/30/99</c:v>
                </c:pt>
                <c:pt idx="206">
                  <c:v>12/31/99</c:v>
                </c:pt>
                <c:pt idx="207">
                  <c:v>1/31/00</c:v>
                </c:pt>
                <c:pt idx="208">
                  <c:v>2/28/00</c:v>
                </c:pt>
                <c:pt idx="209">
                  <c:v>3/31/00</c:v>
                </c:pt>
                <c:pt idx="210">
                  <c:v>4/30/00</c:v>
                </c:pt>
                <c:pt idx="211">
                  <c:v>5/31/00</c:v>
                </c:pt>
                <c:pt idx="212">
                  <c:v>6/30/00</c:v>
                </c:pt>
                <c:pt idx="213">
                  <c:v>7/31/00</c:v>
                </c:pt>
                <c:pt idx="214">
                  <c:v>8/31/00</c:v>
                </c:pt>
                <c:pt idx="215">
                  <c:v>9/30/00</c:v>
                </c:pt>
                <c:pt idx="216">
                  <c:v>10/31/00</c:v>
                </c:pt>
                <c:pt idx="217">
                  <c:v>11/30/00</c:v>
                </c:pt>
                <c:pt idx="218">
                  <c:v>12/31/00</c:v>
                </c:pt>
                <c:pt idx="219">
                  <c:v>1/31/01</c:v>
                </c:pt>
                <c:pt idx="220">
                  <c:v>2/28/01</c:v>
                </c:pt>
                <c:pt idx="221">
                  <c:v>3/31/01</c:v>
                </c:pt>
                <c:pt idx="222">
                  <c:v>4/30/01</c:v>
                </c:pt>
                <c:pt idx="223">
                  <c:v>5/31/01</c:v>
                </c:pt>
                <c:pt idx="224">
                  <c:v>6/30/01</c:v>
                </c:pt>
                <c:pt idx="225">
                  <c:v>7/31/01</c:v>
                </c:pt>
                <c:pt idx="226">
                  <c:v>8/31/01</c:v>
                </c:pt>
                <c:pt idx="227">
                  <c:v>9/30/01</c:v>
                </c:pt>
                <c:pt idx="228">
                  <c:v>10/31/01</c:v>
                </c:pt>
                <c:pt idx="229">
                  <c:v>11/30/01</c:v>
                </c:pt>
                <c:pt idx="230">
                  <c:v>12/31/01</c:v>
                </c:pt>
                <c:pt idx="231">
                  <c:v>1/31/02</c:v>
                </c:pt>
                <c:pt idx="232">
                  <c:v>2/28/02</c:v>
                </c:pt>
                <c:pt idx="233">
                  <c:v>3/31/02</c:v>
                </c:pt>
                <c:pt idx="234">
                  <c:v>4/30/02</c:v>
                </c:pt>
                <c:pt idx="235">
                  <c:v>5/31/02</c:v>
                </c:pt>
                <c:pt idx="236">
                  <c:v>6/30/02</c:v>
                </c:pt>
                <c:pt idx="237">
                  <c:v>7/31/02</c:v>
                </c:pt>
                <c:pt idx="238">
                  <c:v>8/31/02</c:v>
                </c:pt>
                <c:pt idx="239">
                  <c:v>9/30/02</c:v>
                </c:pt>
                <c:pt idx="240">
                  <c:v>10/31/02</c:v>
                </c:pt>
                <c:pt idx="241">
                  <c:v>11/30/02</c:v>
                </c:pt>
                <c:pt idx="242">
                  <c:v>12/31/02</c:v>
                </c:pt>
                <c:pt idx="243">
                  <c:v>1/31/03</c:v>
                </c:pt>
                <c:pt idx="244">
                  <c:v>2/28/03</c:v>
                </c:pt>
                <c:pt idx="245">
                  <c:v>3/31/03</c:v>
                </c:pt>
                <c:pt idx="246">
                  <c:v>4/30/03</c:v>
                </c:pt>
                <c:pt idx="247">
                  <c:v>5/31/03</c:v>
                </c:pt>
                <c:pt idx="248">
                  <c:v>6/30/03</c:v>
                </c:pt>
                <c:pt idx="249">
                  <c:v>7/31/03</c:v>
                </c:pt>
                <c:pt idx="250">
                  <c:v>8/31/03</c:v>
                </c:pt>
                <c:pt idx="251">
                  <c:v>9/30/03</c:v>
                </c:pt>
                <c:pt idx="252">
                  <c:v>10/31/03</c:v>
                </c:pt>
                <c:pt idx="253">
                  <c:v>11/30/03</c:v>
                </c:pt>
                <c:pt idx="254">
                  <c:v>12/31/03</c:v>
                </c:pt>
                <c:pt idx="255">
                  <c:v>1/31/04</c:v>
                </c:pt>
                <c:pt idx="256">
                  <c:v>2/28/04</c:v>
                </c:pt>
                <c:pt idx="257">
                  <c:v>3/31/04</c:v>
                </c:pt>
                <c:pt idx="258">
                  <c:v>4/30/04</c:v>
                </c:pt>
                <c:pt idx="259">
                  <c:v>5/31/04</c:v>
                </c:pt>
                <c:pt idx="260">
                  <c:v>6/30/04</c:v>
                </c:pt>
                <c:pt idx="261">
                  <c:v>7/31/04</c:v>
                </c:pt>
                <c:pt idx="262">
                  <c:v>8/31/04</c:v>
                </c:pt>
                <c:pt idx="263">
                  <c:v>9/30/04</c:v>
                </c:pt>
                <c:pt idx="264">
                  <c:v>10/31/04</c:v>
                </c:pt>
                <c:pt idx="265">
                  <c:v>11/30/04</c:v>
                </c:pt>
                <c:pt idx="266">
                  <c:v>12/31/04</c:v>
                </c:pt>
                <c:pt idx="267">
                  <c:v>1/31/05</c:v>
                </c:pt>
                <c:pt idx="268">
                  <c:v>2/28/05</c:v>
                </c:pt>
                <c:pt idx="269">
                  <c:v>3/31/05</c:v>
                </c:pt>
                <c:pt idx="270">
                  <c:v>4/30/05</c:v>
                </c:pt>
                <c:pt idx="271">
                  <c:v>5/31/05</c:v>
                </c:pt>
                <c:pt idx="272">
                  <c:v>6/30/05</c:v>
                </c:pt>
                <c:pt idx="273">
                  <c:v>7/31/05</c:v>
                </c:pt>
                <c:pt idx="274">
                  <c:v>8/31/05</c:v>
                </c:pt>
                <c:pt idx="275">
                  <c:v>9/30/05</c:v>
                </c:pt>
                <c:pt idx="276">
                  <c:v>10/31/05</c:v>
                </c:pt>
                <c:pt idx="277">
                  <c:v>11/30/05</c:v>
                </c:pt>
                <c:pt idx="278">
                  <c:v>12/31/05</c:v>
                </c:pt>
                <c:pt idx="279">
                  <c:v>1/31/06</c:v>
                </c:pt>
                <c:pt idx="280">
                  <c:v>2/28/06</c:v>
                </c:pt>
                <c:pt idx="281">
                  <c:v>3/31/06</c:v>
                </c:pt>
                <c:pt idx="282">
                  <c:v>4/30/06</c:v>
                </c:pt>
                <c:pt idx="283">
                  <c:v>5/31/06</c:v>
                </c:pt>
                <c:pt idx="284">
                  <c:v>6/30/06</c:v>
                </c:pt>
                <c:pt idx="285">
                  <c:v>7/31/06</c:v>
                </c:pt>
                <c:pt idx="286">
                  <c:v>8/31/06</c:v>
                </c:pt>
                <c:pt idx="287">
                  <c:v>9/30/06</c:v>
                </c:pt>
                <c:pt idx="288">
                  <c:v>10/31/06</c:v>
                </c:pt>
                <c:pt idx="289">
                  <c:v>11/30/06</c:v>
                </c:pt>
                <c:pt idx="290">
                  <c:v>12/31/06</c:v>
                </c:pt>
                <c:pt idx="291">
                  <c:v>1/31/07</c:v>
                </c:pt>
                <c:pt idx="292">
                  <c:v>2/28/07</c:v>
                </c:pt>
                <c:pt idx="293">
                  <c:v>3/31/07</c:v>
                </c:pt>
                <c:pt idx="294">
                  <c:v>4/30/07</c:v>
                </c:pt>
                <c:pt idx="295">
                  <c:v>5/31/07</c:v>
                </c:pt>
                <c:pt idx="296">
                  <c:v>6/30/07</c:v>
                </c:pt>
                <c:pt idx="297">
                  <c:v>7/31/07</c:v>
                </c:pt>
                <c:pt idx="298">
                  <c:v>8/31/07</c:v>
                </c:pt>
                <c:pt idx="299">
                  <c:v>9/30/07</c:v>
                </c:pt>
                <c:pt idx="300">
                  <c:v>10/31/07</c:v>
                </c:pt>
                <c:pt idx="301">
                  <c:v>11/30/07</c:v>
                </c:pt>
                <c:pt idx="302">
                  <c:v>12/31/07</c:v>
                </c:pt>
                <c:pt idx="303">
                  <c:v>1/31/08</c:v>
                </c:pt>
                <c:pt idx="304">
                  <c:v>2/29/08</c:v>
                </c:pt>
                <c:pt idx="305">
                  <c:v>3/31/08</c:v>
                </c:pt>
                <c:pt idx="306">
                  <c:v>4/30/08</c:v>
                </c:pt>
                <c:pt idx="307">
                  <c:v>5/31/08</c:v>
                </c:pt>
                <c:pt idx="308">
                  <c:v>6/30/08</c:v>
                </c:pt>
                <c:pt idx="309">
                  <c:v>7/31/08</c:v>
                </c:pt>
                <c:pt idx="310">
                  <c:v>8/31/08</c:v>
                </c:pt>
                <c:pt idx="311">
                  <c:v>9/30/08</c:v>
                </c:pt>
                <c:pt idx="312">
                  <c:v>10/31/08</c:v>
                </c:pt>
                <c:pt idx="313">
                  <c:v>11/30/08</c:v>
                </c:pt>
                <c:pt idx="314">
                  <c:v>12/31/08</c:v>
                </c:pt>
                <c:pt idx="315">
                  <c:v>1/31/09</c:v>
                </c:pt>
                <c:pt idx="316">
                  <c:v>2/28/09</c:v>
                </c:pt>
                <c:pt idx="317">
                  <c:v>3/31/09</c:v>
                </c:pt>
                <c:pt idx="318">
                  <c:v>4/30/09</c:v>
                </c:pt>
                <c:pt idx="319">
                  <c:v>5/31/09</c:v>
                </c:pt>
                <c:pt idx="320">
                  <c:v>6/30/09</c:v>
                </c:pt>
                <c:pt idx="321">
                  <c:v>7/31/09</c:v>
                </c:pt>
                <c:pt idx="322">
                  <c:v>8/31/09</c:v>
                </c:pt>
                <c:pt idx="323">
                  <c:v>9/30/09</c:v>
                </c:pt>
                <c:pt idx="324">
                  <c:v>10/31/09</c:v>
                </c:pt>
                <c:pt idx="325">
                  <c:v>11/30/09</c:v>
                </c:pt>
                <c:pt idx="326">
                  <c:v>12/31/09</c:v>
                </c:pt>
                <c:pt idx="327">
                  <c:v>1/31/10</c:v>
                </c:pt>
                <c:pt idx="328">
                  <c:v>2/28/10</c:v>
                </c:pt>
                <c:pt idx="329">
                  <c:v>3/31/10</c:v>
                </c:pt>
                <c:pt idx="330">
                  <c:v>4/30/10</c:v>
                </c:pt>
                <c:pt idx="331">
                  <c:v>5/31/10</c:v>
                </c:pt>
                <c:pt idx="332">
                  <c:v>6/30/10</c:v>
                </c:pt>
                <c:pt idx="333">
                  <c:v>7/31/10</c:v>
                </c:pt>
                <c:pt idx="334">
                  <c:v>8/31/10</c:v>
                </c:pt>
                <c:pt idx="335">
                  <c:v>9/30/10</c:v>
                </c:pt>
                <c:pt idx="336">
                  <c:v>10/31/10</c:v>
                </c:pt>
                <c:pt idx="337">
                  <c:v>11/30/10</c:v>
                </c:pt>
                <c:pt idx="338">
                  <c:v>12/31/10</c:v>
                </c:pt>
                <c:pt idx="339">
                  <c:v>1/31/11</c:v>
                </c:pt>
                <c:pt idx="340">
                  <c:v>2/28/11</c:v>
                </c:pt>
                <c:pt idx="341">
                  <c:v>3/31/11</c:v>
                </c:pt>
                <c:pt idx="342">
                  <c:v>4/30/11</c:v>
                </c:pt>
                <c:pt idx="343">
                  <c:v>5/31/11</c:v>
                </c:pt>
                <c:pt idx="344">
                  <c:v>6/30/11</c:v>
                </c:pt>
                <c:pt idx="345">
                  <c:v>7/31/11</c:v>
                </c:pt>
                <c:pt idx="346">
                  <c:v>8/31/11</c:v>
                </c:pt>
                <c:pt idx="347">
                  <c:v>9/30/11</c:v>
                </c:pt>
                <c:pt idx="348">
                  <c:v>10/31/11</c:v>
                </c:pt>
                <c:pt idx="349">
                  <c:v>11/30/11</c:v>
                </c:pt>
                <c:pt idx="350">
                  <c:v>12/31/11</c:v>
                </c:pt>
                <c:pt idx="351">
                  <c:v>1/31/12</c:v>
                </c:pt>
                <c:pt idx="352">
                  <c:v>2/29/12</c:v>
                </c:pt>
                <c:pt idx="353">
                  <c:v>3/31/12</c:v>
                </c:pt>
                <c:pt idx="354">
                  <c:v>4/30/12</c:v>
                </c:pt>
                <c:pt idx="355">
                  <c:v>5/31/12</c:v>
                </c:pt>
                <c:pt idx="356">
                  <c:v>6/30/12</c:v>
                </c:pt>
                <c:pt idx="357">
                  <c:v>7/31/12</c:v>
                </c:pt>
                <c:pt idx="358">
                  <c:v>8/31/12</c:v>
                </c:pt>
                <c:pt idx="359">
                  <c:v>9/30/12</c:v>
                </c:pt>
                <c:pt idx="360">
                  <c:v>10/31/12</c:v>
                </c:pt>
                <c:pt idx="361">
                  <c:v>11/30/12</c:v>
                </c:pt>
                <c:pt idx="362">
                  <c:v>12/31/12</c:v>
                </c:pt>
                <c:pt idx="363">
                  <c:v>1/31/13</c:v>
                </c:pt>
                <c:pt idx="364">
                  <c:v>2/28/13</c:v>
                </c:pt>
                <c:pt idx="365">
                  <c:v>3/31/13</c:v>
                </c:pt>
                <c:pt idx="366">
                  <c:v>4/30/13</c:v>
                </c:pt>
                <c:pt idx="367">
                  <c:v>5/31/13</c:v>
                </c:pt>
                <c:pt idx="368">
                  <c:v>6/30/13</c:v>
                </c:pt>
                <c:pt idx="369">
                  <c:v>7/31/13</c:v>
                </c:pt>
                <c:pt idx="370">
                  <c:v>8/31/13</c:v>
                </c:pt>
                <c:pt idx="371">
                  <c:v>9/30/13</c:v>
                </c:pt>
                <c:pt idx="372">
                  <c:v>10/31/13</c:v>
                </c:pt>
                <c:pt idx="373">
                  <c:v>11/30/13</c:v>
                </c:pt>
                <c:pt idx="374">
                  <c:v>12/31/13</c:v>
                </c:pt>
                <c:pt idx="375">
                  <c:v>1/31/14</c:v>
                </c:pt>
                <c:pt idx="376">
                  <c:v>2/28/14</c:v>
                </c:pt>
                <c:pt idx="377">
                  <c:v>3/31/14</c:v>
                </c:pt>
                <c:pt idx="378">
                  <c:v>4/30/14</c:v>
                </c:pt>
                <c:pt idx="379">
                  <c:v>5/31/14</c:v>
                </c:pt>
                <c:pt idx="380">
                  <c:v>6/30/14</c:v>
                </c:pt>
                <c:pt idx="381">
                  <c:v>7/31/14</c:v>
                </c:pt>
                <c:pt idx="382">
                  <c:v>8/31/14</c:v>
                </c:pt>
                <c:pt idx="383">
                  <c:v>9/30/14</c:v>
                </c:pt>
                <c:pt idx="384">
                  <c:v>10/1/14</c:v>
                </c:pt>
                <c:pt idx="385">
                  <c:v>11/1/14</c:v>
                </c:pt>
                <c:pt idx="386">
                  <c:v>12/1/14</c:v>
                </c:pt>
                <c:pt idx="387">
                  <c:v>1/1/15</c:v>
                </c:pt>
                <c:pt idx="388">
                  <c:v>2/1/15</c:v>
                </c:pt>
                <c:pt idx="389">
                  <c:v>3/1/15</c:v>
                </c:pt>
                <c:pt idx="390">
                  <c:v>4/1/15</c:v>
                </c:pt>
                <c:pt idx="391">
                  <c:v>5/1/15</c:v>
                </c:pt>
              </c:strCache>
            </c:strRef>
          </c:cat>
          <c:val>
            <c:numRef>
              <c:f>'BW Water Levels'!$L$6:$L$400</c:f>
              <c:numCache>
                <c:formatCode>0.0</c:formatCode>
                <c:ptCount val="395"/>
                <c:pt idx="0">
                  <c:v>59.5</c:v>
                </c:pt>
                <c:pt idx="1">
                  <c:v>53</c:v>
                </c:pt>
                <c:pt idx="2">
                  <c:v>49.5</c:v>
                </c:pt>
                <c:pt idx="3">
                  <c:v>46.5</c:v>
                </c:pt>
                <c:pt idx="4">
                  <c:v>41.42</c:v>
                </c:pt>
                <c:pt idx="5">
                  <c:v>37.659999999999997</c:v>
                </c:pt>
                <c:pt idx="6">
                  <c:v>35</c:v>
                </c:pt>
                <c:pt idx="7">
                  <c:v>32</c:v>
                </c:pt>
                <c:pt idx="8">
                  <c:v>28.17</c:v>
                </c:pt>
                <c:pt idx="9">
                  <c:v>34.909999999999997</c:v>
                </c:pt>
                <c:pt idx="10">
                  <c:v>32</c:v>
                </c:pt>
                <c:pt idx="11">
                  <c:v>31.25</c:v>
                </c:pt>
                <c:pt idx="12">
                  <c:v>30.91</c:v>
                </c:pt>
                <c:pt idx="13">
                  <c:v>30</c:v>
                </c:pt>
                <c:pt idx="14">
                  <c:v>29.58</c:v>
                </c:pt>
                <c:pt idx="15">
                  <c:v>28.58</c:v>
                </c:pt>
                <c:pt idx="16">
                  <c:v>26.58</c:v>
                </c:pt>
                <c:pt idx="17">
                  <c:v>21.5</c:v>
                </c:pt>
                <c:pt idx="18">
                  <c:v>17.329999999999998</c:v>
                </c:pt>
                <c:pt idx="19">
                  <c:v>15.42</c:v>
                </c:pt>
                <c:pt idx="20">
                  <c:v>13.5</c:v>
                </c:pt>
                <c:pt idx="21">
                  <c:v>12.5</c:v>
                </c:pt>
                <c:pt idx="22">
                  <c:v>12</c:v>
                </c:pt>
                <c:pt idx="23">
                  <c:v>11</c:v>
                </c:pt>
                <c:pt idx="25">
                  <c:v>14.33</c:v>
                </c:pt>
                <c:pt idx="26">
                  <c:v>13</c:v>
                </c:pt>
                <c:pt idx="27">
                  <c:v>17</c:v>
                </c:pt>
                <c:pt idx="28">
                  <c:v>18</c:v>
                </c:pt>
                <c:pt idx="29">
                  <c:v>17.91</c:v>
                </c:pt>
                <c:pt idx="30">
                  <c:v>17.5</c:v>
                </c:pt>
                <c:pt idx="31">
                  <c:v>13.91</c:v>
                </c:pt>
                <c:pt idx="32">
                  <c:v>21</c:v>
                </c:pt>
                <c:pt idx="33">
                  <c:v>21.5</c:v>
                </c:pt>
                <c:pt idx="34">
                  <c:v>22</c:v>
                </c:pt>
                <c:pt idx="35">
                  <c:v>15</c:v>
                </c:pt>
                <c:pt idx="36">
                  <c:v>20</c:v>
                </c:pt>
                <c:pt idx="37">
                  <c:v>18</c:v>
                </c:pt>
                <c:pt idx="38">
                  <c:v>17.329999999999998</c:v>
                </c:pt>
                <c:pt idx="39">
                  <c:v>29.83</c:v>
                </c:pt>
                <c:pt idx="40">
                  <c:v>31.25</c:v>
                </c:pt>
                <c:pt idx="41">
                  <c:v>31.25</c:v>
                </c:pt>
                <c:pt idx="42">
                  <c:v>30.91</c:v>
                </c:pt>
                <c:pt idx="43">
                  <c:v>34.42</c:v>
                </c:pt>
                <c:pt idx="44">
                  <c:v>30.17</c:v>
                </c:pt>
                <c:pt idx="45">
                  <c:v>32.33</c:v>
                </c:pt>
                <c:pt idx="46">
                  <c:v>33.33</c:v>
                </c:pt>
                <c:pt idx="47">
                  <c:v>38</c:v>
                </c:pt>
                <c:pt idx="48">
                  <c:v>39</c:v>
                </c:pt>
                <c:pt idx="49">
                  <c:v>38</c:v>
                </c:pt>
                <c:pt idx="50">
                  <c:v>36</c:v>
                </c:pt>
                <c:pt idx="51">
                  <c:v>39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36</c:v>
                </c:pt>
                <c:pt idx="58">
                  <c:v>41</c:v>
                </c:pt>
                <c:pt idx="59">
                  <c:v>43</c:v>
                </c:pt>
                <c:pt idx="60">
                  <c:v>42</c:v>
                </c:pt>
                <c:pt idx="61">
                  <c:v>41</c:v>
                </c:pt>
                <c:pt idx="62">
                  <c:v>44</c:v>
                </c:pt>
                <c:pt idx="63">
                  <c:v>48</c:v>
                </c:pt>
                <c:pt idx="64">
                  <c:v>48</c:v>
                </c:pt>
                <c:pt idx="65">
                  <c:v>49</c:v>
                </c:pt>
                <c:pt idx="66">
                  <c:v>151</c:v>
                </c:pt>
                <c:pt idx="67">
                  <c:v>328</c:v>
                </c:pt>
                <c:pt idx="68">
                  <c:v>383</c:v>
                </c:pt>
                <c:pt idx="69">
                  <c:v>388</c:v>
                </c:pt>
                <c:pt idx="70">
                  <c:v>160</c:v>
                </c:pt>
                <c:pt idx="71">
                  <c:v>111</c:v>
                </c:pt>
                <c:pt idx="72">
                  <c:v>102</c:v>
                </c:pt>
                <c:pt idx="73">
                  <c:v>105</c:v>
                </c:pt>
                <c:pt idx="74">
                  <c:v>107</c:v>
                </c:pt>
                <c:pt idx="75">
                  <c:v>77</c:v>
                </c:pt>
                <c:pt idx="76">
                  <c:v>77</c:v>
                </c:pt>
                <c:pt idx="77">
                  <c:v>311</c:v>
                </c:pt>
                <c:pt idx="78">
                  <c:v>365</c:v>
                </c:pt>
                <c:pt idx="79">
                  <c:v>305</c:v>
                </c:pt>
                <c:pt idx="80">
                  <c:v>355</c:v>
                </c:pt>
                <c:pt idx="81">
                  <c:v>340</c:v>
                </c:pt>
                <c:pt idx="82">
                  <c:v>395</c:v>
                </c:pt>
                <c:pt idx="83">
                  <c:v>465</c:v>
                </c:pt>
                <c:pt idx="84">
                  <c:v>347</c:v>
                </c:pt>
                <c:pt idx="85">
                  <c:v>400</c:v>
                </c:pt>
                <c:pt idx="86">
                  <c:v>400</c:v>
                </c:pt>
                <c:pt idx="88">
                  <c:v>400</c:v>
                </c:pt>
                <c:pt idx="89">
                  <c:v>430</c:v>
                </c:pt>
                <c:pt idx="90">
                  <c:v>415</c:v>
                </c:pt>
                <c:pt idx="91">
                  <c:v>420</c:v>
                </c:pt>
                <c:pt idx="92">
                  <c:v>430</c:v>
                </c:pt>
                <c:pt idx="93">
                  <c:v>344</c:v>
                </c:pt>
                <c:pt idx="94">
                  <c:v>377</c:v>
                </c:pt>
                <c:pt idx="95">
                  <c:v>327</c:v>
                </c:pt>
                <c:pt idx="96">
                  <c:v>313</c:v>
                </c:pt>
                <c:pt idx="97">
                  <c:v>272</c:v>
                </c:pt>
                <c:pt idx="98">
                  <c:v>254</c:v>
                </c:pt>
                <c:pt idx="99">
                  <c:v>195</c:v>
                </c:pt>
                <c:pt idx="100">
                  <c:v>340</c:v>
                </c:pt>
                <c:pt idx="101">
                  <c:v>246</c:v>
                </c:pt>
                <c:pt idx="102">
                  <c:v>341</c:v>
                </c:pt>
                <c:pt idx="103">
                  <c:v>263</c:v>
                </c:pt>
                <c:pt idx="104">
                  <c:v>314</c:v>
                </c:pt>
                <c:pt idx="105">
                  <c:v>240</c:v>
                </c:pt>
                <c:pt idx="106">
                  <c:v>340</c:v>
                </c:pt>
                <c:pt idx="107">
                  <c:v>340</c:v>
                </c:pt>
                <c:pt idx="108">
                  <c:v>335</c:v>
                </c:pt>
                <c:pt idx="109">
                  <c:v>340</c:v>
                </c:pt>
                <c:pt idx="110">
                  <c:v>340</c:v>
                </c:pt>
                <c:pt idx="111">
                  <c:v>230</c:v>
                </c:pt>
                <c:pt idx="112">
                  <c:v>247</c:v>
                </c:pt>
                <c:pt idx="113">
                  <c:v>280</c:v>
                </c:pt>
                <c:pt idx="114">
                  <c:v>344</c:v>
                </c:pt>
                <c:pt idx="115">
                  <c:v>340</c:v>
                </c:pt>
                <c:pt idx="116">
                  <c:v>335</c:v>
                </c:pt>
                <c:pt idx="117">
                  <c:v>360</c:v>
                </c:pt>
                <c:pt idx="118">
                  <c:v>336</c:v>
                </c:pt>
                <c:pt idx="119">
                  <c:v>340</c:v>
                </c:pt>
                <c:pt idx="120">
                  <c:v>337</c:v>
                </c:pt>
                <c:pt idx="121">
                  <c:v>335</c:v>
                </c:pt>
                <c:pt idx="122">
                  <c:v>287</c:v>
                </c:pt>
                <c:pt idx="123">
                  <c:v>312</c:v>
                </c:pt>
                <c:pt idx="124">
                  <c:v>313</c:v>
                </c:pt>
                <c:pt idx="125">
                  <c:v>303</c:v>
                </c:pt>
                <c:pt idx="126">
                  <c:v>327</c:v>
                </c:pt>
                <c:pt idx="127">
                  <c:v>330</c:v>
                </c:pt>
                <c:pt idx="128">
                  <c:v>333</c:v>
                </c:pt>
                <c:pt idx="129">
                  <c:v>335</c:v>
                </c:pt>
                <c:pt idx="130">
                  <c:v>333</c:v>
                </c:pt>
                <c:pt idx="131">
                  <c:v>333</c:v>
                </c:pt>
                <c:pt idx="132">
                  <c:v>335</c:v>
                </c:pt>
                <c:pt idx="133">
                  <c:v>333</c:v>
                </c:pt>
                <c:pt idx="134">
                  <c:v>340</c:v>
                </c:pt>
                <c:pt idx="135">
                  <c:v>340</c:v>
                </c:pt>
                <c:pt idx="136">
                  <c:v>344</c:v>
                </c:pt>
                <c:pt idx="137">
                  <c:v>307</c:v>
                </c:pt>
                <c:pt idx="138">
                  <c:v>275</c:v>
                </c:pt>
                <c:pt idx="139">
                  <c:v>319</c:v>
                </c:pt>
                <c:pt idx="140">
                  <c:v>328</c:v>
                </c:pt>
                <c:pt idx="141">
                  <c:v>331</c:v>
                </c:pt>
                <c:pt idx="142">
                  <c:v>325</c:v>
                </c:pt>
                <c:pt idx="143">
                  <c:v>333</c:v>
                </c:pt>
                <c:pt idx="144">
                  <c:v>335</c:v>
                </c:pt>
                <c:pt idx="145">
                  <c:v>329</c:v>
                </c:pt>
                <c:pt idx="146">
                  <c:v>323</c:v>
                </c:pt>
                <c:pt idx="147">
                  <c:v>305</c:v>
                </c:pt>
                <c:pt idx="148">
                  <c:v>298</c:v>
                </c:pt>
                <c:pt idx="149">
                  <c:v>320</c:v>
                </c:pt>
                <c:pt idx="150">
                  <c:v>330</c:v>
                </c:pt>
                <c:pt idx="151">
                  <c:v>332</c:v>
                </c:pt>
                <c:pt idx="152">
                  <c:v>330</c:v>
                </c:pt>
                <c:pt idx="153">
                  <c:v>331</c:v>
                </c:pt>
                <c:pt idx="154">
                  <c:v>336</c:v>
                </c:pt>
                <c:pt idx="155">
                  <c:v>335</c:v>
                </c:pt>
                <c:pt idx="156">
                  <c:v>335</c:v>
                </c:pt>
                <c:pt idx="157">
                  <c:v>334</c:v>
                </c:pt>
                <c:pt idx="158">
                  <c:v>337</c:v>
                </c:pt>
                <c:pt idx="159">
                  <c:v>336</c:v>
                </c:pt>
                <c:pt idx="160">
                  <c:v>331</c:v>
                </c:pt>
                <c:pt idx="161">
                  <c:v>356</c:v>
                </c:pt>
                <c:pt idx="162">
                  <c:v>356</c:v>
                </c:pt>
                <c:pt idx="163">
                  <c:v>336</c:v>
                </c:pt>
                <c:pt idx="164">
                  <c:v>328</c:v>
                </c:pt>
                <c:pt idx="165">
                  <c:v>327</c:v>
                </c:pt>
                <c:pt idx="166">
                  <c:v>325</c:v>
                </c:pt>
                <c:pt idx="167">
                  <c:v>332</c:v>
                </c:pt>
                <c:pt idx="168">
                  <c:v>330</c:v>
                </c:pt>
                <c:pt idx="169">
                  <c:v>331</c:v>
                </c:pt>
                <c:pt idx="170">
                  <c:v>337</c:v>
                </c:pt>
                <c:pt idx="172">
                  <c:v>331</c:v>
                </c:pt>
                <c:pt idx="173">
                  <c:v>333</c:v>
                </c:pt>
                <c:pt idx="174">
                  <c:v>331</c:v>
                </c:pt>
                <c:pt idx="175">
                  <c:v>330</c:v>
                </c:pt>
                <c:pt idx="176">
                  <c:v>326</c:v>
                </c:pt>
                <c:pt idx="177">
                  <c:v>323</c:v>
                </c:pt>
                <c:pt idx="178">
                  <c:v>318</c:v>
                </c:pt>
                <c:pt idx="179">
                  <c:v>326</c:v>
                </c:pt>
                <c:pt idx="180">
                  <c:v>319</c:v>
                </c:pt>
                <c:pt idx="181">
                  <c:v>326</c:v>
                </c:pt>
                <c:pt idx="182">
                  <c:v>322</c:v>
                </c:pt>
                <c:pt idx="184">
                  <c:v>318</c:v>
                </c:pt>
                <c:pt idx="185">
                  <c:v>325</c:v>
                </c:pt>
                <c:pt idx="186">
                  <c:v>326</c:v>
                </c:pt>
                <c:pt idx="189">
                  <c:v>325</c:v>
                </c:pt>
                <c:pt idx="191">
                  <c:v>324</c:v>
                </c:pt>
                <c:pt idx="192">
                  <c:v>329</c:v>
                </c:pt>
                <c:pt idx="193">
                  <c:v>333.5</c:v>
                </c:pt>
                <c:pt idx="194">
                  <c:v>334.8</c:v>
                </c:pt>
                <c:pt idx="195">
                  <c:v>325</c:v>
                </c:pt>
                <c:pt idx="196">
                  <c:v>321</c:v>
                </c:pt>
                <c:pt idx="197">
                  <c:v>315</c:v>
                </c:pt>
                <c:pt idx="198">
                  <c:v>321</c:v>
                </c:pt>
                <c:pt idx="199">
                  <c:v>323</c:v>
                </c:pt>
                <c:pt idx="200">
                  <c:v>323</c:v>
                </c:pt>
                <c:pt idx="201">
                  <c:v>325</c:v>
                </c:pt>
                <c:pt idx="202">
                  <c:v>322</c:v>
                </c:pt>
                <c:pt idx="203">
                  <c:v>321</c:v>
                </c:pt>
                <c:pt idx="204">
                  <c:v>325</c:v>
                </c:pt>
                <c:pt idx="205">
                  <c:v>320</c:v>
                </c:pt>
                <c:pt idx="206">
                  <c:v>321</c:v>
                </c:pt>
                <c:pt idx="207">
                  <c:v>343</c:v>
                </c:pt>
                <c:pt idx="208">
                  <c:v>320</c:v>
                </c:pt>
                <c:pt idx="209">
                  <c:v>316</c:v>
                </c:pt>
                <c:pt idx="210">
                  <c:v>324</c:v>
                </c:pt>
                <c:pt idx="211">
                  <c:v>324</c:v>
                </c:pt>
                <c:pt idx="212">
                  <c:v>326</c:v>
                </c:pt>
                <c:pt idx="213">
                  <c:v>321</c:v>
                </c:pt>
                <c:pt idx="214">
                  <c:v>324</c:v>
                </c:pt>
                <c:pt idx="215">
                  <c:v>325</c:v>
                </c:pt>
                <c:pt idx="216">
                  <c:v>323</c:v>
                </c:pt>
                <c:pt idx="217">
                  <c:v>329</c:v>
                </c:pt>
                <c:pt idx="218">
                  <c:v>320</c:v>
                </c:pt>
                <c:pt idx="219">
                  <c:v>334.1</c:v>
                </c:pt>
                <c:pt idx="220">
                  <c:v>320</c:v>
                </c:pt>
                <c:pt idx="221">
                  <c:v>330</c:v>
                </c:pt>
                <c:pt idx="222">
                  <c:v>307</c:v>
                </c:pt>
                <c:pt idx="223">
                  <c:v>330.8</c:v>
                </c:pt>
                <c:pt idx="224">
                  <c:v>632.20000000000005</c:v>
                </c:pt>
                <c:pt idx="225">
                  <c:v>623.70000000000005</c:v>
                </c:pt>
                <c:pt idx="226">
                  <c:v>636.80999999999995</c:v>
                </c:pt>
                <c:pt idx="227">
                  <c:v>632.19000000000005</c:v>
                </c:pt>
                <c:pt idx="228">
                  <c:v>657.6</c:v>
                </c:pt>
                <c:pt idx="229">
                  <c:v>650.66999999999996</c:v>
                </c:pt>
                <c:pt idx="230">
                  <c:v>643.74</c:v>
                </c:pt>
                <c:pt idx="231">
                  <c:v>648.36</c:v>
                </c:pt>
                <c:pt idx="232">
                  <c:v>655.29</c:v>
                </c:pt>
                <c:pt idx="233">
                  <c:v>669.15</c:v>
                </c:pt>
                <c:pt idx="234">
                  <c:v>680.7</c:v>
                </c:pt>
                <c:pt idx="235">
                  <c:v>680</c:v>
                </c:pt>
                <c:pt idx="236">
                  <c:v>669.15</c:v>
                </c:pt>
                <c:pt idx="237">
                  <c:v>680.7</c:v>
                </c:pt>
                <c:pt idx="238">
                  <c:v>685.32</c:v>
                </c:pt>
                <c:pt idx="239">
                  <c:v>687.63</c:v>
                </c:pt>
                <c:pt idx="240">
                  <c:v>689.94</c:v>
                </c:pt>
                <c:pt idx="241">
                  <c:v>662.22</c:v>
                </c:pt>
                <c:pt idx="242">
                  <c:v>669.15</c:v>
                </c:pt>
                <c:pt idx="243">
                  <c:v>669.15</c:v>
                </c:pt>
                <c:pt idx="244">
                  <c:v>676.08</c:v>
                </c:pt>
                <c:pt idx="245">
                  <c:v>678.39</c:v>
                </c:pt>
                <c:pt idx="246">
                  <c:v>683.01</c:v>
                </c:pt>
                <c:pt idx="247">
                  <c:v>887.63</c:v>
                </c:pt>
                <c:pt idx="248">
                  <c:v>696.87</c:v>
                </c:pt>
                <c:pt idx="249">
                  <c:v>692.25</c:v>
                </c:pt>
                <c:pt idx="250">
                  <c:v>678.39</c:v>
                </c:pt>
                <c:pt idx="251">
                  <c:v>689.94</c:v>
                </c:pt>
                <c:pt idx="252">
                  <c:v>678.39</c:v>
                </c:pt>
                <c:pt idx="253">
                  <c:v>662.22</c:v>
                </c:pt>
                <c:pt idx="254">
                  <c:v>669.15</c:v>
                </c:pt>
                <c:pt idx="255">
                  <c:v>611.4</c:v>
                </c:pt>
                <c:pt idx="256">
                  <c:v>599.85</c:v>
                </c:pt>
                <c:pt idx="257">
                  <c:v>585.99</c:v>
                </c:pt>
                <c:pt idx="258">
                  <c:v>576.75</c:v>
                </c:pt>
                <c:pt idx="259">
                  <c:v>588.29999999999995</c:v>
                </c:pt>
                <c:pt idx="260">
                  <c:v>565.20000000000005</c:v>
                </c:pt>
                <c:pt idx="261">
                  <c:v>507.45</c:v>
                </c:pt>
                <c:pt idx="262">
                  <c:v>595.23</c:v>
                </c:pt>
                <c:pt idx="263">
                  <c:v>472.8</c:v>
                </c:pt>
                <c:pt idx="264">
                  <c:v>472.8</c:v>
                </c:pt>
                <c:pt idx="265">
                  <c:v>438.15</c:v>
                </c:pt>
                <c:pt idx="266">
                  <c:v>458.94</c:v>
                </c:pt>
                <c:pt idx="267">
                  <c:v>507.45</c:v>
                </c:pt>
                <c:pt idx="268">
                  <c:v>477.42</c:v>
                </c:pt>
                <c:pt idx="269">
                  <c:v>461.25</c:v>
                </c:pt>
                <c:pt idx="270">
                  <c:v>447.39</c:v>
                </c:pt>
                <c:pt idx="271">
                  <c:v>438.15</c:v>
                </c:pt>
                <c:pt idx="272">
                  <c:v>530.54999999999995</c:v>
                </c:pt>
                <c:pt idx="273">
                  <c:v>486.66</c:v>
                </c:pt>
                <c:pt idx="274">
                  <c:v>583.67999999999995</c:v>
                </c:pt>
                <c:pt idx="275">
                  <c:v>438.15</c:v>
                </c:pt>
                <c:pt idx="276">
                  <c:v>542.1</c:v>
                </c:pt>
                <c:pt idx="277">
                  <c:v>415.05</c:v>
                </c:pt>
                <c:pt idx="278">
                  <c:v>426.6</c:v>
                </c:pt>
                <c:pt idx="279">
                  <c:v>569.82000000000005</c:v>
                </c:pt>
                <c:pt idx="280">
                  <c:v>551.34</c:v>
                </c:pt>
                <c:pt idx="281">
                  <c:v>565.20000000000005</c:v>
                </c:pt>
                <c:pt idx="282">
                  <c:v>588.29999999999995</c:v>
                </c:pt>
                <c:pt idx="283">
                  <c:v>592.91999999999996</c:v>
                </c:pt>
                <c:pt idx="284">
                  <c:v>507.45</c:v>
                </c:pt>
                <c:pt idx="285">
                  <c:v>523.62</c:v>
                </c:pt>
                <c:pt idx="286">
                  <c:v>484.35</c:v>
                </c:pt>
                <c:pt idx="287">
                  <c:v>530.54999999999995</c:v>
                </c:pt>
                <c:pt idx="288">
                  <c:v>539.79</c:v>
                </c:pt>
                <c:pt idx="289">
                  <c:v>597.54</c:v>
                </c:pt>
                <c:pt idx="290">
                  <c:v>576.75</c:v>
                </c:pt>
                <c:pt idx="291">
                  <c:v>583.67999999999995</c:v>
                </c:pt>
                <c:pt idx="292">
                  <c:v>461.25</c:v>
                </c:pt>
                <c:pt idx="293">
                  <c:v>530.54999999999995</c:v>
                </c:pt>
                <c:pt idx="294">
                  <c:v>472.8</c:v>
                </c:pt>
                <c:pt idx="295">
                  <c:v>415.05</c:v>
                </c:pt>
                <c:pt idx="296">
                  <c:v>553.65</c:v>
                </c:pt>
                <c:pt idx="298">
                  <c:v>484.35</c:v>
                </c:pt>
                <c:pt idx="299">
                  <c:v>426.6</c:v>
                </c:pt>
                <c:pt idx="300">
                  <c:v>415.05</c:v>
                </c:pt>
                <c:pt idx="301">
                  <c:v>461.25</c:v>
                </c:pt>
                <c:pt idx="302">
                  <c:v>424.29</c:v>
                </c:pt>
                <c:pt idx="303">
                  <c:v>417.36</c:v>
                </c:pt>
                <c:pt idx="304">
                  <c:v>357.3</c:v>
                </c:pt>
                <c:pt idx="305">
                  <c:v>368.12</c:v>
                </c:pt>
                <c:pt idx="306">
                  <c:v>348.06</c:v>
                </c:pt>
                <c:pt idx="307">
                  <c:v>334.2</c:v>
                </c:pt>
                <c:pt idx="308">
                  <c:v>322.64999999999998</c:v>
                </c:pt>
                <c:pt idx="309">
                  <c:v>315.72000000000003</c:v>
                </c:pt>
                <c:pt idx="310">
                  <c:v>334.2</c:v>
                </c:pt>
                <c:pt idx="316">
                  <c:v>523.62</c:v>
                </c:pt>
                <c:pt idx="317">
                  <c:v>385.02</c:v>
                </c:pt>
                <c:pt idx="318">
                  <c:v>334.2</c:v>
                </c:pt>
                <c:pt idx="319">
                  <c:v>426.6</c:v>
                </c:pt>
                <c:pt idx="320">
                  <c:v>555.96</c:v>
                </c:pt>
                <c:pt idx="321">
                  <c:v>574.44000000000005</c:v>
                </c:pt>
                <c:pt idx="322">
                  <c:v>579.05999999999995</c:v>
                </c:pt>
                <c:pt idx="323">
                  <c:v>542.1</c:v>
                </c:pt>
                <c:pt idx="324">
                  <c:v>583.67999999999995</c:v>
                </c:pt>
                <c:pt idx="325">
                  <c:v>574.44000000000005</c:v>
                </c:pt>
                <c:pt idx="326">
                  <c:v>592.91999999999996</c:v>
                </c:pt>
                <c:pt idx="327" formatCode="General">
                  <c:v>588.29999999999995</c:v>
                </c:pt>
                <c:pt idx="328" formatCode="General">
                  <c:v>574.44000000000005</c:v>
                </c:pt>
                <c:pt idx="329" formatCode="General">
                  <c:v>382.71</c:v>
                </c:pt>
                <c:pt idx="330" formatCode="General">
                  <c:v>320.33999999999997</c:v>
                </c:pt>
                <c:pt idx="331" formatCode="General">
                  <c:v>592.91999999999996</c:v>
                </c:pt>
                <c:pt idx="332" formatCode="General">
                  <c:v>588.29999999999995</c:v>
                </c:pt>
                <c:pt idx="333" formatCode="General">
                  <c:v>583.67999999999995</c:v>
                </c:pt>
                <c:pt idx="334" formatCode="General">
                  <c:v>574.44000000000005</c:v>
                </c:pt>
                <c:pt idx="335" formatCode="General">
                  <c:v>585.99</c:v>
                </c:pt>
                <c:pt idx="336" formatCode="General">
                  <c:v>592.91999999999996</c:v>
                </c:pt>
                <c:pt idx="337" formatCode="General">
                  <c:v>352.68</c:v>
                </c:pt>
                <c:pt idx="338" formatCode="General">
                  <c:v>306.48</c:v>
                </c:pt>
                <c:pt idx="339" formatCode="0.00">
                  <c:v>294.93</c:v>
                </c:pt>
                <c:pt idx="340" formatCode="0.00">
                  <c:v>292.62</c:v>
                </c:pt>
                <c:pt idx="341" formatCode="0.00">
                  <c:v>345.75</c:v>
                </c:pt>
                <c:pt idx="342" formatCode="0.00">
                  <c:v>338.82</c:v>
                </c:pt>
                <c:pt idx="343" formatCode="0.00">
                  <c:v>391.95</c:v>
                </c:pt>
                <c:pt idx="344" formatCode="0.00">
                  <c:v>389.64</c:v>
                </c:pt>
                <c:pt idx="345" formatCode="0.00">
                  <c:v>560.58000000000004</c:v>
                </c:pt>
                <c:pt idx="346" formatCode="0.00">
                  <c:v>514.38</c:v>
                </c:pt>
                <c:pt idx="347" formatCode="0.00">
                  <c:v>532.86</c:v>
                </c:pt>
                <c:pt idx="348" formatCode="0.00">
                  <c:v>385.02</c:v>
                </c:pt>
                <c:pt idx="349" formatCode="0.00">
                  <c:v>237.18</c:v>
                </c:pt>
                <c:pt idx="350" formatCode="0.00">
                  <c:v>190.98</c:v>
                </c:pt>
                <c:pt idx="351" formatCode="0.00">
                  <c:v>158.44999999999999</c:v>
                </c:pt>
                <c:pt idx="352" formatCode="0.00">
                  <c:v>152.25</c:v>
                </c:pt>
                <c:pt idx="353" formatCode="0.00">
                  <c:v>146.9</c:v>
                </c:pt>
                <c:pt idx="354" formatCode="0.00">
                  <c:v>143</c:v>
                </c:pt>
                <c:pt idx="355" formatCode="0.00">
                  <c:v>136.4</c:v>
                </c:pt>
                <c:pt idx="356" formatCode="0.00">
                  <c:v>177.1</c:v>
                </c:pt>
                <c:pt idx="357" formatCode="0.00">
                  <c:v>519</c:v>
                </c:pt>
                <c:pt idx="358" formatCode="0.00">
                  <c:v>306</c:v>
                </c:pt>
                <c:pt idx="359" formatCode="0.00">
                  <c:v>200.1</c:v>
                </c:pt>
                <c:pt idx="360" formatCode="0.00">
                  <c:v>177.85</c:v>
                </c:pt>
                <c:pt idx="361" formatCode="0.00">
                  <c:v>160</c:v>
                </c:pt>
                <c:pt idx="362" formatCode="0.00">
                  <c:v>150</c:v>
                </c:pt>
                <c:pt idx="363" formatCode="0.00">
                  <c:v>158.85</c:v>
                </c:pt>
                <c:pt idx="364" formatCode="0.00">
                  <c:v>238.55</c:v>
                </c:pt>
                <c:pt idx="365" formatCode="0.00">
                  <c:v>184.9</c:v>
                </c:pt>
                <c:pt idx="366" formatCode="0.00">
                  <c:v>161.5</c:v>
                </c:pt>
                <c:pt idx="367" formatCode="0.00">
                  <c:v>146.30000000000001</c:v>
                </c:pt>
                <c:pt idx="368" formatCode="0.00">
                  <c:v>146.55000000000001</c:v>
                </c:pt>
                <c:pt idx="369" formatCode="0.00">
                  <c:v>316.7</c:v>
                </c:pt>
                <c:pt idx="370" formatCode="0.00">
                  <c:v>327.75</c:v>
                </c:pt>
                <c:pt idx="371" formatCode="0.00">
                  <c:v>318.10000000000002</c:v>
                </c:pt>
                <c:pt idx="372" formatCode="0.00">
                  <c:v>272.10000000000002</c:v>
                </c:pt>
                <c:pt idx="373" formatCode="0.00">
                  <c:v>203.35</c:v>
                </c:pt>
                <c:pt idx="374" formatCode="0.00">
                  <c:v>186.4</c:v>
                </c:pt>
                <c:pt idx="375" formatCode="General">
                  <c:v>170</c:v>
                </c:pt>
                <c:pt idx="376" formatCode="General">
                  <c:v>156.63999999999999</c:v>
                </c:pt>
                <c:pt idx="377" formatCode="General">
                  <c:v>149</c:v>
                </c:pt>
                <c:pt idx="378" formatCode="General">
                  <c:v>143.69</c:v>
                </c:pt>
                <c:pt idx="379" formatCode="General">
                  <c:v>137.25</c:v>
                </c:pt>
                <c:pt idx="380" formatCode="General">
                  <c:v>143.91999999999999</c:v>
                </c:pt>
                <c:pt idx="381" formatCode="General">
                  <c:v>218.8</c:v>
                </c:pt>
                <c:pt idx="382" formatCode="General">
                  <c:v>202.24</c:v>
                </c:pt>
                <c:pt idx="383" formatCode="General">
                  <c:v>177.2</c:v>
                </c:pt>
                <c:pt idx="388" formatCode="0.00">
                  <c:v>126.4</c:v>
                </c:pt>
                <c:pt idx="389" formatCode="0.00">
                  <c:v>123.45</c:v>
                </c:pt>
                <c:pt idx="390" formatCode="0.00">
                  <c:v>175.6</c:v>
                </c:pt>
                <c:pt idx="391" formatCode="0.00">
                  <c:v>136.44999999999999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42688"/>
        <c:axId val="130822912"/>
      </c:lineChart>
      <c:catAx>
        <c:axId val="131042688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22912"/>
        <c:crosses val="max"/>
        <c:auto val="1"/>
        <c:lblAlgn val="ctr"/>
        <c:lblOffset val="100"/>
        <c:tickLblSkip val="24"/>
        <c:tickMarkSkip val="24"/>
        <c:noMultiLvlLbl val="0"/>
      </c:catAx>
      <c:valAx>
        <c:axId val="130822912"/>
        <c:scaling>
          <c:orientation val="maxMin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4339286020619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42688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7:  Measured Pumping and Non-pumping Water Levels</a:t>
            </a:r>
          </a:p>
        </c:rich>
      </c:tx>
      <c:layout>
        <c:manualLayout>
          <c:xMode val="edge"/>
          <c:yMode val="edge"/>
          <c:x val="9.7669291338582681E-2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355628058727568"/>
          <c:w val="0.8512763596004439"/>
          <c:h val="0.69084401214554059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5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000080"/>
                </a:solidFill>
              </a:ln>
            </c:spPr>
          </c:marker>
          <c:cat>
            <c:strRef>
              <c:f>'BW Water Levels'!$A$6:$A$400</c:f>
              <c:strCache>
                <c:ptCount val="392"/>
                <c:pt idx="0">
                  <c:v>10/31/82</c:v>
                </c:pt>
                <c:pt idx="1">
                  <c:v>11/30/82</c:v>
                </c:pt>
                <c:pt idx="2">
                  <c:v>12/31/82</c:v>
                </c:pt>
                <c:pt idx="3">
                  <c:v>1/31/83</c:v>
                </c:pt>
                <c:pt idx="4">
                  <c:v>2/28/83</c:v>
                </c:pt>
                <c:pt idx="5">
                  <c:v>3/31/83</c:v>
                </c:pt>
                <c:pt idx="6">
                  <c:v>4/30/83</c:v>
                </c:pt>
                <c:pt idx="7">
                  <c:v>5/31/83</c:v>
                </c:pt>
                <c:pt idx="8">
                  <c:v>6/30/83</c:v>
                </c:pt>
                <c:pt idx="9">
                  <c:v>7/31/83</c:v>
                </c:pt>
                <c:pt idx="10">
                  <c:v>8/31/83</c:v>
                </c:pt>
                <c:pt idx="11">
                  <c:v>9/30/83</c:v>
                </c:pt>
                <c:pt idx="12">
                  <c:v>10/31/83</c:v>
                </c:pt>
                <c:pt idx="13">
                  <c:v>11/30/83</c:v>
                </c:pt>
                <c:pt idx="14">
                  <c:v>12/31/83</c:v>
                </c:pt>
                <c:pt idx="15">
                  <c:v>1/31/84</c:v>
                </c:pt>
                <c:pt idx="16">
                  <c:v>2/29/84</c:v>
                </c:pt>
                <c:pt idx="17">
                  <c:v>3/31/84</c:v>
                </c:pt>
                <c:pt idx="18">
                  <c:v>4/30/84</c:v>
                </c:pt>
                <c:pt idx="19">
                  <c:v>5/31/84</c:v>
                </c:pt>
                <c:pt idx="20">
                  <c:v>6/30/84</c:v>
                </c:pt>
                <c:pt idx="21">
                  <c:v>7/31/84</c:v>
                </c:pt>
                <c:pt idx="22">
                  <c:v>8/31/84</c:v>
                </c:pt>
                <c:pt idx="23">
                  <c:v>9/30/84</c:v>
                </c:pt>
                <c:pt idx="24">
                  <c:v>10/31/84</c:v>
                </c:pt>
                <c:pt idx="25">
                  <c:v>11/30/84</c:v>
                </c:pt>
                <c:pt idx="26">
                  <c:v>12/31/84</c:v>
                </c:pt>
                <c:pt idx="27">
                  <c:v>1/31/85</c:v>
                </c:pt>
                <c:pt idx="28">
                  <c:v>2/28/85</c:v>
                </c:pt>
                <c:pt idx="29">
                  <c:v>3/31/85</c:v>
                </c:pt>
                <c:pt idx="30">
                  <c:v>4/30/85</c:v>
                </c:pt>
                <c:pt idx="31">
                  <c:v>5/31/85</c:v>
                </c:pt>
                <c:pt idx="32">
                  <c:v>6/30/85</c:v>
                </c:pt>
                <c:pt idx="33">
                  <c:v>7/31/85</c:v>
                </c:pt>
                <c:pt idx="34">
                  <c:v>8/31/85</c:v>
                </c:pt>
                <c:pt idx="35">
                  <c:v>9/30/85</c:v>
                </c:pt>
                <c:pt idx="36">
                  <c:v>10/31/85</c:v>
                </c:pt>
                <c:pt idx="37">
                  <c:v>11/30/85</c:v>
                </c:pt>
                <c:pt idx="38">
                  <c:v>12/31/85</c:v>
                </c:pt>
                <c:pt idx="39">
                  <c:v>1/31/86</c:v>
                </c:pt>
                <c:pt idx="40">
                  <c:v>2/28/86</c:v>
                </c:pt>
                <c:pt idx="41">
                  <c:v>3/31/86</c:v>
                </c:pt>
                <c:pt idx="42">
                  <c:v>4/30/86</c:v>
                </c:pt>
                <c:pt idx="43">
                  <c:v>5/31/86</c:v>
                </c:pt>
                <c:pt idx="44">
                  <c:v>6/30/86</c:v>
                </c:pt>
                <c:pt idx="45">
                  <c:v>7/31/86</c:v>
                </c:pt>
                <c:pt idx="46">
                  <c:v>8/31/86</c:v>
                </c:pt>
                <c:pt idx="47">
                  <c:v>9/30/86</c:v>
                </c:pt>
                <c:pt idx="48">
                  <c:v>10/31/86</c:v>
                </c:pt>
                <c:pt idx="49">
                  <c:v>11/30/86</c:v>
                </c:pt>
                <c:pt idx="50">
                  <c:v>12/31/86</c:v>
                </c:pt>
                <c:pt idx="51">
                  <c:v>1/31/87</c:v>
                </c:pt>
                <c:pt idx="52">
                  <c:v>2/28/87</c:v>
                </c:pt>
                <c:pt idx="53">
                  <c:v>3/31/87</c:v>
                </c:pt>
                <c:pt idx="54">
                  <c:v>4/30/87</c:v>
                </c:pt>
                <c:pt idx="55">
                  <c:v>5/31/87</c:v>
                </c:pt>
                <c:pt idx="56">
                  <c:v>6/30/87</c:v>
                </c:pt>
                <c:pt idx="57">
                  <c:v>7/31/87</c:v>
                </c:pt>
                <c:pt idx="58">
                  <c:v>8/31/87</c:v>
                </c:pt>
                <c:pt idx="59">
                  <c:v>9/30/87</c:v>
                </c:pt>
                <c:pt idx="60">
                  <c:v>10/31/87</c:v>
                </c:pt>
                <c:pt idx="61">
                  <c:v>11/30/87</c:v>
                </c:pt>
                <c:pt idx="62">
                  <c:v>12/31/87</c:v>
                </c:pt>
                <c:pt idx="63">
                  <c:v>1/31/88</c:v>
                </c:pt>
                <c:pt idx="64">
                  <c:v>2/29/88</c:v>
                </c:pt>
                <c:pt idx="65">
                  <c:v>3/31/88</c:v>
                </c:pt>
                <c:pt idx="66">
                  <c:v>4/30/88</c:v>
                </c:pt>
                <c:pt idx="67">
                  <c:v>5/31/88</c:v>
                </c:pt>
                <c:pt idx="68">
                  <c:v>6/30/88</c:v>
                </c:pt>
                <c:pt idx="69">
                  <c:v>7/31/88</c:v>
                </c:pt>
                <c:pt idx="70">
                  <c:v>8/31/88</c:v>
                </c:pt>
                <c:pt idx="71">
                  <c:v>9/30/88</c:v>
                </c:pt>
                <c:pt idx="72">
                  <c:v>10/31/88</c:v>
                </c:pt>
                <c:pt idx="73">
                  <c:v>11/30/88</c:v>
                </c:pt>
                <c:pt idx="74">
                  <c:v>12/31/88</c:v>
                </c:pt>
                <c:pt idx="75">
                  <c:v>1/31/89</c:v>
                </c:pt>
                <c:pt idx="76">
                  <c:v>2/28/89</c:v>
                </c:pt>
                <c:pt idx="77">
                  <c:v>3/31/89</c:v>
                </c:pt>
                <c:pt idx="78">
                  <c:v>4/30/89</c:v>
                </c:pt>
                <c:pt idx="79">
                  <c:v>5/31/89</c:v>
                </c:pt>
                <c:pt idx="80">
                  <c:v>6/30/89</c:v>
                </c:pt>
                <c:pt idx="81">
                  <c:v>7/31/89</c:v>
                </c:pt>
                <c:pt idx="82">
                  <c:v>8/31/89</c:v>
                </c:pt>
                <c:pt idx="83">
                  <c:v>9/30/89</c:v>
                </c:pt>
                <c:pt idx="84">
                  <c:v>10/31/89</c:v>
                </c:pt>
                <c:pt idx="85">
                  <c:v>11/30/89</c:v>
                </c:pt>
                <c:pt idx="86">
                  <c:v>12/31/89</c:v>
                </c:pt>
                <c:pt idx="87">
                  <c:v>1/31/90</c:v>
                </c:pt>
                <c:pt idx="88">
                  <c:v>2/28/90</c:v>
                </c:pt>
                <c:pt idx="89">
                  <c:v>3/31/90</c:v>
                </c:pt>
                <c:pt idx="90">
                  <c:v>4/30/90</c:v>
                </c:pt>
                <c:pt idx="91">
                  <c:v>5/31/90</c:v>
                </c:pt>
                <c:pt idx="92">
                  <c:v>6/30/90</c:v>
                </c:pt>
                <c:pt idx="93">
                  <c:v>7/31/90</c:v>
                </c:pt>
                <c:pt idx="94">
                  <c:v>8/31/90</c:v>
                </c:pt>
                <c:pt idx="95">
                  <c:v>9/30/90</c:v>
                </c:pt>
                <c:pt idx="96">
                  <c:v>10/31/90</c:v>
                </c:pt>
                <c:pt idx="97">
                  <c:v>11/30/90</c:v>
                </c:pt>
                <c:pt idx="98">
                  <c:v>12/31/90</c:v>
                </c:pt>
                <c:pt idx="99">
                  <c:v>1/31/91</c:v>
                </c:pt>
                <c:pt idx="100">
                  <c:v>2/28/91</c:v>
                </c:pt>
                <c:pt idx="101">
                  <c:v>3/31/91</c:v>
                </c:pt>
                <c:pt idx="102">
                  <c:v>4/30/91</c:v>
                </c:pt>
                <c:pt idx="103">
                  <c:v>5/31/91</c:v>
                </c:pt>
                <c:pt idx="104">
                  <c:v>6/30/91</c:v>
                </c:pt>
                <c:pt idx="105">
                  <c:v>7/31/91</c:v>
                </c:pt>
                <c:pt idx="106">
                  <c:v>8/31/91</c:v>
                </c:pt>
                <c:pt idx="107">
                  <c:v>9/30/91</c:v>
                </c:pt>
                <c:pt idx="108">
                  <c:v>10/31/91</c:v>
                </c:pt>
                <c:pt idx="109">
                  <c:v>11/30/91</c:v>
                </c:pt>
                <c:pt idx="110">
                  <c:v>12/31/91</c:v>
                </c:pt>
                <c:pt idx="111">
                  <c:v>1/31/92</c:v>
                </c:pt>
                <c:pt idx="112">
                  <c:v>2/29/92</c:v>
                </c:pt>
                <c:pt idx="113">
                  <c:v>3/31/92</c:v>
                </c:pt>
                <c:pt idx="114">
                  <c:v>4/30/92</c:v>
                </c:pt>
                <c:pt idx="115">
                  <c:v>5/31/92</c:v>
                </c:pt>
                <c:pt idx="116">
                  <c:v>6/30/92</c:v>
                </c:pt>
                <c:pt idx="117">
                  <c:v>7/31/92</c:v>
                </c:pt>
                <c:pt idx="118">
                  <c:v>8/31/92</c:v>
                </c:pt>
                <c:pt idx="119">
                  <c:v>9/30/92</c:v>
                </c:pt>
                <c:pt idx="120">
                  <c:v>10/31/92</c:v>
                </c:pt>
                <c:pt idx="121">
                  <c:v>11/30/92</c:v>
                </c:pt>
                <c:pt idx="122">
                  <c:v>12/31/92</c:v>
                </c:pt>
                <c:pt idx="123">
                  <c:v>1/31/93</c:v>
                </c:pt>
                <c:pt idx="124">
                  <c:v>2/28/93</c:v>
                </c:pt>
                <c:pt idx="125">
                  <c:v>3/31/93</c:v>
                </c:pt>
                <c:pt idx="126">
                  <c:v>4/30/93</c:v>
                </c:pt>
                <c:pt idx="127">
                  <c:v>5/31/93</c:v>
                </c:pt>
                <c:pt idx="128">
                  <c:v>6/30/93</c:v>
                </c:pt>
                <c:pt idx="129">
                  <c:v>7/31/93</c:v>
                </c:pt>
                <c:pt idx="130">
                  <c:v>8/31/93</c:v>
                </c:pt>
                <c:pt idx="131">
                  <c:v>9/30/93</c:v>
                </c:pt>
                <c:pt idx="132">
                  <c:v>10/31/93</c:v>
                </c:pt>
                <c:pt idx="133">
                  <c:v>11/30/93</c:v>
                </c:pt>
                <c:pt idx="134">
                  <c:v>12/31/93</c:v>
                </c:pt>
                <c:pt idx="135">
                  <c:v>1/31/94</c:v>
                </c:pt>
                <c:pt idx="136">
                  <c:v>2/28/94</c:v>
                </c:pt>
                <c:pt idx="137">
                  <c:v>3/31/94</c:v>
                </c:pt>
                <c:pt idx="138">
                  <c:v>4/30/94</c:v>
                </c:pt>
                <c:pt idx="139">
                  <c:v>5/31/94</c:v>
                </c:pt>
                <c:pt idx="140">
                  <c:v>6/30/94</c:v>
                </c:pt>
                <c:pt idx="141">
                  <c:v>7/31/94</c:v>
                </c:pt>
                <c:pt idx="142">
                  <c:v>8/31/94</c:v>
                </c:pt>
                <c:pt idx="143">
                  <c:v>9/30/94</c:v>
                </c:pt>
                <c:pt idx="144">
                  <c:v>10/31/94</c:v>
                </c:pt>
                <c:pt idx="145">
                  <c:v>11/30/94</c:v>
                </c:pt>
                <c:pt idx="146">
                  <c:v>12/31/94</c:v>
                </c:pt>
                <c:pt idx="147">
                  <c:v>1/31/95</c:v>
                </c:pt>
                <c:pt idx="148">
                  <c:v>2/28/95</c:v>
                </c:pt>
                <c:pt idx="149">
                  <c:v>3/31/95</c:v>
                </c:pt>
                <c:pt idx="150">
                  <c:v>4/30/95</c:v>
                </c:pt>
                <c:pt idx="151">
                  <c:v>5/31/95</c:v>
                </c:pt>
                <c:pt idx="152">
                  <c:v>6/30/95</c:v>
                </c:pt>
                <c:pt idx="153">
                  <c:v>7/31/95</c:v>
                </c:pt>
                <c:pt idx="154">
                  <c:v>8/31/95</c:v>
                </c:pt>
                <c:pt idx="155">
                  <c:v>9/30/95</c:v>
                </c:pt>
                <c:pt idx="156">
                  <c:v>10/31/95</c:v>
                </c:pt>
                <c:pt idx="157">
                  <c:v>11/30/95</c:v>
                </c:pt>
                <c:pt idx="158">
                  <c:v>12/31/95</c:v>
                </c:pt>
                <c:pt idx="159">
                  <c:v>1/31/96</c:v>
                </c:pt>
                <c:pt idx="160">
                  <c:v>2/29/96</c:v>
                </c:pt>
                <c:pt idx="161">
                  <c:v>3/31/96</c:v>
                </c:pt>
                <c:pt idx="162">
                  <c:v>4/30/96</c:v>
                </c:pt>
                <c:pt idx="163">
                  <c:v>5/31/96</c:v>
                </c:pt>
                <c:pt idx="164">
                  <c:v>6/30/96</c:v>
                </c:pt>
                <c:pt idx="165">
                  <c:v>7/31/96</c:v>
                </c:pt>
                <c:pt idx="166">
                  <c:v>8/31/96</c:v>
                </c:pt>
                <c:pt idx="167">
                  <c:v>9/30/96</c:v>
                </c:pt>
                <c:pt idx="168">
                  <c:v>10/31/96</c:v>
                </c:pt>
                <c:pt idx="169">
                  <c:v>11/30/96</c:v>
                </c:pt>
                <c:pt idx="170">
                  <c:v>12/31/96</c:v>
                </c:pt>
                <c:pt idx="171">
                  <c:v>1/31/97</c:v>
                </c:pt>
                <c:pt idx="172">
                  <c:v>2/28/97</c:v>
                </c:pt>
                <c:pt idx="173">
                  <c:v>3/31/97</c:v>
                </c:pt>
                <c:pt idx="174">
                  <c:v>4/30/97</c:v>
                </c:pt>
                <c:pt idx="175">
                  <c:v>5/31/97</c:v>
                </c:pt>
                <c:pt idx="176">
                  <c:v>6/30/97</c:v>
                </c:pt>
                <c:pt idx="177">
                  <c:v>7/31/97</c:v>
                </c:pt>
                <c:pt idx="178">
                  <c:v>8/31/97</c:v>
                </c:pt>
                <c:pt idx="179">
                  <c:v>9/30/97</c:v>
                </c:pt>
                <c:pt idx="180">
                  <c:v>10/31/97</c:v>
                </c:pt>
                <c:pt idx="181">
                  <c:v>11/30/97</c:v>
                </c:pt>
                <c:pt idx="182">
                  <c:v>12/31/97</c:v>
                </c:pt>
                <c:pt idx="183">
                  <c:v>1/31/98</c:v>
                </c:pt>
                <c:pt idx="184">
                  <c:v>2/28/98</c:v>
                </c:pt>
                <c:pt idx="185">
                  <c:v>3/31/98</c:v>
                </c:pt>
                <c:pt idx="186">
                  <c:v>4/30/98</c:v>
                </c:pt>
                <c:pt idx="187">
                  <c:v>5/30/98</c:v>
                </c:pt>
                <c:pt idx="188">
                  <c:v>6/30/98</c:v>
                </c:pt>
                <c:pt idx="189">
                  <c:v>7/31/98</c:v>
                </c:pt>
                <c:pt idx="190">
                  <c:v>8/31/98</c:v>
                </c:pt>
                <c:pt idx="191">
                  <c:v>9/31/98</c:v>
                </c:pt>
                <c:pt idx="192">
                  <c:v>10/31/98</c:v>
                </c:pt>
                <c:pt idx="193">
                  <c:v>11/30/98</c:v>
                </c:pt>
                <c:pt idx="194">
                  <c:v>12/31/98</c:v>
                </c:pt>
                <c:pt idx="195">
                  <c:v>1/31/99</c:v>
                </c:pt>
                <c:pt idx="196">
                  <c:v>2/28/99</c:v>
                </c:pt>
                <c:pt idx="197">
                  <c:v>3/31/99</c:v>
                </c:pt>
                <c:pt idx="198">
                  <c:v>4/30/99</c:v>
                </c:pt>
                <c:pt idx="199">
                  <c:v>5/31/99</c:v>
                </c:pt>
                <c:pt idx="200">
                  <c:v>6/30/99</c:v>
                </c:pt>
                <c:pt idx="201">
                  <c:v>7/31/99</c:v>
                </c:pt>
                <c:pt idx="202">
                  <c:v>8/31/99</c:v>
                </c:pt>
                <c:pt idx="203">
                  <c:v>9/30/99</c:v>
                </c:pt>
                <c:pt idx="204">
                  <c:v>10/31/99</c:v>
                </c:pt>
                <c:pt idx="205">
                  <c:v>11/30/99</c:v>
                </c:pt>
                <c:pt idx="206">
                  <c:v>12/31/99</c:v>
                </c:pt>
                <c:pt idx="207">
                  <c:v>1/31/00</c:v>
                </c:pt>
                <c:pt idx="208">
                  <c:v>2/28/00</c:v>
                </c:pt>
                <c:pt idx="209">
                  <c:v>3/31/00</c:v>
                </c:pt>
                <c:pt idx="210">
                  <c:v>4/30/00</c:v>
                </c:pt>
                <c:pt idx="211">
                  <c:v>5/31/00</c:v>
                </c:pt>
                <c:pt idx="212">
                  <c:v>6/30/00</c:v>
                </c:pt>
                <c:pt idx="213">
                  <c:v>7/31/00</c:v>
                </c:pt>
                <c:pt idx="214">
                  <c:v>8/31/00</c:v>
                </c:pt>
                <c:pt idx="215">
                  <c:v>9/30/00</c:v>
                </c:pt>
                <c:pt idx="216">
                  <c:v>10/31/00</c:v>
                </c:pt>
                <c:pt idx="217">
                  <c:v>11/30/00</c:v>
                </c:pt>
                <c:pt idx="218">
                  <c:v>12/31/00</c:v>
                </c:pt>
                <c:pt idx="219">
                  <c:v>1/31/01</c:v>
                </c:pt>
                <c:pt idx="220">
                  <c:v>2/28/01</c:v>
                </c:pt>
                <c:pt idx="221">
                  <c:v>3/31/01</c:v>
                </c:pt>
                <c:pt idx="222">
                  <c:v>4/30/01</c:v>
                </c:pt>
                <c:pt idx="223">
                  <c:v>5/31/01</c:v>
                </c:pt>
                <c:pt idx="224">
                  <c:v>6/30/01</c:v>
                </c:pt>
                <c:pt idx="225">
                  <c:v>7/31/01</c:v>
                </c:pt>
                <c:pt idx="226">
                  <c:v>8/31/01</c:v>
                </c:pt>
                <c:pt idx="227">
                  <c:v>9/30/01</c:v>
                </c:pt>
                <c:pt idx="228">
                  <c:v>10/31/01</c:v>
                </c:pt>
                <c:pt idx="229">
                  <c:v>11/30/01</c:v>
                </c:pt>
                <c:pt idx="230">
                  <c:v>12/31/01</c:v>
                </c:pt>
                <c:pt idx="231">
                  <c:v>1/31/02</c:v>
                </c:pt>
                <c:pt idx="232">
                  <c:v>2/28/02</c:v>
                </c:pt>
                <c:pt idx="233">
                  <c:v>3/31/02</c:v>
                </c:pt>
                <c:pt idx="234">
                  <c:v>4/30/02</c:v>
                </c:pt>
                <c:pt idx="235">
                  <c:v>5/31/02</c:v>
                </c:pt>
                <c:pt idx="236">
                  <c:v>6/30/02</c:v>
                </c:pt>
                <c:pt idx="237">
                  <c:v>7/31/02</c:v>
                </c:pt>
                <c:pt idx="238">
                  <c:v>8/31/02</c:v>
                </c:pt>
                <c:pt idx="239">
                  <c:v>9/30/02</c:v>
                </c:pt>
                <c:pt idx="240">
                  <c:v>10/31/02</c:v>
                </c:pt>
                <c:pt idx="241">
                  <c:v>11/30/02</c:v>
                </c:pt>
                <c:pt idx="242">
                  <c:v>12/31/02</c:v>
                </c:pt>
                <c:pt idx="243">
                  <c:v>1/31/03</c:v>
                </c:pt>
                <c:pt idx="244">
                  <c:v>2/28/03</c:v>
                </c:pt>
                <c:pt idx="245">
                  <c:v>3/31/03</c:v>
                </c:pt>
                <c:pt idx="246">
                  <c:v>4/30/03</c:v>
                </c:pt>
                <c:pt idx="247">
                  <c:v>5/31/03</c:v>
                </c:pt>
                <c:pt idx="248">
                  <c:v>6/30/03</c:v>
                </c:pt>
                <c:pt idx="249">
                  <c:v>7/31/03</c:v>
                </c:pt>
                <c:pt idx="250">
                  <c:v>8/31/03</c:v>
                </c:pt>
                <c:pt idx="251">
                  <c:v>9/30/03</c:v>
                </c:pt>
                <c:pt idx="252">
                  <c:v>10/31/03</c:v>
                </c:pt>
                <c:pt idx="253">
                  <c:v>11/30/03</c:v>
                </c:pt>
                <c:pt idx="254">
                  <c:v>12/31/03</c:v>
                </c:pt>
                <c:pt idx="255">
                  <c:v>1/31/04</c:v>
                </c:pt>
                <c:pt idx="256">
                  <c:v>2/28/04</c:v>
                </c:pt>
                <c:pt idx="257">
                  <c:v>3/31/04</c:v>
                </c:pt>
                <c:pt idx="258">
                  <c:v>4/30/04</c:v>
                </c:pt>
                <c:pt idx="259">
                  <c:v>5/31/04</c:v>
                </c:pt>
                <c:pt idx="260">
                  <c:v>6/30/04</c:v>
                </c:pt>
                <c:pt idx="261">
                  <c:v>7/31/04</c:v>
                </c:pt>
                <c:pt idx="262">
                  <c:v>8/31/04</c:v>
                </c:pt>
                <c:pt idx="263">
                  <c:v>9/30/04</c:v>
                </c:pt>
                <c:pt idx="264">
                  <c:v>10/31/04</c:v>
                </c:pt>
                <c:pt idx="265">
                  <c:v>11/30/04</c:v>
                </c:pt>
                <c:pt idx="266">
                  <c:v>12/31/04</c:v>
                </c:pt>
                <c:pt idx="267">
                  <c:v>1/31/05</c:v>
                </c:pt>
                <c:pt idx="268">
                  <c:v>2/28/05</c:v>
                </c:pt>
                <c:pt idx="269">
                  <c:v>3/31/05</c:v>
                </c:pt>
                <c:pt idx="270">
                  <c:v>4/30/05</c:v>
                </c:pt>
                <c:pt idx="271">
                  <c:v>5/31/05</c:v>
                </c:pt>
                <c:pt idx="272">
                  <c:v>6/30/05</c:v>
                </c:pt>
                <c:pt idx="273">
                  <c:v>7/31/05</c:v>
                </c:pt>
                <c:pt idx="274">
                  <c:v>8/31/05</c:v>
                </c:pt>
                <c:pt idx="275">
                  <c:v>9/30/05</c:v>
                </c:pt>
                <c:pt idx="276">
                  <c:v>10/31/05</c:v>
                </c:pt>
                <c:pt idx="277">
                  <c:v>11/30/05</c:v>
                </c:pt>
                <c:pt idx="278">
                  <c:v>12/31/05</c:v>
                </c:pt>
                <c:pt idx="279">
                  <c:v>1/31/06</c:v>
                </c:pt>
                <c:pt idx="280">
                  <c:v>2/28/06</c:v>
                </c:pt>
                <c:pt idx="281">
                  <c:v>3/31/06</c:v>
                </c:pt>
                <c:pt idx="282">
                  <c:v>4/30/06</c:v>
                </c:pt>
                <c:pt idx="283">
                  <c:v>5/31/06</c:v>
                </c:pt>
                <c:pt idx="284">
                  <c:v>6/30/06</c:v>
                </c:pt>
                <c:pt idx="285">
                  <c:v>7/31/06</c:v>
                </c:pt>
                <c:pt idx="286">
                  <c:v>8/31/06</c:v>
                </c:pt>
                <c:pt idx="287">
                  <c:v>9/30/06</c:v>
                </c:pt>
                <c:pt idx="288">
                  <c:v>10/31/06</c:v>
                </c:pt>
                <c:pt idx="289">
                  <c:v>11/30/06</c:v>
                </c:pt>
                <c:pt idx="290">
                  <c:v>12/31/06</c:v>
                </c:pt>
                <c:pt idx="291">
                  <c:v>1/31/07</c:v>
                </c:pt>
                <c:pt idx="292">
                  <c:v>2/28/07</c:v>
                </c:pt>
                <c:pt idx="293">
                  <c:v>3/31/07</c:v>
                </c:pt>
                <c:pt idx="294">
                  <c:v>4/30/07</c:v>
                </c:pt>
                <c:pt idx="295">
                  <c:v>5/31/07</c:v>
                </c:pt>
                <c:pt idx="296">
                  <c:v>6/30/07</c:v>
                </c:pt>
                <c:pt idx="297">
                  <c:v>7/31/07</c:v>
                </c:pt>
                <c:pt idx="298">
                  <c:v>8/31/07</c:v>
                </c:pt>
                <c:pt idx="299">
                  <c:v>9/30/07</c:v>
                </c:pt>
                <c:pt idx="300">
                  <c:v>10/31/07</c:v>
                </c:pt>
                <c:pt idx="301">
                  <c:v>11/30/07</c:v>
                </c:pt>
                <c:pt idx="302">
                  <c:v>12/31/07</c:v>
                </c:pt>
                <c:pt idx="303">
                  <c:v>1/31/08</c:v>
                </c:pt>
                <c:pt idx="304">
                  <c:v>2/29/08</c:v>
                </c:pt>
                <c:pt idx="305">
                  <c:v>3/31/08</c:v>
                </c:pt>
                <c:pt idx="306">
                  <c:v>4/30/08</c:v>
                </c:pt>
                <c:pt idx="307">
                  <c:v>5/31/08</c:v>
                </c:pt>
                <c:pt idx="308">
                  <c:v>6/30/08</c:v>
                </c:pt>
                <c:pt idx="309">
                  <c:v>7/31/08</c:v>
                </c:pt>
                <c:pt idx="310">
                  <c:v>8/31/08</c:v>
                </c:pt>
                <c:pt idx="311">
                  <c:v>9/30/08</c:v>
                </c:pt>
                <c:pt idx="312">
                  <c:v>10/31/08</c:v>
                </c:pt>
                <c:pt idx="313">
                  <c:v>11/30/08</c:v>
                </c:pt>
                <c:pt idx="314">
                  <c:v>12/31/08</c:v>
                </c:pt>
                <c:pt idx="315">
                  <c:v>1/31/09</c:v>
                </c:pt>
                <c:pt idx="316">
                  <c:v>2/28/09</c:v>
                </c:pt>
                <c:pt idx="317">
                  <c:v>3/31/09</c:v>
                </c:pt>
                <c:pt idx="318">
                  <c:v>4/30/09</c:v>
                </c:pt>
                <c:pt idx="319">
                  <c:v>5/31/09</c:v>
                </c:pt>
                <c:pt idx="320">
                  <c:v>6/30/09</c:v>
                </c:pt>
                <c:pt idx="321">
                  <c:v>7/31/09</c:v>
                </c:pt>
                <c:pt idx="322">
                  <c:v>8/31/09</c:v>
                </c:pt>
                <c:pt idx="323">
                  <c:v>9/30/09</c:v>
                </c:pt>
                <c:pt idx="324">
                  <c:v>10/31/09</c:v>
                </c:pt>
                <c:pt idx="325">
                  <c:v>11/30/09</c:v>
                </c:pt>
                <c:pt idx="326">
                  <c:v>12/31/09</c:v>
                </c:pt>
                <c:pt idx="327">
                  <c:v>1/31/10</c:v>
                </c:pt>
                <c:pt idx="328">
                  <c:v>2/28/10</c:v>
                </c:pt>
                <c:pt idx="329">
                  <c:v>3/31/10</c:v>
                </c:pt>
                <c:pt idx="330">
                  <c:v>4/30/10</c:v>
                </c:pt>
                <c:pt idx="331">
                  <c:v>5/31/10</c:v>
                </c:pt>
                <c:pt idx="332">
                  <c:v>6/30/10</c:v>
                </c:pt>
                <c:pt idx="333">
                  <c:v>7/31/10</c:v>
                </c:pt>
                <c:pt idx="334">
                  <c:v>8/31/10</c:v>
                </c:pt>
                <c:pt idx="335">
                  <c:v>9/30/10</c:v>
                </c:pt>
                <c:pt idx="336">
                  <c:v>10/31/10</c:v>
                </c:pt>
                <c:pt idx="337">
                  <c:v>11/30/10</c:v>
                </c:pt>
                <c:pt idx="338">
                  <c:v>12/31/10</c:v>
                </c:pt>
                <c:pt idx="339">
                  <c:v>1/31/11</c:v>
                </c:pt>
                <c:pt idx="340">
                  <c:v>2/28/11</c:v>
                </c:pt>
                <c:pt idx="341">
                  <c:v>3/31/11</c:v>
                </c:pt>
                <c:pt idx="342">
                  <c:v>4/30/11</c:v>
                </c:pt>
                <c:pt idx="343">
                  <c:v>5/31/11</c:v>
                </c:pt>
                <c:pt idx="344">
                  <c:v>6/30/11</c:v>
                </c:pt>
                <c:pt idx="345">
                  <c:v>7/31/11</c:v>
                </c:pt>
                <c:pt idx="346">
                  <c:v>8/31/11</c:v>
                </c:pt>
                <c:pt idx="347">
                  <c:v>9/30/11</c:v>
                </c:pt>
                <c:pt idx="348">
                  <c:v>10/31/11</c:v>
                </c:pt>
                <c:pt idx="349">
                  <c:v>11/30/11</c:v>
                </c:pt>
                <c:pt idx="350">
                  <c:v>12/31/11</c:v>
                </c:pt>
                <c:pt idx="351">
                  <c:v>1/31/12</c:v>
                </c:pt>
                <c:pt idx="352">
                  <c:v>2/29/12</c:v>
                </c:pt>
                <c:pt idx="353">
                  <c:v>3/31/12</c:v>
                </c:pt>
                <c:pt idx="354">
                  <c:v>4/30/12</c:v>
                </c:pt>
                <c:pt idx="355">
                  <c:v>5/31/12</c:v>
                </c:pt>
                <c:pt idx="356">
                  <c:v>6/30/12</c:v>
                </c:pt>
                <c:pt idx="357">
                  <c:v>7/31/12</c:v>
                </c:pt>
                <c:pt idx="358">
                  <c:v>8/31/12</c:v>
                </c:pt>
                <c:pt idx="359">
                  <c:v>9/30/12</c:v>
                </c:pt>
                <c:pt idx="360">
                  <c:v>10/31/12</c:v>
                </c:pt>
                <c:pt idx="361">
                  <c:v>11/30/12</c:v>
                </c:pt>
                <c:pt idx="362">
                  <c:v>12/31/12</c:v>
                </c:pt>
                <c:pt idx="363">
                  <c:v>1/31/13</c:v>
                </c:pt>
                <c:pt idx="364">
                  <c:v>2/28/13</c:v>
                </c:pt>
                <c:pt idx="365">
                  <c:v>3/31/13</c:v>
                </c:pt>
                <c:pt idx="366">
                  <c:v>4/30/13</c:v>
                </c:pt>
                <c:pt idx="367">
                  <c:v>5/31/13</c:v>
                </c:pt>
                <c:pt idx="368">
                  <c:v>6/30/13</c:v>
                </c:pt>
                <c:pt idx="369">
                  <c:v>7/31/13</c:v>
                </c:pt>
                <c:pt idx="370">
                  <c:v>8/31/13</c:v>
                </c:pt>
                <c:pt idx="371">
                  <c:v>9/30/13</c:v>
                </c:pt>
                <c:pt idx="372">
                  <c:v>10/31/13</c:v>
                </c:pt>
                <c:pt idx="373">
                  <c:v>11/30/13</c:v>
                </c:pt>
                <c:pt idx="374">
                  <c:v>12/31/13</c:v>
                </c:pt>
                <c:pt idx="375">
                  <c:v>1/31/14</c:v>
                </c:pt>
                <c:pt idx="376">
                  <c:v>2/28/14</c:v>
                </c:pt>
                <c:pt idx="377">
                  <c:v>3/31/14</c:v>
                </c:pt>
                <c:pt idx="378">
                  <c:v>4/30/14</c:v>
                </c:pt>
                <c:pt idx="379">
                  <c:v>5/31/14</c:v>
                </c:pt>
                <c:pt idx="380">
                  <c:v>6/30/14</c:v>
                </c:pt>
                <c:pt idx="381">
                  <c:v>7/31/14</c:v>
                </c:pt>
                <c:pt idx="382">
                  <c:v>8/31/14</c:v>
                </c:pt>
                <c:pt idx="383">
                  <c:v>9/30/14</c:v>
                </c:pt>
                <c:pt idx="384">
                  <c:v>10/1/14</c:v>
                </c:pt>
                <c:pt idx="385">
                  <c:v>11/1/14</c:v>
                </c:pt>
                <c:pt idx="386">
                  <c:v>12/1/14</c:v>
                </c:pt>
                <c:pt idx="387">
                  <c:v>1/1/15</c:v>
                </c:pt>
                <c:pt idx="388">
                  <c:v>2/1/15</c:v>
                </c:pt>
                <c:pt idx="389">
                  <c:v>3/1/15</c:v>
                </c:pt>
                <c:pt idx="390">
                  <c:v>4/1/15</c:v>
                </c:pt>
                <c:pt idx="391">
                  <c:v>5/1/15</c:v>
                </c:pt>
              </c:strCache>
            </c:strRef>
          </c:cat>
          <c:val>
            <c:numRef>
              <c:f>'BW Water Levels'!$N$6:$N$400</c:f>
              <c:numCache>
                <c:formatCode>0.0</c:formatCode>
                <c:ptCount val="395"/>
                <c:pt idx="104">
                  <c:v>236</c:v>
                </c:pt>
                <c:pt idx="105">
                  <c:v>236</c:v>
                </c:pt>
                <c:pt idx="106">
                  <c:v>183</c:v>
                </c:pt>
                <c:pt idx="107">
                  <c:v>506.63</c:v>
                </c:pt>
                <c:pt idx="108">
                  <c:v>430.7</c:v>
                </c:pt>
                <c:pt idx="109">
                  <c:v>421</c:v>
                </c:pt>
                <c:pt idx="110">
                  <c:v>361</c:v>
                </c:pt>
                <c:pt idx="111">
                  <c:v>275.63</c:v>
                </c:pt>
                <c:pt idx="112">
                  <c:v>176.3</c:v>
                </c:pt>
                <c:pt idx="113">
                  <c:v>206.33</c:v>
                </c:pt>
                <c:pt idx="114">
                  <c:v>384.2</c:v>
                </c:pt>
                <c:pt idx="115">
                  <c:v>385</c:v>
                </c:pt>
                <c:pt idx="116">
                  <c:v>425.78</c:v>
                </c:pt>
                <c:pt idx="117">
                  <c:v>287.18</c:v>
                </c:pt>
                <c:pt idx="118">
                  <c:v>463</c:v>
                </c:pt>
                <c:pt idx="119">
                  <c:v>499.7</c:v>
                </c:pt>
                <c:pt idx="120">
                  <c:v>506.63</c:v>
                </c:pt>
                <c:pt idx="121">
                  <c:v>483.53</c:v>
                </c:pt>
                <c:pt idx="122">
                  <c:v>351.86</c:v>
                </c:pt>
                <c:pt idx="123">
                  <c:v>342.52</c:v>
                </c:pt>
                <c:pt idx="124">
                  <c:v>284</c:v>
                </c:pt>
                <c:pt idx="125">
                  <c:v>281</c:v>
                </c:pt>
                <c:pt idx="126">
                  <c:v>534</c:v>
                </c:pt>
                <c:pt idx="127">
                  <c:v>495.08</c:v>
                </c:pt>
                <c:pt idx="128">
                  <c:v>481.76</c:v>
                </c:pt>
                <c:pt idx="129">
                  <c:v>525</c:v>
                </c:pt>
                <c:pt idx="130">
                  <c:v>539</c:v>
                </c:pt>
                <c:pt idx="131">
                  <c:v>557</c:v>
                </c:pt>
                <c:pt idx="132">
                  <c:v>576</c:v>
                </c:pt>
                <c:pt idx="133">
                  <c:v>583</c:v>
                </c:pt>
                <c:pt idx="134">
                  <c:v>361</c:v>
                </c:pt>
                <c:pt idx="135">
                  <c:v>546</c:v>
                </c:pt>
                <c:pt idx="136">
                  <c:v>345</c:v>
                </c:pt>
                <c:pt idx="137">
                  <c:v>361</c:v>
                </c:pt>
                <c:pt idx="140">
                  <c:v>377</c:v>
                </c:pt>
                <c:pt idx="141">
                  <c:v>506</c:v>
                </c:pt>
                <c:pt idx="143">
                  <c:v>292</c:v>
                </c:pt>
                <c:pt idx="145">
                  <c:v>493</c:v>
                </c:pt>
                <c:pt idx="146">
                  <c:v>301</c:v>
                </c:pt>
                <c:pt idx="147">
                  <c:v>486</c:v>
                </c:pt>
                <c:pt idx="148">
                  <c:v>447</c:v>
                </c:pt>
                <c:pt idx="149">
                  <c:v>465</c:v>
                </c:pt>
                <c:pt idx="150">
                  <c:v>474</c:v>
                </c:pt>
                <c:pt idx="151">
                  <c:v>338</c:v>
                </c:pt>
                <c:pt idx="152">
                  <c:v>536</c:v>
                </c:pt>
                <c:pt idx="153">
                  <c:v>555</c:v>
                </c:pt>
                <c:pt idx="154">
                  <c:v>569</c:v>
                </c:pt>
                <c:pt idx="155">
                  <c:v>578</c:v>
                </c:pt>
                <c:pt idx="156">
                  <c:v>578</c:v>
                </c:pt>
                <c:pt idx="157">
                  <c:v>417</c:v>
                </c:pt>
                <c:pt idx="158">
                  <c:v>382</c:v>
                </c:pt>
                <c:pt idx="159">
                  <c:v>361</c:v>
                </c:pt>
                <c:pt idx="161">
                  <c:v>627</c:v>
                </c:pt>
                <c:pt idx="162">
                  <c:v>661</c:v>
                </c:pt>
                <c:pt idx="163">
                  <c:v>666</c:v>
                </c:pt>
                <c:pt idx="164">
                  <c:v>685</c:v>
                </c:pt>
                <c:pt idx="165">
                  <c:v>693.74</c:v>
                </c:pt>
                <c:pt idx="166">
                  <c:v>693.74</c:v>
                </c:pt>
                <c:pt idx="167">
                  <c:v>686.81</c:v>
                </c:pt>
                <c:pt idx="168">
                  <c:v>684.5</c:v>
                </c:pt>
                <c:pt idx="169">
                  <c:v>476.6</c:v>
                </c:pt>
                <c:pt idx="170">
                  <c:v>476.6</c:v>
                </c:pt>
                <c:pt idx="172">
                  <c:v>672.95</c:v>
                </c:pt>
                <c:pt idx="173">
                  <c:v>453.5</c:v>
                </c:pt>
                <c:pt idx="174">
                  <c:v>564.38</c:v>
                </c:pt>
                <c:pt idx="175">
                  <c:v>358.05</c:v>
                </c:pt>
                <c:pt idx="176">
                  <c:v>690</c:v>
                </c:pt>
                <c:pt idx="177">
                  <c:v>358</c:v>
                </c:pt>
                <c:pt idx="178">
                  <c:v>460.43</c:v>
                </c:pt>
                <c:pt idx="179">
                  <c:v>430.4</c:v>
                </c:pt>
                <c:pt idx="180">
                  <c:v>599.20000000000005</c:v>
                </c:pt>
                <c:pt idx="181">
                  <c:v>631.37</c:v>
                </c:pt>
                <c:pt idx="182">
                  <c:v>661.4</c:v>
                </c:pt>
                <c:pt idx="193">
                  <c:v>702.9</c:v>
                </c:pt>
                <c:pt idx="194">
                  <c:v>684.5</c:v>
                </c:pt>
                <c:pt idx="195">
                  <c:v>700</c:v>
                </c:pt>
                <c:pt idx="196">
                  <c:v>719.15</c:v>
                </c:pt>
                <c:pt idx="197">
                  <c:v>707.6</c:v>
                </c:pt>
                <c:pt idx="198">
                  <c:v>696.05</c:v>
                </c:pt>
                <c:pt idx="199">
                  <c:v>719.15</c:v>
                </c:pt>
                <c:pt idx="200">
                  <c:v>719.15</c:v>
                </c:pt>
                <c:pt idx="201">
                  <c:v>726.1</c:v>
                </c:pt>
                <c:pt idx="202">
                  <c:v>728</c:v>
                </c:pt>
                <c:pt idx="203">
                  <c:v>709.9</c:v>
                </c:pt>
                <c:pt idx="204">
                  <c:v>723.77</c:v>
                </c:pt>
                <c:pt idx="205">
                  <c:v>682.2</c:v>
                </c:pt>
                <c:pt idx="206">
                  <c:v>712.22</c:v>
                </c:pt>
                <c:pt idx="207">
                  <c:v>746.87</c:v>
                </c:pt>
                <c:pt idx="208">
                  <c:v>756.1</c:v>
                </c:pt>
                <c:pt idx="209">
                  <c:v>719.15</c:v>
                </c:pt>
                <c:pt idx="210">
                  <c:v>709.91</c:v>
                </c:pt>
                <c:pt idx="211">
                  <c:v>749.18</c:v>
                </c:pt>
                <c:pt idx="212">
                  <c:v>719.15</c:v>
                </c:pt>
                <c:pt idx="213">
                  <c:v>742.25</c:v>
                </c:pt>
                <c:pt idx="214">
                  <c:v>742.25</c:v>
                </c:pt>
                <c:pt idx="215">
                  <c:v>749.1</c:v>
                </c:pt>
                <c:pt idx="216">
                  <c:v>753.8</c:v>
                </c:pt>
                <c:pt idx="217">
                  <c:v>758.4</c:v>
                </c:pt>
                <c:pt idx="218">
                  <c:v>765.35</c:v>
                </c:pt>
                <c:pt idx="219">
                  <c:v>739.94</c:v>
                </c:pt>
                <c:pt idx="220">
                  <c:v>735.32</c:v>
                </c:pt>
                <c:pt idx="221">
                  <c:v>733.01</c:v>
                </c:pt>
                <c:pt idx="222">
                  <c:v>739.99</c:v>
                </c:pt>
                <c:pt idx="223">
                  <c:v>735.3</c:v>
                </c:pt>
                <c:pt idx="224">
                  <c:v>742.3</c:v>
                </c:pt>
                <c:pt idx="225">
                  <c:v>728.3</c:v>
                </c:pt>
                <c:pt idx="226">
                  <c:v>750.94</c:v>
                </c:pt>
                <c:pt idx="227">
                  <c:v>522.9</c:v>
                </c:pt>
                <c:pt idx="228">
                  <c:v>726.08</c:v>
                </c:pt>
                <c:pt idx="229">
                  <c:v>730.7</c:v>
                </c:pt>
                <c:pt idx="230">
                  <c:v>735.32</c:v>
                </c:pt>
                <c:pt idx="231">
                  <c:v>733.01</c:v>
                </c:pt>
                <c:pt idx="232">
                  <c:v>751.49</c:v>
                </c:pt>
                <c:pt idx="233">
                  <c:v>756.11</c:v>
                </c:pt>
                <c:pt idx="234">
                  <c:v>751.49</c:v>
                </c:pt>
                <c:pt idx="235">
                  <c:v>756.11</c:v>
                </c:pt>
                <c:pt idx="236">
                  <c:v>765.35</c:v>
                </c:pt>
                <c:pt idx="237">
                  <c:v>760.73</c:v>
                </c:pt>
                <c:pt idx="238">
                  <c:v>760.9</c:v>
                </c:pt>
                <c:pt idx="239">
                  <c:v>756.11</c:v>
                </c:pt>
                <c:pt idx="240">
                  <c:v>758.42</c:v>
                </c:pt>
                <c:pt idx="241">
                  <c:v>769.79</c:v>
                </c:pt>
                <c:pt idx="242">
                  <c:v>756.11</c:v>
                </c:pt>
                <c:pt idx="243">
                  <c:v>758.42</c:v>
                </c:pt>
                <c:pt idx="244">
                  <c:v>785.35</c:v>
                </c:pt>
                <c:pt idx="245">
                  <c:v>756.11</c:v>
                </c:pt>
                <c:pt idx="246">
                  <c:v>765.35</c:v>
                </c:pt>
                <c:pt idx="247">
                  <c:v>772.28</c:v>
                </c:pt>
                <c:pt idx="248">
                  <c:v>776.9</c:v>
                </c:pt>
                <c:pt idx="249">
                  <c:v>779.21</c:v>
                </c:pt>
                <c:pt idx="250">
                  <c:v>793</c:v>
                </c:pt>
                <c:pt idx="251">
                  <c:v>774.6</c:v>
                </c:pt>
                <c:pt idx="252">
                  <c:v>765.35</c:v>
                </c:pt>
                <c:pt idx="253">
                  <c:v>776.9</c:v>
                </c:pt>
                <c:pt idx="254">
                  <c:v>719.15</c:v>
                </c:pt>
                <c:pt idx="261">
                  <c:v>576.75</c:v>
                </c:pt>
                <c:pt idx="262">
                  <c:v>702.98</c:v>
                </c:pt>
                <c:pt idx="263">
                  <c:v>654.47</c:v>
                </c:pt>
                <c:pt idx="264">
                  <c:v>534.4</c:v>
                </c:pt>
                <c:pt idx="265">
                  <c:v>384.2</c:v>
                </c:pt>
                <c:pt idx="266">
                  <c:v>326.45</c:v>
                </c:pt>
                <c:pt idx="267">
                  <c:v>566.69000000000005</c:v>
                </c:pt>
                <c:pt idx="268">
                  <c:v>617.51</c:v>
                </c:pt>
                <c:pt idx="269">
                  <c:v>626.75</c:v>
                </c:pt>
                <c:pt idx="270">
                  <c:v>631.37</c:v>
                </c:pt>
                <c:pt idx="271">
                  <c:v>638.29999999999995</c:v>
                </c:pt>
                <c:pt idx="272">
                  <c:v>642.91999999999996</c:v>
                </c:pt>
                <c:pt idx="273">
                  <c:v>663.71</c:v>
                </c:pt>
                <c:pt idx="274">
                  <c:v>661.4</c:v>
                </c:pt>
                <c:pt idx="275">
                  <c:v>631.37</c:v>
                </c:pt>
                <c:pt idx="276">
                  <c:v>599.85</c:v>
                </c:pt>
                <c:pt idx="277">
                  <c:v>672.95</c:v>
                </c:pt>
                <c:pt idx="278">
                  <c:v>511.25</c:v>
                </c:pt>
                <c:pt idx="279">
                  <c:v>430.4</c:v>
                </c:pt>
                <c:pt idx="280">
                  <c:v>407.3</c:v>
                </c:pt>
                <c:pt idx="281">
                  <c:v>395.75</c:v>
                </c:pt>
                <c:pt idx="282">
                  <c:v>418.85</c:v>
                </c:pt>
                <c:pt idx="283">
                  <c:v>411.92</c:v>
                </c:pt>
                <c:pt idx="284">
                  <c:v>407.3</c:v>
                </c:pt>
                <c:pt idx="285">
                  <c:v>372.65</c:v>
                </c:pt>
                <c:pt idx="286">
                  <c:v>649.85</c:v>
                </c:pt>
                <c:pt idx="287">
                  <c:v>686.81</c:v>
                </c:pt>
                <c:pt idx="288">
                  <c:v>545.9</c:v>
                </c:pt>
                <c:pt idx="289">
                  <c:v>458.12</c:v>
                </c:pt>
                <c:pt idx="290">
                  <c:v>372.65</c:v>
                </c:pt>
                <c:pt idx="291">
                  <c:v>356.48</c:v>
                </c:pt>
                <c:pt idx="292">
                  <c:v>569</c:v>
                </c:pt>
                <c:pt idx="293">
                  <c:v>181.1</c:v>
                </c:pt>
                <c:pt idx="294">
                  <c:v>619.82000000000005</c:v>
                </c:pt>
                <c:pt idx="295">
                  <c:v>638.29999999999995</c:v>
                </c:pt>
                <c:pt idx="296">
                  <c:v>502.01</c:v>
                </c:pt>
                <c:pt idx="297">
                  <c:v>430.4</c:v>
                </c:pt>
                <c:pt idx="298">
                  <c:v>418.85</c:v>
                </c:pt>
                <c:pt idx="299">
                  <c:v>338</c:v>
                </c:pt>
                <c:pt idx="300">
                  <c:v>603.65</c:v>
                </c:pt>
                <c:pt idx="301">
                  <c:v>649.85</c:v>
                </c:pt>
                <c:pt idx="302">
                  <c:v>672.95</c:v>
                </c:pt>
                <c:pt idx="303">
                  <c:v>603.65</c:v>
                </c:pt>
                <c:pt idx="304">
                  <c:v>684.5</c:v>
                </c:pt>
                <c:pt idx="305">
                  <c:v>689.12</c:v>
                </c:pt>
                <c:pt idx="306">
                  <c:v>418.85</c:v>
                </c:pt>
                <c:pt idx="307">
                  <c:v>456.78</c:v>
                </c:pt>
                <c:pt idx="308">
                  <c:v>675.26</c:v>
                </c:pt>
                <c:pt idx="309">
                  <c:v>679.88</c:v>
                </c:pt>
                <c:pt idx="310">
                  <c:v>400.92</c:v>
                </c:pt>
                <c:pt idx="311">
                  <c:v>402.68</c:v>
                </c:pt>
                <c:pt idx="312">
                  <c:v>356.48</c:v>
                </c:pt>
                <c:pt idx="313">
                  <c:v>319.52</c:v>
                </c:pt>
                <c:pt idx="314">
                  <c:v>305.66000000000003</c:v>
                </c:pt>
                <c:pt idx="315">
                  <c:v>296.42</c:v>
                </c:pt>
                <c:pt idx="316">
                  <c:v>291.8</c:v>
                </c:pt>
                <c:pt idx="317">
                  <c:v>296.42</c:v>
                </c:pt>
                <c:pt idx="318">
                  <c:v>271.01</c:v>
                </c:pt>
                <c:pt idx="319">
                  <c:v>273.32</c:v>
                </c:pt>
                <c:pt idx="320">
                  <c:v>310.27999999999997</c:v>
                </c:pt>
                <c:pt idx="321">
                  <c:v>617.51</c:v>
                </c:pt>
                <c:pt idx="322">
                  <c:v>404.99</c:v>
                </c:pt>
                <c:pt idx="323">
                  <c:v>374.96</c:v>
                </c:pt>
                <c:pt idx="324">
                  <c:v>668.33</c:v>
                </c:pt>
                <c:pt idx="325">
                  <c:v>453.5</c:v>
                </c:pt>
                <c:pt idx="326">
                  <c:v>670.64</c:v>
                </c:pt>
                <c:pt idx="327" formatCode="General">
                  <c:v>393.44</c:v>
                </c:pt>
                <c:pt idx="328" formatCode="General">
                  <c:v>418.85</c:v>
                </c:pt>
                <c:pt idx="329" formatCode="General">
                  <c:v>411.92</c:v>
                </c:pt>
                <c:pt idx="330" formatCode="General">
                  <c:v>333.38</c:v>
                </c:pt>
                <c:pt idx="331" formatCode="General">
                  <c:v>319.52</c:v>
                </c:pt>
                <c:pt idx="332" formatCode="General">
                  <c:v>356.48</c:v>
                </c:pt>
                <c:pt idx="333" formatCode="General">
                  <c:v>356.48</c:v>
                </c:pt>
                <c:pt idx="334" formatCode="General">
                  <c:v>349.55</c:v>
                </c:pt>
                <c:pt idx="335" formatCode="General">
                  <c:v>347.24</c:v>
                </c:pt>
                <c:pt idx="336" formatCode="General">
                  <c:v>675.26</c:v>
                </c:pt>
                <c:pt idx="337" formatCode="General">
                  <c:v>370.34</c:v>
                </c:pt>
                <c:pt idx="338" formatCode="General">
                  <c:v>365.72</c:v>
                </c:pt>
                <c:pt idx="339" formatCode="0.00">
                  <c:v>326.51</c:v>
                </c:pt>
                <c:pt idx="340" formatCode="0.00">
                  <c:v>245.6</c:v>
                </c:pt>
                <c:pt idx="341" formatCode="0.00">
                  <c:v>231.74</c:v>
                </c:pt>
                <c:pt idx="342" formatCode="0.00">
                  <c:v>229.43</c:v>
                </c:pt>
                <c:pt idx="343" formatCode="0.00">
                  <c:v>222.5</c:v>
                </c:pt>
                <c:pt idx="344" formatCode="0.00">
                  <c:v>208.64</c:v>
                </c:pt>
                <c:pt idx="345" formatCode="0.00">
                  <c:v>190.16</c:v>
                </c:pt>
                <c:pt idx="346" formatCode="0.00">
                  <c:v>231.74</c:v>
                </c:pt>
                <c:pt idx="347" formatCode="0.00">
                  <c:v>277.94</c:v>
                </c:pt>
                <c:pt idx="348" formatCode="0.00">
                  <c:v>231.74</c:v>
                </c:pt>
                <c:pt idx="349" formatCode="0.00">
                  <c:v>199.4</c:v>
                </c:pt>
                <c:pt idx="350" formatCode="0.00">
                  <c:v>180.92</c:v>
                </c:pt>
                <c:pt idx="351" formatCode="0.00">
                  <c:v>176.3</c:v>
                </c:pt>
                <c:pt idx="352" formatCode="0.00">
                  <c:v>164.75</c:v>
                </c:pt>
                <c:pt idx="353" formatCode="0.00">
                  <c:v>185.54</c:v>
                </c:pt>
                <c:pt idx="354" formatCode="0.00">
                  <c:v>171.68</c:v>
                </c:pt>
                <c:pt idx="355" formatCode="0.00">
                  <c:v>162.44</c:v>
                </c:pt>
                <c:pt idx="356" formatCode="0.00">
                  <c:v>157.82</c:v>
                </c:pt>
                <c:pt idx="357" formatCode="0.00">
                  <c:v>222.5</c:v>
                </c:pt>
                <c:pt idx="358" formatCode="0.00">
                  <c:v>264.08</c:v>
                </c:pt>
                <c:pt idx="359" formatCode="0.00">
                  <c:v>208.64</c:v>
                </c:pt>
                <c:pt idx="360" formatCode="0.00">
                  <c:v>190.16</c:v>
                </c:pt>
                <c:pt idx="361" formatCode="0.00">
                  <c:v>171.68</c:v>
                </c:pt>
                <c:pt idx="362" formatCode="0.00">
                  <c:v>157.82</c:v>
                </c:pt>
                <c:pt idx="363" formatCode="0.00">
                  <c:v>171.68</c:v>
                </c:pt>
                <c:pt idx="364" formatCode="0.00">
                  <c:v>441.95</c:v>
                </c:pt>
                <c:pt idx="365" formatCode="0.00">
                  <c:v>310.27999999999997</c:v>
                </c:pt>
                <c:pt idx="366" formatCode="0.00">
                  <c:v>227.12</c:v>
                </c:pt>
                <c:pt idx="367" formatCode="0.00">
                  <c:v>194.78</c:v>
                </c:pt>
                <c:pt idx="368" formatCode="0.00">
                  <c:v>180.92</c:v>
                </c:pt>
                <c:pt idx="369" formatCode="0.00">
                  <c:v>190.16</c:v>
                </c:pt>
                <c:pt idx="370" formatCode="0.00">
                  <c:v>231.74</c:v>
                </c:pt>
                <c:pt idx="371" formatCode="0.00">
                  <c:v>282.56</c:v>
                </c:pt>
                <c:pt idx="372" formatCode="0.00">
                  <c:v>282.56</c:v>
                </c:pt>
                <c:pt idx="373" formatCode="0.00">
                  <c:v>231.74</c:v>
                </c:pt>
                <c:pt idx="374" formatCode="0.00">
                  <c:v>217.88</c:v>
                </c:pt>
                <c:pt idx="375" formatCode="General">
                  <c:v>199.4</c:v>
                </c:pt>
                <c:pt idx="376" formatCode="General">
                  <c:v>321.83</c:v>
                </c:pt>
                <c:pt idx="377" formatCode="General">
                  <c:v>180.92</c:v>
                </c:pt>
                <c:pt idx="378" formatCode="General">
                  <c:v>171.68</c:v>
                </c:pt>
                <c:pt idx="379" formatCode="General">
                  <c:v>162.44</c:v>
                </c:pt>
                <c:pt idx="380" formatCode="General">
                  <c:v>178.61</c:v>
                </c:pt>
                <c:pt idx="381" formatCode="General">
                  <c:v>194.78</c:v>
                </c:pt>
                <c:pt idx="382" formatCode="General">
                  <c:v>254.84</c:v>
                </c:pt>
                <c:pt idx="383" formatCode="General">
                  <c:v>234.05</c:v>
                </c:pt>
                <c:pt idx="388" formatCode="0.00">
                  <c:v>176.3</c:v>
                </c:pt>
                <c:pt idx="389" formatCode="0.00">
                  <c:v>180.92</c:v>
                </c:pt>
                <c:pt idx="390" formatCode="0.00">
                  <c:v>204.02</c:v>
                </c:pt>
                <c:pt idx="391" formatCode="0.00">
                  <c:v>167.06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92928"/>
        <c:axId val="130894848"/>
      </c:lineChart>
      <c:catAx>
        <c:axId val="130892928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94848"/>
        <c:crosses val="max"/>
        <c:auto val="1"/>
        <c:lblAlgn val="ctr"/>
        <c:lblOffset val="100"/>
        <c:tickLblSkip val="24"/>
        <c:tickMarkSkip val="24"/>
        <c:noMultiLvlLbl val="0"/>
      </c:catAx>
      <c:valAx>
        <c:axId val="130894848"/>
        <c:scaling>
          <c:orientation val="maxMin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1076630127116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92928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8:  Measured Pumping and Non-pumping Water Levels</a:t>
            </a:r>
          </a:p>
        </c:rich>
      </c:tx>
      <c:layout>
        <c:manualLayout>
          <c:xMode val="edge"/>
          <c:yMode val="edge"/>
          <c:x val="0.12430632837561971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75693673695893"/>
          <c:y val="0.10929853181076672"/>
          <c:w val="0.85349611542730297"/>
          <c:h val="0.74881924073216333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'BW Water Levels'!$A$105:$A$400</c:f>
              <c:strCache>
                <c:ptCount val="293"/>
                <c:pt idx="0">
                  <c:v>1/31/91</c:v>
                </c:pt>
                <c:pt idx="1">
                  <c:v>2/28/91</c:v>
                </c:pt>
                <c:pt idx="2">
                  <c:v>3/31/91</c:v>
                </c:pt>
                <c:pt idx="3">
                  <c:v>4/30/91</c:v>
                </c:pt>
                <c:pt idx="4">
                  <c:v>5/31/91</c:v>
                </c:pt>
                <c:pt idx="5">
                  <c:v>6/30/91</c:v>
                </c:pt>
                <c:pt idx="6">
                  <c:v>7/31/91</c:v>
                </c:pt>
                <c:pt idx="7">
                  <c:v>8/31/91</c:v>
                </c:pt>
                <c:pt idx="8">
                  <c:v>9/30/91</c:v>
                </c:pt>
                <c:pt idx="9">
                  <c:v>10/31/91</c:v>
                </c:pt>
                <c:pt idx="10">
                  <c:v>11/30/91</c:v>
                </c:pt>
                <c:pt idx="11">
                  <c:v>12/31/91</c:v>
                </c:pt>
                <c:pt idx="12">
                  <c:v>1/31/92</c:v>
                </c:pt>
                <c:pt idx="13">
                  <c:v>2/29/92</c:v>
                </c:pt>
                <c:pt idx="14">
                  <c:v>3/31/92</c:v>
                </c:pt>
                <c:pt idx="15">
                  <c:v>4/30/92</c:v>
                </c:pt>
                <c:pt idx="16">
                  <c:v>5/31/92</c:v>
                </c:pt>
                <c:pt idx="17">
                  <c:v>6/30/92</c:v>
                </c:pt>
                <c:pt idx="18">
                  <c:v>7/31/92</c:v>
                </c:pt>
                <c:pt idx="19">
                  <c:v>8/31/92</c:v>
                </c:pt>
                <c:pt idx="20">
                  <c:v>9/30/92</c:v>
                </c:pt>
                <c:pt idx="21">
                  <c:v>10/31/92</c:v>
                </c:pt>
                <c:pt idx="22">
                  <c:v>11/30/92</c:v>
                </c:pt>
                <c:pt idx="23">
                  <c:v>12/31/92</c:v>
                </c:pt>
                <c:pt idx="24">
                  <c:v>1/31/93</c:v>
                </c:pt>
                <c:pt idx="25">
                  <c:v>2/28/93</c:v>
                </c:pt>
                <c:pt idx="26">
                  <c:v>3/31/93</c:v>
                </c:pt>
                <c:pt idx="27">
                  <c:v>4/30/93</c:v>
                </c:pt>
                <c:pt idx="28">
                  <c:v>5/31/93</c:v>
                </c:pt>
                <c:pt idx="29">
                  <c:v>6/30/93</c:v>
                </c:pt>
                <c:pt idx="30">
                  <c:v>7/31/93</c:v>
                </c:pt>
                <c:pt idx="31">
                  <c:v>8/31/93</c:v>
                </c:pt>
                <c:pt idx="32">
                  <c:v>9/30/93</c:v>
                </c:pt>
                <c:pt idx="33">
                  <c:v>10/31/93</c:v>
                </c:pt>
                <c:pt idx="34">
                  <c:v>11/30/93</c:v>
                </c:pt>
                <c:pt idx="35">
                  <c:v>12/31/93</c:v>
                </c:pt>
                <c:pt idx="36">
                  <c:v>1/31/94</c:v>
                </c:pt>
                <c:pt idx="37">
                  <c:v>2/28/94</c:v>
                </c:pt>
                <c:pt idx="38">
                  <c:v>3/31/94</c:v>
                </c:pt>
                <c:pt idx="39">
                  <c:v>4/30/94</c:v>
                </c:pt>
                <c:pt idx="40">
                  <c:v>5/31/94</c:v>
                </c:pt>
                <c:pt idx="41">
                  <c:v>6/30/94</c:v>
                </c:pt>
                <c:pt idx="42">
                  <c:v>7/31/94</c:v>
                </c:pt>
                <c:pt idx="43">
                  <c:v>8/31/94</c:v>
                </c:pt>
                <c:pt idx="44">
                  <c:v>9/30/94</c:v>
                </c:pt>
                <c:pt idx="45">
                  <c:v>10/31/94</c:v>
                </c:pt>
                <c:pt idx="46">
                  <c:v>11/30/94</c:v>
                </c:pt>
                <c:pt idx="47">
                  <c:v>12/31/94</c:v>
                </c:pt>
                <c:pt idx="48">
                  <c:v>1/31/95</c:v>
                </c:pt>
                <c:pt idx="49">
                  <c:v>2/28/95</c:v>
                </c:pt>
                <c:pt idx="50">
                  <c:v>3/31/95</c:v>
                </c:pt>
                <c:pt idx="51">
                  <c:v>4/30/95</c:v>
                </c:pt>
                <c:pt idx="52">
                  <c:v>5/31/95</c:v>
                </c:pt>
                <c:pt idx="53">
                  <c:v>6/30/95</c:v>
                </c:pt>
                <c:pt idx="54">
                  <c:v>7/31/95</c:v>
                </c:pt>
                <c:pt idx="55">
                  <c:v>8/31/95</c:v>
                </c:pt>
                <c:pt idx="56">
                  <c:v>9/30/95</c:v>
                </c:pt>
                <c:pt idx="57">
                  <c:v>10/31/95</c:v>
                </c:pt>
                <c:pt idx="58">
                  <c:v>11/30/95</c:v>
                </c:pt>
                <c:pt idx="59">
                  <c:v>12/31/95</c:v>
                </c:pt>
                <c:pt idx="60">
                  <c:v>1/31/96</c:v>
                </c:pt>
                <c:pt idx="61">
                  <c:v>2/29/96</c:v>
                </c:pt>
                <c:pt idx="62">
                  <c:v>3/31/96</c:v>
                </c:pt>
                <c:pt idx="63">
                  <c:v>4/30/96</c:v>
                </c:pt>
                <c:pt idx="64">
                  <c:v>5/31/96</c:v>
                </c:pt>
                <c:pt idx="65">
                  <c:v>6/30/96</c:v>
                </c:pt>
                <c:pt idx="66">
                  <c:v>7/31/96</c:v>
                </c:pt>
                <c:pt idx="67">
                  <c:v>8/31/96</c:v>
                </c:pt>
                <c:pt idx="68">
                  <c:v>9/30/96</c:v>
                </c:pt>
                <c:pt idx="69">
                  <c:v>10/31/96</c:v>
                </c:pt>
                <c:pt idx="70">
                  <c:v>11/30/96</c:v>
                </c:pt>
                <c:pt idx="71">
                  <c:v>12/31/96</c:v>
                </c:pt>
                <c:pt idx="72">
                  <c:v>1/31/97</c:v>
                </c:pt>
                <c:pt idx="73">
                  <c:v>2/28/97</c:v>
                </c:pt>
                <c:pt idx="74">
                  <c:v>3/31/97</c:v>
                </c:pt>
                <c:pt idx="75">
                  <c:v>4/30/97</c:v>
                </c:pt>
                <c:pt idx="76">
                  <c:v>5/31/97</c:v>
                </c:pt>
                <c:pt idx="77">
                  <c:v>6/30/97</c:v>
                </c:pt>
                <c:pt idx="78">
                  <c:v>7/31/97</c:v>
                </c:pt>
                <c:pt idx="79">
                  <c:v>8/31/97</c:v>
                </c:pt>
                <c:pt idx="80">
                  <c:v>9/30/97</c:v>
                </c:pt>
                <c:pt idx="81">
                  <c:v>10/31/97</c:v>
                </c:pt>
                <c:pt idx="82">
                  <c:v>11/30/97</c:v>
                </c:pt>
                <c:pt idx="83">
                  <c:v>12/31/97</c:v>
                </c:pt>
                <c:pt idx="84">
                  <c:v>1/31/98</c:v>
                </c:pt>
                <c:pt idx="85">
                  <c:v>2/28/98</c:v>
                </c:pt>
                <c:pt idx="86">
                  <c:v>3/31/98</c:v>
                </c:pt>
                <c:pt idx="87">
                  <c:v>4/30/98</c:v>
                </c:pt>
                <c:pt idx="88">
                  <c:v>5/30/98</c:v>
                </c:pt>
                <c:pt idx="89">
                  <c:v>6/30/98</c:v>
                </c:pt>
                <c:pt idx="90">
                  <c:v>7/31/98</c:v>
                </c:pt>
                <c:pt idx="91">
                  <c:v>8/31/98</c:v>
                </c:pt>
                <c:pt idx="92">
                  <c:v>9/31/98</c:v>
                </c:pt>
                <c:pt idx="93">
                  <c:v>10/31/98</c:v>
                </c:pt>
                <c:pt idx="94">
                  <c:v>11/30/98</c:v>
                </c:pt>
                <c:pt idx="95">
                  <c:v>12/31/98</c:v>
                </c:pt>
                <c:pt idx="96">
                  <c:v>1/31/99</c:v>
                </c:pt>
                <c:pt idx="97">
                  <c:v>2/28/99</c:v>
                </c:pt>
                <c:pt idx="98">
                  <c:v>3/31/99</c:v>
                </c:pt>
                <c:pt idx="99">
                  <c:v>4/30/99</c:v>
                </c:pt>
                <c:pt idx="100">
                  <c:v>5/31/99</c:v>
                </c:pt>
                <c:pt idx="101">
                  <c:v>6/30/99</c:v>
                </c:pt>
                <c:pt idx="102">
                  <c:v>7/31/99</c:v>
                </c:pt>
                <c:pt idx="103">
                  <c:v>8/31/99</c:v>
                </c:pt>
                <c:pt idx="104">
                  <c:v>9/30/99</c:v>
                </c:pt>
                <c:pt idx="105">
                  <c:v>10/31/99</c:v>
                </c:pt>
                <c:pt idx="106">
                  <c:v>11/30/99</c:v>
                </c:pt>
                <c:pt idx="107">
                  <c:v>12/31/99</c:v>
                </c:pt>
                <c:pt idx="108">
                  <c:v>1/31/00</c:v>
                </c:pt>
                <c:pt idx="109">
                  <c:v>2/28/00</c:v>
                </c:pt>
                <c:pt idx="110">
                  <c:v>3/31/00</c:v>
                </c:pt>
                <c:pt idx="111">
                  <c:v>4/30/00</c:v>
                </c:pt>
                <c:pt idx="112">
                  <c:v>5/31/00</c:v>
                </c:pt>
                <c:pt idx="113">
                  <c:v>6/30/00</c:v>
                </c:pt>
                <c:pt idx="114">
                  <c:v>7/31/00</c:v>
                </c:pt>
                <c:pt idx="115">
                  <c:v>8/31/00</c:v>
                </c:pt>
                <c:pt idx="116">
                  <c:v>9/30/00</c:v>
                </c:pt>
                <c:pt idx="117">
                  <c:v>10/31/00</c:v>
                </c:pt>
                <c:pt idx="118">
                  <c:v>11/30/00</c:v>
                </c:pt>
                <c:pt idx="119">
                  <c:v>12/31/00</c:v>
                </c:pt>
                <c:pt idx="120">
                  <c:v>1/31/01</c:v>
                </c:pt>
                <c:pt idx="121">
                  <c:v>2/28/01</c:v>
                </c:pt>
                <c:pt idx="122">
                  <c:v>3/31/01</c:v>
                </c:pt>
                <c:pt idx="123">
                  <c:v>4/30/01</c:v>
                </c:pt>
                <c:pt idx="124">
                  <c:v>5/31/01</c:v>
                </c:pt>
                <c:pt idx="125">
                  <c:v>6/30/01</c:v>
                </c:pt>
                <c:pt idx="126">
                  <c:v>7/31/01</c:v>
                </c:pt>
                <c:pt idx="127">
                  <c:v>8/31/01</c:v>
                </c:pt>
                <c:pt idx="128">
                  <c:v>9/30/01</c:v>
                </c:pt>
                <c:pt idx="129">
                  <c:v>10/31/01</c:v>
                </c:pt>
                <c:pt idx="130">
                  <c:v>11/30/01</c:v>
                </c:pt>
                <c:pt idx="131">
                  <c:v>12/31/01</c:v>
                </c:pt>
                <c:pt idx="132">
                  <c:v>1/31/02</c:v>
                </c:pt>
                <c:pt idx="133">
                  <c:v>2/28/02</c:v>
                </c:pt>
                <c:pt idx="134">
                  <c:v>3/31/02</c:v>
                </c:pt>
                <c:pt idx="135">
                  <c:v>4/30/02</c:v>
                </c:pt>
                <c:pt idx="136">
                  <c:v>5/31/02</c:v>
                </c:pt>
                <c:pt idx="137">
                  <c:v>6/30/02</c:v>
                </c:pt>
                <c:pt idx="138">
                  <c:v>7/31/02</c:v>
                </c:pt>
                <c:pt idx="139">
                  <c:v>8/31/02</c:v>
                </c:pt>
                <c:pt idx="140">
                  <c:v>9/30/02</c:v>
                </c:pt>
                <c:pt idx="141">
                  <c:v>10/31/02</c:v>
                </c:pt>
                <c:pt idx="142">
                  <c:v>11/30/02</c:v>
                </c:pt>
                <c:pt idx="143">
                  <c:v>12/31/02</c:v>
                </c:pt>
                <c:pt idx="144">
                  <c:v>1/31/03</c:v>
                </c:pt>
                <c:pt idx="145">
                  <c:v>2/28/03</c:v>
                </c:pt>
                <c:pt idx="146">
                  <c:v>3/31/03</c:v>
                </c:pt>
                <c:pt idx="147">
                  <c:v>4/30/03</c:v>
                </c:pt>
                <c:pt idx="148">
                  <c:v>5/31/03</c:v>
                </c:pt>
                <c:pt idx="149">
                  <c:v>6/30/03</c:v>
                </c:pt>
                <c:pt idx="150">
                  <c:v>7/31/03</c:v>
                </c:pt>
                <c:pt idx="151">
                  <c:v>8/31/03</c:v>
                </c:pt>
                <c:pt idx="152">
                  <c:v>9/30/03</c:v>
                </c:pt>
                <c:pt idx="153">
                  <c:v>10/31/03</c:v>
                </c:pt>
                <c:pt idx="154">
                  <c:v>11/30/03</c:v>
                </c:pt>
                <c:pt idx="155">
                  <c:v>12/31/03</c:v>
                </c:pt>
                <c:pt idx="156">
                  <c:v>1/31/04</c:v>
                </c:pt>
                <c:pt idx="157">
                  <c:v>2/28/04</c:v>
                </c:pt>
                <c:pt idx="158">
                  <c:v>3/31/04</c:v>
                </c:pt>
                <c:pt idx="159">
                  <c:v>4/30/04</c:v>
                </c:pt>
                <c:pt idx="160">
                  <c:v>5/31/04</c:v>
                </c:pt>
                <c:pt idx="161">
                  <c:v>6/30/04</c:v>
                </c:pt>
                <c:pt idx="162">
                  <c:v>7/31/04</c:v>
                </c:pt>
                <c:pt idx="163">
                  <c:v>8/31/04</c:v>
                </c:pt>
                <c:pt idx="164">
                  <c:v>9/30/04</c:v>
                </c:pt>
                <c:pt idx="165">
                  <c:v>10/31/04</c:v>
                </c:pt>
                <c:pt idx="166">
                  <c:v>11/30/04</c:v>
                </c:pt>
                <c:pt idx="167">
                  <c:v>12/31/04</c:v>
                </c:pt>
                <c:pt idx="168">
                  <c:v>1/31/05</c:v>
                </c:pt>
                <c:pt idx="169">
                  <c:v>2/28/05</c:v>
                </c:pt>
                <c:pt idx="170">
                  <c:v>3/31/05</c:v>
                </c:pt>
                <c:pt idx="171">
                  <c:v>4/30/05</c:v>
                </c:pt>
                <c:pt idx="172">
                  <c:v>5/31/05</c:v>
                </c:pt>
                <c:pt idx="173">
                  <c:v>6/30/05</c:v>
                </c:pt>
                <c:pt idx="174">
                  <c:v>7/31/05</c:v>
                </c:pt>
                <c:pt idx="175">
                  <c:v>8/31/05</c:v>
                </c:pt>
                <c:pt idx="176">
                  <c:v>9/30/05</c:v>
                </c:pt>
                <c:pt idx="177">
                  <c:v>10/31/05</c:v>
                </c:pt>
                <c:pt idx="178">
                  <c:v>11/30/05</c:v>
                </c:pt>
                <c:pt idx="179">
                  <c:v>12/31/05</c:v>
                </c:pt>
                <c:pt idx="180">
                  <c:v>1/31/06</c:v>
                </c:pt>
                <c:pt idx="181">
                  <c:v>2/28/06</c:v>
                </c:pt>
                <c:pt idx="182">
                  <c:v>3/31/06</c:v>
                </c:pt>
                <c:pt idx="183">
                  <c:v>4/30/06</c:v>
                </c:pt>
                <c:pt idx="184">
                  <c:v>5/31/06</c:v>
                </c:pt>
                <c:pt idx="185">
                  <c:v>6/30/06</c:v>
                </c:pt>
                <c:pt idx="186">
                  <c:v>7/31/06</c:v>
                </c:pt>
                <c:pt idx="187">
                  <c:v>8/31/06</c:v>
                </c:pt>
                <c:pt idx="188">
                  <c:v>9/30/06</c:v>
                </c:pt>
                <c:pt idx="189">
                  <c:v>10/31/06</c:v>
                </c:pt>
                <c:pt idx="190">
                  <c:v>11/30/06</c:v>
                </c:pt>
                <c:pt idx="191">
                  <c:v>12/31/06</c:v>
                </c:pt>
                <c:pt idx="192">
                  <c:v>1/31/07</c:v>
                </c:pt>
                <c:pt idx="193">
                  <c:v>2/28/07</c:v>
                </c:pt>
                <c:pt idx="194">
                  <c:v>3/31/07</c:v>
                </c:pt>
                <c:pt idx="195">
                  <c:v>4/30/07</c:v>
                </c:pt>
                <c:pt idx="196">
                  <c:v>5/31/07</c:v>
                </c:pt>
                <c:pt idx="197">
                  <c:v>6/30/07</c:v>
                </c:pt>
                <c:pt idx="198">
                  <c:v>7/31/07</c:v>
                </c:pt>
                <c:pt idx="199">
                  <c:v>8/31/07</c:v>
                </c:pt>
                <c:pt idx="200">
                  <c:v>9/30/07</c:v>
                </c:pt>
                <c:pt idx="201">
                  <c:v>10/31/07</c:v>
                </c:pt>
                <c:pt idx="202">
                  <c:v>11/30/07</c:v>
                </c:pt>
                <c:pt idx="203">
                  <c:v>12/31/07</c:v>
                </c:pt>
                <c:pt idx="204">
                  <c:v>1/31/08</c:v>
                </c:pt>
                <c:pt idx="205">
                  <c:v>2/29/08</c:v>
                </c:pt>
                <c:pt idx="206">
                  <c:v>3/31/08</c:v>
                </c:pt>
                <c:pt idx="207">
                  <c:v>4/30/08</c:v>
                </c:pt>
                <c:pt idx="208">
                  <c:v>5/31/08</c:v>
                </c:pt>
                <c:pt idx="209">
                  <c:v>6/30/08</c:v>
                </c:pt>
                <c:pt idx="210">
                  <c:v>7/31/08</c:v>
                </c:pt>
                <c:pt idx="211">
                  <c:v>8/31/08</c:v>
                </c:pt>
                <c:pt idx="212">
                  <c:v>9/30/08</c:v>
                </c:pt>
                <c:pt idx="213">
                  <c:v>10/31/08</c:v>
                </c:pt>
                <c:pt idx="214">
                  <c:v>11/30/08</c:v>
                </c:pt>
                <c:pt idx="215">
                  <c:v>12/31/08</c:v>
                </c:pt>
                <c:pt idx="216">
                  <c:v>1/31/09</c:v>
                </c:pt>
                <c:pt idx="217">
                  <c:v>2/28/09</c:v>
                </c:pt>
                <c:pt idx="218">
                  <c:v>3/31/09</c:v>
                </c:pt>
                <c:pt idx="219">
                  <c:v>4/30/09</c:v>
                </c:pt>
                <c:pt idx="220">
                  <c:v>5/31/09</c:v>
                </c:pt>
                <c:pt idx="221">
                  <c:v>6/30/09</c:v>
                </c:pt>
                <c:pt idx="222">
                  <c:v>7/31/09</c:v>
                </c:pt>
                <c:pt idx="223">
                  <c:v>8/31/09</c:v>
                </c:pt>
                <c:pt idx="224">
                  <c:v>9/30/09</c:v>
                </c:pt>
                <c:pt idx="225">
                  <c:v>10/31/09</c:v>
                </c:pt>
                <c:pt idx="226">
                  <c:v>11/30/09</c:v>
                </c:pt>
                <c:pt idx="227">
                  <c:v>12/31/09</c:v>
                </c:pt>
                <c:pt idx="228">
                  <c:v>1/31/10</c:v>
                </c:pt>
                <c:pt idx="229">
                  <c:v>2/28/10</c:v>
                </c:pt>
                <c:pt idx="230">
                  <c:v>3/31/10</c:v>
                </c:pt>
                <c:pt idx="231">
                  <c:v>4/30/10</c:v>
                </c:pt>
                <c:pt idx="232">
                  <c:v>5/31/10</c:v>
                </c:pt>
                <c:pt idx="233">
                  <c:v>6/30/10</c:v>
                </c:pt>
                <c:pt idx="234">
                  <c:v>7/31/10</c:v>
                </c:pt>
                <c:pt idx="235">
                  <c:v>8/31/10</c:v>
                </c:pt>
                <c:pt idx="236">
                  <c:v>9/30/10</c:v>
                </c:pt>
                <c:pt idx="237">
                  <c:v>10/31/10</c:v>
                </c:pt>
                <c:pt idx="238">
                  <c:v>11/30/10</c:v>
                </c:pt>
                <c:pt idx="239">
                  <c:v>12/31/10</c:v>
                </c:pt>
                <c:pt idx="240">
                  <c:v>1/31/11</c:v>
                </c:pt>
                <c:pt idx="241">
                  <c:v>2/28/11</c:v>
                </c:pt>
                <c:pt idx="242">
                  <c:v>3/31/11</c:v>
                </c:pt>
                <c:pt idx="243">
                  <c:v>4/30/11</c:v>
                </c:pt>
                <c:pt idx="244">
                  <c:v>5/31/11</c:v>
                </c:pt>
                <c:pt idx="245">
                  <c:v>6/30/11</c:v>
                </c:pt>
                <c:pt idx="246">
                  <c:v>7/31/11</c:v>
                </c:pt>
                <c:pt idx="247">
                  <c:v>8/31/11</c:v>
                </c:pt>
                <c:pt idx="248">
                  <c:v>9/30/11</c:v>
                </c:pt>
                <c:pt idx="249">
                  <c:v>10/31/11</c:v>
                </c:pt>
                <c:pt idx="250">
                  <c:v>11/30/11</c:v>
                </c:pt>
                <c:pt idx="251">
                  <c:v>12/31/11</c:v>
                </c:pt>
                <c:pt idx="252">
                  <c:v>1/31/12</c:v>
                </c:pt>
                <c:pt idx="253">
                  <c:v>2/29/12</c:v>
                </c:pt>
                <c:pt idx="254">
                  <c:v>3/31/12</c:v>
                </c:pt>
                <c:pt idx="255">
                  <c:v>4/30/12</c:v>
                </c:pt>
                <c:pt idx="256">
                  <c:v>5/31/12</c:v>
                </c:pt>
                <c:pt idx="257">
                  <c:v>6/30/12</c:v>
                </c:pt>
                <c:pt idx="258">
                  <c:v>7/31/12</c:v>
                </c:pt>
                <c:pt idx="259">
                  <c:v>8/31/12</c:v>
                </c:pt>
                <c:pt idx="260">
                  <c:v>9/30/12</c:v>
                </c:pt>
                <c:pt idx="261">
                  <c:v>10/31/12</c:v>
                </c:pt>
                <c:pt idx="262">
                  <c:v>11/30/12</c:v>
                </c:pt>
                <c:pt idx="263">
                  <c:v>12/31/12</c:v>
                </c:pt>
                <c:pt idx="264">
                  <c:v>1/31/13</c:v>
                </c:pt>
                <c:pt idx="265">
                  <c:v>2/28/13</c:v>
                </c:pt>
                <c:pt idx="266">
                  <c:v>3/31/13</c:v>
                </c:pt>
                <c:pt idx="267">
                  <c:v>4/30/13</c:v>
                </c:pt>
                <c:pt idx="268">
                  <c:v>5/31/13</c:v>
                </c:pt>
                <c:pt idx="269">
                  <c:v>6/30/13</c:v>
                </c:pt>
                <c:pt idx="270">
                  <c:v>7/31/13</c:v>
                </c:pt>
                <c:pt idx="271">
                  <c:v>8/31/13</c:v>
                </c:pt>
                <c:pt idx="272">
                  <c:v>9/30/13</c:v>
                </c:pt>
                <c:pt idx="273">
                  <c:v>10/31/13</c:v>
                </c:pt>
                <c:pt idx="274">
                  <c:v>11/30/13</c:v>
                </c:pt>
                <c:pt idx="275">
                  <c:v>12/31/13</c:v>
                </c:pt>
                <c:pt idx="276">
                  <c:v>1/31/14</c:v>
                </c:pt>
                <c:pt idx="277">
                  <c:v>2/28/14</c:v>
                </c:pt>
                <c:pt idx="278">
                  <c:v>3/31/14</c:v>
                </c:pt>
                <c:pt idx="279">
                  <c:v>4/30/14</c:v>
                </c:pt>
                <c:pt idx="280">
                  <c:v>5/31/14</c:v>
                </c:pt>
                <c:pt idx="281">
                  <c:v>6/30/14</c:v>
                </c:pt>
                <c:pt idx="282">
                  <c:v>7/31/14</c:v>
                </c:pt>
                <c:pt idx="283">
                  <c:v>8/31/14</c:v>
                </c:pt>
                <c:pt idx="284">
                  <c:v>9/30/14</c:v>
                </c:pt>
                <c:pt idx="285">
                  <c:v>10/1/14</c:v>
                </c:pt>
                <c:pt idx="286">
                  <c:v>11/1/14</c:v>
                </c:pt>
                <c:pt idx="287">
                  <c:v>12/1/14</c:v>
                </c:pt>
                <c:pt idx="288">
                  <c:v>1/1/15</c:v>
                </c:pt>
                <c:pt idx="289">
                  <c:v>2/1/15</c:v>
                </c:pt>
                <c:pt idx="290">
                  <c:v>3/1/15</c:v>
                </c:pt>
                <c:pt idx="291">
                  <c:v>4/1/15</c:v>
                </c:pt>
                <c:pt idx="292">
                  <c:v>5/1/15</c:v>
                </c:pt>
              </c:strCache>
            </c:strRef>
          </c:cat>
          <c:val>
            <c:numRef>
              <c:f>'BW Water Levels'!$P$105:$P$400</c:f>
              <c:numCache>
                <c:formatCode>0.0</c:formatCode>
                <c:ptCount val="296"/>
                <c:pt idx="5">
                  <c:v>47</c:v>
                </c:pt>
                <c:pt idx="6">
                  <c:v>47</c:v>
                </c:pt>
                <c:pt idx="7">
                  <c:v>143</c:v>
                </c:pt>
                <c:pt idx="8">
                  <c:v>95.75</c:v>
                </c:pt>
                <c:pt idx="9">
                  <c:v>315.2</c:v>
                </c:pt>
                <c:pt idx="10">
                  <c:v>214</c:v>
                </c:pt>
                <c:pt idx="11">
                  <c:v>419.15</c:v>
                </c:pt>
                <c:pt idx="12">
                  <c:v>271.31</c:v>
                </c:pt>
                <c:pt idx="13">
                  <c:v>269</c:v>
                </c:pt>
                <c:pt idx="14">
                  <c:v>282.86</c:v>
                </c:pt>
                <c:pt idx="15">
                  <c:v>426.08</c:v>
                </c:pt>
                <c:pt idx="16">
                  <c:v>444.56</c:v>
                </c:pt>
                <c:pt idx="17">
                  <c:v>289.79000000000002</c:v>
                </c:pt>
                <c:pt idx="18">
                  <c:v>347.54</c:v>
                </c:pt>
                <c:pt idx="19">
                  <c:v>477</c:v>
                </c:pt>
                <c:pt idx="20">
                  <c:v>488.45</c:v>
                </c:pt>
                <c:pt idx="21">
                  <c:v>347.54</c:v>
                </c:pt>
                <c:pt idx="22">
                  <c:v>368.33</c:v>
                </c:pt>
                <c:pt idx="23">
                  <c:v>245</c:v>
                </c:pt>
                <c:pt idx="24">
                  <c:v>347.52</c:v>
                </c:pt>
                <c:pt idx="25">
                  <c:v>292</c:v>
                </c:pt>
                <c:pt idx="26">
                  <c:v>371</c:v>
                </c:pt>
                <c:pt idx="27">
                  <c:v>398</c:v>
                </c:pt>
                <c:pt idx="28">
                  <c:v>437.63</c:v>
                </c:pt>
                <c:pt idx="29">
                  <c:v>490.76</c:v>
                </c:pt>
                <c:pt idx="30">
                  <c:v>486</c:v>
                </c:pt>
                <c:pt idx="31">
                  <c:v>477</c:v>
                </c:pt>
                <c:pt idx="32">
                  <c:v>488</c:v>
                </c:pt>
                <c:pt idx="33">
                  <c:v>486</c:v>
                </c:pt>
                <c:pt idx="34">
                  <c:v>486</c:v>
                </c:pt>
                <c:pt idx="35">
                  <c:v>419</c:v>
                </c:pt>
                <c:pt idx="36">
                  <c:v>488</c:v>
                </c:pt>
                <c:pt idx="37">
                  <c:v>440</c:v>
                </c:pt>
                <c:pt idx="38">
                  <c:v>419</c:v>
                </c:pt>
                <c:pt idx="39">
                  <c:v>357</c:v>
                </c:pt>
                <c:pt idx="40">
                  <c:v>479</c:v>
                </c:pt>
                <c:pt idx="41">
                  <c:v>486</c:v>
                </c:pt>
                <c:pt idx="43">
                  <c:v>486</c:v>
                </c:pt>
                <c:pt idx="45">
                  <c:v>384</c:v>
                </c:pt>
                <c:pt idx="46">
                  <c:v>361</c:v>
                </c:pt>
                <c:pt idx="47">
                  <c:v>368</c:v>
                </c:pt>
                <c:pt idx="48">
                  <c:v>354</c:v>
                </c:pt>
                <c:pt idx="49">
                  <c:v>408</c:v>
                </c:pt>
                <c:pt idx="50">
                  <c:v>451</c:v>
                </c:pt>
                <c:pt idx="51">
                  <c:v>465</c:v>
                </c:pt>
                <c:pt idx="52">
                  <c:v>479</c:v>
                </c:pt>
                <c:pt idx="53">
                  <c:v>476</c:v>
                </c:pt>
                <c:pt idx="54">
                  <c:v>477</c:v>
                </c:pt>
                <c:pt idx="55">
                  <c:v>479</c:v>
                </c:pt>
                <c:pt idx="56">
                  <c:v>477</c:v>
                </c:pt>
                <c:pt idx="57">
                  <c:v>481</c:v>
                </c:pt>
                <c:pt idx="58">
                  <c:v>484</c:v>
                </c:pt>
                <c:pt idx="59">
                  <c:v>482</c:v>
                </c:pt>
                <c:pt idx="60">
                  <c:v>483</c:v>
                </c:pt>
                <c:pt idx="61">
                  <c:v>484</c:v>
                </c:pt>
                <c:pt idx="62">
                  <c:v>484</c:v>
                </c:pt>
                <c:pt idx="63">
                  <c:v>511</c:v>
                </c:pt>
                <c:pt idx="64">
                  <c:v>511</c:v>
                </c:pt>
                <c:pt idx="65">
                  <c:v>511</c:v>
                </c:pt>
                <c:pt idx="66">
                  <c:v>513.01</c:v>
                </c:pt>
                <c:pt idx="67">
                  <c:v>503.77</c:v>
                </c:pt>
                <c:pt idx="68">
                  <c:v>476.05</c:v>
                </c:pt>
                <c:pt idx="69">
                  <c:v>471.43</c:v>
                </c:pt>
                <c:pt idx="70">
                  <c:v>469.12</c:v>
                </c:pt>
                <c:pt idx="71">
                  <c:v>339.76</c:v>
                </c:pt>
                <c:pt idx="73">
                  <c:v>339.76</c:v>
                </c:pt>
                <c:pt idx="74">
                  <c:v>339.7</c:v>
                </c:pt>
                <c:pt idx="75">
                  <c:v>339.7</c:v>
                </c:pt>
                <c:pt idx="76">
                  <c:v>339.7</c:v>
                </c:pt>
                <c:pt idx="77">
                  <c:v>309</c:v>
                </c:pt>
                <c:pt idx="78">
                  <c:v>312</c:v>
                </c:pt>
                <c:pt idx="79">
                  <c:v>349</c:v>
                </c:pt>
                <c:pt idx="80">
                  <c:v>478.36</c:v>
                </c:pt>
                <c:pt idx="81">
                  <c:v>499.68</c:v>
                </c:pt>
                <c:pt idx="82">
                  <c:v>499.15</c:v>
                </c:pt>
                <c:pt idx="83">
                  <c:v>510.7</c:v>
                </c:pt>
                <c:pt idx="84">
                  <c:v>510.7</c:v>
                </c:pt>
                <c:pt idx="85">
                  <c:v>510.7</c:v>
                </c:pt>
                <c:pt idx="86">
                  <c:v>402.13</c:v>
                </c:pt>
                <c:pt idx="87">
                  <c:v>379.03</c:v>
                </c:pt>
                <c:pt idx="93">
                  <c:v>374</c:v>
                </c:pt>
                <c:pt idx="94">
                  <c:v>552.29999999999995</c:v>
                </c:pt>
                <c:pt idx="95">
                  <c:v>479.05</c:v>
                </c:pt>
                <c:pt idx="96">
                  <c:v>552</c:v>
                </c:pt>
                <c:pt idx="97">
                  <c:v>554.5</c:v>
                </c:pt>
                <c:pt idx="98">
                  <c:v>462.2</c:v>
                </c:pt>
                <c:pt idx="99">
                  <c:v>552.28</c:v>
                </c:pt>
                <c:pt idx="100">
                  <c:v>552.28</c:v>
                </c:pt>
                <c:pt idx="101">
                  <c:v>547.66</c:v>
                </c:pt>
                <c:pt idx="102">
                  <c:v>545.4</c:v>
                </c:pt>
                <c:pt idx="103">
                  <c:v>548</c:v>
                </c:pt>
                <c:pt idx="104">
                  <c:v>536.1</c:v>
                </c:pt>
                <c:pt idx="105">
                  <c:v>536.11</c:v>
                </c:pt>
                <c:pt idx="106">
                  <c:v>543</c:v>
                </c:pt>
                <c:pt idx="107">
                  <c:v>536.1</c:v>
                </c:pt>
                <c:pt idx="108">
                  <c:v>547.66</c:v>
                </c:pt>
                <c:pt idx="109">
                  <c:v>547.6</c:v>
                </c:pt>
                <c:pt idx="110">
                  <c:v>538.41999999999996</c:v>
                </c:pt>
                <c:pt idx="111">
                  <c:v>482.98</c:v>
                </c:pt>
                <c:pt idx="112">
                  <c:v>538.41999999999996</c:v>
                </c:pt>
                <c:pt idx="113">
                  <c:v>537</c:v>
                </c:pt>
                <c:pt idx="114">
                  <c:v>547.66</c:v>
                </c:pt>
                <c:pt idx="115">
                  <c:v>547.66</c:v>
                </c:pt>
                <c:pt idx="116">
                  <c:v>543</c:v>
                </c:pt>
                <c:pt idx="117">
                  <c:v>545.35</c:v>
                </c:pt>
                <c:pt idx="118">
                  <c:v>545.29999999999995</c:v>
                </c:pt>
                <c:pt idx="119">
                  <c:v>395.2</c:v>
                </c:pt>
                <c:pt idx="120">
                  <c:v>531.49</c:v>
                </c:pt>
                <c:pt idx="121">
                  <c:v>538.41999999999996</c:v>
                </c:pt>
                <c:pt idx="122">
                  <c:v>531.49</c:v>
                </c:pt>
                <c:pt idx="123">
                  <c:v>531</c:v>
                </c:pt>
                <c:pt idx="124">
                  <c:v>549.9</c:v>
                </c:pt>
                <c:pt idx="125">
                  <c:v>429.8</c:v>
                </c:pt>
                <c:pt idx="128">
                  <c:v>399.82</c:v>
                </c:pt>
                <c:pt idx="129">
                  <c:v>425.23</c:v>
                </c:pt>
                <c:pt idx="130">
                  <c:v>427.54</c:v>
                </c:pt>
                <c:pt idx="131">
                  <c:v>472.16</c:v>
                </c:pt>
                <c:pt idx="132">
                  <c:v>481.4</c:v>
                </c:pt>
                <c:pt idx="133">
                  <c:v>434.47</c:v>
                </c:pt>
                <c:pt idx="134">
                  <c:v>441.4</c:v>
                </c:pt>
                <c:pt idx="135">
                  <c:v>434.47</c:v>
                </c:pt>
                <c:pt idx="136">
                  <c:v>427.54</c:v>
                </c:pt>
                <c:pt idx="137">
                  <c:v>429.85</c:v>
                </c:pt>
                <c:pt idx="138">
                  <c:v>476.78</c:v>
                </c:pt>
                <c:pt idx="139">
                  <c:v>441.4</c:v>
                </c:pt>
                <c:pt idx="140">
                  <c:v>479.09</c:v>
                </c:pt>
                <c:pt idx="141">
                  <c:v>446.02</c:v>
                </c:pt>
                <c:pt idx="142">
                  <c:v>14116</c:v>
                </c:pt>
                <c:pt idx="143">
                  <c:v>423.65</c:v>
                </c:pt>
                <c:pt idx="144">
                  <c:v>488.33</c:v>
                </c:pt>
                <c:pt idx="145">
                  <c:v>486.02</c:v>
                </c:pt>
                <c:pt idx="146">
                  <c:v>490.64</c:v>
                </c:pt>
                <c:pt idx="147">
                  <c:v>481.4</c:v>
                </c:pt>
                <c:pt idx="148">
                  <c:v>481.4</c:v>
                </c:pt>
                <c:pt idx="149">
                  <c:v>486.02</c:v>
                </c:pt>
                <c:pt idx="150">
                  <c:v>490.64</c:v>
                </c:pt>
                <c:pt idx="151">
                  <c:v>492.95</c:v>
                </c:pt>
                <c:pt idx="152">
                  <c:v>479.09</c:v>
                </c:pt>
                <c:pt idx="153">
                  <c:v>483.71</c:v>
                </c:pt>
                <c:pt idx="154">
                  <c:v>391.31</c:v>
                </c:pt>
                <c:pt idx="155">
                  <c:v>354.35</c:v>
                </c:pt>
                <c:pt idx="156">
                  <c:v>462.92</c:v>
                </c:pt>
                <c:pt idx="157">
                  <c:v>453.68</c:v>
                </c:pt>
                <c:pt idx="158">
                  <c:v>469.85</c:v>
                </c:pt>
                <c:pt idx="159">
                  <c:v>462.92</c:v>
                </c:pt>
                <c:pt idx="160">
                  <c:v>467.54</c:v>
                </c:pt>
                <c:pt idx="161">
                  <c:v>458.3</c:v>
                </c:pt>
                <c:pt idx="162">
                  <c:v>453.68</c:v>
                </c:pt>
                <c:pt idx="163">
                  <c:v>460.61</c:v>
                </c:pt>
                <c:pt idx="164">
                  <c:v>444.44</c:v>
                </c:pt>
                <c:pt idx="165">
                  <c:v>328.94</c:v>
                </c:pt>
                <c:pt idx="166">
                  <c:v>310.45999999999998</c:v>
                </c:pt>
                <c:pt idx="167">
                  <c:v>331.25</c:v>
                </c:pt>
                <c:pt idx="168">
                  <c:v>412.1</c:v>
                </c:pt>
                <c:pt idx="169">
                  <c:v>414.41</c:v>
                </c:pt>
                <c:pt idx="170">
                  <c:v>435.2</c:v>
                </c:pt>
                <c:pt idx="171">
                  <c:v>425.96</c:v>
                </c:pt>
                <c:pt idx="172">
                  <c:v>439.82</c:v>
                </c:pt>
                <c:pt idx="173">
                  <c:v>446.75</c:v>
                </c:pt>
                <c:pt idx="174">
                  <c:v>342.8</c:v>
                </c:pt>
                <c:pt idx="175">
                  <c:v>328.94</c:v>
                </c:pt>
                <c:pt idx="176">
                  <c:v>430.58</c:v>
                </c:pt>
                <c:pt idx="177">
                  <c:v>437.51</c:v>
                </c:pt>
                <c:pt idx="178">
                  <c:v>446.75</c:v>
                </c:pt>
                <c:pt idx="179">
                  <c:v>439.82</c:v>
                </c:pt>
                <c:pt idx="180">
                  <c:v>446.75</c:v>
                </c:pt>
                <c:pt idx="181">
                  <c:v>442.13</c:v>
                </c:pt>
                <c:pt idx="182">
                  <c:v>446.75</c:v>
                </c:pt>
                <c:pt idx="183">
                  <c:v>444.44</c:v>
                </c:pt>
                <c:pt idx="184">
                  <c:v>449.06</c:v>
                </c:pt>
                <c:pt idx="185">
                  <c:v>444.44</c:v>
                </c:pt>
                <c:pt idx="186">
                  <c:v>319.7</c:v>
                </c:pt>
                <c:pt idx="187">
                  <c:v>305.83999999999997</c:v>
                </c:pt>
                <c:pt idx="188">
                  <c:v>412.1</c:v>
                </c:pt>
                <c:pt idx="189">
                  <c:v>432.89</c:v>
                </c:pt>
                <c:pt idx="190">
                  <c:v>462.92</c:v>
                </c:pt>
                <c:pt idx="191">
                  <c:v>405.17</c:v>
                </c:pt>
                <c:pt idx="192">
                  <c:v>444.44</c:v>
                </c:pt>
                <c:pt idx="193">
                  <c:v>423.65</c:v>
                </c:pt>
                <c:pt idx="194">
                  <c:v>442.13</c:v>
                </c:pt>
                <c:pt idx="195">
                  <c:v>432.9</c:v>
                </c:pt>
                <c:pt idx="196">
                  <c:v>435.2</c:v>
                </c:pt>
                <c:pt idx="197">
                  <c:v>472.16</c:v>
                </c:pt>
                <c:pt idx="198">
                  <c:v>442.13</c:v>
                </c:pt>
                <c:pt idx="199">
                  <c:v>483.71</c:v>
                </c:pt>
                <c:pt idx="200">
                  <c:v>305.83999999999997</c:v>
                </c:pt>
                <c:pt idx="201">
                  <c:v>308.14999999999998</c:v>
                </c:pt>
                <c:pt idx="202">
                  <c:v>317.39</c:v>
                </c:pt>
                <c:pt idx="203">
                  <c:v>301.22000000000003</c:v>
                </c:pt>
                <c:pt idx="204">
                  <c:v>412.1</c:v>
                </c:pt>
                <c:pt idx="205">
                  <c:v>416.72</c:v>
                </c:pt>
                <c:pt idx="206">
                  <c:v>423.65</c:v>
                </c:pt>
                <c:pt idx="207">
                  <c:v>319.7</c:v>
                </c:pt>
                <c:pt idx="208">
                  <c:v>432.89</c:v>
                </c:pt>
                <c:pt idx="209">
                  <c:v>432.89</c:v>
                </c:pt>
                <c:pt idx="210">
                  <c:v>444.44</c:v>
                </c:pt>
                <c:pt idx="211">
                  <c:v>430.58</c:v>
                </c:pt>
                <c:pt idx="212">
                  <c:v>432.89</c:v>
                </c:pt>
                <c:pt idx="213">
                  <c:v>430.99</c:v>
                </c:pt>
                <c:pt idx="214">
                  <c:v>405.17</c:v>
                </c:pt>
                <c:pt idx="215">
                  <c:v>412.1</c:v>
                </c:pt>
                <c:pt idx="216">
                  <c:v>389</c:v>
                </c:pt>
                <c:pt idx="217">
                  <c:v>275.81</c:v>
                </c:pt>
                <c:pt idx="218">
                  <c:v>308.14999999999998</c:v>
                </c:pt>
                <c:pt idx="219">
                  <c:v>412.1</c:v>
                </c:pt>
                <c:pt idx="220">
                  <c:v>474.47</c:v>
                </c:pt>
                <c:pt idx="221">
                  <c:v>266.57</c:v>
                </c:pt>
                <c:pt idx="223">
                  <c:v>331.25</c:v>
                </c:pt>
                <c:pt idx="224">
                  <c:v>308.14999999999998</c:v>
                </c:pt>
                <c:pt idx="225">
                  <c:v>301.22000000000003</c:v>
                </c:pt>
                <c:pt idx="226">
                  <c:v>146.44999999999999</c:v>
                </c:pt>
                <c:pt idx="227">
                  <c:v>155.69</c:v>
                </c:pt>
                <c:pt idx="228" formatCode="General">
                  <c:v>134.9</c:v>
                </c:pt>
                <c:pt idx="229" formatCode="General">
                  <c:v>139.52000000000001</c:v>
                </c:pt>
                <c:pt idx="230" formatCode="General">
                  <c:v>137.21</c:v>
                </c:pt>
                <c:pt idx="231" formatCode="General">
                  <c:v>100.25</c:v>
                </c:pt>
                <c:pt idx="232" formatCode="General">
                  <c:v>88.72</c:v>
                </c:pt>
                <c:pt idx="233" formatCode="General">
                  <c:v>84.08</c:v>
                </c:pt>
                <c:pt idx="234" formatCode="General">
                  <c:v>77.150000000000006</c:v>
                </c:pt>
                <c:pt idx="235" formatCode="General">
                  <c:v>134.9</c:v>
                </c:pt>
                <c:pt idx="236" formatCode="General">
                  <c:v>116.42</c:v>
                </c:pt>
                <c:pt idx="237" formatCode="General">
                  <c:v>146.44999999999999</c:v>
                </c:pt>
                <c:pt idx="238" formatCode="General">
                  <c:v>141.83000000000001</c:v>
                </c:pt>
                <c:pt idx="239" formatCode="General">
                  <c:v>134.9</c:v>
                </c:pt>
                <c:pt idx="240" formatCode="0.00">
                  <c:v>123.35</c:v>
                </c:pt>
                <c:pt idx="241" formatCode="0.00">
                  <c:v>88.7</c:v>
                </c:pt>
                <c:pt idx="242" formatCode="0.00">
                  <c:v>102.56</c:v>
                </c:pt>
                <c:pt idx="243" formatCode="0.00">
                  <c:v>91.01</c:v>
                </c:pt>
                <c:pt idx="244" formatCode="0.00">
                  <c:v>77.150000000000006</c:v>
                </c:pt>
                <c:pt idx="245" formatCode="0.00">
                  <c:v>118.8</c:v>
                </c:pt>
                <c:pt idx="246" formatCode="0.00">
                  <c:v>250.4</c:v>
                </c:pt>
                <c:pt idx="247" formatCode="0.00">
                  <c:v>271.19</c:v>
                </c:pt>
                <c:pt idx="248" formatCode="0.00">
                  <c:v>153.38</c:v>
                </c:pt>
                <c:pt idx="249" formatCode="0.00">
                  <c:v>146.44999999999999</c:v>
                </c:pt>
                <c:pt idx="250" formatCode="0.00">
                  <c:v>77.150000000000006</c:v>
                </c:pt>
                <c:pt idx="251" formatCode="0.00">
                  <c:v>77.150000000000006</c:v>
                </c:pt>
                <c:pt idx="252" formatCode="0.00">
                  <c:v>54.05</c:v>
                </c:pt>
                <c:pt idx="253" formatCode="0.00">
                  <c:v>44.81</c:v>
                </c:pt>
                <c:pt idx="254" formatCode="0.00">
                  <c:v>54.05</c:v>
                </c:pt>
                <c:pt idx="255" formatCode="0.00">
                  <c:v>49.43</c:v>
                </c:pt>
                <c:pt idx="256" formatCode="0.00">
                  <c:v>28.64</c:v>
                </c:pt>
                <c:pt idx="257" formatCode="0.00">
                  <c:v>60.98</c:v>
                </c:pt>
                <c:pt idx="258" formatCode="0.00">
                  <c:v>88.7</c:v>
                </c:pt>
                <c:pt idx="259" formatCode="0.00">
                  <c:v>54.05</c:v>
                </c:pt>
                <c:pt idx="260" formatCode="0.00">
                  <c:v>54.05</c:v>
                </c:pt>
                <c:pt idx="261" formatCode="0.00">
                  <c:v>88.7</c:v>
                </c:pt>
                <c:pt idx="262" formatCode="0.00">
                  <c:v>77.150000000000006</c:v>
                </c:pt>
                <c:pt idx="263" formatCode="0.00">
                  <c:v>54.05</c:v>
                </c:pt>
                <c:pt idx="264" formatCode="0.00">
                  <c:v>100.25</c:v>
                </c:pt>
                <c:pt idx="265" formatCode="0.00">
                  <c:v>146.44999999999999</c:v>
                </c:pt>
                <c:pt idx="266" formatCode="0.00">
                  <c:v>109</c:v>
                </c:pt>
                <c:pt idx="267" formatCode="0.00">
                  <c:v>139.52000000000001</c:v>
                </c:pt>
                <c:pt idx="268" formatCode="0.00">
                  <c:v>100.25</c:v>
                </c:pt>
                <c:pt idx="269" formatCode="0.00">
                  <c:v>111.8</c:v>
                </c:pt>
                <c:pt idx="270" formatCode="0.00">
                  <c:v>134.9</c:v>
                </c:pt>
                <c:pt idx="271" formatCode="0.00">
                  <c:v>139.52000000000001</c:v>
                </c:pt>
                <c:pt idx="272" formatCode="0.00">
                  <c:v>123.35</c:v>
                </c:pt>
                <c:pt idx="273" formatCode="0.00">
                  <c:v>169.55</c:v>
                </c:pt>
                <c:pt idx="274" formatCode="0.00">
                  <c:v>111.8</c:v>
                </c:pt>
                <c:pt idx="280" formatCode="0.00">
                  <c:v>79.459999999999994</c:v>
                </c:pt>
                <c:pt idx="281" formatCode="0.00">
                  <c:v>88.7</c:v>
                </c:pt>
                <c:pt idx="282" formatCode="0.00">
                  <c:v>65.599999999999994</c:v>
                </c:pt>
                <c:pt idx="283" formatCode="0.00">
                  <c:v>40.19</c:v>
                </c:pt>
                <c:pt idx="284" formatCode="0.00">
                  <c:v>49.43</c:v>
                </c:pt>
                <c:pt idx="289" formatCode="0.00">
                  <c:v>77.150000000000006</c:v>
                </c:pt>
                <c:pt idx="290" formatCode="0.00">
                  <c:v>30.95</c:v>
                </c:pt>
                <c:pt idx="291" formatCode="0.00">
                  <c:v>42.5</c:v>
                </c:pt>
                <c:pt idx="292" formatCode="0.00">
                  <c:v>30.95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10080"/>
        <c:axId val="131117056"/>
      </c:lineChart>
      <c:catAx>
        <c:axId val="130910080"/>
        <c:scaling>
          <c:orientation val="minMax"/>
        </c:scaling>
        <c:delete val="0"/>
        <c:axPos val="b"/>
        <c:numFmt formatCode="m/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17056"/>
        <c:crosses val="max"/>
        <c:auto val="1"/>
        <c:lblAlgn val="ctr"/>
        <c:lblOffset val="100"/>
        <c:tickLblSkip val="24"/>
        <c:tickMarkSkip val="24"/>
        <c:noMultiLvlLbl val="0"/>
      </c:catAx>
      <c:valAx>
        <c:axId val="131117056"/>
        <c:scaling>
          <c:orientation val="maxMin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59706997409637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10080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Buckman Well 9:  Measured Pumping and Non-pumping Water Levels</a:t>
            </a:r>
          </a:p>
        </c:rich>
      </c:tx>
      <c:layout>
        <c:manualLayout>
          <c:xMode val="edge"/>
          <c:yMode val="edge"/>
          <c:x val="0.12430632837561971"/>
          <c:y val="3.4257801108194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8779134295228"/>
          <c:y val="0.14192495921696574"/>
          <c:w val="0.83573806881243062"/>
          <c:h val="0.69494290375203915"/>
        </c:manualLayout>
      </c:layout>
      <c:lineChart>
        <c:grouping val="standard"/>
        <c:varyColors val="0"/>
        <c:ser>
          <c:idx val="0"/>
          <c:order val="0"/>
          <c:tx>
            <c:strRef>
              <c:f>'BW Water Levels'!$R$251</c:f>
              <c:strCache>
                <c:ptCount val="1"/>
                <c:pt idx="0">
                  <c:v>online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lgDash"/>
              </a:ln>
            </c:spPr>
            <c:trendlineType val="linear"/>
            <c:dispRSqr val="0"/>
            <c:dispEq val="0"/>
          </c:trendline>
          <c:cat>
            <c:numRef>
              <c:f>'BW Water Levels'!$A$252:$A$400</c:f>
              <c:numCache>
                <c:formatCode>m/d/yy;@</c:formatCode>
                <c:ptCount val="149"/>
                <c:pt idx="0">
                  <c:v>37741</c:v>
                </c:pt>
                <c:pt idx="1">
                  <c:v>37772</c:v>
                </c:pt>
                <c:pt idx="2">
                  <c:v>37802</c:v>
                </c:pt>
                <c:pt idx="3">
                  <c:v>37833</c:v>
                </c:pt>
                <c:pt idx="4">
                  <c:v>37864</c:v>
                </c:pt>
                <c:pt idx="5">
                  <c:v>37894</c:v>
                </c:pt>
                <c:pt idx="6">
                  <c:v>37925</c:v>
                </c:pt>
                <c:pt idx="7">
                  <c:v>37955</c:v>
                </c:pt>
                <c:pt idx="8">
                  <c:v>37986</c:v>
                </c:pt>
                <c:pt idx="9">
                  <c:v>38017</c:v>
                </c:pt>
                <c:pt idx="10">
                  <c:v>38045</c:v>
                </c:pt>
                <c:pt idx="11">
                  <c:v>38077</c:v>
                </c:pt>
                <c:pt idx="12">
                  <c:v>38107</c:v>
                </c:pt>
                <c:pt idx="13">
                  <c:v>38138</c:v>
                </c:pt>
                <c:pt idx="14">
                  <c:v>38168</c:v>
                </c:pt>
                <c:pt idx="15">
                  <c:v>38199</c:v>
                </c:pt>
                <c:pt idx="16">
                  <c:v>38230</c:v>
                </c:pt>
                <c:pt idx="17">
                  <c:v>38260</c:v>
                </c:pt>
                <c:pt idx="18">
                  <c:v>38291</c:v>
                </c:pt>
                <c:pt idx="19">
                  <c:v>38321</c:v>
                </c:pt>
                <c:pt idx="20">
                  <c:v>38352</c:v>
                </c:pt>
                <c:pt idx="21">
                  <c:v>38383</c:v>
                </c:pt>
                <c:pt idx="22">
                  <c:v>38411</c:v>
                </c:pt>
                <c:pt idx="23">
                  <c:v>38442</c:v>
                </c:pt>
                <c:pt idx="24">
                  <c:v>38472</c:v>
                </c:pt>
                <c:pt idx="25">
                  <c:v>38503</c:v>
                </c:pt>
                <c:pt idx="26">
                  <c:v>38533</c:v>
                </c:pt>
                <c:pt idx="27">
                  <c:v>38564</c:v>
                </c:pt>
                <c:pt idx="28">
                  <c:v>38595</c:v>
                </c:pt>
                <c:pt idx="29">
                  <c:v>38625</c:v>
                </c:pt>
                <c:pt idx="30">
                  <c:v>38656</c:v>
                </c:pt>
                <c:pt idx="31">
                  <c:v>38686</c:v>
                </c:pt>
                <c:pt idx="32">
                  <c:v>38717</c:v>
                </c:pt>
                <c:pt idx="33">
                  <c:v>38748</c:v>
                </c:pt>
                <c:pt idx="34">
                  <c:v>38776</c:v>
                </c:pt>
                <c:pt idx="35">
                  <c:v>38807</c:v>
                </c:pt>
                <c:pt idx="36">
                  <c:v>38837</c:v>
                </c:pt>
                <c:pt idx="37">
                  <c:v>38868</c:v>
                </c:pt>
                <c:pt idx="38">
                  <c:v>38898</c:v>
                </c:pt>
                <c:pt idx="39">
                  <c:v>38929</c:v>
                </c:pt>
                <c:pt idx="40">
                  <c:v>38960</c:v>
                </c:pt>
                <c:pt idx="41">
                  <c:v>38990</c:v>
                </c:pt>
                <c:pt idx="42">
                  <c:v>39021</c:v>
                </c:pt>
                <c:pt idx="43">
                  <c:v>39051</c:v>
                </c:pt>
                <c:pt idx="44">
                  <c:v>39082</c:v>
                </c:pt>
                <c:pt idx="45">
                  <c:v>39113</c:v>
                </c:pt>
                <c:pt idx="46">
                  <c:v>39141</c:v>
                </c:pt>
                <c:pt idx="47">
                  <c:v>39172</c:v>
                </c:pt>
                <c:pt idx="48">
                  <c:v>39202</c:v>
                </c:pt>
                <c:pt idx="49">
                  <c:v>39233</c:v>
                </c:pt>
                <c:pt idx="50">
                  <c:v>39263</c:v>
                </c:pt>
                <c:pt idx="51">
                  <c:v>39294</c:v>
                </c:pt>
                <c:pt idx="52">
                  <c:v>39325</c:v>
                </c:pt>
                <c:pt idx="53">
                  <c:v>39355</c:v>
                </c:pt>
                <c:pt idx="54">
                  <c:v>39386</c:v>
                </c:pt>
                <c:pt idx="55">
                  <c:v>39416</c:v>
                </c:pt>
                <c:pt idx="56">
                  <c:v>39447</c:v>
                </c:pt>
                <c:pt idx="57">
                  <c:v>39478</c:v>
                </c:pt>
                <c:pt idx="58">
                  <c:v>39507</c:v>
                </c:pt>
                <c:pt idx="59">
                  <c:v>39538</c:v>
                </c:pt>
                <c:pt idx="60">
                  <c:v>39568</c:v>
                </c:pt>
                <c:pt idx="61">
                  <c:v>39599</c:v>
                </c:pt>
                <c:pt idx="62">
                  <c:v>39629</c:v>
                </c:pt>
                <c:pt idx="63">
                  <c:v>39660</c:v>
                </c:pt>
                <c:pt idx="64">
                  <c:v>39691</c:v>
                </c:pt>
                <c:pt idx="65">
                  <c:v>39721</c:v>
                </c:pt>
                <c:pt idx="66">
                  <c:v>39752</c:v>
                </c:pt>
                <c:pt idx="67">
                  <c:v>39782</c:v>
                </c:pt>
                <c:pt idx="68">
                  <c:v>39813</c:v>
                </c:pt>
                <c:pt idx="69">
                  <c:v>39844</c:v>
                </c:pt>
                <c:pt idx="70">
                  <c:v>39872</c:v>
                </c:pt>
                <c:pt idx="71">
                  <c:v>39903</c:v>
                </c:pt>
                <c:pt idx="72">
                  <c:v>39933</c:v>
                </c:pt>
                <c:pt idx="73">
                  <c:v>39964</c:v>
                </c:pt>
                <c:pt idx="74">
                  <c:v>39994</c:v>
                </c:pt>
                <c:pt idx="75">
                  <c:v>40025</c:v>
                </c:pt>
                <c:pt idx="76">
                  <c:v>40056</c:v>
                </c:pt>
                <c:pt idx="77">
                  <c:v>40086</c:v>
                </c:pt>
                <c:pt idx="78">
                  <c:v>40117</c:v>
                </c:pt>
                <c:pt idx="79">
                  <c:v>40147</c:v>
                </c:pt>
                <c:pt idx="80">
                  <c:v>40178</c:v>
                </c:pt>
                <c:pt idx="81">
                  <c:v>40209</c:v>
                </c:pt>
                <c:pt idx="82">
                  <c:v>40237</c:v>
                </c:pt>
                <c:pt idx="83">
                  <c:v>40268</c:v>
                </c:pt>
                <c:pt idx="84">
                  <c:v>40298</c:v>
                </c:pt>
                <c:pt idx="85">
                  <c:v>40329</c:v>
                </c:pt>
                <c:pt idx="86">
                  <c:v>40359</c:v>
                </c:pt>
                <c:pt idx="87">
                  <c:v>40390</c:v>
                </c:pt>
                <c:pt idx="88">
                  <c:v>40421</c:v>
                </c:pt>
                <c:pt idx="89">
                  <c:v>40451</c:v>
                </c:pt>
                <c:pt idx="90">
                  <c:v>40482</c:v>
                </c:pt>
                <c:pt idx="91">
                  <c:v>40512</c:v>
                </c:pt>
                <c:pt idx="92">
                  <c:v>40543</c:v>
                </c:pt>
                <c:pt idx="93">
                  <c:v>40574</c:v>
                </c:pt>
                <c:pt idx="94">
                  <c:v>40602</c:v>
                </c:pt>
                <c:pt idx="95">
                  <c:v>40633</c:v>
                </c:pt>
                <c:pt idx="96">
                  <c:v>40663</c:v>
                </c:pt>
                <c:pt idx="97">
                  <c:v>40694</c:v>
                </c:pt>
                <c:pt idx="98">
                  <c:v>40724</c:v>
                </c:pt>
                <c:pt idx="99">
                  <c:v>40755</c:v>
                </c:pt>
                <c:pt idx="100">
                  <c:v>40786</c:v>
                </c:pt>
                <c:pt idx="101">
                  <c:v>40816</c:v>
                </c:pt>
                <c:pt idx="102">
                  <c:v>40847</c:v>
                </c:pt>
                <c:pt idx="103">
                  <c:v>40877</c:v>
                </c:pt>
                <c:pt idx="104">
                  <c:v>40908</c:v>
                </c:pt>
                <c:pt idx="105">
                  <c:v>40939</c:v>
                </c:pt>
                <c:pt idx="106">
                  <c:v>40968</c:v>
                </c:pt>
                <c:pt idx="107">
                  <c:v>40999</c:v>
                </c:pt>
                <c:pt idx="108">
                  <c:v>41029</c:v>
                </c:pt>
                <c:pt idx="109">
                  <c:v>41060</c:v>
                </c:pt>
                <c:pt idx="110">
                  <c:v>41090</c:v>
                </c:pt>
                <c:pt idx="111">
                  <c:v>41121</c:v>
                </c:pt>
                <c:pt idx="112">
                  <c:v>41152</c:v>
                </c:pt>
                <c:pt idx="113">
                  <c:v>41182</c:v>
                </c:pt>
                <c:pt idx="114">
                  <c:v>41213</c:v>
                </c:pt>
                <c:pt idx="115">
                  <c:v>41243</c:v>
                </c:pt>
                <c:pt idx="116">
                  <c:v>41274</c:v>
                </c:pt>
                <c:pt idx="117">
                  <c:v>41305</c:v>
                </c:pt>
                <c:pt idx="118">
                  <c:v>41333</c:v>
                </c:pt>
                <c:pt idx="119">
                  <c:v>41364</c:v>
                </c:pt>
                <c:pt idx="120">
                  <c:v>41394</c:v>
                </c:pt>
                <c:pt idx="121">
                  <c:v>41425</c:v>
                </c:pt>
                <c:pt idx="122">
                  <c:v>41455</c:v>
                </c:pt>
                <c:pt idx="123">
                  <c:v>41486</c:v>
                </c:pt>
                <c:pt idx="124">
                  <c:v>41517</c:v>
                </c:pt>
                <c:pt idx="125">
                  <c:v>41547</c:v>
                </c:pt>
                <c:pt idx="126">
                  <c:v>41578</c:v>
                </c:pt>
                <c:pt idx="127">
                  <c:v>41608</c:v>
                </c:pt>
                <c:pt idx="128">
                  <c:v>41639</c:v>
                </c:pt>
                <c:pt idx="129">
                  <c:v>41670</c:v>
                </c:pt>
                <c:pt idx="130">
                  <c:v>41698</c:v>
                </c:pt>
                <c:pt idx="131">
                  <c:v>41729</c:v>
                </c:pt>
                <c:pt idx="132">
                  <c:v>41759</c:v>
                </c:pt>
                <c:pt idx="133">
                  <c:v>41790</c:v>
                </c:pt>
                <c:pt idx="134">
                  <c:v>41820</c:v>
                </c:pt>
                <c:pt idx="135">
                  <c:v>41851</c:v>
                </c:pt>
                <c:pt idx="136">
                  <c:v>41882</c:v>
                </c:pt>
                <c:pt idx="137">
                  <c:v>41912</c:v>
                </c:pt>
                <c:pt idx="138">
                  <c:v>41913</c:v>
                </c:pt>
                <c:pt idx="139">
                  <c:v>41944</c:v>
                </c:pt>
                <c:pt idx="140">
                  <c:v>41974</c:v>
                </c:pt>
                <c:pt idx="141">
                  <c:v>42005</c:v>
                </c:pt>
                <c:pt idx="142">
                  <c:v>42036</c:v>
                </c:pt>
                <c:pt idx="143">
                  <c:v>42064</c:v>
                </c:pt>
                <c:pt idx="144">
                  <c:v>42095</c:v>
                </c:pt>
                <c:pt idx="145">
                  <c:v>42125</c:v>
                </c:pt>
              </c:numCache>
            </c:numRef>
          </c:cat>
          <c:val>
            <c:numRef>
              <c:f>'BW Water Levels'!$R$252:$R$400</c:f>
              <c:numCache>
                <c:formatCode>0.0</c:formatCode>
                <c:ptCount val="149"/>
                <c:pt idx="7">
                  <c:v>669.5</c:v>
                </c:pt>
                <c:pt idx="8">
                  <c:v>670.7</c:v>
                </c:pt>
                <c:pt idx="9">
                  <c:v>528</c:v>
                </c:pt>
                <c:pt idx="10">
                  <c:v>531.1</c:v>
                </c:pt>
                <c:pt idx="11">
                  <c:v>471.62</c:v>
                </c:pt>
                <c:pt idx="12">
                  <c:v>458.72</c:v>
                </c:pt>
                <c:pt idx="13">
                  <c:v>472.71</c:v>
                </c:pt>
                <c:pt idx="14">
                  <c:v>435.9</c:v>
                </c:pt>
                <c:pt idx="15">
                  <c:v>430.5</c:v>
                </c:pt>
                <c:pt idx="16">
                  <c:v>501.2</c:v>
                </c:pt>
                <c:pt idx="17">
                  <c:v>448.32</c:v>
                </c:pt>
                <c:pt idx="19">
                  <c:v>336.7</c:v>
                </c:pt>
                <c:pt idx="20">
                  <c:v>325.88</c:v>
                </c:pt>
                <c:pt idx="21">
                  <c:v>332.85</c:v>
                </c:pt>
                <c:pt idx="22">
                  <c:v>370.85</c:v>
                </c:pt>
                <c:pt idx="23">
                  <c:v>383.48</c:v>
                </c:pt>
                <c:pt idx="24">
                  <c:v>381.1</c:v>
                </c:pt>
                <c:pt idx="25">
                  <c:v>393.75</c:v>
                </c:pt>
                <c:pt idx="26">
                  <c:v>337.73</c:v>
                </c:pt>
                <c:pt idx="27">
                  <c:v>452.07</c:v>
                </c:pt>
                <c:pt idx="28">
                  <c:v>480.02</c:v>
                </c:pt>
                <c:pt idx="29">
                  <c:v>440.11</c:v>
                </c:pt>
                <c:pt idx="30">
                  <c:v>419.88</c:v>
                </c:pt>
                <c:pt idx="31">
                  <c:v>427.12</c:v>
                </c:pt>
                <c:pt idx="32">
                  <c:v>429.25</c:v>
                </c:pt>
                <c:pt idx="34">
                  <c:v>401.62</c:v>
                </c:pt>
                <c:pt idx="35">
                  <c:v>408.36</c:v>
                </c:pt>
                <c:pt idx="36">
                  <c:v>416.4</c:v>
                </c:pt>
                <c:pt idx="37">
                  <c:v>419.95</c:v>
                </c:pt>
                <c:pt idx="38">
                  <c:v>426.65</c:v>
                </c:pt>
                <c:pt idx="39">
                  <c:v>428.15</c:v>
                </c:pt>
                <c:pt idx="40">
                  <c:v>422.75</c:v>
                </c:pt>
                <c:pt idx="41">
                  <c:v>515.54999999999995</c:v>
                </c:pt>
                <c:pt idx="42">
                  <c:v>597.35</c:v>
                </c:pt>
                <c:pt idx="43">
                  <c:v>427.2</c:v>
                </c:pt>
                <c:pt idx="44">
                  <c:v>425.26</c:v>
                </c:pt>
                <c:pt idx="45">
                  <c:v>424.25</c:v>
                </c:pt>
                <c:pt idx="46">
                  <c:v>394.25</c:v>
                </c:pt>
                <c:pt idx="47">
                  <c:v>391.4</c:v>
                </c:pt>
                <c:pt idx="48">
                  <c:v>381.2</c:v>
                </c:pt>
                <c:pt idx="49">
                  <c:v>421.26</c:v>
                </c:pt>
                <c:pt idx="50">
                  <c:v>430.7</c:v>
                </c:pt>
                <c:pt idx="51">
                  <c:v>375.9</c:v>
                </c:pt>
                <c:pt idx="52">
                  <c:v>356.68</c:v>
                </c:pt>
                <c:pt idx="53">
                  <c:v>370.1</c:v>
                </c:pt>
                <c:pt idx="54">
                  <c:v>401.2</c:v>
                </c:pt>
                <c:pt idx="55">
                  <c:v>409.3</c:v>
                </c:pt>
                <c:pt idx="56">
                  <c:v>420.5</c:v>
                </c:pt>
                <c:pt idx="57">
                  <c:v>418.4</c:v>
                </c:pt>
                <c:pt idx="58">
                  <c:v>400.6</c:v>
                </c:pt>
                <c:pt idx="59">
                  <c:v>417.8</c:v>
                </c:pt>
                <c:pt idx="60">
                  <c:v>337.8</c:v>
                </c:pt>
                <c:pt idx="61">
                  <c:v>396.45</c:v>
                </c:pt>
                <c:pt idx="62">
                  <c:v>407.55</c:v>
                </c:pt>
                <c:pt idx="63">
                  <c:v>411.4</c:v>
                </c:pt>
                <c:pt idx="64">
                  <c:v>412.6</c:v>
                </c:pt>
                <c:pt idx="65">
                  <c:v>408.12</c:v>
                </c:pt>
                <c:pt idx="66">
                  <c:v>372.4</c:v>
                </c:pt>
                <c:pt idx="67">
                  <c:v>357</c:v>
                </c:pt>
                <c:pt idx="68">
                  <c:v>357.4</c:v>
                </c:pt>
                <c:pt idx="69">
                  <c:v>352.23</c:v>
                </c:pt>
                <c:pt idx="70">
                  <c:v>354.8</c:v>
                </c:pt>
                <c:pt idx="71">
                  <c:v>357.8</c:v>
                </c:pt>
                <c:pt idx="72">
                  <c:v>311.83</c:v>
                </c:pt>
                <c:pt idx="73">
                  <c:v>318.45</c:v>
                </c:pt>
                <c:pt idx="74">
                  <c:v>386</c:v>
                </c:pt>
                <c:pt idx="75">
                  <c:v>434.95</c:v>
                </c:pt>
                <c:pt idx="76">
                  <c:v>441.1</c:v>
                </c:pt>
                <c:pt idx="77">
                  <c:v>415.1</c:v>
                </c:pt>
                <c:pt idx="78">
                  <c:v>383.25</c:v>
                </c:pt>
                <c:pt idx="79">
                  <c:v>455.35</c:v>
                </c:pt>
                <c:pt idx="80">
                  <c:v>475.75</c:v>
                </c:pt>
                <c:pt idx="81" formatCode="General">
                  <c:v>450.8</c:v>
                </c:pt>
                <c:pt idx="82" formatCode="General">
                  <c:v>472.35</c:v>
                </c:pt>
                <c:pt idx="83" formatCode="General">
                  <c:v>455.8</c:v>
                </c:pt>
                <c:pt idx="84" formatCode="General">
                  <c:v>372.9</c:v>
                </c:pt>
                <c:pt idx="85" formatCode="General">
                  <c:v>380.1</c:v>
                </c:pt>
                <c:pt idx="86" formatCode="General">
                  <c:v>441.35</c:v>
                </c:pt>
                <c:pt idx="87" formatCode="General">
                  <c:v>430.25</c:v>
                </c:pt>
                <c:pt idx="88" formatCode="General">
                  <c:v>418.75</c:v>
                </c:pt>
                <c:pt idx="89" formatCode="General">
                  <c:v>419.55</c:v>
                </c:pt>
                <c:pt idx="90" formatCode="General">
                  <c:v>419.75</c:v>
                </c:pt>
                <c:pt idx="91" formatCode="General">
                  <c:v>415.75</c:v>
                </c:pt>
                <c:pt idx="92" formatCode="General">
                  <c:v>375.1</c:v>
                </c:pt>
                <c:pt idx="93" formatCode="0.00">
                  <c:v>376.1</c:v>
                </c:pt>
                <c:pt idx="94" formatCode="0.00">
                  <c:v>259.14999999999998</c:v>
                </c:pt>
                <c:pt idx="95" formatCode="0.00">
                  <c:v>282.35000000000002</c:v>
                </c:pt>
                <c:pt idx="96" formatCode="0.00">
                  <c:v>281.95</c:v>
                </c:pt>
                <c:pt idx="97" formatCode="0.00">
                  <c:v>263.25</c:v>
                </c:pt>
                <c:pt idx="98" formatCode="0.00">
                  <c:v>262.55</c:v>
                </c:pt>
                <c:pt idx="99" formatCode="0.00">
                  <c:v>262.35000000000002</c:v>
                </c:pt>
                <c:pt idx="100" formatCode="0.00">
                  <c:v>324</c:v>
                </c:pt>
                <c:pt idx="101" formatCode="0.00">
                  <c:v>366.1</c:v>
                </c:pt>
                <c:pt idx="102" formatCode="0.00">
                  <c:v>364.2</c:v>
                </c:pt>
                <c:pt idx="103" formatCode="0.00">
                  <c:v>236.8</c:v>
                </c:pt>
                <c:pt idx="104" formatCode="0.00">
                  <c:v>217.8</c:v>
                </c:pt>
                <c:pt idx="105" formatCode="0.00">
                  <c:v>206.3</c:v>
                </c:pt>
                <c:pt idx="106" formatCode="0.00">
                  <c:v>198.2</c:v>
                </c:pt>
                <c:pt idx="107" formatCode="0.00">
                  <c:v>190.9</c:v>
                </c:pt>
                <c:pt idx="108" formatCode="0.00">
                  <c:v>185.5</c:v>
                </c:pt>
                <c:pt idx="109" formatCode="0.00">
                  <c:v>180.1</c:v>
                </c:pt>
                <c:pt idx="110" formatCode="0.00">
                  <c:v>197.1</c:v>
                </c:pt>
                <c:pt idx="111" formatCode="0.00">
                  <c:v>307.45</c:v>
                </c:pt>
                <c:pt idx="112" formatCode="0.00">
                  <c:v>346.1</c:v>
                </c:pt>
                <c:pt idx="113" formatCode="0.00">
                  <c:v>250.3</c:v>
                </c:pt>
                <c:pt idx="114" formatCode="0.00">
                  <c:v>229.4</c:v>
                </c:pt>
                <c:pt idx="115" formatCode="0.00">
                  <c:v>210</c:v>
                </c:pt>
                <c:pt idx="116" formatCode="0.00">
                  <c:v>197.15</c:v>
                </c:pt>
                <c:pt idx="117" formatCode="0.00">
                  <c:v>213.6</c:v>
                </c:pt>
                <c:pt idx="118" formatCode="0.00">
                  <c:v>256.89999999999998</c:v>
                </c:pt>
                <c:pt idx="119" formatCode="0.00">
                  <c:v>261</c:v>
                </c:pt>
                <c:pt idx="120" formatCode="0.00">
                  <c:v>247.5</c:v>
                </c:pt>
                <c:pt idx="121" formatCode="0.00">
                  <c:v>231.5</c:v>
                </c:pt>
                <c:pt idx="122" formatCode="0.00">
                  <c:v>219.5</c:v>
                </c:pt>
                <c:pt idx="123" formatCode="0.00">
                  <c:v>260</c:v>
                </c:pt>
                <c:pt idx="128" formatCode="0.00">
                  <c:v>247.6</c:v>
                </c:pt>
                <c:pt idx="129" formatCode="0.00">
                  <c:v>245.5</c:v>
                </c:pt>
                <c:pt idx="134" formatCode="0.00">
                  <c:v>194.75</c:v>
                </c:pt>
                <c:pt idx="135" formatCode="0.00">
                  <c:v>446.6</c:v>
                </c:pt>
                <c:pt idx="136" formatCode="0.00">
                  <c:v>254.25</c:v>
                </c:pt>
                <c:pt idx="137" formatCode="0.00">
                  <c:v>228.7</c:v>
                </c:pt>
                <c:pt idx="141" formatCode="0.00">
                  <c:v>176</c:v>
                </c:pt>
                <c:pt idx="142" formatCode="0.00">
                  <c:v>170.45</c:v>
                </c:pt>
                <c:pt idx="143" formatCode="0.00">
                  <c:v>165.35</c:v>
                </c:pt>
                <c:pt idx="144" formatCode="0.00">
                  <c:v>169.85</c:v>
                </c:pt>
                <c:pt idx="145" formatCode="0.00">
                  <c:v>181.1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91936"/>
        <c:axId val="131193472"/>
      </c:lineChart>
      <c:dateAx>
        <c:axId val="131191936"/>
        <c:scaling>
          <c:orientation val="minMax"/>
        </c:scaling>
        <c:delete val="0"/>
        <c:axPos val="b"/>
        <c:numFmt formatCode="m/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93472"/>
        <c:crosses val="max"/>
        <c:auto val="1"/>
        <c:lblOffset val="100"/>
        <c:baseTimeUnit val="months"/>
        <c:majorUnit val="1"/>
        <c:majorTimeUnit val="years"/>
        <c:minorUnit val="6"/>
        <c:minorTimeUnit val="months"/>
      </c:dateAx>
      <c:valAx>
        <c:axId val="131193472"/>
        <c:scaling>
          <c:orientation val="maxMin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Depth-to-Water (feet below ground level)</a:t>
                </a:r>
              </a:p>
            </c:rich>
          </c:tx>
          <c:layout>
            <c:manualLayout>
              <c:xMode val="edge"/>
              <c:yMode val="edge"/>
              <c:x val="1.1098279381743948E-3"/>
              <c:y val="0.1827080438474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91936"/>
        <c:crosses val="autoZero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6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5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6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7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8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19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20">
    <tabColor theme="5"/>
  </sheetPr>
  <sheetViews>
    <sheetView zoomScale="130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7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8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9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0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1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2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3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4"/>
  <sheetViews>
    <sheetView zoomScale="75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490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H435"/>
  <sheetViews>
    <sheetView view="pageBreakPreview" zoomScale="115" zoomScaleNormal="75" zoomScaleSheetLayoutView="115" workbookViewId="0">
      <pane xSplit="1" ySplit="3" topLeftCell="M423" activePane="bottomRight" state="frozen"/>
      <selection pane="topRight" activeCell="B1" sqref="B1"/>
      <selection pane="bottomLeft" activeCell="A4" sqref="A4"/>
      <selection pane="bottomRight" activeCell="AD427" sqref="AD427"/>
    </sheetView>
  </sheetViews>
  <sheetFormatPr defaultRowHeight="15.75" x14ac:dyDescent="0.25"/>
  <cols>
    <col min="1" max="1" width="15.140625" style="56" customWidth="1"/>
    <col min="2" max="2" width="8.85546875" style="56" customWidth="1"/>
    <col min="3" max="3" width="9.7109375" style="57" bestFit="1" customWidth="1"/>
    <col min="4" max="4" width="8.7109375" style="56" bestFit="1" customWidth="1"/>
    <col min="5" max="5" width="9.7109375" style="57" bestFit="1" customWidth="1"/>
    <col min="6" max="6" width="8.7109375" style="56" customWidth="1"/>
    <col min="7" max="7" width="9.7109375" style="57" bestFit="1" customWidth="1"/>
    <col min="8" max="8" width="8.7109375" style="56" customWidth="1"/>
    <col min="9" max="9" width="9.7109375" style="57" bestFit="1" customWidth="1"/>
    <col min="10" max="10" width="8.7109375" style="56" customWidth="1"/>
    <col min="11" max="11" width="9.7109375" style="57" bestFit="1" customWidth="1"/>
    <col min="12" max="12" width="8.7109375" style="56" customWidth="1"/>
    <col min="13" max="13" width="9.7109375" style="57" bestFit="1" customWidth="1"/>
    <col min="14" max="14" width="8.7109375" style="56" customWidth="1"/>
    <col min="15" max="15" width="9.7109375" style="57" bestFit="1" customWidth="1"/>
    <col min="16" max="16" width="8.7109375" style="56" customWidth="1"/>
    <col min="17" max="17" width="9.7109375" style="57" bestFit="1" customWidth="1"/>
    <col min="18" max="18" width="8.7109375" style="57" customWidth="1"/>
    <col min="19" max="19" width="9.7109375" style="57" bestFit="1" customWidth="1"/>
    <col min="20" max="20" width="8.7109375" style="57" customWidth="1"/>
    <col min="21" max="21" width="9.7109375" style="57" bestFit="1" customWidth="1"/>
    <col min="22" max="22" width="8.7109375" style="57" bestFit="1" customWidth="1"/>
    <col min="23" max="23" width="9.7109375" style="57" bestFit="1" customWidth="1"/>
    <col min="24" max="24" width="8.7109375" style="57" bestFit="1" customWidth="1"/>
    <col min="25" max="25" width="9.7109375" style="57" bestFit="1" customWidth="1"/>
    <col min="26" max="26" width="8.7109375" style="57" customWidth="1"/>
    <col min="27" max="27" width="9.7109375" style="57" bestFit="1" customWidth="1"/>
    <col min="28" max="28" width="8.7109375" style="56" customWidth="1"/>
    <col min="29" max="29" width="9.7109375" style="56" bestFit="1" customWidth="1"/>
    <col min="30" max="30" width="8.7109375" style="56" customWidth="1"/>
    <col min="31" max="31" width="9.7109375" style="56" bestFit="1" customWidth="1"/>
    <col min="32" max="32" width="15.7109375" style="56" customWidth="1"/>
    <col min="33" max="33" width="33.5703125" style="56" bestFit="1" customWidth="1"/>
    <col min="34" max="16384" width="9.140625" style="56"/>
  </cols>
  <sheetData>
    <row r="1" spans="1:33" ht="20.25" thickBot="1" x14ac:dyDescent="0.4">
      <c r="B1" s="275"/>
      <c r="C1" s="274"/>
      <c r="D1" s="274"/>
      <c r="E1" s="274"/>
      <c r="F1" s="403" t="s">
        <v>371</v>
      </c>
      <c r="G1" s="404"/>
      <c r="H1" s="404"/>
      <c r="I1" s="404"/>
      <c r="J1" s="404"/>
      <c r="K1" s="404"/>
      <c r="L1" s="404"/>
      <c r="M1" s="404"/>
      <c r="N1" s="404"/>
      <c r="O1" s="404"/>
      <c r="P1" s="274"/>
      <c r="Q1" s="274"/>
      <c r="R1" s="274"/>
      <c r="S1" s="274"/>
      <c r="T1" s="403" t="s">
        <v>371</v>
      </c>
      <c r="U1" s="404"/>
      <c r="V1" s="404"/>
      <c r="W1" s="404"/>
      <c r="X1" s="404"/>
      <c r="Y1" s="404"/>
      <c r="Z1" s="404"/>
      <c r="AA1" s="404"/>
      <c r="AB1" s="404"/>
      <c r="AC1" s="404"/>
    </row>
    <row r="2" spans="1:33" ht="33" thickTop="1" thickBot="1" x14ac:dyDescent="0.3">
      <c r="B2" s="407" t="s">
        <v>37</v>
      </c>
      <c r="C2" s="408"/>
      <c r="D2" s="411" t="s">
        <v>38</v>
      </c>
      <c r="E2" s="415"/>
      <c r="F2" s="407" t="s">
        <v>39</v>
      </c>
      <c r="G2" s="408"/>
      <c r="H2" s="411" t="s">
        <v>40</v>
      </c>
      <c r="I2" s="415"/>
      <c r="J2" s="407" t="s">
        <v>41</v>
      </c>
      <c r="K2" s="408"/>
      <c r="L2" s="411" t="s">
        <v>42</v>
      </c>
      <c r="M2" s="415"/>
      <c r="N2" s="407" t="s">
        <v>43</v>
      </c>
      <c r="O2" s="408"/>
      <c r="P2" s="411" t="s">
        <v>44</v>
      </c>
      <c r="Q2" s="415"/>
      <c r="R2" s="407" t="s">
        <v>45</v>
      </c>
      <c r="S2" s="408"/>
      <c r="T2" s="411" t="s">
        <v>46</v>
      </c>
      <c r="U2" s="412"/>
      <c r="V2" s="407" t="s">
        <v>47</v>
      </c>
      <c r="W2" s="413"/>
      <c r="X2" s="411" t="s">
        <v>48</v>
      </c>
      <c r="Y2" s="412"/>
      <c r="Z2" s="409" t="s">
        <v>49</v>
      </c>
      <c r="AA2" s="414"/>
      <c r="AB2" s="409" t="s">
        <v>291</v>
      </c>
      <c r="AC2" s="410"/>
      <c r="AD2" s="409" t="s">
        <v>50</v>
      </c>
      <c r="AE2" s="410"/>
      <c r="AF2" s="58" t="s">
        <v>292</v>
      </c>
      <c r="AG2" s="59"/>
    </row>
    <row r="3" spans="1:33" ht="16.5" thickBot="1" x14ac:dyDescent="0.3">
      <c r="A3" s="98" t="s">
        <v>0</v>
      </c>
      <c r="B3" s="218" t="s">
        <v>271</v>
      </c>
      <c r="C3" s="219" t="s">
        <v>272</v>
      </c>
      <c r="D3" s="218" t="s">
        <v>271</v>
      </c>
      <c r="E3" s="219" t="s">
        <v>272</v>
      </c>
      <c r="F3" s="218" t="s">
        <v>271</v>
      </c>
      <c r="G3" s="219" t="s">
        <v>272</v>
      </c>
      <c r="H3" s="218" t="s">
        <v>271</v>
      </c>
      <c r="I3" s="219" t="s">
        <v>272</v>
      </c>
      <c r="J3" s="218" t="s">
        <v>271</v>
      </c>
      <c r="K3" s="219" t="s">
        <v>272</v>
      </c>
      <c r="L3" s="218" t="s">
        <v>271</v>
      </c>
      <c r="M3" s="219" t="s">
        <v>272</v>
      </c>
      <c r="N3" s="218" t="s">
        <v>271</v>
      </c>
      <c r="O3" s="219" t="s">
        <v>272</v>
      </c>
      <c r="P3" s="218" t="s">
        <v>271</v>
      </c>
      <c r="Q3" s="219" t="s">
        <v>272</v>
      </c>
      <c r="R3" s="218" t="s">
        <v>271</v>
      </c>
      <c r="S3" s="272" t="s">
        <v>272</v>
      </c>
      <c r="T3" s="218" t="s">
        <v>271</v>
      </c>
      <c r="U3" s="219" t="s">
        <v>272</v>
      </c>
      <c r="V3" s="218" t="s">
        <v>271</v>
      </c>
      <c r="W3" s="219" t="s">
        <v>272</v>
      </c>
      <c r="X3" s="218" t="s">
        <v>271</v>
      </c>
      <c r="Y3" s="219" t="s">
        <v>272</v>
      </c>
      <c r="Z3" s="218" t="s">
        <v>271</v>
      </c>
      <c r="AA3" s="219" t="s">
        <v>272</v>
      </c>
      <c r="AB3" s="218" t="s">
        <v>271</v>
      </c>
      <c r="AC3" s="219" t="s">
        <v>272</v>
      </c>
      <c r="AD3" s="218" t="s">
        <v>271</v>
      </c>
      <c r="AE3" s="219" t="s">
        <v>272</v>
      </c>
      <c r="AF3" s="220"/>
      <c r="AG3" s="60"/>
    </row>
    <row r="4" spans="1:33" s="65" customFormat="1" ht="13.5" customHeight="1" x14ac:dyDescent="0.2">
      <c r="A4" s="61">
        <v>29617</v>
      </c>
      <c r="B4" s="62">
        <v>26.484000000000002</v>
      </c>
      <c r="C4" s="62">
        <f>B4*1000000/325851</f>
        <v>81.276411611442043</v>
      </c>
      <c r="D4" s="62">
        <v>52.055999999999997</v>
      </c>
      <c r="E4" s="62">
        <f>D4*1000000/325851</f>
        <v>159.75399799294769</v>
      </c>
      <c r="F4" s="62">
        <v>0</v>
      </c>
      <c r="G4" s="62">
        <f t="shared" ref="G4:G67" si="0">F4*1000000/325851</f>
        <v>0</v>
      </c>
      <c r="H4" s="62">
        <v>0</v>
      </c>
      <c r="I4" s="62">
        <f t="shared" ref="I4:I67" si="1">H4*1000000/325851</f>
        <v>0</v>
      </c>
      <c r="J4" s="62">
        <v>0</v>
      </c>
      <c r="K4" s="62">
        <f t="shared" ref="K4:K67" si="2">J4*1000000/325851</f>
        <v>0</v>
      </c>
      <c r="L4" s="62">
        <v>0</v>
      </c>
      <c r="M4" s="62">
        <f t="shared" ref="M4:M67" si="3">L4*1000000/325851</f>
        <v>0</v>
      </c>
      <c r="N4" s="62"/>
      <c r="O4" s="62"/>
      <c r="P4" s="62"/>
      <c r="Q4" s="62"/>
      <c r="R4" s="62"/>
      <c r="S4" s="273"/>
      <c r="T4" s="367"/>
      <c r="U4" s="62"/>
      <c r="V4" s="62"/>
      <c r="W4" s="62"/>
      <c r="X4" s="62"/>
      <c r="Y4" s="62"/>
      <c r="Z4" s="62"/>
      <c r="AA4" s="62"/>
      <c r="AB4" s="63"/>
      <c r="AC4" s="63"/>
      <c r="AD4" s="64">
        <f t="shared" ref="AD4:AD67" si="4">P4+N4+L4+J4+H4+F4+D4+B4</f>
        <v>78.539999999999992</v>
      </c>
      <c r="AE4" s="62">
        <f t="shared" ref="AE4:AE67" si="5">AD4*1000000/325851</f>
        <v>241.03040960438969</v>
      </c>
    </row>
    <row r="5" spans="1:33" s="65" customFormat="1" ht="13.5" customHeight="1" x14ac:dyDescent="0.2">
      <c r="A5" s="66">
        <v>29645</v>
      </c>
      <c r="B5" s="67">
        <v>33.975000000000001</v>
      </c>
      <c r="C5" s="62">
        <f t="shared" ref="C5:E68" si="6">B5*1000000/325851</f>
        <v>104.26544647707081</v>
      </c>
      <c r="D5" s="67">
        <v>50.762999999999998</v>
      </c>
      <c r="E5" s="62">
        <f t="shared" si="6"/>
        <v>155.78592669655762</v>
      </c>
      <c r="F5" s="67">
        <v>0</v>
      </c>
      <c r="G5" s="62">
        <f t="shared" si="0"/>
        <v>0</v>
      </c>
      <c r="H5" s="67">
        <v>0</v>
      </c>
      <c r="I5" s="62">
        <f t="shared" si="1"/>
        <v>0</v>
      </c>
      <c r="J5" s="67">
        <v>0</v>
      </c>
      <c r="K5" s="62">
        <f t="shared" si="2"/>
        <v>0</v>
      </c>
      <c r="L5" s="67">
        <v>0</v>
      </c>
      <c r="M5" s="62">
        <f t="shared" si="3"/>
        <v>0</v>
      </c>
      <c r="N5" s="67"/>
      <c r="O5" s="62"/>
      <c r="P5" s="67"/>
      <c r="Q5" s="62"/>
      <c r="R5" s="67"/>
      <c r="S5" s="273"/>
      <c r="T5" s="360"/>
      <c r="U5" s="62"/>
      <c r="V5" s="67"/>
      <c r="W5" s="62"/>
      <c r="X5" s="67"/>
      <c r="Y5" s="62"/>
      <c r="Z5" s="67"/>
      <c r="AA5" s="62"/>
      <c r="AB5" s="63"/>
      <c r="AC5" s="63"/>
      <c r="AD5" s="64">
        <f t="shared" si="4"/>
        <v>84.738</v>
      </c>
      <c r="AE5" s="62">
        <f t="shared" si="5"/>
        <v>260.05137317362846</v>
      </c>
    </row>
    <row r="6" spans="1:33" s="65" customFormat="1" ht="13.5" customHeight="1" x14ac:dyDescent="0.2">
      <c r="A6" s="66">
        <v>29676</v>
      </c>
      <c r="B6" s="67">
        <v>30.096</v>
      </c>
      <c r="C6" s="62">
        <f t="shared" si="6"/>
        <v>92.361232587900602</v>
      </c>
      <c r="D6" s="67">
        <v>42.015000000000001</v>
      </c>
      <c r="E6" s="62">
        <f t="shared" si="6"/>
        <v>128.93930047782575</v>
      </c>
      <c r="F6" s="67">
        <v>0</v>
      </c>
      <c r="G6" s="62">
        <f t="shared" si="0"/>
        <v>0</v>
      </c>
      <c r="H6" s="67">
        <v>0</v>
      </c>
      <c r="I6" s="62">
        <f t="shared" si="1"/>
        <v>0</v>
      </c>
      <c r="J6" s="67">
        <v>0</v>
      </c>
      <c r="K6" s="62">
        <f t="shared" si="2"/>
        <v>0</v>
      </c>
      <c r="L6" s="67">
        <v>0</v>
      </c>
      <c r="M6" s="62">
        <f t="shared" si="3"/>
        <v>0</v>
      </c>
      <c r="N6" s="67"/>
      <c r="O6" s="62"/>
      <c r="P6" s="67"/>
      <c r="Q6" s="62"/>
      <c r="R6" s="67"/>
      <c r="S6" s="273"/>
      <c r="T6" s="360"/>
      <c r="U6" s="62"/>
      <c r="V6" s="67"/>
      <c r="W6" s="62"/>
      <c r="X6" s="67"/>
      <c r="Y6" s="62"/>
      <c r="Z6" s="67"/>
      <c r="AA6" s="62"/>
      <c r="AB6" s="63"/>
      <c r="AC6" s="63"/>
      <c r="AD6" s="64">
        <f t="shared" si="4"/>
        <v>72.111000000000004</v>
      </c>
      <c r="AE6" s="62">
        <f t="shared" si="5"/>
        <v>221.30053306572637</v>
      </c>
    </row>
    <row r="7" spans="1:33" s="65" customFormat="1" ht="13.5" customHeight="1" x14ac:dyDescent="0.2">
      <c r="A7" s="66">
        <v>29706</v>
      </c>
      <c r="B7" s="67">
        <v>34.686999999999998</v>
      </c>
      <c r="C7" s="62">
        <f t="shared" si="6"/>
        <v>106.45049424430184</v>
      </c>
      <c r="D7" s="67">
        <v>48.436</v>
      </c>
      <c r="E7" s="62">
        <f t="shared" si="6"/>
        <v>148.64462591798093</v>
      </c>
      <c r="F7" s="67">
        <v>0</v>
      </c>
      <c r="G7" s="62">
        <f t="shared" si="0"/>
        <v>0</v>
      </c>
      <c r="H7" s="67">
        <v>0</v>
      </c>
      <c r="I7" s="62">
        <f t="shared" si="1"/>
        <v>0</v>
      </c>
      <c r="J7" s="67">
        <v>0</v>
      </c>
      <c r="K7" s="62">
        <f t="shared" si="2"/>
        <v>0</v>
      </c>
      <c r="L7" s="67">
        <v>0</v>
      </c>
      <c r="M7" s="62">
        <f t="shared" si="3"/>
        <v>0</v>
      </c>
      <c r="N7" s="67"/>
      <c r="O7" s="62"/>
      <c r="P7" s="67"/>
      <c r="Q7" s="62"/>
      <c r="R7" s="67"/>
      <c r="S7" s="273"/>
      <c r="T7" s="360"/>
      <c r="U7" s="62"/>
      <c r="V7" s="67"/>
      <c r="W7" s="62"/>
      <c r="X7" s="67"/>
      <c r="Y7" s="62"/>
      <c r="Z7" s="67"/>
      <c r="AA7" s="62"/>
      <c r="AB7" s="63"/>
      <c r="AC7" s="63"/>
      <c r="AD7" s="64">
        <f t="shared" si="4"/>
        <v>83.12299999999999</v>
      </c>
      <c r="AE7" s="62">
        <f t="shared" si="5"/>
        <v>255.09512016228271</v>
      </c>
    </row>
    <row r="8" spans="1:33" s="65" customFormat="1" ht="13.5" customHeight="1" x14ac:dyDescent="0.2">
      <c r="A8" s="66">
        <v>29737</v>
      </c>
      <c r="B8" s="67">
        <v>30.527000000000001</v>
      </c>
      <c r="C8" s="62">
        <f t="shared" si="6"/>
        <v>93.683923020030633</v>
      </c>
      <c r="D8" s="67">
        <v>41.472999999999999</v>
      </c>
      <c r="E8" s="62">
        <f t="shared" si="6"/>
        <v>127.27596355389426</v>
      </c>
      <c r="F8" s="67">
        <v>0</v>
      </c>
      <c r="G8" s="62">
        <f t="shared" si="0"/>
        <v>0</v>
      </c>
      <c r="H8" s="67">
        <v>0</v>
      </c>
      <c r="I8" s="62">
        <f t="shared" si="1"/>
        <v>0</v>
      </c>
      <c r="J8" s="67">
        <v>0</v>
      </c>
      <c r="K8" s="62">
        <f t="shared" si="2"/>
        <v>0</v>
      </c>
      <c r="L8" s="67">
        <v>0</v>
      </c>
      <c r="M8" s="62">
        <f t="shared" si="3"/>
        <v>0</v>
      </c>
      <c r="N8" s="67"/>
      <c r="O8" s="62"/>
      <c r="P8" s="67"/>
      <c r="Q8" s="62"/>
      <c r="R8" s="67"/>
      <c r="S8" s="273"/>
      <c r="T8" s="360"/>
      <c r="U8" s="62"/>
      <c r="V8" s="67"/>
      <c r="W8" s="62"/>
      <c r="X8" s="67"/>
      <c r="Y8" s="62"/>
      <c r="Z8" s="67"/>
      <c r="AA8" s="62"/>
      <c r="AB8" s="63"/>
      <c r="AC8" s="63"/>
      <c r="AD8" s="64">
        <f t="shared" si="4"/>
        <v>72</v>
      </c>
      <c r="AE8" s="62">
        <f t="shared" si="5"/>
        <v>220.9598865739249</v>
      </c>
    </row>
    <row r="9" spans="1:33" s="65" customFormat="1" ht="13.5" customHeight="1" x14ac:dyDescent="0.2">
      <c r="A9" s="66">
        <v>29767</v>
      </c>
      <c r="B9" s="67">
        <v>28.968</v>
      </c>
      <c r="C9" s="62">
        <f t="shared" si="6"/>
        <v>88.899527698242451</v>
      </c>
      <c r="D9" s="67">
        <v>43.652000000000001</v>
      </c>
      <c r="E9" s="62">
        <f t="shared" si="6"/>
        <v>133.96306901006901</v>
      </c>
      <c r="F9" s="67">
        <v>0</v>
      </c>
      <c r="G9" s="62">
        <f t="shared" si="0"/>
        <v>0</v>
      </c>
      <c r="H9" s="67">
        <v>0</v>
      </c>
      <c r="I9" s="62">
        <f t="shared" si="1"/>
        <v>0</v>
      </c>
      <c r="J9" s="67">
        <v>0</v>
      </c>
      <c r="K9" s="62">
        <f t="shared" si="2"/>
        <v>0</v>
      </c>
      <c r="L9" s="67">
        <v>0</v>
      </c>
      <c r="M9" s="62">
        <f t="shared" si="3"/>
        <v>0</v>
      </c>
      <c r="N9" s="67"/>
      <c r="O9" s="62"/>
      <c r="P9" s="67"/>
      <c r="Q9" s="62"/>
      <c r="R9" s="67"/>
      <c r="S9" s="273"/>
      <c r="T9" s="360"/>
      <c r="U9" s="62"/>
      <c r="V9" s="67"/>
      <c r="W9" s="62"/>
      <c r="X9" s="67"/>
      <c r="Y9" s="62"/>
      <c r="Z9" s="67"/>
      <c r="AA9" s="62"/>
      <c r="AB9" s="63"/>
      <c r="AC9" s="63"/>
      <c r="AD9" s="64">
        <f t="shared" si="4"/>
        <v>72.62</v>
      </c>
      <c r="AE9" s="62">
        <f t="shared" si="5"/>
        <v>222.86259670831146</v>
      </c>
    </row>
    <row r="10" spans="1:33" s="65" customFormat="1" ht="13.5" customHeight="1" x14ac:dyDescent="0.2">
      <c r="A10" s="66">
        <v>29798</v>
      </c>
      <c r="B10" s="67">
        <v>33.951999999999998</v>
      </c>
      <c r="C10" s="62">
        <f t="shared" si="6"/>
        <v>104.19486206885969</v>
      </c>
      <c r="D10" s="67">
        <v>41.738</v>
      </c>
      <c r="E10" s="62">
        <f t="shared" si="6"/>
        <v>128.08921869197886</v>
      </c>
      <c r="F10" s="67">
        <v>0</v>
      </c>
      <c r="G10" s="62">
        <f t="shared" si="0"/>
        <v>0</v>
      </c>
      <c r="H10" s="67">
        <v>0</v>
      </c>
      <c r="I10" s="62">
        <f t="shared" si="1"/>
        <v>0</v>
      </c>
      <c r="J10" s="67">
        <v>0</v>
      </c>
      <c r="K10" s="62">
        <f t="shared" si="2"/>
        <v>0</v>
      </c>
      <c r="L10" s="67">
        <v>0</v>
      </c>
      <c r="M10" s="62">
        <f t="shared" si="3"/>
        <v>0</v>
      </c>
      <c r="N10" s="67"/>
      <c r="O10" s="62"/>
      <c r="P10" s="67"/>
      <c r="Q10" s="62"/>
      <c r="R10" s="67"/>
      <c r="S10" s="273"/>
      <c r="T10" s="360"/>
      <c r="U10" s="62"/>
      <c r="V10" s="67"/>
      <c r="W10" s="62"/>
      <c r="X10" s="67"/>
      <c r="Y10" s="62"/>
      <c r="Z10" s="67"/>
      <c r="AA10" s="62"/>
      <c r="AB10" s="63"/>
      <c r="AC10" s="63"/>
      <c r="AD10" s="64">
        <f t="shared" si="4"/>
        <v>75.69</v>
      </c>
      <c r="AE10" s="62">
        <f t="shared" si="5"/>
        <v>232.28408076083855</v>
      </c>
    </row>
    <row r="11" spans="1:33" s="65" customFormat="1" ht="13.5" customHeight="1" x14ac:dyDescent="0.2">
      <c r="A11" s="66">
        <v>29829</v>
      </c>
      <c r="B11" s="67">
        <v>30.71</v>
      </c>
      <c r="C11" s="62">
        <f t="shared" si="6"/>
        <v>94.245529398406021</v>
      </c>
      <c r="D11" s="67">
        <v>35.869999999999997</v>
      </c>
      <c r="E11" s="62">
        <f t="shared" si="6"/>
        <v>110.08098793620397</v>
      </c>
      <c r="F11" s="67">
        <v>0</v>
      </c>
      <c r="G11" s="62">
        <f t="shared" si="0"/>
        <v>0</v>
      </c>
      <c r="H11" s="67">
        <v>0</v>
      </c>
      <c r="I11" s="62">
        <f t="shared" si="1"/>
        <v>0</v>
      </c>
      <c r="J11" s="67">
        <v>0</v>
      </c>
      <c r="K11" s="62">
        <f t="shared" si="2"/>
        <v>0</v>
      </c>
      <c r="L11" s="67">
        <v>0</v>
      </c>
      <c r="M11" s="62">
        <f t="shared" si="3"/>
        <v>0</v>
      </c>
      <c r="N11" s="67"/>
      <c r="O11" s="62"/>
      <c r="P11" s="67"/>
      <c r="Q11" s="62"/>
      <c r="R11" s="67"/>
      <c r="S11" s="273"/>
      <c r="T11" s="360"/>
      <c r="U11" s="62"/>
      <c r="V11" s="67"/>
      <c r="W11" s="62"/>
      <c r="X11" s="67"/>
      <c r="Y11" s="62"/>
      <c r="Z11" s="67"/>
      <c r="AA11" s="62"/>
      <c r="AB11" s="63"/>
      <c r="AC11" s="63"/>
      <c r="AD11" s="64">
        <f t="shared" si="4"/>
        <v>66.58</v>
      </c>
      <c r="AE11" s="62">
        <f t="shared" si="5"/>
        <v>204.32651733461</v>
      </c>
    </row>
    <row r="12" spans="1:33" s="65" customFormat="1" ht="13.5" customHeight="1" x14ac:dyDescent="0.2">
      <c r="A12" s="66">
        <v>29859</v>
      </c>
      <c r="B12" s="67">
        <v>24.605</v>
      </c>
      <c r="C12" s="62">
        <f t="shared" si="6"/>
        <v>75.509972349325309</v>
      </c>
      <c r="D12" s="67">
        <v>29.504999999999999</v>
      </c>
      <c r="E12" s="62">
        <f t="shared" si="6"/>
        <v>90.547520185606302</v>
      </c>
      <c r="F12" s="67">
        <v>0</v>
      </c>
      <c r="G12" s="62">
        <f t="shared" si="0"/>
        <v>0</v>
      </c>
      <c r="H12" s="67">
        <v>0</v>
      </c>
      <c r="I12" s="62">
        <f t="shared" si="1"/>
        <v>0</v>
      </c>
      <c r="J12" s="67">
        <v>0</v>
      </c>
      <c r="K12" s="62">
        <f t="shared" si="2"/>
        <v>0</v>
      </c>
      <c r="L12" s="67">
        <v>0</v>
      </c>
      <c r="M12" s="62">
        <f t="shared" si="3"/>
        <v>0</v>
      </c>
      <c r="N12" s="67"/>
      <c r="O12" s="62"/>
      <c r="P12" s="67"/>
      <c r="Q12" s="62"/>
      <c r="R12" s="67"/>
      <c r="S12" s="273"/>
      <c r="T12" s="360"/>
      <c r="U12" s="62"/>
      <c r="V12" s="67"/>
      <c r="W12" s="62"/>
      <c r="X12" s="67"/>
      <c r="Y12" s="62"/>
      <c r="Z12" s="67"/>
      <c r="AA12" s="62"/>
      <c r="AB12" s="63"/>
      <c r="AC12" s="63"/>
      <c r="AD12" s="64">
        <f t="shared" si="4"/>
        <v>54.11</v>
      </c>
      <c r="AE12" s="62">
        <f t="shared" si="5"/>
        <v>166.05749253493161</v>
      </c>
    </row>
    <row r="13" spans="1:33" s="65" customFormat="1" ht="13.5" customHeight="1" x14ac:dyDescent="0.2">
      <c r="A13" s="66">
        <v>29890</v>
      </c>
      <c r="B13" s="67">
        <v>23.643000000000001</v>
      </c>
      <c r="C13" s="62">
        <f t="shared" si="6"/>
        <v>72.55770275371259</v>
      </c>
      <c r="D13" s="67">
        <v>29.997</v>
      </c>
      <c r="E13" s="62">
        <f t="shared" si="6"/>
        <v>92.057412743861462</v>
      </c>
      <c r="F13" s="67">
        <v>0</v>
      </c>
      <c r="G13" s="62">
        <f t="shared" si="0"/>
        <v>0</v>
      </c>
      <c r="H13" s="67">
        <v>0</v>
      </c>
      <c r="I13" s="62">
        <f t="shared" si="1"/>
        <v>0</v>
      </c>
      <c r="J13" s="67">
        <v>0</v>
      </c>
      <c r="K13" s="62">
        <f t="shared" si="2"/>
        <v>0</v>
      </c>
      <c r="L13" s="67">
        <v>0</v>
      </c>
      <c r="M13" s="62">
        <f t="shared" si="3"/>
        <v>0</v>
      </c>
      <c r="N13" s="67"/>
      <c r="O13" s="62"/>
      <c r="P13" s="67"/>
      <c r="Q13" s="62"/>
      <c r="R13" s="67"/>
      <c r="S13" s="273"/>
      <c r="T13" s="360"/>
      <c r="U13" s="62"/>
      <c r="V13" s="67"/>
      <c r="W13" s="62"/>
      <c r="X13" s="67"/>
      <c r="Y13" s="62"/>
      <c r="Z13" s="67"/>
      <c r="AA13" s="62"/>
      <c r="AB13" s="63"/>
      <c r="AC13" s="63"/>
      <c r="AD13" s="64">
        <f t="shared" si="4"/>
        <v>53.64</v>
      </c>
      <c r="AE13" s="62">
        <f t="shared" si="5"/>
        <v>164.61511549757404</v>
      </c>
    </row>
    <row r="14" spans="1:33" s="65" customFormat="1" ht="13.5" customHeight="1" x14ac:dyDescent="0.2">
      <c r="A14" s="66">
        <v>29920</v>
      </c>
      <c r="B14" s="67">
        <v>28.471</v>
      </c>
      <c r="C14" s="62">
        <f t="shared" si="6"/>
        <v>87.374290703419661</v>
      </c>
      <c r="D14" s="67">
        <v>32.999000000000002</v>
      </c>
      <c r="E14" s="62">
        <f t="shared" si="6"/>
        <v>101.27021245906873</v>
      </c>
      <c r="F14" s="67">
        <v>0</v>
      </c>
      <c r="G14" s="62">
        <f t="shared" si="0"/>
        <v>0</v>
      </c>
      <c r="H14" s="67">
        <v>0</v>
      </c>
      <c r="I14" s="62">
        <f t="shared" si="1"/>
        <v>0</v>
      </c>
      <c r="J14" s="67">
        <v>0</v>
      </c>
      <c r="K14" s="62">
        <f t="shared" si="2"/>
        <v>0</v>
      </c>
      <c r="L14" s="67">
        <v>0</v>
      </c>
      <c r="M14" s="62">
        <f t="shared" si="3"/>
        <v>0</v>
      </c>
      <c r="N14" s="67"/>
      <c r="O14" s="62"/>
      <c r="P14" s="67"/>
      <c r="Q14" s="62"/>
      <c r="R14" s="67"/>
      <c r="S14" s="273"/>
      <c r="T14" s="360"/>
      <c r="U14" s="62"/>
      <c r="V14" s="67"/>
      <c r="W14" s="62"/>
      <c r="X14" s="67"/>
      <c r="Y14" s="62"/>
      <c r="Z14" s="67"/>
      <c r="AA14" s="62"/>
      <c r="AB14" s="63"/>
      <c r="AC14" s="63"/>
      <c r="AD14" s="64">
        <f t="shared" si="4"/>
        <v>61.47</v>
      </c>
      <c r="AE14" s="62">
        <f t="shared" si="5"/>
        <v>188.64450316248838</v>
      </c>
    </row>
    <row r="15" spans="1:33" s="65" customFormat="1" ht="13.5" customHeight="1" x14ac:dyDescent="0.2">
      <c r="A15" s="66">
        <v>29951</v>
      </c>
      <c r="B15" s="67">
        <v>8.4329999999999998</v>
      </c>
      <c r="C15" s="62">
        <f t="shared" si="6"/>
        <v>25.879926714970953</v>
      </c>
      <c r="D15" s="67">
        <v>26.917999999999999</v>
      </c>
      <c r="E15" s="62">
        <f t="shared" si="6"/>
        <v>82.608308705512641</v>
      </c>
      <c r="F15" s="67">
        <v>0</v>
      </c>
      <c r="G15" s="62">
        <f t="shared" si="0"/>
        <v>0</v>
      </c>
      <c r="H15" s="67">
        <v>0</v>
      </c>
      <c r="I15" s="62">
        <f t="shared" si="1"/>
        <v>0</v>
      </c>
      <c r="J15" s="67">
        <v>0</v>
      </c>
      <c r="K15" s="62">
        <f t="shared" si="2"/>
        <v>0</v>
      </c>
      <c r="L15" s="67">
        <v>0</v>
      </c>
      <c r="M15" s="62">
        <f t="shared" si="3"/>
        <v>0</v>
      </c>
      <c r="N15" s="67"/>
      <c r="O15" s="62"/>
      <c r="P15" s="67"/>
      <c r="Q15" s="62"/>
      <c r="R15" s="67"/>
      <c r="S15" s="273"/>
      <c r="T15" s="360"/>
      <c r="U15" s="62"/>
      <c r="V15" s="67"/>
      <c r="W15" s="62"/>
      <c r="X15" s="67"/>
      <c r="Y15" s="62"/>
      <c r="Z15" s="67"/>
      <c r="AA15" s="62"/>
      <c r="AB15" s="63"/>
      <c r="AC15" s="63"/>
      <c r="AD15" s="64">
        <f t="shared" si="4"/>
        <v>35.350999999999999</v>
      </c>
      <c r="AE15" s="62">
        <f t="shared" si="5"/>
        <v>108.48823542048359</v>
      </c>
    </row>
    <row r="16" spans="1:33" s="65" customFormat="1" ht="13.5" customHeight="1" x14ac:dyDescent="0.2">
      <c r="A16" s="66">
        <v>29982</v>
      </c>
      <c r="B16" s="67">
        <v>23.076000000000001</v>
      </c>
      <c r="C16" s="62">
        <f t="shared" si="6"/>
        <v>70.817643646942926</v>
      </c>
      <c r="D16" s="67">
        <v>28.873999999999999</v>
      </c>
      <c r="E16" s="62">
        <f t="shared" si="6"/>
        <v>88.611052290770928</v>
      </c>
      <c r="F16" s="67">
        <v>0</v>
      </c>
      <c r="G16" s="62">
        <f t="shared" si="0"/>
        <v>0</v>
      </c>
      <c r="H16" s="67">
        <v>0</v>
      </c>
      <c r="I16" s="62">
        <f t="shared" si="1"/>
        <v>0</v>
      </c>
      <c r="J16" s="67">
        <v>0</v>
      </c>
      <c r="K16" s="62">
        <f t="shared" si="2"/>
        <v>0</v>
      </c>
      <c r="L16" s="67">
        <v>0</v>
      </c>
      <c r="M16" s="62">
        <f t="shared" si="3"/>
        <v>0</v>
      </c>
      <c r="N16" s="67"/>
      <c r="O16" s="62"/>
      <c r="P16" s="67"/>
      <c r="Q16" s="62"/>
      <c r="R16" s="67"/>
      <c r="S16" s="273"/>
      <c r="T16" s="360"/>
      <c r="U16" s="62"/>
      <c r="V16" s="67"/>
      <c r="W16" s="62"/>
      <c r="X16" s="67"/>
      <c r="Y16" s="62"/>
      <c r="Z16" s="67"/>
      <c r="AA16" s="62"/>
      <c r="AB16" s="63"/>
      <c r="AC16" s="63"/>
      <c r="AD16" s="64">
        <f t="shared" si="4"/>
        <v>51.95</v>
      </c>
      <c r="AE16" s="62">
        <f t="shared" si="5"/>
        <v>159.42869593771385</v>
      </c>
    </row>
    <row r="17" spans="1:31" s="65" customFormat="1" ht="13.5" customHeight="1" x14ac:dyDescent="0.2">
      <c r="A17" s="66">
        <v>30010</v>
      </c>
      <c r="B17" s="67">
        <v>27.018000000000001</v>
      </c>
      <c r="C17" s="62">
        <f t="shared" si="6"/>
        <v>82.915197436865313</v>
      </c>
      <c r="D17" s="67">
        <v>27.611999999999998</v>
      </c>
      <c r="E17" s="62">
        <f t="shared" si="6"/>
        <v>84.738116501100194</v>
      </c>
      <c r="F17" s="67">
        <v>0</v>
      </c>
      <c r="G17" s="62">
        <f t="shared" si="0"/>
        <v>0</v>
      </c>
      <c r="H17" s="67">
        <v>0</v>
      </c>
      <c r="I17" s="62">
        <f t="shared" si="1"/>
        <v>0</v>
      </c>
      <c r="J17" s="67">
        <v>0</v>
      </c>
      <c r="K17" s="62">
        <f t="shared" si="2"/>
        <v>0</v>
      </c>
      <c r="L17" s="67">
        <v>0</v>
      </c>
      <c r="M17" s="62">
        <f t="shared" si="3"/>
        <v>0</v>
      </c>
      <c r="N17" s="67"/>
      <c r="O17" s="62"/>
      <c r="P17" s="67"/>
      <c r="Q17" s="62"/>
      <c r="R17" s="67"/>
      <c r="S17" s="273"/>
      <c r="T17" s="360"/>
      <c r="U17" s="62"/>
      <c r="V17" s="67"/>
      <c r="W17" s="62"/>
      <c r="X17" s="67"/>
      <c r="Y17" s="62"/>
      <c r="Z17" s="67"/>
      <c r="AA17" s="62"/>
      <c r="AB17" s="63"/>
      <c r="AC17" s="63"/>
      <c r="AD17" s="64">
        <f t="shared" si="4"/>
        <v>54.629999999999995</v>
      </c>
      <c r="AE17" s="62">
        <f t="shared" si="5"/>
        <v>167.65331393796549</v>
      </c>
    </row>
    <row r="18" spans="1:31" s="65" customFormat="1" ht="13.5" customHeight="1" x14ac:dyDescent="0.2">
      <c r="A18" s="66">
        <v>30041</v>
      </c>
      <c r="B18" s="67">
        <v>31.82</v>
      </c>
      <c r="C18" s="62">
        <f t="shared" si="6"/>
        <v>97.651994316420698</v>
      </c>
      <c r="D18" s="67">
        <v>39.19</v>
      </c>
      <c r="E18" s="62">
        <f t="shared" si="6"/>
        <v>120.26969381711272</v>
      </c>
      <c r="F18" s="67">
        <v>0</v>
      </c>
      <c r="G18" s="62">
        <f t="shared" si="0"/>
        <v>0</v>
      </c>
      <c r="H18" s="67">
        <v>0</v>
      </c>
      <c r="I18" s="62">
        <f t="shared" si="1"/>
        <v>0</v>
      </c>
      <c r="J18" s="67">
        <v>0</v>
      </c>
      <c r="K18" s="62">
        <f t="shared" si="2"/>
        <v>0</v>
      </c>
      <c r="L18" s="67">
        <v>0</v>
      </c>
      <c r="M18" s="62">
        <f t="shared" si="3"/>
        <v>0</v>
      </c>
      <c r="N18" s="67"/>
      <c r="O18" s="62"/>
      <c r="P18" s="67"/>
      <c r="Q18" s="62"/>
      <c r="R18" s="67"/>
      <c r="S18" s="273"/>
      <c r="T18" s="360"/>
      <c r="U18" s="62"/>
      <c r="V18" s="67"/>
      <c r="W18" s="62"/>
      <c r="X18" s="67"/>
      <c r="Y18" s="62"/>
      <c r="Z18" s="67"/>
      <c r="AA18" s="62"/>
      <c r="AB18" s="63"/>
      <c r="AC18" s="63"/>
      <c r="AD18" s="64">
        <f t="shared" si="4"/>
        <v>71.009999999999991</v>
      </c>
      <c r="AE18" s="62">
        <f t="shared" si="5"/>
        <v>217.92168813353337</v>
      </c>
    </row>
    <row r="19" spans="1:31" s="65" customFormat="1" ht="13.5" customHeight="1" x14ac:dyDescent="0.2">
      <c r="A19" s="66">
        <v>30071</v>
      </c>
      <c r="B19" s="67">
        <v>31.675999999999998</v>
      </c>
      <c r="C19" s="62">
        <f t="shared" si="6"/>
        <v>97.210074543272839</v>
      </c>
      <c r="D19" s="67">
        <v>37.19</v>
      </c>
      <c r="E19" s="62">
        <f t="shared" si="6"/>
        <v>114.13191919005926</v>
      </c>
      <c r="F19" s="67">
        <v>0</v>
      </c>
      <c r="G19" s="62">
        <f t="shared" si="0"/>
        <v>0</v>
      </c>
      <c r="H19" s="67">
        <v>0</v>
      </c>
      <c r="I19" s="62">
        <f t="shared" si="1"/>
        <v>0</v>
      </c>
      <c r="J19" s="67">
        <v>0</v>
      </c>
      <c r="K19" s="62">
        <f t="shared" si="2"/>
        <v>0</v>
      </c>
      <c r="L19" s="67">
        <v>0</v>
      </c>
      <c r="M19" s="62">
        <f t="shared" si="3"/>
        <v>0</v>
      </c>
      <c r="N19" s="67"/>
      <c r="O19" s="62"/>
      <c r="P19" s="67"/>
      <c r="Q19" s="62"/>
      <c r="R19" s="67"/>
      <c r="S19" s="273"/>
      <c r="T19" s="360"/>
      <c r="U19" s="62"/>
      <c r="V19" s="67"/>
      <c r="W19" s="62"/>
      <c r="X19" s="67"/>
      <c r="Y19" s="62"/>
      <c r="Z19" s="67"/>
      <c r="AA19" s="62"/>
      <c r="AB19" s="63"/>
      <c r="AC19" s="63"/>
      <c r="AD19" s="64">
        <f t="shared" si="4"/>
        <v>68.866</v>
      </c>
      <c r="AE19" s="62">
        <f t="shared" si="5"/>
        <v>211.34199373333212</v>
      </c>
    </row>
    <row r="20" spans="1:31" s="65" customFormat="1" ht="13.5" customHeight="1" x14ac:dyDescent="0.2">
      <c r="A20" s="66">
        <v>30102</v>
      </c>
      <c r="B20" s="67">
        <v>12.715999999999999</v>
      </c>
      <c r="C20" s="62">
        <f t="shared" si="6"/>
        <v>39.023971078805957</v>
      </c>
      <c r="D20" s="67">
        <v>14.884</v>
      </c>
      <c r="E20" s="62">
        <f t="shared" si="6"/>
        <v>45.677318774531919</v>
      </c>
      <c r="F20" s="67">
        <v>0</v>
      </c>
      <c r="G20" s="62">
        <f t="shared" si="0"/>
        <v>0</v>
      </c>
      <c r="H20" s="67">
        <v>0</v>
      </c>
      <c r="I20" s="62">
        <f t="shared" si="1"/>
        <v>0</v>
      </c>
      <c r="J20" s="67">
        <v>0</v>
      </c>
      <c r="K20" s="62">
        <f t="shared" si="2"/>
        <v>0</v>
      </c>
      <c r="L20" s="67">
        <v>0</v>
      </c>
      <c r="M20" s="62">
        <f t="shared" si="3"/>
        <v>0</v>
      </c>
      <c r="N20" s="67"/>
      <c r="O20" s="62"/>
      <c r="P20" s="67"/>
      <c r="Q20" s="62"/>
      <c r="R20" s="67"/>
      <c r="S20" s="273"/>
      <c r="T20" s="360"/>
      <c r="U20" s="62"/>
      <c r="V20" s="67"/>
      <c r="W20" s="62"/>
      <c r="X20" s="67"/>
      <c r="Y20" s="62"/>
      <c r="Z20" s="67"/>
      <c r="AA20" s="62"/>
      <c r="AB20" s="63"/>
      <c r="AC20" s="63"/>
      <c r="AD20" s="64">
        <f t="shared" si="4"/>
        <v>27.6</v>
      </c>
      <c r="AE20" s="62">
        <f t="shared" si="5"/>
        <v>84.701289853337869</v>
      </c>
    </row>
    <row r="21" spans="1:31" s="65" customFormat="1" ht="13.5" customHeight="1" x14ac:dyDescent="0.2">
      <c r="A21" s="66">
        <v>30132</v>
      </c>
      <c r="B21" s="67">
        <v>25.844000000000001</v>
      </c>
      <c r="C21" s="62">
        <f t="shared" si="6"/>
        <v>79.312323730784925</v>
      </c>
      <c r="D21" s="67">
        <v>32.816000000000003</v>
      </c>
      <c r="E21" s="62">
        <f t="shared" si="6"/>
        <v>100.70860608069333</v>
      </c>
      <c r="F21" s="67">
        <v>0</v>
      </c>
      <c r="G21" s="62">
        <f t="shared" si="0"/>
        <v>0</v>
      </c>
      <c r="H21" s="67">
        <v>0</v>
      </c>
      <c r="I21" s="62">
        <f t="shared" si="1"/>
        <v>0</v>
      </c>
      <c r="J21" s="67">
        <v>0</v>
      </c>
      <c r="K21" s="62">
        <f t="shared" si="2"/>
        <v>0</v>
      </c>
      <c r="L21" s="67">
        <v>0</v>
      </c>
      <c r="M21" s="62">
        <f t="shared" si="3"/>
        <v>0</v>
      </c>
      <c r="N21" s="67"/>
      <c r="O21" s="62"/>
      <c r="P21" s="67"/>
      <c r="Q21" s="62"/>
      <c r="R21" s="67"/>
      <c r="S21" s="273"/>
      <c r="T21" s="360"/>
      <c r="U21" s="62"/>
      <c r="V21" s="67"/>
      <c r="W21" s="62"/>
      <c r="X21" s="67"/>
      <c r="Y21" s="62"/>
      <c r="Z21" s="67"/>
      <c r="AA21" s="62"/>
      <c r="AB21" s="63"/>
      <c r="AC21" s="63"/>
      <c r="AD21" s="64">
        <f t="shared" si="4"/>
        <v>58.660000000000004</v>
      </c>
      <c r="AE21" s="62">
        <f t="shared" si="5"/>
        <v>180.02092981147825</v>
      </c>
    </row>
    <row r="22" spans="1:31" s="65" customFormat="1" ht="13.5" customHeight="1" x14ac:dyDescent="0.2">
      <c r="A22" s="66">
        <v>30163</v>
      </c>
      <c r="B22" s="67">
        <v>23.56</v>
      </c>
      <c r="C22" s="62">
        <f t="shared" si="6"/>
        <v>72.302985106689874</v>
      </c>
      <c r="D22" s="67">
        <v>28.98</v>
      </c>
      <c r="E22" s="62">
        <f t="shared" si="6"/>
        <v>88.936354346004762</v>
      </c>
      <c r="F22" s="67">
        <v>0</v>
      </c>
      <c r="G22" s="62">
        <f t="shared" si="0"/>
        <v>0</v>
      </c>
      <c r="H22" s="67">
        <v>0</v>
      </c>
      <c r="I22" s="62">
        <f t="shared" si="1"/>
        <v>0</v>
      </c>
      <c r="J22" s="67">
        <v>0</v>
      </c>
      <c r="K22" s="62">
        <f t="shared" si="2"/>
        <v>0</v>
      </c>
      <c r="L22" s="67">
        <v>0</v>
      </c>
      <c r="M22" s="62">
        <f t="shared" si="3"/>
        <v>0</v>
      </c>
      <c r="N22" s="67"/>
      <c r="O22" s="62"/>
      <c r="P22" s="67"/>
      <c r="Q22" s="62"/>
      <c r="R22" s="67"/>
      <c r="S22" s="273"/>
      <c r="T22" s="360"/>
      <c r="U22" s="62"/>
      <c r="V22" s="67"/>
      <c r="W22" s="62"/>
      <c r="X22" s="67"/>
      <c r="Y22" s="62"/>
      <c r="Z22" s="67"/>
      <c r="AA22" s="62"/>
      <c r="AB22" s="63"/>
      <c r="AC22" s="63"/>
      <c r="AD22" s="64">
        <f t="shared" si="4"/>
        <v>52.54</v>
      </c>
      <c r="AE22" s="62">
        <f t="shared" si="5"/>
        <v>161.23933945269462</v>
      </c>
    </row>
    <row r="23" spans="1:31" s="65" customFormat="1" ht="13.5" customHeight="1" x14ac:dyDescent="0.2">
      <c r="A23" s="66">
        <v>30194</v>
      </c>
      <c r="B23" s="67">
        <v>12.894</v>
      </c>
      <c r="C23" s="62">
        <f t="shared" si="6"/>
        <v>39.570233020613713</v>
      </c>
      <c r="D23" s="67">
        <v>16.606000000000002</v>
      </c>
      <c r="E23" s="62">
        <f t="shared" si="6"/>
        <v>50.961942728424958</v>
      </c>
      <c r="F23" s="67">
        <v>0</v>
      </c>
      <c r="G23" s="62">
        <f t="shared" si="0"/>
        <v>0</v>
      </c>
      <c r="H23" s="67">
        <v>0</v>
      </c>
      <c r="I23" s="62">
        <f t="shared" si="1"/>
        <v>0</v>
      </c>
      <c r="J23" s="67">
        <v>0</v>
      </c>
      <c r="K23" s="62">
        <f t="shared" si="2"/>
        <v>0</v>
      </c>
      <c r="L23" s="67">
        <v>0</v>
      </c>
      <c r="M23" s="62">
        <f t="shared" si="3"/>
        <v>0</v>
      </c>
      <c r="N23" s="67"/>
      <c r="O23" s="62"/>
      <c r="P23" s="67"/>
      <c r="Q23" s="62"/>
      <c r="R23" s="67"/>
      <c r="S23" s="273"/>
      <c r="T23" s="360"/>
      <c r="U23" s="62"/>
      <c r="V23" s="67"/>
      <c r="W23" s="62"/>
      <c r="X23" s="67"/>
      <c r="Y23" s="62"/>
      <c r="Z23" s="67"/>
      <c r="AA23" s="62"/>
      <c r="AB23" s="63"/>
      <c r="AC23" s="63"/>
      <c r="AD23" s="64">
        <f t="shared" si="4"/>
        <v>29.5</v>
      </c>
      <c r="AE23" s="62">
        <f t="shared" si="5"/>
        <v>90.532175749038672</v>
      </c>
    </row>
    <row r="24" spans="1:31" s="65" customFormat="1" ht="13.5" customHeight="1" x14ac:dyDescent="0.2">
      <c r="A24" s="66">
        <v>30224</v>
      </c>
      <c r="B24" s="67">
        <v>0</v>
      </c>
      <c r="C24" s="62">
        <f t="shared" si="6"/>
        <v>0</v>
      </c>
      <c r="D24" s="67">
        <v>0</v>
      </c>
      <c r="E24" s="62">
        <f t="shared" si="6"/>
        <v>0</v>
      </c>
      <c r="F24" s="67">
        <v>0</v>
      </c>
      <c r="G24" s="62">
        <f t="shared" si="0"/>
        <v>0</v>
      </c>
      <c r="H24" s="67">
        <v>0</v>
      </c>
      <c r="I24" s="62">
        <f t="shared" si="1"/>
        <v>0</v>
      </c>
      <c r="J24" s="67">
        <v>0</v>
      </c>
      <c r="K24" s="62">
        <f t="shared" si="2"/>
        <v>0</v>
      </c>
      <c r="L24" s="67">
        <v>0</v>
      </c>
      <c r="M24" s="62">
        <f t="shared" si="3"/>
        <v>0</v>
      </c>
      <c r="N24" s="67"/>
      <c r="O24" s="62"/>
      <c r="P24" s="67"/>
      <c r="Q24" s="62"/>
      <c r="R24" s="67"/>
      <c r="S24" s="273"/>
      <c r="T24" s="360"/>
      <c r="U24" s="62"/>
      <c r="V24" s="67"/>
      <c r="W24" s="62"/>
      <c r="X24" s="67"/>
      <c r="Y24" s="62"/>
      <c r="Z24" s="67"/>
      <c r="AA24" s="62"/>
      <c r="AB24" s="63"/>
      <c r="AC24" s="63"/>
      <c r="AD24" s="64">
        <f t="shared" si="4"/>
        <v>0</v>
      </c>
      <c r="AE24" s="62">
        <f t="shared" si="5"/>
        <v>0</v>
      </c>
    </row>
    <row r="25" spans="1:31" s="65" customFormat="1" ht="13.5" customHeight="1" x14ac:dyDescent="0.2">
      <c r="A25" s="66">
        <v>30255</v>
      </c>
      <c r="B25" s="67">
        <v>0</v>
      </c>
      <c r="C25" s="62">
        <f t="shared" si="6"/>
        <v>0</v>
      </c>
      <c r="D25" s="67">
        <v>0.35899999999999999</v>
      </c>
      <c r="E25" s="62">
        <f t="shared" si="6"/>
        <v>1.1017305455560977</v>
      </c>
      <c r="F25" s="67">
        <v>0</v>
      </c>
      <c r="G25" s="62">
        <f t="shared" si="0"/>
        <v>0</v>
      </c>
      <c r="H25" s="67">
        <v>0</v>
      </c>
      <c r="I25" s="62">
        <f t="shared" si="1"/>
        <v>0</v>
      </c>
      <c r="J25" s="67">
        <v>0</v>
      </c>
      <c r="K25" s="62">
        <f t="shared" si="2"/>
        <v>0</v>
      </c>
      <c r="L25" s="67">
        <v>0</v>
      </c>
      <c r="M25" s="62">
        <f t="shared" si="3"/>
        <v>0</v>
      </c>
      <c r="N25" s="67"/>
      <c r="O25" s="62"/>
      <c r="P25" s="67"/>
      <c r="Q25" s="62"/>
      <c r="R25" s="67"/>
      <c r="S25" s="273"/>
      <c r="T25" s="360"/>
      <c r="U25" s="62"/>
      <c r="V25" s="67"/>
      <c r="W25" s="62"/>
      <c r="X25" s="67"/>
      <c r="Y25" s="62"/>
      <c r="Z25" s="67"/>
      <c r="AA25" s="62"/>
      <c r="AB25" s="63"/>
      <c r="AC25" s="63"/>
      <c r="AD25" s="64">
        <f t="shared" si="4"/>
        <v>0.35899999999999999</v>
      </c>
      <c r="AE25" s="62">
        <f t="shared" si="5"/>
        <v>1.1017305455560977</v>
      </c>
    </row>
    <row r="26" spans="1:31" s="65" customFormat="1" ht="13.5" customHeight="1" x14ac:dyDescent="0.2">
      <c r="A26" s="66">
        <v>30285</v>
      </c>
      <c r="B26" s="67">
        <v>0</v>
      </c>
      <c r="C26" s="62">
        <f t="shared" si="6"/>
        <v>0</v>
      </c>
      <c r="D26" s="67">
        <v>0</v>
      </c>
      <c r="E26" s="62">
        <f t="shared" si="6"/>
        <v>0</v>
      </c>
      <c r="F26" s="67">
        <v>0</v>
      </c>
      <c r="G26" s="62">
        <f t="shared" si="0"/>
        <v>0</v>
      </c>
      <c r="H26" s="67">
        <v>0</v>
      </c>
      <c r="I26" s="62">
        <f t="shared" si="1"/>
        <v>0</v>
      </c>
      <c r="J26" s="67">
        <v>0</v>
      </c>
      <c r="K26" s="62">
        <f t="shared" si="2"/>
        <v>0</v>
      </c>
      <c r="L26" s="67">
        <v>0</v>
      </c>
      <c r="M26" s="62">
        <f t="shared" si="3"/>
        <v>0</v>
      </c>
      <c r="N26" s="67"/>
      <c r="O26" s="62"/>
      <c r="P26" s="67"/>
      <c r="Q26" s="62"/>
      <c r="R26" s="67"/>
      <c r="S26" s="273"/>
      <c r="T26" s="360"/>
      <c r="U26" s="62"/>
      <c r="V26" s="67"/>
      <c r="W26" s="62"/>
      <c r="X26" s="67"/>
      <c r="Y26" s="62"/>
      <c r="Z26" s="67"/>
      <c r="AA26" s="62"/>
      <c r="AB26" s="63"/>
      <c r="AC26" s="63"/>
      <c r="AD26" s="64">
        <f t="shared" si="4"/>
        <v>0</v>
      </c>
      <c r="AE26" s="62">
        <f t="shared" si="5"/>
        <v>0</v>
      </c>
    </row>
    <row r="27" spans="1:31" s="65" customFormat="1" ht="13.5" customHeight="1" x14ac:dyDescent="0.2">
      <c r="A27" s="66">
        <v>30316</v>
      </c>
      <c r="B27" s="67">
        <v>0</v>
      </c>
      <c r="C27" s="62">
        <f t="shared" si="6"/>
        <v>0</v>
      </c>
      <c r="D27" s="67">
        <v>0</v>
      </c>
      <c r="E27" s="62">
        <f t="shared" si="6"/>
        <v>0</v>
      </c>
      <c r="F27" s="67">
        <v>0</v>
      </c>
      <c r="G27" s="62">
        <f t="shared" si="0"/>
        <v>0</v>
      </c>
      <c r="H27" s="67">
        <v>0</v>
      </c>
      <c r="I27" s="62">
        <f t="shared" si="1"/>
        <v>0</v>
      </c>
      <c r="J27" s="67">
        <v>0</v>
      </c>
      <c r="K27" s="62">
        <f t="shared" si="2"/>
        <v>0</v>
      </c>
      <c r="L27" s="67">
        <v>0</v>
      </c>
      <c r="M27" s="62">
        <f t="shared" si="3"/>
        <v>0</v>
      </c>
      <c r="N27" s="67"/>
      <c r="O27" s="62"/>
      <c r="P27" s="67"/>
      <c r="Q27" s="62"/>
      <c r="R27" s="67"/>
      <c r="S27" s="273"/>
      <c r="T27" s="360"/>
      <c r="U27" s="62"/>
      <c r="V27" s="67"/>
      <c r="W27" s="62"/>
      <c r="X27" s="67"/>
      <c r="Y27" s="62"/>
      <c r="Z27" s="67"/>
      <c r="AA27" s="62"/>
      <c r="AB27" s="63"/>
      <c r="AC27" s="63"/>
      <c r="AD27" s="64">
        <f t="shared" si="4"/>
        <v>0</v>
      </c>
      <c r="AE27" s="62">
        <f t="shared" si="5"/>
        <v>0</v>
      </c>
    </row>
    <row r="28" spans="1:31" s="65" customFormat="1" ht="13.5" customHeight="1" x14ac:dyDescent="0.2">
      <c r="A28" s="66">
        <v>30347</v>
      </c>
      <c r="B28" s="67">
        <v>0</v>
      </c>
      <c r="C28" s="62">
        <f t="shared" si="6"/>
        <v>0</v>
      </c>
      <c r="D28" s="67">
        <v>0</v>
      </c>
      <c r="E28" s="62">
        <f t="shared" si="6"/>
        <v>0</v>
      </c>
      <c r="F28" s="67">
        <v>0</v>
      </c>
      <c r="G28" s="62">
        <f t="shared" si="0"/>
        <v>0</v>
      </c>
      <c r="H28" s="67">
        <v>0</v>
      </c>
      <c r="I28" s="62">
        <f t="shared" si="1"/>
        <v>0</v>
      </c>
      <c r="J28" s="67">
        <v>0</v>
      </c>
      <c r="K28" s="62">
        <f t="shared" si="2"/>
        <v>0</v>
      </c>
      <c r="L28" s="67">
        <v>0</v>
      </c>
      <c r="M28" s="62">
        <f t="shared" si="3"/>
        <v>0</v>
      </c>
      <c r="N28" s="67"/>
      <c r="O28" s="62"/>
      <c r="P28" s="67"/>
      <c r="Q28" s="62"/>
      <c r="R28" s="67"/>
      <c r="S28" s="273"/>
      <c r="T28" s="360"/>
      <c r="U28" s="62"/>
      <c r="V28" s="67"/>
      <c r="W28" s="62"/>
      <c r="X28" s="67"/>
      <c r="Y28" s="62"/>
      <c r="Z28" s="67"/>
      <c r="AA28" s="62"/>
      <c r="AB28" s="63"/>
      <c r="AC28" s="63"/>
      <c r="AD28" s="64">
        <f t="shared" si="4"/>
        <v>0</v>
      </c>
      <c r="AE28" s="62">
        <f t="shared" si="5"/>
        <v>0</v>
      </c>
    </row>
    <row r="29" spans="1:31" s="65" customFormat="1" ht="13.5" customHeight="1" x14ac:dyDescent="0.2">
      <c r="A29" s="66">
        <v>30375</v>
      </c>
      <c r="B29" s="67">
        <v>0</v>
      </c>
      <c r="C29" s="62">
        <f t="shared" si="6"/>
        <v>0</v>
      </c>
      <c r="D29" s="67">
        <v>0</v>
      </c>
      <c r="E29" s="62">
        <f t="shared" si="6"/>
        <v>0</v>
      </c>
      <c r="F29" s="67">
        <v>0</v>
      </c>
      <c r="G29" s="62">
        <f t="shared" si="0"/>
        <v>0</v>
      </c>
      <c r="H29" s="67">
        <v>0</v>
      </c>
      <c r="I29" s="62">
        <f t="shared" si="1"/>
        <v>0</v>
      </c>
      <c r="J29" s="67">
        <v>0</v>
      </c>
      <c r="K29" s="62">
        <f t="shared" si="2"/>
        <v>0</v>
      </c>
      <c r="L29" s="67">
        <v>0</v>
      </c>
      <c r="M29" s="62">
        <f t="shared" si="3"/>
        <v>0</v>
      </c>
      <c r="N29" s="67"/>
      <c r="O29" s="62"/>
      <c r="P29" s="67"/>
      <c r="Q29" s="62"/>
      <c r="R29" s="67"/>
      <c r="S29" s="273"/>
      <c r="T29" s="360"/>
      <c r="U29" s="62"/>
      <c r="V29" s="67"/>
      <c r="W29" s="62"/>
      <c r="X29" s="67"/>
      <c r="Y29" s="62"/>
      <c r="Z29" s="67"/>
      <c r="AA29" s="62"/>
      <c r="AB29" s="63"/>
      <c r="AC29" s="63"/>
      <c r="AD29" s="64">
        <f t="shared" si="4"/>
        <v>0</v>
      </c>
      <c r="AE29" s="62">
        <f t="shared" si="5"/>
        <v>0</v>
      </c>
    </row>
    <row r="30" spans="1:31" s="65" customFormat="1" ht="13.5" customHeight="1" x14ac:dyDescent="0.2">
      <c r="A30" s="66">
        <v>30406</v>
      </c>
      <c r="B30" s="67">
        <v>0</v>
      </c>
      <c r="C30" s="62">
        <f t="shared" si="6"/>
        <v>0</v>
      </c>
      <c r="D30" s="67">
        <v>0</v>
      </c>
      <c r="E30" s="62">
        <f t="shared" si="6"/>
        <v>0</v>
      </c>
      <c r="F30" s="67">
        <v>0</v>
      </c>
      <c r="G30" s="62">
        <f t="shared" si="0"/>
        <v>0</v>
      </c>
      <c r="H30" s="67">
        <v>0</v>
      </c>
      <c r="I30" s="62">
        <f t="shared" si="1"/>
        <v>0</v>
      </c>
      <c r="J30" s="67">
        <v>0</v>
      </c>
      <c r="K30" s="62">
        <f t="shared" si="2"/>
        <v>0</v>
      </c>
      <c r="L30" s="67">
        <v>0</v>
      </c>
      <c r="M30" s="62">
        <f t="shared" si="3"/>
        <v>0</v>
      </c>
      <c r="N30" s="67"/>
      <c r="O30" s="62"/>
      <c r="P30" s="67"/>
      <c r="Q30" s="62"/>
      <c r="R30" s="67"/>
      <c r="S30" s="273"/>
      <c r="T30" s="360"/>
      <c r="U30" s="62"/>
      <c r="V30" s="67"/>
      <c r="W30" s="62"/>
      <c r="X30" s="67"/>
      <c r="Y30" s="62"/>
      <c r="Z30" s="67"/>
      <c r="AA30" s="62"/>
      <c r="AB30" s="63"/>
      <c r="AC30" s="63"/>
      <c r="AD30" s="64">
        <f t="shared" si="4"/>
        <v>0</v>
      </c>
      <c r="AE30" s="62">
        <f t="shared" si="5"/>
        <v>0</v>
      </c>
    </row>
    <row r="31" spans="1:31" s="65" customFormat="1" ht="13.5" customHeight="1" x14ac:dyDescent="0.2">
      <c r="A31" s="66">
        <v>30436</v>
      </c>
      <c r="B31" s="67">
        <v>0</v>
      </c>
      <c r="C31" s="62">
        <f t="shared" si="6"/>
        <v>0</v>
      </c>
      <c r="D31" s="67">
        <v>0</v>
      </c>
      <c r="E31" s="62">
        <f t="shared" si="6"/>
        <v>0</v>
      </c>
      <c r="F31" s="67">
        <v>0</v>
      </c>
      <c r="G31" s="62">
        <f t="shared" si="0"/>
        <v>0</v>
      </c>
      <c r="H31" s="67">
        <v>0</v>
      </c>
      <c r="I31" s="62">
        <f t="shared" si="1"/>
        <v>0</v>
      </c>
      <c r="J31" s="67">
        <v>0</v>
      </c>
      <c r="K31" s="62">
        <f t="shared" si="2"/>
        <v>0</v>
      </c>
      <c r="L31" s="67">
        <v>0</v>
      </c>
      <c r="M31" s="62">
        <f t="shared" si="3"/>
        <v>0</v>
      </c>
      <c r="N31" s="67"/>
      <c r="O31" s="62"/>
      <c r="P31" s="67"/>
      <c r="Q31" s="62"/>
      <c r="R31" s="67"/>
      <c r="S31" s="273"/>
      <c r="T31" s="360"/>
      <c r="U31" s="62"/>
      <c r="V31" s="67"/>
      <c r="W31" s="62"/>
      <c r="X31" s="67"/>
      <c r="Y31" s="62"/>
      <c r="Z31" s="67"/>
      <c r="AA31" s="62"/>
      <c r="AB31" s="63"/>
      <c r="AC31" s="63"/>
      <c r="AD31" s="64">
        <f t="shared" si="4"/>
        <v>0</v>
      </c>
      <c r="AE31" s="62">
        <f t="shared" si="5"/>
        <v>0</v>
      </c>
    </row>
    <row r="32" spans="1:31" s="65" customFormat="1" ht="13.5" customHeight="1" x14ac:dyDescent="0.2">
      <c r="A32" s="66">
        <v>30467</v>
      </c>
      <c r="B32" s="67">
        <v>0</v>
      </c>
      <c r="C32" s="62">
        <f t="shared" si="6"/>
        <v>0</v>
      </c>
      <c r="D32" s="67">
        <v>0</v>
      </c>
      <c r="E32" s="62">
        <f t="shared" si="6"/>
        <v>0</v>
      </c>
      <c r="F32" s="67">
        <v>0</v>
      </c>
      <c r="G32" s="62">
        <f t="shared" si="0"/>
        <v>0</v>
      </c>
      <c r="H32" s="67">
        <v>0</v>
      </c>
      <c r="I32" s="62">
        <f t="shared" si="1"/>
        <v>0</v>
      </c>
      <c r="J32" s="67">
        <v>0</v>
      </c>
      <c r="K32" s="62">
        <f t="shared" si="2"/>
        <v>0</v>
      </c>
      <c r="L32" s="67">
        <v>0</v>
      </c>
      <c r="M32" s="62">
        <f t="shared" si="3"/>
        <v>0</v>
      </c>
      <c r="N32" s="67"/>
      <c r="O32" s="62"/>
      <c r="P32" s="67"/>
      <c r="Q32" s="62"/>
      <c r="R32" s="67"/>
      <c r="S32" s="273"/>
      <c r="T32" s="360"/>
      <c r="U32" s="62"/>
      <c r="V32" s="67"/>
      <c r="W32" s="62"/>
      <c r="X32" s="67"/>
      <c r="Y32" s="62"/>
      <c r="Z32" s="67"/>
      <c r="AA32" s="62"/>
      <c r="AB32" s="63"/>
      <c r="AC32" s="63"/>
      <c r="AD32" s="64">
        <f t="shared" si="4"/>
        <v>0</v>
      </c>
      <c r="AE32" s="62">
        <f t="shared" si="5"/>
        <v>0</v>
      </c>
    </row>
    <row r="33" spans="1:31" s="65" customFormat="1" ht="13.5" customHeight="1" x14ac:dyDescent="0.2">
      <c r="A33" s="66">
        <v>30497</v>
      </c>
      <c r="B33" s="67">
        <v>0</v>
      </c>
      <c r="C33" s="62">
        <f t="shared" si="6"/>
        <v>0</v>
      </c>
      <c r="D33" s="67">
        <v>0</v>
      </c>
      <c r="E33" s="62">
        <f t="shared" si="6"/>
        <v>0</v>
      </c>
      <c r="F33" s="67">
        <v>0</v>
      </c>
      <c r="G33" s="62">
        <f t="shared" si="0"/>
        <v>0</v>
      </c>
      <c r="H33" s="67">
        <v>0</v>
      </c>
      <c r="I33" s="62">
        <f t="shared" si="1"/>
        <v>0</v>
      </c>
      <c r="J33" s="67">
        <v>0</v>
      </c>
      <c r="K33" s="62">
        <f t="shared" si="2"/>
        <v>0</v>
      </c>
      <c r="L33" s="67">
        <v>0</v>
      </c>
      <c r="M33" s="62">
        <f t="shared" si="3"/>
        <v>0</v>
      </c>
      <c r="N33" s="67"/>
      <c r="O33" s="62"/>
      <c r="P33" s="67"/>
      <c r="Q33" s="62"/>
      <c r="R33" s="67"/>
      <c r="S33" s="273"/>
      <c r="T33" s="360"/>
      <c r="U33" s="62"/>
      <c r="V33" s="67"/>
      <c r="W33" s="62"/>
      <c r="X33" s="67"/>
      <c r="Y33" s="62"/>
      <c r="Z33" s="67"/>
      <c r="AA33" s="62"/>
      <c r="AB33" s="63"/>
      <c r="AC33" s="63"/>
      <c r="AD33" s="64">
        <f t="shared" si="4"/>
        <v>0</v>
      </c>
      <c r="AE33" s="62">
        <f t="shared" si="5"/>
        <v>0</v>
      </c>
    </row>
    <row r="34" spans="1:31" s="65" customFormat="1" ht="13.5" customHeight="1" x14ac:dyDescent="0.2">
      <c r="A34" s="66">
        <v>30528</v>
      </c>
      <c r="B34" s="67">
        <v>2.1120000000000001</v>
      </c>
      <c r="C34" s="62">
        <f t="shared" si="6"/>
        <v>6.4814900061684639</v>
      </c>
      <c r="D34" s="67">
        <v>2.1349999999999998</v>
      </c>
      <c r="E34" s="62">
        <f t="shared" si="6"/>
        <v>6.5520744143795788</v>
      </c>
      <c r="F34" s="67">
        <v>0.58899999999999997</v>
      </c>
      <c r="G34" s="62">
        <f t="shared" si="0"/>
        <v>1.8075746276672466</v>
      </c>
      <c r="H34" s="67">
        <v>0</v>
      </c>
      <c r="I34" s="62">
        <f t="shared" si="1"/>
        <v>0</v>
      </c>
      <c r="J34" s="67">
        <v>0</v>
      </c>
      <c r="K34" s="62">
        <f t="shared" si="2"/>
        <v>0</v>
      </c>
      <c r="L34" s="67">
        <v>0</v>
      </c>
      <c r="M34" s="62">
        <f t="shared" si="3"/>
        <v>0</v>
      </c>
      <c r="N34" s="67"/>
      <c r="O34" s="62"/>
      <c r="P34" s="67"/>
      <c r="Q34" s="62"/>
      <c r="R34" s="67"/>
      <c r="S34" s="273"/>
      <c r="T34" s="360"/>
      <c r="U34" s="62"/>
      <c r="V34" s="67"/>
      <c r="W34" s="62"/>
      <c r="X34" s="67"/>
      <c r="Y34" s="62"/>
      <c r="Z34" s="67"/>
      <c r="AA34" s="62"/>
      <c r="AB34" s="63"/>
      <c r="AC34" s="63"/>
      <c r="AD34" s="64">
        <f t="shared" si="4"/>
        <v>4.8360000000000003</v>
      </c>
      <c r="AE34" s="62">
        <f t="shared" si="5"/>
        <v>14.841139048215288</v>
      </c>
    </row>
    <row r="35" spans="1:31" s="65" customFormat="1" ht="13.5" customHeight="1" x14ac:dyDescent="0.2">
      <c r="A35" s="66">
        <v>30559</v>
      </c>
      <c r="B35" s="67">
        <v>0</v>
      </c>
      <c r="C35" s="62">
        <f t="shared" si="6"/>
        <v>0</v>
      </c>
      <c r="D35" s="67">
        <v>0</v>
      </c>
      <c r="E35" s="62">
        <f t="shared" si="6"/>
        <v>0</v>
      </c>
      <c r="F35" s="67">
        <v>0</v>
      </c>
      <c r="G35" s="62">
        <f t="shared" si="0"/>
        <v>0</v>
      </c>
      <c r="H35" s="67">
        <v>0</v>
      </c>
      <c r="I35" s="62">
        <f t="shared" si="1"/>
        <v>0</v>
      </c>
      <c r="J35" s="67">
        <v>0</v>
      </c>
      <c r="K35" s="62">
        <f t="shared" si="2"/>
        <v>0</v>
      </c>
      <c r="L35" s="67">
        <v>0</v>
      </c>
      <c r="M35" s="62">
        <f t="shared" si="3"/>
        <v>0</v>
      </c>
      <c r="N35" s="67"/>
      <c r="O35" s="62"/>
      <c r="P35" s="67"/>
      <c r="Q35" s="62"/>
      <c r="R35" s="67"/>
      <c r="S35" s="273"/>
      <c r="T35" s="360"/>
      <c r="U35" s="62"/>
      <c r="V35" s="67"/>
      <c r="W35" s="62"/>
      <c r="X35" s="67"/>
      <c r="Y35" s="62"/>
      <c r="Z35" s="67"/>
      <c r="AA35" s="62"/>
      <c r="AB35" s="63"/>
      <c r="AC35" s="63"/>
      <c r="AD35" s="64">
        <f t="shared" si="4"/>
        <v>0</v>
      </c>
      <c r="AE35" s="62">
        <f t="shared" si="5"/>
        <v>0</v>
      </c>
    </row>
    <row r="36" spans="1:31" s="65" customFormat="1" ht="13.5" customHeight="1" x14ac:dyDescent="0.2">
      <c r="A36" s="66">
        <v>30589</v>
      </c>
      <c r="B36" s="67">
        <v>0</v>
      </c>
      <c r="C36" s="62">
        <f t="shared" si="6"/>
        <v>0</v>
      </c>
      <c r="D36" s="67">
        <v>0</v>
      </c>
      <c r="E36" s="62">
        <f t="shared" si="6"/>
        <v>0</v>
      </c>
      <c r="F36" s="67">
        <v>0</v>
      </c>
      <c r="G36" s="62">
        <f t="shared" si="0"/>
        <v>0</v>
      </c>
      <c r="H36" s="67">
        <v>0</v>
      </c>
      <c r="I36" s="62">
        <f t="shared" si="1"/>
        <v>0</v>
      </c>
      <c r="J36" s="67">
        <v>0</v>
      </c>
      <c r="K36" s="62">
        <f t="shared" si="2"/>
        <v>0</v>
      </c>
      <c r="L36" s="67">
        <v>0</v>
      </c>
      <c r="M36" s="62">
        <f t="shared" si="3"/>
        <v>0</v>
      </c>
      <c r="N36" s="67"/>
      <c r="O36" s="62"/>
      <c r="P36" s="67"/>
      <c r="Q36" s="62"/>
      <c r="R36" s="67"/>
      <c r="S36" s="273"/>
      <c r="T36" s="360"/>
      <c r="U36" s="62"/>
      <c r="V36" s="67"/>
      <c r="W36" s="62"/>
      <c r="X36" s="67"/>
      <c r="Y36" s="62"/>
      <c r="Z36" s="67"/>
      <c r="AA36" s="62"/>
      <c r="AB36" s="63"/>
      <c r="AC36" s="63"/>
      <c r="AD36" s="64">
        <f t="shared" si="4"/>
        <v>0</v>
      </c>
      <c r="AE36" s="62">
        <f t="shared" si="5"/>
        <v>0</v>
      </c>
    </row>
    <row r="37" spans="1:31" s="65" customFormat="1" ht="13.5" customHeight="1" x14ac:dyDescent="0.2">
      <c r="A37" s="66">
        <v>30620</v>
      </c>
      <c r="B37" s="67">
        <v>0.13100000000000001</v>
      </c>
      <c r="C37" s="62">
        <f t="shared" si="6"/>
        <v>0.40202423807200222</v>
      </c>
      <c r="D37" s="67">
        <v>0.23</v>
      </c>
      <c r="E37" s="62">
        <f t="shared" si="6"/>
        <v>0.70584408211114891</v>
      </c>
      <c r="F37" s="67">
        <v>0</v>
      </c>
      <c r="G37" s="62">
        <f t="shared" si="0"/>
        <v>0</v>
      </c>
      <c r="H37" s="67">
        <v>0</v>
      </c>
      <c r="I37" s="62">
        <f t="shared" si="1"/>
        <v>0</v>
      </c>
      <c r="J37" s="67">
        <v>0</v>
      </c>
      <c r="K37" s="62">
        <f t="shared" si="2"/>
        <v>0</v>
      </c>
      <c r="L37" s="67">
        <v>0</v>
      </c>
      <c r="M37" s="62">
        <f t="shared" si="3"/>
        <v>0</v>
      </c>
      <c r="N37" s="67"/>
      <c r="O37" s="62"/>
      <c r="P37" s="67"/>
      <c r="Q37" s="62"/>
      <c r="R37" s="67"/>
      <c r="S37" s="62"/>
      <c r="T37" s="360"/>
      <c r="U37" s="62"/>
      <c r="V37" s="67"/>
      <c r="W37" s="62"/>
      <c r="X37" s="67"/>
      <c r="Y37" s="62"/>
      <c r="Z37" s="67"/>
      <c r="AA37" s="62"/>
      <c r="AB37" s="63"/>
      <c r="AC37" s="63"/>
      <c r="AD37" s="64">
        <f t="shared" si="4"/>
        <v>0.36099999999999999</v>
      </c>
      <c r="AE37" s="62">
        <f t="shared" si="5"/>
        <v>1.1078683201831512</v>
      </c>
    </row>
    <row r="38" spans="1:31" s="65" customFormat="1" ht="13.5" customHeight="1" x14ac:dyDescent="0.2">
      <c r="A38" s="66">
        <v>30650</v>
      </c>
      <c r="B38" s="67">
        <v>0</v>
      </c>
      <c r="C38" s="62">
        <f t="shared" si="6"/>
        <v>0</v>
      </c>
      <c r="D38" s="67">
        <v>0</v>
      </c>
      <c r="E38" s="62">
        <f t="shared" si="6"/>
        <v>0</v>
      </c>
      <c r="F38" s="67">
        <v>0</v>
      </c>
      <c r="G38" s="62">
        <f t="shared" si="0"/>
        <v>0</v>
      </c>
      <c r="H38" s="67">
        <v>0</v>
      </c>
      <c r="I38" s="62">
        <f t="shared" si="1"/>
        <v>0</v>
      </c>
      <c r="J38" s="67">
        <v>0</v>
      </c>
      <c r="K38" s="62">
        <f t="shared" si="2"/>
        <v>0</v>
      </c>
      <c r="L38" s="67">
        <v>0</v>
      </c>
      <c r="M38" s="62">
        <f t="shared" si="3"/>
        <v>0</v>
      </c>
      <c r="N38" s="67"/>
      <c r="O38" s="62"/>
      <c r="P38" s="67"/>
      <c r="Q38" s="62"/>
      <c r="R38" s="67"/>
      <c r="S38" s="62"/>
      <c r="T38" s="360"/>
      <c r="U38" s="62"/>
      <c r="V38" s="67"/>
      <c r="W38" s="62"/>
      <c r="X38" s="67"/>
      <c r="Y38" s="62"/>
      <c r="Z38" s="67"/>
      <c r="AA38" s="62"/>
      <c r="AB38" s="63"/>
      <c r="AC38" s="63"/>
      <c r="AD38" s="64">
        <f t="shared" si="4"/>
        <v>0</v>
      </c>
      <c r="AE38" s="62">
        <f t="shared" si="5"/>
        <v>0</v>
      </c>
    </row>
    <row r="39" spans="1:31" s="65" customFormat="1" ht="13.5" customHeight="1" x14ac:dyDescent="0.2">
      <c r="A39" s="66">
        <v>30681</v>
      </c>
      <c r="B39" s="67">
        <v>0</v>
      </c>
      <c r="C39" s="62">
        <f t="shared" si="6"/>
        <v>0</v>
      </c>
      <c r="D39" s="67">
        <v>0</v>
      </c>
      <c r="E39" s="62">
        <f t="shared" si="6"/>
        <v>0</v>
      </c>
      <c r="F39" s="67">
        <v>0</v>
      </c>
      <c r="G39" s="62">
        <f t="shared" si="0"/>
        <v>0</v>
      </c>
      <c r="H39" s="67">
        <v>0</v>
      </c>
      <c r="I39" s="62">
        <f t="shared" si="1"/>
        <v>0</v>
      </c>
      <c r="J39" s="67">
        <v>0</v>
      </c>
      <c r="K39" s="62">
        <f t="shared" si="2"/>
        <v>0</v>
      </c>
      <c r="L39" s="67">
        <v>0</v>
      </c>
      <c r="M39" s="62">
        <f t="shared" si="3"/>
        <v>0</v>
      </c>
      <c r="N39" s="67"/>
      <c r="O39" s="62"/>
      <c r="P39" s="67"/>
      <c r="Q39" s="62"/>
      <c r="R39" s="67"/>
      <c r="S39" s="62"/>
      <c r="T39" s="360"/>
      <c r="U39" s="62"/>
      <c r="V39" s="67"/>
      <c r="W39" s="62"/>
      <c r="X39" s="67"/>
      <c r="Y39" s="62"/>
      <c r="Z39" s="67"/>
      <c r="AA39" s="62"/>
      <c r="AB39" s="63"/>
      <c r="AC39" s="63"/>
      <c r="AD39" s="64">
        <f t="shared" si="4"/>
        <v>0</v>
      </c>
      <c r="AE39" s="62">
        <f t="shared" si="5"/>
        <v>0</v>
      </c>
    </row>
    <row r="40" spans="1:31" s="65" customFormat="1" ht="13.5" customHeight="1" x14ac:dyDescent="0.2">
      <c r="A40" s="66">
        <v>30712</v>
      </c>
      <c r="B40" s="67">
        <v>0</v>
      </c>
      <c r="C40" s="62">
        <f t="shared" si="6"/>
        <v>0</v>
      </c>
      <c r="D40" s="67">
        <v>0</v>
      </c>
      <c r="E40" s="62">
        <f t="shared" si="6"/>
        <v>0</v>
      </c>
      <c r="F40" s="67">
        <v>0</v>
      </c>
      <c r="G40" s="62">
        <f t="shared" si="0"/>
        <v>0</v>
      </c>
      <c r="H40" s="67">
        <v>0</v>
      </c>
      <c r="I40" s="62">
        <f t="shared" si="1"/>
        <v>0</v>
      </c>
      <c r="J40" s="67">
        <v>0</v>
      </c>
      <c r="K40" s="62">
        <f t="shared" si="2"/>
        <v>0</v>
      </c>
      <c r="L40" s="67">
        <v>0</v>
      </c>
      <c r="M40" s="62">
        <f t="shared" si="3"/>
        <v>0</v>
      </c>
      <c r="N40" s="67"/>
      <c r="O40" s="62"/>
      <c r="P40" s="67"/>
      <c r="Q40" s="62"/>
      <c r="R40" s="67"/>
      <c r="S40" s="62"/>
      <c r="T40" s="360"/>
      <c r="U40" s="62"/>
      <c r="V40" s="67"/>
      <c r="W40" s="62"/>
      <c r="X40" s="67"/>
      <c r="Y40" s="62"/>
      <c r="Z40" s="67"/>
      <c r="AA40" s="62"/>
      <c r="AB40" s="63"/>
      <c r="AC40" s="63"/>
      <c r="AD40" s="64">
        <f t="shared" si="4"/>
        <v>0</v>
      </c>
      <c r="AE40" s="62">
        <f t="shared" si="5"/>
        <v>0</v>
      </c>
    </row>
    <row r="41" spans="1:31" s="65" customFormat="1" ht="13.5" customHeight="1" x14ac:dyDescent="0.2">
      <c r="A41" s="66">
        <v>30741</v>
      </c>
      <c r="B41" s="67">
        <v>0</v>
      </c>
      <c r="C41" s="62">
        <f t="shared" si="6"/>
        <v>0</v>
      </c>
      <c r="D41" s="67">
        <v>0</v>
      </c>
      <c r="E41" s="62">
        <f t="shared" si="6"/>
        <v>0</v>
      </c>
      <c r="F41" s="67">
        <v>0</v>
      </c>
      <c r="G41" s="62">
        <f t="shared" si="0"/>
        <v>0</v>
      </c>
      <c r="H41" s="67">
        <v>0</v>
      </c>
      <c r="I41" s="62">
        <f t="shared" si="1"/>
        <v>0</v>
      </c>
      <c r="J41" s="67">
        <v>0</v>
      </c>
      <c r="K41" s="62">
        <f t="shared" si="2"/>
        <v>0</v>
      </c>
      <c r="L41" s="67">
        <v>0</v>
      </c>
      <c r="M41" s="62">
        <f t="shared" si="3"/>
        <v>0</v>
      </c>
      <c r="N41" s="67"/>
      <c r="O41" s="62"/>
      <c r="P41" s="67"/>
      <c r="Q41" s="62"/>
      <c r="R41" s="67"/>
      <c r="S41" s="62"/>
      <c r="T41" s="360"/>
      <c r="U41" s="62"/>
      <c r="V41" s="67"/>
      <c r="W41" s="62"/>
      <c r="X41" s="67"/>
      <c r="Y41" s="62"/>
      <c r="Z41" s="67"/>
      <c r="AA41" s="62"/>
      <c r="AB41" s="63"/>
      <c r="AC41" s="63"/>
      <c r="AD41" s="64">
        <f t="shared" si="4"/>
        <v>0</v>
      </c>
      <c r="AE41" s="62">
        <f t="shared" si="5"/>
        <v>0</v>
      </c>
    </row>
    <row r="42" spans="1:31" s="65" customFormat="1" ht="13.5" customHeight="1" x14ac:dyDescent="0.2">
      <c r="A42" s="66">
        <v>30772</v>
      </c>
      <c r="B42" s="67">
        <v>0</v>
      </c>
      <c r="C42" s="62">
        <f t="shared" si="6"/>
        <v>0</v>
      </c>
      <c r="D42" s="67">
        <v>0</v>
      </c>
      <c r="E42" s="62">
        <f t="shared" si="6"/>
        <v>0</v>
      </c>
      <c r="F42" s="67">
        <v>0</v>
      </c>
      <c r="G42" s="62">
        <f t="shared" si="0"/>
        <v>0</v>
      </c>
      <c r="H42" s="67">
        <v>0</v>
      </c>
      <c r="I42" s="62">
        <f t="shared" si="1"/>
        <v>0</v>
      </c>
      <c r="J42" s="67">
        <v>0</v>
      </c>
      <c r="K42" s="62">
        <f t="shared" si="2"/>
        <v>0</v>
      </c>
      <c r="L42" s="67">
        <v>0</v>
      </c>
      <c r="M42" s="62">
        <f t="shared" si="3"/>
        <v>0</v>
      </c>
      <c r="N42" s="67"/>
      <c r="O42" s="62"/>
      <c r="P42" s="67"/>
      <c r="Q42" s="62"/>
      <c r="R42" s="67"/>
      <c r="S42" s="62"/>
      <c r="T42" s="360"/>
      <c r="U42" s="62"/>
      <c r="V42" s="67"/>
      <c r="W42" s="62"/>
      <c r="X42" s="67"/>
      <c r="Y42" s="62"/>
      <c r="Z42" s="67"/>
      <c r="AA42" s="62"/>
      <c r="AB42" s="63"/>
      <c r="AC42" s="63"/>
      <c r="AD42" s="64">
        <f t="shared" si="4"/>
        <v>0</v>
      </c>
      <c r="AE42" s="62">
        <f t="shared" si="5"/>
        <v>0</v>
      </c>
    </row>
    <row r="43" spans="1:31" s="65" customFormat="1" ht="13.5" customHeight="1" x14ac:dyDescent="0.2">
      <c r="A43" s="66">
        <v>30802</v>
      </c>
      <c r="B43" s="67">
        <v>0</v>
      </c>
      <c r="C43" s="62">
        <f t="shared" si="6"/>
        <v>0</v>
      </c>
      <c r="D43" s="67">
        <v>0</v>
      </c>
      <c r="E43" s="62">
        <f t="shared" si="6"/>
        <v>0</v>
      </c>
      <c r="F43" s="67">
        <v>0</v>
      </c>
      <c r="G43" s="62">
        <f t="shared" si="0"/>
        <v>0</v>
      </c>
      <c r="H43" s="67">
        <v>0</v>
      </c>
      <c r="I43" s="62">
        <f t="shared" si="1"/>
        <v>0</v>
      </c>
      <c r="J43" s="67">
        <v>0</v>
      </c>
      <c r="K43" s="62">
        <f t="shared" si="2"/>
        <v>0</v>
      </c>
      <c r="L43" s="67">
        <v>0</v>
      </c>
      <c r="M43" s="62">
        <f t="shared" si="3"/>
        <v>0</v>
      </c>
      <c r="N43" s="67"/>
      <c r="O43" s="62"/>
      <c r="P43" s="67"/>
      <c r="Q43" s="62"/>
      <c r="R43" s="67"/>
      <c r="S43" s="62"/>
      <c r="T43" s="360"/>
      <c r="U43" s="62"/>
      <c r="V43" s="67"/>
      <c r="W43" s="62"/>
      <c r="X43" s="67"/>
      <c r="Y43" s="62"/>
      <c r="Z43" s="67"/>
      <c r="AA43" s="62"/>
      <c r="AB43" s="63"/>
      <c r="AC43" s="63"/>
      <c r="AD43" s="64">
        <f t="shared" si="4"/>
        <v>0</v>
      </c>
      <c r="AE43" s="62">
        <f t="shared" si="5"/>
        <v>0</v>
      </c>
    </row>
    <row r="44" spans="1:31" s="65" customFormat="1" ht="13.5" customHeight="1" x14ac:dyDescent="0.2">
      <c r="A44" s="66">
        <v>30833</v>
      </c>
      <c r="B44" s="67">
        <v>0</v>
      </c>
      <c r="C44" s="62">
        <f t="shared" si="6"/>
        <v>0</v>
      </c>
      <c r="D44" s="67">
        <v>0</v>
      </c>
      <c r="E44" s="62">
        <f t="shared" si="6"/>
        <v>0</v>
      </c>
      <c r="F44" s="67">
        <v>0</v>
      </c>
      <c r="G44" s="62">
        <f t="shared" si="0"/>
        <v>0</v>
      </c>
      <c r="H44" s="67">
        <v>0</v>
      </c>
      <c r="I44" s="62">
        <f t="shared" si="1"/>
        <v>0</v>
      </c>
      <c r="J44" s="67">
        <v>0</v>
      </c>
      <c r="K44" s="62">
        <f t="shared" si="2"/>
        <v>0</v>
      </c>
      <c r="L44" s="67">
        <v>0</v>
      </c>
      <c r="M44" s="62">
        <f t="shared" si="3"/>
        <v>0</v>
      </c>
      <c r="N44" s="67"/>
      <c r="O44" s="62"/>
      <c r="P44" s="67"/>
      <c r="Q44" s="62"/>
      <c r="R44" s="67"/>
      <c r="S44" s="62"/>
      <c r="T44" s="360"/>
      <c r="U44" s="62"/>
      <c r="V44" s="67"/>
      <c r="W44" s="62"/>
      <c r="X44" s="67"/>
      <c r="Y44" s="62"/>
      <c r="Z44" s="67"/>
      <c r="AA44" s="62"/>
      <c r="AB44" s="63"/>
      <c r="AC44" s="63"/>
      <c r="AD44" s="64">
        <f t="shared" si="4"/>
        <v>0</v>
      </c>
      <c r="AE44" s="62">
        <f t="shared" si="5"/>
        <v>0</v>
      </c>
    </row>
    <row r="45" spans="1:31" s="65" customFormat="1" ht="13.5" customHeight="1" x14ac:dyDescent="0.2">
      <c r="A45" s="66">
        <v>30863</v>
      </c>
      <c r="B45" s="67">
        <v>0</v>
      </c>
      <c r="C45" s="62">
        <f t="shared" si="6"/>
        <v>0</v>
      </c>
      <c r="D45" s="67">
        <v>0</v>
      </c>
      <c r="E45" s="62">
        <f t="shared" si="6"/>
        <v>0</v>
      </c>
      <c r="F45" s="67">
        <v>0</v>
      </c>
      <c r="G45" s="62">
        <f t="shared" si="0"/>
        <v>0</v>
      </c>
      <c r="H45" s="67">
        <v>0</v>
      </c>
      <c r="I45" s="62">
        <f t="shared" si="1"/>
        <v>0</v>
      </c>
      <c r="J45" s="67">
        <v>0</v>
      </c>
      <c r="K45" s="62">
        <f t="shared" si="2"/>
        <v>0</v>
      </c>
      <c r="L45" s="67">
        <v>0</v>
      </c>
      <c r="M45" s="62">
        <f t="shared" si="3"/>
        <v>0</v>
      </c>
      <c r="N45" s="67"/>
      <c r="O45" s="62"/>
      <c r="P45" s="67"/>
      <c r="Q45" s="62"/>
      <c r="R45" s="67"/>
      <c r="S45" s="62"/>
      <c r="T45" s="360"/>
      <c r="U45" s="62"/>
      <c r="V45" s="67"/>
      <c r="W45" s="62"/>
      <c r="X45" s="67"/>
      <c r="Y45" s="62"/>
      <c r="Z45" s="67"/>
      <c r="AA45" s="62"/>
      <c r="AB45" s="63"/>
      <c r="AC45" s="63"/>
      <c r="AD45" s="64">
        <f t="shared" si="4"/>
        <v>0</v>
      </c>
      <c r="AE45" s="62">
        <f t="shared" si="5"/>
        <v>0</v>
      </c>
    </row>
    <row r="46" spans="1:31" s="65" customFormat="1" ht="13.5" customHeight="1" x14ac:dyDescent="0.2">
      <c r="A46" s="66">
        <v>30894</v>
      </c>
      <c r="B46" s="67">
        <v>0</v>
      </c>
      <c r="C46" s="62">
        <f t="shared" si="6"/>
        <v>0</v>
      </c>
      <c r="D46" s="67">
        <v>0</v>
      </c>
      <c r="E46" s="62">
        <f t="shared" si="6"/>
        <v>0</v>
      </c>
      <c r="F46" s="67">
        <v>0</v>
      </c>
      <c r="G46" s="62">
        <f t="shared" si="0"/>
        <v>0</v>
      </c>
      <c r="H46" s="67">
        <v>0</v>
      </c>
      <c r="I46" s="62">
        <f t="shared" si="1"/>
        <v>0</v>
      </c>
      <c r="J46" s="67">
        <v>0</v>
      </c>
      <c r="K46" s="62">
        <f t="shared" si="2"/>
        <v>0</v>
      </c>
      <c r="L46" s="67">
        <v>0</v>
      </c>
      <c r="M46" s="62">
        <f t="shared" si="3"/>
        <v>0</v>
      </c>
      <c r="N46" s="67"/>
      <c r="O46" s="62"/>
      <c r="P46" s="67"/>
      <c r="Q46" s="62"/>
      <c r="R46" s="67"/>
      <c r="S46" s="62"/>
      <c r="T46" s="360"/>
      <c r="U46" s="62"/>
      <c r="V46" s="67"/>
      <c r="W46" s="62"/>
      <c r="X46" s="67"/>
      <c r="Y46" s="62"/>
      <c r="Z46" s="67"/>
      <c r="AA46" s="62"/>
      <c r="AB46" s="63"/>
      <c r="AC46" s="63"/>
      <c r="AD46" s="64">
        <f t="shared" si="4"/>
        <v>0</v>
      </c>
      <c r="AE46" s="62">
        <f t="shared" si="5"/>
        <v>0</v>
      </c>
    </row>
    <row r="47" spans="1:31" s="65" customFormat="1" ht="13.5" customHeight="1" x14ac:dyDescent="0.2">
      <c r="A47" s="66">
        <v>30925</v>
      </c>
      <c r="B47" s="67">
        <v>0.30199999999999999</v>
      </c>
      <c r="C47" s="62">
        <f t="shared" si="6"/>
        <v>0.92680396868507386</v>
      </c>
      <c r="D47" s="67">
        <v>0</v>
      </c>
      <c r="E47" s="62">
        <f t="shared" si="6"/>
        <v>0</v>
      </c>
      <c r="F47" s="67">
        <v>0</v>
      </c>
      <c r="G47" s="62">
        <f t="shared" si="0"/>
        <v>0</v>
      </c>
      <c r="H47" s="67">
        <v>0</v>
      </c>
      <c r="I47" s="62">
        <f t="shared" si="1"/>
        <v>0</v>
      </c>
      <c r="J47" s="67">
        <v>0</v>
      </c>
      <c r="K47" s="62">
        <f t="shared" si="2"/>
        <v>0</v>
      </c>
      <c r="L47" s="67">
        <v>0</v>
      </c>
      <c r="M47" s="62">
        <f t="shared" si="3"/>
        <v>0</v>
      </c>
      <c r="N47" s="67"/>
      <c r="O47" s="62"/>
      <c r="P47" s="67"/>
      <c r="Q47" s="62"/>
      <c r="R47" s="67"/>
      <c r="S47" s="62"/>
      <c r="T47" s="360"/>
      <c r="U47" s="62"/>
      <c r="V47" s="67"/>
      <c r="W47" s="62"/>
      <c r="X47" s="67"/>
      <c r="Y47" s="62"/>
      <c r="Z47" s="67"/>
      <c r="AA47" s="62"/>
      <c r="AB47" s="63"/>
      <c r="AC47" s="63"/>
      <c r="AD47" s="64">
        <f t="shared" si="4"/>
        <v>0.30199999999999999</v>
      </c>
      <c r="AE47" s="62">
        <f t="shared" si="5"/>
        <v>0.92680396868507386</v>
      </c>
    </row>
    <row r="48" spans="1:31" s="65" customFormat="1" ht="13.5" customHeight="1" x14ac:dyDescent="0.2">
      <c r="A48" s="66">
        <v>30955</v>
      </c>
      <c r="B48" s="67">
        <v>0.58699999999999997</v>
      </c>
      <c r="C48" s="62">
        <f t="shared" si="6"/>
        <v>1.8014368530401932</v>
      </c>
      <c r="D48" s="67">
        <v>0.84499999999999997</v>
      </c>
      <c r="E48" s="62">
        <f t="shared" si="6"/>
        <v>2.5932097799300906</v>
      </c>
      <c r="F48" s="67">
        <v>0</v>
      </c>
      <c r="G48" s="62">
        <f t="shared" si="0"/>
        <v>0</v>
      </c>
      <c r="H48" s="67">
        <v>0</v>
      </c>
      <c r="I48" s="62">
        <f t="shared" si="1"/>
        <v>0</v>
      </c>
      <c r="J48" s="67">
        <v>0</v>
      </c>
      <c r="K48" s="62">
        <f t="shared" si="2"/>
        <v>0</v>
      </c>
      <c r="L48" s="67">
        <v>0</v>
      </c>
      <c r="M48" s="62">
        <f t="shared" si="3"/>
        <v>0</v>
      </c>
      <c r="N48" s="67"/>
      <c r="O48" s="62"/>
      <c r="P48" s="67"/>
      <c r="Q48" s="62"/>
      <c r="R48" s="67"/>
      <c r="S48" s="62"/>
      <c r="T48" s="360"/>
      <c r="U48" s="62"/>
      <c r="V48" s="67"/>
      <c r="W48" s="62"/>
      <c r="X48" s="67"/>
      <c r="Y48" s="62"/>
      <c r="Z48" s="67"/>
      <c r="AA48" s="62"/>
      <c r="AB48" s="63"/>
      <c r="AC48" s="63"/>
      <c r="AD48" s="64">
        <f t="shared" si="4"/>
        <v>1.4319999999999999</v>
      </c>
      <c r="AE48" s="62">
        <f t="shared" si="5"/>
        <v>4.394646632970284</v>
      </c>
    </row>
    <row r="49" spans="1:31" s="65" customFormat="1" ht="13.5" customHeight="1" x14ac:dyDescent="0.2">
      <c r="A49" s="66">
        <v>30986</v>
      </c>
      <c r="B49" s="67">
        <v>7.056</v>
      </c>
      <c r="C49" s="62">
        <f t="shared" si="6"/>
        <v>21.654068884244641</v>
      </c>
      <c r="D49" s="67">
        <v>27.338999999999999</v>
      </c>
      <c r="E49" s="62">
        <f t="shared" si="6"/>
        <v>83.900310264507397</v>
      </c>
      <c r="F49" s="67">
        <v>0</v>
      </c>
      <c r="G49" s="62">
        <f t="shared" si="0"/>
        <v>0</v>
      </c>
      <c r="H49" s="67">
        <v>0</v>
      </c>
      <c r="I49" s="62">
        <f t="shared" si="1"/>
        <v>0</v>
      </c>
      <c r="J49" s="67">
        <v>0</v>
      </c>
      <c r="K49" s="62">
        <f t="shared" si="2"/>
        <v>0</v>
      </c>
      <c r="L49" s="67">
        <v>0</v>
      </c>
      <c r="M49" s="62">
        <f t="shared" si="3"/>
        <v>0</v>
      </c>
      <c r="N49" s="67"/>
      <c r="O49" s="62"/>
      <c r="P49" s="67"/>
      <c r="Q49" s="62"/>
      <c r="R49" s="67"/>
      <c r="S49" s="62"/>
      <c r="T49" s="360"/>
      <c r="U49" s="62"/>
      <c r="V49" s="67"/>
      <c r="W49" s="62"/>
      <c r="X49" s="67"/>
      <c r="Y49" s="62"/>
      <c r="Z49" s="67"/>
      <c r="AA49" s="62"/>
      <c r="AB49" s="63"/>
      <c r="AC49" s="63"/>
      <c r="AD49" s="64">
        <f t="shared" si="4"/>
        <v>34.394999999999996</v>
      </c>
      <c r="AE49" s="62">
        <f t="shared" si="5"/>
        <v>105.55437914875202</v>
      </c>
    </row>
    <row r="50" spans="1:31" s="65" customFormat="1" ht="13.5" customHeight="1" x14ac:dyDescent="0.2">
      <c r="A50" s="66">
        <v>31016</v>
      </c>
      <c r="B50" s="67">
        <v>23.318000000000001</v>
      </c>
      <c r="C50" s="62">
        <f t="shared" si="6"/>
        <v>71.560314376816393</v>
      </c>
      <c r="D50" s="67">
        <v>38.226999999999997</v>
      </c>
      <c r="E50" s="62">
        <f t="shared" si="6"/>
        <v>117.31435533418649</v>
      </c>
      <c r="F50" s="67">
        <v>0</v>
      </c>
      <c r="G50" s="62">
        <f t="shared" si="0"/>
        <v>0</v>
      </c>
      <c r="H50" s="67">
        <v>0</v>
      </c>
      <c r="I50" s="62">
        <f t="shared" si="1"/>
        <v>0</v>
      </c>
      <c r="J50" s="67">
        <v>0</v>
      </c>
      <c r="K50" s="62">
        <f t="shared" si="2"/>
        <v>0</v>
      </c>
      <c r="L50" s="67">
        <v>0</v>
      </c>
      <c r="M50" s="62">
        <f t="shared" si="3"/>
        <v>0</v>
      </c>
      <c r="N50" s="67"/>
      <c r="O50" s="62"/>
      <c r="P50" s="67"/>
      <c r="Q50" s="62"/>
      <c r="R50" s="67"/>
      <c r="S50" s="62"/>
      <c r="T50" s="360"/>
      <c r="U50" s="62"/>
      <c r="V50" s="67"/>
      <c r="W50" s="62"/>
      <c r="X50" s="67"/>
      <c r="Y50" s="62"/>
      <c r="Z50" s="67"/>
      <c r="AA50" s="62"/>
      <c r="AB50" s="63"/>
      <c r="AC50" s="63"/>
      <c r="AD50" s="64">
        <f t="shared" si="4"/>
        <v>61.545000000000002</v>
      </c>
      <c r="AE50" s="62">
        <f t="shared" si="5"/>
        <v>188.87466971100289</v>
      </c>
    </row>
    <row r="51" spans="1:31" s="65" customFormat="1" ht="13.5" customHeight="1" x14ac:dyDescent="0.2">
      <c r="A51" s="66">
        <v>31047</v>
      </c>
      <c r="B51" s="67">
        <v>1.1659999999999999</v>
      </c>
      <c r="C51" s="62">
        <f t="shared" si="6"/>
        <v>3.5783226075721726</v>
      </c>
      <c r="D51" s="67">
        <v>2.81</v>
      </c>
      <c r="E51" s="62">
        <f t="shared" si="6"/>
        <v>8.6235733510101245</v>
      </c>
      <c r="F51" s="67">
        <v>0</v>
      </c>
      <c r="G51" s="62">
        <f t="shared" si="0"/>
        <v>0</v>
      </c>
      <c r="H51" s="67">
        <v>0</v>
      </c>
      <c r="I51" s="62">
        <f t="shared" si="1"/>
        <v>0</v>
      </c>
      <c r="J51" s="67">
        <v>0</v>
      </c>
      <c r="K51" s="62">
        <f t="shared" si="2"/>
        <v>0</v>
      </c>
      <c r="L51" s="67">
        <v>0</v>
      </c>
      <c r="M51" s="62">
        <f t="shared" si="3"/>
        <v>0</v>
      </c>
      <c r="N51" s="67"/>
      <c r="O51" s="62"/>
      <c r="P51" s="67"/>
      <c r="Q51" s="62"/>
      <c r="R51" s="67"/>
      <c r="S51" s="62"/>
      <c r="T51" s="360"/>
      <c r="U51" s="62"/>
      <c r="V51" s="67"/>
      <c r="W51" s="62"/>
      <c r="X51" s="67"/>
      <c r="Y51" s="62"/>
      <c r="Z51" s="67"/>
      <c r="AA51" s="62"/>
      <c r="AB51" s="63"/>
      <c r="AC51" s="63"/>
      <c r="AD51" s="64">
        <f t="shared" si="4"/>
        <v>3.976</v>
      </c>
      <c r="AE51" s="62">
        <f t="shared" si="5"/>
        <v>12.201895958582297</v>
      </c>
    </row>
    <row r="52" spans="1:31" s="65" customFormat="1" ht="13.5" customHeight="1" x14ac:dyDescent="0.2">
      <c r="A52" s="66">
        <v>31078</v>
      </c>
      <c r="B52" s="67">
        <v>20.585000000000001</v>
      </c>
      <c r="C52" s="62">
        <f t="shared" si="6"/>
        <v>63.173045348947831</v>
      </c>
      <c r="D52" s="67">
        <v>31.149000000000001</v>
      </c>
      <c r="E52" s="62">
        <f t="shared" si="6"/>
        <v>95.592770929044249</v>
      </c>
      <c r="F52" s="67">
        <v>0</v>
      </c>
      <c r="G52" s="62">
        <f t="shared" si="0"/>
        <v>0</v>
      </c>
      <c r="H52" s="67">
        <v>0</v>
      </c>
      <c r="I52" s="62">
        <f t="shared" si="1"/>
        <v>0</v>
      </c>
      <c r="J52" s="67">
        <v>0</v>
      </c>
      <c r="K52" s="62">
        <f t="shared" si="2"/>
        <v>0</v>
      </c>
      <c r="L52" s="67">
        <v>0</v>
      </c>
      <c r="M52" s="62">
        <f t="shared" si="3"/>
        <v>0</v>
      </c>
      <c r="N52" s="67"/>
      <c r="O52" s="62"/>
      <c r="P52" s="67"/>
      <c r="Q52" s="62"/>
      <c r="R52" s="67"/>
      <c r="S52" s="62"/>
      <c r="T52" s="360"/>
      <c r="U52" s="62"/>
      <c r="V52" s="67"/>
      <c r="W52" s="62"/>
      <c r="X52" s="67"/>
      <c r="Y52" s="62"/>
      <c r="Z52" s="67"/>
      <c r="AA52" s="62"/>
      <c r="AB52" s="63"/>
      <c r="AC52" s="63"/>
      <c r="AD52" s="64">
        <f t="shared" si="4"/>
        <v>51.734000000000002</v>
      </c>
      <c r="AE52" s="62">
        <f t="shared" si="5"/>
        <v>158.76581627799209</v>
      </c>
    </row>
    <row r="53" spans="1:31" s="65" customFormat="1" ht="13.5" customHeight="1" x14ac:dyDescent="0.2">
      <c r="A53" s="66">
        <v>31106</v>
      </c>
      <c r="B53" s="67">
        <v>9.9359999999999999</v>
      </c>
      <c r="C53" s="62">
        <f t="shared" si="6"/>
        <v>30.492464347201636</v>
      </c>
      <c r="D53" s="67">
        <v>14.928000000000001</v>
      </c>
      <c r="E53" s="62">
        <f t="shared" si="6"/>
        <v>45.812349816327092</v>
      </c>
      <c r="F53" s="67">
        <v>0</v>
      </c>
      <c r="G53" s="62">
        <f t="shared" si="0"/>
        <v>0</v>
      </c>
      <c r="H53" s="67">
        <v>0</v>
      </c>
      <c r="I53" s="62">
        <f t="shared" si="1"/>
        <v>0</v>
      </c>
      <c r="J53" s="67">
        <v>0</v>
      </c>
      <c r="K53" s="62">
        <f t="shared" si="2"/>
        <v>0</v>
      </c>
      <c r="L53" s="67">
        <v>0</v>
      </c>
      <c r="M53" s="62">
        <f t="shared" si="3"/>
        <v>0</v>
      </c>
      <c r="N53" s="67"/>
      <c r="O53" s="62"/>
      <c r="P53" s="67"/>
      <c r="Q53" s="62"/>
      <c r="R53" s="67"/>
      <c r="S53" s="62"/>
      <c r="T53" s="360"/>
      <c r="U53" s="62"/>
      <c r="V53" s="67"/>
      <c r="W53" s="62"/>
      <c r="X53" s="67"/>
      <c r="Y53" s="62"/>
      <c r="Z53" s="67"/>
      <c r="AA53" s="62"/>
      <c r="AB53" s="63"/>
      <c r="AC53" s="63"/>
      <c r="AD53" s="64">
        <f t="shared" si="4"/>
        <v>24.864000000000001</v>
      </c>
      <c r="AE53" s="62">
        <f t="shared" si="5"/>
        <v>76.304814163528732</v>
      </c>
    </row>
    <row r="54" spans="1:31" s="65" customFormat="1" ht="13.5" customHeight="1" x14ac:dyDescent="0.2">
      <c r="A54" s="66">
        <v>31137</v>
      </c>
      <c r="B54" s="67">
        <v>5.548</v>
      </c>
      <c r="C54" s="62">
        <f t="shared" si="6"/>
        <v>17.026186815446323</v>
      </c>
      <c r="D54" s="67">
        <v>8.3350000000000009</v>
      </c>
      <c r="E54" s="62">
        <f t="shared" si="6"/>
        <v>25.579175758245334</v>
      </c>
      <c r="F54" s="67">
        <v>0</v>
      </c>
      <c r="G54" s="62">
        <f t="shared" si="0"/>
        <v>0</v>
      </c>
      <c r="H54" s="67">
        <v>0</v>
      </c>
      <c r="I54" s="62">
        <f t="shared" si="1"/>
        <v>0</v>
      </c>
      <c r="J54" s="67">
        <v>0</v>
      </c>
      <c r="K54" s="62">
        <f t="shared" si="2"/>
        <v>0</v>
      </c>
      <c r="L54" s="67">
        <v>0</v>
      </c>
      <c r="M54" s="62">
        <f t="shared" si="3"/>
        <v>0</v>
      </c>
      <c r="N54" s="67"/>
      <c r="O54" s="62"/>
      <c r="P54" s="67"/>
      <c r="Q54" s="62"/>
      <c r="R54" s="67"/>
      <c r="S54" s="62"/>
      <c r="T54" s="360"/>
      <c r="U54" s="62"/>
      <c r="V54" s="67"/>
      <c r="W54" s="62"/>
      <c r="X54" s="67"/>
      <c r="Y54" s="62"/>
      <c r="Z54" s="67"/>
      <c r="AA54" s="62"/>
      <c r="AB54" s="63"/>
      <c r="AC54" s="63"/>
      <c r="AD54" s="64">
        <f t="shared" si="4"/>
        <v>13.883000000000001</v>
      </c>
      <c r="AE54" s="62">
        <f t="shared" si="5"/>
        <v>42.605362573691657</v>
      </c>
    </row>
    <row r="55" spans="1:31" s="65" customFormat="1" ht="13.5" customHeight="1" x14ac:dyDescent="0.2">
      <c r="A55" s="66">
        <v>31167</v>
      </c>
      <c r="B55" s="67">
        <v>10.153</v>
      </c>
      <c r="C55" s="62">
        <f t="shared" si="6"/>
        <v>31.158412894236935</v>
      </c>
      <c r="D55" s="67">
        <v>15.266999999999999</v>
      </c>
      <c r="E55" s="62">
        <f t="shared" si="6"/>
        <v>46.852702615612657</v>
      </c>
      <c r="F55" s="67">
        <v>0</v>
      </c>
      <c r="G55" s="62">
        <f t="shared" si="0"/>
        <v>0</v>
      </c>
      <c r="H55" s="67">
        <v>0</v>
      </c>
      <c r="I55" s="62">
        <f t="shared" si="1"/>
        <v>0</v>
      </c>
      <c r="J55" s="67">
        <v>0</v>
      </c>
      <c r="K55" s="62">
        <f t="shared" si="2"/>
        <v>0</v>
      </c>
      <c r="L55" s="67">
        <v>0</v>
      </c>
      <c r="M55" s="62">
        <f t="shared" si="3"/>
        <v>0</v>
      </c>
      <c r="N55" s="67"/>
      <c r="O55" s="62"/>
      <c r="P55" s="67"/>
      <c r="Q55" s="62"/>
      <c r="R55" s="67"/>
      <c r="S55" s="62"/>
      <c r="T55" s="360"/>
      <c r="U55" s="62"/>
      <c r="V55" s="67"/>
      <c r="W55" s="62"/>
      <c r="X55" s="67"/>
      <c r="Y55" s="62"/>
      <c r="Z55" s="67"/>
      <c r="AA55" s="62"/>
      <c r="AB55" s="63"/>
      <c r="AC55" s="63"/>
      <c r="AD55" s="64">
        <f t="shared" si="4"/>
        <v>25.42</v>
      </c>
      <c r="AE55" s="62">
        <f t="shared" si="5"/>
        <v>78.011115509849589</v>
      </c>
    </row>
    <row r="56" spans="1:31" s="65" customFormat="1" ht="13.5" customHeight="1" x14ac:dyDescent="0.2">
      <c r="A56" s="66">
        <v>31198</v>
      </c>
      <c r="B56" s="67">
        <v>13.544</v>
      </c>
      <c r="C56" s="62">
        <f t="shared" si="6"/>
        <v>41.565009774406093</v>
      </c>
      <c r="D56" s="67">
        <v>20.384</v>
      </c>
      <c r="E56" s="62">
        <f t="shared" si="6"/>
        <v>62.556198998928956</v>
      </c>
      <c r="F56" s="67">
        <v>0</v>
      </c>
      <c r="G56" s="62">
        <f t="shared" si="0"/>
        <v>0</v>
      </c>
      <c r="H56" s="67">
        <v>0</v>
      </c>
      <c r="I56" s="62">
        <f t="shared" si="1"/>
        <v>0</v>
      </c>
      <c r="J56" s="67">
        <v>0</v>
      </c>
      <c r="K56" s="62">
        <f t="shared" si="2"/>
        <v>0</v>
      </c>
      <c r="L56" s="67">
        <v>0</v>
      </c>
      <c r="M56" s="62">
        <f t="shared" si="3"/>
        <v>0</v>
      </c>
      <c r="N56" s="67"/>
      <c r="O56" s="62"/>
      <c r="P56" s="67"/>
      <c r="Q56" s="62"/>
      <c r="R56" s="67"/>
      <c r="S56" s="62"/>
      <c r="T56" s="360"/>
      <c r="U56" s="62"/>
      <c r="V56" s="67"/>
      <c r="W56" s="62"/>
      <c r="X56" s="67"/>
      <c r="Y56" s="62"/>
      <c r="Z56" s="67"/>
      <c r="AA56" s="62"/>
      <c r="AB56" s="63"/>
      <c r="AC56" s="63"/>
      <c r="AD56" s="64">
        <f t="shared" si="4"/>
        <v>33.927999999999997</v>
      </c>
      <c r="AE56" s="62">
        <f t="shared" si="5"/>
        <v>104.12120877333506</v>
      </c>
    </row>
    <row r="57" spans="1:31" s="65" customFormat="1" ht="13.5" customHeight="1" x14ac:dyDescent="0.2">
      <c r="A57" s="66">
        <v>31228</v>
      </c>
      <c r="B57" s="67">
        <v>12.38</v>
      </c>
      <c r="C57" s="62">
        <f t="shared" si="6"/>
        <v>37.992824941460974</v>
      </c>
      <c r="D57" s="67">
        <v>18.609000000000002</v>
      </c>
      <c r="E57" s="62">
        <f t="shared" si="6"/>
        <v>57.108924017419007</v>
      </c>
      <c r="F57" s="67">
        <v>0</v>
      </c>
      <c r="G57" s="62">
        <f t="shared" si="0"/>
        <v>0</v>
      </c>
      <c r="H57" s="67">
        <v>0</v>
      </c>
      <c r="I57" s="62">
        <f t="shared" si="1"/>
        <v>0</v>
      </c>
      <c r="J57" s="67">
        <v>0</v>
      </c>
      <c r="K57" s="62">
        <f t="shared" si="2"/>
        <v>0</v>
      </c>
      <c r="L57" s="67">
        <v>0</v>
      </c>
      <c r="M57" s="62">
        <f t="shared" si="3"/>
        <v>0</v>
      </c>
      <c r="N57" s="67"/>
      <c r="O57" s="62"/>
      <c r="P57" s="67"/>
      <c r="Q57" s="62"/>
      <c r="R57" s="67"/>
      <c r="S57" s="62"/>
      <c r="T57" s="360"/>
      <c r="U57" s="62"/>
      <c r="V57" s="67"/>
      <c r="W57" s="62"/>
      <c r="X57" s="67"/>
      <c r="Y57" s="62"/>
      <c r="Z57" s="67"/>
      <c r="AA57" s="62"/>
      <c r="AB57" s="63"/>
      <c r="AC57" s="63"/>
      <c r="AD57" s="64">
        <f t="shared" si="4"/>
        <v>30.989000000000004</v>
      </c>
      <c r="AE57" s="62">
        <f t="shared" si="5"/>
        <v>95.101748958879995</v>
      </c>
    </row>
    <row r="58" spans="1:31" s="65" customFormat="1" ht="13.5" customHeight="1" x14ac:dyDescent="0.2">
      <c r="A58" s="66">
        <v>31259</v>
      </c>
      <c r="B58" s="67">
        <v>15.879</v>
      </c>
      <c r="C58" s="62">
        <f t="shared" si="6"/>
        <v>48.730861651491018</v>
      </c>
      <c r="D58" s="67">
        <v>23.742999999999999</v>
      </c>
      <c r="E58" s="62">
        <f t="shared" si="6"/>
        <v>72.864591485065262</v>
      </c>
      <c r="F58" s="67">
        <v>0</v>
      </c>
      <c r="G58" s="62">
        <f t="shared" si="0"/>
        <v>0</v>
      </c>
      <c r="H58" s="67">
        <v>0</v>
      </c>
      <c r="I58" s="62">
        <f t="shared" si="1"/>
        <v>0</v>
      </c>
      <c r="J58" s="67">
        <v>0</v>
      </c>
      <c r="K58" s="62">
        <f t="shared" si="2"/>
        <v>0</v>
      </c>
      <c r="L58" s="67">
        <v>0</v>
      </c>
      <c r="M58" s="62">
        <f t="shared" si="3"/>
        <v>0</v>
      </c>
      <c r="N58" s="67"/>
      <c r="O58" s="62"/>
      <c r="P58" s="67"/>
      <c r="Q58" s="62"/>
      <c r="R58" s="67"/>
      <c r="S58" s="62"/>
      <c r="T58" s="360"/>
      <c r="U58" s="62"/>
      <c r="V58" s="67"/>
      <c r="W58" s="62"/>
      <c r="X58" s="67"/>
      <c r="Y58" s="62"/>
      <c r="Z58" s="67"/>
      <c r="AA58" s="62"/>
      <c r="AB58" s="63"/>
      <c r="AC58" s="63"/>
      <c r="AD58" s="64">
        <f t="shared" si="4"/>
        <v>39.622</v>
      </c>
      <c r="AE58" s="62">
        <f t="shared" si="5"/>
        <v>121.59545313655627</v>
      </c>
    </row>
    <row r="59" spans="1:31" s="65" customFormat="1" ht="13.5" customHeight="1" x14ac:dyDescent="0.2">
      <c r="A59" s="66">
        <v>31290</v>
      </c>
      <c r="B59" s="67">
        <v>8.2420000000000009</v>
      </c>
      <c r="C59" s="62">
        <f t="shared" si="6"/>
        <v>25.29376923808735</v>
      </c>
      <c r="D59" s="67">
        <v>12.292999999999999</v>
      </c>
      <c r="E59" s="62">
        <f t="shared" si="6"/>
        <v>37.725831745184152</v>
      </c>
      <c r="F59" s="67">
        <v>0</v>
      </c>
      <c r="G59" s="62">
        <f t="shared" si="0"/>
        <v>0</v>
      </c>
      <c r="H59" s="67">
        <v>0</v>
      </c>
      <c r="I59" s="62">
        <f t="shared" si="1"/>
        <v>0</v>
      </c>
      <c r="J59" s="67">
        <v>0</v>
      </c>
      <c r="K59" s="62">
        <f t="shared" si="2"/>
        <v>0</v>
      </c>
      <c r="L59" s="67">
        <v>0</v>
      </c>
      <c r="M59" s="62">
        <f t="shared" si="3"/>
        <v>0</v>
      </c>
      <c r="N59" s="67"/>
      <c r="O59" s="62"/>
      <c r="P59" s="67"/>
      <c r="Q59" s="62"/>
      <c r="R59" s="67"/>
      <c r="S59" s="62"/>
      <c r="T59" s="360"/>
      <c r="U59" s="62"/>
      <c r="V59" s="67"/>
      <c r="W59" s="62"/>
      <c r="X59" s="67"/>
      <c r="Y59" s="62"/>
      <c r="Z59" s="67"/>
      <c r="AA59" s="62"/>
      <c r="AB59" s="63"/>
      <c r="AC59" s="63"/>
      <c r="AD59" s="64">
        <f t="shared" si="4"/>
        <v>20.535</v>
      </c>
      <c r="AE59" s="62">
        <f t="shared" si="5"/>
        <v>63.019600983271495</v>
      </c>
    </row>
    <row r="60" spans="1:31" s="65" customFormat="1" ht="13.5" customHeight="1" x14ac:dyDescent="0.2">
      <c r="A60" s="66">
        <v>31320</v>
      </c>
      <c r="B60" s="67">
        <v>1.875</v>
      </c>
      <c r="C60" s="62">
        <f t="shared" si="6"/>
        <v>5.7541637128626277</v>
      </c>
      <c r="D60" s="67">
        <v>2.8090000000000002</v>
      </c>
      <c r="E60" s="62">
        <f t="shared" si="6"/>
        <v>8.620504463696598</v>
      </c>
      <c r="F60" s="67">
        <v>0</v>
      </c>
      <c r="G60" s="62">
        <f t="shared" si="0"/>
        <v>0</v>
      </c>
      <c r="H60" s="67">
        <v>0</v>
      </c>
      <c r="I60" s="62">
        <f t="shared" si="1"/>
        <v>0</v>
      </c>
      <c r="J60" s="67">
        <v>0</v>
      </c>
      <c r="K60" s="62">
        <f t="shared" si="2"/>
        <v>0</v>
      </c>
      <c r="L60" s="67">
        <v>0</v>
      </c>
      <c r="M60" s="62">
        <f t="shared" si="3"/>
        <v>0</v>
      </c>
      <c r="N60" s="67"/>
      <c r="O60" s="62"/>
      <c r="P60" s="67"/>
      <c r="Q60" s="62"/>
      <c r="R60" s="67"/>
      <c r="S60" s="62"/>
      <c r="T60" s="360"/>
      <c r="U60" s="62"/>
      <c r="V60" s="67"/>
      <c r="W60" s="62"/>
      <c r="X60" s="67"/>
      <c r="Y60" s="62"/>
      <c r="Z60" s="67"/>
      <c r="AA60" s="62"/>
      <c r="AB60" s="63"/>
      <c r="AC60" s="63"/>
      <c r="AD60" s="64">
        <f t="shared" si="4"/>
        <v>4.6840000000000002</v>
      </c>
      <c r="AE60" s="62">
        <f t="shared" si="5"/>
        <v>14.374668176559226</v>
      </c>
    </row>
    <row r="61" spans="1:31" s="65" customFormat="1" ht="13.5" customHeight="1" x14ac:dyDescent="0.2">
      <c r="A61" s="66">
        <v>31351</v>
      </c>
      <c r="B61" s="67">
        <v>13.91</v>
      </c>
      <c r="C61" s="62">
        <f t="shared" si="6"/>
        <v>42.688222531156882</v>
      </c>
      <c r="D61" s="67">
        <v>19.529</v>
      </c>
      <c r="E61" s="62">
        <f t="shared" si="6"/>
        <v>59.932300345863602</v>
      </c>
      <c r="F61" s="67">
        <v>0</v>
      </c>
      <c r="G61" s="62">
        <f t="shared" si="0"/>
        <v>0</v>
      </c>
      <c r="H61" s="67">
        <v>0</v>
      </c>
      <c r="I61" s="62">
        <f t="shared" si="1"/>
        <v>0</v>
      </c>
      <c r="J61" s="67">
        <v>0</v>
      </c>
      <c r="K61" s="62">
        <f t="shared" si="2"/>
        <v>0</v>
      </c>
      <c r="L61" s="67">
        <v>0</v>
      </c>
      <c r="M61" s="62">
        <f t="shared" si="3"/>
        <v>0</v>
      </c>
      <c r="N61" s="67"/>
      <c r="O61" s="62"/>
      <c r="P61" s="67"/>
      <c r="Q61" s="62"/>
      <c r="R61" s="67"/>
      <c r="S61" s="62"/>
      <c r="T61" s="360"/>
      <c r="U61" s="62"/>
      <c r="V61" s="67"/>
      <c r="W61" s="62"/>
      <c r="X61" s="67"/>
      <c r="Y61" s="62"/>
      <c r="Z61" s="67"/>
      <c r="AA61" s="62"/>
      <c r="AB61" s="63"/>
      <c r="AC61" s="63"/>
      <c r="AD61" s="64">
        <f t="shared" si="4"/>
        <v>33.439</v>
      </c>
      <c r="AE61" s="62">
        <f t="shared" si="5"/>
        <v>102.62052287702048</v>
      </c>
    </row>
    <row r="62" spans="1:31" s="65" customFormat="1" ht="13.5" customHeight="1" x14ac:dyDescent="0.2">
      <c r="A62" s="66">
        <v>31381</v>
      </c>
      <c r="B62" s="67">
        <v>18.355</v>
      </c>
      <c r="C62" s="62">
        <f t="shared" si="6"/>
        <v>56.329426639783215</v>
      </c>
      <c r="D62" s="67">
        <v>25.722000000000001</v>
      </c>
      <c r="E62" s="62">
        <f t="shared" si="6"/>
        <v>78.937919478534667</v>
      </c>
      <c r="F62" s="67">
        <v>0</v>
      </c>
      <c r="G62" s="62">
        <f t="shared" si="0"/>
        <v>0</v>
      </c>
      <c r="H62" s="67">
        <v>0</v>
      </c>
      <c r="I62" s="62">
        <f t="shared" si="1"/>
        <v>0</v>
      </c>
      <c r="J62" s="67">
        <v>0</v>
      </c>
      <c r="K62" s="62">
        <f t="shared" si="2"/>
        <v>0</v>
      </c>
      <c r="L62" s="67">
        <v>0</v>
      </c>
      <c r="M62" s="62">
        <f t="shared" si="3"/>
        <v>0</v>
      </c>
      <c r="N62" s="67"/>
      <c r="O62" s="62"/>
      <c r="P62" s="67"/>
      <c r="Q62" s="62"/>
      <c r="R62" s="67"/>
      <c r="S62" s="62"/>
      <c r="T62" s="360"/>
      <c r="U62" s="62"/>
      <c r="V62" s="67"/>
      <c r="W62" s="62"/>
      <c r="X62" s="67"/>
      <c r="Y62" s="62"/>
      <c r="Z62" s="67"/>
      <c r="AA62" s="62"/>
      <c r="AB62" s="63"/>
      <c r="AC62" s="63"/>
      <c r="AD62" s="64">
        <f t="shared" si="4"/>
        <v>44.076999999999998</v>
      </c>
      <c r="AE62" s="62">
        <f t="shared" si="5"/>
        <v>135.26734611831787</v>
      </c>
    </row>
    <row r="63" spans="1:31" s="65" customFormat="1" ht="13.5" customHeight="1" x14ac:dyDescent="0.2">
      <c r="A63" s="66">
        <v>31412</v>
      </c>
      <c r="B63" s="67">
        <v>19.161000000000001</v>
      </c>
      <c r="C63" s="62">
        <f t="shared" si="6"/>
        <v>58.802949814485764</v>
      </c>
      <c r="D63" s="67">
        <v>25.911000000000001</v>
      </c>
      <c r="E63" s="62">
        <f t="shared" si="6"/>
        <v>79.517939180791217</v>
      </c>
      <c r="F63" s="67">
        <v>0</v>
      </c>
      <c r="G63" s="62">
        <f t="shared" si="0"/>
        <v>0</v>
      </c>
      <c r="H63" s="67">
        <v>0</v>
      </c>
      <c r="I63" s="62">
        <f t="shared" si="1"/>
        <v>0</v>
      </c>
      <c r="J63" s="67">
        <v>0</v>
      </c>
      <c r="K63" s="62">
        <f t="shared" si="2"/>
        <v>0</v>
      </c>
      <c r="L63" s="67">
        <v>0</v>
      </c>
      <c r="M63" s="62">
        <f t="shared" si="3"/>
        <v>0</v>
      </c>
      <c r="N63" s="67"/>
      <c r="O63" s="62"/>
      <c r="P63" s="67"/>
      <c r="Q63" s="62"/>
      <c r="R63" s="67"/>
      <c r="S63" s="62"/>
      <c r="T63" s="360"/>
      <c r="U63" s="62"/>
      <c r="V63" s="67"/>
      <c r="W63" s="62"/>
      <c r="X63" s="67"/>
      <c r="Y63" s="62"/>
      <c r="Z63" s="67"/>
      <c r="AA63" s="62"/>
      <c r="AB63" s="63"/>
      <c r="AC63" s="63"/>
      <c r="AD63" s="64">
        <f t="shared" si="4"/>
        <v>45.072000000000003</v>
      </c>
      <c r="AE63" s="62">
        <f t="shared" si="5"/>
        <v>138.32088899527699</v>
      </c>
    </row>
    <row r="64" spans="1:31" s="65" customFormat="1" ht="13.5" customHeight="1" x14ac:dyDescent="0.2">
      <c r="A64" s="66">
        <v>31443</v>
      </c>
      <c r="B64" s="67">
        <v>15.691000000000001</v>
      </c>
      <c r="C64" s="62">
        <f t="shared" si="6"/>
        <v>48.153910836547993</v>
      </c>
      <c r="D64" s="67">
        <v>23.152999999999999</v>
      </c>
      <c r="E64" s="62">
        <f t="shared" si="6"/>
        <v>71.053947970084479</v>
      </c>
      <c r="F64" s="67">
        <v>0</v>
      </c>
      <c r="G64" s="62">
        <f t="shared" si="0"/>
        <v>0</v>
      </c>
      <c r="H64" s="67">
        <v>0</v>
      </c>
      <c r="I64" s="62">
        <f t="shared" si="1"/>
        <v>0</v>
      </c>
      <c r="J64" s="67">
        <v>0</v>
      </c>
      <c r="K64" s="62">
        <f t="shared" si="2"/>
        <v>0</v>
      </c>
      <c r="L64" s="67">
        <v>0</v>
      </c>
      <c r="M64" s="62">
        <f t="shared" si="3"/>
        <v>0</v>
      </c>
      <c r="N64" s="67"/>
      <c r="O64" s="62"/>
      <c r="P64" s="67"/>
      <c r="Q64" s="62"/>
      <c r="R64" s="67"/>
      <c r="S64" s="62"/>
      <c r="T64" s="360"/>
      <c r="U64" s="62"/>
      <c r="V64" s="67"/>
      <c r="W64" s="62"/>
      <c r="X64" s="67"/>
      <c r="Y64" s="62"/>
      <c r="Z64" s="67"/>
      <c r="AA64" s="62"/>
      <c r="AB64" s="63"/>
      <c r="AC64" s="63"/>
      <c r="AD64" s="64">
        <f t="shared" si="4"/>
        <v>38.844000000000001</v>
      </c>
      <c r="AE64" s="62">
        <f t="shared" si="5"/>
        <v>119.20785880663247</v>
      </c>
    </row>
    <row r="65" spans="1:31" s="65" customFormat="1" ht="13.5" customHeight="1" x14ac:dyDescent="0.2">
      <c r="A65" s="66">
        <v>31471</v>
      </c>
      <c r="B65" s="67">
        <v>21.073</v>
      </c>
      <c r="C65" s="62">
        <f t="shared" si="6"/>
        <v>64.670662357948885</v>
      </c>
      <c r="D65" s="67">
        <v>30.763999999999999</v>
      </c>
      <c r="E65" s="62">
        <f t="shared" si="6"/>
        <v>94.411249313336469</v>
      </c>
      <c r="F65" s="67">
        <v>0</v>
      </c>
      <c r="G65" s="62">
        <f t="shared" si="0"/>
        <v>0</v>
      </c>
      <c r="H65" s="67">
        <v>0</v>
      </c>
      <c r="I65" s="62">
        <f t="shared" si="1"/>
        <v>0</v>
      </c>
      <c r="J65" s="67">
        <v>0</v>
      </c>
      <c r="K65" s="62">
        <f t="shared" si="2"/>
        <v>0</v>
      </c>
      <c r="L65" s="67">
        <v>0</v>
      </c>
      <c r="M65" s="62">
        <f t="shared" si="3"/>
        <v>0</v>
      </c>
      <c r="N65" s="67"/>
      <c r="O65" s="62"/>
      <c r="P65" s="67"/>
      <c r="Q65" s="62"/>
      <c r="R65" s="67"/>
      <c r="S65" s="62"/>
      <c r="T65" s="360"/>
      <c r="U65" s="62"/>
      <c r="V65" s="67"/>
      <c r="W65" s="62"/>
      <c r="X65" s="67"/>
      <c r="Y65" s="62"/>
      <c r="Z65" s="67"/>
      <c r="AA65" s="62"/>
      <c r="AB65" s="63"/>
      <c r="AC65" s="63"/>
      <c r="AD65" s="64">
        <f t="shared" si="4"/>
        <v>51.837000000000003</v>
      </c>
      <c r="AE65" s="62">
        <f t="shared" si="5"/>
        <v>159.08191167128535</v>
      </c>
    </row>
    <row r="66" spans="1:31" s="65" customFormat="1" ht="13.5" customHeight="1" x14ac:dyDescent="0.2">
      <c r="A66" s="66">
        <v>31502</v>
      </c>
      <c r="B66" s="67">
        <v>23.103999999999999</v>
      </c>
      <c r="C66" s="62">
        <f t="shared" si="6"/>
        <v>70.903572491721675</v>
      </c>
      <c r="D66" s="67">
        <v>33.338999999999999</v>
      </c>
      <c r="E66" s="62">
        <f t="shared" si="6"/>
        <v>102.31363414566781</v>
      </c>
      <c r="F66" s="67">
        <v>0</v>
      </c>
      <c r="G66" s="62">
        <f t="shared" si="0"/>
        <v>0</v>
      </c>
      <c r="H66" s="67">
        <v>0</v>
      </c>
      <c r="I66" s="62">
        <f t="shared" si="1"/>
        <v>0</v>
      </c>
      <c r="J66" s="67">
        <v>0</v>
      </c>
      <c r="K66" s="62">
        <f t="shared" si="2"/>
        <v>0</v>
      </c>
      <c r="L66" s="67">
        <v>0</v>
      </c>
      <c r="M66" s="62">
        <f t="shared" si="3"/>
        <v>0</v>
      </c>
      <c r="N66" s="67"/>
      <c r="O66" s="62"/>
      <c r="P66" s="67"/>
      <c r="Q66" s="62"/>
      <c r="R66" s="67"/>
      <c r="S66" s="62"/>
      <c r="T66" s="360"/>
      <c r="U66" s="62"/>
      <c r="V66" s="67"/>
      <c r="W66" s="62"/>
      <c r="X66" s="67"/>
      <c r="Y66" s="62"/>
      <c r="Z66" s="67"/>
      <c r="AA66" s="62"/>
      <c r="AB66" s="63"/>
      <c r="AC66" s="63"/>
      <c r="AD66" s="64">
        <f t="shared" si="4"/>
        <v>56.442999999999998</v>
      </c>
      <c r="AE66" s="62">
        <f t="shared" si="5"/>
        <v>173.21720663738949</v>
      </c>
    </row>
    <row r="67" spans="1:31" s="65" customFormat="1" ht="13.5" customHeight="1" x14ac:dyDescent="0.2">
      <c r="A67" s="66">
        <v>31532</v>
      </c>
      <c r="B67" s="67">
        <v>5.0979999999999999</v>
      </c>
      <c r="C67" s="62">
        <f t="shared" si="6"/>
        <v>15.645187524359294</v>
      </c>
      <c r="D67" s="67">
        <v>7.2489999999999997</v>
      </c>
      <c r="E67" s="62">
        <f t="shared" si="6"/>
        <v>22.2463641357553</v>
      </c>
      <c r="F67" s="67">
        <v>0</v>
      </c>
      <c r="G67" s="62">
        <f t="shared" si="0"/>
        <v>0</v>
      </c>
      <c r="H67" s="67">
        <v>0</v>
      </c>
      <c r="I67" s="62">
        <f t="shared" si="1"/>
        <v>0</v>
      </c>
      <c r="J67" s="67">
        <v>0</v>
      </c>
      <c r="K67" s="62">
        <f t="shared" si="2"/>
        <v>0</v>
      </c>
      <c r="L67" s="67">
        <v>0</v>
      </c>
      <c r="M67" s="62">
        <f t="shared" si="3"/>
        <v>0</v>
      </c>
      <c r="N67" s="67"/>
      <c r="O67" s="62"/>
      <c r="P67" s="67"/>
      <c r="Q67" s="62"/>
      <c r="R67" s="67"/>
      <c r="S67" s="62"/>
      <c r="T67" s="360"/>
      <c r="U67" s="62"/>
      <c r="V67" s="67"/>
      <c r="W67" s="62"/>
      <c r="X67" s="67"/>
      <c r="Y67" s="62"/>
      <c r="Z67" s="67"/>
      <c r="AA67" s="62"/>
      <c r="AB67" s="63"/>
      <c r="AC67" s="63"/>
      <c r="AD67" s="64">
        <f t="shared" si="4"/>
        <v>12.347</v>
      </c>
      <c r="AE67" s="62">
        <f t="shared" si="5"/>
        <v>37.891551660114594</v>
      </c>
    </row>
    <row r="68" spans="1:31" s="65" customFormat="1" ht="13.5" customHeight="1" x14ac:dyDescent="0.2">
      <c r="A68" s="66">
        <v>31563</v>
      </c>
      <c r="B68" s="67">
        <v>18.135000000000002</v>
      </c>
      <c r="C68" s="62">
        <f t="shared" si="6"/>
        <v>55.654271430807334</v>
      </c>
      <c r="D68" s="67">
        <v>26.308</v>
      </c>
      <c r="E68" s="62">
        <f t="shared" si="6"/>
        <v>80.736287444261336</v>
      </c>
      <c r="F68" s="67">
        <v>0</v>
      </c>
      <c r="G68" s="62">
        <f t="shared" ref="G68:G131" si="7">F68*1000000/325851</f>
        <v>0</v>
      </c>
      <c r="H68" s="67">
        <v>0</v>
      </c>
      <c r="I68" s="62">
        <f t="shared" ref="I68:I131" si="8">H68*1000000/325851</f>
        <v>0</v>
      </c>
      <c r="J68" s="67">
        <v>0</v>
      </c>
      <c r="K68" s="62">
        <f t="shared" ref="K68:K131" si="9">J68*1000000/325851</f>
        <v>0</v>
      </c>
      <c r="L68" s="67">
        <v>0</v>
      </c>
      <c r="M68" s="62">
        <f t="shared" ref="M68:M131" si="10">L68*1000000/325851</f>
        <v>0</v>
      </c>
      <c r="N68" s="67"/>
      <c r="O68" s="62"/>
      <c r="P68" s="67"/>
      <c r="Q68" s="62"/>
      <c r="R68" s="67"/>
      <c r="S68" s="62"/>
      <c r="T68" s="360"/>
      <c r="U68" s="62"/>
      <c r="V68" s="67"/>
      <c r="W68" s="62"/>
      <c r="X68" s="67"/>
      <c r="Y68" s="62"/>
      <c r="Z68" s="67"/>
      <c r="AA68" s="62"/>
      <c r="AB68" s="63"/>
      <c r="AC68" s="63"/>
      <c r="AD68" s="64">
        <f t="shared" ref="AD68:AD131" si="11">P68+N68+L68+J68+H68+F68+D68+B68</f>
        <v>44.442999999999998</v>
      </c>
      <c r="AE68" s="62">
        <f t="shared" ref="AE68:AE131" si="12">AD68*1000000/325851</f>
        <v>136.39055887506868</v>
      </c>
    </row>
    <row r="69" spans="1:31" s="65" customFormat="1" ht="13.5" customHeight="1" x14ac:dyDescent="0.2">
      <c r="A69" s="66">
        <v>31593</v>
      </c>
      <c r="B69" s="67">
        <v>4.1349999999999998</v>
      </c>
      <c r="C69" s="62">
        <f t="shared" ref="C69:E132" si="13">B69*1000000/325851</f>
        <v>12.689849041433048</v>
      </c>
      <c r="D69" s="67">
        <v>28.838000000000001</v>
      </c>
      <c r="E69" s="62">
        <f t="shared" si="13"/>
        <v>88.500572347483967</v>
      </c>
      <c r="F69" s="67">
        <v>0</v>
      </c>
      <c r="G69" s="62">
        <f t="shared" si="7"/>
        <v>0</v>
      </c>
      <c r="H69" s="67">
        <v>0</v>
      </c>
      <c r="I69" s="62">
        <f t="shared" si="8"/>
        <v>0</v>
      </c>
      <c r="J69" s="67">
        <v>0</v>
      </c>
      <c r="K69" s="62">
        <f t="shared" si="9"/>
        <v>0</v>
      </c>
      <c r="L69" s="67">
        <v>0</v>
      </c>
      <c r="M69" s="62">
        <f t="shared" si="10"/>
        <v>0</v>
      </c>
      <c r="N69" s="67"/>
      <c r="O69" s="62"/>
      <c r="P69" s="67"/>
      <c r="Q69" s="62"/>
      <c r="R69" s="67"/>
      <c r="S69" s="62"/>
      <c r="T69" s="360"/>
      <c r="U69" s="62"/>
      <c r="V69" s="67"/>
      <c r="W69" s="62"/>
      <c r="X69" s="67"/>
      <c r="Y69" s="62"/>
      <c r="Z69" s="67"/>
      <c r="AA69" s="62"/>
      <c r="AB69" s="63"/>
      <c r="AC69" s="63"/>
      <c r="AD69" s="64">
        <f t="shared" si="11"/>
        <v>32.972999999999999</v>
      </c>
      <c r="AE69" s="62">
        <f t="shared" si="12"/>
        <v>101.19042138891702</v>
      </c>
    </row>
    <row r="70" spans="1:31" s="65" customFormat="1" ht="13.5" customHeight="1" x14ac:dyDescent="0.2">
      <c r="A70" s="66">
        <v>31624</v>
      </c>
      <c r="B70" s="67">
        <v>29.933</v>
      </c>
      <c r="C70" s="62">
        <f t="shared" si="13"/>
        <v>91.861003955795752</v>
      </c>
      <c r="D70" s="67">
        <v>32.124000000000002</v>
      </c>
      <c r="E70" s="62">
        <f t="shared" si="13"/>
        <v>98.58493605973284</v>
      </c>
      <c r="F70" s="67">
        <v>0</v>
      </c>
      <c r="G70" s="62">
        <f t="shared" si="7"/>
        <v>0</v>
      </c>
      <c r="H70" s="67">
        <v>0</v>
      </c>
      <c r="I70" s="62">
        <f t="shared" si="8"/>
        <v>0</v>
      </c>
      <c r="J70" s="67">
        <v>0</v>
      </c>
      <c r="K70" s="62">
        <f t="shared" si="9"/>
        <v>0</v>
      </c>
      <c r="L70" s="67">
        <v>0</v>
      </c>
      <c r="M70" s="62">
        <f t="shared" si="10"/>
        <v>0</v>
      </c>
      <c r="N70" s="67"/>
      <c r="O70" s="62"/>
      <c r="P70" s="67"/>
      <c r="Q70" s="62"/>
      <c r="R70" s="67"/>
      <c r="S70" s="62"/>
      <c r="T70" s="360"/>
      <c r="U70" s="62"/>
      <c r="V70" s="67"/>
      <c r="W70" s="62"/>
      <c r="X70" s="67"/>
      <c r="Y70" s="62"/>
      <c r="Z70" s="67"/>
      <c r="AA70" s="62"/>
      <c r="AB70" s="63"/>
      <c r="AC70" s="63"/>
      <c r="AD70" s="64">
        <f t="shared" si="11"/>
        <v>62.057000000000002</v>
      </c>
      <c r="AE70" s="62">
        <f t="shared" si="12"/>
        <v>190.44594001552858</v>
      </c>
    </row>
    <row r="71" spans="1:31" s="65" customFormat="1" ht="13.5" customHeight="1" x14ac:dyDescent="0.2">
      <c r="A71" s="66">
        <v>31655</v>
      </c>
      <c r="B71" s="67">
        <v>33.481000000000002</v>
      </c>
      <c r="C71" s="62">
        <f t="shared" si="13"/>
        <v>102.7494161441886</v>
      </c>
      <c r="D71" s="67">
        <v>39.366999999999997</v>
      </c>
      <c r="E71" s="62">
        <f t="shared" si="13"/>
        <v>120.81288687160696</v>
      </c>
      <c r="F71" s="67">
        <v>0</v>
      </c>
      <c r="G71" s="62">
        <f t="shared" si="7"/>
        <v>0</v>
      </c>
      <c r="H71" s="67">
        <v>0</v>
      </c>
      <c r="I71" s="62">
        <f t="shared" si="8"/>
        <v>0</v>
      </c>
      <c r="J71" s="67">
        <v>0</v>
      </c>
      <c r="K71" s="62">
        <f t="shared" si="9"/>
        <v>0</v>
      </c>
      <c r="L71" s="67">
        <v>0</v>
      </c>
      <c r="M71" s="62">
        <f t="shared" si="10"/>
        <v>0</v>
      </c>
      <c r="N71" s="67"/>
      <c r="O71" s="62"/>
      <c r="P71" s="67"/>
      <c r="Q71" s="62"/>
      <c r="R71" s="67"/>
      <c r="S71" s="62"/>
      <c r="T71" s="360"/>
      <c r="U71" s="62"/>
      <c r="V71" s="67"/>
      <c r="W71" s="62"/>
      <c r="X71" s="67"/>
      <c r="Y71" s="62"/>
      <c r="Z71" s="67"/>
      <c r="AA71" s="62"/>
      <c r="AB71" s="63"/>
      <c r="AC71" s="63"/>
      <c r="AD71" s="64">
        <f t="shared" si="11"/>
        <v>72.847999999999999</v>
      </c>
      <c r="AE71" s="62">
        <f t="shared" si="12"/>
        <v>223.56230301579555</v>
      </c>
    </row>
    <row r="72" spans="1:31" s="65" customFormat="1" ht="13.5" customHeight="1" x14ac:dyDescent="0.2">
      <c r="A72" s="66">
        <v>31685</v>
      </c>
      <c r="B72" s="67">
        <v>23.425000000000001</v>
      </c>
      <c r="C72" s="62">
        <f t="shared" si="13"/>
        <v>71.888685319363759</v>
      </c>
      <c r="D72" s="67">
        <v>34.143000000000001</v>
      </c>
      <c r="E72" s="62">
        <f t="shared" si="13"/>
        <v>104.78101954574331</v>
      </c>
      <c r="F72" s="67">
        <v>0</v>
      </c>
      <c r="G72" s="62">
        <f t="shared" si="7"/>
        <v>0</v>
      </c>
      <c r="H72" s="67">
        <v>0</v>
      </c>
      <c r="I72" s="62">
        <f t="shared" si="8"/>
        <v>0</v>
      </c>
      <c r="J72" s="67">
        <v>0</v>
      </c>
      <c r="K72" s="62">
        <f t="shared" si="9"/>
        <v>0</v>
      </c>
      <c r="L72" s="67">
        <v>0</v>
      </c>
      <c r="M72" s="62">
        <f t="shared" si="10"/>
        <v>0</v>
      </c>
      <c r="N72" s="67"/>
      <c r="O72" s="62"/>
      <c r="P72" s="67"/>
      <c r="Q72" s="62"/>
      <c r="R72" s="67"/>
      <c r="S72" s="62"/>
      <c r="T72" s="360"/>
      <c r="U72" s="62"/>
      <c r="V72" s="67"/>
      <c r="W72" s="62"/>
      <c r="X72" s="67"/>
      <c r="Y72" s="62"/>
      <c r="Z72" s="67"/>
      <c r="AA72" s="62"/>
      <c r="AB72" s="63"/>
      <c r="AC72" s="63"/>
      <c r="AD72" s="64">
        <f t="shared" si="11"/>
        <v>57.567999999999998</v>
      </c>
      <c r="AE72" s="62">
        <f t="shared" si="12"/>
        <v>176.66970486510706</v>
      </c>
    </row>
    <row r="73" spans="1:31" s="65" customFormat="1" ht="13.5" customHeight="1" x14ac:dyDescent="0.2">
      <c r="A73" s="66">
        <v>31716</v>
      </c>
      <c r="B73" s="67">
        <v>11.743</v>
      </c>
      <c r="C73" s="62">
        <f t="shared" si="13"/>
        <v>36.037943722744444</v>
      </c>
      <c r="D73" s="67">
        <v>27.728000000000002</v>
      </c>
      <c r="E73" s="62">
        <f t="shared" si="13"/>
        <v>85.094107429469304</v>
      </c>
      <c r="F73" s="67">
        <v>0</v>
      </c>
      <c r="G73" s="62">
        <f t="shared" si="7"/>
        <v>0</v>
      </c>
      <c r="H73" s="67">
        <v>0</v>
      </c>
      <c r="I73" s="62">
        <f t="shared" si="8"/>
        <v>0</v>
      </c>
      <c r="J73" s="67">
        <v>0</v>
      </c>
      <c r="K73" s="62">
        <f t="shared" si="9"/>
        <v>0</v>
      </c>
      <c r="L73" s="67">
        <v>0</v>
      </c>
      <c r="M73" s="62">
        <f t="shared" si="10"/>
        <v>0</v>
      </c>
      <c r="N73" s="67"/>
      <c r="O73" s="62"/>
      <c r="P73" s="67"/>
      <c r="Q73" s="62"/>
      <c r="R73" s="67"/>
      <c r="S73" s="62"/>
      <c r="T73" s="360"/>
      <c r="U73" s="62"/>
      <c r="V73" s="67"/>
      <c r="W73" s="62"/>
      <c r="X73" s="67"/>
      <c r="Y73" s="62"/>
      <c r="Z73" s="67"/>
      <c r="AA73" s="62"/>
      <c r="AB73" s="63"/>
      <c r="AC73" s="63"/>
      <c r="AD73" s="64">
        <f t="shared" si="11"/>
        <v>39.471000000000004</v>
      </c>
      <c r="AE73" s="62">
        <f t="shared" si="12"/>
        <v>121.13205115221375</v>
      </c>
    </row>
    <row r="74" spans="1:31" s="65" customFormat="1" ht="13.5" customHeight="1" x14ac:dyDescent="0.2">
      <c r="A74" s="66">
        <v>31746</v>
      </c>
      <c r="B74" s="67">
        <v>7.8849999999999998</v>
      </c>
      <c r="C74" s="62">
        <f t="shared" si="13"/>
        <v>24.198176467158302</v>
      </c>
      <c r="D74" s="67">
        <v>21.628</v>
      </c>
      <c r="E74" s="62">
        <f t="shared" si="13"/>
        <v>66.373894816956209</v>
      </c>
      <c r="F74" s="67">
        <v>0</v>
      </c>
      <c r="G74" s="62">
        <f t="shared" si="7"/>
        <v>0</v>
      </c>
      <c r="H74" s="67">
        <v>0</v>
      </c>
      <c r="I74" s="62">
        <f t="shared" si="8"/>
        <v>0</v>
      </c>
      <c r="J74" s="67">
        <v>0</v>
      </c>
      <c r="K74" s="62">
        <f t="shared" si="9"/>
        <v>0</v>
      </c>
      <c r="L74" s="67">
        <v>0</v>
      </c>
      <c r="M74" s="62">
        <f t="shared" si="10"/>
        <v>0</v>
      </c>
      <c r="N74" s="67"/>
      <c r="O74" s="62"/>
      <c r="P74" s="67"/>
      <c r="Q74" s="62"/>
      <c r="R74" s="67"/>
      <c r="S74" s="62"/>
      <c r="T74" s="360"/>
      <c r="U74" s="62"/>
      <c r="V74" s="67"/>
      <c r="W74" s="62"/>
      <c r="X74" s="67"/>
      <c r="Y74" s="62"/>
      <c r="Z74" s="67"/>
      <c r="AA74" s="62"/>
      <c r="AB74" s="63"/>
      <c r="AC74" s="63"/>
      <c r="AD74" s="64">
        <f t="shared" si="11"/>
        <v>29.512999999999998</v>
      </c>
      <c r="AE74" s="62">
        <f t="shared" si="12"/>
        <v>90.5720712841145</v>
      </c>
    </row>
    <row r="75" spans="1:31" s="65" customFormat="1" ht="13.5" customHeight="1" x14ac:dyDescent="0.2">
      <c r="A75" s="66">
        <v>31777</v>
      </c>
      <c r="B75" s="67">
        <v>2.577</v>
      </c>
      <c r="C75" s="62">
        <f t="shared" si="13"/>
        <v>7.9085226069583952</v>
      </c>
      <c r="D75" s="67">
        <v>3.4550000000000001</v>
      </c>
      <c r="E75" s="62">
        <f t="shared" si="13"/>
        <v>10.603005668234868</v>
      </c>
      <c r="F75" s="67">
        <v>0</v>
      </c>
      <c r="G75" s="62">
        <f t="shared" si="7"/>
        <v>0</v>
      </c>
      <c r="H75" s="67">
        <v>0</v>
      </c>
      <c r="I75" s="62">
        <f t="shared" si="8"/>
        <v>0</v>
      </c>
      <c r="J75" s="67">
        <v>0</v>
      </c>
      <c r="K75" s="62">
        <f t="shared" si="9"/>
        <v>0</v>
      </c>
      <c r="L75" s="67">
        <v>0</v>
      </c>
      <c r="M75" s="62">
        <f t="shared" si="10"/>
        <v>0</v>
      </c>
      <c r="N75" s="67"/>
      <c r="O75" s="62"/>
      <c r="P75" s="67"/>
      <c r="Q75" s="62"/>
      <c r="R75" s="67"/>
      <c r="S75" s="62"/>
      <c r="T75" s="360"/>
      <c r="U75" s="62"/>
      <c r="V75" s="67"/>
      <c r="W75" s="62"/>
      <c r="X75" s="67"/>
      <c r="Y75" s="62"/>
      <c r="Z75" s="67"/>
      <c r="AA75" s="62"/>
      <c r="AB75" s="63"/>
      <c r="AC75" s="63"/>
      <c r="AD75" s="64">
        <f t="shared" si="11"/>
        <v>6.032</v>
      </c>
      <c r="AE75" s="62">
        <f t="shared" si="12"/>
        <v>18.511528275193264</v>
      </c>
    </row>
    <row r="76" spans="1:31" s="65" customFormat="1" ht="13.5" customHeight="1" x14ac:dyDescent="0.2">
      <c r="A76" s="66">
        <v>31808</v>
      </c>
      <c r="B76" s="67">
        <v>8.3710000000000004</v>
      </c>
      <c r="C76" s="62">
        <f t="shared" si="13"/>
        <v>25.689655701532295</v>
      </c>
      <c r="D76" s="67">
        <v>11.433</v>
      </c>
      <c r="E76" s="62">
        <f t="shared" si="13"/>
        <v>35.086588655551154</v>
      </c>
      <c r="F76" s="67">
        <v>0</v>
      </c>
      <c r="G76" s="62">
        <f t="shared" si="7"/>
        <v>0</v>
      </c>
      <c r="H76" s="67">
        <v>0</v>
      </c>
      <c r="I76" s="62">
        <f t="shared" si="8"/>
        <v>0</v>
      </c>
      <c r="J76" s="67">
        <v>0</v>
      </c>
      <c r="K76" s="62">
        <f t="shared" si="9"/>
        <v>0</v>
      </c>
      <c r="L76" s="67">
        <v>0</v>
      </c>
      <c r="M76" s="62">
        <f t="shared" si="10"/>
        <v>0</v>
      </c>
      <c r="N76" s="67"/>
      <c r="O76" s="62"/>
      <c r="P76" s="67"/>
      <c r="Q76" s="62"/>
      <c r="R76" s="67"/>
      <c r="S76" s="62"/>
      <c r="T76" s="360"/>
      <c r="U76" s="62"/>
      <c r="V76" s="67"/>
      <c r="W76" s="62"/>
      <c r="X76" s="67"/>
      <c r="Y76" s="62"/>
      <c r="Z76" s="67"/>
      <c r="AA76" s="62"/>
      <c r="AB76" s="63"/>
      <c r="AC76" s="63"/>
      <c r="AD76" s="64">
        <f t="shared" si="11"/>
        <v>19.804000000000002</v>
      </c>
      <c r="AE76" s="62">
        <f t="shared" si="12"/>
        <v>60.776244357083463</v>
      </c>
    </row>
    <row r="77" spans="1:31" s="65" customFormat="1" ht="13.5" customHeight="1" x14ac:dyDescent="0.2">
      <c r="A77" s="66">
        <v>31836</v>
      </c>
      <c r="B77" s="67">
        <v>6.8730000000000002</v>
      </c>
      <c r="C77" s="62">
        <f t="shared" si="13"/>
        <v>21.092462505869246</v>
      </c>
      <c r="D77" s="67">
        <v>12.991</v>
      </c>
      <c r="E77" s="62">
        <f t="shared" si="13"/>
        <v>39.867915090025811</v>
      </c>
      <c r="F77" s="67">
        <v>0</v>
      </c>
      <c r="G77" s="62">
        <f t="shared" si="7"/>
        <v>0</v>
      </c>
      <c r="H77" s="67">
        <v>0</v>
      </c>
      <c r="I77" s="62">
        <f t="shared" si="8"/>
        <v>0</v>
      </c>
      <c r="J77" s="67">
        <v>0</v>
      </c>
      <c r="K77" s="62">
        <f t="shared" si="9"/>
        <v>0</v>
      </c>
      <c r="L77" s="67">
        <v>0</v>
      </c>
      <c r="M77" s="62">
        <f t="shared" si="10"/>
        <v>0</v>
      </c>
      <c r="N77" s="67"/>
      <c r="O77" s="62"/>
      <c r="P77" s="67"/>
      <c r="Q77" s="62"/>
      <c r="R77" s="67"/>
      <c r="S77" s="62"/>
      <c r="T77" s="360"/>
      <c r="U77" s="62"/>
      <c r="V77" s="67"/>
      <c r="W77" s="62"/>
      <c r="X77" s="67"/>
      <c r="Y77" s="62"/>
      <c r="Z77" s="67"/>
      <c r="AA77" s="62"/>
      <c r="AB77" s="63"/>
      <c r="AC77" s="63"/>
      <c r="AD77" s="64">
        <f t="shared" si="11"/>
        <v>19.864000000000001</v>
      </c>
      <c r="AE77" s="62">
        <f t="shared" si="12"/>
        <v>60.960377595895054</v>
      </c>
    </row>
    <row r="78" spans="1:31" s="65" customFormat="1" ht="13.5" customHeight="1" x14ac:dyDescent="0.2">
      <c r="A78" s="66">
        <v>31867</v>
      </c>
      <c r="B78" s="67">
        <v>10.117000000000001</v>
      </c>
      <c r="C78" s="62">
        <f t="shared" si="13"/>
        <v>31.047932950949974</v>
      </c>
      <c r="D78" s="67">
        <v>17.283000000000001</v>
      </c>
      <c r="E78" s="62">
        <f t="shared" si="13"/>
        <v>53.039579439682555</v>
      </c>
      <c r="F78" s="67">
        <v>0</v>
      </c>
      <c r="G78" s="62">
        <f t="shared" si="7"/>
        <v>0</v>
      </c>
      <c r="H78" s="67">
        <v>0</v>
      </c>
      <c r="I78" s="62">
        <f t="shared" si="8"/>
        <v>0</v>
      </c>
      <c r="J78" s="67">
        <v>0</v>
      </c>
      <c r="K78" s="62">
        <f t="shared" si="9"/>
        <v>0</v>
      </c>
      <c r="L78" s="67">
        <v>0</v>
      </c>
      <c r="M78" s="62">
        <f t="shared" si="10"/>
        <v>0</v>
      </c>
      <c r="N78" s="67"/>
      <c r="O78" s="62"/>
      <c r="P78" s="67"/>
      <c r="Q78" s="62"/>
      <c r="R78" s="67"/>
      <c r="S78" s="62"/>
      <c r="T78" s="360"/>
      <c r="U78" s="62"/>
      <c r="V78" s="67"/>
      <c r="W78" s="62"/>
      <c r="X78" s="67"/>
      <c r="Y78" s="62"/>
      <c r="Z78" s="67"/>
      <c r="AA78" s="62"/>
      <c r="AB78" s="63"/>
      <c r="AC78" s="63"/>
      <c r="AD78" s="64">
        <f t="shared" si="11"/>
        <v>27.400000000000002</v>
      </c>
      <c r="AE78" s="62">
        <f t="shared" si="12"/>
        <v>84.08751239063254</v>
      </c>
    </row>
    <row r="79" spans="1:31" s="65" customFormat="1" ht="13.5" customHeight="1" x14ac:dyDescent="0.2">
      <c r="A79" s="66">
        <v>31897</v>
      </c>
      <c r="B79" s="67">
        <v>17.803999999999998</v>
      </c>
      <c r="C79" s="62">
        <f t="shared" si="13"/>
        <v>54.638469730029982</v>
      </c>
      <c r="D79" s="67">
        <v>24.835000000000001</v>
      </c>
      <c r="E79" s="62">
        <f t="shared" si="13"/>
        <v>76.215816431436451</v>
      </c>
      <c r="F79" s="67">
        <v>0</v>
      </c>
      <c r="G79" s="62">
        <f t="shared" si="7"/>
        <v>0</v>
      </c>
      <c r="H79" s="67">
        <v>0</v>
      </c>
      <c r="I79" s="62">
        <f t="shared" si="8"/>
        <v>0</v>
      </c>
      <c r="J79" s="67">
        <v>0</v>
      </c>
      <c r="K79" s="62">
        <f t="shared" si="9"/>
        <v>0</v>
      </c>
      <c r="L79" s="67">
        <v>0</v>
      </c>
      <c r="M79" s="62">
        <f t="shared" si="10"/>
        <v>0</v>
      </c>
      <c r="N79" s="67"/>
      <c r="O79" s="62"/>
      <c r="P79" s="67"/>
      <c r="Q79" s="62"/>
      <c r="R79" s="67"/>
      <c r="S79" s="62"/>
      <c r="T79" s="360"/>
      <c r="U79" s="62"/>
      <c r="V79" s="67"/>
      <c r="W79" s="62"/>
      <c r="X79" s="67"/>
      <c r="Y79" s="62"/>
      <c r="Z79" s="67"/>
      <c r="AA79" s="62"/>
      <c r="AB79" s="63"/>
      <c r="AC79" s="63"/>
      <c r="AD79" s="64">
        <f t="shared" si="11"/>
        <v>42.638999999999996</v>
      </c>
      <c r="AE79" s="62">
        <f t="shared" si="12"/>
        <v>130.8542861614664</v>
      </c>
    </row>
    <row r="80" spans="1:31" s="65" customFormat="1" ht="13.5" customHeight="1" x14ac:dyDescent="0.2">
      <c r="A80" s="66">
        <v>31928</v>
      </c>
      <c r="B80" s="67">
        <v>13.026999999999999</v>
      </c>
      <c r="C80" s="62">
        <f t="shared" si="13"/>
        <v>39.978395033312772</v>
      </c>
      <c r="D80" s="67">
        <v>16.997</v>
      </c>
      <c r="E80" s="62">
        <f t="shared" si="13"/>
        <v>52.161877668013908</v>
      </c>
      <c r="F80" s="67">
        <v>0</v>
      </c>
      <c r="G80" s="62">
        <f t="shared" si="7"/>
        <v>0</v>
      </c>
      <c r="H80" s="67">
        <v>0</v>
      </c>
      <c r="I80" s="62">
        <f t="shared" si="8"/>
        <v>0</v>
      </c>
      <c r="J80" s="67">
        <v>0</v>
      </c>
      <c r="K80" s="62">
        <f t="shared" si="9"/>
        <v>0</v>
      </c>
      <c r="L80" s="67">
        <v>0</v>
      </c>
      <c r="M80" s="62">
        <f t="shared" si="10"/>
        <v>0</v>
      </c>
      <c r="N80" s="67"/>
      <c r="O80" s="62"/>
      <c r="P80" s="67"/>
      <c r="Q80" s="62"/>
      <c r="R80" s="67"/>
      <c r="S80" s="62"/>
      <c r="T80" s="360"/>
      <c r="U80" s="62"/>
      <c r="V80" s="67"/>
      <c r="W80" s="62"/>
      <c r="X80" s="67"/>
      <c r="Y80" s="62"/>
      <c r="Z80" s="67"/>
      <c r="AA80" s="62"/>
      <c r="AB80" s="63"/>
      <c r="AC80" s="63"/>
      <c r="AD80" s="64">
        <f t="shared" si="11"/>
        <v>30.024000000000001</v>
      </c>
      <c r="AE80" s="62">
        <f t="shared" si="12"/>
        <v>92.14027270132668</v>
      </c>
    </row>
    <row r="81" spans="1:31" s="65" customFormat="1" ht="13.5" customHeight="1" x14ac:dyDescent="0.2">
      <c r="A81" s="66">
        <v>31958</v>
      </c>
      <c r="B81" s="67">
        <v>34.572000000000003</v>
      </c>
      <c r="C81" s="62">
        <f t="shared" si="13"/>
        <v>106.09757220324627</v>
      </c>
      <c r="D81" s="67">
        <v>47.905000000000001</v>
      </c>
      <c r="E81" s="62">
        <f t="shared" si="13"/>
        <v>147.01504675449823</v>
      </c>
      <c r="F81" s="67">
        <v>0</v>
      </c>
      <c r="G81" s="62">
        <f t="shared" si="7"/>
        <v>0</v>
      </c>
      <c r="H81" s="67">
        <v>0</v>
      </c>
      <c r="I81" s="62">
        <f t="shared" si="8"/>
        <v>0</v>
      </c>
      <c r="J81" s="67">
        <v>0</v>
      </c>
      <c r="K81" s="62">
        <f t="shared" si="9"/>
        <v>0</v>
      </c>
      <c r="L81" s="67">
        <v>0</v>
      </c>
      <c r="M81" s="62">
        <f t="shared" si="10"/>
        <v>0</v>
      </c>
      <c r="N81" s="67"/>
      <c r="O81" s="62"/>
      <c r="P81" s="67"/>
      <c r="Q81" s="62"/>
      <c r="R81" s="67"/>
      <c r="S81" s="62"/>
      <c r="T81" s="360"/>
      <c r="U81" s="62"/>
      <c r="V81" s="67"/>
      <c r="W81" s="62"/>
      <c r="X81" s="67"/>
      <c r="Y81" s="62"/>
      <c r="Z81" s="67"/>
      <c r="AA81" s="62"/>
      <c r="AB81" s="63"/>
      <c r="AC81" s="63"/>
      <c r="AD81" s="64">
        <f t="shared" si="11"/>
        <v>82.477000000000004</v>
      </c>
      <c r="AE81" s="62">
        <f t="shared" si="12"/>
        <v>253.1126189577445</v>
      </c>
    </row>
    <row r="82" spans="1:31" s="65" customFormat="1" ht="13.5" customHeight="1" x14ac:dyDescent="0.2">
      <c r="A82" s="66">
        <v>31989</v>
      </c>
      <c r="B82" s="67">
        <v>22.864000000000001</v>
      </c>
      <c r="C82" s="62">
        <f t="shared" si="13"/>
        <v>70.167039536475258</v>
      </c>
      <c r="D82" s="67">
        <v>50.758000000000003</v>
      </c>
      <c r="E82" s="62">
        <f t="shared" si="13"/>
        <v>155.77058225998999</v>
      </c>
      <c r="F82" s="67">
        <v>0</v>
      </c>
      <c r="G82" s="62">
        <f t="shared" si="7"/>
        <v>0</v>
      </c>
      <c r="H82" s="67">
        <v>0</v>
      </c>
      <c r="I82" s="62">
        <f t="shared" si="8"/>
        <v>0</v>
      </c>
      <c r="J82" s="67">
        <v>0</v>
      </c>
      <c r="K82" s="62">
        <f t="shared" si="9"/>
        <v>0</v>
      </c>
      <c r="L82" s="67">
        <v>0</v>
      </c>
      <c r="M82" s="62">
        <f t="shared" si="10"/>
        <v>0</v>
      </c>
      <c r="N82" s="67"/>
      <c r="O82" s="62"/>
      <c r="P82" s="67"/>
      <c r="Q82" s="62"/>
      <c r="R82" s="67"/>
      <c r="S82" s="62"/>
      <c r="T82" s="360"/>
      <c r="U82" s="62"/>
      <c r="V82" s="67"/>
      <c r="W82" s="62"/>
      <c r="X82" s="67"/>
      <c r="Y82" s="62"/>
      <c r="Z82" s="67"/>
      <c r="AA82" s="62"/>
      <c r="AB82" s="63"/>
      <c r="AC82" s="63"/>
      <c r="AD82" s="64">
        <f t="shared" si="11"/>
        <v>73.622</v>
      </c>
      <c r="AE82" s="62">
        <f t="shared" si="12"/>
        <v>225.93762179646527</v>
      </c>
    </row>
    <row r="83" spans="1:31" s="65" customFormat="1" ht="13.5" customHeight="1" x14ac:dyDescent="0.2">
      <c r="A83" s="66">
        <v>32020</v>
      </c>
      <c r="B83" s="67">
        <v>15.24</v>
      </c>
      <c r="C83" s="62">
        <f t="shared" si="13"/>
        <v>46.769842658147432</v>
      </c>
      <c r="D83" s="67">
        <v>32.177999999999997</v>
      </c>
      <c r="E83" s="62">
        <f t="shared" si="13"/>
        <v>98.75065597466326</v>
      </c>
      <c r="F83" s="67">
        <v>0</v>
      </c>
      <c r="G83" s="62">
        <f t="shared" si="7"/>
        <v>0</v>
      </c>
      <c r="H83" s="67">
        <v>0</v>
      </c>
      <c r="I83" s="62">
        <f t="shared" si="8"/>
        <v>0</v>
      </c>
      <c r="J83" s="67">
        <v>0</v>
      </c>
      <c r="K83" s="62">
        <f t="shared" si="9"/>
        <v>0</v>
      </c>
      <c r="L83" s="67">
        <v>0</v>
      </c>
      <c r="M83" s="62">
        <f t="shared" si="10"/>
        <v>0</v>
      </c>
      <c r="N83" s="67"/>
      <c r="O83" s="62"/>
      <c r="P83" s="67"/>
      <c r="Q83" s="62"/>
      <c r="R83" s="67"/>
      <c r="S83" s="62"/>
      <c r="T83" s="360"/>
      <c r="U83" s="62"/>
      <c r="V83" s="67"/>
      <c r="W83" s="62"/>
      <c r="X83" s="67"/>
      <c r="Y83" s="62"/>
      <c r="Z83" s="67"/>
      <c r="AA83" s="62"/>
      <c r="AB83" s="63"/>
      <c r="AC83" s="63"/>
      <c r="AD83" s="64">
        <f t="shared" si="11"/>
        <v>47.417999999999999</v>
      </c>
      <c r="AE83" s="62">
        <f t="shared" si="12"/>
        <v>145.5204986328107</v>
      </c>
    </row>
    <row r="84" spans="1:31" s="65" customFormat="1" ht="13.5" customHeight="1" x14ac:dyDescent="0.2">
      <c r="A84" s="66">
        <v>32050</v>
      </c>
      <c r="B84" s="67">
        <v>23.568000000000001</v>
      </c>
      <c r="C84" s="62">
        <f t="shared" si="13"/>
        <v>72.327536205198086</v>
      </c>
      <c r="D84" s="67">
        <v>31.76</v>
      </c>
      <c r="E84" s="62">
        <f t="shared" si="13"/>
        <v>97.467861077609086</v>
      </c>
      <c r="F84" s="67">
        <v>0</v>
      </c>
      <c r="G84" s="62">
        <f t="shared" si="7"/>
        <v>0</v>
      </c>
      <c r="H84" s="67">
        <v>0</v>
      </c>
      <c r="I84" s="62">
        <f t="shared" si="8"/>
        <v>0</v>
      </c>
      <c r="J84" s="67">
        <v>0</v>
      </c>
      <c r="K84" s="62">
        <f t="shared" si="9"/>
        <v>0</v>
      </c>
      <c r="L84" s="67">
        <v>0</v>
      </c>
      <c r="M84" s="62">
        <f t="shared" si="10"/>
        <v>0</v>
      </c>
      <c r="N84" s="67"/>
      <c r="O84" s="62"/>
      <c r="P84" s="67"/>
      <c r="Q84" s="62"/>
      <c r="R84" s="67"/>
      <c r="S84" s="62"/>
      <c r="T84" s="360"/>
      <c r="U84" s="62"/>
      <c r="V84" s="67"/>
      <c r="W84" s="62"/>
      <c r="X84" s="67"/>
      <c r="Y84" s="62"/>
      <c r="Z84" s="67"/>
      <c r="AA84" s="62"/>
      <c r="AB84" s="63"/>
      <c r="AC84" s="63"/>
      <c r="AD84" s="64">
        <f t="shared" si="11"/>
        <v>55.328000000000003</v>
      </c>
      <c r="AE84" s="62">
        <f t="shared" si="12"/>
        <v>169.79539728280716</v>
      </c>
    </row>
    <row r="85" spans="1:31" s="65" customFormat="1" ht="13.5" customHeight="1" x14ac:dyDescent="0.2">
      <c r="A85" s="66">
        <v>32081</v>
      </c>
      <c r="B85" s="67">
        <v>6.1369999999999996</v>
      </c>
      <c r="C85" s="62">
        <f t="shared" si="13"/>
        <v>18.83376144311357</v>
      </c>
      <c r="D85" s="67">
        <v>9.4039999999999999</v>
      </c>
      <c r="E85" s="62">
        <f t="shared" si="13"/>
        <v>28.859816296405413</v>
      </c>
      <c r="F85" s="67">
        <v>0</v>
      </c>
      <c r="G85" s="62">
        <f t="shared" si="7"/>
        <v>0</v>
      </c>
      <c r="H85" s="67">
        <v>0</v>
      </c>
      <c r="I85" s="62">
        <f t="shared" si="8"/>
        <v>0</v>
      </c>
      <c r="J85" s="67">
        <v>0</v>
      </c>
      <c r="K85" s="62">
        <f t="shared" si="9"/>
        <v>0</v>
      </c>
      <c r="L85" s="67">
        <v>0</v>
      </c>
      <c r="M85" s="62">
        <f t="shared" si="10"/>
        <v>0</v>
      </c>
      <c r="N85" s="67"/>
      <c r="O85" s="62"/>
      <c r="P85" s="67"/>
      <c r="Q85" s="62"/>
      <c r="R85" s="67"/>
      <c r="S85" s="62"/>
      <c r="T85" s="360"/>
      <c r="U85" s="62"/>
      <c r="V85" s="67"/>
      <c r="W85" s="62"/>
      <c r="X85" s="67"/>
      <c r="Y85" s="62"/>
      <c r="Z85" s="67"/>
      <c r="AA85" s="62"/>
      <c r="AB85" s="63"/>
      <c r="AC85" s="63"/>
      <c r="AD85" s="64">
        <f t="shared" si="11"/>
        <v>15.541</v>
      </c>
      <c r="AE85" s="62">
        <f t="shared" si="12"/>
        <v>47.693577739518986</v>
      </c>
    </row>
    <row r="86" spans="1:31" s="65" customFormat="1" ht="13.5" customHeight="1" x14ac:dyDescent="0.2">
      <c r="A86" s="66">
        <v>32111</v>
      </c>
      <c r="B86" s="67">
        <v>4.2610000000000001</v>
      </c>
      <c r="C86" s="62">
        <f t="shared" si="13"/>
        <v>13.076528842937416</v>
      </c>
      <c r="D86" s="67">
        <v>10.896000000000001</v>
      </c>
      <c r="E86" s="62">
        <f t="shared" si="13"/>
        <v>33.438596168187303</v>
      </c>
      <c r="F86" s="67">
        <v>0</v>
      </c>
      <c r="G86" s="62">
        <f t="shared" si="7"/>
        <v>0</v>
      </c>
      <c r="H86" s="67">
        <v>0</v>
      </c>
      <c r="I86" s="62">
        <f t="shared" si="8"/>
        <v>0</v>
      </c>
      <c r="J86" s="67">
        <v>0</v>
      </c>
      <c r="K86" s="62">
        <f t="shared" si="9"/>
        <v>0</v>
      </c>
      <c r="L86" s="67">
        <v>0</v>
      </c>
      <c r="M86" s="62">
        <f t="shared" si="10"/>
        <v>0</v>
      </c>
      <c r="N86" s="67"/>
      <c r="O86" s="62"/>
      <c r="P86" s="67"/>
      <c r="Q86" s="62"/>
      <c r="R86" s="67"/>
      <c r="S86" s="62"/>
      <c r="T86" s="360"/>
      <c r="U86" s="62"/>
      <c r="V86" s="67"/>
      <c r="W86" s="62"/>
      <c r="X86" s="67"/>
      <c r="Y86" s="62"/>
      <c r="Z86" s="67"/>
      <c r="AA86" s="62"/>
      <c r="AB86" s="63"/>
      <c r="AC86" s="63"/>
      <c r="AD86" s="64">
        <f t="shared" si="11"/>
        <v>15.157</v>
      </c>
      <c r="AE86" s="62">
        <f t="shared" si="12"/>
        <v>46.515125011124717</v>
      </c>
    </row>
    <row r="87" spans="1:31" s="65" customFormat="1" ht="13.5" customHeight="1" x14ac:dyDescent="0.2">
      <c r="A87" s="66">
        <v>32142</v>
      </c>
      <c r="B87" s="67">
        <v>14.555999999999999</v>
      </c>
      <c r="C87" s="62">
        <f t="shared" si="13"/>
        <v>44.670723735695148</v>
      </c>
      <c r="D87" s="67">
        <v>26.004999999999999</v>
      </c>
      <c r="E87" s="62">
        <f t="shared" si="13"/>
        <v>79.80641458826274</v>
      </c>
      <c r="F87" s="67">
        <v>0</v>
      </c>
      <c r="G87" s="62">
        <f t="shared" si="7"/>
        <v>0</v>
      </c>
      <c r="H87" s="67">
        <v>0</v>
      </c>
      <c r="I87" s="62">
        <f t="shared" si="8"/>
        <v>0</v>
      </c>
      <c r="J87" s="67">
        <v>0</v>
      </c>
      <c r="K87" s="62">
        <f t="shared" si="9"/>
        <v>0</v>
      </c>
      <c r="L87" s="67">
        <v>0</v>
      </c>
      <c r="M87" s="62">
        <f t="shared" si="10"/>
        <v>0</v>
      </c>
      <c r="N87" s="67"/>
      <c r="O87" s="62"/>
      <c r="P87" s="67"/>
      <c r="Q87" s="62"/>
      <c r="R87" s="67"/>
      <c r="S87" s="62"/>
      <c r="T87" s="360"/>
      <c r="U87" s="62"/>
      <c r="V87" s="67"/>
      <c r="W87" s="62"/>
      <c r="X87" s="67"/>
      <c r="Y87" s="62"/>
      <c r="Z87" s="67"/>
      <c r="AA87" s="62"/>
      <c r="AB87" s="63"/>
      <c r="AC87" s="63"/>
      <c r="AD87" s="64">
        <f t="shared" si="11"/>
        <v>40.561</v>
      </c>
      <c r="AE87" s="62">
        <f t="shared" si="12"/>
        <v>124.47713832395789</v>
      </c>
    </row>
    <row r="88" spans="1:31" s="65" customFormat="1" ht="13.5" customHeight="1" x14ac:dyDescent="0.2">
      <c r="A88" s="66">
        <v>32173</v>
      </c>
      <c r="B88" s="67">
        <v>0</v>
      </c>
      <c r="C88" s="62">
        <f t="shared" si="13"/>
        <v>0</v>
      </c>
      <c r="D88" s="67">
        <v>13.041</v>
      </c>
      <c r="E88" s="62">
        <f t="shared" si="13"/>
        <v>40.021359455702147</v>
      </c>
      <c r="F88" s="67">
        <v>0</v>
      </c>
      <c r="G88" s="62">
        <f t="shared" si="7"/>
        <v>0</v>
      </c>
      <c r="H88" s="67">
        <v>0</v>
      </c>
      <c r="I88" s="62">
        <f t="shared" si="8"/>
        <v>0</v>
      </c>
      <c r="J88" s="67">
        <v>0</v>
      </c>
      <c r="K88" s="62">
        <f t="shared" si="9"/>
        <v>0</v>
      </c>
      <c r="L88" s="67">
        <v>0</v>
      </c>
      <c r="M88" s="62">
        <f t="shared" si="10"/>
        <v>0</v>
      </c>
      <c r="N88" s="67"/>
      <c r="O88" s="62"/>
      <c r="P88" s="67"/>
      <c r="Q88" s="62"/>
      <c r="R88" s="67"/>
      <c r="S88" s="62"/>
      <c r="T88" s="360"/>
      <c r="U88" s="62"/>
      <c r="V88" s="67"/>
      <c r="W88" s="62"/>
      <c r="X88" s="67"/>
      <c r="Y88" s="62"/>
      <c r="Z88" s="67"/>
      <c r="AA88" s="62"/>
      <c r="AB88" s="63"/>
      <c r="AC88" s="63"/>
      <c r="AD88" s="64">
        <f t="shared" si="11"/>
        <v>13.041</v>
      </c>
      <c r="AE88" s="62">
        <f t="shared" si="12"/>
        <v>40.021359455702147</v>
      </c>
    </row>
    <row r="89" spans="1:31" s="65" customFormat="1" ht="13.5" customHeight="1" x14ac:dyDescent="0.2">
      <c r="A89" s="66">
        <v>32202</v>
      </c>
      <c r="B89" s="67">
        <v>17.175000000000001</v>
      </c>
      <c r="C89" s="62">
        <f t="shared" si="13"/>
        <v>52.708139609821664</v>
      </c>
      <c r="D89" s="67">
        <v>23.584</v>
      </c>
      <c r="E89" s="62">
        <f t="shared" si="13"/>
        <v>72.37663840221451</v>
      </c>
      <c r="F89" s="67">
        <v>0</v>
      </c>
      <c r="G89" s="62">
        <f t="shared" si="7"/>
        <v>0</v>
      </c>
      <c r="H89" s="67">
        <v>0</v>
      </c>
      <c r="I89" s="62">
        <f t="shared" si="8"/>
        <v>0</v>
      </c>
      <c r="J89" s="67">
        <v>0</v>
      </c>
      <c r="K89" s="62">
        <f t="shared" si="9"/>
        <v>0</v>
      </c>
      <c r="L89" s="67">
        <v>0</v>
      </c>
      <c r="M89" s="62">
        <f t="shared" si="10"/>
        <v>0</v>
      </c>
      <c r="N89" s="67"/>
      <c r="O89" s="62"/>
      <c r="P89" s="67"/>
      <c r="Q89" s="62"/>
      <c r="R89" s="67"/>
      <c r="S89" s="62"/>
      <c r="T89" s="360"/>
      <c r="U89" s="62"/>
      <c r="V89" s="67"/>
      <c r="W89" s="62"/>
      <c r="X89" s="67"/>
      <c r="Y89" s="62"/>
      <c r="Z89" s="67"/>
      <c r="AA89" s="62"/>
      <c r="AB89" s="63"/>
      <c r="AC89" s="63"/>
      <c r="AD89" s="64">
        <f t="shared" si="11"/>
        <v>40.759</v>
      </c>
      <c r="AE89" s="62">
        <f t="shared" si="12"/>
        <v>125.08477801203618</v>
      </c>
    </row>
    <row r="90" spans="1:31" s="65" customFormat="1" ht="13.5" customHeight="1" x14ac:dyDescent="0.2">
      <c r="A90" s="66">
        <v>32233</v>
      </c>
      <c r="B90" s="67">
        <v>21.068999999999999</v>
      </c>
      <c r="C90" s="62">
        <f t="shared" si="13"/>
        <v>64.658386808694772</v>
      </c>
      <c r="D90" s="67">
        <v>29.844999999999999</v>
      </c>
      <c r="E90" s="62">
        <f t="shared" si="13"/>
        <v>91.590941872205391</v>
      </c>
      <c r="F90" s="67">
        <v>0</v>
      </c>
      <c r="G90" s="62">
        <f t="shared" si="7"/>
        <v>0</v>
      </c>
      <c r="H90" s="67">
        <v>0</v>
      </c>
      <c r="I90" s="62">
        <f t="shared" si="8"/>
        <v>0</v>
      </c>
      <c r="J90" s="67">
        <v>0</v>
      </c>
      <c r="K90" s="62">
        <f t="shared" si="9"/>
        <v>0</v>
      </c>
      <c r="L90" s="67">
        <v>0</v>
      </c>
      <c r="M90" s="62">
        <f t="shared" si="10"/>
        <v>0</v>
      </c>
      <c r="N90" s="67"/>
      <c r="O90" s="62"/>
      <c r="P90" s="67"/>
      <c r="Q90" s="62"/>
      <c r="R90" s="67"/>
      <c r="S90" s="62"/>
      <c r="T90" s="360"/>
      <c r="U90" s="62"/>
      <c r="V90" s="67"/>
      <c r="W90" s="62"/>
      <c r="X90" s="67"/>
      <c r="Y90" s="62"/>
      <c r="Z90" s="67"/>
      <c r="AA90" s="62"/>
      <c r="AB90" s="63"/>
      <c r="AC90" s="63"/>
      <c r="AD90" s="64">
        <f t="shared" si="11"/>
        <v>50.914000000000001</v>
      </c>
      <c r="AE90" s="62">
        <f t="shared" si="12"/>
        <v>156.24932868090016</v>
      </c>
    </row>
    <row r="91" spans="1:31" s="65" customFormat="1" ht="13.5" customHeight="1" x14ac:dyDescent="0.2">
      <c r="A91" s="66">
        <v>32263</v>
      </c>
      <c r="B91" s="67">
        <v>27.186</v>
      </c>
      <c r="C91" s="62">
        <f t="shared" si="13"/>
        <v>83.430770505537808</v>
      </c>
      <c r="D91" s="67">
        <v>41.503999999999998</v>
      </c>
      <c r="E91" s="62">
        <f t="shared" si="13"/>
        <v>127.37109906061359</v>
      </c>
      <c r="F91" s="67">
        <v>6.38</v>
      </c>
      <c r="G91" s="62">
        <f t="shared" si="7"/>
        <v>19.579501060300569</v>
      </c>
      <c r="H91" s="67">
        <v>12.922000000000001</v>
      </c>
      <c r="I91" s="62">
        <f t="shared" si="8"/>
        <v>39.656161865392463</v>
      </c>
      <c r="J91" s="67">
        <v>0</v>
      </c>
      <c r="K91" s="62">
        <f t="shared" si="9"/>
        <v>0</v>
      </c>
      <c r="L91" s="67">
        <v>21.344000000000001</v>
      </c>
      <c r="M91" s="62">
        <f t="shared" si="10"/>
        <v>65.502330819914619</v>
      </c>
      <c r="N91" s="67"/>
      <c r="O91" s="62"/>
      <c r="P91" s="67"/>
      <c r="Q91" s="62"/>
      <c r="R91" s="67"/>
      <c r="S91" s="62"/>
      <c r="T91" s="360"/>
      <c r="U91" s="62"/>
      <c r="V91" s="67"/>
      <c r="W91" s="62"/>
      <c r="X91" s="67"/>
      <c r="Y91" s="62"/>
      <c r="Z91" s="67"/>
      <c r="AA91" s="62"/>
      <c r="AB91" s="63"/>
      <c r="AC91" s="63"/>
      <c r="AD91" s="64">
        <f t="shared" si="11"/>
        <v>109.33600000000001</v>
      </c>
      <c r="AE91" s="62">
        <f t="shared" si="12"/>
        <v>335.53986331175912</v>
      </c>
    </row>
    <row r="92" spans="1:31" s="65" customFormat="1" ht="13.5" customHeight="1" x14ac:dyDescent="0.2">
      <c r="A92" s="66">
        <v>32294</v>
      </c>
      <c r="B92" s="67">
        <v>31.126999999999999</v>
      </c>
      <c r="C92" s="62">
        <f t="shared" si="13"/>
        <v>95.525255408146663</v>
      </c>
      <c r="D92" s="67">
        <v>21.599</v>
      </c>
      <c r="E92" s="62">
        <f t="shared" si="13"/>
        <v>66.284897084863942</v>
      </c>
      <c r="F92" s="67">
        <v>20.334</v>
      </c>
      <c r="G92" s="62">
        <f t="shared" si="7"/>
        <v>62.40275463325262</v>
      </c>
      <c r="H92" s="67">
        <v>29.623000000000001</v>
      </c>
      <c r="I92" s="62">
        <f t="shared" si="8"/>
        <v>90.909648888602462</v>
      </c>
      <c r="J92" s="67">
        <v>0</v>
      </c>
      <c r="K92" s="62">
        <f t="shared" si="9"/>
        <v>0</v>
      </c>
      <c r="L92" s="67">
        <v>40.618000000000002</v>
      </c>
      <c r="M92" s="62">
        <f t="shared" si="10"/>
        <v>124.6520649008289</v>
      </c>
      <c r="N92" s="67"/>
      <c r="O92" s="62"/>
      <c r="P92" s="67"/>
      <c r="Q92" s="62"/>
      <c r="R92" s="67"/>
      <c r="S92" s="62"/>
      <c r="T92" s="360"/>
      <c r="U92" s="62"/>
      <c r="V92" s="67"/>
      <c r="W92" s="62"/>
      <c r="X92" s="67"/>
      <c r="Y92" s="62"/>
      <c r="Z92" s="67"/>
      <c r="AA92" s="62"/>
      <c r="AB92" s="63"/>
      <c r="AC92" s="63"/>
      <c r="AD92" s="64">
        <f t="shared" si="11"/>
        <v>143.30100000000002</v>
      </c>
      <c r="AE92" s="62">
        <f t="shared" si="12"/>
        <v>439.7746209156947</v>
      </c>
    </row>
    <row r="93" spans="1:31" s="65" customFormat="1" ht="13.5" customHeight="1" x14ac:dyDescent="0.2">
      <c r="A93" s="66">
        <v>32324</v>
      </c>
      <c r="B93" s="67">
        <v>28.013999999999999</v>
      </c>
      <c r="C93" s="62">
        <f t="shared" si="13"/>
        <v>85.971809201137944</v>
      </c>
      <c r="D93" s="67">
        <v>44.116</v>
      </c>
      <c r="E93" s="62">
        <f t="shared" si="13"/>
        <v>135.38703272354542</v>
      </c>
      <c r="F93" s="67">
        <v>0</v>
      </c>
      <c r="G93" s="62">
        <f t="shared" si="7"/>
        <v>0</v>
      </c>
      <c r="H93" s="67">
        <v>39.947000000000003</v>
      </c>
      <c r="I93" s="62">
        <f t="shared" si="8"/>
        <v>122.59284151345247</v>
      </c>
      <c r="J93" s="67">
        <v>0</v>
      </c>
      <c r="K93" s="62">
        <f t="shared" si="9"/>
        <v>0</v>
      </c>
      <c r="L93" s="67">
        <v>44.869</v>
      </c>
      <c r="M93" s="62">
        <f t="shared" si="10"/>
        <v>137.69790487063105</v>
      </c>
      <c r="N93" s="67"/>
      <c r="O93" s="62"/>
      <c r="P93" s="67"/>
      <c r="Q93" s="62"/>
      <c r="R93" s="67"/>
      <c r="S93" s="62"/>
      <c r="T93" s="360"/>
      <c r="U93" s="62"/>
      <c r="V93" s="67"/>
      <c r="W93" s="62"/>
      <c r="X93" s="67"/>
      <c r="Y93" s="62"/>
      <c r="Z93" s="67"/>
      <c r="AA93" s="62"/>
      <c r="AB93" s="63"/>
      <c r="AC93" s="63"/>
      <c r="AD93" s="64">
        <f t="shared" si="11"/>
        <v>156.94600000000003</v>
      </c>
      <c r="AE93" s="62">
        <f t="shared" si="12"/>
        <v>481.64958830876697</v>
      </c>
    </row>
    <row r="94" spans="1:31" s="65" customFormat="1" ht="13.5" customHeight="1" x14ac:dyDescent="0.2">
      <c r="A94" s="66">
        <v>32355</v>
      </c>
      <c r="B94" s="67">
        <v>27.201000000000001</v>
      </c>
      <c r="C94" s="62">
        <f t="shared" si="13"/>
        <v>83.476803815240714</v>
      </c>
      <c r="D94" s="67">
        <v>41.91</v>
      </c>
      <c r="E94" s="62">
        <f t="shared" si="13"/>
        <v>128.61706730990545</v>
      </c>
      <c r="F94" s="67">
        <v>0</v>
      </c>
      <c r="G94" s="62">
        <f t="shared" si="7"/>
        <v>0</v>
      </c>
      <c r="H94" s="67">
        <v>36.878</v>
      </c>
      <c r="I94" s="62">
        <f t="shared" si="8"/>
        <v>113.17442634823892</v>
      </c>
      <c r="J94" s="67">
        <v>8.3770000000000007</v>
      </c>
      <c r="K94" s="62">
        <f t="shared" si="9"/>
        <v>25.708069025413458</v>
      </c>
      <c r="L94" s="67">
        <v>43.445</v>
      </c>
      <c r="M94" s="62">
        <f t="shared" si="10"/>
        <v>133.327809336169</v>
      </c>
      <c r="N94" s="67"/>
      <c r="O94" s="62"/>
      <c r="P94" s="67"/>
      <c r="Q94" s="62"/>
      <c r="R94" s="67"/>
      <c r="S94" s="62"/>
      <c r="T94" s="360"/>
      <c r="U94" s="62"/>
      <c r="V94" s="67"/>
      <c r="W94" s="62"/>
      <c r="X94" s="67"/>
      <c r="Y94" s="62"/>
      <c r="Z94" s="67"/>
      <c r="AA94" s="62"/>
      <c r="AB94" s="63"/>
      <c r="AC94" s="63"/>
      <c r="AD94" s="64">
        <f t="shared" si="11"/>
        <v>157.81100000000001</v>
      </c>
      <c r="AE94" s="62">
        <f t="shared" si="12"/>
        <v>484.30417583496751</v>
      </c>
    </row>
    <row r="95" spans="1:31" s="65" customFormat="1" ht="13.5" customHeight="1" x14ac:dyDescent="0.2">
      <c r="A95" s="66">
        <v>32386</v>
      </c>
      <c r="B95" s="67">
        <v>10.818</v>
      </c>
      <c r="C95" s="62">
        <f t="shared" si="13"/>
        <v>33.199222957732218</v>
      </c>
      <c r="D95" s="67">
        <v>13.526</v>
      </c>
      <c r="E95" s="62">
        <f t="shared" si="13"/>
        <v>41.509769802762612</v>
      </c>
      <c r="F95" s="67">
        <v>0</v>
      </c>
      <c r="G95" s="62">
        <f t="shared" si="7"/>
        <v>0</v>
      </c>
      <c r="H95" s="67">
        <v>14.138</v>
      </c>
      <c r="I95" s="62">
        <f t="shared" si="8"/>
        <v>43.387928838640974</v>
      </c>
      <c r="J95" s="67">
        <v>8.3580000000000005</v>
      </c>
      <c r="K95" s="62">
        <f t="shared" si="9"/>
        <v>25.649760166456449</v>
      </c>
      <c r="L95" s="67">
        <v>14.505000000000001</v>
      </c>
      <c r="M95" s="62">
        <f t="shared" si="10"/>
        <v>44.514210482705288</v>
      </c>
      <c r="N95" s="67"/>
      <c r="O95" s="62"/>
      <c r="P95" s="67"/>
      <c r="Q95" s="62"/>
      <c r="R95" s="67"/>
      <c r="S95" s="62"/>
      <c r="T95" s="360"/>
      <c r="U95" s="62"/>
      <c r="V95" s="67"/>
      <c r="W95" s="62"/>
      <c r="X95" s="67"/>
      <c r="Y95" s="62"/>
      <c r="Z95" s="67"/>
      <c r="AA95" s="62"/>
      <c r="AB95" s="63"/>
      <c r="AC95" s="63"/>
      <c r="AD95" s="64">
        <f t="shared" si="11"/>
        <v>61.344999999999999</v>
      </c>
      <c r="AE95" s="62">
        <f t="shared" si="12"/>
        <v>188.26089224829752</v>
      </c>
    </row>
    <row r="96" spans="1:31" s="65" customFormat="1" ht="13.5" customHeight="1" x14ac:dyDescent="0.2">
      <c r="A96" s="66">
        <v>32416</v>
      </c>
      <c r="B96" s="67">
        <v>1.85</v>
      </c>
      <c r="C96" s="62">
        <f t="shared" si="13"/>
        <v>5.6774415300244589</v>
      </c>
      <c r="D96" s="67">
        <v>2.9329999999999998</v>
      </c>
      <c r="E96" s="62">
        <f t="shared" si="13"/>
        <v>9.0010464905739127</v>
      </c>
      <c r="F96" s="67">
        <v>1.0999999999999999E-2</v>
      </c>
      <c r="G96" s="62">
        <f t="shared" si="7"/>
        <v>3.3757760448794083E-2</v>
      </c>
      <c r="H96" s="67">
        <v>1.8109999999999999</v>
      </c>
      <c r="I96" s="62">
        <f t="shared" si="8"/>
        <v>5.5577549247969165</v>
      </c>
      <c r="J96" s="67">
        <v>0</v>
      </c>
      <c r="K96" s="62">
        <f t="shared" si="9"/>
        <v>0</v>
      </c>
      <c r="L96" s="67">
        <v>1.9430000000000001</v>
      </c>
      <c r="M96" s="62">
        <f t="shared" si="10"/>
        <v>5.962848050182445</v>
      </c>
      <c r="N96" s="67"/>
      <c r="O96" s="62"/>
      <c r="P96" s="67"/>
      <c r="Q96" s="62"/>
      <c r="R96" s="67"/>
      <c r="S96" s="62"/>
      <c r="T96" s="360"/>
      <c r="U96" s="62"/>
      <c r="V96" s="67"/>
      <c r="W96" s="62"/>
      <c r="X96" s="67"/>
      <c r="Y96" s="62"/>
      <c r="Z96" s="67"/>
      <c r="AA96" s="62"/>
      <c r="AB96" s="63"/>
      <c r="AC96" s="63"/>
      <c r="AD96" s="64">
        <f t="shared" si="11"/>
        <v>8.548</v>
      </c>
      <c r="AE96" s="62">
        <f t="shared" si="12"/>
        <v>26.232848756026527</v>
      </c>
    </row>
    <row r="97" spans="1:31" s="65" customFormat="1" ht="13.5" customHeight="1" x14ac:dyDescent="0.2">
      <c r="A97" s="66">
        <v>32447</v>
      </c>
      <c r="B97" s="67">
        <v>2.2450000000000001</v>
      </c>
      <c r="C97" s="62">
        <f t="shared" si="13"/>
        <v>6.889652018867519</v>
      </c>
      <c r="D97" s="67">
        <v>5.718</v>
      </c>
      <c r="E97" s="62">
        <f t="shared" si="13"/>
        <v>17.547897658745867</v>
      </c>
      <c r="F97" s="67">
        <v>0.153</v>
      </c>
      <c r="G97" s="62">
        <f t="shared" si="7"/>
        <v>0.46953975896959038</v>
      </c>
      <c r="H97" s="67">
        <v>0.45100000000000001</v>
      </c>
      <c r="I97" s="62">
        <f t="shared" si="8"/>
        <v>1.3840681784005573</v>
      </c>
      <c r="J97" s="67">
        <v>0.27400000000000002</v>
      </c>
      <c r="K97" s="62">
        <f t="shared" si="9"/>
        <v>0.84087512390632524</v>
      </c>
      <c r="L97" s="67">
        <v>1.774</v>
      </c>
      <c r="M97" s="62">
        <f t="shared" si="10"/>
        <v>5.444206094196427</v>
      </c>
      <c r="N97" s="67"/>
      <c r="O97" s="62"/>
      <c r="P97" s="67"/>
      <c r="Q97" s="62"/>
      <c r="R97" s="67"/>
      <c r="S97" s="62"/>
      <c r="T97" s="360"/>
      <c r="U97" s="62"/>
      <c r="V97" s="67"/>
      <c r="W97" s="62"/>
      <c r="X97" s="67"/>
      <c r="Y97" s="62"/>
      <c r="Z97" s="67"/>
      <c r="AA97" s="62"/>
      <c r="AB97" s="63"/>
      <c r="AC97" s="63"/>
      <c r="AD97" s="64">
        <f t="shared" si="11"/>
        <v>10.615000000000002</v>
      </c>
      <c r="AE97" s="62">
        <f t="shared" si="12"/>
        <v>32.576238833086293</v>
      </c>
    </row>
    <row r="98" spans="1:31" s="65" customFormat="1" ht="13.5" customHeight="1" x14ac:dyDescent="0.2">
      <c r="A98" s="66">
        <v>32477</v>
      </c>
      <c r="B98" s="67">
        <v>3.117</v>
      </c>
      <c r="C98" s="62">
        <f t="shared" si="13"/>
        <v>9.5657217562628318</v>
      </c>
      <c r="D98" s="67">
        <v>3.698</v>
      </c>
      <c r="E98" s="62">
        <f t="shared" si="13"/>
        <v>11.348745285421865</v>
      </c>
      <c r="F98" s="67">
        <v>0</v>
      </c>
      <c r="G98" s="62">
        <f t="shared" si="7"/>
        <v>0</v>
      </c>
      <c r="H98" s="67">
        <v>4.3719999999999999</v>
      </c>
      <c r="I98" s="62">
        <f t="shared" si="8"/>
        <v>13.417175334738884</v>
      </c>
      <c r="J98" s="67">
        <v>7.8E-2</v>
      </c>
      <c r="K98" s="62">
        <f t="shared" si="9"/>
        <v>0.23937321045508531</v>
      </c>
      <c r="L98" s="67">
        <v>7.3550000000000004</v>
      </c>
      <c r="M98" s="62">
        <f t="shared" si="10"/>
        <v>22.571666190989134</v>
      </c>
      <c r="N98" s="67"/>
      <c r="O98" s="62"/>
      <c r="P98" s="67"/>
      <c r="Q98" s="62"/>
      <c r="R98" s="67"/>
      <c r="S98" s="62"/>
      <c r="T98" s="360"/>
      <c r="U98" s="62"/>
      <c r="V98" s="67"/>
      <c r="W98" s="62"/>
      <c r="X98" s="67"/>
      <c r="Y98" s="62"/>
      <c r="Z98" s="67"/>
      <c r="AA98" s="62"/>
      <c r="AB98" s="63"/>
      <c r="AC98" s="63"/>
      <c r="AD98" s="64">
        <f t="shared" si="11"/>
        <v>18.62</v>
      </c>
      <c r="AE98" s="62">
        <f t="shared" si="12"/>
        <v>57.1426817778678</v>
      </c>
    </row>
    <row r="99" spans="1:31" s="65" customFormat="1" ht="13.5" customHeight="1" x14ac:dyDescent="0.2">
      <c r="A99" s="66">
        <v>32508</v>
      </c>
      <c r="B99" s="67">
        <v>8.6969999999999992</v>
      </c>
      <c r="C99" s="62">
        <f t="shared" si="13"/>
        <v>26.69011296574201</v>
      </c>
      <c r="D99" s="67">
        <v>0</v>
      </c>
      <c r="E99" s="62">
        <f t="shared" si="13"/>
        <v>0</v>
      </c>
      <c r="F99" s="67">
        <v>0</v>
      </c>
      <c r="G99" s="62">
        <f t="shared" si="7"/>
        <v>0</v>
      </c>
      <c r="H99" s="67">
        <v>11.489000000000001</v>
      </c>
      <c r="I99" s="62">
        <f t="shared" si="8"/>
        <v>35.258446345108652</v>
      </c>
      <c r="J99" s="67">
        <v>0</v>
      </c>
      <c r="K99" s="62">
        <f t="shared" si="9"/>
        <v>0</v>
      </c>
      <c r="L99" s="67">
        <v>13.477</v>
      </c>
      <c r="M99" s="62">
        <f t="shared" si="10"/>
        <v>41.359394324399801</v>
      </c>
      <c r="N99" s="67"/>
      <c r="O99" s="62"/>
      <c r="P99" s="67"/>
      <c r="Q99" s="62"/>
      <c r="R99" s="67"/>
      <c r="S99" s="62"/>
      <c r="T99" s="360"/>
      <c r="U99" s="62"/>
      <c r="V99" s="67"/>
      <c r="W99" s="62"/>
      <c r="X99" s="67"/>
      <c r="Y99" s="62"/>
      <c r="Z99" s="67"/>
      <c r="AA99" s="62"/>
      <c r="AB99" s="63"/>
      <c r="AC99" s="63"/>
      <c r="AD99" s="64">
        <f t="shared" si="11"/>
        <v>33.662999999999997</v>
      </c>
      <c r="AE99" s="62">
        <f t="shared" si="12"/>
        <v>103.30795363525047</v>
      </c>
    </row>
    <row r="100" spans="1:31" s="65" customFormat="1" ht="13.5" customHeight="1" x14ac:dyDescent="0.2">
      <c r="A100" s="66">
        <v>32539</v>
      </c>
      <c r="B100" s="67">
        <v>16.382999999999999</v>
      </c>
      <c r="C100" s="62">
        <f t="shared" si="13"/>
        <v>50.277580857508497</v>
      </c>
      <c r="D100" s="67">
        <v>28.108000000000001</v>
      </c>
      <c r="E100" s="62">
        <f t="shared" si="13"/>
        <v>86.260284608609453</v>
      </c>
      <c r="F100" s="67">
        <v>0</v>
      </c>
      <c r="G100" s="62">
        <f t="shared" si="7"/>
        <v>0</v>
      </c>
      <c r="H100" s="67">
        <v>2.923</v>
      </c>
      <c r="I100" s="62">
        <f t="shared" si="8"/>
        <v>8.9703576174386459</v>
      </c>
      <c r="J100" s="67">
        <v>0</v>
      </c>
      <c r="K100" s="62">
        <f t="shared" si="9"/>
        <v>0</v>
      </c>
      <c r="L100" s="67">
        <v>3.423</v>
      </c>
      <c r="M100" s="62">
        <f t="shared" si="10"/>
        <v>10.504801274202013</v>
      </c>
      <c r="N100" s="67"/>
      <c r="O100" s="62"/>
      <c r="P100" s="67"/>
      <c r="Q100" s="62"/>
      <c r="R100" s="67"/>
      <c r="S100" s="62"/>
      <c r="T100" s="360"/>
      <c r="U100" s="62"/>
      <c r="V100" s="67"/>
      <c r="W100" s="62"/>
      <c r="X100" s="67"/>
      <c r="Y100" s="62"/>
      <c r="Z100" s="67"/>
      <c r="AA100" s="62"/>
      <c r="AB100" s="63"/>
      <c r="AC100" s="63"/>
      <c r="AD100" s="64">
        <f t="shared" si="11"/>
        <v>50.837000000000003</v>
      </c>
      <c r="AE100" s="62">
        <f t="shared" si="12"/>
        <v>156.01302435775861</v>
      </c>
    </row>
    <row r="101" spans="1:31" s="65" customFormat="1" ht="13.5" customHeight="1" x14ac:dyDescent="0.2">
      <c r="A101" s="66">
        <v>32567</v>
      </c>
      <c r="B101" s="67">
        <v>13.544</v>
      </c>
      <c r="C101" s="62">
        <f t="shared" si="13"/>
        <v>41.565009774406093</v>
      </c>
      <c r="D101" s="67">
        <v>25.978000000000002</v>
      </c>
      <c r="E101" s="62">
        <f t="shared" si="13"/>
        <v>79.723554630797508</v>
      </c>
      <c r="F101" s="67">
        <v>0</v>
      </c>
      <c r="G101" s="62">
        <f t="shared" si="7"/>
        <v>0</v>
      </c>
      <c r="H101" s="67">
        <v>8.0280000000000005</v>
      </c>
      <c r="I101" s="62">
        <f t="shared" si="8"/>
        <v>24.637027352992629</v>
      </c>
      <c r="J101" s="67">
        <v>0</v>
      </c>
      <c r="K101" s="62">
        <f t="shared" si="9"/>
        <v>0</v>
      </c>
      <c r="L101" s="67">
        <v>1.8149999999999999</v>
      </c>
      <c r="M101" s="62">
        <f t="shared" si="10"/>
        <v>5.5700304740510234</v>
      </c>
      <c r="N101" s="67"/>
      <c r="O101" s="62"/>
      <c r="P101" s="67"/>
      <c r="Q101" s="62"/>
      <c r="R101" s="67"/>
      <c r="S101" s="62"/>
      <c r="T101" s="360"/>
      <c r="U101" s="62"/>
      <c r="V101" s="67"/>
      <c r="W101" s="62"/>
      <c r="X101" s="67"/>
      <c r="Y101" s="62"/>
      <c r="Z101" s="67"/>
      <c r="AA101" s="62"/>
      <c r="AB101" s="63"/>
      <c r="AC101" s="63"/>
      <c r="AD101" s="64">
        <f t="shared" si="11"/>
        <v>49.364999999999995</v>
      </c>
      <c r="AE101" s="62">
        <f t="shared" si="12"/>
        <v>151.49562223224723</v>
      </c>
    </row>
    <row r="102" spans="1:31" s="65" customFormat="1" ht="13.5" customHeight="1" x14ac:dyDescent="0.2">
      <c r="A102" s="66">
        <v>32598</v>
      </c>
      <c r="B102" s="67">
        <v>15.054</v>
      </c>
      <c r="C102" s="62">
        <f t="shared" si="13"/>
        <v>46.199029617831464</v>
      </c>
      <c r="D102" s="67">
        <v>28.446999999999999</v>
      </c>
      <c r="E102" s="62">
        <f t="shared" si="13"/>
        <v>87.300637407895024</v>
      </c>
      <c r="F102" s="67">
        <v>1E-3</v>
      </c>
      <c r="G102" s="62">
        <f t="shared" si="7"/>
        <v>3.0688873135267347E-3</v>
      </c>
      <c r="H102" s="67">
        <v>17.837</v>
      </c>
      <c r="I102" s="62">
        <f t="shared" si="8"/>
        <v>54.739743011376362</v>
      </c>
      <c r="J102" s="67">
        <v>0.13700000000000001</v>
      </c>
      <c r="K102" s="62">
        <f t="shared" si="9"/>
        <v>0.42043756195316262</v>
      </c>
      <c r="L102" s="67">
        <v>20.937999999999999</v>
      </c>
      <c r="M102" s="62">
        <f t="shared" si="10"/>
        <v>64.25636257062277</v>
      </c>
      <c r="N102" s="67"/>
      <c r="O102" s="62"/>
      <c r="P102" s="67"/>
      <c r="Q102" s="62"/>
      <c r="R102" s="67"/>
      <c r="S102" s="62"/>
      <c r="T102" s="360"/>
      <c r="U102" s="62"/>
      <c r="V102" s="67"/>
      <c r="W102" s="62"/>
      <c r="X102" s="67"/>
      <c r="Y102" s="62"/>
      <c r="Z102" s="67"/>
      <c r="AA102" s="62"/>
      <c r="AB102" s="63"/>
      <c r="AC102" s="63"/>
      <c r="AD102" s="64">
        <f t="shared" si="11"/>
        <v>82.414000000000001</v>
      </c>
      <c r="AE102" s="62">
        <f t="shared" si="12"/>
        <v>252.91927905699231</v>
      </c>
    </row>
    <row r="103" spans="1:31" s="65" customFormat="1" ht="13.5" customHeight="1" x14ac:dyDescent="0.2">
      <c r="A103" s="66">
        <v>32628</v>
      </c>
      <c r="B103" s="67">
        <v>21.568000000000001</v>
      </c>
      <c r="C103" s="62">
        <f t="shared" si="13"/>
        <v>66.189761578144612</v>
      </c>
      <c r="D103" s="67">
        <v>45.167999999999999</v>
      </c>
      <c r="E103" s="62">
        <f t="shared" si="13"/>
        <v>138.61550217737556</v>
      </c>
      <c r="F103" s="67">
        <v>9.3919999999999995</v>
      </c>
      <c r="G103" s="62">
        <f t="shared" si="7"/>
        <v>28.822989648643091</v>
      </c>
      <c r="H103" s="67">
        <v>30.77</v>
      </c>
      <c r="I103" s="62">
        <f t="shared" si="8"/>
        <v>94.429662637217618</v>
      </c>
      <c r="J103" s="67">
        <v>0.19700000000000001</v>
      </c>
      <c r="K103" s="62">
        <f t="shared" si="9"/>
        <v>0.60457080076476677</v>
      </c>
      <c r="L103" s="67">
        <v>37.942999999999998</v>
      </c>
      <c r="M103" s="62">
        <f t="shared" si="10"/>
        <v>116.4427913371449</v>
      </c>
      <c r="N103" s="67"/>
      <c r="O103" s="62"/>
      <c r="P103" s="67"/>
      <c r="Q103" s="62"/>
      <c r="R103" s="67"/>
      <c r="S103" s="62"/>
      <c r="T103" s="360"/>
      <c r="U103" s="62"/>
      <c r="V103" s="67"/>
      <c r="W103" s="62"/>
      <c r="X103" s="67"/>
      <c r="Y103" s="62"/>
      <c r="Z103" s="67"/>
      <c r="AA103" s="62"/>
      <c r="AB103" s="63"/>
      <c r="AC103" s="63"/>
      <c r="AD103" s="64">
        <f t="shared" si="11"/>
        <v>145.03800000000001</v>
      </c>
      <c r="AE103" s="62">
        <f t="shared" si="12"/>
        <v>445.10527817929051</v>
      </c>
    </row>
    <row r="104" spans="1:31" s="65" customFormat="1" ht="13.5" customHeight="1" x14ac:dyDescent="0.2">
      <c r="A104" s="66">
        <v>32659</v>
      </c>
      <c r="B104" s="67">
        <v>19.846</v>
      </c>
      <c r="C104" s="62">
        <f t="shared" si="13"/>
        <v>60.905137624251573</v>
      </c>
      <c r="D104" s="67">
        <v>46.177</v>
      </c>
      <c r="E104" s="62">
        <f t="shared" si="13"/>
        <v>141.71200947672403</v>
      </c>
      <c r="F104" s="67">
        <v>14.023</v>
      </c>
      <c r="G104" s="62">
        <f t="shared" si="7"/>
        <v>43.035006797585396</v>
      </c>
      <c r="H104" s="67">
        <v>36.975999999999999</v>
      </c>
      <c r="I104" s="62">
        <f t="shared" si="8"/>
        <v>113.47517730496453</v>
      </c>
      <c r="J104" s="67">
        <v>0.748</v>
      </c>
      <c r="K104" s="62">
        <f t="shared" si="9"/>
        <v>2.2955277105179976</v>
      </c>
      <c r="L104" s="67">
        <v>44.975999999999999</v>
      </c>
      <c r="M104" s="62">
        <f t="shared" si="10"/>
        <v>138.02627581317842</v>
      </c>
      <c r="N104" s="67"/>
      <c r="O104" s="62"/>
      <c r="P104" s="67"/>
      <c r="Q104" s="62"/>
      <c r="R104" s="67"/>
      <c r="S104" s="62"/>
      <c r="T104" s="360"/>
      <c r="U104" s="62"/>
      <c r="V104" s="67"/>
      <c r="W104" s="62"/>
      <c r="X104" s="67"/>
      <c r="Y104" s="62"/>
      <c r="Z104" s="67"/>
      <c r="AA104" s="62"/>
      <c r="AB104" s="63"/>
      <c r="AC104" s="63"/>
      <c r="AD104" s="64">
        <f t="shared" si="11"/>
        <v>162.74599999999998</v>
      </c>
      <c r="AE104" s="62">
        <f t="shared" si="12"/>
        <v>499.44913472722186</v>
      </c>
    </row>
    <row r="105" spans="1:31" s="65" customFormat="1" ht="13.5" customHeight="1" x14ac:dyDescent="0.2">
      <c r="A105" s="66">
        <v>32689</v>
      </c>
      <c r="B105" s="67">
        <v>17.788</v>
      </c>
      <c r="C105" s="62">
        <f t="shared" si="13"/>
        <v>54.589367533013558</v>
      </c>
      <c r="D105" s="67">
        <v>47.639000000000003</v>
      </c>
      <c r="E105" s="62">
        <f t="shared" si="13"/>
        <v>146.1987227291001</v>
      </c>
      <c r="F105" s="67">
        <v>13.718</v>
      </c>
      <c r="G105" s="62">
        <f t="shared" si="7"/>
        <v>42.098996166959743</v>
      </c>
      <c r="H105" s="67">
        <v>38.433999999999997</v>
      </c>
      <c r="I105" s="62">
        <f t="shared" si="8"/>
        <v>117.94961500808652</v>
      </c>
      <c r="J105" s="67">
        <v>5.1609999999999996</v>
      </c>
      <c r="K105" s="62">
        <f t="shared" si="9"/>
        <v>15.838527425111478</v>
      </c>
      <c r="L105" s="67">
        <v>46.731000000000002</v>
      </c>
      <c r="M105" s="62">
        <f t="shared" si="10"/>
        <v>143.41217304841783</v>
      </c>
      <c r="N105" s="67"/>
      <c r="O105" s="62"/>
      <c r="P105" s="67"/>
      <c r="Q105" s="62"/>
      <c r="R105" s="67"/>
      <c r="S105" s="62"/>
      <c r="T105" s="360"/>
      <c r="U105" s="62"/>
      <c r="V105" s="67"/>
      <c r="W105" s="62"/>
      <c r="X105" s="67"/>
      <c r="Y105" s="62"/>
      <c r="Z105" s="67"/>
      <c r="AA105" s="62"/>
      <c r="AB105" s="63"/>
      <c r="AC105" s="63"/>
      <c r="AD105" s="64">
        <f t="shared" si="11"/>
        <v>169.471</v>
      </c>
      <c r="AE105" s="62">
        <f t="shared" si="12"/>
        <v>520.08740191068921</v>
      </c>
    </row>
    <row r="106" spans="1:31" s="65" customFormat="1" ht="13.5" customHeight="1" x14ac:dyDescent="0.2">
      <c r="A106" s="66">
        <v>32720</v>
      </c>
      <c r="B106" s="67">
        <v>16.545999999999999</v>
      </c>
      <c r="C106" s="62">
        <f t="shared" si="13"/>
        <v>50.777809489613354</v>
      </c>
      <c r="D106" s="67">
        <v>41.656999999999996</v>
      </c>
      <c r="E106" s="62">
        <f t="shared" si="13"/>
        <v>127.84063881958318</v>
      </c>
      <c r="F106" s="67">
        <v>11.682</v>
      </c>
      <c r="G106" s="62">
        <f t="shared" si="7"/>
        <v>35.850741596619315</v>
      </c>
      <c r="H106" s="67">
        <v>35.578000000000003</v>
      </c>
      <c r="I106" s="62">
        <f t="shared" si="8"/>
        <v>109.18487284065417</v>
      </c>
      <c r="J106" s="67">
        <v>9.3979999999999997</v>
      </c>
      <c r="K106" s="62">
        <f t="shared" si="9"/>
        <v>28.841402972524254</v>
      </c>
      <c r="L106" s="67">
        <v>42.106999999999999</v>
      </c>
      <c r="M106" s="62">
        <f t="shared" si="10"/>
        <v>129.22163811067023</v>
      </c>
      <c r="N106" s="67"/>
      <c r="O106" s="62"/>
      <c r="P106" s="67"/>
      <c r="Q106" s="62"/>
      <c r="R106" s="67"/>
      <c r="S106" s="62"/>
      <c r="T106" s="360"/>
      <c r="U106" s="62"/>
      <c r="V106" s="67"/>
      <c r="W106" s="62"/>
      <c r="X106" s="67"/>
      <c r="Y106" s="62"/>
      <c r="Z106" s="67"/>
      <c r="AA106" s="62"/>
      <c r="AB106" s="63"/>
      <c r="AC106" s="63"/>
      <c r="AD106" s="64">
        <f t="shared" si="11"/>
        <v>156.96799999999999</v>
      </c>
      <c r="AE106" s="62">
        <f t="shared" si="12"/>
        <v>481.7171038296645</v>
      </c>
    </row>
    <row r="107" spans="1:31" s="65" customFormat="1" ht="13.5" customHeight="1" x14ac:dyDescent="0.2">
      <c r="A107" s="66">
        <v>32751</v>
      </c>
      <c r="B107" s="67">
        <v>16.890999999999998</v>
      </c>
      <c r="C107" s="62">
        <f t="shared" si="13"/>
        <v>51.836575612780074</v>
      </c>
      <c r="D107" s="67">
        <v>36.485999999999997</v>
      </c>
      <c r="E107" s="62">
        <f t="shared" si="13"/>
        <v>111.97142252133644</v>
      </c>
      <c r="F107" s="67">
        <v>10.118</v>
      </c>
      <c r="G107" s="62">
        <f t="shared" si="7"/>
        <v>31.051001838263502</v>
      </c>
      <c r="H107" s="67">
        <v>35.798000000000002</v>
      </c>
      <c r="I107" s="62">
        <f t="shared" si="8"/>
        <v>109.86002804963005</v>
      </c>
      <c r="J107" s="67">
        <v>8.11</v>
      </c>
      <c r="K107" s="62">
        <f t="shared" si="9"/>
        <v>24.888676112701816</v>
      </c>
      <c r="L107" s="67">
        <v>45.792999999999999</v>
      </c>
      <c r="M107" s="62">
        <f t="shared" si="10"/>
        <v>140.53355674832977</v>
      </c>
      <c r="N107" s="67"/>
      <c r="O107" s="62"/>
      <c r="P107" s="67"/>
      <c r="Q107" s="62"/>
      <c r="R107" s="67"/>
      <c r="S107" s="62"/>
      <c r="T107" s="360"/>
      <c r="U107" s="62"/>
      <c r="V107" s="67"/>
      <c r="W107" s="62"/>
      <c r="X107" s="67"/>
      <c r="Y107" s="62"/>
      <c r="Z107" s="67"/>
      <c r="AA107" s="62"/>
      <c r="AB107" s="63"/>
      <c r="AC107" s="63"/>
      <c r="AD107" s="64">
        <f t="shared" si="11"/>
        <v>153.19599999999997</v>
      </c>
      <c r="AE107" s="62">
        <f t="shared" si="12"/>
        <v>470.14126088304153</v>
      </c>
    </row>
    <row r="108" spans="1:31" s="65" customFormat="1" ht="13.5" customHeight="1" x14ac:dyDescent="0.2">
      <c r="A108" s="66">
        <v>32781</v>
      </c>
      <c r="B108" s="67">
        <v>17.263999999999999</v>
      </c>
      <c r="C108" s="62">
        <f t="shared" si="13"/>
        <v>52.98127058072555</v>
      </c>
      <c r="D108" s="67">
        <v>40.587000000000003</v>
      </c>
      <c r="E108" s="62">
        <f t="shared" si="13"/>
        <v>124.55692939410957</v>
      </c>
      <c r="F108" s="67">
        <v>11.18</v>
      </c>
      <c r="G108" s="62">
        <f t="shared" si="7"/>
        <v>34.310160165228893</v>
      </c>
      <c r="H108" s="67">
        <v>34.401000000000003</v>
      </c>
      <c r="I108" s="62">
        <f t="shared" si="8"/>
        <v>105.5727924726332</v>
      </c>
      <c r="J108" s="67">
        <v>8.4659999999999993</v>
      </c>
      <c r="K108" s="62">
        <f t="shared" si="9"/>
        <v>25.981199996317336</v>
      </c>
      <c r="L108" s="67">
        <v>41.344000000000001</v>
      </c>
      <c r="M108" s="62">
        <f t="shared" si="10"/>
        <v>126.88007709044932</v>
      </c>
      <c r="N108" s="67"/>
      <c r="O108" s="62"/>
      <c r="P108" s="67"/>
      <c r="Q108" s="62"/>
      <c r="R108" s="67"/>
      <c r="S108" s="62"/>
      <c r="T108" s="360"/>
      <c r="U108" s="62"/>
      <c r="V108" s="67"/>
      <c r="W108" s="62"/>
      <c r="X108" s="67"/>
      <c r="Y108" s="62"/>
      <c r="Z108" s="67"/>
      <c r="AA108" s="62"/>
      <c r="AB108" s="63"/>
      <c r="AC108" s="63"/>
      <c r="AD108" s="64">
        <f t="shared" si="11"/>
        <v>153.24200000000002</v>
      </c>
      <c r="AE108" s="62">
        <f t="shared" si="12"/>
        <v>470.28242969946393</v>
      </c>
    </row>
    <row r="109" spans="1:31" s="65" customFormat="1" ht="13.5" customHeight="1" x14ac:dyDescent="0.2">
      <c r="A109" s="66">
        <v>32812</v>
      </c>
      <c r="B109" s="67">
        <v>14.897</v>
      </c>
      <c r="C109" s="62">
        <f t="shared" si="13"/>
        <v>45.717214309607769</v>
      </c>
      <c r="D109" s="67">
        <v>35.061</v>
      </c>
      <c r="E109" s="62">
        <f t="shared" si="13"/>
        <v>107.59825809956084</v>
      </c>
      <c r="F109" s="67">
        <v>8.9</v>
      </c>
      <c r="G109" s="62">
        <f t="shared" si="7"/>
        <v>27.313097090387938</v>
      </c>
      <c r="H109" s="67">
        <v>31.640999999999998</v>
      </c>
      <c r="I109" s="62">
        <f t="shared" si="8"/>
        <v>97.102663487299409</v>
      </c>
      <c r="J109" s="67">
        <v>7.1180000000000003</v>
      </c>
      <c r="K109" s="62">
        <f t="shared" si="9"/>
        <v>21.844339897683298</v>
      </c>
      <c r="L109" s="67">
        <v>39.058</v>
      </c>
      <c r="M109" s="62">
        <f t="shared" si="10"/>
        <v>119.8646006917272</v>
      </c>
      <c r="N109" s="67"/>
      <c r="O109" s="62"/>
      <c r="P109" s="67"/>
      <c r="Q109" s="62"/>
      <c r="R109" s="67"/>
      <c r="S109" s="62"/>
      <c r="T109" s="360"/>
      <c r="U109" s="62"/>
      <c r="V109" s="67"/>
      <c r="W109" s="62"/>
      <c r="X109" s="67"/>
      <c r="Y109" s="62"/>
      <c r="Z109" s="67"/>
      <c r="AA109" s="62"/>
      <c r="AB109" s="63"/>
      <c r="AC109" s="63"/>
      <c r="AD109" s="64">
        <f t="shared" si="11"/>
        <v>136.67500000000001</v>
      </c>
      <c r="AE109" s="62">
        <f t="shared" si="12"/>
        <v>419.44017357626643</v>
      </c>
    </row>
    <row r="110" spans="1:31" s="65" customFormat="1" ht="13.5" customHeight="1" x14ac:dyDescent="0.2">
      <c r="A110" s="66">
        <v>32842</v>
      </c>
      <c r="B110" s="67">
        <v>1.9730000000000001</v>
      </c>
      <c r="C110" s="62">
        <f t="shared" si="13"/>
        <v>6.0549146695882472</v>
      </c>
      <c r="D110" s="67">
        <v>17.343</v>
      </c>
      <c r="E110" s="62">
        <f t="shared" si="13"/>
        <v>53.223712678494159</v>
      </c>
      <c r="F110" s="67">
        <v>0</v>
      </c>
      <c r="G110" s="62">
        <f t="shared" si="7"/>
        <v>0</v>
      </c>
      <c r="H110" s="67">
        <v>33.103999999999999</v>
      </c>
      <c r="I110" s="62">
        <f t="shared" si="8"/>
        <v>101.59244562698902</v>
      </c>
      <c r="J110" s="67">
        <v>4.2039999999999997</v>
      </c>
      <c r="K110" s="62">
        <f t="shared" si="9"/>
        <v>12.901602266066392</v>
      </c>
      <c r="L110" s="67">
        <v>44.064999999999998</v>
      </c>
      <c r="M110" s="62">
        <f t="shared" si="10"/>
        <v>135.23051947055555</v>
      </c>
      <c r="N110" s="67"/>
      <c r="O110" s="62"/>
      <c r="P110" s="67"/>
      <c r="Q110" s="62"/>
      <c r="R110" s="67"/>
      <c r="S110" s="62"/>
      <c r="T110" s="360"/>
      <c r="U110" s="62"/>
      <c r="V110" s="67"/>
      <c r="W110" s="62"/>
      <c r="X110" s="67"/>
      <c r="Y110" s="62"/>
      <c r="Z110" s="67"/>
      <c r="AA110" s="62"/>
      <c r="AB110" s="63"/>
      <c r="AC110" s="63"/>
      <c r="AD110" s="64">
        <f t="shared" si="11"/>
        <v>100.68899999999999</v>
      </c>
      <c r="AE110" s="62">
        <f t="shared" si="12"/>
        <v>309.00319471169337</v>
      </c>
    </row>
    <row r="111" spans="1:31" s="65" customFormat="1" ht="13.5" customHeight="1" x14ac:dyDescent="0.2">
      <c r="A111" s="66">
        <v>32873</v>
      </c>
      <c r="B111" s="67">
        <v>11.734</v>
      </c>
      <c r="C111" s="62">
        <f t="shared" si="13"/>
        <v>36.010323736922707</v>
      </c>
      <c r="D111" s="67">
        <v>21.716999999999999</v>
      </c>
      <c r="E111" s="62">
        <f t="shared" si="13"/>
        <v>66.647025787860102</v>
      </c>
      <c r="F111" s="67">
        <v>5.944</v>
      </c>
      <c r="G111" s="62">
        <f t="shared" si="7"/>
        <v>18.24146619160291</v>
      </c>
      <c r="H111" s="67">
        <v>36.338999999999999</v>
      </c>
      <c r="I111" s="62">
        <f t="shared" si="8"/>
        <v>111.52029608624801</v>
      </c>
      <c r="J111" s="67">
        <v>4.1319999999999997</v>
      </c>
      <c r="K111" s="62">
        <f t="shared" si="9"/>
        <v>12.680642379492467</v>
      </c>
      <c r="L111" s="67">
        <v>42.286000000000001</v>
      </c>
      <c r="M111" s="62">
        <f t="shared" si="10"/>
        <v>129.77096893979149</v>
      </c>
      <c r="N111" s="67"/>
      <c r="O111" s="62"/>
      <c r="P111" s="67"/>
      <c r="Q111" s="62"/>
      <c r="R111" s="67"/>
      <c r="S111" s="62"/>
      <c r="T111" s="360"/>
      <c r="U111" s="62"/>
      <c r="V111" s="67"/>
      <c r="W111" s="62"/>
      <c r="X111" s="67"/>
      <c r="Y111" s="62"/>
      <c r="Z111" s="67"/>
      <c r="AA111" s="62"/>
      <c r="AB111" s="63"/>
      <c r="AC111" s="63"/>
      <c r="AD111" s="64">
        <f t="shared" si="11"/>
        <v>122.152</v>
      </c>
      <c r="AE111" s="62">
        <f t="shared" si="12"/>
        <v>374.87072312191771</v>
      </c>
    </row>
    <row r="112" spans="1:31" s="65" customFormat="1" ht="13.5" customHeight="1" x14ac:dyDescent="0.2">
      <c r="A112" s="66">
        <v>32904</v>
      </c>
      <c r="B112" s="67">
        <v>5.5810000000000004</v>
      </c>
      <c r="C112" s="62">
        <f t="shared" si="13"/>
        <v>17.127460096792706</v>
      </c>
      <c r="D112" s="67">
        <v>14.645</v>
      </c>
      <c r="E112" s="62">
        <f t="shared" si="13"/>
        <v>44.943854706599026</v>
      </c>
      <c r="F112" s="67">
        <v>10.538</v>
      </c>
      <c r="G112" s="62">
        <f t="shared" si="7"/>
        <v>32.339934509944726</v>
      </c>
      <c r="H112" s="67">
        <v>33.536999999999999</v>
      </c>
      <c r="I112" s="62">
        <f t="shared" si="8"/>
        <v>102.9212738337461</v>
      </c>
      <c r="J112" s="67">
        <v>2.4380000000000002</v>
      </c>
      <c r="K112" s="62">
        <f t="shared" si="9"/>
        <v>7.4819472703781793</v>
      </c>
      <c r="L112" s="67">
        <v>40.488</v>
      </c>
      <c r="M112" s="62">
        <f t="shared" si="10"/>
        <v>124.25310955007043</v>
      </c>
      <c r="N112" s="67"/>
      <c r="O112" s="62"/>
      <c r="P112" s="67"/>
      <c r="Q112" s="62"/>
      <c r="R112" s="67"/>
      <c r="S112" s="62"/>
      <c r="T112" s="360"/>
      <c r="U112" s="62"/>
      <c r="V112" s="67"/>
      <c r="W112" s="62"/>
      <c r="X112" s="67"/>
      <c r="Y112" s="62"/>
      <c r="Z112" s="67"/>
      <c r="AA112" s="62"/>
      <c r="AB112" s="63"/>
      <c r="AC112" s="63"/>
      <c r="AD112" s="64">
        <f t="shared" si="11"/>
        <v>107.22699999999999</v>
      </c>
      <c r="AE112" s="62">
        <f t="shared" si="12"/>
        <v>329.06757996753112</v>
      </c>
    </row>
    <row r="113" spans="1:31" s="65" customFormat="1" ht="13.5" customHeight="1" x14ac:dyDescent="0.2">
      <c r="A113" s="66">
        <v>32932</v>
      </c>
      <c r="B113" s="67">
        <v>5.7069999999999999</v>
      </c>
      <c r="C113" s="62">
        <f t="shared" si="13"/>
        <v>17.514139898297074</v>
      </c>
      <c r="D113" s="67">
        <v>15.848000000000001</v>
      </c>
      <c r="E113" s="62">
        <f t="shared" si="13"/>
        <v>48.635726144771688</v>
      </c>
      <c r="F113" s="67">
        <v>10.286</v>
      </c>
      <c r="G113" s="62">
        <f t="shared" si="7"/>
        <v>31.56657490693599</v>
      </c>
      <c r="H113" s="67">
        <v>33.473999999999997</v>
      </c>
      <c r="I113" s="62">
        <f t="shared" si="8"/>
        <v>102.72793393299391</v>
      </c>
      <c r="J113" s="67">
        <v>2.7130000000000001</v>
      </c>
      <c r="K113" s="62">
        <f t="shared" si="9"/>
        <v>8.3258912815980306</v>
      </c>
      <c r="L113" s="67">
        <v>40.692999999999998</v>
      </c>
      <c r="M113" s="62">
        <f t="shared" si="10"/>
        <v>124.88223144934341</v>
      </c>
      <c r="N113" s="67"/>
      <c r="O113" s="62"/>
      <c r="P113" s="67"/>
      <c r="Q113" s="62"/>
      <c r="R113" s="67"/>
      <c r="S113" s="62"/>
      <c r="T113" s="360"/>
      <c r="U113" s="62"/>
      <c r="V113" s="67"/>
      <c r="W113" s="62"/>
      <c r="X113" s="67"/>
      <c r="Y113" s="62"/>
      <c r="Z113" s="67"/>
      <c r="AA113" s="62"/>
      <c r="AB113" s="63"/>
      <c r="AC113" s="63"/>
      <c r="AD113" s="64">
        <f t="shared" si="11"/>
        <v>108.72099999999999</v>
      </c>
      <c r="AE113" s="62">
        <f t="shared" si="12"/>
        <v>333.65249761394006</v>
      </c>
    </row>
    <row r="114" spans="1:31" s="65" customFormat="1" ht="13.5" customHeight="1" x14ac:dyDescent="0.2">
      <c r="A114" s="66">
        <v>32963</v>
      </c>
      <c r="B114" s="67">
        <v>11.039</v>
      </c>
      <c r="C114" s="62">
        <f t="shared" si="13"/>
        <v>33.877447054021623</v>
      </c>
      <c r="D114" s="67">
        <v>32.447000000000003</v>
      </c>
      <c r="E114" s="62">
        <f t="shared" si="13"/>
        <v>99.576186662001973</v>
      </c>
      <c r="F114" s="67">
        <v>10.234</v>
      </c>
      <c r="G114" s="62">
        <f t="shared" si="7"/>
        <v>31.406992766632602</v>
      </c>
      <c r="H114" s="67">
        <v>32.832000000000001</v>
      </c>
      <c r="I114" s="62">
        <f t="shared" si="8"/>
        <v>100.75770827770975</v>
      </c>
      <c r="J114" s="67">
        <v>5.0259999999999998</v>
      </c>
      <c r="K114" s="62">
        <f t="shared" si="9"/>
        <v>15.424227637785368</v>
      </c>
      <c r="L114" s="67">
        <v>38.633000000000003</v>
      </c>
      <c r="M114" s="62">
        <f t="shared" si="10"/>
        <v>118.56032358347834</v>
      </c>
      <c r="N114" s="67"/>
      <c r="O114" s="62"/>
      <c r="P114" s="67"/>
      <c r="Q114" s="62"/>
      <c r="R114" s="67"/>
      <c r="S114" s="62"/>
      <c r="T114" s="360"/>
      <c r="U114" s="62"/>
      <c r="V114" s="67"/>
      <c r="W114" s="62"/>
      <c r="X114" s="67"/>
      <c r="Y114" s="62"/>
      <c r="Z114" s="67"/>
      <c r="AA114" s="62"/>
      <c r="AB114" s="63"/>
      <c r="AC114" s="63"/>
      <c r="AD114" s="64">
        <f t="shared" si="11"/>
        <v>130.21100000000001</v>
      </c>
      <c r="AE114" s="62">
        <f t="shared" si="12"/>
        <v>399.6028859816297</v>
      </c>
    </row>
    <row r="115" spans="1:31" s="65" customFormat="1" ht="13.5" customHeight="1" x14ac:dyDescent="0.2">
      <c r="A115" s="66">
        <v>32993</v>
      </c>
      <c r="B115" s="67">
        <v>14.766</v>
      </c>
      <c r="C115" s="62">
        <f t="shared" si="13"/>
        <v>45.31519007153576</v>
      </c>
      <c r="D115" s="67">
        <v>43.790999999999997</v>
      </c>
      <c r="E115" s="62">
        <f t="shared" si="13"/>
        <v>134.38964434664925</v>
      </c>
      <c r="F115" s="67">
        <v>2.5640000000000001</v>
      </c>
      <c r="G115" s="62">
        <f t="shared" si="7"/>
        <v>7.868627071882548</v>
      </c>
      <c r="H115" s="67">
        <v>36.451000000000001</v>
      </c>
      <c r="I115" s="62">
        <f t="shared" si="8"/>
        <v>111.86401146536301</v>
      </c>
      <c r="J115" s="67">
        <v>4.6929999999999996</v>
      </c>
      <c r="K115" s="62">
        <f t="shared" si="9"/>
        <v>14.402288162380966</v>
      </c>
      <c r="L115" s="67">
        <v>42.567</v>
      </c>
      <c r="M115" s="62">
        <f t="shared" si="10"/>
        <v>130.63332627489251</v>
      </c>
      <c r="N115" s="67"/>
      <c r="O115" s="62"/>
      <c r="P115" s="67"/>
      <c r="Q115" s="62"/>
      <c r="R115" s="67"/>
      <c r="S115" s="62"/>
      <c r="T115" s="360"/>
      <c r="U115" s="62"/>
      <c r="V115" s="67"/>
      <c r="W115" s="62"/>
      <c r="X115" s="67"/>
      <c r="Y115" s="62"/>
      <c r="Z115" s="67"/>
      <c r="AA115" s="62"/>
      <c r="AB115" s="63"/>
      <c r="AC115" s="63"/>
      <c r="AD115" s="64">
        <f t="shared" si="11"/>
        <v>144.83199999999999</v>
      </c>
      <c r="AE115" s="62">
        <f t="shared" si="12"/>
        <v>444.47308739270403</v>
      </c>
    </row>
    <row r="116" spans="1:31" s="65" customFormat="1" ht="13.5" customHeight="1" x14ac:dyDescent="0.2">
      <c r="A116" s="66">
        <v>33024</v>
      </c>
      <c r="B116" s="67">
        <v>15.723000000000001</v>
      </c>
      <c r="C116" s="62">
        <f t="shared" si="13"/>
        <v>48.252115230580849</v>
      </c>
      <c r="D116" s="67">
        <v>42.767000000000003</v>
      </c>
      <c r="E116" s="62">
        <f t="shared" si="13"/>
        <v>131.24710373759785</v>
      </c>
      <c r="F116" s="67">
        <v>1.0999999999999999E-2</v>
      </c>
      <c r="G116" s="62">
        <f t="shared" si="7"/>
        <v>3.3757760448794083E-2</v>
      </c>
      <c r="H116" s="67">
        <v>35.067999999999998</v>
      </c>
      <c r="I116" s="62">
        <f t="shared" si="8"/>
        <v>107.61974031075553</v>
      </c>
      <c r="J116" s="67">
        <v>7.1349999999999998</v>
      </c>
      <c r="K116" s="62">
        <f t="shared" si="9"/>
        <v>21.89651098201325</v>
      </c>
      <c r="L116" s="67">
        <v>40.176000000000002</v>
      </c>
      <c r="M116" s="62">
        <f t="shared" si="10"/>
        <v>123.29561670825009</v>
      </c>
      <c r="N116" s="67"/>
      <c r="O116" s="62"/>
      <c r="P116" s="67"/>
      <c r="Q116" s="62"/>
      <c r="R116" s="67"/>
      <c r="S116" s="62"/>
      <c r="T116" s="360"/>
      <c r="U116" s="62"/>
      <c r="V116" s="67"/>
      <c r="W116" s="62"/>
      <c r="X116" s="67"/>
      <c r="Y116" s="62"/>
      <c r="Z116" s="67"/>
      <c r="AA116" s="62"/>
      <c r="AB116" s="63"/>
      <c r="AC116" s="63"/>
      <c r="AD116" s="64">
        <f t="shared" si="11"/>
        <v>140.88</v>
      </c>
      <c r="AE116" s="62">
        <f t="shared" si="12"/>
        <v>432.34484472964635</v>
      </c>
    </row>
    <row r="117" spans="1:31" s="65" customFormat="1" ht="13.5" customHeight="1" x14ac:dyDescent="0.2">
      <c r="A117" s="66">
        <v>33054</v>
      </c>
      <c r="B117" s="67">
        <v>15.792</v>
      </c>
      <c r="C117" s="62">
        <f t="shared" si="13"/>
        <v>48.46386845521419</v>
      </c>
      <c r="D117" s="67">
        <v>38.683999999999997</v>
      </c>
      <c r="E117" s="62">
        <f t="shared" si="13"/>
        <v>118.7168368364682</v>
      </c>
      <c r="F117" s="67">
        <v>9.0719999999999992</v>
      </c>
      <c r="G117" s="62">
        <f t="shared" si="7"/>
        <v>27.840945708314536</v>
      </c>
      <c r="H117" s="67">
        <v>33.115000000000002</v>
      </c>
      <c r="I117" s="62">
        <f t="shared" si="8"/>
        <v>101.62620338743783</v>
      </c>
      <c r="J117" s="67">
        <v>6.8620000000000001</v>
      </c>
      <c r="K117" s="62">
        <f t="shared" si="9"/>
        <v>21.058704745420453</v>
      </c>
      <c r="L117" s="67">
        <v>30.911000000000001</v>
      </c>
      <c r="M117" s="62">
        <f t="shared" si="10"/>
        <v>94.862375748424896</v>
      </c>
      <c r="N117" s="67"/>
      <c r="O117" s="62"/>
      <c r="P117" s="67"/>
      <c r="Q117" s="62"/>
      <c r="R117" s="67"/>
      <c r="S117" s="62"/>
      <c r="T117" s="360"/>
      <c r="U117" s="62"/>
      <c r="V117" s="67"/>
      <c r="W117" s="62"/>
      <c r="X117" s="67"/>
      <c r="Y117" s="62"/>
      <c r="Z117" s="67"/>
      <c r="AA117" s="62"/>
      <c r="AB117" s="63"/>
      <c r="AC117" s="63"/>
      <c r="AD117" s="64">
        <f t="shared" si="11"/>
        <v>134.43600000000001</v>
      </c>
      <c r="AE117" s="62">
        <f t="shared" si="12"/>
        <v>412.56893488128009</v>
      </c>
    </row>
    <row r="118" spans="1:31" s="65" customFormat="1" ht="13.5" customHeight="1" x14ac:dyDescent="0.2">
      <c r="A118" s="66">
        <v>33085</v>
      </c>
      <c r="B118" s="67">
        <v>13.099</v>
      </c>
      <c r="C118" s="62">
        <f t="shared" si="13"/>
        <v>40.199354919886694</v>
      </c>
      <c r="D118" s="67">
        <v>28.692</v>
      </c>
      <c r="E118" s="62">
        <f t="shared" si="13"/>
        <v>88.052514799709073</v>
      </c>
      <c r="F118" s="67">
        <v>7.407</v>
      </c>
      <c r="G118" s="62">
        <f t="shared" si="7"/>
        <v>22.731248331292523</v>
      </c>
      <c r="H118" s="67">
        <v>27.405999999999999</v>
      </c>
      <c r="I118" s="62">
        <f t="shared" si="8"/>
        <v>84.105925714513688</v>
      </c>
      <c r="J118" s="67">
        <v>5.3949999999999996</v>
      </c>
      <c r="K118" s="62">
        <f t="shared" si="9"/>
        <v>16.556647056476734</v>
      </c>
      <c r="L118" s="67">
        <v>34.316000000000003</v>
      </c>
      <c r="M118" s="62">
        <f t="shared" si="10"/>
        <v>105.31193705098343</v>
      </c>
      <c r="N118" s="67"/>
      <c r="O118" s="62"/>
      <c r="P118" s="67"/>
      <c r="Q118" s="62"/>
      <c r="R118" s="67"/>
      <c r="S118" s="62"/>
      <c r="T118" s="360"/>
      <c r="U118" s="62"/>
      <c r="V118" s="67"/>
      <c r="W118" s="62"/>
      <c r="X118" s="67"/>
      <c r="Y118" s="62"/>
      <c r="Z118" s="67"/>
      <c r="AA118" s="62"/>
      <c r="AB118" s="63"/>
      <c r="AC118" s="63"/>
      <c r="AD118" s="64">
        <f t="shared" si="11"/>
        <v>116.31499999999998</v>
      </c>
      <c r="AE118" s="62">
        <f t="shared" si="12"/>
        <v>356.95762787286208</v>
      </c>
    </row>
    <row r="119" spans="1:31" s="65" customFormat="1" ht="13.5" customHeight="1" x14ac:dyDescent="0.2">
      <c r="A119" s="66">
        <v>33116</v>
      </c>
      <c r="B119" s="67">
        <v>10.351000000000001</v>
      </c>
      <c r="C119" s="62">
        <f t="shared" si="13"/>
        <v>31.766052582315229</v>
      </c>
      <c r="D119" s="67">
        <v>17.206</v>
      </c>
      <c r="E119" s="62">
        <f t="shared" si="13"/>
        <v>52.803275116540995</v>
      </c>
      <c r="F119" s="67">
        <v>7.8209999999999997</v>
      </c>
      <c r="G119" s="62">
        <f t="shared" si="7"/>
        <v>24.001767679092591</v>
      </c>
      <c r="H119" s="67">
        <v>24.225999999999999</v>
      </c>
      <c r="I119" s="62">
        <f t="shared" si="8"/>
        <v>74.346864057498678</v>
      </c>
      <c r="J119" s="67">
        <v>4.6150000000000002</v>
      </c>
      <c r="K119" s="62">
        <f t="shared" si="9"/>
        <v>14.162914951925881</v>
      </c>
      <c r="L119" s="67">
        <v>28.928000000000001</v>
      </c>
      <c r="M119" s="62">
        <f t="shared" si="10"/>
        <v>88.776772205701377</v>
      </c>
      <c r="N119" s="67"/>
      <c r="O119" s="62"/>
      <c r="P119" s="67"/>
      <c r="Q119" s="62"/>
      <c r="R119" s="67"/>
      <c r="S119" s="62"/>
      <c r="T119" s="360"/>
      <c r="U119" s="62"/>
      <c r="V119" s="67"/>
      <c r="W119" s="62"/>
      <c r="X119" s="67"/>
      <c r="Y119" s="62"/>
      <c r="Z119" s="67"/>
      <c r="AA119" s="62"/>
      <c r="AB119" s="63"/>
      <c r="AC119" s="63"/>
      <c r="AD119" s="64">
        <f t="shared" si="11"/>
        <v>93.147000000000006</v>
      </c>
      <c r="AE119" s="62">
        <f t="shared" si="12"/>
        <v>285.85764659307478</v>
      </c>
    </row>
    <row r="120" spans="1:31" s="65" customFormat="1" ht="13.5" customHeight="1" x14ac:dyDescent="0.2">
      <c r="A120" s="66">
        <v>33146</v>
      </c>
      <c r="B120" s="67">
        <v>9.0960000000000001</v>
      </c>
      <c r="C120" s="62">
        <f t="shared" si="13"/>
        <v>27.914599003839179</v>
      </c>
      <c r="D120" s="67">
        <v>24.234000000000002</v>
      </c>
      <c r="E120" s="62">
        <f t="shared" si="13"/>
        <v>74.37141515600689</v>
      </c>
      <c r="F120" s="67">
        <v>7.08</v>
      </c>
      <c r="G120" s="62">
        <f t="shared" si="7"/>
        <v>21.72772217976928</v>
      </c>
      <c r="H120" s="67">
        <v>24.265000000000001</v>
      </c>
      <c r="I120" s="62">
        <f t="shared" si="8"/>
        <v>74.46655066272622</v>
      </c>
      <c r="J120" s="67">
        <v>4.55</v>
      </c>
      <c r="K120" s="62">
        <f t="shared" si="9"/>
        <v>13.963437276546642</v>
      </c>
      <c r="L120" s="67">
        <v>27.792000000000002</v>
      </c>
      <c r="M120" s="62">
        <f t="shared" si="10"/>
        <v>85.290516217535014</v>
      </c>
      <c r="N120" s="67"/>
      <c r="O120" s="62"/>
      <c r="P120" s="67"/>
      <c r="Q120" s="62"/>
      <c r="R120" s="67"/>
      <c r="S120" s="62"/>
      <c r="T120" s="360"/>
      <c r="U120" s="62"/>
      <c r="V120" s="67"/>
      <c r="W120" s="62"/>
      <c r="X120" s="67"/>
      <c r="Y120" s="62"/>
      <c r="Z120" s="67"/>
      <c r="AA120" s="62"/>
      <c r="AB120" s="63"/>
      <c r="AC120" s="63"/>
      <c r="AD120" s="64">
        <f t="shared" si="11"/>
        <v>97.016999999999996</v>
      </c>
      <c r="AE120" s="62">
        <f t="shared" si="12"/>
        <v>297.73424049642324</v>
      </c>
    </row>
    <row r="121" spans="1:31" s="65" customFormat="1" ht="13.5" customHeight="1" x14ac:dyDescent="0.2">
      <c r="A121" s="66">
        <v>33177</v>
      </c>
      <c r="B121" s="67">
        <v>5.4589999999999996</v>
      </c>
      <c r="C121" s="62">
        <f t="shared" si="13"/>
        <v>16.753055844542445</v>
      </c>
      <c r="D121" s="67">
        <v>12.768000000000001</v>
      </c>
      <c r="E121" s="62">
        <f t="shared" si="13"/>
        <v>39.183553219109349</v>
      </c>
      <c r="F121" s="67">
        <v>7.26</v>
      </c>
      <c r="G121" s="62">
        <f t="shared" si="7"/>
        <v>22.280121896204093</v>
      </c>
      <c r="H121" s="67">
        <v>22.709</v>
      </c>
      <c r="I121" s="62">
        <f t="shared" si="8"/>
        <v>69.69136200287862</v>
      </c>
      <c r="J121" s="67">
        <v>2.9510000000000001</v>
      </c>
      <c r="K121" s="62">
        <f t="shared" si="9"/>
        <v>9.0562864622173933</v>
      </c>
      <c r="L121" s="67">
        <v>26.262</v>
      </c>
      <c r="M121" s="62">
        <f t="shared" si="10"/>
        <v>80.595118627839099</v>
      </c>
      <c r="N121" s="67"/>
      <c r="O121" s="62"/>
      <c r="P121" s="67"/>
      <c r="Q121" s="62"/>
      <c r="R121" s="67"/>
      <c r="S121" s="62"/>
      <c r="T121" s="360"/>
      <c r="U121" s="62"/>
      <c r="V121" s="67"/>
      <c r="W121" s="62"/>
      <c r="X121" s="67"/>
      <c r="Y121" s="62"/>
      <c r="Z121" s="67"/>
      <c r="AA121" s="62"/>
      <c r="AB121" s="63"/>
      <c r="AC121" s="63"/>
      <c r="AD121" s="64">
        <f t="shared" si="11"/>
        <v>77.408999999999992</v>
      </c>
      <c r="AE121" s="62">
        <f t="shared" si="12"/>
        <v>237.55949805279096</v>
      </c>
    </row>
    <row r="122" spans="1:31" s="65" customFormat="1" ht="13.5" customHeight="1" x14ac:dyDescent="0.2">
      <c r="A122" s="66">
        <v>33207</v>
      </c>
      <c r="B122" s="67">
        <v>0.42399999999999999</v>
      </c>
      <c r="C122" s="62">
        <f t="shared" si="13"/>
        <v>1.3012082209353355</v>
      </c>
      <c r="D122" s="67">
        <v>1.7390000000000001</v>
      </c>
      <c r="E122" s="62">
        <f t="shared" si="13"/>
        <v>5.3367950382229914</v>
      </c>
      <c r="F122" s="67">
        <v>7.2649999999999997</v>
      </c>
      <c r="G122" s="62">
        <f t="shared" si="7"/>
        <v>22.295466332771728</v>
      </c>
      <c r="H122" s="67">
        <v>18.193999999999999</v>
      </c>
      <c r="I122" s="62">
        <f t="shared" si="8"/>
        <v>55.835335782305407</v>
      </c>
      <c r="J122" s="67">
        <v>5.6000000000000001E-2</v>
      </c>
      <c r="K122" s="62">
        <f t="shared" si="9"/>
        <v>0.17185768955749714</v>
      </c>
      <c r="L122" s="67">
        <v>20.946999999999999</v>
      </c>
      <c r="M122" s="62">
        <f t="shared" si="10"/>
        <v>64.283982556444514</v>
      </c>
      <c r="N122" s="67"/>
      <c r="O122" s="62"/>
      <c r="P122" s="67"/>
      <c r="Q122" s="62"/>
      <c r="R122" s="67"/>
      <c r="S122" s="62"/>
      <c r="T122" s="360"/>
      <c r="U122" s="62"/>
      <c r="V122" s="67"/>
      <c r="W122" s="62"/>
      <c r="X122" s="67"/>
      <c r="Y122" s="62"/>
      <c r="Z122" s="67"/>
      <c r="AA122" s="62"/>
      <c r="AB122" s="63"/>
      <c r="AC122" s="63"/>
      <c r="AD122" s="64">
        <f t="shared" si="11"/>
        <v>48.625</v>
      </c>
      <c r="AE122" s="62">
        <f t="shared" si="12"/>
        <v>149.22464562023748</v>
      </c>
    </row>
    <row r="123" spans="1:31" s="65" customFormat="1" ht="13.5" customHeight="1" x14ac:dyDescent="0.2">
      <c r="A123" s="66">
        <v>33238</v>
      </c>
      <c r="B123" s="67">
        <v>1.7410000000000001</v>
      </c>
      <c r="C123" s="62">
        <f t="shared" si="13"/>
        <v>5.3429328128500453</v>
      </c>
      <c r="D123" s="67">
        <v>0.95299999999999996</v>
      </c>
      <c r="E123" s="62">
        <f t="shared" si="13"/>
        <v>2.9246496097909782</v>
      </c>
      <c r="F123" s="67">
        <v>6.22</v>
      </c>
      <c r="G123" s="62">
        <f t="shared" si="7"/>
        <v>19.088479090136289</v>
      </c>
      <c r="H123" s="67">
        <v>17.904</v>
      </c>
      <c r="I123" s="62">
        <f t="shared" si="8"/>
        <v>54.945358461382654</v>
      </c>
      <c r="J123" s="67">
        <v>0</v>
      </c>
      <c r="K123" s="62">
        <f t="shared" si="9"/>
        <v>0</v>
      </c>
      <c r="L123" s="67">
        <v>20.196999999999999</v>
      </c>
      <c r="M123" s="62">
        <f t="shared" si="10"/>
        <v>61.982317071299462</v>
      </c>
      <c r="N123" s="67"/>
      <c r="O123" s="62"/>
      <c r="P123" s="67"/>
      <c r="Q123" s="62"/>
      <c r="R123" s="67"/>
      <c r="S123" s="62"/>
      <c r="T123" s="360"/>
      <c r="U123" s="62"/>
      <c r="V123" s="67"/>
      <c r="W123" s="62"/>
      <c r="X123" s="67"/>
      <c r="Y123" s="62"/>
      <c r="Z123" s="67"/>
      <c r="AA123" s="62"/>
      <c r="AB123" s="63"/>
      <c r="AC123" s="63"/>
      <c r="AD123" s="64">
        <f t="shared" si="11"/>
        <v>47.015000000000001</v>
      </c>
      <c r="AE123" s="62">
        <f t="shared" si="12"/>
        <v>144.28373704545942</v>
      </c>
    </row>
    <row r="124" spans="1:31" s="65" customFormat="1" ht="13.5" customHeight="1" x14ac:dyDescent="0.2">
      <c r="A124" s="66">
        <v>33269</v>
      </c>
      <c r="B124" s="67">
        <v>0.255</v>
      </c>
      <c r="C124" s="62">
        <f t="shared" si="13"/>
        <v>0.78256626494931736</v>
      </c>
      <c r="D124" s="67">
        <v>0</v>
      </c>
      <c r="E124" s="62">
        <f t="shared" si="13"/>
        <v>0</v>
      </c>
      <c r="F124" s="67">
        <v>5.907</v>
      </c>
      <c r="G124" s="62">
        <f t="shared" si="7"/>
        <v>18.127917361002421</v>
      </c>
      <c r="H124" s="67">
        <v>14.083</v>
      </c>
      <c r="I124" s="62">
        <f t="shared" si="8"/>
        <v>43.219140036397</v>
      </c>
      <c r="J124" s="67">
        <v>0</v>
      </c>
      <c r="K124" s="62">
        <f t="shared" si="9"/>
        <v>0</v>
      </c>
      <c r="L124" s="67">
        <v>15.711</v>
      </c>
      <c r="M124" s="62">
        <f t="shared" si="10"/>
        <v>48.21528858281853</v>
      </c>
      <c r="N124" s="67"/>
      <c r="O124" s="62"/>
      <c r="P124" s="67"/>
      <c r="Q124" s="62"/>
      <c r="R124" s="67"/>
      <c r="S124" s="62"/>
      <c r="T124" s="360"/>
      <c r="U124" s="62"/>
      <c r="V124" s="67"/>
      <c r="W124" s="62"/>
      <c r="X124" s="67"/>
      <c r="Y124" s="62"/>
      <c r="Z124" s="67"/>
      <c r="AA124" s="62"/>
      <c r="AB124" s="63"/>
      <c r="AC124" s="63"/>
      <c r="AD124" s="64">
        <f t="shared" si="11"/>
        <v>35.956000000000003</v>
      </c>
      <c r="AE124" s="62">
        <f t="shared" si="12"/>
        <v>110.34491224516727</v>
      </c>
    </row>
    <row r="125" spans="1:31" s="65" customFormat="1" ht="13.5" customHeight="1" x14ac:dyDescent="0.2">
      <c r="A125" s="66">
        <v>33297</v>
      </c>
      <c r="B125" s="67">
        <v>0.59299999999999997</v>
      </c>
      <c r="C125" s="62">
        <f t="shared" si="13"/>
        <v>1.8198501769213535</v>
      </c>
      <c r="D125" s="67">
        <v>2.9220000000000002</v>
      </c>
      <c r="E125" s="62">
        <f t="shared" si="13"/>
        <v>8.9672887301251194</v>
      </c>
      <c r="F125" s="67">
        <v>1.1479999999999999</v>
      </c>
      <c r="G125" s="62">
        <f t="shared" si="7"/>
        <v>3.5230826359286915</v>
      </c>
      <c r="H125" s="67">
        <v>6.4059999999999997</v>
      </c>
      <c r="I125" s="62">
        <f t="shared" si="8"/>
        <v>19.659292130452261</v>
      </c>
      <c r="J125" s="67">
        <v>0.46700000000000003</v>
      </c>
      <c r="K125" s="62">
        <f t="shared" si="9"/>
        <v>1.4331703754169851</v>
      </c>
      <c r="L125" s="67">
        <v>6.1150000000000002</v>
      </c>
      <c r="M125" s="62">
        <f t="shared" si="10"/>
        <v>18.766245922215983</v>
      </c>
      <c r="N125" s="67"/>
      <c r="O125" s="62"/>
      <c r="P125" s="67"/>
      <c r="Q125" s="62"/>
      <c r="R125" s="67"/>
      <c r="S125" s="62"/>
      <c r="T125" s="360"/>
      <c r="U125" s="62"/>
      <c r="V125" s="67"/>
      <c r="W125" s="62"/>
      <c r="X125" s="67"/>
      <c r="Y125" s="62"/>
      <c r="Z125" s="67"/>
      <c r="AA125" s="62"/>
      <c r="AB125" s="63"/>
      <c r="AC125" s="63"/>
      <c r="AD125" s="64">
        <f t="shared" si="11"/>
        <v>17.651</v>
      </c>
      <c r="AE125" s="62">
        <f t="shared" si="12"/>
        <v>54.168929971060393</v>
      </c>
    </row>
    <row r="126" spans="1:31" s="65" customFormat="1" ht="13.5" customHeight="1" x14ac:dyDescent="0.2">
      <c r="A126" s="66">
        <v>33328</v>
      </c>
      <c r="B126" s="67">
        <v>5.09</v>
      </c>
      <c r="C126" s="62">
        <f t="shared" si="13"/>
        <v>15.62063642585108</v>
      </c>
      <c r="D126" s="67">
        <v>16.071999999999999</v>
      </c>
      <c r="E126" s="62">
        <f t="shared" si="13"/>
        <v>49.323156903001681</v>
      </c>
      <c r="F126" s="67">
        <v>9.5990000000000002</v>
      </c>
      <c r="G126" s="62">
        <f t="shared" si="7"/>
        <v>29.458249322543125</v>
      </c>
      <c r="H126" s="67">
        <v>28.806999999999999</v>
      </c>
      <c r="I126" s="62">
        <f t="shared" si="8"/>
        <v>88.405436840764651</v>
      </c>
      <c r="J126" s="67">
        <v>4.2249999999999996</v>
      </c>
      <c r="K126" s="62">
        <f t="shared" si="9"/>
        <v>12.966048899650454</v>
      </c>
      <c r="L126" s="67">
        <v>31.451000000000001</v>
      </c>
      <c r="M126" s="62">
        <f t="shared" si="10"/>
        <v>96.519574897729328</v>
      </c>
      <c r="N126" s="67"/>
      <c r="O126" s="62"/>
      <c r="P126" s="67"/>
      <c r="Q126" s="62"/>
      <c r="R126" s="67"/>
      <c r="S126" s="62"/>
      <c r="T126" s="360"/>
      <c r="U126" s="62"/>
      <c r="V126" s="67"/>
      <c r="W126" s="62"/>
      <c r="X126" s="67"/>
      <c r="Y126" s="62"/>
      <c r="Z126" s="67"/>
      <c r="AA126" s="62"/>
      <c r="AB126" s="63"/>
      <c r="AC126" s="63"/>
      <c r="AD126" s="64">
        <f t="shared" si="11"/>
        <v>95.244000000000014</v>
      </c>
      <c r="AE126" s="62">
        <f t="shared" si="12"/>
        <v>292.29310328954034</v>
      </c>
    </row>
    <row r="127" spans="1:31" s="65" customFormat="1" ht="13.5" customHeight="1" x14ac:dyDescent="0.2">
      <c r="A127" s="66">
        <v>33358</v>
      </c>
      <c r="B127" s="67">
        <v>7.48</v>
      </c>
      <c r="C127" s="62">
        <f t="shared" si="13"/>
        <v>22.955277105179974</v>
      </c>
      <c r="D127" s="67">
        <v>23.954000000000001</v>
      </c>
      <c r="E127" s="62">
        <f t="shared" si="13"/>
        <v>73.512126708219398</v>
      </c>
      <c r="F127" s="67">
        <v>9.7850000000000001</v>
      </c>
      <c r="G127" s="62">
        <f t="shared" si="7"/>
        <v>30.029062362859097</v>
      </c>
      <c r="H127" s="67">
        <v>23.295999999999999</v>
      </c>
      <c r="I127" s="62">
        <f t="shared" si="8"/>
        <v>71.492798855918807</v>
      </c>
      <c r="J127" s="67">
        <v>3.1440000000000001</v>
      </c>
      <c r="K127" s="62">
        <f t="shared" si="9"/>
        <v>9.6485817137280527</v>
      </c>
      <c r="L127" s="67">
        <v>26.49</v>
      </c>
      <c r="M127" s="62">
        <f t="shared" si="10"/>
        <v>81.294824935323206</v>
      </c>
      <c r="N127" s="67"/>
      <c r="O127" s="62"/>
      <c r="P127" s="67"/>
      <c r="Q127" s="62"/>
      <c r="R127" s="67"/>
      <c r="S127" s="62"/>
      <c r="T127" s="360"/>
      <c r="U127" s="62"/>
      <c r="V127" s="67"/>
      <c r="W127" s="62"/>
      <c r="X127" s="67"/>
      <c r="Y127" s="62"/>
      <c r="Z127" s="67"/>
      <c r="AA127" s="62"/>
      <c r="AB127" s="63"/>
      <c r="AC127" s="63"/>
      <c r="AD127" s="64">
        <f t="shared" si="11"/>
        <v>94.149000000000015</v>
      </c>
      <c r="AE127" s="62">
        <f t="shared" si="12"/>
        <v>288.93267168122856</v>
      </c>
    </row>
    <row r="128" spans="1:31" s="65" customFormat="1" ht="13.5" customHeight="1" x14ac:dyDescent="0.2">
      <c r="A128" s="66">
        <v>33389</v>
      </c>
      <c r="B128" s="67">
        <v>10.949</v>
      </c>
      <c r="C128" s="62">
        <f t="shared" si="13"/>
        <v>33.60124719580422</v>
      </c>
      <c r="D128" s="67">
        <v>33.064999999999998</v>
      </c>
      <c r="E128" s="62">
        <f t="shared" si="13"/>
        <v>101.47275902176146</v>
      </c>
      <c r="F128" s="67">
        <v>9.5500000000000007</v>
      </c>
      <c r="G128" s="62">
        <f t="shared" si="7"/>
        <v>29.307873844180314</v>
      </c>
      <c r="H128" s="67">
        <v>24.155999999999999</v>
      </c>
      <c r="I128" s="62">
        <f t="shared" si="8"/>
        <v>74.132041945551805</v>
      </c>
      <c r="J128" s="67">
        <v>6.6760000000000002</v>
      </c>
      <c r="K128" s="62">
        <f t="shared" si="9"/>
        <v>20.487891705104481</v>
      </c>
      <c r="L128" s="67">
        <v>27.655999999999999</v>
      </c>
      <c r="M128" s="62">
        <f t="shared" si="10"/>
        <v>84.873147542895367</v>
      </c>
      <c r="N128" s="67"/>
      <c r="O128" s="62"/>
      <c r="P128" s="67"/>
      <c r="Q128" s="62"/>
      <c r="R128" s="67"/>
      <c r="S128" s="62"/>
      <c r="T128" s="360"/>
      <c r="U128" s="62"/>
      <c r="V128" s="67"/>
      <c r="W128" s="62"/>
      <c r="X128" s="67"/>
      <c r="Y128" s="62"/>
      <c r="Z128" s="67"/>
      <c r="AA128" s="62"/>
      <c r="AB128" s="63"/>
      <c r="AC128" s="63"/>
      <c r="AD128" s="64">
        <f t="shared" si="11"/>
        <v>112.05199999999999</v>
      </c>
      <c r="AE128" s="62">
        <f t="shared" si="12"/>
        <v>343.87496125529765</v>
      </c>
    </row>
    <row r="129" spans="1:31" s="65" customFormat="1" ht="13.5" customHeight="1" x14ac:dyDescent="0.2">
      <c r="A129" s="66">
        <v>33419</v>
      </c>
      <c r="B129" s="67">
        <v>4.1390000000000002</v>
      </c>
      <c r="C129" s="62">
        <f t="shared" si="13"/>
        <v>12.702124590687156</v>
      </c>
      <c r="D129" s="67">
        <v>12.898999999999999</v>
      </c>
      <c r="E129" s="62">
        <f t="shared" si="13"/>
        <v>39.585577457181351</v>
      </c>
      <c r="F129" s="67">
        <v>8.9930000000000003</v>
      </c>
      <c r="G129" s="62">
        <f t="shared" si="7"/>
        <v>27.598503610545926</v>
      </c>
      <c r="H129" s="67">
        <v>22.012</v>
      </c>
      <c r="I129" s="62">
        <f t="shared" si="8"/>
        <v>67.552347545350486</v>
      </c>
      <c r="J129" s="67">
        <v>3.2759999999999998</v>
      </c>
      <c r="K129" s="62">
        <f t="shared" si="9"/>
        <v>10.053674839113583</v>
      </c>
      <c r="L129" s="67">
        <v>24.963000000000001</v>
      </c>
      <c r="M129" s="62">
        <f t="shared" si="10"/>
        <v>76.608634007567872</v>
      </c>
      <c r="N129" s="67"/>
      <c r="O129" s="62"/>
      <c r="P129" s="67"/>
      <c r="Q129" s="62"/>
      <c r="R129" s="67"/>
      <c r="S129" s="62"/>
      <c r="T129" s="360"/>
      <c r="U129" s="62"/>
      <c r="V129" s="67"/>
      <c r="W129" s="62"/>
      <c r="X129" s="67"/>
      <c r="Y129" s="62"/>
      <c r="Z129" s="67"/>
      <c r="AA129" s="62"/>
      <c r="AB129" s="63"/>
      <c r="AC129" s="63"/>
      <c r="AD129" s="64">
        <f t="shared" si="11"/>
        <v>76.281999999999996</v>
      </c>
      <c r="AE129" s="62">
        <f t="shared" si="12"/>
        <v>234.10086205044638</v>
      </c>
    </row>
    <row r="130" spans="1:31" s="65" customFormat="1" ht="13.5" customHeight="1" x14ac:dyDescent="0.2">
      <c r="A130" s="66">
        <v>33450</v>
      </c>
      <c r="B130" s="67">
        <v>4.0750000000000002</v>
      </c>
      <c r="C130" s="62">
        <f t="shared" si="13"/>
        <v>12.505715802621443</v>
      </c>
      <c r="D130" s="67">
        <v>13.667999999999999</v>
      </c>
      <c r="E130" s="62">
        <f t="shared" si="13"/>
        <v>41.945551801283408</v>
      </c>
      <c r="F130" s="67">
        <v>7.851</v>
      </c>
      <c r="G130" s="62">
        <f t="shared" si="7"/>
        <v>24.093834298498393</v>
      </c>
      <c r="H130" s="67">
        <v>18.373999999999999</v>
      </c>
      <c r="I130" s="62">
        <f t="shared" si="8"/>
        <v>56.38773549874022</v>
      </c>
      <c r="J130" s="67">
        <v>2.9649999999999999</v>
      </c>
      <c r="K130" s="62">
        <f t="shared" si="9"/>
        <v>9.0992508846067679</v>
      </c>
      <c r="L130" s="67">
        <v>20.943000000000001</v>
      </c>
      <c r="M130" s="62">
        <f t="shared" si="10"/>
        <v>64.2717070071904</v>
      </c>
      <c r="N130" s="67">
        <v>4.4649999999999999</v>
      </c>
      <c r="O130" s="62">
        <f t="shared" ref="O130:O193" si="14">N130*1000000/325851</f>
        <v>13.70258185489687</v>
      </c>
      <c r="P130" s="67">
        <v>5.1950000000000003</v>
      </c>
      <c r="Q130" s="62">
        <f t="shared" ref="Q130:Q193" si="15">P130*1000000/325851</f>
        <v>15.942869593771386</v>
      </c>
      <c r="R130" s="68"/>
      <c r="S130" s="62"/>
      <c r="T130" s="355"/>
      <c r="U130" s="62"/>
      <c r="V130" s="68"/>
      <c r="W130" s="62"/>
      <c r="X130" s="68"/>
      <c r="Y130" s="62"/>
      <c r="Z130" s="68"/>
      <c r="AA130" s="62"/>
      <c r="AB130" s="63"/>
      <c r="AC130" s="63"/>
      <c r="AD130" s="64">
        <f t="shared" si="11"/>
        <v>77.535999999999987</v>
      </c>
      <c r="AE130" s="62">
        <f t="shared" si="12"/>
        <v>237.94924674160885</v>
      </c>
    </row>
    <row r="131" spans="1:31" s="65" customFormat="1" ht="13.5" customHeight="1" x14ac:dyDescent="0.2">
      <c r="A131" s="66">
        <v>33481</v>
      </c>
      <c r="B131" s="67">
        <v>6.3959999999999999</v>
      </c>
      <c r="C131" s="62">
        <f t="shared" si="13"/>
        <v>19.628603257316996</v>
      </c>
      <c r="D131" s="67">
        <v>7.0759999999999996</v>
      </c>
      <c r="E131" s="62">
        <f t="shared" si="13"/>
        <v>21.715446630515174</v>
      </c>
      <c r="F131" s="67">
        <v>2.7280000000000002</v>
      </c>
      <c r="G131" s="62">
        <f t="shared" si="7"/>
        <v>8.3719245913009317</v>
      </c>
      <c r="H131" s="67">
        <v>17.869</v>
      </c>
      <c r="I131" s="62">
        <f t="shared" si="8"/>
        <v>54.837947405409224</v>
      </c>
      <c r="J131" s="67">
        <v>0.77800000000000002</v>
      </c>
      <c r="K131" s="62">
        <f t="shared" si="9"/>
        <v>2.3875943299237994</v>
      </c>
      <c r="L131" s="67">
        <v>21.62</v>
      </c>
      <c r="M131" s="62">
        <f t="shared" si="10"/>
        <v>66.349343718447997</v>
      </c>
      <c r="N131" s="67">
        <v>4.3540000000000001</v>
      </c>
      <c r="O131" s="62">
        <f t="shared" si="14"/>
        <v>13.361935363095402</v>
      </c>
      <c r="P131" s="67">
        <v>11.067</v>
      </c>
      <c r="Q131" s="62">
        <f t="shared" si="15"/>
        <v>33.963375898800372</v>
      </c>
      <c r="R131" s="68"/>
      <c r="S131" s="62"/>
      <c r="T131" s="355"/>
      <c r="U131" s="62"/>
      <c r="V131" s="68"/>
      <c r="W131" s="62"/>
      <c r="X131" s="68"/>
      <c r="Y131" s="62"/>
      <c r="Z131" s="68"/>
      <c r="AA131" s="62"/>
      <c r="AB131" s="63"/>
      <c r="AC131" s="63"/>
      <c r="AD131" s="64">
        <f t="shared" si="11"/>
        <v>71.887999999999991</v>
      </c>
      <c r="AE131" s="62">
        <f t="shared" si="12"/>
        <v>220.61617119480985</v>
      </c>
    </row>
    <row r="132" spans="1:31" s="65" customFormat="1" ht="13.5" customHeight="1" x14ac:dyDescent="0.2">
      <c r="A132" s="66">
        <v>33511</v>
      </c>
      <c r="B132" s="67">
        <v>11.968999999999999</v>
      </c>
      <c r="C132" s="62">
        <f t="shared" si="13"/>
        <v>36.731512255601487</v>
      </c>
      <c r="D132" s="67">
        <v>26.132999999999999</v>
      </c>
      <c r="E132" s="62">
        <f t="shared" si="13"/>
        <v>80.199232164394161</v>
      </c>
      <c r="F132" s="67">
        <v>0</v>
      </c>
      <c r="G132" s="62">
        <f t="shared" ref="G132:G195" si="16">F132*1000000/325851</f>
        <v>0</v>
      </c>
      <c r="H132" s="67">
        <v>7.1459999999999999</v>
      </c>
      <c r="I132" s="62">
        <f t="shared" ref="I132:I195" si="17">H132*1000000/325851</f>
        <v>21.930268742462047</v>
      </c>
      <c r="J132" s="67">
        <v>5.2930000000000001</v>
      </c>
      <c r="K132" s="62">
        <f t="shared" ref="K132:K195" si="18">J132*1000000/325851</f>
        <v>16.243620550497006</v>
      </c>
      <c r="L132" s="67">
        <v>36.396999999999998</v>
      </c>
      <c r="M132" s="62">
        <f t="shared" ref="M132:M195" si="19">L132*1000000/325851</f>
        <v>111.69829155043256</v>
      </c>
      <c r="N132" s="67">
        <v>13.96</v>
      </c>
      <c r="O132" s="62">
        <f t="shared" si="14"/>
        <v>42.841666896833217</v>
      </c>
      <c r="P132" s="67">
        <v>25.515000000000001</v>
      </c>
      <c r="Q132" s="62">
        <f t="shared" si="15"/>
        <v>78.302659804634629</v>
      </c>
      <c r="R132" s="68"/>
      <c r="S132" s="62"/>
      <c r="T132" s="355"/>
      <c r="U132" s="62"/>
      <c r="V132" s="68"/>
      <c r="W132" s="62"/>
      <c r="X132" s="68"/>
      <c r="Y132" s="62"/>
      <c r="Z132" s="68"/>
      <c r="AA132" s="62"/>
      <c r="AB132" s="63"/>
      <c r="AC132" s="63"/>
      <c r="AD132" s="64">
        <f t="shared" ref="AD132:AD195" si="20">P132+N132+L132+J132+H132+F132+D132+B132</f>
        <v>126.413</v>
      </c>
      <c r="AE132" s="62">
        <f t="shared" ref="AE132:AE195" si="21">AD132*1000000/325851</f>
        <v>387.94725196485513</v>
      </c>
    </row>
    <row r="133" spans="1:31" s="65" customFormat="1" ht="13.5" customHeight="1" x14ac:dyDescent="0.2">
      <c r="A133" s="66">
        <v>33542</v>
      </c>
      <c r="B133" s="67">
        <v>13.925000000000001</v>
      </c>
      <c r="C133" s="62">
        <f t="shared" ref="C133:E196" si="22">B133*1000000/325851</f>
        <v>42.734255840859781</v>
      </c>
      <c r="D133" s="67">
        <v>32.179000000000002</v>
      </c>
      <c r="E133" s="62">
        <f t="shared" si="22"/>
        <v>98.753724861976806</v>
      </c>
      <c r="F133" s="67">
        <v>0</v>
      </c>
      <c r="G133" s="62">
        <f t="shared" si="16"/>
        <v>0</v>
      </c>
      <c r="H133" s="67">
        <v>3.13</v>
      </c>
      <c r="I133" s="62">
        <f t="shared" si="17"/>
        <v>9.6056172913386799</v>
      </c>
      <c r="J133" s="67">
        <v>6.4119999999999999</v>
      </c>
      <c r="K133" s="62">
        <f t="shared" si="18"/>
        <v>19.677705454333424</v>
      </c>
      <c r="L133" s="67">
        <v>31.010999999999999</v>
      </c>
      <c r="M133" s="62">
        <f t="shared" si="19"/>
        <v>95.169264479777567</v>
      </c>
      <c r="N133" s="67">
        <v>33.204000000000001</v>
      </c>
      <c r="O133" s="62">
        <f t="shared" si="14"/>
        <v>101.89933435834169</v>
      </c>
      <c r="P133" s="67">
        <v>33.973999999999997</v>
      </c>
      <c r="Q133" s="62">
        <f t="shared" si="15"/>
        <v>104.26237758975728</v>
      </c>
      <c r="R133" s="68"/>
      <c r="S133" s="62"/>
      <c r="T133" s="355"/>
      <c r="U133" s="62"/>
      <c r="V133" s="68"/>
      <c r="W133" s="62"/>
      <c r="X133" s="68"/>
      <c r="Y133" s="62"/>
      <c r="Z133" s="68"/>
      <c r="AA133" s="62"/>
      <c r="AB133" s="63"/>
      <c r="AC133" s="63"/>
      <c r="AD133" s="64">
        <f t="shared" si="20"/>
        <v>153.83500000000001</v>
      </c>
      <c r="AE133" s="62">
        <f t="shared" si="21"/>
        <v>472.10227987638524</v>
      </c>
    </row>
    <row r="134" spans="1:31" s="65" customFormat="1" ht="13.5" customHeight="1" x14ac:dyDescent="0.2">
      <c r="A134" s="66">
        <v>33572</v>
      </c>
      <c r="B134" s="67">
        <v>1.151</v>
      </c>
      <c r="C134" s="62">
        <f t="shared" si="22"/>
        <v>3.5322892978692715</v>
      </c>
      <c r="D134" s="67">
        <v>4.2720000000000002</v>
      </c>
      <c r="E134" s="62">
        <f t="shared" si="22"/>
        <v>13.110286603386211</v>
      </c>
      <c r="F134" s="67">
        <v>3.3540000000000001</v>
      </c>
      <c r="G134" s="62">
        <f t="shared" si="16"/>
        <v>10.293048049568668</v>
      </c>
      <c r="H134" s="67">
        <v>21.062000000000001</v>
      </c>
      <c r="I134" s="62">
        <f t="shared" si="17"/>
        <v>64.636904597500077</v>
      </c>
      <c r="J134" s="67">
        <v>0.33800000000000002</v>
      </c>
      <c r="K134" s="62">
        <f t="shared" si="18"/>
        <v>1.0372839119720363</v>
      </c>
      <c r="L134" s="67">
        <v>16.507999999999999</v>
      </c>
      <c r="M134" s="62">
        <f t="shared" si="19"/>
        <v>50.661191771699336</v>
      </c>
      <c r="N134" s="67">
        <v>24.433</v>
      </c>
      <c r="O134" s="62">
        <f t="shared" si="14"/>
        <v>74.982123731398701</v>
      </c>
      <c r="P134" s="67">
        <v>20.962</v>
      </c>
      <c r="Q134" s="62">
        <f t="shared" si="15"/>
        <v>64.330015866147406</v>
      </c>
      <c r="R134" s="68"/>
      <c r="S134" s="62"/>
      <c r="T134" s="355"/>
      <c r="U134" s="62"/>
      <c r="V134" s="68"/>
      <c r="W134" s="62"/>
      <c r="X134" s="68"/>
      <c r="Y134" s="62"/>
      <c r="Z134" s="68"/>
      <c r="AA134" s="62"/>
      <c r="AB134" s="63"/>
      <c r="AC134" s="63"/>
      <c r="AD134" s="64">
        <f t="shared" si="20"/>
        <v>92.08</v>
      </c>
      <c r="AE134" s="62">
        <f t="shared" si="21"/>
        <v>282.58314382954171</v>
      </c>
    </row>
    <row r="135" spans="1:31" s="65" customFormat="1" ht="13.5" customHeight="1" x14ac:dyDescent="0.2">
      <c r="A135" s="66">
        <v>33603</v>
      </c>
      <c r="B135" s="67">
        <v>0</v>
      </c>
      <c r="C135" s="62">
        <f t="shared" si="22"/>
        <v>0</v>
      </c>
      <c r="D135" s="67">
        <v>8.2029999999999994</v>
      </c>
      <c r="E135" s="62">
        <f t="shared" si="22"/>
        <v>25.1740826328598</v>
      </c>
      <c r="F135" s="67">
        <v>0</v>
      </c>
      <c r="G135" s="62">
        <f t="shared" si="16"/>
        <v>0</v>
      </c>
      <c r="H135" s="67">
        <v>23.888999999999999</v>
      </c>
      <c r="I135" s="62">
        <f t="shared" si="17"/>
        <v>73.31264903284017</v>
      </c>
      <c r="J135" s="67">
        <v>0</v>
      </c>
      <c r="K135" s="62">
        <f t="shared" si="18"/>
        <v>0</v>
      </c>
      <c r="L135" s="67">
        <v>8.4499999999999993</v>
      </c>
      <c r="M135" s="62">
        <f t="shared" si="19"/>
        <v>25.932097799300909</v>
      </c>
      <c r="N135" s="67">
        <v>17.936</v>
      </c>
      <c r="O135" s="62">
        <f t="shared" si="14"/>
        <v>55.043562855415509</v>
      </c>
      <c r="P135" s="67">
        <v>26.427</v>
      </c>
      <c r="Q135" s="62">
        <f t="shared" si="15"/>
        <v>81.101485034571013</v>
      </c>
      <c r="R135" s="68"/>
      <c r="S135" s="62"/>
      <c r="T135" s="355"/>
      <c r="U135" s="62"/>
      <c r="V135" s="68"/>
      <c r="W135" s="62"/>
      <c r="X135" s="68"/>
      <c r="Y135" s="62"/>
      <c r="Z135" s="68"/>
      <c r="AA135" s="62"/>
      <c r="AB135" s="63"/>
      <c r="AC135" s="63"/>
      <c r="AD135" s="64">
        <f t="shared" si="20"/>
        <v>84.905000000000001</v>
      </c>
      <c r="AE135" s="62">
        <f t="shared" si="21"/>
        <v>260.56387735498743</v>
      </c>
    </row>
    <row r="136" spans="1:31" s="65" customFormat="1" ht="13.5" customHeight="1" x14ac:dyDescent="0.2">
      <c r="A136" s="66">
        <v>33634</v>
      </c>
      <c r="B136" s="67">
        <v>1.387</v>
      </c>
      <c r="C136" s="62">
        <f t="shared" si="22"/>
        <v>4.2565467038615807</v>
      </c>
      <c r="D136" s="67">
        <v>3.89</v>
      </c>
      <c r="E136" s="62">
        <f t="shared" si="22"/>
        <v>11.937971649618998</v>
      </c>
      <c r="F136" s="67">
        <v>0.36</v>
      </c>
      <c r="G136" s="62">
        <f t="shared" si="16"/>
        <v>1.1047994328696245</v>
      </c>
      <c r="H136" s="67">
        <v>1.66</v>
      </c>
      <c r="I136" s="62">
        <f t="shared" si="17"/>
        <v>5.094352940454379</v>
      </c>
      <c r="J136" s="67">
        <v>0</v>
      </c>
      <c r="K136" s="62">
        <f t="shared" si="18"/>
        <v>0</v>
      </c>
      <c r="L136" s="67">
        <v>22.303999999999998</v>
      </c>
      <c r="M136" s="62">
        <f t="shared" si="19"/>
        <v>68.448462640900289</v>
      </c>
      <c r="N136" s="67">
        <v>14.802</v>
      </c>
      <c r="O136" s="62">
        <f t="shared" si="14"/>
        <v>45.425670014822728</v>
      </c>
      <c r="P136" s="67">
        <v>20.094000000000001</v>
      </c>
      <c r="Q136" s="62">
        <f t="shared" si="15"/>
        <v>61.666221678006202</v>
      </c>
      <c r="R136" s="68"/>
      <c r="S136" s="62"/>
      <c r="T136" s="355"/>
      <c r="U136" s="62"/>
      <c r="V136" s="68"/>
      <c r="W136" s="62"/>
      <c r="X136" s="68"/>
      <c r="Y136" s="62"/>
      <c r="Z136" s="68"/>
      <c r="AA136" s="62"/>
      <c r="AB136" s="63"/>
      <c r="AC136" s="63"/>
      <c r="AD136" s="64">
        <f t="shared" si="20"/>
        <v>64.497</v>
      </c>
      <c r="AE136" s="62">
        <f t="shared" si="21"/>
        <v>197.9340250605338</v>
      </c>
    </row>
    <row r="137" spans="1:31" s="65" customFormat="1" ht="13.5" customHeight="1" x14ac:dyDescent="0.2">
      <c r="A137" s="66">
        <v>33663</v>
      </c>
      <c r="B137" s="67">
        <v>0</v>
      </c>
      <c r="C137" s="62">
        <f t="shared" si="22"/>
        <v>0</v>
      </c>
      <c r="D137" s="67">
        <v>0</v>
      </c>
      <c r="E137" s="62">
        <f t="shared" si="22"/>
        <v>0</v>
      </c>
      <c r="F137" s="67">
        <v>0.13600000000000001</v>
      </c>
      <c r="G137" s="62">
        <f t="shared" si="16"/>
        <v>0.41736867463963589</v>
      </c>
      <c r="H137" s="67">
        <v>2.633</v>
      </c>
      <c r="I137" s="62">
        <f t="shared" si="17"/>
        <v>8.0803802965158926</v>
      </c>
      <c r="J137" s="67">
        <v>0.14599999999999999</v>
      </c>
      <c r="K137" s="62">
        <f t="shared" si="18"/>
        <v>0.44805754777490325</v>
      </c>
      <c r="L137" s="67">
        <v>23.494</v>
      </c>
      <c r="M137" s="62">
        <f t="shared" si="19"/>
        <v>72.1004385439971</v>
      </c>
      <c r="N137" s="67">
        <v>17.832000000000001</v>
      </c>
      <c r="O137" s="62">
        <f t="shared" si="14"/>
        <v>54.724398574808731</v>
      </c>
      <c r="P137" s="67">
        <v>18.021000000000001</v>
      </c>
      <c r="Q137" s="62">
        <f t="shared" si="15"/>
        <v>55.304418277065281</v>
      </c>
      <c r="R137" s="68"/>
      <c r="S137" s="62"/>
      <c r="T137" s="355"/>
      <c r="U137" s="62"/>
      <c r="V137" s="68"/>
      <c r="W137" s="62"/>
      <c r="X137" s="68"/>
      <c r="Y137" s="62"/>
      <c r="Z137" s="68"/>
      <c r="AA137" s="62"/>
      <c r="AB137" s="63"/>
      <c r="AC137" s="63"/>
      <c r="AD137" s="64">
        <f t="shared" si="20"/>
        <v>62.262000000000008</v>
      </c>
      <c r="AE137" s="62">
        <f t="shared" si="21"/>
        <v>191.07506191480158</v>
      </c>
    </row>
    <row r="138" spans="1:31" s="65" customFormat="1" ht="13.5" customHeight="1" x14ac:dyDescent="0.2">
      <c r="A138" s="66">
        <v>33694</v>
      </c>
      <c r="B138" s="67">
        <v>2.7</v>
      </c>
      <c r="C138" s="62">
        <f t="shared" si="22"/>
        <v>8.2859957465221843</v>
      </c>
      <c r="D138" s="67">
        <v>3.4830000000000001</v>
      </c>
      <c r="E138" s="62">
        <f t="shared" si="22"/>
        <v>10.688934513013617</v>
      </c>
      <c r="F138" s="67">
        <v>2.379</v>
      </c>
      <c r="G138" s="62">
        <f t="shared" si="16"/>
        <v>7.3008829188801014</v>
      </c>
      <c r="H138" s="67">
        <v>4.1189999999999998</v>
      </c>
      <c r="I138" s="62">
        <f t="shared" si="17"/>
        <v>12.64074684441662</v>
      </c>
      <c r="J138" s="67">
        <v>0.81200000000000006</v>
      </c>
      <c r="K138" s="62">
        <f t="shared" si="18"/>
        <v>2.4919364985837085</v>
      </c>
      <c r="L138" s="67">
        <v>32.801000000000002</v>
      </c>
      <c r="M138" s="62">
        <f t="shared" si="19"/>
        <v>100.66257277099044</v>
      </c>
      <c r="N138" s="67">
        <v>18.515999999999998</v>
      </c>
      <c r="O138" s="62">
        <f t="shared" si="14"/>
        <v>56.823517497261015</v>
      </c>
      <c r="P138" s="67">
        <v>22.692</v>
      </c>
      <c r="Q138" s="62">
        <f t="shared" si="15"/>
        <v>69.639190918548664</v>
      </c>
      <c r="R138" s="68"/>
      <c r="S138" s="62"/>
      <c r="T138" s="355"/>
      <c r="U138" s="62"/>
      <c r="V138" s="68"/>
      <c r="W138" s="62"/>
      <c r="X138" s="68"/>
      <c r="Y138" s="62"/>
      <c r="Z138" s="68"/>
      <c r="AA138" s="62"/>
      <c r="AB138" s="63"/>
      <c r="AC138" s="63"/>
      <c r="AD138" s="64">
        <f t="shared" si="20"/>
        <v>87.50200000000001</v>
      </c>
      <c r="AE138" s="62">
        <f t="shared" si="21"/>
        <v>268.53377770821641</v>
      </c>
    </row>
    <row r="139" spans="1:31" s="65" customFormat="1" ht="13.5" customHeight="1" x14ac:dyDescent="0.2">
      <c r="A139" s="66">
        <v>33724</v>
      </c>
      <c r="B139" s="67">
        <v>5.0110000000000001</v>
      </c>
      <c r="C139" s="62">
        <f t="shared" si="22"/>
        <v>15.378194328082467</v>
      </c>
      <c r="D139" s="67">
        <v>23.538</v>
      </c>
      <c r="E139" s="62">
        <f t="shared" si="22"/>
        <v>72.235469585792274</v>
      </c>
      <c r="F139" s="67">
        <v>8.7989999999999995</v>
      </c>
      <c r="G139" s="62">
        <f t="shared" si="16"/>
        <v>27.003139471721738</v>
      </c>
      <c r="H139" s="67">
        <v>14.657999999999999</v>
      </c>
      <c r="I139" s="62">
        <f t="shared" si="17"/>
        <v>44.983750241674876</v>
      </c>
      <c r="J139" s="67">
        <v>1.3640000000000001</v>
      </c>
      <c r="K139" s="62">
        <f t="shared" si="18"/>
        <v>4.1859622956504658</v>
      </c>
      <c r="L139" s="67">
        <v>42.598999999999997</v>
      </c>
      <c r="M139" s="62">
        <f t="shared" si="19"/>
        <v>130.73153066892536</v>
      </c>
      <c r="N139" s="67">
        <v>28.821000000000002</v>
      </c>
      <c r="O139" s="62">
        <f t="shared" si="14"/>
        <v>88.448401263154025</v>
      </c>
      <c r="P139" s="67">
        <v>28.116</v>
      </c>
      <c r="Q139" s="62">
        <f t="shared" si="15"/>
        <v>86.284835707117665</v>
      </c>
      <c r="R139" s="68"/>
      <c r="S139" s="62"/>
      <c r="T139" s="355"/>
      <c r="U139" s="62"/>
      <c r="V139" s="68"/>
      <c r="W139" s="62"/>
      <c r="X139" s="68"/>
      <c r="Y139" s="62"/>
      <c r="Z139" s="68"/>
      <c r="AA139" s="62"/>
      <c r="AB139" s="63"/>
      <c r="AC139" s="63"/>
      <c r="AD139" s="64">
        <f t="shared" si="20"/>
        <v>152.90600000000001</v>
      </c>
      <c r="AE139" s="62">
        <f t="shared" si="21"/>
        <v>469.25128356211889</v>
      </c>
    </row>
    <row r="140" spans="1:31" s="65" customFormat="1" ht="13.5" customHeight="1" x14ac:dyDescent="0.2">
      <c r="A140" s="66">
        <v>33755</v>
      </c>
      <c r="B140" s="67">
        <v>2.512</v>
      </c>
      <c r="C140" s="62">
        <f t="shared" si="22"/>
        <v>7.7090449315791574</v>
      </c>
      <c r="D140" s="67">
        <v>18.216999999999999</v>
      </c>
      <c r="E140" s="62">
        <f t="shared" si="22"/>
        <v>55.905920190516525</v>
      </c>
      <c r="F140" s="67">
        <v>6.335</v>
      </c>
      <c r="G140" s="62">
        <f t="shared" si="16"/>
        <v>19.441401131191864</v>
      </c>
      <c r="H140" s="67">
        <v>14.683</v>
      </c>
      <c r="I140" s="62">
        <f t="shared" si="17"/>
        <v>45.060472424513044</v>
      </c>
      <c r="J140" s="67">
        <v>0.02</v>
      </c>
      <c r="K140" s="62">
        <f t="shared" si="18"/>
        <v>6.1377746270534689E-2</v>
      </c>
      <c r="L140" s="67">
        <v>37.465000000000003</v>
      </c>
      <c r="M140" s="62">
        <f t="shared" si="19"/>
        <v>114.97586320127911</v>
      </c>
      <c r="N140" s="67">
        <v>29.213999999999999</v>
      </c>
      <c r="O140" s="62">
        <f t="shared" si="14"/>
        <v>89.654473977370031</v>
      </c>
      <c r="P140" s="67">
        <v>31.527000000000001</v>
      </c>
      <c r="Q140" s="62">
        <f t="shared" si="15"/>
        <v>96.752810333557363</v>
      </c>
      <c r="R140" s="68"/>
      <c r="S140" s="62"/>
      <c r="T140" s="355"/>
      <c r="U140" s="62"/>
      <c r="V140" s="68"/>
      <c r="W140" s="62"/>
      <c r="X140" s="68"/>
      <c r="Y140" s="62"/>
      <c r="Z140" s="68"/>
      <c r="AA140" s="62"/>
      <c r="AB140" s="63"/>
      <c r="AC140" s="63"/>
      <c r="AD140" s="64">
        <f t="shared" si="20"/>
        <v>139.97299999999998</v>
      </c>
      <c r="AE140" s="62">
        <f t="shared" si="21"/>
        <v>429.56136393627753</v>
      </c>
    </row>
    <row r="141" spans="1:31" s="65" customFormat="1" ht="13.5" customHeight="1" x14ac:dyDescent="0.2">
      <c r="A141" s="66">
        <v>33785</v>
      </c>
      <c r="B141" s="67">
        <v>4.0419999999999998</v>
      </c>
      <c r="C141" s="62">
        <f t="shared" si="22"/>
        <v>12.404442521275062</v>
      </c>
      <c r="D141" s="67">
        <v>15.643000000000001</v>
      </c>
      <c r="E141" s="62">
        <f t="shared" si="22"/>
        <v>48.006604245498707</v>
      </c>
      <c r="F141" s="67">
        <v>4.6840000000000002</v>
      </c>
      <c r="G141" s="62">
        <f t="shared" si="16"/>
        <v>14.374668176559226</v>
      </c>
      <c r="H141" s="67">
        <v>2.7690000000000001</v>
      </c>
      <c r="I141" s="62">
        <f t="shared" si="17"/>
        <v>8.497748971155529</v>
      </c>
      <c r="J141" s="67">
        <v>1.0369999999999999</v>
      </c>
      <c r="K141" s="62">
        <f t="shared" si="18"/>
        <v>3.1824361441272235</v>
      </c>
      <c r="L141" s="67">
        <v>36.808</v>
      </c>
      <c r="M141" s="62">
        <f t="shared" si="19"/>
        <v>112.95960423629205</v>
      </c>
      <c r="N141" s="67">
        <v>28.303000000000001</v>
      </c>
      <c r="O141" s="62">
        <f t="shared" si="14"/>
        <v>86.858717634747165</v>
      </c>
      <c r="P141" s="67">
        <v>19.501999999999999</v>
      </c>
      <c r="Q141" s="62">
        <f t="shared" si="15"/>
        <v>59.849440388398378</v>
      </c>
      <c r="R141" s="68"/>
      <c r="S141" s="62"/>
      <c r="T141" s="355"/>
      <c r="U141" s="62"/>
      <c r="V141" s="68"/>
      <c r="W141" s="62"/>
      <c r="X141" s="68"/>
      <c r="Y141" s="62"/>
      <c r="Z141" s="68"/>
      <c r="AA141" s="62"/>
      <c r="AB141" s="63"/>
      <c r="AC141" s="63"/>
      <c r="AD141" s="64">
        <f t="shared" si="20"/>
        <v>112.78800000000001</v>
      </c>
      <c r="AE141" s="62">
        <f t="shared" si="21"/>
        <v>346.13366231805338</v>
      </c>
    </row>
    <row r="142" spans="1:31" s="65" customFormat="1" ht="13.5" customHeight="1" x14ac:dyDescent="0.2">
      <c r="A142" s="66">
        <v>33816</v>
      </c>
      <c r="B142" s="67">
        <v>11.169</v>
      </c>
      <c r="C142" s="62">
        <f t="shared" si="22"/>
        <v>34.2764024047801</v>
      </c>
      <c r="D142" s="67">
        <v>34.768999999999998</v>
      </c>
      <c r="E142" s="62">
        <f t="shared" si="22"/>
        <v>106.70214300401103</v>
      </c>
      <c r="F142" s="67">
        <v>1.4339999999999999</v>
      </c>
      <c r="G142" s="62">
        <f t="shared" si="16"/>
        <v>4.400784407597337</v>
      </c>
      <c r="H142" s="67">
        <v>28.693999999999999</v>
      </c>
      <c r="I142" s="62">
        <f t="shared" si="17"/>
        <v>88.058652574336122</v>
      </c>
      <c r="J142" s="67">
        <v>3.1749999999999998</v>
      </c>
      <c r="K142" s="62">
        <f t="shared" si="18"/>
        <v>9.7437172204473832</v>
      </c>
      <c r="L142" s="67">
        <v>39.101999999999997</v>
      </c>
      <c r="M142" s="62">
        <f t="shared" si="19"/>
        <v>119.99963173352238</v>
      </c>
      <c r="N142" s="67">
        <v>33.218000000000004</v>
      </c>
      <c r="O142" s="62">
        <f t="shared" si="14"/>
        <v>101.94229878073108</v>
      </c>
      <c r="P142" s="67">
        <v>27.966000000000001</v>
      </c>
      <c r="Q142" s="62">
        <f t="shared" si="15"/>
        <v>85.824502610088658</v>
      </c>
      <c r="R142" s="68"/>
      <c r="S142" s="62"/>
      <c r="T142" s="355"/>
      <c r="U142" s="62"/>
      <c r="V142" s="68"/>
      <c r="W142" s="62"/>
      <c r="X142" s="68"/>
      <c r="Y142" s="62"/>
      <c r="Z142" s="68"/>
      <c r="AA142" s="62"/>
      <c r="AB142" s="63"/>
      <c r="AC142" s="63"/>
      <c r="AD142" s="64">
        <f t="shared" si="20"/>
        <v>179.52700000000002</v>
      </c>
      <c r="AE142" s="62">
        <f t="shared" si="21"/>
        <v>550.94813273551415</v>
      </c>
    </row>
    <row r="143" spans="1:31" s="65" customFormat="1" ht="13.5" customHeight="1" x14ac:dyDescent="0.2">
      <c r="A143" s="66">
        <v>33847</v>
      </c>
      <c r="B143" s="67">
        <v>6.6829999999999998</v>
      </c>
      <c r="C143" s="62">
        <f t="shared" si="22"/>
        <v>20.509373916299168</v>
      </c>
      <c r="D143" s="67">
        <v>20.67</v>
      </c>
      <c r="E143" s="62">
        <f t="shared" si="22"/>
        <v>63.433900770597603</v>
      </c>
      <c r="F143" s="67">
        <v>3.4969999999999999</v>
      </c>
      <c r="G143" s="62">
        <f t="shared" si="16"/>
        <v>10.731898935402992</v>
      </c>
      <c r="H143" s="67">
        <v>16.574000000000002</v>
      </c>
      <c r="I143" s="62">
        <f t="shared" si="17"/>
        <v>50.863738334392103</v>
      </c>
      <c r="J143" s="67">
        <v>2.9940000000000002</v>
      </c>
      <c r="K143" s="62">
        <f t="shared" si="18"/>
        <v>9.1882486166990436</v>
      </c>
      <c r="L143" s="67">
        <v>37.631</v>
      </c>
      <c r="M143" s="62">
        <f t="shared" si="19"/>
        <v>115.48529849532456</v>
      </c>
      <c r="N143" s="67">
        <v>29.741</v>
      </c>
      <c r="O143" s="62">
        <f t="shared" si="14"/>
        <v>91.271777591598621</v>
      </c>
      <c r="P143" s="67">
        <v>29.544</v>
      </c>
      <c r="Q143" s="62">
        <f t="shared" si="15"/>
        <v>90.667206790833845</v>
      </c>
      <c r="R143" s="68"/>
      <c r="S143" s="62"/>
      <c r="T143" s="355"/>
      <c r="U143" s="62"/>
      <c r="V143" s="68"/>
      <c r="W143" s="62"/>
      <c r="X143" s="68"/>
      <c r="Y143" s="62"/>
      <c r="Z143" s="68"/>
      <c r="AA143" s="62"/>
      <c r="AB143" s="63"/>
      <c r="AC143" s="63"/>
      <c r="AD143" s="64">
        <f t="shared" si="20"/>
        <v>147.334</v>
      </c>
      <c r="AE143" s="62">
        <f t="shared" si="21"/>
        <v>452.15144345114794</v>
      </c>
    </row>
    <row r="144" spans="1:31" s="65" customFormat="1" ht="13.5" customHeight="1" x14ac:dyDescent="0.2">
      <c r="A144" s="66">
        <v>33877</v>
      </c>
      <c r="B144" s="67">
        <v>11.989000000000001</v>
      </c>
      <c r="C144" s="62">
        <f t="shared" si="22"/>
        <v>36.792890001872024</v>
      </c>
      <c r="D144" s="67">
        <v>36.677999999999997</v>
      </c>
      <c r="E144" s="62">
        <f t="shared" si="22"/>
        <v>112.56064888553357</v>
      </c>
      <c r="F144" s="67">
        <v>4.2160000000000002</v>
      </c>
      <c r="G144" s="62">
        <f t="shared" si="16"/>
        <v>12.938428913828712</v>
      </c>
      <c r="H144" s="67">
        <v>29.844999999999999</v>
      </c>
      <c r="I144" s="62">
        <f t="shared" si="17"/>
        <v>91.590941872205391</v>
      </c>
      <c r="J144" s="67">
        <v>3.0539999999999998</v>
      </c>
      <c r="K144" s="62">
        <f t="shared" si="18"/>
        <v>9.372381855510648</v>
      </c>
      <c r="L144" s="67">
        <v>39.450000000000003</v>
      </c>
      <c r="M144" s="62">
        <f t="shared" si="19"/>
        <v>121.06760451862968</v>
      </c>
      <c r="N144" s="67">
        <v>32.146999999999998</v>
      </c>
      <c r="O144" s="62">
        <f t="shared" si="14"/>
        <v>98.655520467943944</v>
      </c>
      <c r="P144" s="67">
        <v>35.664999999999999</v>
      </c>
      <c r="Q144" s="62">
        <f t="shared" si="15"/>
        <v>109.45186603693099</v>
      </c>
      <c r="R144" s="68"/>
      <c r="S144" s="62"/>
      <c r="T144" s="355"/>
      <c r="U144" s="62"/>
      <c r="V144" s="68"/>
      <c r="W144" s="62"/>
      <c r="X144" s="68"/>
      <c r="Y144" s="62"/>
      <c r="Z144" s="68"/>
      <c r="AA144" s="62"/>
      <c r="AB144" s="63"/>
      <c r="AC144" s="63"/>
      <c r="AD144" s="64">
        <f t="shared" si="20"/>
        <v>193.04400000000001</v>
      </c>
      <c r="AE144" s="62">
        <f t="shared" si="21"/>
        <v>592.43028255245497</v>
      </c>
    </row>
    <row r="145" spans="1:31" s="65" customFormat="1" ht="13.5" customHeight="1" x14ac:dyDescent="0.2">
      <c r="A145" s="66">
        <v>33908</v>
      </c>
      <c r="B145" s="67">
        <v>11.696</v>
      </c>
      <c r="C145" s="62">
        <f t="shared" si="22"/>
        <v>35.89370601900869</v>
      </c>
      <c r="D145" s="67">
        <v>43.558</v>
      </c>
      <c r="E145" s="62">
        <f t="shared" si="22"/>
        <v>133.6745936025975</v>
      </c>
      <c r="F145" s="67">
        <v>3.0390000000000001</v>
      </c>
      <c r="G145" s="62">
        <f t="shared" si="16"/>
        <v>9.3263485458077469</v>
      </c>
      <c r="H145" s="67">
        <v>26.436</v>
      </c>
      <c r="I145" s="62">
        <f t="shared" si="17"/>
        <v>81.129105020392757</v>
      </c>
      <c r="J145" s="67">
        <v>3.0960000000000001</v>
      </c>
      <c r="K145" s="62">
        <f t="shared" si="18"/>
        <v>9.5012751226787699</v>
      </c>
      <c r="L145" s="67">
        <v>38.984999999999999</v>
      </c>
      <c r="M145" s="62">
        <f t="shared" si="19"/>
        <v>119.64057191783975</v>
      </c>
      <c r="N145" s="67">
        <v>39.889000000000003</v>
      </c>
      <c r="O145" s="62">
        <f t="shared" si="14"/>
        <v>122.41484604926792</v>
      </c>
      <c r="P145" s="67">
        <v>33.018000000000001</v>
      </c>
      <c r="Q145" s="62">
        <f t="shared" si="15"/>
        <v>101.32852131802572</v>
      </c>
      <c r="R145" s="68"/>
      <c r="S145" s="62"/>
      <c r="T145" s="355"/>
      <c r="U145" s="62"/>
      <c r="V145" s="68"/>
      <c r="W145" s="62"/>
      <c r="X145" s="68"/>
      <c r="Y145" s="62"/>
      <c r="Z145" s="68"/>
      <c r="AA145" s="62"/>
      <c r="AB145" s="63"/>
      <c r="AC145" s="63"/>
      <c r="AD145" s="64">
        <f t="shared" si="20"/>
        <v>199.71699999999998</v>
      </c>
      <c r="AE145" s="62">
        <f t="shared" si="21"/>
        <v>612.90896759561872</v>
      </c>
    </row>
    <row r="146" spans="1:31" s="65" customFormat="1" ht="13.5" customHeight="1" x14ac:dyDescent="0.2">
      <c r="A146" s="66">
        <v>33938</v>
      </c>
      <c r="B146" s="67">
        <v>2.899</v>
      </c>
      <c r="C146" s="62">
        <f t="shared" si="22"/>
        <v>8.8967043219140045</v>
      </c>
      <c r="D146" s="67">
        <v>29.192</v>
      </c>
      <c r="E146" s="62">
        <f t="shared" si="22"/>
        <v>89.586958456472431</v>
      </c>
      <c r="F146" s="67">
        <v>1.496</v>
      </c>
      <c r="G146" s="62">
        <f t="shared" si="16"/>
        <v>4.5910554210359953</v>
      </c>
      <c r="H146" s="67">
        <v>7.0469999999999997</v>
      </c>
      <c r="I146" s="62">
        <f t="shared" si="17"/>
        <v>21.6264488984229</v>
      </c>
      <c r="J146" s="67">
        <v>4.0000000000000001E-3</v>
      </c>
      <c r="K146" s="62">
        <f t="shared" si="18"/>
        <v>1.2275549254106939E-2</v>
      </c>
      <c r="L146" s="67">
        <v>22.977</v>
      </c>
      <c r="M146" s="62">
        <f t="shared" si="19"/>
        <v>70.513823802903786</v>
      </c>
      <c r="N146" s="67">
        <v>25.512</v>
      </c>
      <c r="O146" s="62">
        <f t="shared" si="14"/>
        <v>78.293453142694048</v>
      </c>
      <c r="P146" s="67">
        <v>25.375</v>
      </c>
      <c r="Q146" s="62">
        <f t="shared" si="15"/>
        <v>77.873015580740898</v>
      </c>
      <c r="R146" s="68"/>
      <c r="S146" s="62"/>
      <c r="T146" s="355"/>
      <c r="U146" s="62"/>
      <c r="V146" s="68"/>
      <c r="W146" s="62"/>
      <c r="X146" s="68"/>
      <c r="Y146" s="62"/>
      <c r="Z146" s="68"/>
      <c r="AA146" s="62"/>
      <c r="AB146" s="63"/>
      <c r="AC146" s="63"/>
      <c r="AD146" s="64">
        <f t="shared" si="20"/>
        <v>114.50200000000001</v>
      </c>
      <c r="AE146" s="62">
        <f t="shared" si="21"/>
        <v>351.39373517343819</v>
      </c>
    </row>
    <row r="147" spans="1:31" s="65" customFormat="1" ht="13.5" customHeight="1" x14ac:dyDescent="0.2">
      <c r="A147" s="66">
        <v>33969</v>
      </c>
      <c r="B147" s="67">
        <v>3.2690000000000001</v>
      </c>
      <c r="C147" s="62">
        <f t="shared" si="22"/>
        <v>10.032192627918896</v>
      </c>
      <c r="D147" s="67">
        <v>8.1850000000000005</v>
      </c>
      <c r="E147" s="62">
        <f t="shared" si="22"/>
        <v>25.118842661216327</v>
      </c>
      <c r="F147" s="67">
        <v>0.17899999999999999</v>
      </c>
      <c r="G147" s="62">
        <f t="shared" si="16"/>
        <v>0.5493308291212855</v>
      </c>
      <c r="H147" s="67">
        <v>12.949</v>
      </c>
      <c r="I147" s="62">
        <f t="shared" si="17"/>
        <v>39.739021822857687</v>
      </c>
      <c r="J147" s="67">
        <v>0</v>
      </c>
      <c r="K147" s="62">
        <f t="shared" si="18"/>
        <v>0</v>
      </c>
      <c r="L147" s="67">
        <v>22.379000000000001</v>
      </c>
      <c r="M147" s="62">
        <f t="shared" si="19"/>
        <v>68.678629189414792</v>
      </c>
      <c r="N147" s="67">
        <v>25.576000000000001</v>
      </c>
      <c r="O147" s="62">
        <f t="shared" si="14"/>
        <v>78.489861930759758</v>
      </c>
      <c r="P147" s="67">
        <v>21.876000000000001</v>
      </c>
      <c r="Q147" s="62">
        <f t="shared" si="15"/>
        <v>67.134978870710853</v>
      </c>
      <c r="R147" s="68"/>
      <c r="S147" s="62"/>
      <c r="T147" s="355"/>
      <c r="U147" s="62"/>
      <c r="V147" s="68"/>
      <c r="W147" s="62"/>
      <c r="X147" s="68"/>
      <c r="Y147" s="62"/>
      <c r="Z147" s="68"/>
      <c r="AA147" s="62"/>
      <c r="AB147" s="63"/>
      <c r="AC147" s="63"/>
      <c r="AD147" s="64">
        <f t="shared" si="20"/>
        <v>94.413000000000011</v>
      </c>
      <c r="AE147" s="62">
        <f t="shared" si="21"/>
        <v>289.74285793199965</v>
      </c>
    </row>
    <row r="148" spans="1:31" s="65" customFormat="1" ht="13.5" customHeight="1" x14ac:dyDescent="0.2">
      <c r="A148" s="66">
        <v>34000</v>
      </c>
      <c r="B148" s="67">
        <v>0</v>
      </c>
      <c r="C148" s="62">
        <f t="shared" si="22"/>
        <v>0</v>
      </c>
      <c r="D148" s="67">
        <v>1.4339999999999999</v>
      </c>
      <c r="E148" s="62">
        <f t="shared" si="22"/>
        <v>4.400784407597337</v>
      </c>
      <c r="F148" s="67">
        <v>0.39</v>
      </c>
      <c r="G148" s="62">
        <f t="shared" si="16"/>
        <v>1.1968660522754264</v>
      </c>
      <c r="H148" s="67">
        <v>16.367000000000001</v>
      </c>
      <c r="I148" s="62">
        <f t="shared" si="17"/>
        <v>50.228478660492065</v>
      </c>
      <c r="J148" s="67">
        <v>0</v>
      </c>
      <c r="K148" s="62">
        <f t="shared" si="18"/>
        <v>0</v>
      </c>
      <c r="L148" s="67">
        <v>27.89</v>
      </c>
      <c r="M148" s="62">
        <f t="shared" si="19"/>
        <v>85.591267174260622</v>
      </c>
      <c r="N148" s="67">
        <v>29.576000000000001</v>
      </c>
      <c r="O148" s="62">
        <f t="shared" si="14"/>
        <v>90.765411184866707</v>
      </c>
      <c r="P148" s="67">
        <v>20.751999999999999</v>
      </c>
      <c r="Q148" s="62">
        <f t="shared" si="15"/>
        <v>63.685549530306794</v>
      </c>
      <c r="R148" s="68"/>
      <c r="S148" s="62"/>
      <c r="T148" s="355"/>
      <c r="U148" s="62"/>
      <c r="V148" s="68"/>
      <c r="W148" s="62"/>
      <c r="X148" s="68"/>
      <c r="Y148" s="62"/>
      <c r="Z148" s="68"/>
      <c r="AA148" s="62"/>
      <c r="AB148" s="63"/>
      <c r="AC148" s="63"/>
      <c r="AD148" s="64">
        <f t="shared" si="20"/>
        <v>96.409000000000006</v>
      </c>
      <c r="AE148" s="62">
        <f t="shared" si="21"/>
        <v>295.86835700979896</v>
      </c>
    </row>
    <row r="149" spans="1:31" s="65" customFormat="1" ht="13.5" customHeight="1" x14ac:dyDescent="0.2">
      <c r="A149" s="66">
        <v>34028</v>
      </c>
      <c r="B149" s="67">
        <v>1.004</v>
      </c>
      <c r="C149" s="62">
        <f t="shared" si="22"/>
        <v>3.0811628627808414</v>
      </c>
      <c r="D149" s="67">
        <v>1.375</v>
      </c>
      <c r="E149" s="62">
        <f t="shared" si="22"/>
        <v>4.21972005609926</v>
      </c>
      <c r="F149" s="67">
        <v>0.82699999999999996</v>
      </c>
      <c r="G149" s="62">
        <f t="shared" si="16"/>
        <v>2.5379698082866096</v>
      </c>
      <c r="H149" s="67">
        <v>5.9690000000000003</v>
      </c>
      <c r="I149" s="62">
        <f t="shared" si="17"/>
        <v>18.318188374441078</v>
      </c>
      <c r="J149" s="67">
        <v>0</v>
      </c>
      <c r="K149" s="62">
        <f t="shared" si="18"/>
        <v>0</v>
      </c>
      <c r="L149" s="67">
        <v>27.742000000000001</v>
      </c>
      <c r="M149" s="62">
        <f t="shared" si="19"/>
        <v>85.137071851858678</v>
      </c>
      <c r="N149" s="67">
        <v>17.291</v>
      </c>
      <c r="O149" s="62">
        <f t="shared" si="14"/>
        <v>53.064130538190767</v>
      </c>
      <c r="P149" s="67">
        <v>20.166</v>
      </c>
      <c r="Q149" s="62">
        <f t="shared" si="15"/>
        <v>61.887181564580132</v>
      </c>
      <c r="R149" s="68"/>
      <c r="S149" s="62"/>
      <c r="T149" s="355"/>
      <c r="U149" s="62"/>
      <c r="V149" s="68"/>
      <c r="W149" s="62"/>
      <c r="X149" s="68"/>
      <c r="Y149" s="62"/>
      <c r="Z149" s="68"/>
      <c r="AA149" s="62"/>
      <c r="AB149" s="63"/>
      <c r="AC149" s="63"/>
      <c r="AD149" s="64">
        <f t="shared" si="20"/>
        <v>74.373999999999995</v>
      </c>
      <c r="AE149" s="62">
        <f t="shared" si="21"/>
        <v>228.24542505623737</v>
      </c>
    </row>
    <row r="150" spans="1:31" s="65" customFormat="1" ht="13.5" customHeight="1" x14ac:dyDescent="0.2">
      <c r="A150" s="66">
        <v>34059</v>
      </c>
      <c r="B150" s="67">
        <v>5.12</v>
      </c>
      <c r="C150" s="62">
        <f t="shared" si="22"/>
        <v>15.71270304525688</v>
      </c>
      <c r="D150" s="67">
        <v>4.4429999999999996</v>
      </c>
      <c r="E150" s="62">
        <f t="shared" si="22"/>
        <v>13.635066333999282</v>
      </c>
      <c r="F150" s="67">
        <v>2.9000000000000001E-2</v>
      </c>
      <c r="G150" s="62">
        <f t="shared" si="16"/>
        <v>8.8997732092275308E-2</v>
      </c>
      <c r="H150" s="67">
        <v>0.27100000000000002</v>
      </c>
      <c r="I150" s="62">
        <f t="shared" si="17"/>
        <v>0.83166846196574507</v>
      </c>
      <c r="J150" s="67">
        <v>0</v>
      </c>
      <c r="K150" s="62">
        <f t="shared" si="18"/>
        <v>0</v>
      </c>
      <c r="L150" s="67">
        <v>11.269</v>
      </c>
      <c r="M150" s="62">
        <f t="shared" si="19"/>
        <v>34.583291136132772</v>
      </c>
      <c r="N150" s="67">
        <v>13.369</v>
      </c>
      <c r="O150" s="62">
        <f t="shared" si="14"/>
        <v>41.027954494538918</v>
      </c>
      <c r="P150" s="67">
        <v>12.689</v>
      </c>
      <c r="Q150" s="62">
        <f t="shared" si="15"/>
        <v>38.941111121340732</v>
      </c>
      <c r="R150" s="68"/>
      <c r="S150" s="62"/>
      <c r="T150" s="355"/>
      <c r="U150" s="62"/>
      <c r="V150" s="68"/>
      <c r="W150" s="62"/>
      <c r="X150" s="68"/>
      <c r="Y150" s="62"/>
      <c r="Z150" s="68"/>
      <c r="AA150" s="62"/>
      <c r="AB150" s="63"/>
      <c r="AC150" s="63"/>
      <c r="AD150" s="64">
        <f t="shared" si="20"/>
        <v>47.19</v>
      </c>
      <c r="AE150" s="62">
        <f t="shared" si="21"/>
        <v>144.82079232532661</v>
      </c>
    </row>
    <row r="151" spans="1:31" s="65" customFormat="1" ht="13.5" customHeight="1" x14ac:dyDescent="0.2">
      <c r="A151" s="66">
        <v>34089</v>
      </c>
      <c r="B151" s="67">
        <v>26.548999999999999</v>
      </c>
      <c r="C151" s="62">
        <f t="shared" si="22"/>
        <v>81.475889286821271</v>
      </c>
      <c r="D151" s="67">
        <v>29.98</v>
      </c>
      <c r="E151" s="62">
        <f t="shared" si="22"/>
        <v>92.005241659531507</v>
      </c>
      <c r="F151" s="67">
        <v>0.88800000000000001</v>
      </c>
      <c r="G151" s="62">
        <f t="shared" si="16"/>
        <v>2.7251719344117404</v>
      </c>
      <c r="H151" s="67">
        <v>9.4890000000000008</v>
      </c>
      <c r="I151" s="62">
        <f t="shared" si="17"/>
        <v>29.120671718055185</v>
      </c>
      <c r="J151" s="67">
        <v>0</v>
      </c>
      <c r="K151" s="62">
        <f t="shared" si="18"/>
        <v>0</v>
      </c>
      <c r="L151" s="67">
        <v>39.926000000000002</v>
      </c>
      <c r="M151" s="62">
        <f t="shared" si="19"/>
        <v>122.5283948798684</v>
      </c>
      <c r="N151" s="67">
        <v>30.172999999999998</v>
      </c>
      <c r="O151" s="62">
        <f t="shared" si="14"/>
        <v>92.59753691104217</v>
      </c>
      <c r="P151" s="67">
        <v>29.911000000000001</v>
      </c>
      <c r="Q151" s="62">
        <f t="shared" si="15"/>
        <v>91.793488434898165</v>
      </c>
      <c r="R151" s="68"/>
      <c r="S151" s="62"/>
      <c r="T151" s="355"/>
      <c r="U151" s="62"/>
      <c r="V151" s="68"/>
      <c r="W151" s="62"/>
      <c r="X151" s="68"/>
      <c r="Y151" s="62"/>
      <c r="Z151" s="68"/>
      <c r="AA151" s="62"/>
      <c r="AB151" s="63"/>
      <c r="AC151" s="63"/>
      <c r="AD151" s="64">
        <f t="shared" si="20"/>
        <v>166.91600000000003</v>
      </c>
      <c r="AE151" s="62">
        <f t="shared" si="21"/>
        <v>512.24639482462851</v>
      </c>
    </row>
    <row r="152" spans="1:31" s="65" customFormat="1" ht="13.5" customHeight="1" x14ac:dyDescent="0.2">
      <c r="A152" s="66">
        <v>34120</v>
      </c>
      <c r="B152" s="67">
        <v>10.823</v>
      </c>
      <c r="C152" s="62">
        <f t="shared" si="22"/>
        <v>33.214567394299849</v>
      </c>
      <c r="D152" s="67">
        <v>17.672000000000001</v>
      </c>
      <c r="E152" s="62">
        <f t="shared" si="22"/>
        <v>54.233376604644455</v>
      </c>
      <c r="F152" s="67">
        <v>1.153</v>
      </c>
      <c r="G152" s="62">
        <f t="shared" si="16"/>
        <v>3.5384270724963249</v>
      </c>
      <c r="H152" s="67">
        <v>19.576000000000001</v>
      </c>
      <c r="I152" s="62">
        <f t="shared" si="17"/>
        <v>60.076538049599357</v>
      </c>
      <c r="J152" s="67">
        <v>0</v>
      </c>
      <c r="K152" s="62">
        <f t="shared" si="18"/>
        <v>0</v>
      </c>
      <c r="L152" s="67">
        <v>35.497</v>
      </c>
      <c r="M152" s="62">
        <f t="shared" si="19"/>
        <v>108.9362929682585</v>
      </c>
      <c r="N152" s="67">
        <v>31.437999999999999</v>
      </c>
      <c r="O152" s="62">
        <f t="shared" si="14"/>
        <v>96.479679362653485</v>
      </c>
      <c r="P152" s="67">
        <v>19.684000000000001</v>
      </c>
      <c r="Q152" s="62">
        <f t="shared" si="15"/>
        <v>60.407977879460248</v>
      </c>
      <c r="R152" s="68"/>
      <c r="S152" s="62"/>
      <c r="T152" s="355"/>
      <c r="U152" s="62"/>
      <c r="V152" s="68"/>
      <c r="W152" s="62"/>
      <c r="X152" s="68"/>
      <c r="Y152" s="62"/>
      <c r="Z152" s="68"/>
      <c r="AA152" s="62"/>
      <c r="AB152" s="63"/>
      <c r="AC152" s="63"/>
      <c r="AD152" s="64">
        <f t="shared" si="20"/>
        <v>135.84299999999999</v>
      </c>
      <c r="AE152" s="62">
        <f t="shared" si="21"/>
        <v>416.88685933141221</v>
      </c>
    </row>
    <row r="153" spans="1:31" s="65" customFormat="1" ht="13.5" customHeight="1" x14ac:dyDescent="0.2">
      <c r="A153" s="66">
        <v>34150</v>
      </c>
      <c r="B153" s="67">
        <v>22.805</v>
      </c>
      <c r="C153" s="62">
        <f t="shared" si="22"/>
        <v>69.985975184977178</v>
      </c>
      <c r="D153" s="67">
        <v>31.443999999999999</v>
      </c>
      <c r="E153" s="62">
        <f t="shared" si="22"/>
        <v>96.498092686534648</v>
      </c>
      <c r="F153" s="67">
        <v>4.1399999999999997</v>
      </c>
      <c r="G153" s="62">
        <f t="shared" si="16"/>
        <v>12.70519347800068</v>
      </c>
      <c r="H153" s="67">
        <v>20.669</v>
      </c>
      <c r="I153" s="62">
        <f t="shared" si="17"/>
        <v>63.430831883284078</v>
      </c>
      <c r="J153" s="67">
        <v>0</v>
      </c>
      <c r="K153" s="62">
        <f t="shared" si="18"/>
        <v>0</v>
      </c>
      <c r="L153" s="67">
        <v>35.015000000000001</v>
      </c>
      <c r="M153" s="62">
        <f t="shared" si="19"/>
        <v>107.45708928313861</v>
      </c>
      <c r="N153" s="67">
        <v>23.117000000000001</v>
      </c>
      <c r="O153" s="62">
        <f t="shared" si="14"/>
        <v>70.943468026797518</v>
      </c>
      <c r="P153" s="67">
        <v>28.555</v>
      </c>
      <c r="Q153" s="62">
        <f t="shared" si="15"/>
        <v>87.632077237755908</v>
      </c>
      <c r="R153" s="68"/>
      <c r="S153" s="62"/>
      <c r="T153" s="355"/>
      <c r="U153" s="62"/>
      <c r="V153" s="68"/>
      <c r="W153" s="62"/>
      <c r="X153" s="68"/>
      <c r="Y153" s="62"/>
      <c r="Z153" s="68"/>
      <c r="AA153" s="62"/>
      <c r="AB153" s="63"/>
      <c r="AC153" s="63"/>
      <c r="AD153" s="64">
        <f t="shared" si="20"/>
        <v>165.745</v>
      </c>
      <c r="AE153" s="62">
        <f t="shared" si="21"/>
        <v>508.65272778048865</v>
      </c>
    </row>
    <row r="154" spans="1:31" s="65" customFormat="1" ht="13.5" customHeight="1" x14ac:dyDescent="0.2">
      <c r="A154" s="66">
        <v>34181</v>
      </c>
      <c r="B154" s="67">
        <v>28.573</v>
      </c>
      <c r="C154" s="62">
        <f t="shared" si="22"/>
        <v>87.687317209399382</v>
      </c>
      <c r="D154" s="67">
        <v>30.788</v>
      </c>
      <c r="E154" s="62">
        <f t="shared" si="22"/>
        <v>94.484902608861105</v>
      </c>
      <c r="F154" s="67">
        <v>3.762</v>
      </c>
      <c r="G154" s="62">
        <f t="shared" si="16"/>
        <v>11.545154073487575</v>
      </c>
      <c r="H154" s="67">
        <v>27.006</v>
      </c>
      <c r="I154" s="62">
        <f t="shared" si="17"/>
        <v>82.878370789103002</v>
      </c>
      <c r="J154" s="67">
        <v>12.478</v>
      </c>
      <c r="K154" s="62">
        <f t="shared" si="18"/>
        <v>38.293575898186596</v>
      </c>
      <c r="L154" s="67">
        <v>34.122999999999998</v>
      </c>
      <c r="M154" s="62">
        <f t="shared" si="19"/>
        <v>104.71964179947277</v>
      </c>
      <c r="N154" s="67">
        <v>30.989000000000001</v>
      </c>
      <c r="O154" s="62">
        <f t="shared" si="14"/>
        <v>95.10174895887998</v>
      </c>
      <c r="P154" s="67">
        <v>30.076000000000001</v>
      </c>
      <c r="Q154" s="62">
        <f t="shared" si="15"/>
        <v>92.299854841630065</v>
      </c>
      <c r="R154" s="68"/>
      <c r="S154" s="62"/>
      <c r="T154" s="355"/>
      <c r="U154" s="62"/>
      <c r="V154" s="68"/>
      <c r="W154" s="62"/>
      <c r="X154" s="68"/>
      <c r="Y154" s="62"/>
      <c r="Z154" s="68"/>
      <c r="AA154" s="62"/>
      <c r="AB154" s="63"/>
      <c r="AC154" s="63"/>
      <c r="AD154" s="64">
        <f t="shared" si="20"/>
        <v>197.79499999999999</v>
      </c>
      <c r="AE154" s="62">
        <f t="shared" si="21"/>
        <v>607.01056617902043</v>
      </c>
    </row>
    <row r="155" spans="1:31" s="65" customFormat="1" ht="13.5" customHeight="1" x14ac:dyDescent="0.2">
      <c r="A155" s="66">
        <v>34212</v>
      </c>
      <c r="B155" s="67">
        <v>23.722000000000001</v>
      </c>
      <c r="C155" s="62">
        <f t="shared" si="22"/>
        <v>72.800144851481193</v>
      </c>
      <c r="D155" s="67">
        <v>22.108000000000001</v>
      </c>
      <c r="E155" s="62">
        <f t="shared" si="22"/>
        <v>67.846960727449044</v>
      </c>
      <c r="F155" s="67">
        <v>5.7130000000000001</v>
      </c>
      <c r="G155" s="62">
        <f t="shared" si="16"/>
        <v>17.532553222178233</v>
      </c>
      <c r="H155" s="67">
        <v>19.187999999999999</v>
      </c>
      <c r="I155" s="62">
        <f t="shared" si="17"/>
        <v>58.885809771950981</v>
      </c>
      <c r="J155" s="67">
        <v>4.9109999999999996</v>
      </c>
      <c r="K155" s="62">
        <f t="shared" si="18"/>
        <v>15.071305596729793</v>
      </c>
      <c r="L155" s="67">
        <v>41.2</v>
      </c>
      <c r="M155" s="62">
        <f t="shared" si="19"/>
        <v>126.43815731730146</v>
      </c>
      <c r="N155" s="67">
        <v>37.844000000000001</v>
      </c>
      <c r="O155" s="62">
        <f t="shared" si="14"/>
        <v>116.13897149310574</v>
      </c>
      <c r="P155" s="67">
        <v>34.021000000000001</v>
      </c>
      <c r="Q155" s="62">
        <f t="shared" si="15"/>
        <v>104.40661529349303</v>
      </c>
      <c r="R155" s="68"/>
      <c r="S155" s="62"/>
      <c r="T155" s="355"/>
      <c r="U155" s="62"/>
      <c r="V155" s="68"/>
      <c r="W155" s="62"/>
      <c r="X155" s="68"/>
      <c r="Y155" s="62"/>
      <c r="Z155" s="68"/>
      <c r="AA155" s="62"/>
      <c r="AB155" s="63"/>
      <c r="AC155" s="63"/>
      <c r="AD155" s="64">
        <f t="shared" si="20"/>
        <v>188.70700000000002</v>
      </c>
      <c r="AE155" s="62">
        <f t="shared" si="21"/>
        <v>579.12051827368964</v>
      </c>
    </row>
    <row r="156" spans="1:31" s="65" customFormat="1" ht="13.5" customHeight="1" x14ac:dyDescent="0.2">
      <c r="A156" s="66">
        <v>34242</v>
      </c>
      <c r="B156" s="67">
        <v>30.562000000000001</v>
      </c>
      <c r="C156" s="62">
        <f t="shared" si="22"/>
        <v>93.791334076004063</v>
      </c>
      <c r="D156" s="67">
        <v>29.257000000000001</v>
      </c>
      <c r="E156" s="62">
        <f t="shared" si="22"/>
        <v>89.786436131851673</v>
      </c>
      <c r="F156" s="67">
        <v>8.3819999999999997</v>
      </c>
      <c r="G156" s="62">
        <f t="shared" si="16"/>
        <v>25.723413461981089</v>
      </c>
      <c r="H156" s="67">
        <v>26.416</v>
      </c>
      <c r="I156" s="62">
        <f t="shared" si="17"/>
        <v>81.06772727412222</v>
      </c>
      <c r="J156" s="67">
        <v>11.795999999999999</v>
      </c>
      <c r="K156" s="62">
        <f t="shared" si="18"/>
        <v>36.200594750361361</v>
      </c>
      <c r="L156" s="67">
        <v>33.380000000000003</v>
      </c>
      <c r="M156" s="62">
        <f t="shared" si="19"/>
        <v>102.43945852552241</v>
      </c>
      <c r="N156" s="67">
        <v>31.308</v>
      </c>
      <c r="O156" s="62">
        <f t="shared" si="14"/>
        <v>96.080724011895001</v>
      </c>
      <c r="P156" s="67">
        <v>28.327000000000002</v>
      </c>
      <c r="Q156" s="62">
        <f t="shared" si="15"/>
        <v>86.932370930271816</v>
      </c>
      <c r="R156" s="68"/>
      <c r="S156" s="62"/>
      <c r="T156" s="355"/>
      <c r="U156" s="62"/>
      <c r="V156" s="68"/>
      <c r="W156" s="62"/>
      <c r="X156" s="68"/>
      <c r="Y156" s="62"/>
      <c r="Z156" s="68"/>
      <c r="AA156" s="62"/>
      <c r="AB156" s="63"/>
      <c r="AC156" s="63"/>
      <c r="AD156" s="64">
        <f t="shared" si="20"/>
        <v>199.42800000000003</v>
      </c>
      <c r="AE156" s="62">
        <f t="shared" si="21"/>
        <v>612.02205916200967</v>
      </c>
    </row>
    <row r="157" spans="1:31" s="65" customFormat="1" ht="13.5" customHeight="1" x14ac:dyDescent="0.2">
      <c r="A157" s="66">
        <v>34273</v>
      </c>
      <c r="B157" s="67">
        <v>26.382999999999999</v>
      </c>
      <c r="C157" s="62">
        <f t="shared" si="22"/>
        <v>80.96645399277584</v>
      </c>
      <c r="D157" s="67">
        <v>24.513000000000002</v>
      </c>
      <c r="E157" s="62">
        <f t="shared" si="22"/>
        <v>75.22763471648085</v>
      </c>
      <c r="F157" s="67">
        <v>7.2670000000000003</v>
      </c>
      <c r="G157" s="62">
        <f t="shared" si="16"/>
        <v>22.301604107398781</v>
      </c>
      <c r="H157" s="67">
        <v>23.279</v>
      </c>
      <c r="I157" s="62">
        <f t="shared" si="17"/>
        <v>71.440627771588851</v>
      </c>
      <c r="J157" s="67">
        <v>15.56</v>
      </c>
      <c r="K157" s="62">
        <f t="shared" si="18"/>
        <v>47.751886598475991</v>
      </c>
      <c r="L157" s="67">
        <v>31.023</v>
      </c>
      <c r="M157" s="62">
        <f t="shared" si="19"/>
        <v>95.206091127539892</v>
      </c>
      <c r="N157" s="67">
        <v>30.896999999999998</v>
      </c>
      <c r="O157" s="62">
        <f t="shared" si="14"/>
        <v>94.819411326035521</v>
      </c>
      <c r="P157" s="67">
        <v>27.547999999999998</v>
      </c>
      <c r="Q157" s="62">
        <f t="shared" si="15"/>
        <v>84.541707713034484</v>
      </c>
      <c r="R157" s="68"/>
      <c r="S157" s="62"/>
      <c r="T157" s="355"/>
      <c r="U157" s="62"/>
      <c r="V157" s="68"/>
      <c r="W157" s="62"/>
      <c r="X157" s="68"/>
      <c r="Y157" s="62"/>
      <c r="Z157" s="68"/>
      <c r="AA157" s="62"/>
      <c r="AB157" s="63"/>
      <c r="AC157" s="63"/>
      <c r="AD157" s="64">
        <f t="shared" si="20"/>
        <v>186.47</v>
      </c>
      <c r="AE157" s="62">
        <f t="shared" si="21"/>
        <v>572.25541735333024</v>
      </c>
    </row>
    <row r="158" spans="1:31" s="65" customFormat="1" ht="13.5" customHeight="1" x14ac:dyDescent="0.2">
      <c r="A158" s="66">
        <v>34303</v>
      </c>
      <c r="B158" s="67">
        <v>30.187999999999999</v>
      </c>
      <c r="C158" s="62">
        <f t="shared" si="22"/>
        <v>92.643570220745062</v>
      </c>
      <c r="D158" s="67">
        <v>26.524000000000001</v>
      </c>
      <c r="E158" s="62">
        <f t="shared" si="22"/>
        <v>81.399167103983103</v>
      </c>
      <c r="F158" s="67">
        <v>3.2120000000000002</v>
      </c>
      <c r="G158" s="62">
        <f t="shared" si="16"/>
        <v>9.8572660510478709</v>
      </c>
      <c r="H158" s="67">
        <v>25.321999999999999</v>
      </c>
      <c r="I158" s="62">
        <f t="shared" si="17"/>
        <v>77.710364553123981</v>
      </c>
      <c r="J158" s="67">
        <v>0</v>
      </c>
      <c r="K158" s="62">
        <f t="shared" si="18"/>
        <v>0</v>
      </c>
      <c r="L158" s="67">
        <v>40.176000000000002</v>
      </c>
      <c r="M158" s="62">
        <f t="shared" si="19"/>
        <v>123.29561670825009</v>
      </c>
      <c r="N158" s="67">
        <v>39.006</v>
      </c>
      <c r="O158" s="62">
        <f t="shared" si="14"/>
        <v>119.70501855142381</v>
      </c>
      <c r="P158" s="67">
        <v>29.812999999999999</v>
      </c>
      <c r="Q158" s="62">
        <f t="shared" si="15"/>
        <v>91.492737478172543</v>
      </c>
      <c r="R158" s="68"/>
      <c r="S158" s="62"/>
      <c r="T158" s="355"/>
      <c r="U158" s="62"/>
      <c r="V158" s="68"/>
      <c r="W158" s="62"/>
      <c r="X158" s="68"/>
      <c r="Y158" s="62"/>
      <c r="Z158" s="68"/>
      <c r="AA158" s="62"/>
      <c r="AB158" s="63"/>
      <c r="AC158" s="63"/>
      <c r="AD158" s="64">
        <f t="shared" si="20"/>
        <v>194.24099999999999</v>
      </c>
      <c r="AE158" s="62">
        <f t="shared" si="21"/>
        <v>596.10374066674649</v>
      </c>
    </row>
    <row r="159" spans="1:31" s="65" customFormat="1" ht="13.5" customHeight="1" x14ac:dyDescent="0.2">
      <c r="A159" s="66">
        <v>34334</v>
      </c>
      <c r="B159" s="67">
        <v>20.013999999999999</v>
      </c>
      <c r="C159" s="62">
        <f t="shared" si="22"/>
        <v>61.420710692924068</v>
      </c>
      <c r="D159" s="67">
        <v>20.123000000000001</v>
      </c>
      <c r="E159" s="62">
        <f t="shared" si="22"/>
        <v>61.755219410098483</v>
      </c>
      <c r="F159" s="67">
        <v>9.5210000000000008</v>
      </c>
      <c r="G159" s="62">
        <f t="shared" si="16"/>
        <v>29.21887611208804</v>
      </c>
      <c r="H159" s="67">
        <v>17.425999999999998</v>
      </c>
      <c r="I159" s="62">
        <f t="shared" si="17"/>
        <v>53.478430325516875</v>
      </c>
      <c r="J159" s="67">
        <v>1.0720000000000001</v>
      </c>
      <c r="K159" s="62">
        <f t="shared" si="18"/>
        <v>3.2898472001006596</v>
      </c>
      <c r="L159" s="67">
        <v>41.054000000000002</v>
      </c>
      <c r="M159" s="62">
        <f t="shared" si="19"/>
        <v>125.99009976952657</v>
      </c>
      <c r="N159" s="67">
        <v>33.661999999999999</v>
      </c>
      <c r="O159" s="62">
        <f t="shared" si="14"/>
        <v>103.30488474793694</v>
      </c>
      <c r="P159" s="67">
        <v>32.018000000000001</v>
      </c>
      <c r="Q159" s="62">
        <f t="shared" si="15"/>
        <v>98.259634004498992</v>
      </c>
      <c r="R159" s="68"/>
      <c r="S159" s="62"/>
      <c r="T159" s="355"/>
      <c r="U159" s="62"/>
      <c r="V159" s="68"/>
      <c r="W159" s="62"/>
      <c r="X159" s="68"/>
      <c r="Y159" s="62"/>
      <c r="Z159" s="68"/>
      <c r="AA159" s="62"/>
      <c r="AB159" s="63"/>
      <c r="AC159" s="63"/>
      <c r="AD159" s="64">
        <f t="shared" si="20"/>
        <v>174.89000000000001</v>
      </c>
      <c r="AE159" s="62">
        <f t="shared" si="21"/>
        <v>536.71770226269064</v>
      </c>
    </row>
    <row r="160" spans="1:31" s="65" customFormat="1" ht="13.5" customHeight="1" x14ac:dyDescent="0.2">
      <c r="A160" s="66">
        <v>34365</v>
      </c>
      <c r="B160" s="67">
        <v>11.959</v>
      </c>
      <c r="C160" s="62">
        <f t="shared" si="22"/>
        <v>36.700823382466218</v>
      </c>
      <c r="D160" s="67">
        <v>13.515000000000001</v>
      </c>
      <c r="E160" s="62">
        <f t="shared" si="22"/>
        <v>41.476012042313819</v>
      </c>
      <c r="F160" s="67">
        <v>8.0730000000000004</v>
      </c>
      <c r="G160" s="62">
        <f t="shared" si="16"/>
        <v>24.77512728210133</v>
      </c>
      <c r="H160" s="67">
        <v>9.4939999999999998</v>
      </c>
      <c r="I160" s="62">
        <f t="shared" si="17"/>
        <v>29.136016154622819</v>
      </c>
      <c r="J160" s="67">
        <v>0</v>
      </c>
      <c r="K160" s="62">
        <f t="shared" si="18"/>
        <v>0</v>
      </c>
      <c r="L160" s="67">
        <v>30.812000000000001</v>
      </c>
      <c r="M160" s="62">
        <f t="shared" si="19"/>
        <v>94.558555904385742</v>
      </c>
      <c r="N160" s="67">
        <v>28.131</v>
      </c>
      <c r="O160" s="62">
        <f t="shared" si="14"/>
        <v>86.330869016820571</v>
      </c>
      <c r="P160" s="67">
        <v>26.588000000000001</v>
      </c>
      <c r="Q160" s="62">
        <f t="shared" si="15"/>
        <v>81.595575892048814</v>
      </c>
      <c r="R160" s="68"/>
      <c r="S160" s="62"/>
      <c r="T160" s="355"/>
      <c r="U160" s="62"/>
      <c r="V160" s="68"/>
      <c r="W160" s="62"/>
      <c r="X160" s="68"/>
      <c r="Y160" s="62"/>
      <c r="Z160" s="68"/>
      <c r="AA160" s="62"/>
      <c r="AB160" s="63"/>
      <c r="AC160" s="63"/>
      <c r="AD160" s="64">
        <f t="shared" si="20"/>
        <v>128.572</v>
      </c>
      <c r="AE160" s="62">
        <f t="shared" si="21"/>
        <v>394.57297967475932</v>
      </c>
    </row>
    <row r="161" spans="1:31" s="65" customFormat="1" ht="13.5" customHeight="1" x14ac:dyDescent="0.2">
      <c r="A161" s="66">
        <v>34393</v>
      </c>
      <c r="B161" s="67">
        <v>12.19</v>
      </c>
      <c r="C161" s="62">
        <f t="shared" si="22"/>
        <v>37.409736351890892</v>
      </c>
      <c r="D161" s="67">
        <v>25.065999999999999</v>
      </c>
      <c r="E161" s="62">
        <f t="shared" si="22"/>
        <v>76.924729400861125</v>
      </c>
      <c r="F161" s="67">
        <v>3.8740000000000001</v>
      </c>
      <c r="G161" s="62">
        <f t="shared" si="16"/>
        <v>11.88886945260257</v>
      </c>
      <c r="H161" s="67">
        <v>11.955</v>
      </c>
      <c r="I161" s="62">
        <f t="shared" si="17"/>
        <v>36.688547833212112</v>
      </c>
      <c r="J161" s="67">
        <v>0</v>
      </c>
      <c r="K161" s="62">
        <f t="shared" si="18"/>
        <v>0</v>
      </c>
      <c r="L161" s="67">
        <v>18.190999999999999</v>
      </c>
      <c r="M161" s="62">
        <f t="shared" si="19"/>
        <v>55.826129120364833</v>
      </c>
      <c r="N161" s="67">
        <v>25.806999999999999</v>
      </c>
      <c r="O161" s="62">
        <f t="shared" si="14"/>
        <v>79.198774900184446</v>
      </c>
      <c r="P161" s="67">
        <v>24.454999999999998</v>
      </c>
      <c r="Q161" s="62">
        <f t="shared" si="15"/>
        <v>75.049639252296288</v>
      </c>
      <c r="R161" s="68"/>
      <c r="S161" s="62"/>
      <c r="T161" s="355"/>
      <c r="U161" s="62"/>
      <c r="V161" s="68"/>
      <c r="W161" s="62"/>
      <c r="X161" s="68"/>
      <c r="Y161" s="62"/>
      <c r="Z161" s="68"/>
      <c r="AA161" s="62"/>
      <c r="AB161" s="63"/>
      <c r="AC161" s="63"/>
      <c r="AD161" s="64">
        <f t="shared" si="20"/>
        <v>121.538</v>
      </c>
      <c r="AE161" s="62">
        <f t="shared" si="21"/>
        <v>372.98642631141229</v>
      </c>
    </row>
    <row r="162" spans="1:31" s="65" customFormat="1" ht="13.5" customHeight="1" x14ac:dyDescent="0.2">
      <c r="A162" s="66">
        <v>34424</v>
      </c>
      <c r="B162" s="67">
        <v>11.738</v>
      </c>
      <c r="C162" s="62">
        <f t="shared" si="22"/>
        <v>36.022599286176813</v>
      </c>
      <c r="D162" s="67">
        <v>15.037000000000001</v>
      </c>
      <c r="E162" s="62">
        <f t="shared" si="22"/>
        <v>46.146858533501508</v>
      </c>
      <c r="F162" s="67">
        <v>2.8969999999999998</v>
      </c>
      <c r="G162" s="62">
        <f t="shared" si="16"/>
        <v>8.8905665472869497</v>
      </c>
      <c r="H162" s="67">
        <v>15.805999999999999</v>
      </c>
      <c r="I162" s="62">
        <f t="shared" si="17"/>
        <v>48.506832877603564</v>
      </c>
      <c r="J162" s="67">
        <v>0</v>
      </c>
      <c r="K162" s="62">
        <f t="shared" si="18"/>
        <v>0</v>
      </c>
      <c r="L162" s="67">
        <v>22.196999999999999</v>
      </c>
      <c r="M162" s="62">
        <f t="shared" si="19"/>
        <v>68.120091698352923</v>
      </c>
      <c r="N162" s="67">
        <v>17.71</v>
      </c>
      <c r="O162" s="62">
        <f t="shared" si="14"/>
        <v>54.349994322558473</v>
      </c>
      <c r="P162" s="67">
        <v>22.768000000000001</v>
      </c>
      <c r="Q162" s="62">
        <f t="shared" si="15"/>
        <v>69.872426354376699</v>
      </c>
      <c r="R162" s="68"/>
      <c r="S162" s="62"/>
      <c r="T162" s="355"/>
      <c r="U162" s="62"/>
      <c r="V162" s="68"/>
      <c r="W162" s="62"/>
      <c r="X162" s="68"/>
      <c r="Y162" s="62"/>
      <c r="Z162" s="68"/>
      <c r="AA162" s="62"/>
      <c r="AB162" s="63"/>
      <c r="AC162" s="63"/>
      <c r="AD162" s="64">
        <f t="shared" si="20"/>
        <v>108.15300000000001</v>
      </c>
      <c r="AE162" s="62">
        <f t="shared" si="21"/>
        <v>331.90936961985693</v>
      </c>
    </row>
    <row r="163" spans="1:31" s="65" customFormat="1" ht="13.5" customHeight="1" x14ac:dyDescent="0.2">
      <c r="A163" s="66">
        <v>34454</v>
      </c>
      <c r="B163" s="67">
        <v>0.747</v>
      </c>
      <c r="C163" s="62">
        <f t="shared" si="22"/>
        <v>2.2924588232044707</v>
      </c>
      <c r="D163" s="67">
        <v>0</v>
      </c>
      <c r="E163" s="62">
        <f t="shared" si="22"/>
        <v>0</v>
      </c>
      <c r="F163" s="67">
        <v>0.04</v>
      </c>
      <c r="G163" s="62">
        <f t="shared" si="16"/>
        <v>0.12275549254106938</v>
      </c>
      <c r="H163" s="67">
        <v>2.4649999999999999</v>
      </c>
      <c r="I163" s="62">
        <f t="shared" si="17"/>
        <v>7.5648072278434011</v>
      </c>
      <c r="J163" s="67">
        <v>0</v>
      </c>
      <c r="K163" s="62">
        <f t="shared" si="18"/>
        <v>0</v>
      </c>
      <c r="L163" s="67">
        <v>11.124000000000001</v>
      </c>
      <c r="M163" s="62">
        <f t="shared" si="19"/>
        <v>34.138302475671395</v>
      </c>
      <c r="N163" s="67">
        <v>7.1970000000000001</v>
      </c>
      <c r="O163" s="62">
        <f t="shared" si="14"/>
        <v>22.086781995451908</v>
      </c>
      <c r="P163" s="67">
        <v>8.74</v>
      </c>
      <c r="Q163" s="62">
        <f t="shared" si="15"/>
        <v>26.822075120223662</v>
      </c>
      <c r="R163" s="68"/>
      <c r="S163" s="62"/>
      <c r="T163" s="355"/>
      <c r="U163" s="62"/>
      <c r="V163" s="68"/>
      <c r="W163" s="62"/>
      <c r="X163" s="68"/>
      <c r="Y163" s="62"/>
      <c r="Z163" s="68"/>
      <c r="AA163" s="62"/>
      <c r="AB163" s="63"/>
      <c r="AC163" s="63"/>
      <c r="AD163" s="64">
        <f t="shared" si="20"/>
        <v>30.312999999999999</v>
      </c>
      <c r="AE163" s="62">
        <f t="shared" si="21"/>
        <v>93.027181134935901</v>
      </c>
    </row>
    <row r="164" spans="1:31" s="65" customFormat="1" ht="13.5" customHeight="1" x14ac:dyDescent="0.2">
      <c r="A164" s="66">
        <v>34485</v>
      </c>
      <c r="B164" s="67">
        <v>19.285</v>
      </c>
      <c r="C164" s="62">
        <f t="shared" si="22"/>
        <v>59.183491841363079</v>
      </c>
      <c r="D164" s="67">
        <v>5.6120000000000001</v>
      </c>
      <c r="E164" s="62">
        <f t="shared" si="22"/>
        <v>17.222595603512033</v>
      </c>
      <c r="F164" s="67">
        <v>0.94699999999999995</v>
      </c>
      <c r="G164" s="62">
        <f t="shared" si="16"/>
        <v>2.9062362859098179</v>
      </c>
      <c r="H164" s="67">
        <v>9.3320000000000007</v>
      </c>
      <c r="I164" s="62">
        <f t="shared" si="17"/>
        <v>28.638856409831487</v>
      </c>
      <c r="J164" s="67">
        <v>0</v>
      </c>
      <c r="K164" s="62">
        <f t="shared" si="18"/>
        <v>0</v>
      </c>
      <c r="L164" s="67">
        <v>24.468</v>
      </c>
      <c r="M164" s="62">
        <f t="shared" si="19"/>
        <v>75.089534787372145</v>
      </c>
      <c r="N164" s="67">
        <v>5.92</v>
      </c>
      <c r="O164" s="62">
        <f t="shared" si="14"/>
        <v>18.167812896078267</v>
      </c>
      <c r="P164" s="67">
        <v>22.05</v>
      </c>
      <c r="Q164" s="62">
        <f t="shared" si="15"/>
        <v>67.668965263264496</v>
      </c>
      <c r="R164" s="68"/>
      <c r="S164" s="62"/>
      <c r="T164" s="355"/>
      <c r="U164" s="62"/>
      <c r="V164" s="68"/>
      <c r="W164" s="62"/>
      <c r="X164" s="68"/>
      <c r="Y164" s="62"/>
      <c r="Z164" s="68"/>
      <c r="AA164" s="62"/>
      <c r="AB164" s="63"/>
      <c r="AC164" s="63"/>
      <c r="AD164" s="64">
        <f t="shared" si="20"/>
        <v>87.614000000000004</v>
      </c>
      <c r="AE164" s="62">
        <f t="shared" si="21"/>
        <v>268.87749308733135</v>
      </c>
    </row>
    <row r="165" spans="1:31" s="65" customFormat="1" ht="13.5" customHeight="1" x14ac:dyDescent="0.2">
      <c r="A165" s="66">
        <v>34515</v>
      </c>
      <c r="B165" s="67">
        <v>32.750999999999998</v>
      </c>
      <c r="C165" s="62">
        <f t="shared" si="22"/>
        <v>100.50912840531407</v>
      </c>
      <c r="D165" s="67">
        <v>29.042999999999999</v>
      </c>
      <c r="E165" s="62">
        <f t="shared" si="22"/>
        <v>89.129694246756955</v>
      </c>
      <c r="F165" s="67">
        <v>3.13</v>
      </c>
      <c r="G165" s="62">
        <f t="shared" si="16"/>
        <v>9.6056172913386799</v>
      </c>
      <c r="H165" s="67">
        <v>27.503</v>
      </c>
      <c r="I165" s="62">
        <f t="shared" si="17"/>
        <v>84.403607783925779</v>
      </c>
      <c r="J165" s="67">
        <v>9.9939999999999998</v>
      </c>
      <c r="K165" s="62">
        <f t="shared" si="18"/>
        <v>30.670459811386184</v>
      </c>
      <c r="L165" s="67">
        <v>37.427999999999997</v>
      </c>
      <c r="M165" s="62">
        <f t="shared" si="19"/>
        <v>114.86231437067862</v>
      </c>
      <c r="N165" s="67">
        <v>31.617999999999999</v>
      </c>
      <c r="O165" s="62">
        <f t="shared" si="14"/>
        <v>97.032079079088291</v>
      </c>
      <c r="P165" s="67">
        <v>28.73</v>
      </c>
      <c r="Q165" s="62">
        <f t="shared" si="15"/>
        <v>88.169132517623083</v>
      </c>
      <c r="R165" s="68"/>
      <c r="S165" s="62"/>
      <c r="T165" s="355"/>
      <c r="U165" s="62"/>
      <c r="V165" s="68"/>
      <c r="W165" s="62"/>
      <c r="X165" s="68"/>
      <c r="Y165" s="62"/>
      <c r="Z165" s="68"/>
      <c r="AA165" s="62"/>
      <c r="AB165" s="63"/>
      <c r="AC165" s="63"/>
      <c r="AD165" s="64">
        <f t="shared" si="20"/>
        <v>200.197</v>
      </c>
      <c r="AE165" s="62">
        <f t="shared" si="21"/>
        <v>614.38203350611172</v>
      </c>
    </row>
    <row r="166" spans="1:31" s="65" customFormat="1" ht="13.5" customHeight="1" x14ac:dyDescent="0.2">
      <c r="A166" s="66">
        <v>34546</v>
      </c>
      <c r="B166" s="67">
        <v>29.425000000000001</v>
      </c>
      <c r="C166" s="62">
        <f t="shared" si="22"/>
        <v>90.302009200524168</v>
      </c>
      <c r="D166" s="67">
        <v>25.788</v>
      </c>
      <c r="E166" s="62">
        <f t="shared" si="22"/>
        <v>79.140466041227427</v>
      </c>
      <c r="F166" s="67">
        <v>7.0510000000000002</v>
      </c>
      <c r="G166" s="62">
        <f t="shared" si="16"/>
        <v>21.638724447677006</v>
      </c>
      <c r="H166" s="67">
        <v>22.992999999999999</v>
      </c>
      <c r="I166" s="62">
        <f t="shared" si="17"/>
        <v>70.562925999920211</v>
      </c>
      <c r="J166" s="67">
        <v>13.234</v>
      </c>
      <c r="K166" s="62">
        <f t="shared" si="18"/>
        <v>40.613654707212802</v>
      </c>
      <c r="L166" s="67">
        <v>30.08</v>
      </c>
      <c r="M166" s="62">
        <f t="shared" si="19"/>
        <v>92.312130390884178</v>
      </c>
      <c r="N166" s="67">
        <v>29.004999999999999</v>
      </c>
      <c r="O166" s="62">
        <f t="shared" si="14"/>
        <v>89.013076528842944</v>
      </c>
      <c r="P166" s="67">
        <v>23.46</v>
      </c>
      <c r="Q166" s="62">
        <f t="shared" si="15"/>
        <v>71.996096375337189</v>
      </c>
      <c r="R166" s="68"/>
      <c r="S166" s="62"/>
      <c r="T166" s="355"/>
      <c r="U166" s="62"/>
      <c r="V166" s="68"/>
      <c r="W166" s="62"/>
      <c r="X166" s="68"/>
      <c r="Y166" s="62"/>
      <c r="Z166" s="68"/>
      <c r="AA166" s="62"/>
      <c r="AB166" s="63"/>
      <c r="AC166" s="63"/>
      <c r="AD166" s="64">
        <f t="shared" si="20"/>
        <v>181.036</v>
      </c>
      <c r="AE166" s="62">
        <f t="shared" si="21"/>
        <v>555.5790836916259</v>
      </c>
    </row>
    <row r="167" spans="1:31" s="65" customFormat="1" ht="13.5" customHeight="1" x14ac:dyDescent="0.2">
      <c r="A167" s="66">
        <v>34577</v>
      </c>
      <c r="B167" s="67">
        <v>31.64</v>
      </c>
      <c r="C167" s="62">
        <f t="shared" si="22"/>
        <v>97.099594599985878</v>
      </c>
      <c r="D167" s="67">
        <v>29.189</v>
      </c>
      <c r="E167" s="62">
        <f t="shared" si="22"/>
        <v>89.577751794531864</v>
      </c>
      <c r="F167" s="67">
        <v>4.4989999999999997</v>
      </c>
      <c r="G167" s="62">
        <f t="shared" si="16"/>
        <v>13.806924023556778</v>
      </c>
      <c r="H167" s="67">
        <v>27.574999999999999</v>
      </c>
      <c r="I167" s="62">
        <f t="shared" si="17"/>
        <v>84.624567670499701</v>
      </c>
      <c r="J167" s="67">
        <v>11.417999999999999</v>
      </c>
      <c r="K167" s="62">
        <f t="shared" si="18"/>
        <v>35.040555345848254</v>
      </c>
      <c r="L167" s="67">
        <v>37.206000000000003</v>
      </c>
      <c r="M167" s="62">
        <f t="shared" si="19"/>
        <v>114.18102138707569</v>
      </c>
      <c r="N167" s="67">
        <v>24.206</v>
      </c>
      <c r="O167" s="62">
        <f t="shared" si="14"/>
        <v>74.285486311228141</v>
      </c>
      <c r="P167" s="67">
        <v>29.722000000000001</v>
      </c>
      <c r="Q167" s="62">
        <f t="shared" si="15"/>
        <v>91.213468732641601</v>
      </c>
      <c r="R167" s="68"/>
      <c r="S167" s="62"/>
      <c r="T167" s="355"/>
      <c r="U167" s="62"/>
      <c r="V167" s="68"/>
      <c r="W167" s="62"/>
      <c r="X167" s="68"/>
      <c r="Y167" s="62"/>
      <c r="Z167" s="68"/>
      <c r="AA167" s="62"/>
      <c r="AB167" s="63"/>
      <c r="AC167" s="63"/>
      <c r="AD167" s="64">
        <f t="shared" si="20"/>
        <v>195.45499999999998</v>
      </c>
      <c r="AE167" s="62">
        <f t="shared" si="21"/>
        <v>599.82936986536777</v>
      </c>
    </row>
    <row r="168" spans="1:31" s="65" customFormat="1" ht="13.5" customHeight="1" x14ac:dyDescent="0.2">
      <c r="A168" s="66">
        <v>34607</v>
      </c>
      <c r="B168" s="67">
        <v>10.679</v>
      </c>
      <c r="C168" s="62">
        <f t="shared" si="22"/>
        <v>32.772647621151997</v>
      </c>
      <c r="D168" s="67">
        <v>26.931999999999999</v>
      </c>
      <c r="E168" s="62">
        <f t="shared" si="22"/>
        <v>82.651273127902016</v>
      </c>
      <c r="F168" s="67">
        <v>4.32</v>
      </c>
      <c r="G168" s="62">
        <f t="shared" si="16"/>
        <v>13.257593194435493</v>
      </c>
      <c r="H168" s="67">
        <v>26.683</v>
      </c>
      <c r="I168" s="62">
        <f t="shared" si="17"/>
        <v>81.887120186833855</v>
      </c>
      <c r="J168" s="67">
        <v>17.100999999999999</v>
      </c>
      <c r="K168" s="62">
        <f t="shared" si="18"/>
        <v>52.481041948620685</v>
      </c>
      <c r="L168" s="67">
        <v>31.818999999999999</v>
      </c>
      <c r="M168" s="62">
        <f t="shared" si="19"/>
        <v>97.648925429107166</v>
      </c>
      <c r="N168" s="67">
        <v>0.23799999999999999</v>
      </c>
      <c r="O168" s="62">
        <f t="shared" si="14"/>
        <v>0.73039518061936282</v>
      </c>
      <c r="P168" s="67">
        <v>13.858000000000001</v>
      </c>
      <c r="Q168" s="62">
        <f t="shared" si="15"/>
        <v>42.528640390853489</v>
      </c>
      <c r="R168" s="68"/>
      <c r="S168" s="62"/>
      <c r="T168" s="355"/>
      <c r="U168" s="62"/>
      <c r="V168" s="68"/>
      <c r="W168" s="62"/>
      <c r="X168" s="68"/>
      <c r="Y168" s="62"/>
      <c r="Z168" s="68"/>
      <c r="AA168" s="62"/>
      <c r="AB168" s="63"/>
      <c r="AC168" s="63"/>
      <c r="AD168" s="64">
        <f t="shared" si="20"/>
        <v>131.63</v>
      </c>
      <c r="AE168" s="62">
        <f t="shared" si="21"/>
        <v>403.95763707952409</v>
      </c>
    </row>
    <row r="169" spans="1:31" s="65" customFormat="1" ht="13.5" customHeight="1" x14ac:dyDescent="0.2">
      <c r="A169" s="66">
        <v>34638</v>
      </c>
      <c r="B169" s="67">
        <v>10.976000000000001</v>
      </c>
      <c r="C169" s="62">
        <f t="shared" si="22"/>
        <v>33.684107153269437</v>
      </c>
      <c r="D169" s="67">
        <v>24.753</v>
      </c>
      <c r="E169" s="62">
        <f t="shared" si="22"/>
        <v>75.964167671727267</v>
      </c>
      <c r="F169" s="67">
        <v>4.0659999999999998</v>
      </c>
      <c r="G169" s="62">
        <f t="shared" si="16"/>
        <v>12.478095816799703</v>
      </c>
      <c r="H169" s="67">
        <v>24.99</v>
      </c>
      <c r="I169" s="62">
        <f t="shared" si="17"/>
        <v>76.691493965033104</v>
      </c>
      <c r="J169" s="67">
        <v>16.422999999999998</v>
      </c>
      <c r="K169" s="62">
        <f t="shared" si="18"/>
        <v>50.400336350049557</v>
      </c>
      <c r="L169" s="67">
        <v>30.145</v>
      </c>
      <c r="M169" s="62">
        <f t="shared" si="19"/>
        <v>92.51160806626342</v>
      </c>
      <c r="N169" s="67">
        <v>17.207000000000001</v>
      </c>
      <c r="O169" s="62">
        <f t="shared" si="14"/>
        <v>52.80634400385452</v>
      </c>
      <c r="P169" s="67">
        <v>18.864999999999998</v>
      </c>
      <c r="Q169" s="62">
        <f t="shared" si="15"/>
        <v>57.894559169681848</v>
      </c>
      <c r="R169" s="68"/>
      <c r="S169" s="62"/>
      <c r="T169" s="355"/>
      <c r="U169" s="62"/>
      <c r="V169" s="68"/>
      <c r="W169" s="62"/>
      <c r="X169" s="68"/>
      <c r="Y169" s="62"/>
      <c r="Z169" s="68"/>
      <c r="AA169" s="62"/>
      <c r="AB169" s="63"/>
      <c r="AC169" s="63"/>
      <c r="AD169" s="64">
        <f t="shared" si="20"/>
        <v>147.42500000000001</v>
      </c>
      <c r="AE169" s="62">
        <f t="shared" si="21"/>
        <v>452.43071219667883</v>
      </c>
    </row>
    <row r="170" spans="1:31" s="65" customFormat="1" ht="13.5" customHeight="1" x14ac:dyDescent="0.2">
      <c r="A170" s="66">
        <v>34668</v>
      </c>
      <c r="B170" s="67">
        <v>32.093000000000004</v>
      </c>
      <c r="C170" s="62">
        <f t="shared" si="22"/>
        <v>98.489800553013509</v>
      </c>
      <c r="D170" s="67">
        <v>25.901</v>
      </c>
      <c r="E170" s="62">
        <f t="shared" si="22"/>
        <v>79.487250307655955</v>
      </c>
      <c r="F170" s="67">
        <v>0</v>
      </c>
      <c r="G170" s="62">
        <f t="shared" si="16"/>
        <v>0</v>
      </c>
      <c r="H170" s="67">
        <v>24.122</v>
      </c>
      <c r="I170" s="62">
        <f t="shared" si="17"/>
        <v>74.027699776891893</v>
      </c>
      <c r="J170" s="67">
        <v>18.106000000000002</v>
      </c>
      <c r="K170" s="62">
        <f t="shared" si="18"/>
        <v>55.56527369871506</v>
      </c>
      <c r="L170" s="67">
        <v>34.194000000000003</v>
      </c>
      <c r="M170" s="62">
        <f t="shared" si="19"/>
        <v>104.93753279873316</v>
      </c>
      <c r="N170" s="67">
        <v>7.181</v>
      </c>
      <c r="O170" s="62">
        <f t="shared" si="14"/>
        <v>22.03767979843548</v>
      </c>
      <c r="P170" s="67">
        <v>13.733000000000001</v>
      </c>
      <c r="Q170" s="62">
        <f t="shared" si="15"/>
        <v>42.14502947666265</v>
      </c>
      <c r="R170" s="68"/>
      <c r="S170" s="62"/>
      <c r="T170" s="355"/>
      <c r="U170" s="62"/>
      <c r="V170" s="68"/>
      <c r="W170" s="62"/>
      <c r="X170" s="68"/>
      <c r="Y170" s="62"/>
      <c r="Z170" s="68"/>
      <c r="AA170" s="62"/>
      <c r="AB170" s="63"/>
      <c r="AC170" s="63"/>
      <c r="AD170" s="64">
        <f t="shared" si="20"/>
        <v>155.32999999999998</v>
      </c>
      <c r="AE170" s="62">
        <f t="shared" si="21"/>
        <v>476.6902664101076</v>
      </c>
    </row>
    <row r="171" spans="1:31" s="65" customFormat="1" ht="13.5" customHeight="1" x14ac:dyDescent="0.2">
      <c r="A171" s="66">
        <v>34699</v>
      </c>
      <c r="B171" s="67">
        <v>29.199000000000002</v>
      </c>
      <c r="C171" s="62">
        <f t="shared" si="22"/>
        <v>89.608440667667125</v>
      </c>
      <c r="D171" s="67">
        <v>21.347999999999999</v>
      </c>
      <c r="E171" s="62">
        <f t="shared" si="22"/>
        <v>65.514606369168732</v>
      </c>
      <c r="F171" s="67">
        <v>0.69299999999999995</v>
      </c>
      <c r="G171" s="62">
        <f t="shared" si="16"/>
        <v>2.1267389082740271</v>
      </c>
      <c r="H171" s="67">
        <v>14.625999999999999</v>
      </c>
      <c r="I171" s="62">
        <f t="shared" si="17"/>
        <v>44.885545847642021</v>
      </c>
      <c r="J171" s="67">
        <v>0.503</v>
      </c>
      <c r="K171" s="62">
        <f t="shared" si="18"/>
        <v>1.5436503187039474</v>
      </c>
      <c r="L171" s="67">
        <v>35.036999999999999</v>
      </c>
      <c r="M171" s="62">
        <f t="shared" si="19"/>
        <v>107.5246048040362</v>
      </c>
      <c r="N171" s="67">
        <v>12.414999999999999</v>
      </c>
      <c r="O171" s="62">
        <f t="shared" si="14"/>
        <v>38.10023599743441</v>
      </c>
      <c r="P171" s="67">
        <v>22.16</v>
      </c>
      <c r="Q171" s="62">
        <f t="shared" si="15"/>
        <v>68.006542867752444</v>
      </c>
      <c r="R171" s="68"/>
      <c r="S171" s="62"/>
      <c r="T171" s="355"/>
      <c r="U171" s="62"/>
      <c r="V171" s="68"/>
      <c r="W171" s="62"/>
      <c r="X171" s="68"/>
      <c r="Y171" s="62"/>
      <c r="Z171" s="68"/>
      <c r="AA171" s="62"/>
      <c r="AB171" s="63"/>
      <c r="AC171" s="63"/>
      <c r="AD171" s="64">
        <f t="shared" si="20"/>
        <v>135.98099999999999</v>
      </c>
      <c r="AE171" s="62">
        <f t="shared" si="21"/>
        <v>417.31036578067892</v>
      </c>
    </row>
    <row r="172" spans="1:31" s="65" customFormat="1" ht="13.5" customHeight="1" x14ac:dyDescent="0.2">
      <c r="A172" s="66">
        <v>34730</v>
      </c>
      <c r="B172" s="67">
        <v>28.82</v>
      </c>
      <c r="C172" s="62">
        <f t="shared" si="22"/>
        <v>88.445332375840493</v>
      </c>
      <c r="D172" s="67">
        <v>13.664999999999999</v>
      </c>
      <c r="E172" s="62">
        <f t="shared" si="22"/>
        <v>41.936345139342826</v>
      </c>
      <c r="F172" s="67">
        <v>0</v>
      </c>
      <c r="G172" s="62">
        <f t="shared" si="16"/>
        <v>0</v>
      </c>
      <c r="H172" s="67">
        <v>22.518000000000001</v>
      </c>
      <c r="I172" s="62">
        <f t="shared" si="17"/>
        <v>69.105204525995006</v>
      </c>
      <c r="J172" s="67">
        <v>0</v>
      </c>
      <c r="K172" s="62">
        <f t="shared" si="18"/>
        <v>0</v>
      </c>
      <c r="L172" s="67">
        <v>32.887</v>
      </c>
      <c r="M172" s="62">
        <f t="shared" si="19"/>
        <v>100.92649707995372</v>
      </c>
      <c r="N172" s="67">
        <v>28.725000000000001</v>
      </c>
      <c r="O172" s="62">
        <f t="shared" si="14"/>
        <v>88.153788081055453</v>
      </c>
      <c r="P172" s="67">
        <v>22.457999999999998</v>
      </c>
      <c r="Q172" s="62">
        <f t="shared" si="15"/>
        <v>68.921071287183409</v>
      </c>
      <c r="R172" s="68"/>
      <c r="S172" s="62"/>
      <c r="T172" s="355"/>
      <c r="U172" s="62"/>
      <c r="V172" s="68"/>
      <c r="W172" s="62"/>
      <c r="X172" s="68"/>
      <c r="Y172" s="62"/>
      <c r="Z172" s="68"/>
      <c r="AA172" s="62"/>
      <c r="AB172" s="63"/>
      <c r="AC172" s="63"/>
      <c r="AD172" s="64">
        <f t="shared" si="20"/>
        <v>149.07299999999998</v>
      </c>
      <c r="AE172" s="62">
        <f t="shared" si="21"/>
        <v>457.48823848937081</v>
      </c>
    </row>
    <row r="173" spans="1:31" s="65" customFormat="1" ht="13.5" customHeight="1" x14ac:dyDescent="0.2">
      <c r="A173" s="66">
        <v>34758</v>
      </c>
      <c r="B173" s="67">
        <v>27.803000000000001</v>
      </c>
      <c r="C173" s="62">
        <f t="shared" si="22"/>
        <v>85.324273977983808</v>
      </c>
      <c r="D173" s="67">
        <v>21.952000000000002</v>
      </c>
      <c r="E173" s="62">
        <f t="shared" si="22"/>
        <v>67.368214306538874</v>
      </c>
      <c r="F173" s="67">
        <v>0</v>
      </c>
      <c r="G173" s="62">
        <f t="shared" si="16"/>
        <v>0</v>
      </c>
      <c r="H173" s="67">
        <v>25.716000000000001</v>
      </c>
      <c r="I173" s="62">
        <f t="shared" si="17"/>
        <v>78.919506154653504</v>
      </c>
      <c r="J173" s="67">
        <v>0</v>
      </c>
      <c r="K173" s="62">
        <f t="shared" si="18"/>
        <v>0</v>
      </c>
      <c r="L173" s="67">
        <v>0.59399999999999997</v>
      </c>
      <c r="M173" s="62">
        <f t="shared" si="19"/>
        <v>1.8229190642348803</v>
      </c>
      <c r="N173" s="67">
        <v>3.5910000000000002</v>
      </c>
      <c r="O173" s="62">
        <f t="shared" si="14"/>
        <v>11.020374342874504</v>
      </c>
      <c r="P173" s="67">
        <v>3.0630000000000002</v>
      </c>
      <c r="Q173" s="62">
        <f t="shared" si="15"/>
        <v>9.4000018413323883</v>
      </c>
      <c r="R173" s="68"/>
      <c r="S173" s="62"/>
      <c r="T173" s="355"/>
      <c r="U173" s="62"/>
      <c r="V173" s="68"/>
      <c r="W173" s="62"/>
      <c r="X173" s="68"/>
      <c r="Y173" s="62"/>
      <c r="Z173" s="68"/>
      <c r="AA173" s="62"/>
      <c r="AB173" s="63"/>
      <c r="AC173" s="63"/>
      <c r="AD173" s="64">
        <f t="shared" si="20"/>
        <v>82.718999999999994</v>
      </c>
      <c r="AE173" s="62">
        <f t="shared" si="21"/>
        <v>253.85528968761795</v>
      </c>
    </row>
    <row r="174" spans="1:31" s="65" customFormat="1" ht="13.5" customHeight="1" x14ac:dyDescent="0.2">
      <c r="A174" s="66">
        <v>34789</v>
      </c>
      <c r="B174" s="67">
        <v>14.654999999999999</v>
      </c>
      <c r="C174" s="62">
        <f t="shared" si="22"/>
        <v>44.974543579734295</v>
      </c>
      <c r="D174" s="67">
        <v>8.0719999999999992</v>
      </c>
      <c r="E174" s="62">
        <f t="shared" si="22"/>
        <v>24.772058394787798</v>
      </c>
      <c r="F174" s="67">
        <v>0</v>
      </c>
      <c r="G174" s="62">
        <f t="shared" si="16"/>
        <v>0</v>
      </c>
      <c r="H174" s="67">
        <v>11.516999999999999</v>
      </c>
      <c r="I174" s="62">
        <f t="shared" si="17"/>
        <v>35.344375189887401</v>
      </c>
      <c r="J174" s="67">
        <v>2E-3</v>
      </c>
      <c r="K174" s="62">
        <f t="shared" si="18"/>
        <v>6.1377746270534694E-3</v>
      </c>
      <c r="L174" s="67">
        <v>29.495999999999999</v>
      </c>
      <c r="M174" s="62">
        <f t="shared" si="19"/>
        <v>90.519900199784558</v>
      </c>
      <c r="N174" s="67">
        <v>26.425999999999998</v>
      </c>
      <c r="O174" s="62">
        <f t="shared" si="14"/>
        <v>81.098416147257495</v>
      </c>
      <c r="P174" s="67">
        <v>14.406000000000001</v>
      </c>
      <c r="Q174" s="62">
        <f t="shared" si="15"/>
        <v>44.210390638666141</v>
      </c>
      <c r="R174" s="68"/>
      <c r="S174" s="62"/>
      <c r="T174" s="355"/>
      <c r="U174" s="62"/>
      <c r="V174" s="68"/>
      <c r="W174" s="62"/>
      <c r="X174" s="68"/>
      <c r="Y174" s="62"/>
      <c r="Z174" s="68"/>
      <c r="AA174" s="62"/>
      <c r="AB174" s="63"/>
      <c r="AC174" s="63"/>
      <c r="AD174" s="64">
        <f t="shared" si="20"/>
        <v>104.574</v>
      </c>
      <c r="AE174" s="62">
        <f t="shared" si="21"/>
        <v>320.92582192474475</v>
      </c>
    </row>
    <row r="175" spans="1:31" s="65" customFormat="1" ht="13.5" customHeight="1" x14ac:dyDescent="0.2">
      <c r="A175" s="66">
        <v>34819</v>
      </c>
      <c r="B175" s="67">
        <v>17.760999999999999</v>
      </c>
      <c r="C175" s="62">
        <f t="shared" si="22"/>
        <v>54.506507575548333</v>
      </c>
      <c r="D175" s="67">
        <v>12.926</v>
      </c>
      <c r="E175" s="62">
        <f t="shared" si="22"/>
        <v>39.668437414646569</v>
      </c>
      <c r="F175" s="67">
        <v>0</v>
      </c>
      <c r="G175" s="62">
        <f t="shared" si="16"/>
        <v>0</v>
      </c>
      <c r="H175" s="67">
        <v>13.068</v>
      </c>
      <c r="I175" s="62">
        <f t="shared" si="17"/>
        <v>40.104219413167371</v>
      </c>
      <c r="J175" s="67">
        <v>4.0000000000000001E-3</v>
      </c>
      <c r="K175" s="62">
        <f t="shared" si="18"/>
        <v>1.2275549254106939E-2</v>
      </c>
      <c r="L175" s="67">
        <v>38.024999999999999</v>
      </c>
      <c r="M175" s="62">
        <f t="shared" si="19"/>
        <v>116.69444009685408</v>
      </c>
      <c r="N175" s="67">
        <v>27.219000000000001</v>
      </c>
      <c r="O175" s="62">
        <f t="shared" si="14"/>
        <v>83.532043786884188</v>
      </c>
      <c r="P175" s="67">
        <v>26.890999999999998</v>
      </c>
      <c r="Q175" s="62">
        <f t="shared" si="15"/>
        <v>82.525448748047424</v>
      </c>
      <c r="R175" s="68"/>
      <c r="S175" s="62"/>
      <c r="T175" s="355"/>
      <c r="U175" s="62"/>
      <c r="V175" s="68"/>
      <c r="W175" s="62"/>
      <c r="X175" s="68"/>
      <c r="Y175" s="62"/>
      <c r="Z175" s="68"/>
      <c r="AA175" s="62"/>
      <c r="AB175" s="63"/>
      <c r="AC175" s="63"/>
      <c r="AD175" s="64">
        <f t="shared" si="20"/>
        <v>135.89400000000001</v>
      </c>
      <c r="AE175" s="62">
        <f t="shared" si="21"/>
        <v>417.04337258440205</v>
      </c>
    </row>
    <row r="176" spans="1:31" s="65" customFormat="1" ht="13.5" customHeight="1" x14ac:dyDescent="0.2">
      <c r="A176" s="66">
        <v>34850</v>
      </c>
      <c r="B176" s="67">
        <v>29.495999999999999</v>
      </c>
      <c r="C176" s="62">
        <f t="shared" si="22"/>
        <v>90.519900199784558</v>
      </c>
      <c r="D176" s="67">
        <v>24.489000000000001</v>
      </c>
      <c r="E176" s="62">
        <f t="shared" si="22"/>
        <v>75.1539814209562</v>
      </c>
      <c r="F176" s="67">
        <v>0</v>
      </c>
      <c r="G176" s="62">
        <f t="shared" si="16"/>
        <v>0</v>
      </c>
      <c r="H176" s="67">
        <v>25.510999999999999</v>
      </c>
      <c r="I176" s="62">
        <f t="shared" si="17"/>
        <v>78.29038425538053</v>
      </c>
      <c r="J176" s="67">
        <v>11.244</v>
      </c>
      <c r="K176" s="62">
        <f t="shared" si="18"/>
        <v>34.506568953294604</v>
      </c>
      <c r="L176" s="67">
        <v>33.738</v>
      </c>
      <c r="M176" s="62">
        <f t="shared" si="19"/>
        <v>103.53812018376497</v>
      </c>
      <c r="N176" s="67">
        <v>26.937999999999999</v>
      </c>
      <c r="O176" s="62">
        <f t="shared" si="14"/>
        <v>82.669686451783178</v>
      </c>
      <c r="P176" s="67">
        <v>24.143000000000001</v>
      </c>
      <c r="Q176" s="62">
        <f t="shared" si="15"/>
        <v>74.092146410475948</v>
      </c>
      <c r="R176" s="68"/>
      <c r="S176" s="62"/>
      <c r="T176" s="355"/>
      <c r="U176" s="62"/>
      <c r="V176" s="68"/>
      <c r="W176" s="62"/>
      <c r="X176" s="68"/>
      <c r="Y176" s="62"/>
      <c r="Z176" s="68"/>
      <c r="AA176" s="62"/>
      <c r="AB176" s="63"/>
      <c r="AC176" s="63"/>
      <c r="AD176" s="64">
        <f t="shared" si="20"/>
        <v>175.559</v>
      </c>
      <c r="AE176" s="62">
        <f t="shared" si="21"/>
        <v>538.77078787543996</v>
      </c>
    </row>
    <row r="177" spans="1:31" s="65" customFormat="1" ht="13.5" customHeight="1" x14ac:dyDescent="0.2">
      <c r="A177" s="66">
        <v>34880</v>
      </c>
      <c r="B177" s="67">
        <v>28.135000000000002</v>
      </c>
      <c r="C177" s="62">
        <f t="shared" si="22"/>
        <v>86.343144566074685</v>
      </c>
      <c r="D177" s="67">
        <v>6.8860000000000001</v>
      </c>
      <c r="E177" s="62">
        <f t="shared" si="22"/>
        <v>21.132358040945096</v>
      </c>
      <c r="F177" s="67">
        <v>8.4920000000000009</v>
      </c>
      <c r="G177" s="62">
        <f t="shared" si="16"/>
        <v>26.060991066469029</v>
      </c>
      <c r="H177" s="67">
        <v>24.92</v>
      </c>
      <c r="I177" s="62">
        <f t="shared" si="17"/>
        <v>76.476671853086231</v>
      </c>
      <c r="J177" s="67">
        <v>15.837999999999999</v>
      </c>
      <c r="K177" s="62">
        <f t="shared" si="18"/>
        <v>48.605037271636419</v>
      </c>
      <c r="L177" s="67">
        <v>29.94</v>
      </c>
      <c r="M177" s="62">
        <f t="shared" si="19"/>
        <v>91.882486166990432</v>
      </c>
      <c r="N177" s="67">
        <v>26.533999999999999</v>
      </c>
      <c r="O177" s="62">
        <f t="shared" si="14"/>
        <v>81.429855977118379</v>
      </c>
      <c r="P177" s="67">
        <v>22.158000000000001</v>
      </c>
      <c r="Q177" s="62">
        <f t="shared" si="15"/>
        <v>68.00040509312538</v>
      </c>
      <c r="R177" s="68"/>
      <c r="S177" s="62"/>
      <c r="T177" s="355"/>
      <c r="U177" s="62"/>
      <c r="V177" s="68"/>
      <c r="W177" s="62"/>
      <c r="X177" s="68"/>
      <c r="Y177" s="62"/>
      <c r="Z177" s="68"/>
      <c r="AA177" s="62"/>
      <c r="AB177" s="63"/>
      <c r="AC177" s="63"/>
      <c r="AD177" s="64">
        <f t="shared" si="20"/>
        <v>162.90299999999999</v>
      </c>
      <c r="AE177" s="62">
        <f t="shared" si="21"/>
        <v>499.93095003544568</v>
      </c>
    </row>
    <row r="178" spans="1:31" s="65" customFormat="1" ht="13.5" customHeight="1" x14ac:dyDescent="0.2">
      <c r="A178" s="66">
        <v>34911</v>
      </c>
      <c r="B178" s="67">
        <v>26.684999999999999</v>
      </c>
      <c r="C178" s="62">
        <f t="shared" si="22"/>
        <v>81.893257961460918</v>
      </c>
      <c r="D178" s="67">
        <v>32.046999999999997</v>
      </c>
      <c r="E178" s="62">
        <f t="shared" si="22"/>
        <v>98.348631736591258</v>
      </c>
      <c r="F178" s="67">
        <v>17.123999999999999</v>
      </c>
      <c r="G178" s="62">
        <f t="shared" si="16"/>
        <v>52.551626356831804</v>
      </c>
      <c r="H178" s="67">
        <v>19.760999999999999</v>
      </c>
      <c r="I178" s="62">
        <f t="shared" si="17"/>
        <v>60.644282202601801</v>
      </c>
      <c r="J178" s="67">
        <v>16</v>
      </c>
      <c r="K178" s="62">
        <f t="shared" si="18"/>
        <v>49.102197016427752</v>
      </c>
      <c r="L178" s="67">
        <v>27.155000000000001</v>
      </c>
      <c r="M178" s="62">
        <f t="shared" si="19"/>
        <v>83.335634998818477</v>
      </c>
      <c r="N178" s="67">
        <v>25.908000000000001</v>
      </c>
      <c r="O178" s="62">
        <f t="shared" si="14"/>
        <v>79.508732518850636</v>
      </c>
      <c r="P178" s="67">
        <v>22.295999999999999</v>
      </c>
      <c r="Q178" s="62">
        <f t="shared" si="15"/>
        <v>68.423911542392077</v>
      </c>
      <c r="R178" s="68"/>
      <c r="S178" s="62"/>
      <c r="T178" s="355"/>
      <c r="U178" s="62"/>
      <c r="V178" s="68"/>
      <c r="W178" s="62"/>
      <c r="X178" s="68"/>
      <c r="Y178" s="62"/>
      <c r="Z178" s="68"/>
      <c r="AA178" s="62"/>
      <c r="AB178" s="63"/>
      <c r="AC178" s="63"/>
      <c r="AD178" s="64">
        <f t="shared" si="20"/>
        <v>186.976</v>
      </c>
      <c r="AE178" s="62">
        <f t="shared" si="21"/>
        <v>573.80827433397474</v>
      </c>
    </row>
    <row r="179" spans="1:31" s="65" customFormat="1" ht="13.5" customHeight="1" x14ac:dyDescent="0.2">
      <c r="A179" s="66">
        <v>34942</v>
      </c>
      <c r="B179" s="67">
        <v>30.484999999999999</v>
      </c>
      <c r="C179" s="62">
        <f t="shared" si="22"/>
        <v>93.555029752862509</v>
      </c>
      <c r="D179" s="67">
        <v>36.546999999999997</v>
      </c>
      <c r="E179" s="62">
        <f t="shared" si="22"/>
        <v>112.15862464746156</v>
      </c>
      <c r="F179" s="67">
        <v>19.661999999999999</v>
      </c>
      <c r="G179" s="62">
        <f t="shared" si="16"/>
        <v>60.340462358562654</v>
      </c>
      <c r="H179" s="67">
        <v>24.626000000000001</v>
      </c>
      <c r="I179" s="62">
        <f t="shared" si="17"/>
        <v>75.574418982909364</v>
      </c>
      <c r="J179" s="67">
        <v>18.321000000000002</v>
      </c>
      <c r="K179" s="62">
        <f t="shared" si="18"/>
        <v>56.225084471123303</v>
      </c>
      <c r="L179" s="67">
        <v>30.442</v>
      </c>
      <c r="M179" s="62">
        <f t="shared" si="19"/>
        <v>93.423067598380854</v>
      </c>
      <c r="N179" s="67">
        <v>29.719000000000001</v>
      </c>
      <c r="O179" s="62">
        <f t="shared" si="14"/>
        <v>91.20426207070102</v>
      </c>
      <c r="P179" s="67">
        <v>26.835999999999999</v>
      </c>
      <c r="Q179" s="62">
        <f t="shared" si="15"/>
        <v>82.356659945803443</v>
      </c>
      <c r="R179" s="68"/>
      <c r="S179" s="62"/>
      <c r="T179" s="355"/>
      <c r="U179" s="62"/>
      <c r="V179" s="68"/>
      <c r="W179" s="62"/>
      <c r="X179" s="68"/>
      <c r="Y179" s="62"/>
      <c r="Z179" s="68"/>
      <c r="AA179" s="62"/>
      <c r="AB179" s="63"/>
      <c r="AC179" s="63"/>
      <c r="AD179" s="64">
        <f t="shared" si="20"/>
        <v>216.63799999999998</v>
      </c>
      <c r="AE179" s="62">
        <f t="shared" si="21"/>
        <v>664.83760982780461</v>
      </c>
    </row>
    <row r="180" spans="1:31" s="65" customFormat="1" ht="13.5" customHeight="1" x14ac:dyDescent="0.2">
      <c r="A180" s="66">
        <v>34972</v>
      </c>
      <c r="B180" s="67">
        <v>24.780999999999999</v>
      </c>
      <c r="C180" s="62">
        <f t="shared" si="22"/>
        <v>76.050096516506017</v>
      </c>
      <c r="D180" s="67">
        <v>29.597000000000001</v>
      </c>
      <c r="E180" s="62">
        <f t="shared" si="22"/>
        <v>90.829857818450762</v>
      </c>
      <c r="F180" s="67">
        <v>16.327999999999999</v>
      </c>
      <c r="G180" s="62">
        <f t="shared" si="16"/>
        <v>50.108792055264523</v>
      </c>
      <c r="H180" s="67">
        <v>19.923999999999999</v>
      </c>
      <c r="I180" s="62">
        <f t="shared" si="17"/>
        <v>61.144510834706658</v>
      </c>
      <c r="J180" s="67">
        <v>15.818</v>
      </c>
      <c r="K180" s="62">
        <f t="shared" si="18"/>
        <v>48.543659525365889</v>
      </c>
      <c r="L180" s="67">
        <v>24.166</v>
      </c>
      <c r="M180" s="62">
        <f t="shared" si="19"/>
        <v>74.162730818687066</v>
      </c>
      <c r="N180" s="67">
        <v>24.661999999999999</v>
      </c>
      <c r="O180" s="62">
        <f t="shared" si="14"/>
        <v>75.684898926196325</v>
      </c>
      <c r="P180" s="67">
        <v>21.863</v>
      </c>
      <c r="Q180" s="62">
        <f t="shared" si="15"/>
        <v>67.095083335634996</v>
      </c>
      <c r="R180" s="68"/>
      <c r="S180" s="62"/>
      <c r="T180" s="355"/>
      <c r="U180" s="62"/>
      <c r="V180" s="68"/>
      <c r="W180" s="62"/>
      <c r="X180" s="68"/>
      <c r="Y180" s="62"/>
      <c r="Z180" s="68"/>
      <c r="AA180" s="62"/>
      <c r="AB180" s="63"/>
      <c r="AC180" s="63"/>
      <c r="AD180" s="64">
        <f t="shared" si="20"/>
        <v>177.13900000000001</v>
      </c>
      <c r="AE180" s="62">
        <f t="shared" si="21"/>
        <v>543.61962983081219</v>
      </c>
    </row>
    <row r="181" spans="1:31" s="65" customFormat="1" ht="13.5" customHeight="1" x14ac:dyDescent="0.2">
      <c r="A181" s="66">
        <v>35003</v>
      </c>
      <c r="B181" s="67">
        <v>27.864000000000001</v>
      </c>
      <c r="C181" s="62">
        <f t="shared" si="22"/>
        <v>85.511476104108937</v>
      </c>
      <c r="D181" s="67">
        <v>32.701000000000001</v>
      </c>
      <c r="E181" s="62">
        <f t="shared" si="22"/>
        <v>100.35568403963775</v>
      </c>
      <c r="F181" s="67">
        <v>18.571000000000002</v>
      </c>
      <c r="G181" s="62">
        <f t="shared" si="16"/>
        <v>56.992306299504989</v>
      </c>
      <c r="H181" s="67">
        <v>22.317</v>
      </c>
      <c r="I181" s="62">
        <f t="shared" si="17"/>
        <v>68.488358175976131</v>
      </c>
      <c r="J181" s="67">
        <v>17.777000000000001</v>
      </c>
      <c r="K181" s="62">
        <f t="shared" si="18"/>
        <v>54.555609772564765</v>
      </c>
      <c r="L181" s="67">
        <v>28.49</v>
      </c>
      <c r="M181" s="62">
        <f t="shared" si="19"/>
        <v>87.432599562376666</v>
      </c>
      <c r="N181" s="67">
        <v>27.244</v>
      </c>
      <c r="O181" s="62">
        <f t="shared" si="14"/>
        <v>83.608765969722356</v>
      </c>
      <c r="P181" s="67">
        <v>23.189</v>
      </c>
      <c r="Q181" s="62">
        <f t="shared" si="15"/>
        <v>71.164427913371455</v>
      </c>
      <c r="R181" s="68"/>
      <c r="S181" s="62"/>
      <c r="T181" s="355"/>
      <c r="U181" s="62"/>
      <c r="V181" s="68"/>
      <c r="W181" s="62"/>
      <c r="X181" s="68"/>
      <c r="Y181" s="62"/>
      <c r="Z181" s="68"/>
      <c r="AA181" s="62"/>
      <c r="AB181" s="63"/>
      <c r="AC181" s="63"/>
      <c r="AD181" s="64">
        <f t="shared" si="20"/>
        <v>198.15299999999999</v>
      </c>
      <c r="AE181" s="62">
        <f t="shared" si="21"/>
        <v>608.10922783726301</v>
      </c>
    </row>
    <row r="182" spans="1:31" s="65" customFormat="1" ht="13.5" customHeight="1" x14ac:dyDescent="0.2">
      <c r="A182" s="66">
        <v>35033</v>
      </c>
      <c r="B182" s="67">
        <v>22.960999999999999</v>
      </c>
      <c r="C182" s="62">
        <f t="shared" si="22"/>
        <v>70.464721605887348</v>
      </c>
      <c r="D182" s="67">
        <v>25.603999999999999</v>
      </c>
      <c r="E182" s="62">
        <f t="shared" si="22"/>
        <v>78.575790775538508</v>
      </c>
      <c r="F182" s="67">
        <v>15.11</v>
      </c>
      <c r="G182" s="62">
        <f t="shared" si="16"/>
        <v>46.370887307388962</v>
      </c>
      <c r="H182" s="67">
        <v>18.515999999999998</v>
      </c>
      <c r="I182" s="62">
        <f t="shared" si="17"/>
        <v>56.823517497261015</v>
      </c>
      <c r="J182" s="67">
        <v>11.978999999999999</v>
      </c>
      <c r="K182" s="62">
        <f t="shared" si="18"/>
        <v>36.762201128736756</v>
      </c>
      <c r="L182" s="67">
        <v>24.466000000000001</v>
      </c>
      <c r="M182" s="62">
        <f t="shared" si="19"/>
        <v>75.083397012745095</v>
      </c>
      <c r="N182" s="67">
        <v>10.515000000000001</v>
      </c>
      <c r="O182" s="62">
        <f t="shared" si="14"/>
        <v>32.269350101733615</v>
      </c>
      <c r="P182" s="67">
        <v>21.077999999999999</v>
      </c>
      <c r="Q182" s="62">
        <f t="shared" si="15"/>
        <v>64.686006794516516</v>
      </c>
      <c r="R182" s="68"/>
      <c r="S182" s="62"/>
      <c r="T182" s="355"/>
      <c r="U182" s="62"/>
      <c r="V182" s="68"/>
      <c r="W182" s="62"/>
      <c r="X182" s="68"/>
      <c r="Y182" s="62"/>
      <c r="Z182" s="68"/>
      <c r="AA182" s="62"/>
      <c r="AB182" s="63"/>
      <c r="AC182" s="63"/>
      <c r="AD182" s="64">
        <f t="shared" si="20"/>
        <v>150.22899999999998</v>
      </c>
      <c r="AE182" s="62">
        <f t="shared" si="21"/>
        <v>461.0358722238077</v>
      </c>
    </row>
    <row r="183" spans="1:31" s="65" customFormat="1" ht="13.5" customHeight="1" x14ac:dyDescent="0.2">
      <c r="A183" s="66">
        <v>35064</v>
      </c>
      <c r="B183" s="67">
        <v>28.611999999999998</v>
      </c>
      <c r="C183" s="62">
        <f t="shared" si="22"/>
        <v>87.807003814626924</v>
      </c>
      <c r="D183" s="67">
        <v>24.263000000000002</v>
      </c>
      <c r="E183" s="62">
        <f t="shared" si="22"/>
        <v>74.460412888099157</v>
      </c>
      <c r="F183" s="67">
        <v>19.265000000000001</v>
      </c>
      <c r="G183" s="62">
        <f t="shared" si="16"/>
        <v>59.122114095092542</v>
      </c>
      <c r="H183" s="67">
        <v>20.94</v>
      </c>
      <c r="I183" s="62">
        <f t="shared" si="17"/>
        <v>64.262500345249819</v>
      </c>
      <c r="J183" s="67">
        <v>18.189</v>
      </c>
      <c r="K183" s="62">
        <f t="shared" si="18"/>
        <v>55.819991345737776</v>
      </c>
      <c r="L183" s="67">
        <v>29.506</v>
      </c>
      <c r="M183" s="62">
        <f t="shared" si="19"/>
        <v>90.550589072919834</v>
      </c>
      <c r="N183" s="67">
        <v>13.411</v>
      </c>
      <c r="O183" s="62">
        <f t="shared" si="14"/>
        <v>41.156847761707041</v>
      </c>
      <c r="P183" s="67">
        <v>25.335000000000001</v>
      </c>
      <c r="Q183" s="62">
        <f t="shared" si="15"/>
        <v>77.750260088199823</v>
      </c>
      <c r="R183" s="68"/>
      <c r="S183" s="62"/>
      <c r="T183" s="355"/>
      <c r="U183" s="62"/>
      <c r="V183" s="68"/>
      <c r="W183" s="62"/>
      <c r="X183" s="68"/>
      <c r="Y183" s="62"/>
      <c r="Z183" s="68"/>
      <c r="AA183" s="62"/>
      <c r="AB183" s="63"/>
      <c r="AC183" s="63"/>
      <c r="AD183" s="64">
        <f t="shared" si="20"/>
        <v>179.52099999999999</v>
      </c>
      <c r="AE183" s="62">
        <f t="shared" si="21"/>
        <v>550.92971941163296</v>
      </c>
    </row>
    <row r="184" spans="1:31" s="65" customFormat="1" ht="13.5" customHeight="1" x14ac:dyDescent="0.2">
      <c r="A184" s="66">
        <v>35095</v>
      </c>
      <c r="B184" s="67">
        <v>26.061</v>
      </c>
      <c r="C184" s="62">
        <f t="shared" si="22"/>
        <v>79.978272277820224</v>
      </c>
      <c r="D184" s="67">
        <v>16.081</v>
      </c>
      <c r="E184" s="62">
        <f t="shared" si="22"/>
        <v>49.350776888823418</v>
      </c>
      <c r="F184" s="67">
        <v>17.838000000000001</v>
      </c>
      <c r="G184" s="62">
        <f t="shared" si="16"/>
        <v>54.742811898689894</v>
      </c>
      <c r="H184" s="67">
        <v>16.802</v>
      </c>
      <c r="I184" s="62">
        <f t="shared" si="17"/>
        <v>51.563444641876195</v>
      </c>
      <c r="J184" s="67">
        <v>16.158999999999999</v>
      </c>
      <c r="K184" s="62">
        <f t="shared" si="18"/>
        <v>49.590150099278496</v>
      </c>
      <c r="L184" s="67">
        <v>27.661999999999999</v>
      </c>
      <c r="M184" s="62">
        <f t="shared" si="19"/>
        <v>84.89156086677653</v>
      </c>
      <c r="N184" s="67">
        <v>0</v>
      </c>
      <c r="O184" s="62">
        <f t="shared" si="14"/>
        <v>0</v>
      </c>
      <c r="P184" s="67">
        <v>23.7</v>
      </c>
      <c r="Q184" s="62">
        <f t="shared" si="15"/>
        <v>72.732629330583606</v>
      </c>
      <c r="R184" s="68"/>
      <c r="S184" s="62"/>
      <c r="T184" s="355"/>
      <c r="U184" s="62"/>
      <c r="V184" s="68"/>
      <c r="W184" s="62"/>
      <c r="X184" s="68"/>
      <c r="Y184" s="62"/>
      <c r="Z184" s="68"/>
      <c r="AA184" s="62"/>
      <c r="AB184" s="63"/>
      <c r="AC184" s="63"/>
      <c r="AD184" s="64">
        <f t="shared" si="20"/>
        <v>144.30299999999997</v>
      </c>
      <c r="AE184" s="62">
        <f t="shared" si="21"/>
        <v>442.84964600384831</v>
      </c>
    </row>
    <row r="185" spans="1:31" s="65" customFormat="1" ht="13.5" customHeight="1" x14ac:dyDescent="0.2">
      <c r="A185" s="66">
        <v>35124</v>
      </c>
      <c r="B185" s="67">
        <v>17.867000000000001</v>
      </c>
      <c r="C185" s="62">
        <f t="shared" si="22"/>
        <v>54.831809630782168</v>
      </c>
      <c r="D185" s="67">
        <v>9.9689999999999994</v>
      </c>
      <c r="E185" s="62">
        <f t="shared" si="22"/>
        <v>30.593737628548016</v>
      </c>
      <c r="F185" s="67">
        <v>16.966999999999999</v>
      </c>
      <c r="G185" s="62">
        <f t="shared" si="16"/>
        <v>52.069811048608109</v>
      </c>
      <c r="H185" s="67">
        <v>18.786999999999999</v>
      </c>
      <c r="I185" s="62">
        <f t="shared" si="17"/>
        <v>57.655185959226763</v>
      </c>
      <c r="J185" s="67">
        <v>15.063000000000001</v>
      </c>
      <c r="K185" s="62">
        <f t="shared" si="18"/>
        <v>46.2266496036532</v>
      </c>
      <c r="L185" s="67">
        <v>25.347000000000001</v>
      </c>
      <c r="M185" s="62">
        <f t="shared" si="19"/>
        <v>77.787086735962149</v>
      </c>
      <c r="N185" s="67">
        <v>0</v>
      </c>
      <c r="O185" s="62">
        <f t="shared" si="14"/>
        <v>0</v>
      </c>
      <c r="P185" s="67">
        <v>22.247</v>
      </c>
      <c r="Q185" s="62">
        <f t="shared" si="15"/>
        <v>68.273536064029258</v>
      </c>
      <c r="R185" s="68"/>
      <c r="S185" s="62"/>
      <c r="T185" s="355"/>
      <c r="U185" s="62"/>
      <c r="V185" s="68"/>
      <c r="W185" s="62"/>
      <c r="X185" s="68"/>
      <c r="Y185" s="62"/>
      <c r="Z185" s="68"/>
      <c r="AA185" s="62"/>
      <c r="AB185" s="63"/>
      <c r="AC185" s="63"/>
      <c r="AD185" s="64">
        <f t="shared" si="20"/>
        <v>126.247</v>
      </c>
      <c r="AE185" s="62">
        <f t="shared" si="21"/>
        <v>387.43781667080964</v>
      </c>
    </row>
    <row r="186" spans="1:31" s="65" customFormat="1" ht="13.5" customHeight="1" x14ac:dyDescent="0.2">
      <c r="A186" s="66">
        <v>35155</v>
      </c>
      <c r="B186" s="67">
        <v>29.093</v>
      </c>
      <c r="C186" s="62">
        <f t="shared" si="22"/>
        <v>89.283138612433291</v>
      </c>
      <c r="D186" s="67">
        <v>16.042000000000002</v>
      </c>
      <c r="E186" s="62">
        <f t="shared" si="22"/>
        <v>49.231090283595883</v>
      </c>
      <c r="F186" s="67">
        <v>19.468</v>
      </c>
      <c r="G186" s="62">
        <f t="shared" si="16"/>
        <v>59.745098219738466</v>
      </c>
      <c r="H186" s="67">
        <v>20.475999999999999</v>
      </c>
      <c r="I186" s="62">
        <f t="shared" si="17"/>
        <v>62.838536631773415</v>
      </c>
      <c r="J186" s="67">
        <v>9.2669999999999995</v>
      </c>
      <c r="K186" s="62">
        <f t="shared" si="18"/>
        <v>28.439378734452248</v>
      </c>
      <c r="L186" s="67">
        <v>29.521000000000001</v>
      </c>
      <c r="M186" s="62">
        <f t="shared" si="19"/>
        <v>90.596622382622726</v>
      </c>
      <c r="N186" s="67">
        <v>5.0170000000000003</v>
      </c>
      <c r="O186" s="62">
        <f t="shared" si="14"/>
        <v>15.396607651963627</v>
      </c>
      <c r="P186" s="67">
        <v>21.143999999999998</v>
      </c>
      <c r="Q186" s="62">
        <f t="shared" si="15"/>
        <v>64.888553357209275</v>
      </c>
      <c r="R186" s="68"/>
      <c r="S186" s="62"/>
      <c r="T186" s="355"/>
      <c r="U186" s="62"/>
      <c r="V186" s="68"/>
      <c r="W186" s="62"/>
      <c r="X186" s="68"/>
      <c r="Y186" s="62"/>
      <c r="Z186" s="68"/>
      <c r="AA186" s="62"/>
      <c r="AB186" s="63"/>
      <c r="AC186" s="63"/>
      <c r="AD186" s="64">
        <f t="shared" si="20"/>
        <v>150.02799999999999</v>
      </c>
      <c r="AE186" s="62">
        <f t="shared" si="21"/>
        <v>460.41902587378894</v>
      </c>
    </row>
    <row r="187" spans="1:31" s="65" customFormat="1" ht="13.5" customHeight="1" x14ac:dyDescent="0.2">
      <c r="A187" s="66">
        <v>35185</v>
      </c>
      <c r="B187" s="67">
        <v>25.463000000000001</v>
      </c>
      <c r="C187" s="62">
        <f t="shared" si="22"/>
        <v>78.143077664331244</v>
      </c>
      <c r="D187" s="67">
        <v>5.3390000000000004</v>
      </c>
      <c r="E187" s="62">
        <f t="shared" si="22"/>
        <v>16.384789366919236</v>
      </c>
      <c r="F187" s="67">
        <v>16.687999999999999</v>
      </c>
      <c r="G187" s="62">
        <f t="shared" si="16"/>
        <v>51.213591488134142</v>
      </c>
      <c r="H187" s="67">
        <v>19.195</v>
      </c>
      <c r="I187" s="62">
        <f t="shared" si="17"/>
        <v>58.907291983145669</v>
      </c>
      <c r="J187" s="67">
        <v>14.510999999999999</v>
      </c>
      <c r="K187" s="62">
        <f t="shared" si="18"/>
        <v>44.532623806586443</v>
      </c>
      <c r="L187" s="67">
        <v>26.216000000000001</v>
      </c>
      <c r="M187" s="62">
        <f t="shared" si="19"/>
        <v>80.453949811416877</v>
      </c>
      <c r="N187" s="67">
        <v>25.943999999999999</v>
      </c>
      <c r="O187" s="62">
        <f t="shared" si="14"/>
        <v>79.619212462137597</v>
      </c>
      <c r="P187" s="67">
        <v>21.488</v>
      </c>
      <c r="Q187" s="62">
        <f t="shared" si="15"/>
        <v>65.944250593062478</v>
      </c>
      <c r="R187" s="68"/>
      <c r="S187" s="62"/>
      <c r="T187" s="355"/>
      <c r="U187" s="62"/>
      <c r="V187" s="68"/>
      <c r="W187" s="62"/>
      <c r="X187" s="68"/>
      <c r="Y187" s="62"/>
      <c r="Z187" s="68"/>
      <c r="AA187" s="62"/>
      <c r="AB187" s="63"/>
      <c r="AC187" s="63"/>
      <c r="AD187" s="64">
        <f t="shared" si="20"/>
        <v>154.84399999999999</v>
      </c>
      <c r="AE187" s="62">
        <f t="shared" si="21"/>
        <v>475.19878717573368</v>
      </c>
    </row>
    <row r="188" spans="1:31" s="65" customFormat="1" ht="13.5" customHeight="1" x14ac:dyDescent="0.2">
      <c r="A188" s="66">
        <v>35216</v>
      </c>
      <c r="B188" s="67">
        <v>27.574999999999999</v>
      </c>
      <c r="C188" s="62">
        <f t="shared" si="22"/>
        <v>84.624567670499701</v>
      </c>
      <c r="D188" s="67">
        <v>6.0919999999999996</v>
      </c>
      <c r="E188" s="62">
        <f t="shared" si="22"/>
        <v>18.695661514004868</v>
      </c>
      <c r="F188" s="67">
        <v>16.687999999999999</v>
      </c>
      <c r="G188" s="62">
        <f t="shared" si="16"/>
        <v>51.213591488134142</v>
      </c>
      <c r="H188" s="67">
        <v>18.376000000000001</v>
      </c>
      <c r="I188" s="62">
        <f t="shared" si="17"/>
        <v>56.393873273367277</v>
      </c>
      <c r="J188" s="67">
        <v>13.519</v>
      </c>
      <c r="K188" s="62">
        <f t="shared" si="18"/>
        <v>41.488287591567925</v>
      </c>
      <c r="L188" s="67">
        <v>25.297000000000001</v>
      </c>
      <c r="M188" s="62">
        <f t="shared" si="19"/>
        <v>77.633642370285799</v>
      </c>
      <c r="N188" s="67">
        <v>26.266999999999999</v>
      </c>
      <c r="O188" s="62">
        <f t="shared" si="14"/>
        <v>80.610463064406744</v>
      </c>
      <c r="P188" s="67">
        <v>23.007999999999999</v>
      </c>
      <c r="Q188" s="62">
        <f t="shared" si="15"/>
        <v>70.608959309623117</v>
      </c>
      <c r="R188" s="68"/>
      <c r="S188" s="62"/>
      <c r="T188" s="355"/>
      <c r="U188" s="62"/>
      <c r="V188" s="68"/>
      <c r="W188" s="62"/>
      <c r="X188" s="68"/>
      <c r="Y188" s="62"/>
      <c r="Z188" s="68"/>
      <c r="AA188" s="62"/>
      <c r="AB188" s="63"/>
      <c r="AC188" s="63"/>
      <c r="AD188" s="64">
        <f t="shared" si="20"/>
        <v>156.822</v>
      </c>
      <c r="AE188" s="62">
        <f t="shared" si="21"/>
        <v>481.26904628188959</v>
      </c>
    </row>
    <row r="189" spans="1:31" s="65" customFormat="1" ht="13.5" customHeight="1" x14ac:dyDescent="0.2">
      <c r="A189" s="66">
        <v>35246</v>
      </c>
      <c r="B189" s="67">
        <v>26.29</v>
      </c>
      <c r="C189" s="62">
        <f t="shared" si="22"/>
        <v>80.681047472617848</v>
      </c>
      <c r="D189" s="67">
        <v>32.500999999999998</v>
      </c>
      <c r="E189" s="62">
        <f t="shared" si="22"/>
        <v>99.741906576932394</v>
      </c>
      <c r="F189" s="67">
        <v>15.734999999999999</v>
      </c>
      <c r="G189" s="62">
        <f t="shared" si="16"/>
        <v>48.288941878343167</v>
      </c>
      <c r="H189" s="67">
        <v>17.706</v>
      </c>
      <c r="I189" s="62">
        <f t="shared" si="17"/>
        <v>54.33771877330436</v>
      </c>
      <c r="J189" s="67">
        <v>14.859</v>
      </c>
      <c r="K189" s="62">
        <f t="shared" si="18"/>
        <v>45.600596591693751</v>
      </c>
      <c r="L189" s="67">
        <v>24.24</v>
      </c>
      <c r="M189" s="62">
        <f t="shared" si="19"/>
        <v>74.389828479888052</v>
      </c>
      <c r="N189" s="67">
        <v>25.713999999999999</v>
      </c>
      <c r="O189" s="62">
        <f t="shared" si="14"/>
        <v>78.913368380026455</v>
      </c>
      <c r="P189" s="67">
        <v>24.373000000000001</v>
      </c>
      <c r="Q189" s="62">
        <f t="shared" si="15"/>
        <v>74.797990492587104</v>
      </c>
      <c r="R189" s="68"/>
      <c r="S189" s="62"/>
      <c r="T189" s="355"/>
      <c r="U189" s="62"/>
      <c r="V189" s="68"/>
      <c r="W189" s="62"/>
      <c r="X189" s="68"/>
      <c r="Y189" s="62"/>
      <c r="Z189" s="68"/>
      <c r="AA189" s="62"/>
      <c r="AB189" s="63"/>
      <c r="AC189" s="63"/>
      <c r="AD189" s="64">
        <f t="shared" si="20"/>
        <v>181.41799999999998</v>
      </c>
      <c r="AE189" s="62">
        <f t="shared" si="21"/>
        <v>556.75139864539301</v>
      </c>
    </row>
    <row r="190" spans="1:31" s="65" customFormat="1" ht="13.5" customHeight="1" x14ac:dyDescent="0.2">
      <c r="A190" s="66">
        <v>35277</v>
      </c>
      <c r="B190" s="67">
        <v>29.782</v>
      </c>
      <c r="C190" s="62">
        <f t="shared" si="22"/>
        <v>91.397601971453213</v>
      </c>
      <c r="D190" s="67">
        <v>34.988</v>
      </c>
      <c r="E190" s="62">
        <f t="shared" si="22"/>
        <v>107.3742293256734</v>
      </c>
      <c r="F190" s="67">
        <v>17.843</v>
      </c>
      <c r="G190" s="62">
        <f t="shared" si="16"/>
        <v>54.758156335257524</v>
      </c>
      <c r="H190" s="67">
        <v>18.815999999999999</v>
      </c>
      <c r="I190" s="62">
        <f t="shared" si="17"/>
        <v>57.744183691319037</v>
      </c>
      <c r="J190" s="67">
        <v>14.645</v>
      </c>
      <c r="K190" s="62">
        <f t="shared" si="18"/>
        <v>44.943854706599026</v>
      </c>
      <c r="L190" s="67">
        <v>27.440999999999999</v>
      </c>
      <c r="M190" s="62">
        <f t="shared" si="19"/>
        <v>84.213336770487118</v>
      </c>
      <c r="N190" s="67">
        <v>29.690999999999999</v>
      </c>
      <c r="O190" s="62">
        <f t="shared" si="14"/>
        <v>91.118333225922271</v>
      </c>
      <c r="P190" s="67">
        <v>26.76</v>
      </c>
      <c r="Q190" s="62">
        <f t="shared" si="15"/>
        <v>82.123424509975422</v>
      </c>
      <c r="R190" s="68"/>
      <c r="S190" s="62"/>
      <c r="T190" s="355"/>
      <c r="U190" s="62"/>
      <c r="V190" s="68"/>
      <c r="W190" s="62"/>
      <c r="X190" s="68"/>
      <c r="Y190" s="62"/>
      <c r="Z190" s="68"/>
      <c r="AA190" s="62"/>
      <c r="AB190" s="63"/>
      <c r="AC190" s="63"/>
      <c r="AD190" s="64">
        <f t="shared" si="20"/>
        <v>199.96600000000001</v>
      </c>
      <c r="AE190" s="62">
        <f t="shared" si="21"/>
        <v>613.67312053668707</v>
      </c>
    </row>
    <row r="191" spans="1:31" s="65" customFormat="1" ht="13.5" customHeight="1" x14ac:dyDescent="0.2">
      <c r="A191" s="66">
        <v>35308</v>
      </c>
      <c r="B191" s="67">
        <v>25.972000000000001</v>
      </c>
      <c r="C191" s="62">
        <f t="shared" si="22"/>
        <v>79.705141306916346</v>
      </c>
      <c r="D191" s="67">
        <v>30.123000000000001</v>
      </c>
      <c r="E191" s="62">
        <f t="shared" si="22"/>
        <v>92.444092545365834</v>
      </c>
      <c r="F191" s="67">
        <v>15.603999999999999</v>
      </c>
      <c r="G191" s="62">
        <f t="shared" si="16"/>
        <v>47.886917640271164</v>
      </c>
      <c r="H191" s="67">
        <v>16.597000000000001</v>
      </c>
      <c r="I191" s="62">
        <f t="shared" si="17"/>
        <v>50.934322742603221</v>
      </c>
      <c r="J191" s="67">
        <v>13.866</v>
      </c>
      <c r="K191" s="62">
        <f t="shared" si="18"/>
        <v>42.553191489361701</v>
      </c>
      <c r="L191" s="67">
        <v>19.928000000000001</v>
      </c>
      <c r="M191" s="62">
        <f t="shared" si="19"/>
        <v>61.156786383960764</v>
      </c>
      <c r="N191" s="67">
        <v>25.395</v>
      </c>
      <c r="O191" s="62">
        <f t="shared" si="14"/>
        <v>77.934393327011421</v>
      </c>
      <c r="P191" s="67">
        <v>16.884</v>
      </c>
      <c r="Q191" s="62">
        <f t="shared" si="15"/>
        <v>51.815093401585386</v>
      </c>
      <c r="R191" s="68"/>
      <c r="S191" s="62"/>
      <c r="T191" s="355"/>
      <c r="U191" s="62"/>
      <c r="V191" s="68"/>
      <c r="W191" s="62"/>
      <c r="X191" s="68"/>
      <c r="Y191" s="62"/>
      <c r="Z191" s="68"/>
      <c r="AA191" s="62"/>
      <c r="AB191" s="63"/>
      <c r="AC191" s="63"/>
      <c r="AD191" s="64">
        <f t="shared" si="20"/>
        <v>164.369</v>
      </c>
      <c r="AE191" s="62">
        <f t="shared" si="21"/>
        <v>504.42993883707584</v>
      </c>
    </row>
    <row r="192" spans="1:31" s="65" customFormat="1" ht="13.5" customHeight="1" x14ac:dyDescent="0.2">
      <c r="A192" s="66">
        <v>35338</v>
      </c>
      <c r="B192" s="67">
        <v>17.678999999999998</v>
      </c>
      <c r="C192" s="62">
        <f t="shared" si="22"/>
        <v>54.254858815839142</v>
      </c>
      <c r="D192" s="67">
        <v>22.387</v>
      </c>
      <c r="E192" s="62">
        <f t="shared" si="22"/>
        <v>68.703180287923004</v>
      </c>
      <c r="F192" s="67">
        <v>13.673</v>
      </c>
      <c r="G192" s="62">
        <f t="shared" si="16"/>
        <v>41.960896237851045</v>
      </c>
      <c r="H192" s="67">
        <v>15.516999999999999</v>
      </c>
      <c r="I192" s="62">
        <f t="shared" si="17"/>
        <v>47.619924443994343</v>
      </c>
      <c r="J192" s="67">
        <v>9.6620000000000008</v>
      </c>
      <c r="K192" s="62">
        <f t="shared" si="18"/>
        <v>29.651589223295311</v>
      </c>
      <c r="L192" s="67">
        <v>22.344999999999999</v>
      </c>
      <c r="M192" s="62">
        <f t="shared" si="19"/>
        <v>68.57428702075488</v>
      </c>
      <c r="N192" s="67">
        <v>23.768999999999998</v>
      </c>
      <c r="O192" s="62">
        <f t="shared" si="14"/>
        <v>72.944382555216961</v>
      </c>
      <c r="P192" s="67">
        <v>18.73</v>
      </c>
      <c r="Q192" s="62">
        <f t="shared" si="15"/>
        <v>57.48025938235574</v>
      </c>
      <c r="R192" s="68"/>
      <c r="S192" s="62"/>
      <c r="T192" s="355"/>
      <c r="U192" s="62"/>
      <c r="V192" s="68"/>
      <c r="W192" s="62"/>
      <c r="X192" s="68"/>
      <c r="Y192" s="62"/>
      <c r="Z192" s="68"/>
      <c r="AA192" s="62"/>
      <c r="AB192" s="63"/>
      <c r="AC192" s="63"/>
      <c r="AD192" s="64">
        <f t="shared" si="20"/>
        <v>143.762</v>
      </c>
      <c r="AE192" s="62">
        <f t="shared" si="21"/>
        <v>441.18937796723043</v>
      </c>
    </row>
    <row r="193" spans="1:31" s="65" customFormat="1" ht="13.5" customHeight="1" x14ac:dyDescent="0.2">
      <c r="A193" s="66">
        <v>35369</v>
      </c>
      <c r="B193" s="67">
        <v>23.088000000000001</v>
      </c>
      <c r="C193" s="62">
        <f t="shared" si="22"/>
        <v>70.854470294705251</v>
      </c>
      <c r="D193" s="67">
        <v>26.312000000000001</v>
      </c>
      <c r="E193" s="62">
        <f t="shared" si="22"/>
        <v>80.748562993515435</v>
      </c>
      <c r="F193" s="67">
        <v>17.274000000000001</v>
      </c>
      <c r="G193" s="62">
        <f t="shared" si="16"/>
        <v>53.011959453860811</v>
      </c>
      <c r="H193" s="67">
        <v>13.714</v>
      </c>
      <c r="I193" s="62">
        <f t="shared" si="17"/>
        <v>42.086720617705637</v>
      </c>
      <c r="J193" s="67">
        <v>10.122999999999999</v>
      </c>
      <c r="K193" s="62">
        <f t="shared" si="18"/>
        <v>31.066346274831133</v>
      </c>
      <c r="L193" s="67">
        <v>29.611000000000001</v>
      </c>
      <c r="M193" s="62">
        <f t="shared" si="19"/>
        <v>90.872822240840136</v>
      </c>
      <c r="N193" s="67">
        <v>30.914999999999999</v>
      </c>
      <c r="O193" s="62">
        <f t="shared" si="14"/>
        <v>94.874651297678994</v>
      </c>
      <c r="P193" s="67">
        <v>21.652999999999999</v>
      </c>
      <c r="Q193" s="62">
        <f t="shared" si="15"/>
        <v>66.450616999794391</v>
      </c>
      <c r="R193" s="68"/>
      <c r="S193" s="62"/>
      <c r="T193" s="355"/>
      <c r="U193" s="62"/>
      <c r="V193" s="68"/>
      <c r="W193" s="62"/>
      <c r="X193" s="68"/>
      <c r="Y193" s="62"/>
      <c r="Z193" s="68"/>
      <c r="AA193" s="62"/>
      <c r="AB193" s="63"/>
      <c r="AC193" s="63"/>
      <c r="AD193" s="64">
        <f t="shared" si="20"/>
        <v>172.69</v>
      </c>
      <c r="AE193" s="62">
        <f t="shared" si="21"/>
        <v>529.96615017293175</v>
      </c>
    </row>
    <row r="194" spans="1:31" s="65" customFormat="1" ht="13.5" customHeight="1" x14ac:dyDescent="0.2">
      <c r="A194" s="66">
        <v>35399</v>
      </c>
      <c r="B194" s="67">
        <v>29.673999999999999</v>
      </c>
      <c r="C194" s="62">
        <f t="shared" si="22"/>
        <v>91.066162141592329</v>
      </c>
      <c r="D194" s="67">
        <v>24.138000000000002</v>
      </c>
      <c r="E194" s="62">
        <f t="shared" si="22"/>
        <v>74.076801973908317</v>
      </c>
      <c r="F194" s="67">
        <v>18.106000000000002</v>
      </c>
      <c r="G194" s="62">
        <f t="shared" si="16"/>
        <v>55.56527369871506</v>
      </c>
      <c r="H194" s="67">
        <v>13.286</v>
      </c>
      <c r="I194" s="62">
        <f t="shared" si="17"/>
        <v>40.773236847516195</v>
      </c>
      <c r="J194" s="67">
        <v>7.89</v>
      </c>
      <c r="K194" s="62">
        <f t="shared" si="18"/>
        <v>24.213520903725936</v>
      </c>
      <c r="L194" s="67">
        <v>31.308</v>
      </c>
      <c r="M194" s="62">
        <f t="shared" si="19"/>
        <v>96.080724011895001</v>
      </c>
      <c r="N194" s="67">
        <v>0.38100000000000001</v>
      </c>
      <c r="O194" s="62">
        <f t="shared" ref="O194:O257" si="23">N194*1000000/325851</f>
        <v>1.1692460664536859</v>
      </c>
      <c r="P194" s="67">
        <v>18.637</v>
      </c>
      <c r="Q194" s="62">
        <f t="shared" ref="Q194:Q257" si="24">P194*1000000/325851</f>
        <v>57.194852862197756</v>
      </c>
      <c r="R194" s="68"/>
      <c r="S194" s="62"/>
      <c r="T194" s="355"/>
      <c r="U194" s="62"/>
      <c r="V194" s="68"/>
      <c r="W194" s="62"/>
      <c r="X194" s="68"/>
      <c r="Y194" s="62"/>
      <c r="Z194" s="68"/>
      <c r="AA194" s="62"/>
      <c r="AB194" s="63"/>
      <c r="AC194" s="63"/>
      <c r="AD194" s="64">
        <f t="shared" si="20"/>
        <v>143.42000000000002</v>
      </c>
      <c r="AE194" s="62">
        <f t="shared" si="21"/>
        <v>440.13981850600436</v>
      </c>
    </row>
    <row r="195" spans="1:31" s="65" customFormat="1" ht="13.5" customHeight="1" x14ac:dyDescent="0.2">
      <c r="A195" s="66">
        <v>35430</v>
      </c>
      <c r="B195" s="67">
        <v>26.266999999999999</v>
      </c>
      <c r="C195" s="62">
        <f t="shared" si="22"/>
        <v>80.610463064406744</v>
      </c>
      <c r="D195" s="67">
        <v>6.5129999999999999</v>
      </c>
      <c r="E195" s="62">
        <f t="shared" si="22"/>
        <v>19.987663072999624</v>
      </c>
      <c r="F195" s="67">
        <v>15.012</v>
      </c>
      <c r="G195" s="62">
        <f t="shared" si="16"/>
        <v>46.07013635066334</v>
      </c>
      <c r="H195" s="67">
        <v>16.649000000000001</v>
      </c>
      <c r="I195" s="62">
        <f t="shared" si="17"/>
        <v>51.093904882906607</v>
      </c>
      <c r="J195" s="67">
        <v>3.14</v>
      </c>
      <c r="K195" s="62">
        <f t="shared" si="18"/>
        <v>9.6363061644739467</v>
      </c>
      <c r="L195" s="67">
        <v>27.962</v>
      </c>
      <c r="M195" s="62">
        <f t="shared" si="19"/>
        <v>85.812227060834559</v>
      </c>
      <c r="N195" s="67">
        <v>0</v>
      </c>
      <c r="O195" s="62">
        <f t="shared" si="23"/>
        <v>0</v>
      </c>
      <c r="P195" s="67">
        <v>9.4939999999999998</v>
      </c>
      <c r="Q195" s="62">
        <f t="shared" si="24"/>
        <v>29.136016154622819</v>
      </c>
      <c r="R195" s="68"/>
      <c r="S195" s="62"/>
      <c r="T195" s="355"/>
      <c r="U195" s="62"/>
      <c r="V195" s="68"/>
      <c r="W195" s="62"/>
      <c r="X195" s="68"/>
      <c r="Y195" s="62"/>
      <c r="Z195" s="68"/>
      <c r="AA195" s="62"/>
      <c r="AB195" s="63"/>
      <c r="AC195" s="63"/>
      <c r="AD195" s="64">
        <f t="shared" si="20"/>
        <v>105.03700000000001</v>
      </c>
      <c r="AE195" s="62">
        <f t="shared" si="21"/>
        <v>322.3467167509076</v>
      </c>
    </row>
    <row r="196" spans="1:31" s="65" customFormat="1" ht="13.5" customHeight="1" x14ac:dyDescent="0.2">
      <c r="A196" s="66">
        <v>35461</v>
      </c>
      <c r="B196" s="67">
        <v>29.141999999999999</v>
      </c>
      <c r="C196" s="62">
        <f t="shared" si="22"/>
        <v>89.433514090796095</v>
      </c>
      <c r="D196" s="67">
        <v>33.786000000000001</v>
      </c>
      <c r="E196" s="62">
        <f t="shared" si="22"/>
        <v>103.68542677481426</v>
      </c>
      <c r="F196" s="67">
        <v>17.305299999999999</v>
      </c>
      <c r="G196" s="62">
        <f t="shared" ref="G196:G259" si="25">F196*1000000/325851</f>
        <v>53.108015626774197</v>
      </c>
      <c r="H196" s="67">
        <v>16.321000000000002</v>
      </c>
      <c r="I196" s="62">
        <f t="shared" ref="I196:I259" si="26">H196*1000000/325851</f>
        <v>50.087309844069843</v>
      </c>
      <c r="J196" s="67">
        <v>13.2683</v>
      </c>
      <c r="K196" s="62">
        <f t="shared" ref="K196:K259" si="27">J196*1000000/325851</f>
        <v>40.718917542066769</v>
      </c>
      <c r="L196" s="67">
        <v>29.206</v>
      </c>
      <c r="M196" s="62">
        <f t="shared" ref="M196:M259" si="28">L196*1000000/325851</f>
        <v>89.629922878861805</v>
      </c>
      <c r="N196" s="67">
        <v>7.7206000000000001</v>
      </c>
      <c r="O196" s="62">
        <f t="shared" si="23"/>
        <v>23.693651392814509</v>
      </c>
      <c r="P196" s="67">
        <v>2.3725000000000001</v>
      </c>
      <c r="Q196" s="62">
        <f t="shared" si="24"/>
        <v>7.2809351513421783</v>
      </c>
      <c r="R196" s="68"/>
      <c r="S196" s="62"/>
      <c r="T196" s="355"/>
      <c r="U196" s="62"/>
      <c r="V196" s="68"/>
      <c r="W196" s="62"/>
      <c r="X196" s="68"/>
      <c r="Y196" s="62"/>
      <c r="Z196" s="68"/>
      <c r="AA196" s="62"/>
      <c r="AB196" s="63"/>
      <c r="AC196" s="63"/>
      <c r="AD196" s="64">
        <f t="shared" ref="AD196:AD259" si="29">P196+N196+L196+J196+H196+F196+D196+B196</f>
        <v>149.1217</v>
      </c>
      <c r="AE196" s="62">
        <f t="shared" ref="AE196:AE259" si="30">AD196*1000000/325851</f>
        <v>457.63769330153968</v>
      </c>
    </row>
    <row r="197" spans="1:31" s="65" customFormat="1" ht="13.5" customHeight="1" x14ac:dyDescent="0.2">
      <c r="A197" s="66">
        <v>35489</v>
      </c>
      <c r="B197" s="67">
        <v>26.850999999999999</v>
      </c>
      <c r="C197" s="62">
        <f t="shared" ref="C197:E260" si="31">B197*1000000/325851</f>
        <v>82.40269325550635</v>
      </c>
      <c r="D197" s="67">
        <v>21.850999999999999</v>
      </c>
      <c r="E197" s="62">
        <f t="shared" si="31"/>
        <v>67.058256687872671</v>
      </c>
      <c r="F197" s="67">
        <v>12.3558</v>
      </c>
      <c r="G197" s="62">
        <f t="shared" si="25"/>
        <v>37.918557868473627</v>
      </c>
      <c r="H197" s="67">
        <v>15.173999999999999</v>
      </c>
      <c r="I197" s="62">
        <f t="shared" si="26"/>
        <v>46.567296095454672</v>
      </c>
      <c r="J197" s="67">
        <v>0.27779999999999999</v>
      </c>
      <c r="K197" s="62">
        <f t="shared" si="27"/>
        <v>0.85253689569772684</v>
      </c>
      <c r="L197" s="67">
        <v>28.742999999999999</v>
      </c>
      <c r="M197" s="62">
        <f t="shared" si="28"/>
        <v>88.209028052698926</v>
      </c>
      <c r="N197" s="67">
        <v>21.953499999999998</v>
      </c>
      <c r="O197" s="62">
        <f t="shared" si="23"/>
        <v>67.372817637509172</v>
      </c>
      <c r="P197" s="67">
        <v>0</v>
      </c>
      <c r="Q197" s="62">
        <f t="shared" si="24"/>
        <v>0</v>
      </c>
      <c r="R197" s="67"/>
      <c r="S197" s="62"/>
      <c r="T197" s="360"/>
      <c r="U197" s="62"/>
      <c r="V197" s="67"/>
      <c r="W197" s="62"/>
      <c r="X197" s="67"/>
      <c r="Y197" s="62"/>
      <c r="Z197" s="67"/>
      <c r="AA197" s="62"/>
      <c r="AB197" s="63"/>
      <c r="AC197" s="63"/>
      <c r="AD197" s="64">
        <f t="shared" si="29"/>
        <v>127.20610000000001</v>
      </c>
      <c r="AE197" s="62">
        <f t="shared" si="30"/>
        <v>390.38118649321314</v>
      </c>
    </row>
    <row r="198" spans="1:31" s="65" customFormat="1" ht="13.5" customHeight="1" x14ac:dyDescent="0.2">
      <c r="A198" s="66">
        <v>35520</v>
      </c>
      <c r="B198" s="67">
        <v>27.48</v>
      </c>
      <c r="C198" s="62">
        <f t="shared" si="31"/>
        <v>84.33302337571466</v>
      </c>
      <c r="D198" s="67">
        <v>10.608000000000001</v>
      </c>
      <c r="E198" s="62">
        <f t="shared" si="31"/>
        <v>32.554756621891599</v>
      </c>
      <c r="F198" s="67">
        <v>0</v>
      </c>
      <c r="G198" s="62">
        <f t="shared" si="25"/>
        <v>0</v>
      </c>
      <c r="H198" s="67">
        <v>8.0220000000000002</v>
      </c>
      <c r="I198" s="62">
        <f t="shared" si="26"/>
        <v>24.618614029111466</v>
      </c>
      <c r="J198" s="67">
        <v>0.27529999999999999</v>
      </c>
      <c r="K198" s="62">
        <f t="shared" si="27"/>
        <v>0.84486467741391003</v>
      </c>
      <c r="L198" s="67">
        <v>29.085999999999999</v>
      </c>
      <c r="M198" s="62">
        <f t="shared" si="28"/>
        <v>89.261656401238596</v>
      </c>
      <c r="N198" s="67">
        <v>17.6066</v>
      </c>
      <c r="O198" s="62">
        <f t="shared" si="23"/>
        <v>54.032671374339806</v>
      </c>
      <c r="P198" s="67">
        <v>0</v>
      </c>
      <c r="Q198" s="62">
        <f t="shared" si="24"/>
        <v>0</v>
      </c>
      <c r="R198" s="67"/>
      <c r="S198" s="62"/>
      <c r="T198" s="360"/>
      <c r="U198" s="62"/>
      <c r="V198" s="67"/>
      <c r="W198" s="62"/>
      <c r="X198" s="67"/>
      <c r="Y198" s="62"/>
      <c r="Z198" s="67"/>
      <c r="AA198" s="62"/>
      <c r="AB198" s="63"/>
      <c r="AC198" s="63"/>
      <c r="AD198" s="64">
        <f t="shared" si="29"/>
        <v>93.0779</v>
      </c>
      <c r="AE198" s="62">
        <f t="shared" si="30"/>
        <v>285.64558647971006</v>
      </c>
    </row>
    <row r="199" spans="1:31" s="65" customFormat="1" ht="13.5" customHeight="1" x14ac:dyDescent="0.2">
      <c r="A199" s="66">
        <v>35550</v>
      </c>
      <c r="B199" s="67">
        <v>21.960999999999999</v>
      </c>
      <c r="C199" s="62">
        <f t="shared" si="31"/>
        <v>67.395834292360618</v>
      </c>
      <c r="D199" s="67">
        <v>16.899999999999999</v>
      </c>
      <c r="E199" s="62">
        <f t="shared" si="31"/>
        <v>51.864195598601817</v>
      </c>
      <c r="F199" s="67">
        <v>10.666</v>
      </c>
      <c r="G199" s="62">
        <f t="shared" si="25"/>
        <v>32.732752086076154</v>
      </c>
      <c r="H199" s="67">
        <v>3.83</v>
      </c>
      <c r="I199" s="62">
        <f t="shared" si="26"/>
        <v>11.753838410807393</v>
      </c>
      <c r="J199" s="67">
        <v>0.78069999999999995</v>
      </c>
      <c r="K199" s="62">
        <f t="shared" si="27"/>
        <v>2.3958803256703218</v>
      </c>
      <c r="L199" s="67">
        <v>25.452999999999999</v>
      </c>
      <c r="M199" s="62">
        <f t="shared" si="28"/>
        <v>78.112388791195983</v>
      </c>
      <c r="N199" s="67">
        <v>4.6371000000000002</v>
      </c>
      <c r="O199" s="62">
        <f t="shared" si="23"/>
        <v>14.230737361554821</v>
      </c>
      <c r="P199" s="67">
        <v>0</v>
      </c>
      <c r="Q199" s="62">
        <f t="shared" si="24"/>
        <v>0</v>
      </c>
      <c r="R199" s="67"/>
      <c r="S199" s="62"/>
      <c r="T199" s="360"/>
      <c r="U199" s="62"/>
      <c r="V199" s="67"/>
      <c r="W199" s="62"/>
      <c r="X199" s="67"/>
      <c r="Y199" s="62"/>
      <c r="Z199" s="67"/>
      <c r="AA199" s="62"/>
      <c r="AB199" s="63"/>
      <c r="AC199" s="63"/>
      <c r="AD199" s="64">
        <f t="shared" si="29"/>
        <v>84.227800000000002</v>
      </c>
      <c r="AE199" s="62">
        <f t="shared" si="30"/>
        <v>258.48562686626713</v>
      </c>
    </row>
    <row r="200" spans="1:31" s="65" customFormat="1" ht="13.5" customHeight="1" x14ac:dyDescent="0.2">
      <c r="A200" s="66">
        <v>35581</v>
      </c>
      <c r="B200" s="67">
        <v>24.87</v>
      </c>
      <c r="C200" s="62">
        <f t="shared" si="31"/>
        <v>76.323227487409895</v>
      </c>
      <c r="D200" s="67">
        <v>21.925000000000001</v>
      </c>
      <c r="E200" s="62">
        <f t="shared" si="31"/>
        <v>67.285354349073657</v>
      </c>
      <c r="F200" s="67">
        <v>13.6326</v>
      </c>
      <c r="G200" s="62">
        <f t="shared" si="25"/>
        <v>41.836913190384564</v>
      </c>
      <c r="H200" s="67">
        <v>2.7440000000000002</v>
      </c>
      <c r="I200" s="62">
        <f t="shared" si="26"/>
        <v>8.4210267883173593</v>
      </c>
      <c r="J200" s="67">
        <v>5.8579999999999997</v>
      </c>
      <c r="K200" s="62">
        <f t="shared" si="27"/>
        <v>17.97754188263961</v>
      </c>
      <c r="L200" s="67">
        <v>24.829000000000001</v>
      </c>
      <c r="M200" s="62">
        <f t="shared" si="28"/>
        <v>76.197403107555289</v>
      </c>
      <c r="N200" s="67">
        <v>15.6432</v>
      </c>
      <c r="O200" s="62">
        <f t="shared" si="23"/>
        <v>48.007218022961418</v>
      </c>
      <c r="P200" s="67">
        <v>0</v>
      </c>
      <c r="Q200" s="62">
        <f t="shared" si="24"/>
        <v>0</v>
      </c>
      <c r="R200" s="67"/>
      <c r="S200" s="62"/>
      <c r="T200" s="360"/>
      <c r="U200" s="62"/>
      <c r="V200" s="67"/>
      <c r="W200" s="62"/>
      <c r="X200" s="67"/>
      <c r="Y200" s="62"/>
      <c r="Z200" s="67"/>
      <c r="AA200" s="62"/>
      <c r="AB200" s="63"/>
      <c r="AC200" s="63"/>
      <c r="AD200" s="64">
        <f t="shared" si="29"/>
        <v>109.5018</v>
      </c>
      <c r="AE200" s="62">
        <f t="shared" si="30"/>
        <v>336.04868482834178</v>
      </c>
    </row>
    <row r="201" spans="1:31" s="65" customFormat="1" ht="13.5" customHeight="1" x14ac:dyDescent="0.2">
      <c r="A201" s="66">
        <v>35611</v>
      </c>
      <c r="B201" s="67">
        <v>24.2</v>
      </c>
      <c r="C201" s="62">
        <f t="shared" si="31"/>
        <v>74.267072987346978</v>
      </c>
      <c r="D201" s="67">
        <v>26.088999999999999</v>
      </c>
      <c r="E201" s="62">
        <f t="shared" si="31"/>
        <v>80.064201122598973</v>
      </c>
      <c r="F201" s="67">
        <v>14.447100000000001</v>
      </c>
      <c r="G201" s="62">
        <f t="shared" si="25"/>
        <v>44.336521907252084</v>
      </c>
      <c r="H201" s="67">
        <v>11.8</v>
      </c>
      <c r="I201" s="62">
        <f t="shared" si="26"/>
        <v>36.212870299615467</v>
      </c>
      <c r="J201" s="67">
        <v>11.1975</v>
      </c>
      <c r="K201" s="62">
        <f t="shared" si="27"/>
        <v>34.363865693215608</v>
      </c>
      <c r="L201" s="67">
        <v>22.466999999999999</v>
      </c>
      <c r="M201" s="62">
        <f t="shared" si="28"/>
        <v>68.948691273005153</v>
      </c>
      <c r="N201" s="67">
        <v>11.7064</v>
      </c>
      <c r="O201" s="62">
        <f t="shared" si="23"/>
        <v>35.925622447069365</v>
      </c>
      <c r="P201" s="67">
        <v>4.7374999999999998</v>
      </c>
      <c r="Q201" s="62">
        <f t="shared" si="24"/>
        <v>14.538853647832905</v>
      </c>
      <c r="R201" s="68"/>
      <c r="S201" s="62"/>
      <c r="T201" s="355"/>
      <c r="U201" s="62"/>
      <c r="V201" s="68"/>
      <c r="W201" s="62"/>
      <c r="X201" s="68"/>
      <c r="Y201" s="62"/>
      <c r="Z201" s="68"/>
      <c r="AA201" s="62"/>
      <c r="AB201" s="63"/>
      <c r="AC201" s="63"/>
      <c r="AD201" s="64">
        <f t="shared" si="29"/>
        <v>126.64450000000001</v>
      </c>
      <c r="AE201" s="62">
        <f t="shared" si="30"/>
        <v>388.65769937793658</v>
      </c>
    </row>
    <row r="202" spans="1:31" s="65" customFormat="1" ht="13.5" customHeight="1" x14ac:dyDescent="0.2">
      <c r="A202" s="66">
        <v>35642</v>
      </c>
      <c r="B202" s="67">
        <v>24.997</v>
      </c>
      <c r="C202" s="62">
        <f t="shared" si="31"/>
        <v>76.712976176227784</v>
      </c>
      <c r="D202" s="67">
        <v>24.59</v>
      </c>
      <c r="E202" s="62">
        <f t="shared" si="31"/>
        <v>75.463939039622403</v>
      </c>
      <c r="F202" s="67">
        <v>18.409400000000002</v>
      </c>
      <c r="G202" s="62">
        <f t="shared" si="25"/>
        <v>56.496374109639071</v>
      </c>
      <c r="H202" s="67">
        <v>14.253</v>
      </c>
      <c r="I202" s="62">
        <f t="shared" si="26"/>
        <v>43.740850879696545</v>
      </c>
      <c r="J202" s="67">
        <v>7.8928000000000003</v>
      </c>
      <c r="K202" s="62">
        <f t="shared" si="27"/>
        <v>24.22211378820381</v>
      </c>
      <c r="L202" s="67">
        <v>34.25</v>
      </c>
      <c r="M202" s="62">
        <f t="shared" si="28"/>
        <v>105.10939048829066</v>
      </c>
      <c r="N202" s="67">
        <v>23.673400000000001</v>
      </c>
      <c r="O202" s="62">
        <f t="shared" si="23"/>
        <v>72.650996928043796</v>
      </c>
      <c r="P202" s="67">
        <v>0.90229999999999999</v>
      </c>
      <c r="Q202" s="62">
        <f t="shared" si="24"/>
        <v>2.7690570229951725</v>
      </c>
      <c r="R202" s="68"/>
      <c r="S202" s="62"/>
      <c r="T202" s="355"/>
      <c r="U202" s="62"/>
      <c r="V202" s="68"/>
      <c r="W202" s="62"/>
      <c r="X202" s="68"/>
      <c r="Y202" s="62"/>
      <c r="Z202" s="68"/>
      <c r="AA202" s="62"/>
      <c r="AB202" s="63"/>
      <c r="AC202" s="63"/>
      <c r="AD202" s="64">
        <f t="shared" si="29"/>
        <v>148.96789999999999</v>
      </c>
      <c r="AE202" s="62">
        <f t="shared" si="30"/>
        <v>457.16569843271924</v>
      </c>
    </row>
    <row r="203" spans="1:31" s="65" customFormat="1" ht="13.5" customHeight="1" x14ac:dyDescent="0.2">
      <c r="A203" s="66">
        <v>35673</v>
      </c>
      <c r="B203" s="67">
        <v>19.384</v>
      </c>
      <c r="C203" s="62">
        <f t="shared" si="31"/>
        <v>59.487311685402226</v>
      </c>
      <c r="D203" s="67">
        <v>16.893000000000001</v>
      </c>
      <c r="E203" s="62">
        <f t="shared" si="31"/>
        <v>51.84271338740713</v>
      </c>
      <c r="F203" s="67">
        <v>12.8154</v>
      </c>
      <c r="G203" s="62">
        <f t="shared" si="25"/>
        <v>39.329018477770518</v>
      </c>
      <c r="H203" s="67">
        <v>12.532999999999999</v>
      </c>
      <c r="I203" s="62">
        <f t="shared" si="26"/>
        <v>38.462364700430562</v>
      </c>
      <c r="J203" s="67">
        <v>1.0571999999999999</v>
      </c>
      <c r="K203" s="62">
        <f t="shared" si="27"/>
        <v>3.2444276678604638</v>
      </c>
      <c r="L203" s="67">
        <v>7.0730000000000004</v>
      </c>
      <c r="M203" s="62">
        <f t="shared" si="28"/>
        <v>21.706239968574593</v>
      </c>
      <c r="N203" s="67">
        <v>10.7363</v>
      </c>
      <c r="O203" s="62">
        <f t="shared" si="23"/>
        <v>32.948494864217082</v>
      </c>
      <c r="P203" s="67">
        <v>5.0000000000000001E-4</v>
      </c>
      <c r="Q203" s="62">
        <f t="shared" si="24"/>
        <v>1.5344436567633673E-3</v>
      </c>
      <c r="R203" s="68"/>
      <c r="S203" s="62"/>
      <c r="T203" s="355"/>
      <c r="U203" s="62"/>
      <c r="V203" s="68"/>
      <c r="W203" s="62"/>
      <c r="X203" s="68"/>
      <c r="Y203" s="62"/>
      <c r="Z203" s="68"/>
      <c r="AA203" s="62"/>
      <c r="AB203" s="63"/>
      <c r="AC203" s="63"/>
      <c r="AD203" s="64">
        <f t="shared" si="29"/>
        <v>80.492400000000004</v>
      </c>
      <c r="AE203" s="62">
        <f t="shared" si="30"/>
        <v>247.02210519531934</v>
      </c>
    </row>
    <row r="204" spans="1:31" s="65" customFormat="1" ht="13.5" customHeight="1" x14ac:dyDescent="0.2">
      <c r="A204" s="66">
        <v>35703</v>
      </c>
      <c r="B204" s="67">
        <v>27.571999999999999</v>
      </c>
      <c r="C204" s="62">
        <f t="shared" si="31"/>
        <v>84.61536100855912</v>
      </c>
      <c r="D204" s="67">
        <v>16.390999999999998</v>
      </c>
      <c r="E204" s="62">
        <f t="shared" si="31"/>
        <v>50.302131956016702</v>
      </c>
      <c r="F204" s="67">
        <v>18.687899999999999</v>
      </c>
      <c r="G204" s="62">
        <f t="shared" si="25"/>
        <v>57.351059226456265</v>
      </c>
      <c r="H204" s="67">
        <v>11.116</v>
      </c>
      <c r="I204" s="62">
        <f t="shared" si="26"/>
        <v>34.113751377163183</v>
      </c>
      <c r="J204" s="67">
        <v>0.24540000000000001</v>
      </c>
      <c r="K204" s="62">
        <f t="shared" si="27"/>
        <v>0.75310494673946071</v>
      </c>
      <c r="L204" s="67">
        <v>37.640999999999998</v>
      </c>
      <c r="M204" s="62">
        <f t="shared" si="28"/>
        <v>115.51598736845982</v>
      </c>
      <c r="N204" s="67">
        <v>4.9021999999999997</v>
      </c>
      <c r="O204" s="62">
        <f t="shared" si="23"/>
        <v>15.044299388370758</v>
      </c>
      <c r="P204" s="67">
        <v>19.655999999999999</v>
      </c>
      <c r="Q204" s="62">
        <f t="shared" si="24"/>
        <v>60.322049034681498</v>
      </c>
      <c r="R204" s="68"/>
      <c r="S204" s="62"/>
      <c r="T204" s="355"/>
      <c r="U204" s="62"/>
      <c r="V204" s="68"/>
      <c r="W204" s="62"/>
      <c r="X204" s="68"/>
      <c r="Y204" s="62"/>
      <c r="Z204" s="68"/>
      <c r="AA204" s="62"/>
      <c r="AB204" s="63"/>
      <c r="AC204" s="63"/>
      <c r="AD204" s="64">
        <f t="shared" si="29"/>
        <v>136.2115</v>
      </c>
      <c r="AE204" s="62">
        <f t="shared" si="30"/>
        <v>418.01774430644679</v>
      </c>
    </row>
    <row r="205" spans="1:31" s="65" customFormat="1" ht="13.5" customHeight="1" x14ac:dyDescent="0.2">
      <c r="A205" s="66">
        <v>35734</v>
      </c>
      <c r="B205" s="67">
        <v>19.312000000000001</v>
      </c>
      <c r="C205" s="62">
        <f t="shared" si="31"/>
        <v>59.266351798828296</v>
      </c>
      <c r="D205" s="67">
        <v>17.042999999999999</v>
      </c>
      <c r="E205" s="62">
        <f t="shared" si="31"/>
        <v>52.303046484436138</v>
      </c>
      <c r="F205" s="67">
        <v>13.2951</v>
      </c>
      <c r="G205" s="62">
        <f t="shared" si="25"/>
        <v>40.80116372206929</v>
      </c>
      <c r="H205" s="67">
        <v>11.98</v>
      </c>
      <c r="I205" s="62">
        <f t="shared" si="26"/>
        <v>36.76527001605028</v>
      </c>
      <c r="J205" s="67">
        <v>0.1075</v>
      </c>
      <c r="K205" s="62">
        <f t="shared" si="27"/>
        <v>0.32990538620412396</v>
      </c>
      <c r="L205" s="67">
        <v>36.97</v>
      </c>
      <c r="M205" s="62">
        <f t="shared" si="28"/>
        <v>113.45676398108338</v>
      </c>
      <c r="N205" s="67">
        <v>26.472000000000001</v>
      </c>
      <c r="O205" s="62">
        <f t="shared" si="23"/>
        <v>81.239584963679718</v>
      </c>
      <c r="P205" s="67">
        <v>26.201000000000001</v>
      </c>
      <c r="Q205" s="62">
        <f t="shared" si="24"/>
        <v>80.40791650171397</v>
      </c>
      <c r="R205" s="68"/>
      <c r="S205" s="62"/>
      <c r="T205" s="355"/>
      <c r="U205" s="62"/>
      <c r="V205" s="68"/>
      <c r="W205" s="62"/>
      <c r="X205" s="68"/>
      <c r="Y205" s="62"/>
      <c r="Z205" s="68"/>
      <c r="AA205" s="62"/>
      <c r="AB205" s="63"/>
      <c r="AC205" s="63"/>
      <c r="AD205" s="64">
        <f t="shared" si="29"/>
        <v>151.38060000000002</v>
      </c>
      <c r="AE205" s="62">
        <f t="shared" si="30"/>
        <v>464.57000285406531</v>
      </c>
    </row>
    <row r="206" spans="1:31" s="65" customFormat="1" ht="13.5" customHeight="1" x14ac:dyDescent="0.2">
      <c r="A206" s="66">
        <v>35764</v>
      </c>
      <c r="B206" s="67">
        <v>25.273</v>
      </c>
      <c r="C206" s="62">
        <f t="shared" si="31"/>
        <v>77.559989074761162</v>
      </c>
      <c r="D206" s="67">
        <v>25.536000000000001</v>
      </c>
      <c r="E206" s="62">
        <f t="shared" si="31"/>
        <v>78.367106438218698</v>
      </c>
      <c r="F206" s="67">
        <v>14.580299999999999</v>
      </c>
      <c r="G206" s="62">
        <f t="shared" si="25"/>
        <v>44.745297697413847</v>
      </c>
      <c r="H206" s="67">
        <v>16.23</v>
      </c>
      <c r="I206" s="62">
        <f t="shared" si="26"/>
        <v>49.808041098538901</v>
      </c>
      <c r="J206" s="67">
        <v>0</v>
      </c>
      <c r="K206" s="62">
        <f t="shared" si="27"/>
        <v>0</v>
      </c>
      <c r="L206" s="67">
        <v>27.745000000000001</v>
      </c>
      <c r="M206" s="62">
        <f t="shared" si="28"/>
        <v>85.146278513799246</v>
      </c>
      <c r="N206" s="67">
        <v>14.3432</v>
      </c>
      <c r="O206" s="62">
        <f t="shared" si="23"/>
        <v>44.017664515376659</v>
      </c>
      <c r="P206" s="67">
        <v>25.8</v>
      </c>
      <c r="Q206" s="62">
        <f t="shared" si="24"/>
        <v>79.177292688989752</v>
      </c>
      <c r="R206" s="68"/>
      <c r="S206" s="62"/>
      <c r="T206" s="355"/>
      <c r="U206" s="62"/>
      <c r="V206" s="68"/>
      <c r="W206" s="62"/>
      <c r="X206" s="68"/>
      <c r="Y206" s="62"/>
      <c r="Z206" s="68"/>
      <c r="AA206" s="62"/>
      <c r="AB206" s="63"/>
      <c r="AC206" s="63"/>
      <c r="AD206" s="64">
        <f t="shared" si="29"/>
        <v>149.50749999999999</v>
      </c>
      <c r="AE206" s="62">
        <f t="shared" si="30"/>
        <v>458.82167002709826</v>
      </c>
    </row>
    <row r="207" spans="1:31" s="65" customFormat="1" ht="13.5" customHeight="1" x14ac:dyDescent="0.2">
      <c r="A207" s="66">
        <v>35795</v>
      </c>
      <c r="B207" s="67">
        <v>30.256</v>
      </c>
      <c r="C207" s="62">
        <f t="shared" si="31"/>
        <v>92.852254558064885</v>
      </c>
      <c r="D207" s="67">
        <v>34.128999999999998</v>
      </c>
      <c r="E207" s="62">
        <f t="shared" si="31"/>
        <v>104.73805512335393</v>
      </c>
      <c r="F207" s="67">
        <v>19.034199999999998</v>
      </c>
      <c r="G207" s="62">
        <f t="shared" si="25"/>
        <v>58.413814903130572</v>
      </c>
      <c r="H207" s="67">
        <v>23.722000000000001</v>
      </c>
      <c r="I207" s="62">
        <f t="shared" si="26"/>
        <v>72.800144851481193</v>
      </c>
      <c r="J207" s="67">
        <v>4.3686999999999996</v>
      </c>
      <c r="K207" s="62">
        <f t="shared" si="27"/>
        <v>13.407048006604246</v>
      </c>
      <c r="L207" s="67">
        <v>32.444000000000003</v>
      </c>
      <c r="M207" s="62">
        <f t="shared" si="28"/>
        <v>99.566980000061392</v>
      </c>
      <c r="N207" s="67">
        <v>2.7894000000000001</v>
      </c>
      <c r="O207" s="62">
        <f t="shared" si="23"/>
        <v>8.5603542723514732</v>
      </c>
      <c r="P207" s="67">
        <v>33.435000000000002</v>
      </c>
      <c r="Q207" s="62">
        <f t="shared" si="24"/>
        <v>102.60824732776638</v>
      </c>
      <c r="R207" s="68"/>
      <c r="S207" s="62"/>
      <c r="T207" s="355"/>
      <c r="U207" s="62"/>
      <c r="V207" s="68"/>
      <c r="W207" s="62"/>
      <c r="X207" s="68"/>
      <c r="Y207" s="62"/>
      <c r="Z207" s="68"/>
      <c r="AA207" s="62"/>
      <c r="AB207" s="63"/>
      <c r="AC207" s="63"/>
      <c r="AD207" s="64">
        <f t="shared" si="29"/>
        <v>180.17830000000001</v>
      </c>
      <c r="AE207" s="62">
        <f t="shared" si="30"/>
        <v>552.94689904281404</v>
      </c>
    </row>
    <row r="208" spans="1:31" s="65" customFormat="1" x14ac:dyDescent="0.2">
      <c r="A208" s="69">
        <v>35826</v>
      </c>
      <c r="B208" s="70">
        <v>23.402999999999999</v>
      </c>
      <c r="C208" s="62">
        <f t="shared" si="31"/>
        <v>71.821169798466173</v>
      </c>
      <c r="D208" s="70">
        <v>26.2</v>
      </c>
      <c r="E208" s="62">
        <f t="shared" si="31"/>
        <v>80.404847614400452</v>
      </c>
      <c r="F208" s="70">
        <v>15.407999999999999</v>
      </c>
      <c r="G208" s="62">
        <f t="shared" si="25"/>
        <v>47.285415726819927</v>
      </c>
      <c r="H208" s="70">
        <v>15.661</v>
      </c>
      <c r="I208" s="62">
        <f t="shared" si="26"/>
        <v>48.061844217142188</v>
      </c>
      <c r="J208" s="70">
        <v>12.606999999999999</v>
      </c>
      <c r="K208" s="62">
        <f t="shared" si="27"/>
        <v>38.689462361631541</v>
      </c>
      <c r="L208" s="70">
        <v>22.788</v>
      </c>
      <c r="M208" s="62">
        <f t="shared" si="28"/>
        <v>69.933804100647222</v>
      </c>
      <c r="N208" s="70">
        <v>6.4329999999999998</v>
      </c>
      <c r="O208" s="62">
        <f t="shared" si="23"/>
        <v>19.742152087917482</v>
      </c>
      <c r="P208" s="70">
        <v>44.523000000000003</v>
      </c>
      <c r="Q208" s="62">
        <f t="shared" si="24"/>
        <v>136.6360698601508</v>
      </c>
      <c r="R208" s="71"/>
      <c r="S208" s="62"/>
      <c r="T208" s="379"/>
      <c r="U208" s="62"/>
      <c r="V208" s="71"/>
      <c r="W208" s="62"/>
      <c r="X208" s="71"/>
      <c r="Y208" s="62"/>
      <c r="Z208" s="71"/>
      <c r="AA208" s="62"/>
      <c r="AB208" s="63"/>
      <c r="AC208" s="63"/>
      <c r="AD208" s="64">
        <f t="shared" si="29"/>
        <v>167.023</v>
      </c>
      <c r="AE208" s="62">
        <f t="shared" si="30"/>
        <v>512.57476576717579</v>
      </c>
    </row>
    <row r="209" spans="1:31" s="65" customFormat="1" x14ac:dyDescent="0.2">
      <c r="A209" s="69">
        <v>35854</v>
      </c>
      <c r="B209" s="70">
        <v>22.234999999999999</v>
      </c>
      <c r="C209" s="62">
        <f t="shared" si="31"/>
        <v>68.236709416266947</v>
      </c>
      <c r="D209" s="70">
        <v>22.907</v>
      </c>
      <c r="E209" s="62">
        <f t="shared" si="31"/>
        <v>70.299001690956914</v>
      </c>
      <c r="F209" s="70">
        <v>14.936999999999999</v>
      </c>
      <c r="G209" s="62">
        <f t="shared" si="25"/>
        <v>45.839969802148836</v>
      </c>
      <c r="H209" s="70">
        <v>15.763</v>
      </c>
      <c r="I209" s="62">
        <f t="shared" si="26"/>
        <v>48.374870723121916</v>
      </c>
      <c r="J209" s="70">
        <v>11.082000000000001</v>
      </c>
      <c r="K209" s="62">
        <f t="shared" si="27"/>
        <v>34.009409208503271</v>
      </c>
      <c r="L209" s="70">
        <v>23.74</v>
      </c>
      <c r="M209" s="62">
        <f t="shared" si="28"/>
        <v>72.85538482312468</v>
      </c>
      <c r="N209" s="70">
        <v>13.801</v>
      </c>
      <c r="O209" s="62">
        <f t="shared" si="23"/>
        <v>42.353713813982466</v>
      </c>
      <c r="P209" s="70">
        <v>21.192</v>
      </c>
      <c r="Q209" s="62">
        <f t="shared" si="24"/>
        <v>65.035859948258562</v>
      </c>
      <c r="R209" s="71"/>
      <c r="S209" s="62"/>
      <c r="T209" s="379"/>
      <c r="U209" s="62"/>
      <c r="V209" s="71"/>
      <c r="W209" s="62"/>
      <c r="X209" s="71"/>
      <c r="Y209" s="62"/>
      <c r="Z209" s="71"/>
      <c r="AA209" s="62"/>
      <c r="AB209" s="63"/>
      <c r="AC209" s="63"/>
      <c r="AD209" s="64">
        <f t="shared" si="29"/>
        <v>145.65699999999998</v>
      </c>
      <c r="AE209" s="62">
        <f t="shared" si="30"/>
        <v>447.00491942636347</v>
      </c>
    </row>
    <row r="210" spans="1:31" s="65" customFormat="1" x14ac:dyDescent="0.2">
      <c r="A210" s="69">
        <v>35885</v>
      </c>
      <c r="B210" s="70">
        <v>26.141999999999999</v>
      </c>
      <c r="C210" s="62">
        <f t="shared" si="31"/>
        <v>80.22685215021589</v>
      </c>
      <c r="D210" s="70">
        <v>31.574000000000002</v>
      </c>
      <c r="E210" s="62">
        <f t="shared" si="31"/>
        <v>96.897048037293118</v>
      </c>
      <c r="F210" s="70">
        <v>15.348000000000001</v>
      </c>
      <c r="G210" s="62">
        <f t="shared" si="25"/>
        <v>47.101282488008323</v>
      </c>
      <c r="H210" s="70">
        <v>12.471</v>
      </c>
      <c r="I210" s="62">
        <f t="shared" si="26"/>
        <v>38.272093686991909</v>
      </c>
      <c r="J210" s="70">
        <v>8.0950000000000006</v>
      </c>
      <c r="K210" s="62">
        <f t="shared" si="27"/>
        <v>24.84264280299892</v>
      </c>
      <c r="L210" s="70">
        <v>28.143999999999998</v>
      </c>
      <c r="M210" s="62">
        <f t="shared" si="28"/>
        <v>86.370764551896414</v>
      </c>
      <c r="N210" s="70">
        <v>16.57</v>
      </c>
      <c r="O210" s="62">
        <f t="shared" si="23"/>
        <v>50.85146278513799</v>
      </c>
      <c r="P210" s="70">
        <v>24.817</v>
      </c>
      <c r="Q210" s="62">
        <f t="shared" si="24"/>
        <v>76.160576459792978</v>
      </c>
      <c r="R210" s="71"/>
      <c r="S210" s="62"/>
      <c r="T210" s="379"/>
      <c r="U210" s="62"/>
      <c r="V210" s="71"/>
      <c r="W210" s="62"/>
      <c r="X210" s="71"/>
      <c r="Y210" s="62"/>
      <c r="Z210" s="71"/>
      <c r="AA210" s="62"/>
      <c r="AB210" s="63"/>
      <c r="AC210" s="63"/>
      <c r="AD210" s="64">
        <f t="shared" si="29"/>
        <v>163.161</v>
      </c>
      <c r="AE210" s="62">
        <f t="shared" si="30"/>
        <v>500.72272296233552</v>
      </c>
    </row>
    <row r="211" spans="1:31" s="65" customFormat="1" x14ac:dyDescent="0.2">
      <c r="A211" s="69">
        <v>35915</v>
      </c>
      <c r="B211" s="70">
        <v>15.625999999999999</v>
      </c>
      <c r="C211" s="62">
        <f t="shared" si="31"/>
        <v>47.954433161168758</v>
      </c>
      <c r="D211" s="70">
        <v>27.178999999999998</v>
      </c>
      <c r="E211" s="62">
        <f t="shared" si="31"/>
        <v>83.409288294343114</v>
      </c>
      <c r="F211" s="70">
        <v>11.334</v>
      </c>
      <c r="G211" s="62">
        <f t="shared" si="25"/>
        <v>34.782768811512007</v>
      </c>
      <c r="H211" s="70">
        <v>3.5710000000000002</v>
      </c>
      <c r="I211" s="62">
        <f t="shared" si="26"/>
        <v>10.958996596603969</v>
      </c>
      <c r="J211" s="70">
        <v>2E-3</v>
      </c>
      <c r="K211" s="62">
        <f t="shared" si="27"/>
        <v>6.1377746270534694E-3</v>
      </c>
      <c r="L211" s="70">
        <v>30.994</v>
      </c>
      <c r="M211" s="62">
        <f t="shared" si="28"/>
        <v>95.117093395447611</v>
      </c>
      <c r="N211" s="70">
        <v>9.4149999999999991</v>
      </c>
      <c r="O211" s="62">
        <f t="shared" si="23"/>
        <v>28.893574056854206</v>
      </c>
      <c r="P211" s="70">
        <v>15.472</v>
      </c>
      <c r="Q211" s="62">
        <f t="shared" si="24"/>
        <v>47.481824514885638</v>
      </c>
      <c r="R211" s="71"/>
      <c r="S211" s="62"/>
      <c r="T211" s="379"/>
      <c r="U211" s="62"/>
      <c r="V211" s="71"/>
      <c r="W211" s="62"/>
      <c r="X211" s="71"/>
      <c r="Y211" s="62"/>
      <c r="Z211" s="71"/>
      <c r="AA211" s="62"/>
      <c r="AB211" s="63"/>
      <c r="AC211" s="63"/>
      <c r="AD211" s="64">
        <f t="shared" si="29"/>
        <v>113.593</v>
      </c>
      <c r="AE211" s="62">
        <f t="shared" si="30"/>
        <v>348.60411660544236</v>
      </c>
    </row>
    <row r="212" spans="1:31" s="65" customFormat="1" x14ac:dyDescent="0.2">
      <c r="A212" s="69">
        <v>35945</v>
      </c>
      <c r="B212" s="70">
        <v>28.164000000000001</v>
      </c>
      <c r="C212" s="62">
        <f t="shared" si="31"/>
        <v>86.432142298166951</v>
      </c>
      <c r="D212" s="70">
        <v>26.561</v>
      </c>
      <c r="E212" s="62">
        <f t="shared" si="31"/>
        <v>81.512715934583596</v>
      </c>
      <c r="F212" s="70">
        <v>18.210999999999999</v>
      </c>
      <c r="G212" s="62">
        <f t="shared" si="25"/>
        <v>55.887506866635363</v>
      </c>
      <c r="H212" s="70">
        <v>10.394</v>
      </c>
      <c r="I212" s="62">
        <f t="shared" si="26"/>
        <v>31.898014736796881</v>
      </c>
      <c r="J212" s="70">
        <v>0.8</v>
      </c>
      <c r="K212" s="62">
        <f t="shared" si="27"/>
        <v>2.4551098508213878</v>
      </c>
      <c r="L212" s="70">
        <v>30.925999999999998</v>
      </c>
      <c r="M212" s="62">
        <f t="shared" si="28"/>
        <v>94.908409058127788</v>
      </c>
      <c r="N212" s="70">
        <v>10.065</v>
      </c>
      <c r="O212" s="62">
        <f t="shared" si="23"/>
        <v>30.888350810646585</v>
      </c>
      <c r="P212" s="70">
        <v>8.4510000000000005</v>
      </c>
      <c r="Q212" s="62">
        <f t="shared" si="24"/>
        <v>25.935166686614433</v>
      </c>
      <c r="R212" s="71"/>
      <c r="S212" s="62"/>
      <c r="T212" s="379"/>
      <c r="U212" s="62"/>
      <c r="V212" s="71"/>
      <c r="W212" s="62"/>
      <c r="X212" s="71"/>
      <c r="Y212" s="62"/>
      <c r="Z212" s="71"/>
      <c r="AA212" s="62"/>
      <c r="AB212" s="63"/>
      <c r="AC212" s="63"/>
      <c r="AD212" s="64">
        <f t="shared" si="29"/>
        <v>133.572</v>
      </c>
      <c r="AE212" s="62">
        <f t="shared" si="30"/>
        <v>409.91741624239302</v>
      </c>
    </row>
    <row r="213" spans="1:31" s="65" customFormat="1" x14ac:dyDescent="0.2">
      <c r="A213" s="69">
        <v>35976</v>
      </c>
      <c r="B213" s="70">
        <v>28.202000000000002</v>
      </c>
      <c r="C213" s="62">
        <f t="shared" si="31"/>
        <v>86.548760016080976</v>
      </c>
      <c r="D213" s="70">
        <v>27.587</v>
      </c>
      <c r="E213" s="62">
        <f t="shared" si="31"/>
        <v>84.661394318262026</v>
      </c>
      <c r="F213" s="70">
        <v>16.251000000000001</v>
      </c>
      <c r="G213" s="62">
        <f t="shared" si="25"/>
        <v>49.87248773212297</v>
      </c>
      <c r="H213" s="70">
        <v>17.295000000000002</v>
      </c>
      <c r="I213" s="62">
        <f t="shared" si="26"/>
        <v>53.076406087444873</v>
      </c>
      <c r="J213" s="70">
        <v>3.367</v>
      </c>
      <c r="K213" s="62">
        <f t="shared" si="27"/>
        <v>10.332943584644516</v>
      </c>
      <c r="L213" s="70">
        <v>31.419</v>
      </c>
      <c r="M213" s="62">
        <f t="shared" si="28"/>
        <v>96.42137050369648</v>
      </c>
      <c r="N213" s="70">
        <v>34.255000000000003</v>
      </c>
      <c r="O213" s="62">
        <f t="shared" si="23"/>
        <v>105.12473492485829</v>
      </c>
      <c r="P213" s="70">
        <v>30.751000000000001</v>
      </c>
      <c r="Q213" s="62">
        <f t="shared" si="24"/>
        <v>94.371353778260612</v>
      </c>
      <c r="R213" s="71"/>
      <c r="S213" s="62"/>
      <c r="T213" s="379"/>
      <c r="U213" s="62"/>
      <c r="V213" s="71"/>
      <c r="W213" s="62"/>
      <c r="X213" s="71"/>
      <c r="Y213" s="62"/>
      <c r="Z213" s="71"/>
      <c r="AA213" s="62"/>
      <c r="AB213" s="63"/>
      <c r="AC213" s="63"/>
      <c r="AD213" s="64">
        <f t="shared" si="29"/>
        <v>189.12699999999998</v>
      </c>
      <c r="AE213" s="62">
        <f t="shared" si="30"/>
        <v>580.40945094537062</v>
      </c>
    </row>
    <row r="214" spans="1:31" s="65" customFormat="1" x14ac:dyDescent="0.2">
      <c r="A214" s="69">
        <v>36007</v>
      </c>
      <c r="B214" s="70">
        <v>17.553999999999998</v>
      </c>
      <c r="C214" s="62">
        <f t="shared" si="31"/>
        <v>53.871247901648296</v>
      </c>
      <c r="D214" s="70">
        <v>9.9960000000000004</v>
      </c>
      <c r="E214" s="62">
        <f t="shared" si="31"/>
        <v>30.676597586013241</v>
      </c>
      <c r="F214" s="70">
        <v>6.2990000000000004</v>
      </c>
      <c r="G214" s="62">
        <f t="shared" si="25"/>
        <v>19.330921187904902</v>
      </c>
      <c r="H214" s="70">
        <v>5.6680000000000001</v>
      </c>
      <c r="I214" s="62">
        <f t="shared" si="26"/>
        <v>17.394453293069532</v>
      </c>
      <c r="J214" s="70">
        <v>7.5999999999999998E-2</v>
      </c>
      <c r="K214" s="62">
        <f t="shared" si="27"/>
        <v>0.23323543582803183</v>
      </c>
      <c r="L214" s="70">
        <v>27.887</v>
      </c>
      <c r="M214" s="62">
        <f t="shared" si="28"/>
        <v>85.582060512320055</v>
      </c>
      <c r="N214" s="70">
        <v>29.102</v>
      </c>
      <c r="O214" s="62">
        <f t="shared" si="23"/>
        <v>89.310758598255035</v>
      </c>
      <c r="P214" s="70">
        <v>25.349</v>
      </c>
      <c r="Q214" s="62">
        <f t="shared" si="24"/>
        <v>77.793224510589198</v>
      </c>
      <c r="R214" s="71"/>
      <c r="S214" s="62"/>
      <c r="T214" s="379"/>
      <c r="U214" s="62"/>
      <c r="V214" s="71"/>
      <c r="W214" s="62"/>
      <c r="X214" s="71"/>
      <c r="Y214" s="62"/>
      <c r="Z214" s="71"/>
      <c r="AA214" s="62"/>
      <c r="AB214" s="63"/>
      <c r="AC214" s="63"/>
      <c r="AD214" s="64">
        <f t="shared" si="29"/>
        <v>121.931</v>
      </c>
      <c r="AE214" s="62">
        <f t="shared" si="30"/>
        <v>374.19249902562825</v>
      </c>
    </row>
    <row r="215" spans="1:31" s="65" customFormat="1" x14ac:dyDescent="0.2">
      <c r="A215" s="69">
        <v>36038</v>
      </c>
      <c r="B215" s="70">
        <v>14.55</v>
      </c>
      <c r="C215" s="62">
        <f t="shared" si="31"/>
        <v>44.652310411813986</v>
      </c>
      <c r="D215" s="70">
        <v>13.010999999999999</v>
      </c>
      <c r="E215" s="62">
        <f t="shared" si="31"/>
        <v>39.929292836296341</v>
      </c>
      <c r="F215" s="70">
        <v>16.981000000000002</v>
      </c>
      <c r="G215" s="62">
        <f t="shared" si="25"/>
        <v>52.112775470997484</v>
      </c>
      <c r="H215" s="70">
        <v>5.734</v>
      </c>
      <c r="I215" s="62">
        <f t="shared" si="26"/>
        <v>17.596999855762295</v>
      </c>
      <c r="J215" s="70">
        <v>0</v>
      </c>
      <c r="K215" s="62">
        <f t="shared" si="27"/>
        <v>0</v>
      </c>
      <c r="L215" s="70">
        <v>31.385000000000002</v>
      </c>
      <c r="M215" s="62">
        <f t="shared" si="28"/>
        <v>96.317028335036568</v>
      </c>
      <c r="N215" s="70">
        <v>26.363</v>
      </c>
      <c r="O215" s="62">
        <f t="shared" si="23"/>
        <v>80.905076246505303</v>
      </c>
      <c r="P215" s="70">
        <v>25.972999999999999</v>
      </c>
      <c r="Q215" s="62">
        <f t="shared" si="24"/>
        <v>79.708210194229878</v>
      </c>
      <c r="R215" s="71"/>
      <c r="S215" s="62"/>
      <c r="T215" s="379"/>
      <c r="U215" s="62"/>
      <c r="V215" s="71"/>
      <c r="W215" s="62"/>
      <c r="X215" s="71"/>
      <c r="Y215" s="62"/>
      <c r="Z215" s="71"/>
      <c r="AA215" s="62"/>
      <c r="AB215" s="63"/>
      <c r="AC215" s="63"/>
      <c r="AD215" s="64">
        <f t="shared" si="29"/>
        <v>133.99700000000001</v>
      </c>
      <c r="AE215" s="62">
        <f t="shared" si="30"/>
        <v>411.22169335064189</v>
      </c>
    </row>
    <row r="216" spans="1:31" s="65" customFormat="1" x14ac:dyDescent="0.2">
      <c r="A216" s="72" t="s">
        <v>15</v>
      </c>
      <c r="B216" s="70">
        <v>29.891999999999999</v>
      </c>
      <c r="C216" s="62">
        <f t="shared" si="31"/>
        <v>91.735179575941146</v>
      </c>
      <c r="D216" s="70">
        <v>32.368000000000002</v>
      </c>
      <c r="E216" s="62">
        <f t="shared" si="31"/>
        <v>99.333744564233356</v>
      </c>
      <c r="F216" s="70">
        <v>18.574999999999999</v>
      </c>
      <c r="G216" s="62">
        <f t="shared" si="25"/>
        <v>57.004581848759095</v>
      </c>
      <c r="H216" s="70">
        <v>0.89800000000000002</v>
      </c>
      <c r="I216" s="62">
        <f t="shared" si="26"/>
        <v>2.7558608075470077</v>
      </c>
      <c r="J216" s="70">
        <v>0</v>
      </c>
      <c r="K216" s="62">
        <f t="shared" si="27"/>
        <v>0</v>
      </c>
      <c r="L216" s="70">
        <v>30.992999999999999</v>
      </c>
      <c r="M216" s="62">
        <f t="shared" si="28"/>
        <v>95.114024508134079</v>
      </c>
      <c r="N216" s="70">
        <v>0</v>
      </c>
      <c r="O216" s="62">
        <f t="shared" si="23"/>
        <v>0</v>
      </c>
      <c r="P216" s="70">
        <v>31.038</v>
      </c>
      <c r="Q216" s="62">
        <f t="shared" si="24"/>
        <v>95.252124437242784</v>
      </c>
      <c r="R216" s="71"/>
      <c r="S216" s="62"/>
      <c r="T216" s="379"/>
      <c r="U216" s="62"/>
      <c r="V216" s="71"/>
      <c r="W216" s="62"/>
      <c r="X216" s="71"/>
      <c r="Y216" s="62"/>
      <c r="Z216" s="71"/>
      <c r="AA216" s="62"/>
      <c r="AB216" s="63"/>
      <c r="AC216" s="63"/>
      <c r="AD216" s="64">
        <f t="shared" si="29"/>
        <v>143.76400000000001</v>
      </c>
      <c r="AE216" s="62">
        <f t="shared" si="30"/>
        <v>441.19551574185749</v>
      </c>
    </row>
    <row r="217" spans="1:31" s="65" customFormat="1" x14ac:dyDescent="0.2">
      <c r="A217" s="69">
        <v>36099</v>
      </c>
      <c r="B217" s="70">
        <v>9.43</v>
      </c>
      <c r="C217" s="62">
        <f t="shared" si="31"/>
        <v>28.939607366557109</v>
      </c>
      <c r="D217" s="70">
        <v>24.803000000000001</v>
      </c>
      <c r="E217" s="62">
        <f t="shared" si="31"/>
        <v>76.117612037403603</v>
      </c>
      <c r="F217" s="70">
        <v>10.336</v>
      </c>
      <c r="G217" s="62">
        <f t="shared" si="25"/>
        <v>31.72001927261233</v>
      </c>
      <c r="H217" s="70">
        <v>17.55</v>
      </c>
      <c r="I217" s="62">
        <f t="shared" si="26"/>
        <v>53.85897235239419</v>
      </c>
      <c r="J217" s="70">
        <v>1E-3</v>
      </c>
      <c r="K217" s="62">
        <f t="shared" si="27"/>
        <v>3.0688873135267347E-3</v>
      </c>
      <c r="L217" s="70">
        <v>25.661000000000001</v>
      </c>
      <c r="M217" s="62">
        <f t="shared" si="28"/>
        <v>78.750717352409538</v>
      </c>
      <c r="N217" s="70">
        <v>30.754999999999999</v>
      </c>
      <c r="O217" s="62">
        <f t="shared" si="23"/>
        <v>94.383629327514726</v>
      </c>
      <c r="P217" s="70">
        <v>20.030999999999999</v>
      </c>
      <c r="Q217" s="62">
        <f t="shared" si="24"/>
        <v>61.472881777254024</v>
      </c>
      <c r="R217" s="71"/>
      <c r="S217" s="62"/>
      <c r="T217" s="379"/>
      <c r="U217" s="62"/>
      <c r="V217" s="71"/>
      <c r="W217" s="62"/>
      <c r="X217" s="71"/>
      <c r="Y217" s="62"/>
      <c r="Z217" s="71"/>
      <c r="AA217" s="62"/>
      <c r="AB217" s="63"/>
      <c r="AC217" s="63"/>
      <c r="AD217" s="64">
        <f t="shared" si="29"/>
        <v>138.56700000000001</v>
      </c>
      <c r="AE217" s="62">
        <f t="shared" si="30"/>
        <v>425.24650837345905</v>
      </c>
    </row>
    <row r="218" spans="1:31" s="65" customFormat="1" x14ac:dyDescent="0.2">
      <c r="A218" s="69">
        <v>36129</v>
      </c>
      <c r="B218" s="70">
        <v>0</v>
      </c>
      <c r="C218" s="62">
        <f t="shared" si="31"/>
        <v>0</v>
      </c>
      <c r="D218" s="70">
        <v>23.184000000000001</v>
      </c>
      <c r="E218" s="62">
        <f t="shared" si="31"/>
        <v>71.14908347680381</v>
      </c>
      <c r="F218" s="70">
        <v>0</v>
      </c>
      <c r="G218" s="62">
        <f t="shared" si="25"/>
        <v>0</v>
      </c>
      <c r="H218" s="70">
        <v>15.930999999999999</v>
      </c>
      <c r="I218" s="62">
        <f t="shared" si="26"/>
        <v>48.890443791794411</v>
      </c>
      <c r="J218" s="70">
        <v>0</v>
      </c>
      <c r="K218" s="62">
        <f t="shared" si="27"/>
        <v>0</v>
      </c>
      <c r="L218" s="70">
        <v>31.042000000000002</v>
      </c>
      <c r="M218" s="62">
        <f t="shared" si="28"/>
        <v>95.264399986496898</v>
      </c>
      <c r="N218" s="70">
        <v>30.413</v>
      </c>
      <c r="O218" s="62">
        <f t="shared" si="23"/>
        <v>93.334069866288573</v>
      </c>
      <c r="P218" s="70">
        <v>24.45</v>
      </c>
      <c r="Q218" s="62">
        <f t="shared" si="24"/>
        <v>75.034294815728657</v>
      </c>
      <c r="R218" s="71"/>
      <c r="S218" s="62"/>
      <c r="T218" s="379"/>
      <c r="U218" s="62"/>
      <c r="V218" s="71"/>
      <c r="W218" s="62"/>
      <c r="X218" s="71"/>
      <c r="Y218" s="62"/>
      <c r="Z218" s="71"/>
      <c r="AA218" s="62"/>
      <c r="AB218" s="63"/>
      <c r="AC218" s="63"/>
      <c r="AD218" s="64">
        <f t="shared" si="29"/>
        <v>125.02</v>
      </c>
      <c r="AE218" s="62">
        <f t="shared" si="30"/>
        <v>383.67229193711233</v>
      </c>
    </row>
    <row r="219" spans="1:31" s="65" customFormat="1" x14ac:dyDescent="0.2">
      <c r="A219" s="69">
        <v>36160</v>
      </c>
      <c r="B219" s="70">
        <v>0</v>
      </c>
      <c r="C219" s="62">
        <f t="shared" si="31"/>
        <v>0</v>
      </c>
      <c r="D219" s="70">
        <v>21</v>
      </c>
      <c r="E219" s="62">
        <f t="shared" si="31"/>
        <v>64.446633584061431</v>
      </c>
      <c r="F219" s="70">
        <v>5.3959999999999999</v>
      </c>
      <c r="G219" s="62">
        <f t="shared" si="25"/>
        <v>16.559715943790259</v>
      </c>
      <c r="H219" s="70">
        <v>9.0950000000000006</v>
      </c>
      <c r="I219" s="62">
        <f t="shared" si="26"/>
        <v>27.91153011652565</v>
      </c>
      <c r="J219" s="70">
        <v>0</v>
      </c>
      <c r="K219" s="62">
        <f t="shared" si="27"/>
        <v>0</v>
      </c>
      <c r="L219" s="70">
        <v>24.818999999999999</v>
      </c>
      <c r="M219" s="62">
        <f t="shared" si="28"/>
        <v>76.166714234420027</v>
      </c>
      <c r="N219" s="70">
        <v>34.841999999999999</v>
      </c>
      <c r="O219" s="62">
        <f t="shared" si="23"/>
        <v>106.92617177789849</v>
      </c>
      <c r="P219" s="70">
        <v>28.917999999999999</v>
      </c>
      <c r="Q219" s="62">
        <f t="shared" si="24"/>
        <v>88.746083332566116</v>
      </c>
      <c r="R219" s="71"/>
      <c r="S219" s="62"/>
      <c r="T219" s="379"/>
      <c r="U219" s="62"/>
      <c r="V219" s="71"/>
      <c r="W219" s="62"/>
      <c r="X219" s="71"/>
      <c r="Y219" s="62"/>
      <c r="Z219" s="71"/>
      <c r="AA219" s="62"/>
      <c r="AB219" s="63"/>
      <c r="AC219" s="63"/>
      <c r="AD219" s="64">
        <f t="shared" si="29"/>
        <v>124.07</v>
      </c>
      <c r="AE219" s="62">
        <f t="shared" si="30"/>
        <v>380.75684898926198</v>
      </c>
    </row>
    <row r="220" spans="1:31" s="65" customFormat="1" x14ac:dyDescent="0.2">
      <c r="A220" s="73">
        <v>36191</v>
      </c>
      <c r="B220" s="74">
        <v>0</v>
      </c>
      <c r="C220" s="62">
        <f t="shared" si="31"/>
        <v>0</v>
      </c>
      <c r="D220" s="74">
        <v>27.582999999999998</v>
      </c>
      <c r="E220" s="62">
        <f t="shared" si="31"/>
        <v>84.649118769007927</v>
      </c>
      <c r="F220" s="74">
        <v>0</v>
      </c>
      <c r="G220" s="62">
        <f t="shared" si="25"/>
        <v>0</v>
      </c>
      <c r="H220" s="74">
        <v>17.481999999999999</v>
      </c>
      <c r="I220" s="62">
        <f t="shared" si="26"/>
        <v>53.650288015074374</v>
      </c>
      <c r="J220" s="74">
        <v>0</v>
      </c>
      <c r="K220" s="62">
        <f t="shared" si="27"/>
        <v>0</v>
      </c>
      <c r="L220" s="74">
        <v>29.355</v>
      </c>
      <c r="M220" s="62">
        <f t="shared" si="28"/>
        <v>90.087187088577295</v>
      </c>
      <c r="N220" s="74">
        <v>34.256</v>
      </c>
      <c r="O220" s="62">
        <f t="shared" si="23"/>
        <v>105.12780381217182</v>
      </c>
      <c r="P220" s="74">
        <v>26.059000000000001</v>
      </c>
      <c r="Q220" s="62">
        <f t="shared" si="24"/>
        <v>79.972134503193175</v>
      </c>
      <c r="R220" s="71"/>
      <c r="S220" s="62"/>
      <c r="T220" s="71"/>
      <c r="U220" s="62"/>
      <c r="V220" s="71"/>
      <c r="W220" s="62"/>
      <c r="X220" s="71"/>
      <c r="Y220" s="62"/>
      <c r="Z220" s="71"/>
      <c r="AA220" s="62"/>
      <c r="AB220" s="63"/>
      <c r="AC220" s="63"/>
      <c r="AD220" s="64">
        <f t="shared" si="29"/>
        <v>134.73500000000001</v>
      </c>
      <c r="AE220" s="62">
        <f t="shared" si="30"/>
        <v>413.48653218802457</v>
      </c>
    </row>
    <row r="221" spans="1:31" s="65" customFormat="1" x14ac:dyDescent="0.2">
      <c r="A221" s="73">
        <v>36219</v>
      </c>
      <c r="B221" s="74">
        <v>0</v>
      </c>
      <c r="C221" s="62">
        <f t="shared" si="31"/>
        <v>0</v>
      </c>
      <c r="D221" s="74">
        <v>28.561</v>
      </c>
      <c r="E221" s="62">
        <f t="shared" si="31"/>
        <v>87.650490561637071</v>
      </c>
      <c r="F221" s="74">
        <v>6.6109999999999998</v>
      </c>
      <c r="G221" s="62">
        <f t="shared" si="25"/>
        <v>20.288414029725242</v>
      </c>
      <c r="H221" s="74">
        <v>17.968</v>
      </c>
      <c r="I221" s="62">
        <f t="shared" si="26"/>
        <v>55.141767249448371</v>
      </c>
      <c r="J221" s="74">
        <v>0</v>
      </c>
      <c r="K221" s="62">
        <f t="shared" si="27"/>
        <v>0</v>
      </c>
      <c r="L221" s="74">
        <v>28.901</v>
      </c>
      <c r="M221" s="62">
        <f t="shared" si="28"/>
        <v>88.69391224823616</v>
      </c>
      <c r="N221" s="74">
        <v>33</v>
      </c>
      <c r="O221" s="62">
        <f t="shared" si="23"/>
        <v>101.27328134638225</v>
      </c>
      <c r="P221" s="74">
        <v>25.190999999999999</v>
      </c>
      <c r="Q221" s="62">
        <f t="shared" si="24"/>
        <v>77.308340315051979</v>
      </c>
      <c r="R221" s="71"/>
      <c r="S221" s="62"/>
      <c r="T221" s="71"/>
      <c r="U221" s="62"/>
      <c r="V221" s="71"/>
      <c r="W221" s="62"/>
      <c r="X221" s="71"/>
      <c r="Y221" s="62"/>
      <c r="Z221" s="71"/>
      <c r="AA221" s="62"/>
      <c r="AB221" s="63"/>
      <c r="AC221" s="63"/>
      <c r="AD221" s="64">
        <f t="shared" si="29"/>
        <v>140.232</v>
      </c>
      <c r="AE221" s="62">
        <f t="shared" si="30"/>
        <v>430.35620575048102</v>
      </c>
    </row>
    <row r="222" spans="1:31" s="65" customFormat="1" x14ac:dyDescent="0.2">
      <c r="A222" s="73">
        <v>36250</v>
      </c>
      <c r="B222" s="74">
        <v>0</v>
      </c>
      <c r="C222" s="62">
        <f t="shared" si="31"/>
        <v>0</v>
      </c>
      <c r="D222" s="74">
        <v>28.478999999999999</v>
      </c>
      <c r="E222" s="62">
        <f t="shared" si="31"/>
        <v>87.398841801927873</v>
      </c>
      <c r="F222" s="74">
        <v>15.968999999999999</v>
      </c>
      <c r="G222" s="62">
        <f t="shared" si="25"/>
        <v>49.007061509708429</v>
      </c>
      <c r="H222" s="74">
        <v>14.589</v>
      </c>
      <c r="I222" s="62">
        <f t="shared" si="26"/>
        <v>44.771997017041528</v>
      </c>
      <c r="J222" s="74">
        <v>0</v>
      </c>
      <c r="K222" s="62">
        <f t="shared" si="27"/>
        <v>0</v>
      </c>
      <c r="L222" s="74">
        <v>29.896000000000001</v>
      </c>
      <c r="M222" s="62">
        <f t="shared" si="28"/>
        <v>91.747455125195259</v>
      </c>
      <c r="N222" s="74">
        <v>28.696999999999999</v>
      </c>
      <c r="O222" s="62">
        <f t="shared" si="23"/>
        <v>88.067859236276703</v>
      </c>
      <c r="P222" s="74">
        <v>27.526</v>
      </c>
      <c r="Q222" s="62">
        <f t="shared" si="24"/>
        <v>84.474192192136897</v>
      </c>
      <c r="R222" s="71"/>
      <c r="S222" s="62"/>
      <c r="T222" s="71"/>
      <c r="U222" s="62"/>
      <c r="V222" s="71"/>
      <c r="W222" s="62"/>
      <c r="X222" s="71"/>
      <c r="Y222" s="62"/>
      <c r="Z222" s="71"/>
      <c r="AA222" s="62"/>
      <c r="AB222" s="63"/>
      <c r="AC222" s="63"/>
      <c r="AD222" s="64">
        <f t="shared" si="29"/>
        <v>145.15600000000001</v>
      </c>
      <c r="AE222" s="62">
        <f t="shared" si="30"/>
        <v>445.4674068822867</v>
      </c>
    </row>
    <row r="223" spans="1:31" s="65" customFormat="1" x14ac:dyDescent="0.2">
      <c r="A223" s="73">
        <v>36280</v>
      </c>
      <c r="B223" s="74">
        <v>0</v>
      </c>
      <c r="C223" s="62">
        <f t="shared" si="31"/>
        <v>0</v>
      </c>
      <c r="D223" s="74">
        <v>30.571999999999999</v>
      </c>
      <c r="E223" s="62">
        <f t="shared" si="31"/>
        <v>93.822022949139324</v>
      </c>
      <c r="F223" s="74">
        <v>14.074</v>
      </c>
      <c r="G223" s="62">
        <f t="shared" si="25"/>
        <v>43.191520050575264</v>
      </c>
      <c r="H223" s="74">
        <v>25.83</v>
      </c>
      <c r="I223" s="62">
        <f t="shared" si="26"/>
        <v>79.269359308395551</v>
      </c>
      <c r="J223" s="74">
        <v>0</v>
      </c>
      <c r="K223" s="62">
        <f t="shared" si="27"/>
        <v>0</v>
      </c>
      <c r="L223" s="74">
        <v>27.655999999999999</v>
      </c>
      <c r="M223" s="62">
        <f t="shared" si="28"/>
        <v>84.873147542895367</v>
      </c>
      <c r="N223" s="74">
        <v>31.477</v>
      </c>
      <c r="O223" s="62">
        <f t="shared" si="23"/>
        <v>96.599365967881027</v>
      </c>
      <c r="P223" s="74">
        <v>25.353999999999999</v>
      </c>
      <c r="Q223" s="62">
        <f t="shared" si="24"/>
        <v>77.808568947156829</v>
      </c>
      <c r="R223" s="71"/>
      <c r="S223" s="62"/>
      <c r="T223" s="71"/>
      <c r="U223" s="62"/>
      <c r="V223" s="71"/>
      <c r="W223" s="62"/>
      <c r="X223" s="71"/>
      <c r="Y223" s="62"/>
      <c r="Z223" s="71"/>
      <c r="AA223" s="62"/>
      <c r="AB223" s="63"/>
      <c r="AC223" s="63"/>
      <c r="AD223" s="64">
        <f t="shared" si="29"/>
        <v>154.96299999999999</v>
      </c>
      <c r="AE223" s="62">
        <f t="shared" si="30"/>
        <v>475.56398476604335</v>
      </c>
    </row>
    <row r="224" spans="1:31" s="65" customFormat="1" x14ac:dyDescent="0.2">
      <c r="A224" s="73">
        <v>36311</v>
      </c>
      <c r="B224" s="74">
        <v>23.184000000000001</v>
      </c>
      <c r="C224" s="62">
        <f t="shared" si="31"/>
        <v>71.14908347680381</v>
      </c>
      <c r="D224" s="74">
        <v>19.48</v>
      </c>
      <c r="E224" s="62">
        <f t="shared" si="31"/>
        <v>59.781924867500791</v>
      </c>
      <c r="F224" s="74">
        <v>15.670999999999999</v>
      </c>
      <c r="G224" s="62">
        <f t="shared" si="25"/>
        <v>48.092533090277456</v>
      </c>
      <c r="H224" s="74">
        <v>10.992000000000001</v>
      </c>
      <c r="I224" s="62">
        <f t="shared" si="26"/>
        <v>33.733209350285868</v>
      </c>
      <c r="J224" s="74">
        <v>0</v>
      </c>
      <c r="K224" s="62">
        <f t="shared" si="27"/>
        <v>0</v>
      </c>
      <c r="L224" s="74">
        <v>27.515000000000001</v>
      </c>
      <c r="M224" s="62">
        <f t="shared" si="28"/>
        <v>84.440434431688104</v>
      </c>
      <c r="N224" s="74">
        <v>36.1</v>
      </c>
      <c r="O224" s="62">
        <f t="shared" si="23"/>
        <v>110.78683201831512</v>
      </c>
      <c r="P224" s="74">
        <v>27</v>
      </c>
      <c r="Q224" s="62">
        <f t="shared" si="24"/>
        <v>82.859957465221839</v>
      </c>
      <c r="R224" s="71"/>
      <c r="S224" s="62"/>
      <c r="T224" s="71"/>
      <c r="U224" s="62"/>
      <c r="V224" s="71"/>
      <c r="W224" s="62"/>
      <c r="X224" s="71"/>
      <c r="Y224" s="62"/>
      <c r="Z224" s="71"/>
      <c r="AA224" s="62"/>
      <c r="AB224" s="63"/>
      <c r="AC224" s="63"/>
      <c r="AD224" s="64">
        <f t="shared" si="29"/>
        <v>159.94200000000001</v>
      </c>
      <c r="AE224" s="62">
        <f t="shared" si="30"/>
        <v>490.84397470009299</v>
      </c>
    </row>
    <row r="225" spans="1:31" s="65" customFormat="1" x14ac:dyDescent="0.2">
      <c r="A225" s="73">
        <v>36341</v>
      </c>
      <c r="B225" s="74">
        <v>28.315000000000001</v>
      </c>
      <c r="C225" s="62">
        <f t="shared" si="31"/>
        <v>86.895544282509491</v>
      </c>
      <c r="D225" s="74">
        <v>26.774000000000001</v>
      </c>
      <c r="E225" s="62">
        <f t="shared" si="31"/>
        <v>82.166388932364796</v>
      </c>
      <c r="F225" s="74">
        <v>15.51</v>
      </c>
      <c r="G225" s="62">
        <f t="shared" si="25"/>
        <v>47.598442232799655</v>
      </c>
      <c r="H225" s="74">
        <v>8.516</v>
      </c>
      <c r="I225" s="62">
        <f t="shared" si="26"/>
        <v>26.134644361993672</v>
      </c>
      <c r="J225" s="74">
        <v>0</v>
      </c>
      <c r="K225" s="62">
        <f t="shared" si="27"/>
        <v>0</v>
      </c>
      <c r="L225" s="74">
        <v>24.536000000000001</v>
      </c>
      <c r="M225" s="62">
        <f t="shared" si="28"/>
        <v>75.298219124691954</v>
      </c>
      <c r="N225" s="74">
        <v>30.600999999999999</v>
      </c>
      <c r="O225" s="62">
        <f t="shared" si="23"/>
        <v>93.911020681231605</v>
      </c>
      <c r="P225" s="74">
        <v>23.05</v>
      </c>
      <c r="Q225" s="62">
        <f t="shared" si="24"/>
        <v>70.737852576791227</v>
      </c>
      <c r="R225" s="71"/>
      <c r="S225" s="62"/>
      <c r="T225" s="71"/>
      <c r="U225" s="62"/>
      <c r="V225" s="71"/>
      <c r="W225" s="62"/>
      <c r="X225" s="71"/>
      <c r="Y225" s="62"/>
      <c r="Z225" s="71"/>
      <c r="AA225" s="62"/>
      <c r="AB225" s="63"/>
      <c r="AC225" s="63"/>
      <c r="AD225" s="64">
        <f t="shared" si="29"/>
        <v>157.30200000000002</v>
      </c>
      <c r="AE225" s="62">
        <f t="shared" si="30"/>
        <v>482.74211219238248</v>
      </c>
    </row>
    <row r="226" spans="1:31" s="65" customFormat="1" x14ac:dyDescent="0.2">
      <c r="A226" s="73">
        <v>36372</v>
      </c>
      <c r="B226" s="74">
        <v>30</v>
      </c>
      <c r="C226" s="62">
        <f t="shared" si="31"/>
        <v>92.066619405802044</v>
      </c>
      <c r="D226" s="74">
        <v>26.913</v>
      </c>
      <c r="E226" s="62">
        <f t="shared" si="31"/>
        <v>82.592964268945011</v>
      </c>
      <c r="F226" s="74">
        <v>13.212</v>
      </c>
      <c r="G226" s="62">
        <f t="shared" si="25"/>
        <v>40.546139186315216</v>
      </c>
      <c r="H226" s="74">
        <v>10.45</v>
      </c>
      <c r="I226" s="62">
        <f t="shared" si="26"/>
        <v>32.06987242635438</v>
      </c>
      <c r="J226" s="74">
        <v>0</v>
      </c>
      <c r="K226" s="62">
        <f t="shared" si="27"/>
        <v>0</v>
      </c>
      <c r="L226" s="74">
        <v>23.92</v>
      </c>
      <c r="M226" s="62">
        <f t="shared" si="28"/>
        <v>73.407784539559486</v>
      </c>
      <c r="N226" s="74">
        <v>32.140999999999998</v>
      </c>
      <c r="O226" s="62">
        <f t="shared" si="23"/>
        <v>98.637107144062782</v>
      </c>
      <c r="P226" s="74">
        <v>23.882000000000001</v>
      </c>
      <c r="Q226" s="62">
        <f t="shared" si="24"/>
        <v>73.291166821645476</v>
      </c>
      <c r="R226" s="71"/>
      <c r="S226" s="62"/>
      <c r="T226" s="71"/>
      <c r="U226" s="62"/>
      <c r="V226" s="71"/>
      <c r="W226" s="62"/>
      <c r="X226" s="71"/>
      <c r="Y226" s="62"/>
      <c r="Z226" s="71"/>
      <c r="AA226" s="62"/>
      <c r="AB226" s="63"/>
      <c r="AC226" s="63"/>
      <c r="AD226" s="64">
        <f t="shared" si="29"/>
        <v>160.518</v>
      </c>
      <c r="AE226" s="62">
        <f t="shared" si="30"/>
        <v>492.61165379268436</v>
      </c>
    </row>
    <row r="227" spans="1:31" s="65" customFormat="1" x14ac:dyDescent="0.2">
      <c r="A227" s="73">
        <v>36403</v>
      </c>
      <c r="B227" s="74">
        <v>22.3</v>
      </c>
      <c r="C227" s="62">
        <f t="shared" si="31"/>
        <v>68.436187091646175</v>
      </c>
      <c r="D227" s="74">
        <v>16.221</v>
      </c>
      <c r="E227" s="62">
        <f t="shared" si="31"/>
        <v>49.780421112717164</v>
      </c>
      <c r="F227" s="74">
        <v>10.103</v>
      </c>
      <c r="G227" s="62">
        <f t="shared" si="25"/>
        <v>31.0049685285606</v>
      </c>
      <c r="H227" s="74">
        <v>6.1959999999999997</v>
      </c>
      <c r="I227" s="62">
        <f t="shared" si="26"/>
        <v>19.014825794611646</v>
      </c>
      <c r="J227" s="74">
        <v>0</v>
      </c>
      <c r="K227" s="62">
        <f t="shared" si="27"/>
        <v>0</v>
      </c>
      <c r="L227" s="74">
        <v>23.265000000000001</v>
      </c>
      <c r="M227" s="62">
        <f t="shared" si="28"/>
        <v>71.397663349199476</v>
      </c>
      <c r="N227" s="74">
        <v>31.984999999999999</v>
      </c>
      <c r="O227" s="62">
        <f t="shared" si="23"/>
        <v>98.158360723152612</v>
      </c>
      <c r="P227" s="74">
        <v>16.994</v>
      </c>
      <c r="Q227" s="62">
        <f t="shared" si="24"/>
        <v>52.152671006073327</v>
      </c>
      <c r="R227" s="71"/>
      <c r="S227" s="62"/>
      <c r="T227" s="71"/>
      <c r="U227" s="62"/>
      <c r="V227" s="71"/>
      <c r="W227" s="62"/>
      <c r="X227" s="71"/>
      <c r="Y227" s="62"/>
      <c r="Z227" s="71"/>
      <c r="AA227" s="62"/>
      <c r="AB227" s="63"/>
      <c r="AC227" s="63"/>
      <c r="AD227" s="64">
        <f t="shared" si="29"/>
        <v>127.06399999999999</v>
      </c>
      <c r="AE227" s="62">
        <f t="shared" si="30"/>
        <v>389.945097605961</v>
      </c>
    </row>
    <row r="228" spans="1:31" s="65" customFormat="1" x14ac:dyDescent="0.2">
      <c r="A228" s="73">
        <v>36433</v>
      </c>
      <c r="B228" s="74">
        <v>19.446999999999999</v>
      </c>
      <c r="C228" s="62">
        <f t="shared" si="31"/>
        <v>59.680651586154411</v>
      </c>
      <c r="D228" s="74">
        <v>13.087999999999999</v>
      </c>
      <c r="E228" s="62">
        <f t="shared" si="31"/>
        <v>40.165597159437901</v>
      </c>
      <c r="F228" s="74">
        <v>11.624000000000001</v>
      </c>
      <c r="G228" s="62">
        <f t="shared" si="25"/>
        <v>35.67274613243476</v>
      </c>
      <c r="H228" s="74">
        <v>3.1379999999999999</v>
      </c>
      <c r="I228" s="62">
        <f t="shared" si="26"/>
        <v>9.6301683898468937</v>
      </c>
      <c r="J228" s="74">
        <v>0</v>
      </c>
      <c r="K228" s="62">
        <f t="shared" si="27"/>
        <v>0</v>
      </c>
      <c r="L228" s="74">
        <v>25.65</v>
      </c>
      <c r="M228" s="62">
        <f t="shared" si="28"/>
        <v>78.716959591960745</v>
      </c>
      <c r="N228" s="74">
        <v>26.463999999999999</v>
      </c>
      <c r="O228" s="62">
        <f t="shared" si="23"/>
        <v>81.215033865171506</v>
      </c>
      <c r="P228" s="74">
        <v>19.097000000000001</v>
      </c>
      <c r="Q228" s="62">
        <f t="shared" si="24"/>
        <v>58.606541026420054</v>
      </c>
      <c r="R228" s="71"/>
      <c r="S228" s="62"/>
      <c r="T228" s="71"/>
      <c r="U228" s="62"/>
      <c r="V228" s="71"/>
      <c r="W228" s="62"/>
      <c r="X228" s="71"/>
      <c r="Y228" s="62"/>
      <c r="Z228" s="71"/>
      <c r="AA228" s="62"/>
      <c r="AB228" s="63"/>
      <c r="AC228" s="63"/>
      <c r="AD228" s="64">
        <f t="shared" si="29"/>
        <v>118.508</v>
      </c>
      <c r="AE228" s="62">
        <f t="shared" si="30"/>
        <v>363.68769775142624</v>
      </c>
    </row>
    <row r="229" spans="1:31" s="65" customFormat="1" x14ac:dyDescent="0.2">
      <c r="A229" s="73">
        <v>36464</v>
      </c>
      <c r="B229" s="74">
        <v>26.286000000000001</v>
      </c>
      <c r="C229" s="62">
        <f t="shared" si="31"/>
        <v>80.668771923363749</v>
      </c>
      <c r="D229" s="74">
        <v>24.795000000000002</v>
      </c>
      <c r="E229" s="62">
        <f t="shared" si="31"/>
        <v>76.093060938895391</v>
      </c>
      <c r="F229" s="74">
        <v>14.048</v>
      </c>
      <c r="G229" s="62">
        <f t="shared" si="25"/>
        <v>43.111728980423571</v>
      </c>
      <c r="H229" s="74">
        <v>0</v>
      </c>
      <c r="I229" s="62">
        <f t="shared" si="26"/>
        <v>0</v>
      </c>
      <c r="J229" s="74">
        <v>0</v>
      </c>
      <c r="K229" s="62">
        <f t="shared" si="27"/>
        <v>0</v>
      </c>
      <c r="L229" s="74">
        <v>27.189</v>
      </c>
      <c r="M229" s="62">
        <f t="shared" si="28"/>
        <v>83.439977167478389</v>
      </c>
      <c r="N229" s="74">
        <v>26.361999999999998</v>
      </c>
      <c r="O229" s="62">
        <f t="shared" si="23"/>
        <v>80.902007359191771</v>
      </c>
      <c r="P229" s="74">
        <v>25.536000000000001</v>
      </c>
      <c r="Q229" s="62">
        <f t="shared" si="24"/>
        <v>78.367106438218698</v>
      </c>
      <c r="R229" s="71"/>
      <c r="S229" s="62"/>
      <c r="T229" s="71"/>
      <c r="U229" s="62"/>
      <c r="V229" s="71"/>
      <c r="W229" s="62"/>
      <c r="X229" s="71"/>
      <c r="Y229" s="62"/>
      <c r="Z229" s="71"/>
      <c r="AA229" s="62"/>
      <c r="AB229" s="63"/>
      <c r="AC229" s="63"/>
      <c r="AD229" s="64">
        <f t="shared" si="29"/>
        <v>144.21600000000001</v>
      </c>
      <c r="AE229" s="62">
        <f t="shared" si="30"/>
        <v>442.58265280757155</v>
      </c>
    </row>
    <row r="230" spans="1:31" s="65" customFormat="1" x14ac:dyDescent="0.2">
      <c r="A230" s="73">
        <v>36494</v>
      </c>
      <c r="B230" s="74">
        <v>27.927</v>
      </c>
      <c r="C230" s="62">
        <f t="shared" si="31"/>
        <v>85.704816004861115</v>
      </c>
      <c r="D230" s="74">
        <v>20.361999999999998</v>
      </c>
      <c r="E230" s="62">
        <f t="shared" si="31"/>
        <v>62.488683478031369</v>
      </c>
      <c r="F230" s="74">
        <v>12.266</v>
      </c>
      <c r="G230" s="62">
        <f t="shared" si="25"/>
        <v>37.642971787718928</v>
      </c>
      <c r="H230" s="74">
        <v>0</v>
      </c>
      <c r="I230" s="62">
        <f t="shared" si="26"/>
        <v>0</v>
      </c>
      <c r="J230" s="74">
        <v>0</v>
      </c>
      <c r="K230" s="62">
        <f t="shared" si="27"/>
        <v>0</v>
      </c>
      <c r="L230" s="74">
        <v>28.652000000000001</v>
      </c>
      <c r="M230" s="62">
        <f t="shared" si="28"/>
        <v>87.929759307167998</v>
      </c>
      <c r="N230" s="74">
        <v>33.665999999999997</v>
      </c>
      <c r="O230" s="62">
        <f t="shared" si="23"/>
        <v>103.31716029719105</v>
      </c>
      <c r="P230" s="74">
        <v>26.715</v>
      </c>
      <c r="Q230" s="62">
        <f t="shared" si="24"/>
        <v>81.985324580866717</v>
      </c>
      <c r="R230" s="71"/>
      <c r="S230" s="62"/>
      <c r="T230" s="71"/>
      <c r="U230" s="62"/>
      <c r="V230" s="71"/>
      <c r="W230" s="62"/>
      <c r="X230" s="71"/>
      <c r="Y230" s="62"/>
      <c r="Z230" s="71"/>
      <c r="AA230" s="62"/>
      <c r="AB230" s="63"/>
      <c r="AC230" s="63"/>
      <c r="AD230" s="64">
        <f t="shared" si="29"/>
        <v>149.58799999999999</v>
      </c>
      <c r="AE230" s="62">
        <f t="shared" si="30"/>
        <v>459.06871545583715</v>
      </c>
    </row>
    <row r="231" spans="1:31" s="65" customFormat="1" x14ac:dyDescent="0.2">
      <c r="A231" s="73">
        <v>36525</v>
      </c>
      <c r="B231" s="74">
        <v>26.117999999999999</v>
      </c>
      <c r="C231" s="62">
        <f t="shared" si="31"/>
        <v>80.153198854691254</v>
      </c>
      <c r="D231" s="74">
        <v>11.414</v>
      </c>
      <c r="E231" s="62">
        <f t="shared" si="31"/>
        <v>35.028279796594148</v>
      </c>
      <c r="F231" s="74">
        <v>6.3159999999999998</v>
      </c>
      <c r="G231" s="62">
        <f t="shared" si="25"/>
        <v>19.383092272234855</v>
      </c>
      <c r="H231" s="74">
        <v>0</v>
      </c>
      <c r="I231" s="62">
        <f t="shared" si="26"/>
        <v>0</v>
      </c>
      <c r="J231" s="74">
        <v>0</v>
      </c>
      <c r="K231" s="62">
        <f t="shared" si="27"/>
        <v>0</v>
      </c>
      <c r="L231" s="74">
        <v>27.263999999999999</v>
      </c>
      <c r="M231" s="62">
        <f t="shared" si="28"/>
        <v>83.670143715992893</v>
      </c>
      <c r="N231" s="74">
        <v>32.914000000000001</v>
      </c>
      <c r="O231" s="62">
        <f t="shared" si="23"/>
        <v>101.00935703741894</v>
      </c>
      <c r="P231" s="74">
        <v>23.766999999999999</v>
      </c>
      <c r="Q231" s="62">
        <f t="shared" si="24"/>
        <v>72.938244780589898</v>
      </c>
      <c r="R231" s="71"/>
      <c r="S231" s="62"/>
      <c r="T231" s="71"/>
      <c r="U231" s="62"/>
      <c r="V231" s="71"/>
      <c r="W231" s="62"/>
      <c r="X231" s="71"/>
      <c r="Y231" s="62"/>
      <c r="Z231" s="71"/>
      <c r="AA231" s="62"/>
      <c r="AB231" s="63"/>
      <c r="AC231" s="63"/>
      <c r="AD231" s="64">
        <f t="shared" si="29"/>
        <v>127.79299999999999</v>
      </c>
      <c r="AE231" s="62">
        <f t="shared" si="30"/>
        <v>392.18231645752195</v>
      </c>
    </row>
    <row r="232" spans="1:31" s="65" customFormat="1" x14ac:dyDescent="0.2">
      <c r="A232" s="73">
        <v>36556</v>
      </c>
      <c r="B232" s="75">
        <v>7.016</v>
      </c>
      <c r="C232" s="62">
        <f t="shared" si="31"/>
        <v>21.53131339170357</v>
      </c>
      <c r="D232" s="75">
        <v>7.5780000000000003</v>
      </c>
      <c r="E232" s="62">
        <f t="shared" si="31"/>
        <v>23.256028061905596</v>
      </c>
      <c r="F232" s="75">
        <v>7.6779999999999999</v>
      </c>
      <c r="G232" s="62">
        <f t="shared" si="25"/>
        <v>23.562916793258267</v>
      </c>
      <c r="H232" s="75">
        <v>8.8999999999999996E-2</v>
      </c>
      <c r="I232" s="62">
        <f t="shared" si="26"/>
        <v>0.27313097090387939</v>
      </c>
      <c r="J232" s="75">
        <v>0</v>
      </c>
      <c r="K232" s="62">
        <f t="shared" si="27"/>
        <v>0</v>
      </c>
      <c r="L232" s="75">
        <v>30.120999999999999</v>
      </c>
      <c r="M232" s="62">
        <f t="shared" si="28"/>
        <v>92.43795477073877</v>
      </c>
      <c r="N232" s="75">
        <v>34.682000000000002</v>
      </c>
      <c r="O232" s="62">
        <f t="shared" si="23"/>
        <v>106.43514980773421</v>
      </c>
      <c r="P232" s="75">
        <v>27.216000000000001</v>
      </c>
      <c r="Q232" s="62">
        <f t="shared" si="24"/>
        <v>83.522837124943607</v>
      </c>
      <c r="R232" s="71"/>
      <c r="S232" s="62"/>
      <c r="T232" s="71"/>
      <c r="U232" s="62"/>
      <c r="V232" s="71"/>
      <c r="W232" s="62"/>
      <c r="X232" s="71"/>
      <c r="Y232" s="62"/>
      <c r="Z232" s="71"/>
      <c r="AA232" s="62"/>
      <c r="AB232" s="63"/>
      <c r="AC232" s="63"/>
      <c r="AD232" s="64">
        <f t="shared" si="29"/>
        <v>114.38000000000001</v>
      </c>
      <c r="AE232" s="62">
        <f t="shared" si="30"/>
        <v>351.01933092118793</v>
      </c>
    </row>
    <row r="233" spans="1:31" s="65" customFormat="1" x14ac:dyDescent="0.2">
      <c r="A233" s="73">
        <v>36584</v>
      </c>
      <c r="B233" s="75">
        <v>0</v>
      </c>
      <c r="C233" s="62">
        <f t="shared" si="31"/>
        <v>0</v>
      </c>
      <c r="D233" s="75">
        <v>10.617000000000001</v>
      </c>
      <c r="E233" s="62">
        <f t="shared" si="31"/>
        <v>32.582376607713343</v>
      </c>
      <c r="F233" s="75">
        <v>14.268000000000001</v>
      </c>
      <c r="G233" s="62">
        <f t="shared" si="25"/>
        <v>43.786884189399451</v>
      </c>
      <c r="H233" s="75">
        <v>0</v>
      </c>
      <c r="I233" s="62">
        <f t="shared" si="26"/>
        <v>0</v>
      </c>
      <c r="J233" s="75">
        <v>0</v>
      </c>
      <c r="K233" s="62">
        <f t="shared" si="27"/>
        <v>0</v>
      </c>
      <c r="L233" s="75">
        <v>27.951000000000001</v>
      </c>
      <c r="M233" s="62">
        <f t="shared" si="28"/>
        <v>85.778469300385765</v>
      </c>
      <c r="N233" s="75">
        <v>20.544</v>
      </c>
      <c r="O233" s="62">
        <f t="shared" si="23"/>
        <v>63.047220969093239</v>
      </c>
      <c r="P233" s="75">
        <v>24.532</v>
      </c>
      <c r="Q233" s="62">
        <f t="shared" si="24"/>
        <v>75.285943575437855</v>
      </c>
      <c r="R233" s="71"/>
      <c r="S233" s="62"/>
      <c r="T233" s="71"/>
      <c r="U233" s="62"/>
      <c r="V233" s="71"/>
      <c r="W233" s="62"/>
      <c r="X233" s="71"/>
      <c r="Y233" s="62"/>
      <c r="Z233" s="71"/>
      <c r="AA233" s="62"/>
      <c r="AB233" s="63"/>
      <c r="AC233" s="63"/>
      <c r="AD233" s="64">
        <f t="shared" si="29"/>
        <v>97.912000000000006</v>
      </c>
      <c r="AE233" s="62">
        <f t="shared" si="30"/>
        <v>300.48089464202963</v>
      </c>
    </row>
    <row r="234" spans="1:31" s="65" customFormat="1" x14ac:dyDescent="0.2">
      <c r="A234" s="73">
        <v>36616</v>
      </c>
      <c r="B234" s="75">
        <v>0</v>
      </c>
      <c r="C234" s="62">
        <f t="shared" si="31"/>
        <v>0</v>
      </c>
      <c r="D234" s="75">
        <v>11.103</v>
      </c>
      <c r="E234" s="62">
        <f t="shared" si="31"/>
        <v>34.073855842087333</v>
      </c>
      <c r="F234" s="75">
        <v>16.315000000000001</v>
      </c>
      <c r="G234" s="62">
        <f t="shared" si="25"/>
        <v>50.06889652018868</v>
      </c>
      <c r="H234" s="75">
        <v>0</v>
      </c>
      <c r="I234" s="62">
        <f t="shared" si="26"/>
        <v>0</v>
      </c>
      <c r="J234" s="75">
        <v>0</v>
      </c>
      <c r="K234" s="62">
        <f t="shared" si="27"/>
        <v>0</v>
      </c>
      <c r="L234" s="75">
        <v>29.055</v>
      </c>
      <c r="M234" s="62">
        <f t="shared" si="28"/>
        <v>89.16652089451928</v>
      </c>
      <c r="N234" s="75">
        <v>33.838999999999999</v>
      </c>
      <c r="O234" s="62">
        <f t="shared" si="23"/>
        <v>103.84807780243118</v>
      </c>
      <c r="P234" s="75">
        <v>18.475999999999999</v>
      </c>
      <c r="Q234" s="62">
        <f t="shared" si="24"/>
        <v>56.700762004719948</v>
      </c>
      <c r="R234" s="71"/>
      <c r="S234" s="62"/>
      <c r="T234" s="71"/>
      <c r="U234" s="62"/>
      <c r="V234" s="71"/>
      <c r="W234" s="62"/>
      <c r="X234" s="71"/>
      <c r="Y234" s="62"/>
      <c r="Z234" s="71"/>
      <c r="AA234" s="62"/>
      <c r="AB234" s="63"/>
      <c r="AC234" s="63"/>
      <c r="AD234" s="64">
        <f t="shared" si="29"/>
        <v>108.788</v>
      </c>
      <c r="AE234" s="62">
        <f t="shared" si="30"/>
        <v>333.8581130639464</v>
      </c>
    </row>
    <row r="235" spans="1:31" s="65" customFormat="1" x14ac:dyDescent="0.2">
      <c r="A235" s="73">
        <v>36646</v>
      </c>
      <c r="B235" s="75">
        <v>3.3620000000000001</v>
      </c>
      <c r="C235" s="62">
        <f t="shared" si="31"/>
        <v>10.317599148076882</v>
      </c>
      <c r="D235" s="75">
        <v>3.0339999999999998</v>
      </c>
      <c r="E235" s="62">
        <f t="shared" si="31"/>
        <v>9.3110041092401126</v>
      </c>
      <c r="F235" s="75">
        <v>15.468</v>
      </c>
      <c r="G235" s="62">
        <f t="shared" si="25"/>
        <v>47.469548965631532</v>
      </c>
      <c r="H235" s="75">
        <v>0</v>
      </c>
      <c r="I235" s="62">
        <f t="shared" si="26"/>
        <v>0</v>
      </c>
      <c r="J235" s="75">
        <v>0</v>
      </c>
      <c r="K235" s="62">
        <f t="shared" si="27"/>
        <v>0</v>
      </c>
      <c r="L235" s="75">
        <v>27.861000000000001</v>
      </c>
      <c r="M235" s="62">
        <f t="shared" si="28"/>
        <v>85.502269442168355</v>
      </c>
      <c r="N235" s="75">
        <v>35.759</v>
      </c>
      <c r="O235" s="62">
        <f t="shared" si="23"/>
        <v>109.7403414444025</v>
      </c>
      <c r="P235" s="75">
        <v>28.170999999999999</v>
      </c>
      <c r="Q235" s="62">
        <f t="shared" si="24"/>
        <v>86.453624509361646</v>
      </c>
      <c r="R235" s="71"/>
      <c r="S235" s="62"/>
      <c r="T235" s="71"/>
      <c r="U235" s="62"/>
      <c r="V235" s="71"/>
      <c r="W235" s="62"/>
      <c r="X235" s="71"/>
      <c r="Y235" s="62"/>
      <c r="Z235" s="71"/>
      <c r="AA235" s="62"/>
      <c r="AB235" s="63"/>
      <c r="AC235" s="63"/>
      <c r="AD235" s="64">
        <f t="shared" si="29"/>
        <v>113.655</v>
      </c>
      <c r="AE235" s="62">
        <f t="shared" si="30"/>
        <v>348.79438761888105</v>
      </c>
    </row>
    <row r="236" spans="1:31" s="65" customFormat="1" x14ac:dyDescent="0.2">
      <c r="A236" s="73">
        <v>36677</v>
      </c>
      <c r="B236" s="75">
        <v>19.513999999999999</v>
      </c>
      <c r="C236" s="62">
        <f t="shared" si="31"/>
        <v>59.886267036160696</v>
      </c>
      <c r="D236" s="75">
        <v>28.844999999999999</v>
      </c>
      <c r="E236" s="62">
        <f t="shared" si="31"/>
        <v>88.522054558678661</v>
      </c>
      <c r="F236" s="75">
        <v>16.347999999999999</v>
      </c>
      <c r="G236" s="62">
        <f t="shared" si="25"/>
        <v>50.170169801535053</v>
      </c>
      <c r="H236" s="75">
        <v>0</v>
      </c>
      <c r="I236" s="62">
        <f t="shared" si="26"/>
        <v>0</v>
      </c>
      <c r="J236" s="75">
        <v>0</v>
      </c>
      <c r="K236" s="62">
        <f t="shared" si="27"/>
        <v>0</v>
      </c>
      <c r="L236" s="75">
        <v>28.056000000000001</v>
      </c>
      <c r="M236" s="62">
        <f t="shared" si="28"/>
        <v>86.100702468306068</v>
      </c>
      <c r="N236" s="75">
        <v>33.860999999999997</v>
      </c>
      <c r="O236" s="62">
        <f t="shared" si="23"/>
        <v>103.91559332332876</v>
      </c>
      <c r="P236" s="75">
        <v>25.710999999999999</v>
      </c>
      <c r="Q236" s="62">
        <f t="shared" si="24"/>
        <v>78.904161718085874</v>
      </c>
      <c r="R236" s="71"/>
      <c r="S236" s="62"/>
      <c r="T236" s="71"/>
      <c r="U236" s="62"/>
      <c r="V236" s="71"/>
      <c r="W236" s="62"/>
      <c r="X236" s="71"/>
      <c r="Y236" s="62"/>
      <c r="Z236" s="71"/>
      <c r="AA236" s="62"/>
      <c r="AB236" s="63"/>
      <c r="AC236" s="63"/>
      <c r="AD236" s="64">
        <f t="shared" si="29"/>
        <v>152.33500000000001</v>
      </c>
      <c r="AE236" s="62">
        <f t="shared" si="30"/>
        <v>467.49894890609511</v>
      </c>
    </row>
    <row r="237" spans="1:31" s="65" customFormat="1" x14ac:dyDescent="0.2">
      <c r="A237" s="73">
        <v>36707</v>
      </c>
      <c r="B237" s="75">
        <v>26.558</v>
      </c>
      <c r="C237" s="62">
        <f t="shared" si="31"/>
        <v>81.503509272643015</v>
      </c>
      <c r="D237" s="75">
        <v>30.268999999999998</v>
      </c>
      <c r="E237" s="62">
        <f t="shared" si="31"/>
        <v>92.892150093140728</v>
      </c>
      <c r="F237" s="75">
        <v>13.920999999999999</v>
      </c>
      <c r="G237" s="62">
        <f t="shared" si="25"/>
        <v>42.721980291605675</v>
      </c>
      <c r="H237" s="75">
        <v>15</v>
      </c>
      <c r="I237" s="62">
        <f t="shared" si="26"/>
        <v>46.033309702901022</v>
      </c>
      <c r="J237" s="75">
        <v>0</v>
      </c>
      <c r="K237" s="62">
        <f t="shared" si="27"/>
        <v>0</v>
      </c>
      <c r="L237" s="75">
        <v>24.155000000000001</v>
      </c>
      <c r="M237" s="62">
        <f t="shared" si="28"/>
        <v>74.128973058238273</v>
      </c>
      <c r="N237" s="75">
        <v>30.068999999999999</v>
      </c>
      <c r="O237" s="62">
        <f t="shared" si="23"/>
        <v>92.278372630435385</v>
      </c>
      <c r="P237" s="75">
        <v>24.097000000000001</v>
      </c>
      <c r="Q237" s="62">
        <f t="shared" si="24"/>
        <v>73.950977594053725</v>
      </c>
      <c r="R237" s="71"/>
      <c r="S237" s="62"/>
      <c r="T237" s="71"/>
      <c r="U237" s="62"/>
      <c r="V237" s="71"/>
      <c r="W237" s="62"/>
      <c r="X237" s="71"/>
      <c r="Y237" s="62"/>
      <c r="Z237" s="71"/>
      <c r="AA237" s="62"/>
      <c r="AB237" s="63"/>
      <c r="AC237" s="63"/>
      <c r="AD237" s="64">
        <f t="shared" si="29"/>
        <v>164.06899999999999</v>
      </c>
      <c r="AE237" s="62">
        <f t="shared" si="30"/>
        <v>503.50927264301782</v>
      </c>
    </row>
    <row r="238" spans="1:31" s="65" customFormat="1" x14ac:dyDescent="0.2">
      <c r="A238" s="73">
        <v>36738</v>
      </c>
      <c r="B238" s="75">
        <v>27.893000000000001</v>
      </c>
      <c r="C238" s="62">
        <f t="shared" si="31"/>
        <v>85.600473836201203</v>
      </c>
      <c r="D238" s="75">
        <v>32.738</v>
      </c>
      <c r="E238" s="62">
        <f t="shared" si="31"/>
        <v>100.46923287023824</v>
      </c>
      <c r="F238" s="75">
        <v>15.497</v>
      </c>
      <c r="G238" s="62">
        <f t="shared" si="25"/>
        <v>47.558546697723806</v>
      </c>
      <c r="H238" s="75">
        <v>22.5</v>
      </c>
      <c r="I238" s="62">
        <f t="shared" si="26"/>
        <v>69.049964554351533</v>
      </c>
      <c r="J238" s="75">
        <v>0</v>
      </c>
      <c r="K238" s="62">
        <f t="shared" si="27"/>
        <v>0</v>
      </c>
      <c r="L238" s="75">
        <v>24.591000000000001</v>
      </c>
      <c r="M238" s="62">
        <f t="shared" si="28"/>
        <v>75.467007926935935</v>
      </c>
      <c r="N238" s="75">
        <v>33.942999999999998</v>
      </c>
      <c r="O238" s="62">
        <f t="shared" si="23"/>
        <v>104.16724208303795</v>
      </c>
      <c r="P238" s="75">
        <v>26.617999999999999</v>
      </c>
      <c r="Q238" s="62">
        <f t="shared" si="24"/>
        <v>81.687642511454627</v>
      </c>
      <c r="R238" s="71"/>
      <c r="S238" s="62"/>
      <c r="T238" s="71"/>
      <c r="U238" s="62"/>
      <c r="V238" s="71"/>
      <c r="W238" s="62"/>
      <c r="X238" s="71"/>
      <c r="Y238" s="62"/>
      <c r="Z238" s="71"/>
      <c r="AA238" s="62"/>
      <c r="AB238" s="63"/>
      <c r="AC238" s="63"/>
      <c r="AD238" s="64">
        <f t="shared" si="29"/>
        <v>183.78</v>
      </c>
      <c r="AE238" s="62">
        <f t="shared" si="30"/>
        <v>564.00011047994326</v>
      </c>
    </row>
    <row r="239" spans="1:31" s="65" customFormat="1" x14ac:dyDescent="0.2">
      <c r="A239" s="73">
        <v>36769</v>
      </c>
      <c r="B239" s="75">
        <v>23.925999999999998</v>
      </c>
      <c r="C239" s="62">
        <f t="shared" si="31"/>
        <v>73.426197863440649</v>
      </c>
      <c r="D239" s="75">
        <v>29.283000000000001</v>
      </c>
      <c r="E239" s="62">
        <f t="shared" si="31"/>
        <v>89.866227202003373</v>
      </c>
      <c r="F239" s="75">
        <v>14.586</v>
      </c>
      <c r="G239" s="62">
        <f t="shared" si="25"/>
        <v>44.762790355100954</v>
      </c>
      <c r="H239" s="75">
        <v>12.138</v>
      </c>
      <c r="I239" s="62">
        <f t="shared" si="26"/>
        <v>37.250154211587507</v>
      </c>
      <c r="J239" s="75">
        <v>0</v>
      </c>
      <c r="K239" s="62">
        <f t="shared" si="27"/>
        <v>0</v>
      </c>
      <c r="L239" s="75">
        <v>22.77</v>
      </c>
      <c r="M239" s="62">
        <f t="shared" si="28"/>
        <v>69.878564129003749</v>
      </c>
      <c r="N239" s="75">
        <v>32.521000000000001</v>
      </c>
      <c r="O239" s="62">
        <f t="shared" si="23"/>
        <v>99.803284323202931</v>
      </c>
      <c r="P239" s="75">
        <v>25.640999999999998</v>
      </c>
      <c r="Q239" s="62">
        <f t="shared" si="24"/>
        <v>78.689339606139001</v>
      </c>
      <c r="R239" s="71"/>
      <c r="S239" s="62"/>
      <c r="T239" s="71"/>
      <c r="U239" s="62"/>
      <c r="V239" s="71"/>
      <c r="W239" s="62"/>
      <c r="X239" s="71"/>
      <c r="Y239" s="62"/>
      <c r="Z239" s="71"/>
      <c r="AA239" s="62"/>
      <c r="AB239" s="63"/>
      <c r="AC239" s="63"/>
      <c r="AD239" s="64">
        <f t="shared" si="29"/>
        <v>160.86500000000001</v>
      </c>
      <c r="AE239" s="62">
        <f t="shared" si="30"/>
        <v>493.67655769047815</v>
      </c>
    </row>
    <row r="240" spans="1:31" s="65" customFormat="1" x14ac:dyDescent="0.2">
      <c r="A240" s="73">
        <v>36799</v>
      </c>
      <c r="B240" s="64">
        <v>23.85</v>
      </c>
      <c r="C240" s="62">
        <f t="shared" si="31"/>
        <v>73.192962427612613</v>
      </c>
      <c r="D240" s="64">
        <v>27.911000000000001</v>
      </c>
      <c r="E240" s="62">
        <f t="shared" si="31"/>
        <v>85.655713807844691</v>
      </c>
      <c r="F240" s="64">
        <v>13.992000000000001</v>
      </c>
      <c r="G240" s="62">
        <f t="shared" si="25"/>
        <v>42.939871290866073</v>
      </c>
      <c r="H240" s="64">
        <v>11.5</v>
      </c>
      <c r="I240" s="62">
        <f t="shared" si="26"/>
        <v>35.292204105557445</v>
      </c>
      <c r="J240" s="64">
        <v>0</v>
      </c>
      <c r="K240" s="62">
        <f t="shared" si="27"/>
        <v>0</v>
      </c>
      <c r="L240" s="64">
        <v>21.608000000000001</v>
      </c>
      <c r="M240" s="62">
        <f t="shared" si="28"/>
        <v>66.312517070685686</v>
      </c>
      <c r="N240" s="64">
        <v>30.379000000000001</v>
      </c>
      <c r="O240" s="62">
        <f t="shared" si="23"/>
        <v>93.229727697628675</v>
      </c>
      <c r="P240" s="64">
        <v>23.763000000000002</v>
      </c>
      <c r="Q240" s="62">
        <f t="shared" si="24"/>
        <v>72.925969231335799</v>
      </c>
      <c r="R240" s="71"/>
      <c r="S240" s="62"/>
      <c r="T240" s="71"/>
      <c r="U240" s="62"/>
      <c r="V240" s="71"/>
      <c r="W240" s="62"/>
      <c r="X240" s="71"/>
      <c r="Y240" s="62"/>
      <c r="Z240" s="71"/>
      <c r="AA240" s="62"/>
      <c r="AB240" s="63"/>
      <c r="AC240" s="63"/>
      <c r="AD240" s="64">
        <f t="shared" si="29"/>
        <v>153.00300000000001</v>
      </c>
      <c r="AE240" s="62">
        <f t="shared" si="30"/>
        <v>469.54896563153096</v>
      </c>
    </row>
    <row r="241" spans="1:31" s="65" customFormat="1" x14ac:dyDescent="0.2">
      <c r="A241" s="73">
        <v>36830</v>
      </c>
      <c r="B241" s="64">
        <v>25.024000000000001</v>
      </c>
      <c r="C241" s="62">
        <f t="shared" si="31"/>
        <v>76.795836133693001</v>
      </c>
      <c r="D241" s="64">
        <v>25.091999999999999</v>
      </c>
      <c r="E241" s="62">
        <f t="shared" si="31"/>
        <v>77.004520471012825</v>
      </c>
      <c r="F241" s="64">
        <v>14.63</v>
      </c>
      <c r="G241" s="62">
        <f t="shared" si="25"/>
        <v>44.897821396896127</v>
      </c>
      <c r="H241" s="64">
        <v>9.7479999999999993</v>
      </c>
      <c r="I241" s="62">
        <f t="shared" si="26"/>
        <v>29.915513532258608</v>
      </c>
      <c r="J241" s="64">
        <v>0</v>
      </c>
      <c r="K241" s="62">
        <f t="shared" si="27"/>
        <v>0</v>
      </c>
      <c r="L241" s="64">
        <v>19.544</v>
      </c>
      <c r="M241" s="62">
        <f t="shared" si="28"/>
        <v>59.978333655566502</v>
      </c>
      <c r="N241" s="64">
        <v>32.640999999999998</v>
      </c>
      <c r="O241" s="62">
        <f t="shared" si="23"/>
        <v>100.17155080082614</v>
      </c>
      <c r="P241" s="64">
        <v>24.943000000000001</v>
      </c>
      <c r="Q241" s="62">
        <f t="shared" si="24"/>
        <v>76.547256261297335</v>
      </c>
      <c r="R241" s="71"/>
      <c r="S241" s="62"/>
      <c r="T241" s="71"/>
      <c r="U241" s="62"/>
      <c r="V241" s="71"/>
      <c r="W241" s="62"/>
      <c r="X241" s="71"/>
      <c r="Y241" s="62"/>
      <c r="Z241" s="71"/>
      <c r="AA241" s="62"/>
      <c r="AB241" s="63"/>
      <c r="AC241" s="63"/>
      <c r="AD241" s="64">
        <f t="shared" si="29"/>
        <v>151.62200000000001</v>
      </c>
      <c r="AE241" s="62">
        <f t="shared" si="30"/>
        <v>465.31083225155055</v>
      </c>
    </row>
    <row r="242" spans="1:31" s="65" customFormat="1" x14ac:dyDescent="0.2">
      <c r="A242" s="73">
        <v>36860</v>
      </c>
      <c r="B242" s="64">
        <v>22.896000000000001</v>
      </c>
      <c r="C242" s="62">
        <f t="shared" si="31"/>
        <v>70.26524393050812</v>
      </c>
      <c r="D242" s="64">
        <v>25.491</v>
      </c>
      <c r="E242" s="62">
        <f t="shared" si="31"/>
        <v>78.229006509109993</v>
      </c>
      <c r="F242" s="64">
        <v>12.614000000000001</v>
      </c>
      <c r="G242" s="62">
        <f t="shared" si="25"/>
        <v>38.710944572826229</v>
      </c>
      <c r="H242" s="64">
        <v>8.2959999999999994</v>
      </c>
      <c r="I242" s="62">
        <f t="shared" si="26"/>
        <v>25.459489153017788</v>
      </c>
      <c r="J242" s="64">
        <v>0</v>
      </c>
      <c r="K242" s="62">
        <f t="shared" si="27"/>
        <v>0</v>
      </c>
      <c r="L242" s="64">
        <v>18.11</v>
      </c>
      <c r="M242" s="62">
        <f t="shared" si="28"/>
        <v>55.577549247969166</v>
      </c>
      <c r="N242" s="64">
        <v>30.039000000000001</v>
      </c>
      <c r="O242" s="62">
        <f t="shared" si="23"/>
        <v>92.186306011029586</v>
      </c>
      <c r="P242" s="64">
        <v>23.619</v>
      </c>
      <c r="Q242" s="62">
        <f t="shared" si="24"/>
        <v>72.48404945818794</v>
      </c>
      <c r="R242" s="71"/>
      <c r="S242" s="62"/>
      <c r="T242" s="71"/>
      <c r="U242" s="62"/>
      <c r="V242" s="71"/>
      <c r="W242" s="62"/>
      <c r="X242" s="71"/>
      <c r="Y242" s="62"/>
      <c r="Z242" s="71"/>
      <c r="AA242" s="62"/>
      <c r="AB242" s="63"/>
      <c r="AC242" s="63"/>
      <c r="AD242" s="64">
        <f t="shared" si="29"/>
        <v>141.065</v>
      </c>
      <c r="AE242" s="62">
        <f t="shared" si="30"/>
        <v>432.91258888264883</v>
      </c>
    </row>
    <row r="243" spans="1:31" s="65" customFormat="1" ht="13.5" customHeight="1" x14ac:dyDescent="0.2">
      <c r="A243" s="73">
        <v>36891</v>
      </c>
      <c r="B243" s="64">
        <v>24.035</v>
      </c>
      <c r="C243" s="62">
        <f t="shared" si="31"/>
        <v>73.760706580615064</v>
      </c>
      <c r="D243" s="64">
        <v>2.72</v>
      </c>
      <c r="E243" s="62">
        <f t="shared" si="31"/>
        <v>8.3473734927927179</v>
      </c>
      <c r="F243" s="64">
        <v>13.898</v>
      </c>
      <c r="G243" s="62">
        <f t="shared" si="25"/>
        <v>42.651395883394557</v>
      </c>
      <c r="H243" s="64">
        <v>7.5670000000000002</v>
      </c>
      <c r="I243" s="62">
        <f t="shared" si="26"/>
        <v>23.222270301456799</v>
      </c>
      <c r="J243" s="64">
        <v>0</v>
      </c>
      <c r="K243" s="62">
        <f t="shared" si="27"/>
        <v>0</v>
      </c>
      <c r="L243" s="64">
        <v>24.321999999999999</v>
      </c>
      <c r="M243" s="62">
        <f t="shared" si="28"/>
        <v>74.641477239597236</v>
      </c>
      <c r="N243" s="64">
        <v>32.674999999999997</v>
      </c>
      <c r="O243" s="62">
        <f t="shared" si="23"/>
        <v>100.27589296948604</v>
      </c>
      <c r="P243" s="64">
        <v>8.827</v>
      </c>
      <c r="Q243" s="62">
        <f t="shared" si="24"/>
        <v>27.089068316500487</v>
      </c>
      <c r="R243" s="71"/>
      <c r="S243" s="62"/>
      <c r="T243" s="71"/>
      <c r="U243" s="62"/>
      <c r="V243" s="71"/>
      <c r="W243" s="62"/>
      <c r="X243" s="71"/>
      <c r="Y243" s="62"/>
      <c r="Z243" s="71"/>
      <c r="AA243" s="62"/>
      <c r="AB243" s="63"/>
      <c r="AC243" s="63"/>
      <c r="AD243" s="64">
        <f t="shared" si="29"/>
        <v>114.04399999999998</v>
      </c>
      <c r="AE243" s="62">
        <f t="shared" si="30"/>
        <v>349.98818478384288</v>
      </c>
    </row>
    <row r="244" spans="1:31" s="65" customFormat="1" x14ac:dyDescent="0.2">
      <c r="A244" s="73">
        <v>36922</v>
      </c>
      <c r="B244" s="76">
        <v>21.954000000000001</v>
      </c>
      <c r="C244" s="62">
        <f t="shared" si="31"/>
        <v>67.374352081165938</v>
      </c>
      <c r="D244" s="76">
        <v>0</v>
      </c>
      <c r="E244" s="62">
        <f t="shared" si="31"/>
        <v>0</v>
      </c>
      <c r="F244" s="76">
        <v>15.13</v>
      </c>
      <c r="G244" s="62">
        <f t="shared" si="25"/>
        <v>46.432265053659492</v>
      </c>
      <c r="H244" s="76">
        <v>4.4740000000000002</v>
      </c>
      <c r="I244" s="62">
        <f t="shared" si="26"/>
        <v>13.73020184071861</v>
      </c>
      <c r="J244" s="76">
        <v>0</v>
      </c>
      <c r="K244" s="62">
        <f t="shared" si="27"/>
        <v>0</v>
      </c>
      <c r="L244" s="76">
        <v>12.813000000000001</v>
      </c>
      <c r="M244" s="62">
        <f t="shared" si="28"/>
        <v>39.321653148218047</v>
      </c>
      <c r="N244" s="76">
        <v>32.590000000000003</v>
      </c>
      <c r="O244" s="62">
        <f t="shared" si="23"/>
        <v>100.01503754783629</v>
      </c>
      <c r="P244" s="76">
        <v>15.606999999999999</v>
      </c>
      <c r="Q244" s="62">
        <f t="shared" si="24"/>
        <v>47.896124302211746</v>
      </c>
      <c r="R244" s="71"/>
      <c r="S244" s="62"/>
      <c r="T244" s="71"/>
      <c r="U244" s="62"/>
      <c r="V244" s="71"/>
      <c r="W244" s="62"/>
      <c r="X244" s="71"/>
      <c r="Y244" s="62"/>
      <c r="Z244" s="71"/>
      <c r="AA244" s="62"/>
      <c r="AB244" s="63"/>
      <c r="AC244" s="63"/>
      <c r="AD244" s="64">
        <f t="shared" si="29"/>
        <v>102.56800000000001</v>
      </c>
      <c r="AE244" s="62">
        <f t="shared" si="30"/>
        <v>314.76963397381019</v>
      </c>
    </row>
    <row r="245" spans="1:31" s="65" customFormat="1" x14ac:dyDescent="0.2">
      <c r="A245" s="73">
        <v>36950</v>
      </c>
      <c r="B245" s="76">
        <v>21.303000000000001</v>
      </c>
      <c r="C245" s="62">
        <f t="shared" si="31"/>
        <v>65.376506440060027</v>
      </c>
      <c r="D245" s="76">
        <v>0</v>
      </c>
      <c r="E245" s="62">
        <f t="shared" si="31"/>
        <v>0</v>
      </c>
      <c r="F245" s="76">
        <v>14.212</v>
      </c>
      <c r="G245" s="62">
        <f t="shared" si="25"/>
        <v>43.615026499841953</v>
      </c>
      <c r="H245" s="76">
        <v>7.4999999999999997E-2</v>
      </c>
      <c r="I245" s="62">
        <f t="shared" si="26"/>
        <v>0.2301665485145051</v>
      </c>
      <c r="J245" s="76">
        <v>0</v>
      </c>
      <c r="K245" s="62">
        <f t="shared" si="27"/>
        <v>0</v>
      </c>
      <c r="L245" s="76">
        <v>22.512</v>
      </c>
      <c r="M245" s="62">
        <f t="shared" si="28"/>
        <v>69.086791202113844</v>
      </c>
      <c r="N245" s="76">
        <v>28.587</v>
      </c>
      <c r="O245" s="62">
        <f t="shared" si="23"/>
        <v>87.730281631788756</v>
      </c>
      <c r="P245" s="76">
        <v>24.195</v>
      </c>
      <c r="Q245" s="62">
        <f t="shared" si="24"/>
        <v>74.251728550779347</v>
      </c>
      <c r="R245" s="71"/>
      <c r="S245" s="62"/>
      <c r="T245" s="71"/>
      <c r="U245" s="62"/>
      <c r="V245" s="71"/>
      <c r="W245" s="62"/>
      <c r="X245" s="71"/>
      <c r="Y245" s="62"/>
      <c r="Z245" s="71"/>
      <c r="AA245" s="62"/>
      <c r="AB245" s="63"/>
      <c r="AC245" s="63"/>
      <c r="AD245" s="64">
        <f t="shared" si="29"/>
        <v>110.884</v>
      </c>
      <c r="AE245" s="62">
        <f t="shared" si="30"/>
        <v>340.29050087309844</v>
      </c>
    </row>
    <row r="246" spans="1:31" s="65" customFormat="1" x14ac:dyDescent="0.2">
      <c r="A246" s="73">
        <v>36981</v>
      </c>
      <c r="B246" s="76">
        <v>19.727</v>
      </c>
      <c r="C246" s="62">
        <f t="shared" si="31"/>
        <v>60.539940033941896</v>
      </c>
      <c r="D246" s="76">
        <v>4.3109999999999999</v>
      </c>
      <c r="E246" s="62">
        <f t="shared" si="31"/>
        <v>13.229973208613753</v>
      </c>
      <c r="F246" s="76">
        <v>14.507</v>
      </c>
      <c r="G246" s="62">
        <f t="shared" si="25"/>
        <v>44.520348257332337</v>
      </c>
      <c r="H246" s="76">
        <v>0</v>
      </c>
      <c r="I246" s="62">
        <f t="shared" si="26"/>
        <v>0</v>
      </c>
      <c r="J246" s="76">
        <v>0</v>
      </c>
      <c r="K246" s="62">
        <f t="shared" si="27"/>
        <v>0</v>
      </c>
      <c r="L246" s="76">
        <v>15.43</v>
      </c>
      <c r="M246" s="62">
        <f t="shared" si="28"/>
        <v>47.352931247717514</v>
      </c>
      <c r="N246" s="76">
        <v>30.818999999999999</v>
      </c>
      <c r="O246" s="62">
        <f t="shared" si="23"/>
        <v>94.580038115580436</v>
      </c>
      <c r="P246" s="76">
        <v>25.544</v>
      </c>
      <c r="Q246" s="62">
        <f t="shared" si="24"/>
        <v>78.39165753672691</v>
      </c>
      <c r="R246" s="71"/>
      <c r="S246" s="62"/>
      <c r="T246" s="71"/>
      <c r="U246" s="62"/>
      <c r="V246" s="71"/>
      <c r="W246" s="62"/>
      <c r="X246" s="71"/>
      <c r="Y246" s="62"/>
      <c r="Z246" s="71"/>
      <c r="AA246" s="62"/>
      <c r="AB246" s="63"/>
      <c r="AC246" s="63"/>
      <c r="AD246" s="64">
        <f t="shared" si="29"/>
        <v>110.33800000000002</v>
      </c>
      <c r="AE246" s="62">
        <f t="shared" si="30"/>
        <v>338.6148883999129</v>
      </c>
    </row>
    <row r="247" spans="1:31" s="65" customFormat="1" x14ac:dyDescent="0.2">
      <c r="A247" s="73">
        <v>37011</v>
      </c>
      <c r="B247" s="76">
        <v>14.54</v>
      </c>
      <c r="C247" s="62">
        <f t="shared" si="31"/>
        <v>44.621621538678724</v>
      </c>
      <c r="D247" s="76">
        <v>31.056000000000001</v>
      </c>
      <c r="E247" s="62">
        <f t="shared" si="31"/>
        <v>95.307364408886272</v>
      </c>
      <c r="F247" s="76">
        <v>15.816000000000001</v>
      </c>
      <c r="G247" s="62">
        <f t="shared" si="25"/>
        <v>48.537521750738833</v>
      </c>
      <c r="H247" s="76">
        <v>0</v>
      </c>
      <c r="I247" s="62">
        <f t="shared" si="26"/>
        <v>0</v>
      </c>
      <c r="J247" s="76">
        <v>0</v>
      </c>
      <c r="K247" s="62">
        <f t="shared" si="27"/>
        <v>0</v>
      </c>
      <c r="L247" s="76">
        <v>0</v>
      </c>
      <c r="M247" s="62">
        <f t="shared" si="28"/>
        <v>0</v>
      </c>
      <c r="N247" s="76">
        <v>20.734999999999999</v>
      </c>
      <c r="O247" s="62">
        <f t="shared" si="23"/>
        <v>63.633378445976845</v>
      </c>
      <c r="P247" s="76">
        <v>20.587</v>
      </c>
      <c r="Q247" s="62">
        <f t="shared" si="24"/>
        <v>63.179183123574887</v>
      </c>
      <c r="R247" s="71"/>
      <c r="S247" s="62"/>
      <c r="T247" s="71"/>
      <c r="U247" s="62"/>
      <c r="V247" s="71"/>
      <c r="W247" s="62"/>
      <c r="X247" s="71"/>
      <c r="Y247" s="62"/>
      <c r="Z247" s="71"/>
      <c r="AA247" s="62"/>
      <c r="AB247" s="63"/>
      <c r="AC247" s="63"/>
      <c r="AD247" s="64">
        <f t="shared" si="29"/>
        <v>102.73400000000001</v>
      </c>
      <c r="AE247" s="62">
        <f t="shared" si="30"/>
        <v>315.27906926785562</v>
      </c>
    </row>
    <row r="248" spans="1:31" s="65" customFormat="1" x14ac:dyDescent="0.2">
      <c r="A248" s="73">
        <v>37042</v>
      </c>
      <c r="B248" s="76">
        <v>10.728999999999999</v>
      </c>
      <c r="C248" s="62">
        <f t="shared" si="31"/>
        <v>32.926091986828332</v>
      </c>
      <c r="D248" s="76">
        <v>14.029</v>
      </c>
      <c r="E248" s="62">
        <f t="shared" si="31"/>
        <v>43.053420121466559</v>
      </c>
      <c r="F248" s="76">
        <v>9.2840000000000007</v>
      </c>
      <c r="G248" s="62">
        <f t="shared" si="25"/>
        <v>28.491549818782204</v>
      </c>
      <c r="H248" s="76">
        <v>1.167</v>
      </c>
      <c r="I248" s="62">
        <f t="shared" si="26"/>
        <v>3.5813914948856991</v>
      </c>
      <c r="J248" s="76">
        <v>0</v>
      </c>
      <c r="K248" s="62">
        <f t="shared" si="27"/>
        <v>0</v>
      </c>
      <c r="L248" s="76">
        <v>18.706</v>
      </c>
      <c r="M248" s="62">
        <f t="shared" si="28"/>
        <v>57.406606086831097</v>
      </c>
      <c r="N248" s="76">
        <v>34.927</v>
      </c>
      <c r="O248" s="62">
        <f t="shared" si="23"/>
        <v>107.18702719954825</v>
      </c>
      <c r="P248" s="76">
        <v>27.364999999999998</v>
      </c>
      <c r="Q248" s="62">
        <f t="shared" si="24"/>
        <v>83.980101334659096</v>
      </c>
      <c r="R248" s="71"/>
      <c r="S248" s="62"/>
      <c r="T248" s="71"/>
      <c r="U248" s="62"/>
      <c r="V248" s="71"/>
      <c r="W248" s="62"/>
      <c r="X248" s="71"/>
      <c r="Y248" s="62"/>
      <c r="Z248" s="71"/>
      <c r="AA248" s="62"/>
      <c r="AB248" s="63"/>
      <c r="AC248" s="63"/>
      <c r="AD248" s="64">
        <f t="shared" si="29"/>
        <v>116.20700000000001</v>
      </c>
      <c r="AE248" s="62">
        <f t="shared" si="30"/>
        <v>356.62618804300132</v>
      </c>
    </row>
    <row r="249" spans="1:31" s="65" customFormat="1" x14ac:dyDescent="0.2">
      <c r="A249" s="73">
        <v>37072</v>
      </c>
      <c r="B249" s="76">
        <v>18.024999999999999</v>
      </c>
      <c r="C249" s="62">
        <f t="shared" si="31"/>
        <v>55.316693826319394</v>
      </c>
      <c r="D249" s="76">
        <v>20.23</v>
      </c>
      <c r="E249" s="62">
        <f t="shared" si="31"/>
        <v>62.083590352645842</v>
      </c>
      <c r="F249" s="76">
        <v>13.41</v>
      </c>
      <c r="G249" s="62">
        <f t="shared" si="25"/>
        <v>41.15377887439351</v>
      </c>
      <c r="H249" s="76">
        <v>11.744999999999999</v>
      </c>
      <c r="I249" s="62">
        <f t="shared" si="26"/>
        <v>36.044081497371501</v>
      </c>
      <c r="J249" s="76">
        <v>0</v>
      </c>
      <c r="K249" s="62">
        <f t="shared" si="27"/>
        <v>0</v>
      </c>
      <c r="L249" s="76">
        <v>39.049999999999997</v>
      </c>
      <c r="M249" s="62">
        <f t="shared" si="28"/>
        <v>119.84004959321899</v>
      </c>
      <c r="N249" s="76">
        <v>32.459000000000003</v>
      </c>
      <c r="O249" s="62">
        <f t="shared" si="23"/>
        <v>99.613013309764284</v>
      </c>
      <c r="P249" s="76">
        <v>20.818999999999999</v>
      </c>
      <c r="Q249" s="62">
        <f t="shared" si="24"/>
        <v>63.891164980313086</v>
      </c>
      <c r="R249" s="71"/>
      <c r="S249" s="62"/>
      <c r="T249" s="71"/>
      <c r="U249" s="62"/>
      <c r="V249" s="71"/>
      <c r="W249" s="62"/>
      <c r="X249" s="71"/>
      <c r="Y249" s="62"/>
      <c r="Z249" s="71"/>
      <c r="AA249" s="62"/>
      <c r="AB249" s="63"/>
      <c r="AC249" s="63"/>
      <c r="AD249" s="64">
        <f t="shared" si="29"/>
        <v>155.738</v>
      </c>
      <c r="AE249" s="62">
        <f t="shared" si="30"/>
        <v>477.94237243402659</v>
      </c>
    </row>
    <row r="250" spans="1:31" s="65" customFormat="1" x14ac:dyDescent="0.2">
      <c r="A250" s="73">
        <v>37103</v>
      </c>
      <c r="B250" s="76">
        <v>19.010999999999999</v>
      </c>
      <c r="C250" s="62">
        <f t="shared" si="31"/>
        <v>58.34261671745675</v>
      </c>
      <c r="D250" s="76">
        <v>21.187000000000001</v>
      </c>
      <c r="E250" s="62">
        <f t="shared" si="31"/>
        <v>65.020515511690931</v>
      </c>
      <c r="F250" s="76">
        <v>11.807</v>
      </c>
      <c r="G250" s="62">
        <f t="shared" si="25"/>
        <v>36.234352510810155</v>
      </c>
      <c r="H250" s="76">
        <v>17.861000000000001</v>
      </c>
      <c r="I250" s="62">
        <f t="shared" si="26"/>
        <v>54.813396306901005</v>
      </c>
      <c r="J250" s="76">
        <v>0</v>
      </c>
      <c r="K250" s="62">
        <f t="shared" si="27"/>
        <v>0</v>
      </c>
      <c r="L250" s="76">
        <v>38.981999999999999</v>
      </c>
      <c r="M250" s="62">
        <f t="shared" si="28"/>
        <v>119.63136525589917</v>
      </c>
      <c r="N250" s="76">
        <v>32.865000000000002</v>
      </c>
      <c r="O250" s="62">
        <f t="shared" si="23"/>
        <v>100.85898155905615</v>
      </c>
      <c r="P250" s="76">
        <v>0</v>
      </c>
      <c r="Q250" s="62">
        <f t="shared" si="24"/>
        <v>0</v>
      </c>
      <c r="R250" s="71"/>
      <c r="S250" s="62"/>
      <c r="T250" s="71"/>
      <c r="U250" s="62"/>
      <c r="V250" s="71"/>
      <c r="W250" s="62"/>
      <c r="X250" s="71"/>
      <c r="Y250" s="62"/>
      <c r="Z250" s="71"/>
      <c r="AA250" s="62"/>
      <c r="AB250" s="63"/>
      <c r="AC250" s="63"/>
      <c r="AD250" s="64">
        <f t="shared" si="29"/>
        <v>141.71300000000002</v>
      </c>
      <c r="AE250" s="62">
        <f t="shared" si="30"/>
        <v>434.90122786181422</v>
      </c>
    </row>
    <row r="251" spans="1:31" s="65" customFormat="1" x14ac:dyDescent="0.2">
      <c r="A251" s="73">
        <v>37134</v>
      </c>
      <c r="B251" s="76">
        <v>13.367000000000001</v>
      </c>
      <c r="C251" s="62">
        <f t="shared" si="31"/>
        <v>41.021816719911861</v>
      </c>
      <c r="D251" s="76">
        <v>28.513000000000002</v>
      </c>
      <c r="E251" s="62">
        <f t="shared" si="31"/>
        <v>87.503183970587784</v>
      </c>
      <c r="F251" s="76">
        <v>12.8</v>
      </c>
      <c r="G251" s="62">
        <f t="shared" si="25"/>
        <v>39.281757613142204</v>
      </c>
      <c r="H251" s="76">
        <v>10.683999999999999</v>
      </c>
      <c r="I251" s="62">
        <f t="shared" si="26"/>
        <v>32.787992057719634</v>
      </c>
      <c r="J251" s="76">
        <v>0</v>
      </c>
      <c r="K251" s="62">
        <f t="shared" si="27"/>
        <v>0</v>
      </c>
      <c r="L251" s="76">
        <v>39.045999999999999</v>
      </c>
      <c r="M251" s="62">
        <f t="shared" si="28"/>
        <v>119.82777404396488</v>
      </c>
      <c r="N251" s="76">
        <v>32.898000000000003</v>
      </c>
      <c r="O251" s="62">
        <f t="shared" si="23"/>
        <v>100.96025484040253</v>
      </c>
      <c r="P251" s="76">
        <v>0</v>
      </c>
      <c r="Q251" s="62">
        <f t="shared" si="24"/>
        <v>0</v>
      </c>
      <c r="R251" s="71"/>
      <c r="S251" s="62"/>
      <c r="T251" s="71"/>
      <c r="U251" s="62"/>
      <c r="V251" s="71"/>
      <c r="W251" s="62"/>
      <c r="X251" s="71"/>
      <c r="Y251" s="62"/>
      <c r="Z251" s="71"/>
      <c r="AA251" s="62"/>
      <c r="AB251" s="63"/>
      <c r="AC251" s="63"/>
      <c r="AD251" s="64">
        <f t="shared" si="29"/>
        <v>137.30799999999999</v>
      </c>
      <c r="AE251" s="62">
        <f t="shared" si="30"/>
        <v>421.3827792457289</v>
      </c>
    </row>
    <row r="252" spans="1:31" s="65" customFormat="1" x14ac:dyDescent="0.2">
      <c r="A252" s="73">
        <v>37164</v>
      </c>
      <c r="B252" s="76">
        <v>24.041</v>
      </c>
      <c r="C252" s="62">
        <f t="shared" si="31"/>
        <v>73.779119904496227</v>
      </c>
      <c r="D252" s="76">
        <v>29.853999999999999</v>
      </c>
      <c r="E252" s="62">
        <f t="shared" si="31"/>
        <v>91.618561858027135</v>
      </c>
      <c r="F252" s="76">
        <v>14.688000000000001</v>
      </c>
      <c r="G252" s="62">
        <f t="shared" si="25"/>
        <v>45.075816861080675</v>
      </c>
      <c r="H252" s="76">
        <v>16.204999999999998</v>
      </c>
      <c r="I252" s="62">
        <f t="shared" si="26"/>
        <v>49.731318915700726</v>
      </c>
      <c r="J252" s="76">
        <v>0</v>
      </c>
      <c r="K252" s="62">
        <f t="shared" si="27"/>
        <v>0</v>
      </c>
      <c r="L252" s="76">
        <v>37.436999999999998</v>
      </c>
      <c r="M252" s="62">
        <f t="shared" si="28"/>
        <v>114.88993435650036</v>
      </c>
      <c r="N252" s="76">
        <v>8.4390000000000001</v>
      </c>
      <c r="O252" s="62">
        <f t="shared" si="23"/>
        <v>25.898340038852112</v>
      </c>
      <c r="P252" s="76">
        <v>12.242000000000001</v>
      </c>
      <c r="Q252" s="62">
        <f t="shared" si="24"/>
        <v>37.569318492194284</v>
      </c>
      <c r="R252" s="71"/>
      <c r="S252" s="62"/>
      <c r="T252" s="71"/>
      <c r="U252" s="62"/>
      <c r="V252" s="71"/>
      <c r="W252" s="62"/>
      <c r="X252" s="71"/>
      <c r="Y252" s="62"/>
      <c r="Z252" s="71"/>
      <c r="AA252" s="62"/>
      <c r="AB252" s="63"/>
      <c r="AC252" s="63"/>
      <c r="AD252" s="64">
        <f t="shared" si="29"/>
        <v>142.90600000000001</v>
      </c>
      <c r="AE252" s="62">
        <f t="shared" si="30"/>
        <v>438.56241042685156</v>
      </c>
    </row>
    <row r="253" spans="1:31" s="65" customFormat="1" x14ac:dyDescent="0.2">
      <c r="A253" s="73">
        <v>37195</v>
      </c>
      <c r="B253" s="76">
        <v>24.151</v>
      </c>
      <c r="C253" s="62">
        <f t="shared" si="31"/>
        <v>74.116697508984174</v>
      </c>
      <c r="D253" s="76">
        <v>10.371</v>
      </c>
      <c r="E253" s="62">
        <f t="shared" si="31"/>
        <v>31.827430328585766</v>
      </c>
      <c r="F253" s="76">
        <v>15.198</v>
      </c>
      <c r="G253" s="62">
        <f t="shared" si="25"/>
        <v>46.640949390979316</v>
      </c>
      <c r="H253" s="76">
        <v>17.545000000000002</v>
      </c>
      <c r="I253" s="62">
        <f t="shared" si="26"/>
        <v>53.843627915826559</v>
      </c>
      <c r="J253" s="76">
        <v>0</v>
      </c>
      <c r="K253" s="62">
        <f t="shared" si="27"/>
        <v>0</v>
      </c>
      <c r="L253" s="76">
        <v>38.572000000000003</v>
      </c>
      <c r="M253" s="62">
        <f t="shared" si="28"/>
        <v>118.37312145735321</v>
      </c>
      <c r="N253" s="76">
        <v>16.361999999999998</v>
      </c>
      <c r="O253" s="62">
        <f t="shared" si="23"/>
        <v>50.213134223924428</v>
      </c>
      <c r="P253" s="76">
        <v>25.390999999999998</v>
      </c>
      <c r="Q253" s="62">
        <f t="shared" si="24"/>
        <v>77.922117777757322</v>
      </c>
      <c r="R253" s="71"/>
      <c r="S253" s="62"/>
      <c r="T253" s="71"/>
      <c r="U253" s="62"/>
      <c r="V253" s="71"/>
      <c r="W253" s="62"/>
      <c r="X253" s="71"/>
      <c r="Y253" s="62"/>
      <c r="Z253" s="71"/>
      <c r="AA253" s="62"/>
      <c r="AB253" s="63"/>
      <c r="AC253" s="63"/>
      <c r="AD253" s="64">
        <f t="shared" si="29"/>
        <v>147.59</v>
      </c>
      <c r="AE253" s="62">
        <f t="shared" si="30"/>
        <v>452.93707860341078</v>
      </c>
    </row>
    <row r="254" spans="1:31" s="65" customFormat="1" x14ac:dyDescent="0.2">
      <c r="A254" s="73">
        <v>37225</v>
      </c>
      <c r="B254" s="76">
        <v>22.638000000000002</v>
      </c>
      <c r="C254" s="62">
        <f t="shared" si="31"/>
        <v>69.473471003618215</v>
      </c>
      <c r="D254" s="76">
        <v>5.0999999999999997E-2</v>
      </c>
      <c r="E254" s="62">
        <f t="shared" si="31"/>
        <v>0.15651325298986346</v>
      </c>
      <c r="F254" s="76">
        <v>5.24</v>
      </c>
      <c r="G254" s="62">
        <f t="shared" si="25"/>
        <v>16.080969522880089</v>
      </c>
      <c r="H254" s="76">
        <v>16.93</v>
      </c>
      <c r="I254" s="62">
        <f t="shared" si="26"/>
        <v>51.956262218007616</v>
      </c>
      <c r="J254" s="76">
        <v>0</v>
      </c>
      <c r="K254" s="62">
        <f t="shared" si="27"/>
        <v>0</v>
      </c>
      <c r="L254" s="76">
        <v>36.97</v>
      </c>
      <c r="M254" s="62">
        <f t="shared" si="28"/>
        <v>113.45676398108338</v>
      </c>
      <c r="N254" s="76">
        <v>32.32</v>
      </c>
      <c r="O254" s="62">
        <f t="shared" si="23"/>
        <v>99.186437973184056</v>
      </c>
      <c r="P254" s="76">
        <v>24.472000000000001</v>
      </c>
      <c r="Q254" s="62">
        <f t="shared" si="24"/>
        <v>75.101810336626244</v>
      </c>
      <c r="R254" s="71"/>
      <c r="S254" s="62"/>
      <c r="T254" s="71"/>
      <c r="U254" s="62"/>
      <c r="V254" s="71"/>
      <c r="W254" s="62"/>
      <c r="X254" s="71"/>
      <c r="Y254" s="62"/>
      <c r="Z254" s="71"/>
      <c r="AA254" s="62"/>
      <c r="AB254" s="63"/>
      <c r="AC254" s="63"/>
      <c r="AD254" s="64">
        <f t="shared" si="29"/>
        <v>138.62100000000001</v>
      </c>
      <c r="AE254" s="62">
        <f t="shared" si="30"/>
        <v>425.41222828838949</v>
      </c>
    </row>
    <row r="255" spans="1:31" s="65" customFormat="1" x14ac:dyDescent="0.2">
      <c r="A255" s="73">
        <v>37256</v>
      </c>
      <c r="B255" s="76">
        <v>23.832000000000001</v>
      </c>
      <c r="C255" s="62">
        <f t="shared" si="31"/>
        <v>73.13772245596914</v>
      </c>
      <c r="D255" s="76">
        <v>0</v>
      </c>
      <c r="E255" s="62">
        <f t="shared" si="31"/>
        <v>0</v>
      </c>
      <c r="F255" s="76">
        <v>0</v>
      </c>
      <c r="G255" s="62">
        <f t="shared" si="25"/>
        <v>0</v>
      </c>
      <c r="H255" s="76">
        <v>18.667999999999999</v>
      </c>
      <c r="I255" s="62">
        <f t="shared" si="26"/>
        <v>57.289988368917079</v>
      </c>
      <c r="J255" s="76">
        <v>0</v>
      </c>
      <c r="K255" s="62">
        <f t="shared" si="27"/>
        <v>0</v>
      </c>
      <c r="L255" s="76">
        <v>38.523000000000003</v>
      </c>
      <c r="M255" s="62">
        <f t="shared" si="28"/>
        <v>118.2227459789904</v>
      </c>
      <c r="N255" s="76">
        <v>33.442999999999998</v>
      </c>
      <c r="O255" s="62">
        <f t="shared" si="23"/>
        <v>102.63279842627458</v>
      </c>
      <c r="P255" s="76">
        <v>24.55</v>
      </c>
      <c r="Q255" s="62">
        <f t="shared" si="24"/>
        <v>75.341183547081329</v>
      </c>
      <c r="R255" s="71"/>
      <c r="S255" s="62"/>
      <c r="T255" s="71"/>
      <c r="U255" s="62"/>
      <c r="V255" s="71"/>
      <c r="W255" s="62"/>
      <c r="X255" s="71"/>
      <c r="Y255" s="62"/>
      <c r="Z255" s="71"/>
      <c r="AA255" s="62"/>
      <c r="AB255" s="63"/>
      <c r="AC255" s="63"/>
      <c r="AD255" s="64">
        <f t="shared" si="29"/>
        <v>139.01599999999999</v>
      </c>
      <c r="AE255" s="62">
        <f t="shared" si="30"/>
        <v>426.62443877723251</v>
      </c>
    </row>
    <row r="256" spans="1:31" s="65" customFormat="1" x14ac:dyDescent="0.2">
      <c r="A256" s="73">
        <v>37287</v>
      </c>
      <c r="B256" s="76">
        <v>24.1</v>
      </c>
      <c r="C256" s="62">
        <f t="shared" si="31"/>
        <v>73.960184255994307</v>
      </c>
      <c r="D256" s="76">
        <v>0</v>
      </c>
      <c r="E256" s="62">
        <f t="shared" si="31"/>
        <v>0</v>
      </c>
      <c r="F256" s="76">
        <v>0</v>
      </c>
      <c r="G256" s="62">
        <f t="shared" si="25"/>
        <v>0</v>
      </c>
      <c r="H256" s="76">
        <v>19.196000000000002</v>
      </c>
      <c r="I256" s="62">
        <f t="shared" si="26"/>
        <v>58.910360870459201</v>
      </c>
      <c r="J256" s="76">
        <v>0</v>
      </c>
      <c r="K256" s="62">
        <f t="shared" si="27"/>
        <v>0</v>
      </c>
      <c r="L256" s="76">
        <v>38.667000000000002</v>
      </c>
      <c r="M256" s="62">
        <f t="shared" si="28"/>
        <v>118.66466575213825</v>
      </c>
      <c r="N256" s="76">
        <v>33.508000000000003</v>
      </c>
      <c r="O256" s="62">
        <f t="shared" si="23"/>
        <v>102.83227610165383</v>
      </c>
      <c r="P256" s="76">
        <v>24.855</v>
      </c>
      <c r="Q256" s="62">
        <f t="shared" si="24"/>
        <v>76.277194177706988</v>
      </c>
      <c r="R256" s="71"/>
      <c r="S256" s="62"/>
      <c r="T256" s="71"/>
      <c r="U256" s="62"/>
      <c r="V256" s="71"/>
      <c r="W256" s="62"/>
      <c r="X256" s="71"/>
      <c r="Y256" s="62"/>
      <c r="Z256" s="71"/>
      <c r="AA256" s="62"/>
      <c r="AB256" s="63"/>
      <c r="AC256" s="63"/>
      <c r="AD256" s="64">
        <f t="shared" si="29"/>
        <v>140.32599999999999</v>
      </c>
      <c r="AE256" s="62">
        <f t="shared" si="30"/>
        <v>430.64468115795256</v>
      </c>
    </row>
    <row r="257" spans="1:31" s="65" customFormat="1" x14ac:dyDescent="0.2">
      <c r="A257" s="73">
        <v>37315</v>
      </c>
      <c r="B257" s="76">
        <v>19.189</v>
      </c>
      <c r="C257" s="62">
        <f t="shared" si="31"/>
        <v>58.888878659264513</v>
      </c>
      <c r="D257" s="76">
        <v>0</v>
      </c>
      <c r="E257" s="62">
        <f t="shared" si="31"/>
        <v>0</v>
      </c>
      <c r="F257" s="76">
        <v>4.26</v>
      </c>
      <c r="G257" s="62">
        <f t="shared" si="25"/>
        <v>13.073459955623889</v>
      </c>
      <c r="H257" s="76">
        <v>15.625999999999999</v>
      </c>
      <c r="I257" s="62">
        <f t="shared" si="26"/>
        <v>47.954433161168758</v>
      </c>
      <c r="J257" s="76">
        <v>0</v>
      </c>
      <c r="K257" s="62">
        <f t="shared" si="27"/>
        <v>0</v>
      </c>
      <c r="L257" s="76">
        <v>35.088000000000001</v>
      </c>
      <c r="M257" s="62">
        <f t="shared" si="28"/>
        <v>107.68111805702607</v>
      </c>
      <c r="N257" s="76">
        <v>29.960999999999999</v>
      </c>
      <c r="O257" s="62">
        <f t="shared" si="23"/>
        <v>91.946932800574501</v>
      </c>
      <c r="P257" s="76">
        <v>22.841000000000001</v>
      </c>
      <c r="Q257" s="62">
        <f t="shared" si="24"/>
        <v>70.096455128264139</v>
      </c>
      <c r="R257" s="71"/>
      <c r="S257" s="62"/>
      <c r="T257" s="71"/>
      <c r="U257" s="62"/>
      <c r="V257" s="71"/>
      <c r="W257" s="62"/>
      <c r="X257" s="71"/>
      <c r="Y257" s="62"/>
      <c r="Z257" s="71"/>
      <c r="AA257" s="62"/>
      <c r="AB257" s="63"/>
      <c r="AC257" s="63"/>
      <c r="AD257" s="64">
        <f t="shared" si="29"/>
        <v>126.965</v>
      </c>
      <c r="AE257" s="62">
        <f t="shared" si="30"/>
        <v>389.64127776192186</v>
      </c>
    </row>
    <row r="258" spans="1:31" s="65" customFormat="1" x14ac:dyDescent="0.2">
      <c r="A258" s="73">
        <v>37346</v>
      </c>
      <c r="B258" s="76">
        <v>23.581</v>
      </c>
      <c r="C258" s="62">
        <f t="shared" si="31"/>
        <v>72.367431740273929</v>
      </c>
      <c r="D258" s="76">
        <v>0</v>
      </c>
      <c r="E258" s="62">
        <f t="shared" si="31"/>
        <v>0</v>
      </c>
      <c r="F258" s="76">
        <v>14.497999999999999</v>
      </c>
      <c r="G258" s="62">
        <f t="shared" si="25"/>
        <v>44.4927282715106</v>
      </c>
      <c r="H258" s="76">
        <v>19.516999999999999</v>
      </c>
      <c r="I258" s="62">
        <f t="shared" si="26"/>
        <v>59.895473698101277</v>
      </c>
      <c r="J258" s="76">
        <v>0</v>
      </c>
      <c r="K258" s="62">
        <f t="shared" si="27"/>
        <v>0</v>
      </c>
      <c r="L258" s="76">
        <v>37.631</v>
      </c>
      <c r="M258" s="62">
        <f t="shared" si="28"/>
        <v>115.48529849532456</v>
      </c>
      <c r="N258" s="76">
        <v>32.893000000000001</v>
      </c>
      <c r="O258" s="62">
        <f t="shared" ref="O258:O321" si="32">N258*1000000/325851</f>
        <v>100.94491040383488</v>
      </c>
      <c r="P258" s="76">
        <v>24.338000000000001</v>
      </c>
      <c r="Q258" s="62">
        <f t="shared" ref="Q258:Q321" si="33">P258*1000000/325851</f>
        <v>74.69057943661366</v>
      </c>
      <c r="R258" s="71"/>
      <c r="S258" s="62"/>
      <c r="T258" s="71"/>
      <c r="U258" s="62"/>
      <c r="V258" s="71"/>
      <c r="W258" s="62"/>
      <c r="X258" s="71"/>
      <c r="Y258" s="62"/>
      <c r="Z258" s="71"/>
      <c r="AA258" s="62"/>
      <c r="AB258" s="63"/>
      <c r="AC258" s="63"/>
      <c r="AD258" s="64">
        <f t="shared" si="29"/>
        <v>152.45799999999997</v>
      </c>
      <c r="AE258" s="62">
        <f t="shared" si="30"/>
        <v>467.87642204565884</v>
      </c>
    </row>
    <row r="259" spans="1:31" s="65" customFormat="1" x14ac:dyDescent="0.2">
      <c r="A259" s="73">
        <v>37376</v>
      </c>
      <c r="B259" s="76">
        <v>23.123999999999999</v>
      </c>
      <c r="C259" s="62">
        <f t="shared" si="31"/>
        <v>70.964950237992213</v>
      </c>
      <c r="D259" s="76">
        <v>0</v>
      </c>
      <c r="E259" s="62">
        <f t="shared" si="31"/>
        <v>0</v>
      </c>
      <c r="F259" s="76">
        <v>13.999000000000001</v>
      </c>
      <c r="G259" s="62">
        <f t="shared" si="25"/>
        <v>42.96135350206076</v>
      </c>
      <c r="H259" s="76">
        <v>15.826000000000001</v>
      </c>
      <c r="I259" s="62">
        <f t="shared" si="26"/>
        <v>48.568210623874101</v>
      </c>
      <c r="J259" s="76">
        <v>15.917999999999999</v>
      </c>
      <c r="K259" s="62">
        <f t="shared" si="27"/>
        <v>48.850548256718561</v>
      </c>
      <c r="L259" s="76">
        <v>33.988999999999997</v>
      </c>
      <c r="M259" s="62">
        <f t="shared" si="28"/>
        <v>104.30841089946018</v>
      </c>
      <c r="N259" s="76">
        <v>30.314</v>
      </c>
      <c r="O259" s="62">
        <f t="shared" si="32"/>
        <v>93.030250022249433</v>
      </c>
      <c r="P259" s="76">
        <v>23.904</v>
      </c>
      <c r="Q259" s="62">
        <f t="shared" si="33"/>
        <v>73.358682342543062</v>
      </c>
      <c r="R259" s="71"/>
      <c r="S259" s="62"/>
      <c r="T259" s="71"/>
      <c r="U259" s="62"/>
      <c r="V259" s="71"/>
      <c r="W259" s="62"/>
      <c r="X259" s="71"/>
      <c r="Y259" s="62"/>
      <c r="Z259" s="71"/>
      <c r="AA259" s="62"/>
      <c r="AB259" s="63"/>
      <c r="AC259" s="63"/>
      <c r="AD259" s="64">
        <f t="shared" si="29"/>
        <v>157.07399999999998</v>
      </c>
      <c r="AE259" s="62">
        <f t="shared" si="30"/>
        <v>482.04240588489824</v>
      </c>
    </row>
    <row r="260" spans="1:31" s="65" customFormat="1" x14ac:dyDescent="0.2">
      <c r="A260" s="73">
        <v>37407</v>
      </c>
      <c r="B260" s="76">
        <v>23.047000000000001</v>
      </c>
      <c r="C260" s="62">
        <f t="shared" si="31"/>
        <v>70.728645914850659</v>
      </c>
      <c r="D260" s="76">
        <v>27.177</v>
      </c>
      <c r="E260" s="62">
        <f t="shared" si="31"/>
        <v>83.403150519716064</v>
      </c>
      <c r="F260" s="76">
        <v>14.33</v>
      </c>
      <c r="G260" s="62">
        <f t="shared" ref="G260:G323" si="34">F260*1000000/325851</f>
        <v>43.977155202838105</v>
      </c>
      <c r="H260" s="76">
        <v>15.677</v>
      </c>
      <c r="I260" s="62">
        <f t="shared" ref="I260:I323" si="35">H260*1000000/325851</f>
        <v>48.110946414158619</v>
      </c>
      <c r="J260" s="76">
        <v>16.827999999999999</v>
      </c>
      <c r="K260" s="62">
        <f t="shared" ref="K260:K323" si="36">J260*1000000/325851</f>
        <v>51.643235712027888</v>
      </c>
      <c r="L260" s="76">
        <v>33.75</v>
      </c>
      <c r="M260" s="62">
        <f t="shared" ref="M260:M323" si="37">L260*1000000/325851</f>
        <v>103.5749468315273</v>
      </c>
      <c r="N260" s="76">
        <v>31.789000000000001</v>
      </c>
      <c r="O260" s="62">
        <f t="shared" si="32"/>
        <v>97.556858809701367</v>
      </c>
      <c r="P260" s="76">
        <v>24.433</v>
      </c>
      <c r="Q260" s="62">
        <f t="shared" si="33"/>
        <v>74.982123731398701</v>
      </c>
      <c r="R260" s="71"/>
      <c r="S260" s="62"/>
      <c r="T260" s="71"/>
      <c r="U260" s="62"/>
      <c r="V260" s="71"/>
      <c r="W260" s="62"/>
      <c r="X260" s="71"/>
      <c r="Y260" s="62"/>
      <c r="Z260" s="71"/>
      <c r="AA260" s="62"/>
      <c r="AB260" s="63"/>
      <c r="AC260" s="63"/>
      <c r="AD260" s="64">
        <f t="shared" ref="AD260:AD270" si="38">P260+N260+L260+J260+H260+F260+D260+B260</f>
        <v>187.03100000000001</v>
      </c>
      <c r="AE260" s="62">
        <f t="shared" ref="AC260:AE317" si="39">AD260*1000000/325851</f>
        <v>573.9770631362187</v>
      </c>
    </row>
    <row r="261" spans="1:31" s="65" customFormat="1" x14ac:dyDescent="0.2">
      <c r="A261" s="73">
        <v>37437</v>
      </c>
      <c r="B261" s="76">
        <v>22.199000000000002</v>
      </c>
      <c r="C261" s="62">
        <f t="shared" ref="C261:E324" si="40">B261*1000000/325851</f>
        <v>68.126229472979986</v>
      </c>
      <c r="D261" s="76">
        <v>34.478999999999999</v>
      </c>
      <c r="E261" s="62">
        <f t="shared" si="40"/>
        <v>105.81216568308828</v>
      </c>
      <c r="F261" s="76">
        <v>13.914999999999999</v>
      </c>
      <c r="G261" s="62">
        <f t="shared" si="34"/>
        <v>42.703566967724512</v>
      </c>
      <c r="H261" s="76">
        <v>16.172000000000001</v>
      </c>
      <c r="I261" s="62">
        <f t="shared" si="35"/>
        <v>49.630045634354353</v>
      </c>
      <c r="J261" s="76">
        <v>0.161</v>
      </c>
      <c r="K261" s="62">
        <f t="shared" si="36"/>
        <v>0.49409085747780429</v>
      </c>
      <c r="L261" s="76">
        <v>34.564</v>
      </c>
      <c r="M261" s="62">
        <f t="shared" si="37"/>
        <v>106.07302110473806</v>
      </c>
      <c r="N261" s="76">
        <v>30.594999999999999</v>
      </c>
      <c r="O261" s="62">
        <f t="shared" si="32"/>
        <v>93.892607357350442</v>
      </c>
      <c r="P261" s="76">
        <v>23.18</v>
      </c>
      <c r="Q261" s="62">
        <f t="shared" si="33"/>
        <v>71.136807927549711</v>
      </c>
      <c r="R261" s="71"/>
      <c r="S261" s="62"/>
      <c r="T261" s="71"/>
      <c r="U261" s="62"/>
      <c r="V261" s="71"/>
      <c r="W261" s="62"/>
      <c r="X261" s="71"/>
      <c r="Y261" s="62"/>
      <c r="Z261" s="71"/>
      <c r="AA261" s="62"/>
      <c r="AB261" s="63"/>
      <c r="AC261" s="63"/>
      <c r="AD261" s="64">
        <f t="shared" si="38"/>
        <v>175.26499999999999</v>
      </c>
      <c r="AE261" s="62">
        <f t="shared" si="39"/>
        <v>537.8685350052632</v>
      </c>
    </row>
    <row r="262" spans="1:31" s="65" customFormat="1" x14ac:dyDescent="0.2">
      <c r="A262" s="73">
        <v>37468</v>
      </c>
      <c r="B262" s="76">
        <v>18.728999999999999</v>
      </c>
      <c r="C262" s="62">
        <f t="shared" si="40"/>
        <v>57.477190495042215</v>
      </c>
      <c r="D262" s="76">
        <v>24.878</v>
      </c>
      <c r="E262" s="62">
        <f t="shared" si="40"/>
        <v>76.347778585918107</v>
      </c>
      <c r="F262" s="76">
        <v>13.762</v>
      </c>
      <c r="G262" s="62">
        <f t="shared" si="34"/>
        <v>42.234027208754924</v>
      </c>
      <c r="H262" s="76">
        <v>15.635999999999999</v>
      </c>
      <c r="I262" s="62">
        <f t="shared" si="35"/>
        <v>47.98512203430402</v>
      </c>
      <c r="J262" s="76">
        <v>4.7380000000000004</v>
      </c>
      <c r="K262" s="62">
        <f t="shared" si="36"/>
        <v>14.540388091489669</v>
      </c>
      <c r="L262" s="76">
        <v>35.350999999999999</v>
      </c>
      <c r="M262" s="62">
        <f t="shared" si="37"/>
        <v>108.48823542048359</v>
      </c>
      <c r="N262" s="76">
        <v>31.58</v>
      </c>
      <c r="O262" s="62">
        <f t="shared" si="32"/>
        <v>96.91546136117428</v>
      </c>
      <c r="P262" s="76">
        <v>22.173999999999999</v>
      </c>
      <c r="Q262" s="62">
        <f t="shared" si="33"/>
        <v>68.049507290141818</v>
      </c>
      <c r="R262" s="71"/>
      <c r="S262" s="62"/>
      <c r="T262" s="71"/>
      <c r="U262" s="62"/>
      <c r="V262" s="71"/>
      <c r="W262" s="62"/>
      <c r="X262" s="71"/>
      <c r="Y262" s="62"/>
      <c r="Z262" s="71"/>
      <c r="AA262" s="62"/>
      <c r="AB262" s="63"/>
      <c r="AC262" s="63"/>
      <c r="AD262" s="64">
        <f t="shared" si="38"/>
        <v>166.84799999999996</v>
      </c>
      <c r="AE262" s="62">
        <f t="shared" si="39"/>
        <v>512.03771048730857</v>
      </c>
    </row>
    <row r="263" spans="1:31" s="65" customFormat="1" x14ac:dyDescent="0.2">
      <c r="A263" s="73">
        <v>37499</v>
      </c>
      <c r="B263" s="76">
        <v>22.28</v>
      </c>
      <c r="C263" s="62">
        <f t="shared" si="40"/>
        <v>68.374809345375652</v>
      </c>
      <c r="D263" s="76">
        <v>28.655000000000001</v>
      </c>
      <c r="E263" s="62">
        <f t="shared" si="40"/>
        <v>87.93896596910858</v>
      </c>
      <c r="F263" s="76">
        <v>14.058</v>
      </c>
      <c r="G263" s="62">
        <f t="shared" si="34"/>
        <v>43.142417853558833</v>
      </c>
      <c r="H263" s="76">
        <v>15.721</v>
      </c>
      <c r="I263" s="62">
        <f t="shared" si="35"/>
        <v>48.245977455953792</v>
      </c>
      <c r="J263" s="76">
        <v>11.827</v>
      </c>
      <c r="K263" s="62">
        <f t="shared" si="36"/>
        <v>36.295730257080692</v>
      </c>
      <c r="L263" s="76">
        <v>32.704000000000001</v>
      </c>
      <c r="M263" s="62">
        <f t="shared" si="37"/>
        <v>100.36489070157833</v>
      </c>
      <c r="N263" s="76">
        <v>31.725000000000001</v>
      </c>
      <c r="O263" s="62">
        <f t="shared" si="32"/>
        <v>97.360450021635657</v>
      </c>
      <c r="P263" s="76">
        <v>24.279</v>
      </c>
      <c r="Q263" s="62">
        <f t="shared" si="33"/>
        <v>74.509515085115595</v>
      </c>
      <c r="R263" s="71"/>
      <c r="S263" s="62"/>
      <c r="T263" s="71"/>
      <c r="U263" s="62"/>
      <c r="V263" s="71"/>
      <c r="W263" s="62"/>
      <c r="X263" s="71"/>
      <c r="Y263" s="62"/>
      <c r="Z263" s="71"/>
      <c r="AA263" s="62"/>
      <c r="AB263" s="63"/>
      <c r="AC263" s="63"/>
      <c r="AD263" s="64">
        <f t="shared" si="38"/>
        <v>181.249</v>
      </c>
      <c r="AE263" s="62">
        <f t="shared" si="39"/>
        <v>556.2327566894071</v>
      </c>
    </row>
    <row r="264" spans="1:31" s="65" customFormat="1" x14ac:dyDescent="0.2">
      <c r="A264" s="73">
        <v>37529</v>
      </c>
      <c r="B264" s="76">
        <v>20.991</v>
      </c>
      <c r="C264" s="62">
        <f t="shared" si="40"/>
        <v>64.419013598239687</v>
      </c>
      <c r="D264" s="76">
        <v>26.143000000000001</v>
      </c>
      <c r="E264" s="62">
        <f t="shared" si="40"/>
        <v>80.229921037529422</v>
      </c>
      <c r="F264" s="76">
        <v>13.601000000000001</v>
      </c>
      <c r="G264" s="62">
        <f t="shared" si="34"/>
        <v>41.739936351277116</v>
      </c>
      <c r="H264" s="76">
        <v>14.637</v>
      </c>
      <c r="I264" s="62">
        <f t="shared" si="35"/>
        <v>44.919303608090814</v>
      </c>
      <c r="J264" s="76">
        <v>11.536</v>
      </c>
      <c r="K264" s="62">
        <f t="shared" si="36"/>
        <v>35.402684048844414</v>
      </c>
      <c r="L264" s="76">
        <v>31.565000000000001</v>
      </c>
      <c r="M264" s="62">
        <f t="shared" si="37"/>
        <v>96.869428051471374</v>
      </c>
      <c r="N264" s="76">
        <v>28.875</v>
      </c>
      <c r="O264" s="62">
        <f t="shared" si="32"/>
        <v>88.61412117808446</v>
      </c>
      <c r="P264" s="76">
        <v>22.983000000000001</v>
      </c>
      <c r="Q264" s="62">
        <f t="shared" si="33"/>
        <v>70.532237126784935</v>
      </c>
      <c r="R264" s="71"/>
      <c r="S264" s="62"/>
      <c r="T264" s="71"/>
      <c r="U264" s="62"/>
      <c r="V264" s="71"/>
      <c r="W264" s="62"/>
      <c r="X264" s="71"/>
      <c r="Y264" s="62"/>
      <c r="Z264" s="71"/>
      <c r="AA264" s="62"/>
      <c r="AB264" s="63"/>
      <c r="AC264" s="63"/>
      <c r="AD264" s="64">
        <f t="shared" si="38"/>
        <v>170.33100000000002</v>
      </c>
      <c r="AE264" s="62">
        <f t="shared" si="39"/>
        <v>522.72664500032238</v>
      </c>
    </row>
    <row r="265" spans="1:31" s="65" customFormat="1" x14ac:dyDescent="0.2">
      <c r="A265" s="73">
        <v>37560</v>
      </c>
      <c r="B265" s="76">
        <v>20.788</v>
      </c>
      <c r="C265" s="62">
        <f t="shared" si="40"/>
        <v>63.796029473593762</v>
      </c>
      <c r="D265" s="76">
        <v>25.466000000000001</v>
      </c>
      <c r="E265" s="62">
        <f t="shared" si="40"/>
        <v>78.152284326271825</v>
      </c>
      <c r="F265" s="76">
        <v>13.763</v>
      </c>
      <c r="G265" s="62">
        <f t="shared" si="34"/>
        <v>42.237096096068449</v>
      </c>
      <c r="H265" s="76">
        <v>14.548999999999999</v>
      </c>
      <c r="I265" s="62">
        <f t="shared" si="35"/>
        <v>44.649241524500461</v>
      </c>
      <c r="J265" s="76">
        <v>11.956</v>
      </c>
      <c r="K265" s="62">
        <f t="shared" si="36"/>
        <v>36.691616720525637</v>
      </c>
      <c r="L265" s="76">
        <v>32.067999999999998</v>
      </c>
      <c r="M265" s="62">
        <f t="shared" si="37"/>
        <v>98.413078370175313</v>
      </c>
      <c r="N265" s="76">
        <v>29.518000000000001</v>
      </c>
      <c r="O265" s="62">
        <f t="shared" si="32"/>
        <v>90.587415720682159</v>
      </c>
      <c r="P265" s="76">
        <v>23.718</v>
      </c>
      <c r="Q265" s="62">
        <f t="shared" si="33"/>
        <v>72.787869302227094</v>
      </c>
      <c r="R265" s="71"/>
      <c r="S265" s="62"/>
      <c r="T265" s="71"/>
      <c r="U265" s="62"/>
      <c r="V265" s="71"/>
      <c r="W265" s="62"/>
      <c r="X265" s="71"/>
      <c r="Y265" s="62"/>
      <c r="Z265" s="71"/>
      <c r="AA265" s="62"/>
      <c r="AB265" s="63"/>
      <c r="AC265" s="63"/>
      <c r="AD265" s="64">
        <f t="shared" si="38"/>
        <v>171.82600000000002</v>
      </c>
      <c r="AE265" s="62">
        <f t="shared" si="39"/>
        <v>527.31463153404479</v>
      </c>
    </row>
    <row r="266" spans="1:31" s="65" customFormat="1" x14ac:dyDescent="0.2">
      <c r="A266" s="73">
        <v>37590</v>
      </c>
      <c r="B266" s="76">
        <v>11.977</v>
      </c>
      <c r="C266" s="62">
        <f t="shared" si="40"/>
        <v>36.756063354109699</v>
      </c>
      <c r="D266" s="76">
        <v>14.916</v>
      </c>
      <c r="E266" s="62">
        <f t="shared" si="40"/>
        <v>45.775523168564774</v>
      </c>
      <c r="F266" s="76">
        <v>8.5559999999999992</v>
      </c>
      <c r="G266" s="62">
        <f t="shared" si="34"/>
        <v>26.257399854534743</v>
      </c>
      <c r="H266" s="76">
        <v>12.401</v>
      </c>
      <c r="I266" s="62">
        <f t="shared" si="35"/>
        <v>38.057271575045036</v>
      </c>
      <c r="J266" s="76">
        <v>6.8289999999999997</v>
      </c>
      <c r="K266" s="62">
        <f t="shared" si="36"/>
        <v>20.95743146407407</v>
      </c>
      <c r="L266" s="76">
        <v>32.426000000000002</v>
      </c>
      <c r="M266" s="62">
        <f t="shared" si="37"/>
        <v>99.511740028417904</v>
      </c>
      <c r="N266" s="76">
        <v>30.236000000000001</v>
      </c>
      <c r="O266" s="62">
        <f t="shared" si="32"/>
        <v>92.790876811794348</v>
      </c>
      <c r="P266" s="76">
        <v>22.789000000000001</v>
      </c>
      <c r="Q266" s="62">
        <f t="shared" si="33"/>
        <v>69.936872987960754</v>
      </c>
      <c r="R266" s="71"/>
      <c r="S266" s="62"/>
      <c r="T266" s="71"/>
      <c r="U266" s="62"/>
      <c r="V266" s="71"/>
      <c r="W266" s="62"/>
      <c r="X266" s="71"/>
      <c r="Y266" s="62"/>
      <c r="Z266" s="71"/>
      <c r="AA266" s="62"/>
      <c r="AB266" s="63"/>
      <c r="AC266" s="63"/>
      <c r="AD266" s="64">
        <f t="shared" si="38"/>
        <v>140.13</v>
      </c>
      <c r="AE266" s="62">
        <f t="shared" si="39"/>
        <v>430.04317924450135</v>
      </c>
    </row>
    <row r="267" spans="1:31" s="65" customFormat="1" x14ac:dyDescent="0.2">
      <c r="A267" s="73">
        <v>37621</v>
      </c>
      <c r="B267" s="76">
        <v>8.0120000000000005</v>
      </c>
      <c r="C267" s="62">
        <f t="shared" si="40"/>
        <v>24.587925155976198</v>
      </c>
      <c r="D267" s="76">
        <v>8.5779999999999994</v>
      </c>
      <c r="E267" s="62">
        <f t="shared" si="40"/>
        <v>26.32491537543233</v>
      </c>
      <c r="F267" s="76">
        <v>11.038</v>
      </c>
      <c r="G267" s="62">
        <f t="shared" si="34"/>
        <v>33.874378166708098</v>
      </c>
      <c r="H267" s="76">
        <v>5.7640000000000002</v>
      </c>
      <c r="I267" s="62">
        <f t="shared" si="35"/>
        <v>17.689066475168097</v>
      </c>
      <c r="J267" s="76">
        <v>6.6970000000000001</v>
      </c>
      <c r="K267" s="62">
        <f t="shared" si="36"/>
        <v>20.552338338688543</v>
      </c>
      <c r="L267" s="76">
        <v>36.932000000000002</v>
      </c>
      <c r="M267" s="62">
        <f t="shared" si="37"/>
        <v>113.34014626316936</v>
      </c>
      <c r="N267" s="76">
        <v>32.164000000000001</v>
      </c>
      <c r="O267" s="62">
        <f t="shared" si="32"/>
        <v>98.707691552273886</v>
      </c>
      <c r="P267" s="76">
        <v>23.518000000000001</v>
      </c>
      <c r="Q267" s="62">
        <f t="shared" si="33"/>
        <v>72.174091839521751</v>
      </c>
      <c r="R267" s="71"/>
      <c r="S267" s="62"/>
      <c r="T267" s="71"/>
      <c r="U267" s="62"/>
      <c r="V267" s="71"/>
      <c r="W267" s="62"/>
      <c r="X267" s="71"/>
      <c r="Y267" s="62"/>
      <c r="Z267" s="71"/>
      <c r="AA267" s="62"/>
      <c r="AB267" s="63"/>
      <c r="AC267" s="63"/>
      <c r="AD267" s="64">
        <f t="shared" si="38"/>
        <v>132.703</v>
      </c>
      <c r="AE267" s="62">
        <f t="shared" si="39"/>
        <v>407.25055316693829</v>
      </c>
    </row>
    <row r="268" spans="1:31" s="65" customFormat="1" x14ac:dyDescent="0.2">
      <c r="A268" s="73">
        <v>37652</v>
      </c>
      <c r="B268" s="76">
        <v>19.852</v>
      </c>
      <c r="C268" s="62">
        <f t="shared" si="40"/>
        <v>60.923550948132736</v>
      </c>
      <c r="D268" s="76">
        <v>22.585000000000001</v>
      </c>
      <c r="E268" s="62">
        <f t="shared" si="40"/>
        <v>69.310819976001298</v>
      </c>
      <c r="F268" s="76">
        <v>14.407</v>
      </c>
      <c r="G268" s="62">
        <f t="shared" si="34"/>
        <v>44.213459525979665</v>
      </c>
      <c r="H268" s="76">
        <v>13.586</v>
      </c>
      <c r="I268" s="62">
        <f t="shared" si="35"/>
        <v>41.693903041574217</v>
      </c>
      <c r="J268" s="76">
        <v>9.8759999999999994</v>
      </c>
      <c r="K268" s="62">
        <f t="shared" si="36"/>
        <v>30.308331108390032</v>
      </c>
      <c r="L268" s="76">
        <v>34.427999999999997</v>
      </c>
      <c r="M268" s="62">
        <f t="shared" si="37"/>
        <v>105.65565243009841</v>
      </c>
      <c r="N268" s="76">
        <v>24.196999999999999</v>
      </c>
      <c r="O268" s="62">
        <f t="shared" si="32"/>
        <v>74.257866325406397</v>
      </c>
      <c r="P268" s="76">
        <v>23.637</v>
      </c>
      <c r="Q268" s="62">
        <f t="shared" si="33"/>
        <v>72.539289429831427</v>
      </c>
      <c r="R268" s="71"/>
      <c r="S268" s="62"/>
      <c r="T268" s="71"/>
      <c r="U268" s="62"/>
      <c r="V268" s="71"/>
      <c r="W268" s="62"/>
      <c r="X268" s="71"/>
      <c r="Y268" s="62"/>
      <c r="Z268" s="71"/>
      <c r="AA268" s="62"/>
      <c r="AB268" s="63"/>
      <c r="AC268" s="63"/>
      <c r="AD268" s="64">
        <f t="shared" si="38"/>
        <v>162.56800000000001</v>
      </c>
      <c r="AE268" s="62">
        <f t="shared" si="39"/>
        <v>498.90287278541422</v>
      </c>
    </row>
    <row r="269" spans="1:31" s="65" customFormat="1" x14ac:dyDescent="0.2">
      <c r="A269" s="73">
        <v>37680</v>
      </c>
      <c r="B269" s="76">
        <v>18.163</v>
      </c>
      <c r="C269" s="62">
        <f t="shared" si="40"/>
        <v>55.740200275586083</v>
      </c>
      <c r="D269" s="76">
        <v>20.263999999999999</v>
      </c>
      <c r="E269" s="62">
        <f t="shared" si="40"/>
        <v>62.187932521305747</v>
      </c>
      <c r="F269" s="76">
        <v>12.867000000000001</v>
      </c>
      <c r="G269" s="62">
        <f t="shared" si="34"/>
        <v>39.487373063148496</v>
      </c>
      <c r="H269" s="76">
        <v>12.609</v>
      </c>
      <c r="I269" s="62">
        <f t="shared" si="35"/>
        <v>38.695600136258598</v>
      </c>
      <c r="J269" s="76">
        <v>8.7309999999999999</v>
      </c>
      <c r="K269" s="62">
        <f t="shared" si="36"/>
        <v>26.794455134401918</v>
      </c>
      <c r="L269" s="76">
        <v>30.283000000000001</v>
      </c>
      <c r="M269" s="62">
        <f t="shared" si="37"/>
        <v>92.935114515530103</v>
      </c>
      <c r="N269" s="76">
        <v>28.323</v>
      </c>
      <c r="O269" s="62">
        <f t="shared" si="32"/>
        <v>86.920095381017703</v>
      </c>
      <c r="P269" s="76">
        <v>21.202000000000002</v>
      </c>
      <c r="Q269" s="62">
        <f t="shared" si="33"/>
        <v>65.066548821393823</v>
      </c>
      <c r="R269" s="71"/>
      <c r="S269" s="62"/>
      <c r="T269" s="71"/>
      <c r="U269" s="62"/>
      <c r="V269" s="71"/>
      <c r="W269" s="62"/>
      <c r="X269" s="71"/>
      <c r="Y269" s="62"/>
      <c r="Z269" s="71"/>
      <c r="AA269" s="62"/>
      <c r="AB269" s="63"/>
      <c r="AC269" s="63"/>
      <c r="AD269" s="64">
        <f t="shared" si="38"/>
        <v>152.44200000000001</v>
      </c>
      <c r="AE269" s="62">
        <f t="shared" si="39"/>
        <v>467.8273198486425</v>
      </c>
    </row>
    <row r="270" spans="1:31" s="65" customFormat="1" x14ac:dyDescent="0.2">
      <c r="A270" s="73">
        <v>37711</v>
      </c>
      <c r="B270" s="76">
        <v>22.547000000000001</v>
      </c>
      <c r="C270" s="62">
        <f t="shared" si="40"/>
        <v>69.194202258087287</v>
      </c>
      <c r="D270" s="76">
        <v>13.106</v>
      </c>
      <c r="E270" s="62">
        <f t="shared" si="40"/>
        <v>40.220837131081382</v>
      </c>
      <c r="F270" s="76">
        <v>14.271000000000001</v>
      </c>
      <c r="G270" s="62">
        <f t="shared" si="34"/>
        <v>43.796090851340033</v>
      </c>
      <c r="H270" s="76">
        <v>15.762</v>
      </c>
      <c r="I270" s="62">
        <f t="shared" si="35"/>
        <v>48.371801835808391</v>
      </c>
      <c r="J270" s="76">
        <v>6.5890000000000004</v>
      </c>
      <c r="K270" s="62">
        <f t="shared" si="36"/>
        <v>20.220898508827656</v>
      </c>
      <c r="L270" s="76">
        <v>33.729999999999997</v>
      </c>
      <c r="M270" s="62">
        <f t="shared" si="37"/>
        <v>103.51356908525676</v>
      </c>
      <c r="N270" s="76">
        <v>30.739000000000001</v>
      </c>
      <c r="O270" s="62">
        <f t="shared" si="32"/>
        <v>94.334527130498302</v>
      </c>
      <c r="P270" s="76">
        <v>23.411999999999999</v>
      </c>
      <c r="Q270" s="62">
        <f t="shared" si="33"/>
        <v>71.848789784287916</v>
      </c>
      <c r="R270" s="71" t="s">
        <v>20</v>
      </c>
      <c r="S270" s="62"/>
      <c r="T270" s="71"/>
      <c r="U270" s="62"/>
      <c r="V270" s="71"/>
      <c r="W270" s="62"/>
      <c r="X270" s="71"/>
      <c r="Y270" s="62"/>
      <c r="Z270" s="71"/>
      <c r="AA270" s="62"/>
      <c r="AB270" s="63"/>
      <c r="AC270" s="63"/>
      <c r="AD270" s="64">
        <f t="shared" si="38"/>
        <v>160.15600000000001</v>
      </c>
      <c r="AE270" s="62">
        <f t="shared" si="39"/>
        <v>491.50071658518772</v>
      </c>
    </row>
    <row r="271" spans="1:31" s="65" customFormat="1" x14ac:dyDescent="0.2">
      <c r="A271" s="73">
        <v>37741</v>
      </c>
      <c r="B271" s="64">
        <v>19.552</v>
      </c>
      <c r="C271" s="62">
        <f t="shared" si="40"/>
        <v>60.002884754074714</v>
      </c>
      <c r="D271" s="64">
        <v>18.34</v>
      </c>
      <c r="E271" s="62">
        <f t="shared" si="40"/>
        <v>56.283393330080315</v>
      </c>
      <c r="F271" s="64">
        <v>12.96</v>
      </c>
      <c r="G271" s="62">
        <f t="shared" si="34"/>
        <v>39.77277958330648</v>
      </c>
      <c r="H271" s="64">
        <v>14.941000000000001</v>
      </c>
      <c r="I271" s="62">
        <f t="shared" si="35"/>
        <v>45.852245351402942</v>
      </c>
      <c r="J271" s="64">
        <v>0</v>
      </c>
      <c r="K271" s="62">
        <f t="shared" si="36"/>
        <v>0</v>
      </c>
      <c r="L271" s="64">
        <v>33.11</v>
      </c>
      <c r="M271" s="62">
        <f t="shared" si="37"/>
        <v>101.61085895087018</v>
      </c>
      <c r="N271" s="64">
        <v>30.097000000000001</v>
      </c>
      <c r="O271" s="62">
        <f t="shared" si="32"/>
        <v>92.364301475214134</v>
      </c>
      <c r="P271" s="64">
        <v>22.143999999999998</v>
      </c>
      <c r="Q271" s="62">
        <f t="shared" si="33"/>
        <v>67.957440670736005</v>
      </c>
      <c r="R271" s="77">
        <v>12.582425000000001</v>
      </c>
      <c r="S271" s="62">
        <f t="shared" ref="S271:S302" si="41">R271*1000000/325851</f>
        <v>38.61404445590162</v>
      </c>
      <c r="T271" s="77"/>
      <c r="U271" s="62"/>
      <c r="V271" s="77"/>
      <c r="W271" s="62"/>
      <c r="X271" s="77"/>
      <c r="Y271" s="62"/>
      <c r="Z271" s="77"/>
      <c r="AA271" s="62"/>
      <c r="AB271" s="63"/>
      <c r="AC271" s="63"/>
      <c r="AD271" s="64">
        <f t="shared" ref="AD271:AD276" si="42">R271+P271+N271+L271+J271+H271+F271+D271+B271</f>
        <v>163.72642500000001</v>
      </c>
      <c r="AE271" s="62">
        <f t="shared" si="39"/>
        <v>502.45794857158643</v>
      </c>
    </row>
    <row r="272" spans="1:31" s="65" customFormat="1" x14ac:dyDescent="0.2">
      <c r="A272" s="73">
        <v>37772</v>
      </c>
      <c r="B272" s="64">
        <v>14.897</v>
      </c>
      <c r="C272" s="62">
        <f t="shared" si="40"/>
        <v>45.717214309607769</v>
      </c>
      <c r="D272" s="64">
        <v>19.591999999999999</v>
      </c>
      <c r="E272" s="62">
        <f t="shared" si="40"/>
        <v>60.125640246615788</v>
      </c>
      <c r="F272" s="64">
        <v>12.605</v>
      </c>
      <c r="G272" s="62">
        <f t="shared" si="34"/>
        <v>38.683324587004492</v>
      </c>
      <c r="H272" s="64">
        <v>13.438000000000001</v>
      </c>
      <c r="I272" s="62">
        <f t="shared" si="35"/>
        <v>41.239707719172259</v>
      </c>
      <c r="J272" s="64">
        <v>6.718</v>
      </c>
      <c r="K272" s="62">
        <f t="shared" si="36"/>
        <v>20.616784972272605</v>
      </c>
      <c r="L272" s="64">
        <v>31.033000000000001</v>
      </c>
      <c r="M272" s="62">
        <f t="shared" si="37"/>
        <v>95.236780000675154</v>
      </c>
      <c r="N272" s="64">
        <v>29.692</v>
      </c>
      <c r="O272" s="62">
        <f t="shared" si="32"/>
        <v>91.121402113235803</v>
      </c>
      <c r="P272" s="64">
        <v>22.189</v>
      </c>
      <c r="Q272" s="62">
        <f t="shared" si="33"/>
        <v>68.095540599844711</v>
      </c>
      <c r="R272" s="77">
        <v>17.305375000000002</v>
      </c>
      <c r="S272" s="62">
        <f t="shared" si="41"/>
        <v>53.108245793322716</v>
      </c>
      <c r="T272" s="77"/>
      <c r="U272" s="62"/>
      <c r="V272" s="77"/>
      <c r="W272" s="62"/>
      <c r="X272" s="77"/>
      <c r="Y272" s="62"/>
      <c r="Z272" s="77"/>
      <c r="AA272" s="62"/>
      <c r="AB272" s="63"/>
      <c r="AC272" s="63"/>
      <c r="AD272" s="64">
        <f t="shared" si="42"/>
        <v>167.46937500000001</v>
      </c>
      <c r="AE272" s="62">
        <f t="shared" si="39"/>
        <v>513.94464034175132</v>
      </c>
    </row>
    <row r="273" spans="1:32" s="65" customFormat="1" x14ac:dyDescent="0.2">
      <c r="A273" s="73">
        <v>37802</v>
      </c>
      <c r="B273" s="64">
        <v>14.930999999999999</v>
      </c>
      <c r="C273" s="62">
        <f t="shared" si="40"/>
        <v>45.821556478267674</v>
      </c>
      <c r="D273" s="64">
        <v>16.483000000000001</v>
      </c>
      <c r="E273" s="62">
        <f t="shared" si="40"/>
        <v>50.584469588861168</v>
      </c>
      <c r="F273" s="64">
        <v>12.398</v>
      </c>
      <c r="G273" s="62">
        <f t="shared" si="34"/>
        <v>38.048064913104454</v>
      </c>
      <c r="H273" s="64">
        <v>0</v>
      </c>
      <c r="I273" s="62">
        <f t="shared" si="35"/>
        <v>0</v>
      </c>
      <c r="J273" s="64">
        <v>10.747999999999999</v>
      </c>
      <c r="K273" s="62">
        <f t="shared" si="36"/>
        <v>32.984400845785345</v>
      </c>
      <c r="L273" s="64">
        <v>29.494</v>
      </c>
      <c r="M273" s="62">
        <f t="shared" si="37"/>
        <v>90.513762425157509</v>
      </c>
      <c r="N273" s="64">
        <v>28.032</v>
      </c>
      <c r="O273" s="62">
        <f t="shared" si="32"/>
        <v>86.027049172781432</v>
      </c>
      <c r="P273" s="64">
        <v>21.151</v>
      </c>
      <c r="Q273" s="62">
        <f t="shared" si="33"/>
        <v>64.91003556840397</v>
      </c>
      <c r="R273" s="77">
        <v>14.1412</v>
      </c>
      <c r="S273" s="62">
        <f t="shared" si="41"/>
        <v>43.397749278044259</v>
      </c>
      <c r="T273" s="77"/>
      <c r="U273" s="62"/>
      <c r="V273" s="77"/>
      <c r="W273" s="62"/>
      <c r="X273" s="77"/>
      <c r="Y273" s="62"/>
      <c r="Z273" s="77"/>
      <c r="AA273" s="62"/>
      <c r="AB273" s="63"/>
      <c r="AC273" s="63"/>
      <c r="AD273" s="64">
        <f t="shared" si="42"/>
        <v>147.37820000000002</v>
      </c>
      <c r="AE273" s="62">
        <f t="shared" si="39"/>
        <v>452.28708827040589</v>
      </c>
    </row>
    <row r="274" spans="1:32" s="65" customFormat="1" x14ac:dyDescent="0.2">
      <c r="A274" s="73">
        <v>37833</v>
      </c>
      <c r="B274" s="64">
        <v>16.082999999999998</v>
      </c>
      <c r="C274" s="62">
        <f t="shared" si="40"/>
        <v>49.356914663450468</v>
      </c>
      <c r="D274" s="64">
        <v>21.803999999999998</v>
      </c>
      <c r="E274" s="62">
        <f t="shared" si="40"/>
        <v>66.914018984136916</v>
      </c>
      <c r="F274" s="64">
        <v>13.022</v>
      </c>
      <c r="G274" s="62">
        <f t="shared" si="34"/>
        <v>39.963050596745141</v>
      </c>
      <c r="H274" s="64">
        <v>9.0749999999999993</v>
      </c>
      <c r="I274" s="62">
        <f t="shared" si="35"/>
        <v>27.850152370255117</v>
      </c>
      <c r="J274" s="64">
        <v>11.874000000000001</v>
      </c>
      <c r="K274" s="62">
        <f t="shared" si="36"/>
        <v>36.439967960816446</v>
      </c>
      <c r="L274" s="64">
        <v>29.934999999999999</v>
      </c>
      <c r="M274" s="62">
        <f t="shared" si="37"/>
        <v>91.867141730422802</v>
      </c>
      <c r="N274" s="64">
        <v>29.867000000000001</v>
      </c>
      <c r="O274" s="62">
        <f t="shared" si="32"/>
        <v>91.658457393102978</v>
      </c>
      <c r="P274" s="64">
        <v>23.568999999999999</v>
      </c>
      <c r="Q274" s="62">
        <f t="shared" si="33"/>
        <v>72.330605092511604</v>
      </c>
      <c r="R274" s="77">
        <v>16.738</v>
      </c>
      <c r="S274" s="62">
        <f t="shared" si="41"/>
        <v>51.367035853810485</v>
      </c>
      <c r="T274" s="77"/>
      <c r="U274" s="62"/>
      <c r="V274" s="77"/>
      <c r="W274" s="62"/>
      <c r="X274" s="77"/>
      <c r="Y274" s="62"/>
      <c r="Z274" s="77"/>
      <c r="AA274" s="62"/>
      <c r="AB274" s="63"/>
      <c r="AC274" s="63"/>
      <c r="AD274" s="64">
        <f t="shared" si="42"/>
        <v>171.96700000000001</v>
      </c>
      <c r="AE274" s="62">
        <f t="shared" si="39"/>
        <v>527.74734464525193</v>
      </c>
    </row>
    <row r="275" spans="1:32" s="65" customFormat="1" x14ac:dyDescent="0.2">
      <c r="A275" s="73">
        <v>37864</v>
      </c>
      <c r="B275" s="64">
        <v>12.081</v>
      </c>
      <c r="C275" s="62">
        <f t="shared" si="40"/>
        <v>37.075227634716484</v>
      </c>
      <c r="D275" s="64">
        <v>14.64</v>
      </c>
      <c r="E275" s="62">
        <f t="shared" si="40"/>
        <v>44.928510270031396</v>
      </c>
      <c r="F275" s="64">
        <v>13.5</v>
      </c>
      <c r="G275" s="62">
        <f t="shared" si="34"/>
        <v>41.42997873261092</v>
      </c>
      <c r="H275" s="64">
        <v>7.2</v>
      </c>
      <c r="I275" s="62">
        <f t="shared" si="35"/>
        <v>22.095988657392489</v>
      </c>
      <c r="J275" s="64">
        <v>8.75</v>
      </c>
      <c r="K275" s="62">
        <f t="shared" si="36"/>
        <v>26.852763993358927</v>
      </c>
      <c r="L275" s="64">
        <v>32</v>
      </c>
      <c r="M275" s="62">
        <f t="shared" si="37"/>
        <v>98.204394032855504</v>
      </c>
      <c r="N275" s="64">
        <v>17.605</v>
      </c>
      <c r="O275" s="62">
        <f t="shared" si="32"/>
        <v>54.027761154638164</v>
      </c>
      <c r="P275" s="64">
        <v>22.798999999999999</v>
      </c>
      <c r="Q275" s="62">
        <f t="shared" si="33"/>
        <v>69.967561861096016</v>
      </c>
      <c r="R275" s="77">
        <v>17.507000000000001</v>
      </c>
      <c r="S275" s="62">
        <f t="shared" si="41"/>
        <v>53.727010197912541</v>
      </c>
      <c r="T275" s="77"/>
      <c r="U275" s="62"/>
      <c r="V275" s="77"/>
      <c r="W275" s="62"/>
      <c r="X275" s="77"/>
      <c r="Y275" s="62"/>
      <c r="Z275" s="77"/>
      <c r="AA275" s="62"/>
      <c r="AB275" s="63"/>
      <c r="AC275" s="63"/>
      <c r="AD275" s="64">
        <f t="shared" si="42"/>
        <v>146.08199999999999</v>
      </c>
      <c r="AE275" s="62">
        <f t="shared" si="39"/>
        <v>448.30919653461245</v>
      </c>
    </row>
    <row r="276" spans="1:32" s="65" customFormat="1" x14ac:dyDescent="0.2">
      <c r="A276" s="73">
        <v>37894</v>
      </c>
      <c r="B276" s="64">
        <v>10.602</v>
      </c>
      <c r="C276" s="62">
        <f t="shared" si="40"/>
        <v>32.536343298010443</v>
      </c>
      <c r="D276" s="64">
        <v>10.587</v>
      </c>
      <c r="E276" s="62">
        <f t="shared" si="40"/>
        <v>32.490309988307537</v>
      </c>
      <c r="F276" s="64">
        <v>1.53</v>
      </c>
      <c r="G276" s="62">
        <f t="shared" si="34"/>
        <v>4.6953975896959044</v>
      </c>
      <c r="H276" s="64">
        <v>8.5050000000000008</v>
      </c>
      <c r="I276" s="62">
        <f t="shared" si="35"/>
        <v>26.100886601544879</v>
      </c>
      <c r="J276" s="64">
        <v>6.1609999999999996</v>
      </c>
      <c r="K276" s="62">
        <f t="shared" si="36"/>
        <v>18.907414738638213</v>
      </c>
      <c r="L276" s="64">
        <v>31.309000000000001</v>
      </c>
      <c r="M276" s="62">
        <f t="shared" si="37"/>
        <v>96.083792899208532</v>
      </c>
      <c r="N276" s="64">
        <v>29.734999999999999</v>
      </c>
      <c r="O276" s="62">
        <f t="shared" si="32"/>
        <v>91.253364267717458</v>
      </c>
      <c r="P276" s="64">
        <v>20.957999999999998</v>
      </c>
      <c r="Q276" s="62">
        <f t="shared" si="33"/>
        <v>64.317740316893307</v>
      </c>
      <c r="R276" s="77">
        <v>13.816000000000001</v>
      </c>
      <c r="S276" s="62">
        <f t="shared" si="41"/>
        <v>42.399747123685366</v>
      </c>
      <c r="T276" s="77"/>
      <c r="U276" s="62"/>
      <c r="V276" s="405" t="s">
        <v>20</v>
      </c>
      <c r="W276" s="406"/>
      <c r="X276" s="405" t="s">
        <v>20</v>
      </c>
      <c r="Y276" s="406"/>
      <c r="Z276" s="77"/>
      <c r="AA276" s="62"/>
      <c r="AB276" s="63"/>
      <c r="AC276" s="63"/>
      <c r="AD276" s="64">
        <f t="shared" si="42"/>
        <v>133.203</v>
      </c>
      <c r="AE276" s="62">
        <f t="shared" si="39"/>
        <v>408.78499682370165</v>
      </c>
    </row>
    <row r="277" spans="1:32" s="65" customFormat="1" x14ac:dyDescent="0.2">
      <c r="A277" s="73">
        <v>37925</v>
      </c>
      <c r="B277" s="64">
        <v>9.7810000000000006</v>
      </c>
      <c r="C277" s="62">
        <f t="shared" si="40"/>
        <v>30.016786813604991</v>
      </c>
      <c r="D277" s="64">
        <v>13.122999999999999</v>
      </c>
      <c r="E277" s="62">
        <f t="shared" si="40"/>
        <v>40.273008215411338</v>
      </c>
      <c r="F277" s="64">
        <v>2E-3</v>
      </c>
      <c r="G277" s="62">
        <f t="shared" si="34"/>
        <v>6.1377746270534694E-3</v>
      </c>
      <c r="H277" s="64">
        <v>9.7789999999999999</v>
      </c>
      <c r="I277" s="62">
        <f t="shared" si="35"/>
        <v>30.010649038977938</v>
      </c>
      <c r="J277" s="64">
        <v>4.9020000000000001</v>
      </c>
      <c r="K277" s="62">
        <f t="shared" si="36"/>
        <v>15.043685610908053</v>
      </c>
      <c r="L277" s="64">
        <v>34.148000000000003</v>
      </c>
      <c r="M277" s="62">
        <f t="shared" si="37"/>
        <v>104.79636398231094</v>
      </c>
      <c r="N277" s="64">
        <v>25.635000000000002</v>
      </c>
      <c r="O277" s="62">
        <f t="shared" si="32"/>
        <v>78.670926282257838</v>
      </c>
      <c r="P277" s="64">
        <v>23.497</v>
      </c>
      <c r="Q277" s="62">
        <f t="shared" si="33"/>
        <v>72.109645205937682</v>
      </c>
      <c r="R277" s="77">
        <v>2.726</v>
      </c>
      <c r="S277" s="62">
        <f t="shared" si="41"/>
        <v>8.3657868166738787</v>
      </c>
      <c r="T277" s="77"/>
      <c r="U277" s="62"/>
      <c r="V277" s="77">
        <v>12.29</v>
      </c>
      <c r="W277" s="62">
        <f t="shared" ref="W277:W308" si="43">V277*1000000/325851</f>
        <v>37.716625083243571</v>
      </c>
      <c r="X277" s="77">
        <v>13.113</v>
      </c>
      <c r="Y277" s="62">
        <f t="shared" ref="Y277:Y308" si="44">X277*1000000/325851</f>
        <v>40.242319342276069</v>
      </c>
      <c r="Z277" s="77"/>
      <c r="AA277" s="62"/>
      <c r="AB277" s="63">
        <f>X277+V277</f>
        <v>25.402999999999999</v>
      </c>
      <c r="AC277" s="62">
        <f t="shared" si="39"/>
        <v>77.958944425519633</v>
      </c>
      <c r="AD277" s="64">
        <f>X277+V277+R277+P277+N277+L277+J277+H277+F277+D277+B277</f>
        <v>148.99599999999998</v>
      </c>
      <c r="AE277" s="62">
        <f t="shared" si="39"/>
        <v>457.25193416622926</v>
      </c>
      <c r="AF277" s="64">
        <f t="shared" ref="AF277:AF338" si="45">AB277/AD277</f>
        <v>0.17049450991972939</v>
      </c>
    </row>
    <row r="278" spans="1:32" s="65" customFormat="1" x14ac:dyDescent="0.2">
      <c r="A278" s="73">
        <v>37955</v>
      </c>
      <c r="B278" s="64">
        <v>3.8490000000000002</v>
      </c>
      <c r="C278" s="62">
        <f t="shared" si="40"/>
        <v>11.812147269764402</v>
      </c>
      <c r="D278" s="64">
        <v>3.6869999999999998</v>
      </c>
      <c r="E278" s="62">
        <f t="shared" si="40"/>
        <v>11.31498752497307</v>
      </c>
      <c r="F278" s="64">
        <v>9.6000000000000002E-2</v>
      </c>
      <c r="G278" s="62">
        <f t="shared" si="34"/>
        <v>0.29461318209856652</v>
      </c>
      <c r="H278" s="64">
        <v>9.3680000000000003</v>
      </c>
      <c r="I278" s="62">
        <f t="shared" si="35"/>
        <v>28.749336353118451</v>
      </c>
      <c r="J278" s="64">
        <v>1.355</v>
      </c>
      <c r="K278" s="62">
        <f t="shared" si="36"/>
        <v>4.1583423098287255</v>
      </c>
      <c r="L278" s="64">
        <v>35.295000000000002</v>
      </c>
      <c r="M278" s="62">
        <f t="shared" si="37"/>
        <v>108.31637773092609</v>
      </c>
      <c r="N278" s="64">
        <v>31.356000000000002</v>
      </c>
      <c r="O278" s="62">
        <f t="shared" si="32"/>
        <v>96.228030602944287</v>
      </c>
      <c r="P278" s="64">
        <v>20.73</v>
      </c>
      <c r="Q278" s="62">
        <f t="shared" si="33"/>
        <v>63.618034009409207</v>
      </c>
      <c r="R278" s="77">
        <v>0.18</v>
      </c>
      <c r="S278" s="62">
        <f t="shared" si="41"/>
        <v>0.55239971643481223</v>
      </c>
      <c r="T278" s="405" t="s">
        <v>20</v>
      </c>
      <c r="U278" s="406"/>
      <c r="V278" s="77">
        <v>34.299999999999997</v>
      </c>
      <c r="W278" s="62">
        <f t="shared" si="43"/>
        <v>105.26283485396699</v>
      </c>
      <c r="X278" s="77">
        <v>35.226999999999997</v>
      </c>
      <c r="Y278" s="62">
        <f t="shared" si="44"/>
        <v>108.10769339360628</v>
      </c>
      <c r="Z278" s="405" t="s">
        <v>20</v>
      </c>
      <c r="AA278" s="406"/>
      <c r="AB278" s="63">
        <f>X278+V278</f>
        <v>69.526999999999987</v>
      </c>
      <c r="AC278" s="62">
        <f t="shared" si="39"/>
        <v>213.37052824757322</v>
      </c>
      <c r="AD278" s="64">
        <f>X278+V278+R278+P278+N278+L278+J278+H278+F278+D278+B278</f>
        <v>175.44300000000001</v>
      </c>
      <c r="AE278" s="62">
        <f t="shared" si="39"/>
        <v>538.41479694707095</v>
      </c>
      <c r="AF278" s="64">
        <f t="shared" si="45"/>
        <v>0.39629395302177906</v>
      </c>
    </row>
    <row r="279" spans="1:32" s="65" customFormat="1" x14ac:dyDescent="0.2">
      <c r="A279" s="372">
        <v>37986</v>
      </c>
      <c r="B279" s="357">
        <v>3.25</v>
      </c>
      <c r="C279" s="384">
        <f t="shared" si="40"/>
        <v>9.9738837689618869</v>
      </c>
      <c r="D279" s="357">
        <v>1.829</v>
      </c>
      <c r="E279" s="384">
        <f t="shared" si="40"/>
        <v>5.612994896440398</v>
      </c>
      <c r="F279" s="357">
        <v>2.427</v>
      </c>
      <c r="G279" s="384">
        <f t="shared" si="34"/>
        <v>7.4481895099293851</v>
      </c>
      <c r="H279" s="357">
        <v>11.57</v>
      </c>
      <c r="I279" s="384">
        <f t="shared" si="35"/>
        <v>35.507026217504318</v>
      </c>
      <c r="J279" s="357">
        <v>0.68300000000000005</v>
      </c>
      <c r="K279" s="384">
        <f t="shared" si="36"/>
        <v>2.0960500351387599</v>
      </c>
      <c r="L279" s="357">
        <v>32.302</v>
      </c>
      <c r="M279" s="384">
        <f t="shared" si="37"/>
        <v>99.131198001540582</v>
      </c>
      <c r="N279" s="357">
        <v>16.361000000000001</v>
      </c>
      <c r="O279" s="384">
        <f t="shared" si="32"/>
        <v>50.210065336610903</v>
      </c>
      <c r="P279" s="357">
        <v>9.0190000000000001</v>
      </c>
      <c r="Q279" s="384">
        <f t="shared" si="33"/>
        <v>27.678294680697618</v>
      </c>
      <c r="R279" s="329">
        <v>0.18099999999999999</v>
      </c>
      <c r="S279" s="384">
        <f t="shared" si="41"/>
        <v>0.55546860374833895</v>
      </c>
      <c r="T279" s="329">
        <v>1.0999999999999999E-2</v>
      </c>
      <c r="U279" s="384">
        <f t="shared" ref="U279:U310" si="46">T279*1000000/325851</f>
        <v>3.3757760448794083E-2</v>
      </c>
      <c r="V279" s="329">
        <v>35.271999999999998</v>
      </c>
      <c r="W279" s="384">
        <f t="shared" si="43"/>
        <v>108.24579332271499</v>
      </c>
      <c r="X279" s="329">
        <v>36.203000000000003</v>
      </c>
      <c r="Y279" s="384">
        <f t="shared" si="44"/>
        <v>111.10292741160838</v>
      </c>
      <c r="Z279" s="329">
        <v>19.574000000000002</v>
      </c>
      <c r="AA279" s="384">
        <f t="shared" ref="AA279:AA310" si="47">Z279*1000000/325851</f>
        <v>60.0704002749723</v>
      </c>
      <c r="AB279" s="364">
        <f t="shared" ref="AB279:AB338" si="48">Z279+X279+V279+T279</f>
        <v>91.06</v>
      </c>
      <c r="AC279" s="384">
        <f t="shared" si="39"/>
        <v>279.45287876974447</v>
      </c>
      <c r="AD279" s="357">
        <f t="shared" ref="AD279:AD310" si="49">Z279+X279+V279+T279+R279+P279+N279+L279+J279+H279+F279+D279+B279</f>
        <v>168.68199999999999</v>
      </c>
      <c r="AE279" s="384">
        <f t="shared" si="39"/>
        <v>517.66604982031663</v>
      </c>
      <c r="AF279" s="357">
        <f t="shared" si="45"/>
        <v>0.53983234725696883</v>
      </c>
    </row>
    <row r="280" spans="1:32" s="65" customFormat="1" x14ac:dyDescent="0.2">
      <c r="A280" s="377">
        <v>38017</v>
      </c>
      <c r="B280" s="64">
        <v>0.73699999999999999</v>
      </c>
      <c r="C280" s="62">
        <f t="shared" si="40"/>
        <v>2.2617699500692034</v>
      </c>
      <c r="D280" s="64">
        <v>4.2999999999999997E-2</v>
      </c>
      <c r="E280" s="62">
        <f t="shared" si="40"/>
        <v>0.13196215448164958</v>
      </c>
      <c r="F280" s="64">
        <v>2.4630000000000001</v>
      </c>
      <c r="G280" s="62">
        <f t="shared" si="34"/>
        <v>7.5586694532163472</v>
      </c>
      <c r="H280" s="64">
        <v>11.962</v>
      </c>
      <c r="I280" s="62">
        <f t="shared" si="35"/>
        <v>36.7100300444068</v>
      </c>
      <c r="J280" s="64">
        <v>0.22</v>
      </c>
      <c r="K280" s="62">
        <f t="shared" si="36"/>
        <v>0.67515520897588166</v>
      </c>
      <c r="L280" s="64">
        <v>38.33</v>
      </c>
      <c r="M280" s="62">
        <f t="shared" si="37"/>
        <v>117.63045072747974</v>
      </c>
      <c r="N280" s="78">
        <v>2.1999999999999999E-2</v>
      </c>
      <c r="O280" s="79">
        <f t="shared" si="32"/>
        <v>6.7515520897588166E-2</v>
      </c>
      <c r="P280" s="64">
        <v>18.314</v>
      </c>
      <c r="Q280" s="62">
        <f t="shared" si="33"/>
        <v>56.203602259928616</v>
      </c>
      <c r="R280" s="77">
        <v>1.4E-2</v>
      </c>
      <c r="S280" s="62">
        <f t="shared" si="41"/>
        <v>4.2964422389374285E-2</v>
      </c>
      <c r="T280" s="77">
        <v>29.456</v>
      </c>
      <c r="U280" s="62">
        <f t="shared" si="46"/>
        <v>90.397144707243498</v>
      </c>
      <c r="V280" s="77">
        <v>25.527999999999999</v>
      </c>
      <c r="W280" s="62">
        <f t="shared" si="43"/>
        <v>78.342555339710486</v>
      </c>
      <c r="X280" s="77">
        <v>28.484999999999999</v>
      </c>
      <c r="Y280" s="62">
        <f t="shared" si="44"/>
        <v>87.417255125809035</v>
      </c>
      <c r="Z280" s="77">
        <v>30.957999999999998</v>
      </c>
      <c r="AA280" s="62">
        <f t="shared" si="47"/>
        <v>95.00661345216065</v>
      </c>
      <c r="AB280" s="63">
        <f t="shared" si="48"/>
        <v>114.42700000000001</v>
      </c>
      <c r="AC280" s="62">
        <f t="shared" si="39"/>
        <v>351.16356862492364</v>
      </c>
      <c r="AD280" s="64">
        <f t="shared" si="49"/>
        <v>186.53199999999995</v>
      </c>
      <c r="AE280" s="62">
        <f t="shared" si="39"/>
        <v>572.44568836676865</v>
      </c>
      <c r="AF280" s="64">
        <f t="shared" si="45"/>
        <v>0.61344434198957842</v>
      </c>
    </row>
    <row r="281" spans="1:32" s="65" customFormat="1" x14ac:dyDescent="0.2">
      <c r="A281" s="73">
        <v>38045</v>
      </c>
      <c r="B281" s="78">
        <v>2.0939999999999999</v>
      </c>
      <c r="C281" s="79">
        <f t="shared" si="40"/>
        <v>6.4262500345249816</v>
      </c>
      <c r="D281" s="78">
        <v>0.33600000000000002</v>
      </c>
      <c r="E281" s="79">
        <f t="shared" si="40"/>
        <v>1.0311461373449828</v>
      </c>
      <c r="F281" s="64">
        <v>3.4489999999999998</v>
      </c>
      <c r="G281" s="62">
        <f t="shared" si="34"/>
        <v>10.584592344353707</v>
      </c>
      <c r="H281" s="64">
        <v>3.84</v>
      </c>
      <c r="I281" s="62">
        <f t="shared" si="35"/>
        <v>11.78452728394266</v>
      </c>
      <c r="J281" s="64">
        <v>0.49099999999999999</v>
      </c>
      <c r="K281" s="62">
        <f t="shared" si="36"/>
        <v>1.5068236709416267</v>
      </c>
      <c r="L281" s="64">
        <v>33.484999999999999</v>
      </c>
      <c r="M281" s="62">
        <f t="shared" si="37"/>
        <v>102.76169169344271</v>
      </c>
      <c r="N281" s="64">
        <v>0</v>
      </c>
      <c r="O281" s="62">
        <f t="shared" si="32"/>
        <v>0</v>
      </c>
      <c r="P281" s="64">
        <v>19.157</v>
      </c>
      <c r="Q281" s="62">
        <f t="shared" si="33"/>
        <v>58.790674265231658</v>
      </c>
      <c r="R281" s="77">
        <v>0.01</v>
      </c>
      <c r="S281" s="62">
        <f t="shared" si="41"/>
        <v>3.0688873135267344E-2</v>
      </c>
      <c r="T281" s="77">
        <v>23.344000000000001</v>
      </c>
      <c r="U281" s="62">
        <f t="shared" si="46"/>
        <v>71.640105446968093</v>
      </c>
      <c r="V281" s="77">
        <v>9.27</v>
      </c>
      <c r="W281" s="62">
        <f t="shared" si="43"/>
        <v>28.448585396392829</v>
      </c>
      <c r="X281" s="77">
        <v>26.963999999999999</v>
      </c>
      <c r="Y281" s="62">
        <f t="shared" si="44"/>
        <v>82.749477521934878</v>
      </c>
      <c r="Z281" s="77">
        <v>30.442</v>
      </c>
      <c r="AA281" s="62">
        <f t="shared" si="47"/>
        <v>93.423067598380854</v>
      </c>
      <c r="AB281" s="63">
        <f t="shared" si="48"/>
        <v>90.02000000000001</v>
      </c>
      <c r="AC281" s="62">
        <f t="shared" si="39"/>
        <v>276.26123596367671</v>
      </c>
      <c r="AD281" s="64">
        <f t="shared" si="49"/>
        <v>152.88200000000006</v>
      </c>
      <c r="AE281" s="62">
        <f t="shared" si="39"/>
        <v>469.17763026659441</v>
      </c>
      <c r="AF281" s="64">
        <f t="shared" si="45"/>
        <v>0.58882013579100201</v>
      </c>
    </row>
    <row r="282" spans="1:32" s="65" customFormat="1" x14ac:dyDescent="0.2">
      <c r="A282" s="73">
        <v>38077</v>
      </c>
      <c r="B282" s="78">
        <v>0.02</v>
      </c>
      <c r="C282" s="79">
        <f t="shared" si="40"/>
        <v>6.1377746270534689E-2</v>
      </c>
      <c r="D282" s="64">
        <v>0</v>
      </c>
      <c r="E282" s="62">
        <f t="shared" si="40"/>
        <v>0</v>
      </c>
      <c r="F282" s="64">
        <v>1.7549999999999999</v>
      </c>
      <c r="G282" s="62">
        <f t="shared" si="34"/>
        <v>5.385897235239419</v>
      </c>
      <c r="H282" s="64">
        <v>7.391</v>
      </c>
      <c r="I282" s="62">
        <f t="shared" si="35"/>
        <v>22.682146134276095</v>
      </c>
      <c r="J282" s="64">
        <v>0</v>
      </c>
      <c r="K282" s="62">
        <f t="shared" si="36"/>
        <v>0</v>
      </c>
      <c r="L282" s="64">
        <v>35.743000000000002</v>
      </c>
      <c r="M282" s="62">
        <f t="shared" si="37"/>
        <v>109.69123924738608</v>
      </c>
      <c r="N282" s="64">
        <v>1E-3</v>
      </c>
      <c r="O282" s="62">
        <f t="shared" si="32"/>
        <v>3.0688873135267347E-3</v>
      </c>
      <c r="P282" s="64">
        <v>24.384</v>
      </c>
      <c r="Q282" s="62">
        <f t="shared" si="33"/>
        <v>74.831748253035897</v>
      </c>
      <c r="R282" s="77">
        <v>3.1E-2</v>
      </c>
      <c r="S282" s="62">
        <f t="shared" si="41"/>
        <v>9.5135506719328772E-2</v>
      </c>
      <c r="T282" s="77">
        <v>7.9820000000000002</v>
      </c>
      <c r="U282" s="62">
        <f t="shared" si="46"/>
        <v>24.495858536570395</v>
      </c>
      <c r="V282" s="77">
        <v>35.405000000000001</v>
      </c>
      <c r="W282" s="62">
        <f t="shared" si="43"/>
        <v>108.65395533541404</v>
      </c>
      <c r="X282" s="77">
        <v>34.444000000000003</v>
      </c>
      <c r="Y282" s="62">
        <f t="shared" si="44"/>
        <v>105.70475462711485</v>
      </c>
      <c r="Z282" s="77">
        <v>33.874000000000002</v>
      </c>
      <c r="AA282" s="62">
        <f t="shared" si="47"/>
        <v>103.95548885840461</v>
      </c>
      <c r="AB282" s="63">
        <f t="shared" si="48"/>
        <v>111.70500000000001</v>
      </c>
      <c r="AC282" s="62">
        <f t="shared" si="39"/>
        <v>342.81005735750392</v>
      </c>
      <c r="AD282" s="64">
        <f t="shared" si="49"/>
        <v>181.03</v>
      </c>
      <c r="AE282" s="62">
        <f t="shared" si="39"/>
        <v>555.56067036774482</v>
      </c>
      <c r="AF282" s="64">
        <f t="shared" si="45"/>
        <v>0.61705242225045576</v>
      </c>
    </row>
    <row r="283" spans="1:32" s="65" customFormat="1" x14ac:dyDescent="0.2">
      <c r="A283" s="73">
        <v>38107</v>
      </c>
      <c r="B283" s="64">
        <v>8.0000000000000002E-3</v>
      </c>
      <c r="C283" s="62">
        <f t="shared" si="40"/>
        <v>2.4551098508213878E-2</v>
      </c>
      <c r="D283" s="64">
        <v>1E-3</v>
      </c>
      <c r="E283" s="62">
        <f t="shared" si="40"/>
        <v>3.0688873135267347E-3</v>
      </c>
      <c r="F283" s="64">
        <v>0.72499999999999998</v>
      </c>
      <c r="G283" s="62">
        <f t="shared" si="34"/>
        <v>2.2249433023068828</v>
      </c>
      <c r="H283" s="64">
        <v>8.2530000000000001</v>
      </c>
      <c r="I283" s="62">
        <f t="shared" si="35"/>
        <v>25.32752699853614</v>
      </c>
      <c r="J283" s="64">
        <v>0</v>
      </c>
      <c r="K283" s="62">
        <f t="shared" si="36"/>
        <v>0</v>
      </c>
      <c r="L283" s="64">
        <v>39.65</v>
      </c>
      <c r="M283" s="62">
        <f t="shared" si="37"/>
        <v>121.68138198133502</v>
      </c>
      <c r="N283" s="64">
        <v>4.0000000000000001E-3</v>
      </c>
      <c r="O283" s="62">
        <f t="shared" si="32"/>
        <v>1.2275549254106939E-2</v>
      </c>
      <c r="P283" s="64">
        <v>23.257999999999999</v>
      </c>
      <c r="Q283" s="62">
        <f t="shared" si="33"/>
        <v>71.376181138004796</v>
      </c>
      <c r="R283" s="77">
        <v>4.2999999999999997E-2</v>
      </c>
      <c r="S283" s="62">
        <f t="shared" si="41"/>
        <v>0.13196215448164958</v>
      </c>
      <c r="T283" s="77">
        <v>5.4779999999999998</v>
      </c>
      <c r="U283" s="62">
        <f t="shared" si="46"/>
        <v>16.811364703499454</v>
      </c>
      <c r="V283" s="77">
        <v>30.675000000000001</v>
      </c>
      <c r="W283" s="62">
        <f t="shared" si="43"/>
        <v>94.138118342432591</v>
      </c>
      <c r="X283" s="77">
        <v>29.369</v>
      </c>
      <c r="Y283" s="62">
        <f t="shared" si="44"/>
        <v>90.13015151096667</v>
      </c>
      <c r="Z283" s="77">
        <v>41.752000000000002</v>
      </c>
      <c r="AA283" s="62">
        <f t="shared" si="47"/>
        <v>128.13218311436822</v>
      </c>
      <c r="AB283" s="63">
        <f t="shared" si="48"/>
        <v>107.274</v>
      </c>
      <c r="AC283" s="62">
        <f t="shared" si="39"/>
        <v>329.21181767126694</v>
      </c>
      <c r="AD283" s="64">
        <f t="shared" si="49"/>
        <v>179.21600000000004</v>
      </c>
      <c r="AE283" s="62">
        <f t="shared" si="39"/>
        <v>549.9937087810074</v>
      </c>
      <c r="AF283" s="64">
        <f t="shared" si="45"/>
        <v>0.5985737880546379</v>
      </c>
    </row>
    <row r="284" spans="1:32" s="65" customFormat="1" x14ac:dyDescent="0.2">
      <c r="A284" s="73">
        <v>38138</v>
      </c>
      <c r="B284" s="64">
        <v>2.0950000000000002</v>
      </c>
      <c r="C284" s="62">
        <f t="shared" si="40"/>
        <v>6.4293189218385098</v>
      </c>
      <c r="D284" s="64">
        <v>2E-3</v>
      </c>
      <c r="E284" s="62">
        <f t="shared" si="40"/>
        <v>6.1377746270534694E-3</v>
      </c>
      <c r="F284" s="64">
        <v>6.7939999999999996</v>
      </c>
      <c r="G284" s="62">
        <f t="shared" si="34"/>
        <v>20.850020408100637</v>
      </c>
      <c r="H284" s="64">
        <v>17.446000000000002</v>
      </c>
      <c r="I284" s="62">
        <f t="shared" si="35"/>
        <v>53.539808071787412</v>
      </c>
      <c r="J284" s="64">
        <v>0</v>
      </c>
      <c r="K284" s="62">
        <f t="shared" si="36"/>
        <v>0</v>
      </c>
      <c r="L284" s="64">
        <v>42.665999999999997</v>
      </c>
      <c r="M284" s="62">
        <f t="shared" si="37"/>
        <v>130.93714611893165</v>
      </c>
      <c r="N284" s="64">
        <v>0</v>
      </c>
      <c r="O284" s="62">
        <f t="shared" si="32"/>
        <v>0</v>
      </c>
      <c r="P284" s="64">
        <v>25.123000000000001</v>
      </c>
      <c r="Q284" s="62">
        <f t="shared" si="33"/>
        <v>77.099655977732155</v>
      </c>
      <c r="R284" s="77">
        <v>2.9000000000000001E-2</v>
      </c>
      <c r="S284" s="62">
        <f t="shared" si="41"/>
        <v>8.8997732092275308E-2</v>
      </c>
      <c r="T284" s="77">
        <v>12.475</v>
      </c>
      <c r="U284" s="62">
        <f t="shared" si="46"/>
        <v>38.284369236246015</v>
      </c>
      <c r="V284" s="77">
        <v>31.965</v>
      </c>
      <c r="W284" s="62">
        <f t="shared" si="43"/>
        <v>98.096982976882074</v>
      </c>
      <c r="X284" s="77">
        <v>28.957000000000001</v>
      </c>
      <c r="Y284" s="62">
        <f t="shared" si="44"/>
        <v>88.865769937793658</v>
      </c>
      <c r="Z284" s="77">
        <v>34.186999999999998</v>
      </c>
      <c r="AA284" s="62">
        <f t="shared" si="47"/>
        <v>104.91605058753848</v>
      </c>
      <c r="AB284" s="63">
        <f t="shared" si="48"/>
        <v>107.58399999999999</v>
      </c>
      <c r="AC284" s="62">
        <f t="shared" si="39"/>
        <v>330.16317273846016</v>
      </c>
      <c r="AD284" s="64">
        <f t="shared" si="49"/>
        <v>201.739</v>
      </c>
      <c r="AE284" s="62">
        <f t="shared" si="39"/>
        <v>619.11425774356996</v>
      </c>
      <c r="AF284" s="64">
        <f t="shared" si="45"/>
        <v>0.53328310341579954</v>
      </c>
    </row>
    <row r="285" spans="1:32" s="65" customFormat="1" x14ac:dyDescent="0.2">
      <c r="A285" s="73">
        <v>38168</v>
      </c>
      <c r="B285" s="64">
        <v>6.0000000000000001E-3</v>
      </c>
      <c r="C285" s="62">
        <f t="shared" si="40"/>
        <v>1.8413323881160407E-2</v>
      </c>
      <c r="D285" s="64">
        <v>4.0000000000000001E-3</v>
      </c>
      <c r="E285" s="62">
        <f t="shared" si="40"/>
        <v>1.2275549254106939E-2</v>
      </c>
      <c r="F285" s="64">
        <v>2.9049999999999998</v>
      </c>
      <c r="G285" s="62">
        <f t="shared" si="34"/>
        <v>8.9151176457951635</v>
      </c>
      <c r="H285" s="64">
        <v>14.872999999999999</v>
      </c>
      <c r="I285" s="62">
        <f t="shared" si="35"/>
        <v>45.643561014083126</v>
      </c>
      <c r="J285" s="64">
        <v>0</v>
      </c>
      <c r="K285" s="62">
        <f t="shared" si="36"/>
        <v>0</v>
      </c>
      <c r="L285" s="64">
        <v>31.370999999999999</v>
      </c>
      <c r="M285" s="62">
        <f t="shared" si="37"/>
        <v>96.274063912647193</v>
      </c>
      <c r="N285" s="64">
        <v>1E-3</v>
      </c>
      <c r="O285" s="62">
        <f t="shared" si="32"/>
        <v>3.0688873135267347E-3</v>
      </c>
      <c r="P285" s="64">
        <v>17.763999999999999</v>
      </c>
      <c r="Q285" s="62">
        <f t="shared" si="33"/>
        <v>54.515714237488915</v>
      </c>
      <c r="R285" s="77">
        <v>0</v>
      </c>
      <c r="S285" s="62">
        <f t="shared" si="41"/>
        <v>0</v>
      </c>
      <c r="T285" s="77">
        <v>7.6989999999999998</v>
      </c>
      <c r="U285" s="62">
        <f t="shared" si="46"/>
        <v>23.627363426842329</v>
      </c>
      <c r="V285" s="77">
        <v>22.73</v>
      </c>
      <c r="W285" s="62">
        <f t="shared" si="43"/>
        <v>69.755808636462675</v>
      </c>
      <c r="X285" s="77">
        <v>34.628999999999998</v>
      </c>
      <c r="Y285" s="62">
        <f t="shared" si="44"/>
        <v>106.27249878011729</v>
      </c>
      <c r="Z285" s="77">
        <v>35.14</v>
      </c>
      <c r="AA285" s="62">
        <f t="shared" si="47"/>
        <v>107.84070019732945</v>
      </c>
      <c r="AB285" s="63">
        <f t="shared" si="48"/>
        <v>100.19800000000001</v>
      </c>
      <c r="AC285" s="62">
        <f t="shared" si="39"/>
        <v>307.4963710407518</v>
      </c>
      <c r="AD285" s="64">
        <f t="shared" si="49"/>
        <v>167.12199999999999</v>
      </c>
      <c r="AE285" s="62">
        <f t="shared" si="39"/>
        <v>512.87858561121493</v>
      </c>
      <c r="AF285" s="64">
        <f t="shared" si="45"/>
        <v>0.59955002931989809</v>
      </c>
    </row>
    <row r="286" spans="1:32" s="65" customFormat="1" x14ac:dyDescent="0.2">
      <c r="A286" s="73">
        <v>38199</v>
      </c>
      <c r="B286" s="64">
        <v>0.41099999999999998</v>
      </c>
      <c r="C286" s="62">
        <f t="shared" si="40"/>
        <v>1.2613126858594879</v>
      </c>
      <c r="D286" s="64">
        <v>1E-3</v>
      </c>
      <c r="E286" s="62">
        <f t="shared" si="40"/>
        <v>3.0688873135267347E-3</v>
      </c>
      <c r="F286" s="64">
        <v>2.472</v>
      </c>
      <c r="G286" s="62">
        <f t="shared" si="34"/>
        <v>7.5862894390380884</v>
      </c>
      <c r="H286" s="64">
        <v>15.837</v>
      </c>
      <c r="I286" s="62">
        <f t="shared" si="35"/>
        <v>48.601968384322895</v>
      </c>
      <c r="J286" s="64">
        <v>0</v>
      </c>
      <c r="K286" s="62">
        <f t="shared" si="36"/>
        <v>0</v>
      </c>
      <c r="L286" s="64">
        <v>26.053000000000001</v>
      </c>
      <c r="M286" s="62">
        <f t="shared" si="37"/>
        <v>79.953721179312012</v>
      </c>
      <c r="N286" s="64">
        <v>2.7450000000000001</v>
      </c>
      <c r="O286" s="62">
        <f t="shared" si="32"/>
        <v>8.4240956756308858</v>
      </c>
      <c r="P286" s="64">
        <v>22.027999999999999</v>
      </c>
      <c r="Q286" s="62">
        <f t="shared" si="33"/>
        <v>67.60144974236691</v>
      </c>
      <c r="R286" s="77">
        <v>0.40100000000000002</v>
      </c>
      <c r="S286" s="62">
        <f t="shared" si="41"/>
        <v>1.2306238127242206</v>
      </c>
      <c r="T286" s="77">
        <v>8.7119999999999997</v>
      </c>
      <c r="U286" s="62">
        <f t="shared" si="46"/>
        <v>26.736146275444913</v>
      </c>
      <c r="V286" s="77">
        <v>0</v>
      </c>
      <c r="W286" s="62">
        <f t="shared" si="43"/>
        <v>0</v>
      </c>
      <c r="X286" s="77">
        <v>35.064999999999998</v>
      </c>
      <c r="Y286" s="62">
        <f t="shared" si="44"/>
        <v>107.61053364881495</v>
      </c>
      <c r="Z286" s="77">
        <v>44.731999999999999</v>
      </c>
      <c r="AA286" s="62">
        <f t="shared" si="47"/>
        <v>137.2774673086779</v>
      </c>
      <c r="AB286" s="63">
        <f t="shared" si="48"/>
        <v>88.509</v>
      </c>
      <c r="AC286" s="62">
        <f t="shared" si="39"/>
        <v>271.62414723293773</v>
      </c>
      <c r="AD286" s="64">
        <f t="shared" si="49"/>
        <v>158.45699999999999</v>
      </c>
      <c r="AE286" s="62">
        <f t="shared" si="39"/>
        <v>486.28667703950578</v>
      </c>
      <c r="AF286" s="64">
        <f t="shared" si="45"/>
        <v>0.55856793956720119</v>
      </c>
    </row>
    <row r="287" spans="1:32" s="65" customFormat="1" x14ac:dyDescent="0.2">
      <c r="A287" s="73">
        <v>38230</v>
      </c>
      <c r="B287" s="64">
        <v>1.671</v>
      </c>
      <c r="C287" s="62">
        <f t="shared" si="40"/>
        <v>5.1281107009031732</v>
      </c>
      <c r="D287" s="64">
        <v>1.548</v>
      </c>
      <c r="E287" s="62">
        <f t="shared" si="40"/>
        <v>4.750637561339385</v>
      </c>
      <c r="F287" s="64">
        <v>2.7919999999999998</v>
      </c>
      <c r="G287" s="62">
        <f t="shared" si="34"/>
        <v>8.5683333793666439</v>
      </c>
      <c r="H287" s="64">
        <v>14.614000000000001</v>
      </c>
      <c r="I287" s="62">
        <f t="shared" si="35"/>
        <v>44.848719199879703</v>
      </c>
      <c r="J287" s="64">
        <v>0.51300000000000001</v>
      </c>
      <c r="K287" s="62">
        <f t="shared" si="36"/>
        <v>1.5743391918392149</v>
      </c>
      <c r="L287" s="64">
        <v>36.686999999999998</v>
      </c>
      <c r="M287" s="62">
        <f t="shared" si="37"/>
        <v>112.58826887135531</v>
      </c>
      <c r="N287" s="64">
        <v>37.131</v>
      </c>
      <c r="O287" s="62">
        <f t="shared" si="32"/>
        <v>113.95085483856118</v>
      </c>
      <c r="P287" s="64">
        <v>22.22</v>
      </c>
      <c r="Q287" s="62">
        <f t="shared" si="33"/>
        <v>68.190676106564041</v>
      </c>
      <c r="R287" s="77">
        <v>1.2390000000000001</v>
      </c>
      <c r="S287" s="62">
        <f t="shared" si="41"/>
        <v>3.8023513814596241</v>
      </c>
      <c r="T287" s="77">
        <v>21.727</v>
      </c>
      <c r="U287" s="62">
        <f t="shared" si="46"/>
        <v>66.677714660995363</v>
      </c>
      <c r="V287" s="77">
        <v>12.362</v>
      </c>
      <c r="W287" s="62">
        <f t="shared" si="43"/>
        <v>37.937584969817493</v>
      </c>
      <c r="X287" s="77">
        <v>17.058</v>
      </c>
      <c r="Y287" s="62">
        <f t="shared" si="44"/>
        <v>52.349079794139037</v>
      </c>
      <c r="Z287" s="77">
        <v>16.077000000000002</v>
      </c>
      <c r="AA287" s="62">
        <f t="shared" si="47"/>
        <v>49.338501339569319</v>
      </c>
      <c r="AB287" s="63">
        <f t="shared" si="48"/>
        <v>67.224000000000004</v>
      </c>
      <c r="AC287" s="62">
        <f t="shared" si="39"/>
        <v>206.30288076452121</v>
      </c>
      <c r="AD287" s="64">
        <f t="shared" si="49"/>
        <v>185.63900000000001</v>
      </c>
      <c r="AE287" s="62">
        <f t="shared" si="39"/>
        <v>569.70517199578944</v>
      </c>
      <c r="AF287" s="64">
        <f t="shared" si="45"/>
        <v>0.36212218337741531</v>
      </c>
    </row>
    <row r="288" spans="1:32" s="65" customFormat="1" x14ac:dyDescent="0.2">
      <c r="A288" s="73">
        <v>38260</v>
      </c>
      <c r="B288" s="64">
        <v>0.72</v>
      </c>
      <c r="C288" s="62">
        <f t="shared" si="40"/>
        <v>2.2095988657392489</v>
      </c>
      <c r="D288" s="64">
        <v>6.7000000000000004E-2</v>
      </c>
      <c r="E288" s="62">
        <f t="shared" si="40"/>
        <v>0.20561545000629122</v>
      </c>
      <c r="F288" s="64">
        <v>0.52900000000000003</v>
      </c>
      <c r="G288" s="62">
        <f t="shared" si="34"/>
        <v>1.6234413888556427</v>
      </c>
      <c r="H288" s="64">
        <v>9.1590000000000007</v>
      </c>
      <c r="I288" s="62">
        <f t="shared" si="35"/>
        <v>28.107938904591361</v>
      </c>
      <c r="J288" s="64">
        <v>0</v>
      </c>
      <c r="K288" s="62">
        <f t="shared" si="36"/>
        <v>0</v>
      </c>
      <c r="L288" s="64">
        <v>22.995999999999999</v>
      </c>
      <c r="M288" s="62">
        <f t="shared" si="37"/>
        <v>70.572132661860792</v>
      </c>
      <c r="N288" s="64">
        <v>26.242000000000001</v>
      </c>
      <c r="O288" s="62">
        <f t="shared" si="32"/>
        <v>80.533740881568576</v>
      </c>
      <c r="P288" s="64">
        <v>16.135000000000002</v>
      </c>
      <c r="Q288" s="62">
        <f t="shared" si="33"/>
        <v>49.516496803753867</v>
      </c>
      <c r="R288" s="77">
        <v>8.1000000000000003E-2</v>
      </c>
      <c r="S288" s="62">
        <f t="shared" si="41"/>
        <v>0.24857987239566551</v>
      </c>
      <c r="T288" s="77">
        <v>29.675999999999998</v>
      </c>
      <c r="U288" s="62">
        <f t="shared" si="46"/>
        <v>91.072299916219379</v>
      </c>
      <c r="V288" s="77">
        <v>10.49</v>
      </c>
      <c r="W288" s="62">
        <f t="shared" si="43"/>
        <v>32.192627918895447</v>
      </c>
      <c r="X288" s="77">
        <v>10.308999999999999</v>
      </c>
      <c r="Y288" s="62">
        <f t="shared" si="44"/>
        <v>31.637159315147109</v>
      </c>
      <c r="Z288" s="77">
        <v>17.425000000000001</v>
      </c>
      <c r="AA288" s="62">
        <f t="shared" si="47"/>
        <v>53.47536143820335</v>
      </c>
      <c r="AB288" s="63">
        <f t="shared" si="48"/>
        <v>67.900000000000006</v>
      </c>
      <c r="AC288" s="62">
        <f t="shared" si="39"/>
        <v>208.37744858846528</v>
      </c>
      <c r="AD288" s="64">
        <f t="shared" si="49"/>
        <v>143.82900000000001</v>
      </c>
      <c r="AE288" s="62">
        <f t="shared" si="39"/>
        <v>441.39499341723672</v>
      </c>
      <c r="AF288" s="64">
        <f t="shared" si="45"/>
        <v>0.47208838273227238</v>
      </c>
    </row>
    <row r="289" spans="1:32" s="65" customFormat="1" x14ac:dyDescent="0.2">
      <c r="A289" s="73">
        <v>38291</v>
      </c>
      <c r="B289" s="64">
        <v>0.878</v>
      </c>
      <c r="C289" s="62">
        <f t="shared" si="40"/>
        <v>2.6944830612764732</v>
      </c>
      <c r="D289" s="64">
        <v>0.01</v>
      </c>
      <c r="E289" s="62">
        <f t="shared" si="40"/>
        <v>3.0688873135267344E-2</v>
      </c>
      <c r="F289" s="64">
        <v>4.5999999999999999E-2</v>
      </c>
      <c r="G289" s="62">
        <f t="shared" si="34"/>
        <v>0.14116881642222978</v>
      </c>
      <c r="H289" s="64">
        <v>2.2909999999999999</v>
      </c>
      <c r="I289" s="62">
        <f t="shared" si="35"/>
        <v>7.0308208352897488</v>
      </c>
      <c r="J289" s="64">
        <v>0</v>
      </c>
      <c r="K289" s="62">
        <f t="shared" si="36"/>
        <v>0</v>
      </c>
      <c r="L289" s="64">
        <v>3.2610000000000001</v>
      </c>
      <c r="M289" s="62">
        <f t="shared" si="37"/>
        <v>10.007641529410682</v>
      </c>
      <c r="N289" s="64">
        <v>21.443000000000001</v>
      </c>
      <c r="O289" s="62">
        <f t="shared" si="32"/>
        <v>65.806150663953773</v>
      </c>
      <c r="P289" s="64">
        <v>14.055999999999999</v>
      </c>
      <c r="Q289" s="62">
        <f t="shared" si="33"/>
        <v>43.136280078931783</v>
      </c>
      <c r="R289" s="77">
        <v>0</v>
      </c>
      <c r="S289" s="62">
        <f t="shared" si="41"/>
        <v>0</v>
      </c>
      <c r="T289" s="77">
        <v>0.59199999999999997</v>
      </c>
      <c r="U289" s="62">
        <f t="shared" si="46"/>
        <v>1.8167812896078268</v>
      </c>
      <c r="V289" s="77">
        <v>16.341999999999999</v>
      </c>
      <c r="W289" s="62">
        <f t="shared" si="43"/>
        <v>50.15175647765389</v>
      </c>
      <c r="X289" s="77">
        <v>22.414000000000001</v>
      </c>
      <c r="Y289" s="62">
        <f t="shared" si="44"/>
        <v>68.786040245388236</v>
      </c>
      <c r="Z289" s="77">
        <v>39.709000000000003</v>
      </c>
      <c r="AA289" s="62">
        <f t="shared" si="47"/>
        <v>121.8624463328331</v>
      </c>
      <c r="AB289" s="63">
        <f t="shared" si="48"/>
        <v>79.057000000000002</v>
      </c>
      <c r="AC289" s="62">
        <f t="shared" si="39"/>
        <v>242.61702434548306</v>
      </c>
      <c r="AD289" s="64">
        <f t="shared" si="49"/>
        <v>121.042</v>
      </c>
      <c r="AE289" s="62">
        <f t="shared" si="39"/>
        <v>371.464258203903</v>
      </c>
      <c r="AF289" s="64">
        <f t="shared" si="45"/>
        <v>0.65313692767799603</v>
      </c>
    </row>
    <row r="290" spans="1:32" s="65" customFormat="1" x14ac:dyDescent="0.2">
      <c r="A290" s="73">
        <v>38321</v>
      </c>
      <c r="B290" s="64">
        <v>0</v>
      </c>
      <c r="C290" s="62">
        <f t="shared" si="40"/>
        <v>0</v>
      </c>
      <c r="D290" s="64">
        <v>0</v>
      </c>
      <c r="E290" s="62">
        <f t="shared" si="40"/>
        <v>0</v>
      </c>
      <c r="F290" s="64">
        <v>0</v>
      </c>
      <c r="G290" s="62">
        <f t="shared" si="34"/>
        <v>0</v>
      </c>
      <c r="H290" s="64">
        <v>2.5539999999999998</v>
      </c>
      <c r="I290" s="62">
        <f t="shared" si="35"/>
        <v>7.8379381987472803</v>
      </c>
      <c r="J290" s="64">
        <v>0</v>
      </c>
      <c r="K290" s="62">
        <f t="shared" si="36"/>
        <v>0</v>
      </c>
      <c r="L290" s="64">
        <v>0.217</v>
      </c>
      <c r="M290" s="62">
        <f t="shared" si="37"/>
        <v>0.66594854703530137</v>
      </c>
      <c r="N290" s="64">
        <v>2.7189999999999999</v>
      </c>
      <c r="O290" s="62">
        <f t="shared" si="32"/>
        <v>8.3443046054791914</v>
      </c>
      <c r="P290" s="64">
        <v>2.7440000000000002</v>
      </c>
      <c r="Q290" s="62">
        <f t="shared" si="33"/>
        <v>8.4210267883173593</v>
      </c>
      <c r="R290" s="77">
        <v>0</v>
      </c>
      <c r="S290" s="62">
        <f t="shared" si="41"/>
        <v>0</v>
      </c>
      <c r="T290" s="77">
        <v>0.64200000000000002</v>
      </c>
      <c r="U290" s="62">
        <f t="shared" si="46"/>
        <v>1.9702256552841637</v>
      </c>
      <c r="V290" s="77">
        <v>35.031999999999996</v>
      </c>
      <c r="W290" s="62">
        <f t="shared" si="43"/>
        <v>107.50926036746857</v>
      </c>
      <c r="X290" s="77">
        <v>6.8570000000000002</v>
      </c>
      <c r="Y290" s="62">
        <f t="shared" si="44"/>
        <v>21.043360308852819</v>
      </c>
      <c r="Z290" s="77">
        <v>42.677</v>
      </c>
      <c r="AA290" s="62">
        <f t="shared" si="47"/>
        <v>130.97090387938044</v>
      </c>
      <c r="AB290" s="63">
        <f t="shared" si="48"/>
        <v>85.207999999999998</v>
      </c>
      <c r="AC290" s="62">
        <f t="shared" si="39"/>
        <v>261.49375021098598</v>
      </c>
      <c r="AD290" s="64">
        <f t="shared" si="49"/>
        <v>93.441999999999993</v>
      </c>
      <c r="AE290" s="62">
        <f t="shared" si="39"/>
        <v>286.76296835056513</v>
      </c>
      <c r="AF290" s="64">
        <f t="shared" si="45"/>
        <v>0.91188116692707777</v>
      </c>
    </row>
    <row r="291" spans="1:32" s="65" customFormat="1" x14ac:dyDescent="0.2">
      <c r="A291" s="372">
        <v>38352</v>
      </c>
      <c r="B291" s="357">
        <v>0</v>
      </c>
      <c r="C291" s="384">
        <f t="shared" si="40"/>
        <v>0</v>
      </c>
      <c r="D291" s="357">
        <v>0</v>
      </c>
      <c r="E291" s="384">
        <f t="shared" si="40"/>
        <v>0</v>
      </c>
      <c r="F291" s="357">
        <v>0</v>
      </c>
      <c r="G291" s="384">
        <f t="shared" si="34"/>
        <v>0</v>
      </c>
      <c r="H291" s="357">
        <v>7.53</v>
      </c>
      <c r="I291" s="384">
        <f t="shared" si="35"/>
        <v>23.108721470856313</v>
      </c>
      <c r="J291" s="357">
        <v>0</v>
      </c>
      <c r="K291" s="384">
        <f t="shared" si="36"/>
        <v>0</v>
      </c>
      <c r="L291" s="357">
        <v>1.7509999999999999</v>
      </c>
      <c r="M291" s="384">
        <f t="shared" si="37"/>
        <v>5.3736216859853121</v>
      </c>
      <c r="N291" s="357">
        <v>0.13400000000000001</v>
      </c>
      <c r="O291" s="384">
        <f t="shared" si="32"/>
        <v>0.41123090001258245</v>
      </c>
      <c r="P291" s="357">
        <v>7.4749999999999996</v>
      </c>
      <c r="Q291" s="384">
        <f t="shared" si="33"/>
        <v>22.939932668612339</v>
      </c>
      <c r="R291" s="329">
        <v>0</v>
      </c>
      <c r="S291" s="384">
        <f t="shared" si="41"/>
        <v>0</v>
      </c>
      <c r="T291" s="329">
        <v>3.5000000000000003E-2</v>
      </c>
      <c r="U291" s="384">
        <f t="shared" si="46"/>
        <v>0.10741105597343571</v>
      </c>
      <c r="V291" s="329">
        <v>1.823</v>
      </c>
      <c r="W291" s="384">
        <f t="shared" si="43"/>
        <v>5.5945815725592372</v>
      </c>
      <c r="X291" s="329">
        <v>34.462000000000003</v>
      </c>
      <c r="Y291" s="384">
        <f t="shared" si="44"/>
        <v>105.75999459875833</v>
      </c>
      <c r="Z291" s="329">
        <v>45.317</v>
      </c>
      <c r="AA291" s="384">
        <f t="shared" si="47"/>
        <v>139.07276638709104</v>
      </c>
      <c r="AB291" s="364">
        <f t="shared" si="48"/>
        <v>81.636999999999986</v>
      </c>
      <c r="AC291" s="384">
        <f t="shared" si="39"/>
        <v>250.534753614382</v>
      </c>
      <c r="AD291" s="357">
        <f t="shared" si="49"/>
        <v>98.526999999999987</v>
      </c>
      <c r="AE291" s="384">
        <f t="shared" si="39"/>
        <v>302.36826033984852</v>
      </c>
      <c r="AF291" s="357">
        <f t="shared" si="45"/>
        <v>0.82857490840074288</v>
      </c>
    </row>
    <row r="292" spans="1:32" s="65" customFormat="1" x14ac:dyDescent="0.2">
      <c r="A292" s="376">
        <v>38383</v>
      </c>
      <c r="B292" s="81">
        <v>0</v>
      </c>
      <c r="C292" s="82">
        <f t="shared" si="40"/>
        <v>0</v>
      </c>
      <c r="D292" s="81">
        <v>0</v>
      </c>
      <c r="E292" s="82">
        <f t="shared" si="40"/>
        <v>0</v>
      </c>
      <c r="F292" s="81">
        <v>0</v>
      </c>
      <c r="G292" s="82">
        <f t="shared" si="34"/>
        <v>0</v>
      </c>
      <c r="H292" s="81">
        <v>1.0840000000000001</v>
      </c>
      <c r="I292" s="82">
        <f t="shared" si="35"/>
        <v>3.3266738478629803</v>
      </c>
      <c r="J292" s="81">
        <v>0</v>
      </c>
      <c r="K292" s="82">
        <f t="shared" si="36"/>
        <v>0</v>
      </c>
      <c r="L292" s="81">
        <v>0.78700000000000003</v>
      </c>
      <c r="M292" s="82">
        <f t="shared" si="37"/>
        <v>2.4152143157455401</v>
      </c>
      <c r="N292" s="81">
        <v>15.06</v>
      </c>
      <c r="O292" s="82">
        <f t="shared" si="32"/>
        <v>46.217442941712626</v>
      </c>
      <c r="P292" s="81">
        <v>9.8509999999999991</v>
      </c>
      <c r="Q292" s="82">
        <f t="shared" si="33"/>
        <v>30.231608925551864</v>
      </c>
      <c r="R292" s="81">
        <v>0</v>
      </c>
      <c r="S292" s="82">
        <f t="shared" si="41"/>
        <v>0</v>
      </c>
      <c r="T292" s="81">
        <v>1.3580000000000001</v>
      </c>
      <c r="U292" s="82">
        <f t="shared" si="46"/>
        <v>4.1675489717693059</v>
      </c>
      <c r="V292" s="81">
        <v>0</v>
      </c>
      <c r="W292" s="82">
        <f t="shared" si="43"/>
        <v>0</v>
      </c>
      <c r="X292" s="81">
        <v>26.477999999999994</v>
      </c>
      <c r="Y292" s="82">
        <f t="shared" si="44"/>
        <v>81.257998287560866</v>
      </c>
      <c r="Z292" s="81">
        <v>30.058000000000003</v>
      </c>
      <c r="AA292" s="82">
        <f t="shared" si="47"/>
        <v>92.244614869986606</v>
      </c>
      <c r="AB292" s="83">
        <f t="shared" si="48"/>
        <v>57.893999999999998</v>
      </c>
      <c r="AC292" s="84">
        <f t="shared" si="39"/>
        <v>177.67016212931676</v>
      </c>
      <c r="AD292" s="81">
        <f t="shared" si="49"/>
        <v>84.676000000000016</v>
      </c>
      <c r="AE292" s="84">
        <f t="shared" si="39"/>
        <v>259.86110216018983</v>
      </c>
      <c r="AF292" s="81">
        <f t="shared" si="45"/>
        <v>0.68371203174453199</v>
      </c>
    </row>
    <row r="293" spans="1:32" s="65" customFormat="1" x14ac:dyDescent="0.2">
      <c r="A293" s="80">
        <v>38411</v>
      </c>
      <c r="B293" s="81">
        <v>0</v>
      </c>
      <c r="C293" s="82">
        <f t="shared" si="40"/>
        <v>0</v>
      </c>
      <c r="D293" s="81">
        <v>0</v>
      </c>
      <c r="E293" s="82">
        <f t="shared" si="40"/>
        <v>0</v>
      </c>
      <c r="F293" s="81">
        <v>0</v>
      </c>
      <c r="G293" s="82">
        <f t="shared" si="34"/>
        <v>0</v>
      </c>
      <c r="H293" s="81">
        <v>13.727000000000002</v>
      </c>
      <c r="I293" s="82">
        <f t="shared" si="35"/>
        <v>42.126616152781494</v>
      </c>
      <c r="J293" s="81">
        <v>0</v>
      </c>
      <c r="K293" s="82">
        <f t="shared" si="36"/>
        <v>0</v>
      </c>
      <c r="L293" s="81">
        <v>0</v>
      </c>
      <c r="M293" s="82">
        <f t="shared" si="37"/>
        <v>0</v>
      </c>
      <c r="N293" s="81">
        <v>39.08</v>
      </c>
      <c r="O293" s="82">
        <f t="shared" si="32"/>
        <v>119.93211621262479</v>
      </c>
      <c r="P293" s="81">
        <v>18.787999999999997</v>
      </c>
      <c r="Q293" s="82">
        <f t="shared" si="33"/>
        <v>57.658254846540281</v>
      </c>
      <c r="R293" s="81">
        <v>0</v>
      </c>
      <c r="S293" s="82">
        <f t="shared" si="41"/>
        <v>0</v>
      </c>
      <c r="T293" s="81">
        <v>0</v>
      </c>
      <c r="U293" s="82">
        <f t="shared" si="46"/>
        <v>0</v>
      </c>
      <c r="V293" s="81">
        <v>0</v>
      </c>
      <c r="W293" s="82">
        <f t="shared" si="43"/>
        <v>0</v>
      </c>
      <c r="X293" s="81">
        <v>2.214</v>
      </c>
      <c r="Y293" s="82">
        <f t="shared" si="44"/>
        <v>6.7945165121481903</v>
      </c>
      <c r="Z293" s="81">
        <v>0.38800000000000001</v>
      </c>
      <c r="AA293" s="82">
        <f t="shared" si="47"/>
        <v>1.190728277648373</v>
      </c>
      <c r="AB293" s="83">
        <f t="shared" si="48"/>
        <v>2.6019999999999999</v>
      </c>
      <c r="AC293" s="84">
        <f t="shared" si="39"/>
        <v>7.985244789796563</v>
      </c>
      <c r="AD293" s="81">
        <f t="shared" si="49"/>
        <v>74.197000000000003</v>
      </c>
      <c r="AE293" s="84">
        <f t="shared" si="39"/>
        <v>227.70223200174314</v>
      </c>
      <c r="AF293" s="81">
        <f t="shared" si="45"/>
        <v>3.5068803320888985E-2</v>
      </c>
    </row>
    <row r="294" spans="1:32" s="65" customFormat="1" x14ac:dyDescent="0.2">
      <c r="A294" s="80">
        <v>38442</v>
      </c>
      <c r="B294" s="81">
        <v>0</v>
      </c>
      <c r="C294" s="82">
        <f t="shared" si="40"/>
        <v>0</v>
      </c>
      <c r="D294" s="81">
        <v>0</v>
      </c>
      <c r="E294" s="82">
        <f t="shared" si="40"/>
        <v>0</v>
      </c>
      <c r="F294" s="81">
        <v>0</v>
      </c>
      <c r="G294" s="82">
        <f t="shared" si="34"/>
        <v>0</v>
      </c>
      <c r="H294" s="81">
        <v>13.901</v>
      </c>
      <c r="I294" s="82">
        <f t="shared" si="35"/>
        <v>42.660602545335138</v>
      </c>
      <c r="J294" s="81">
        <v>0</v>
      </c>
      <c r="K294" s="82">
        <f t="shared" si="36"/>
        <v>0</v>
      </c>
      <c r="L294" s="81">
        <v>0</v>
      </c>
      <c r="M294" s="82">
        <f t="shared" si="37"/>
        <v>0</v>
      </c>
      <c r="N294" s="81">
        <v>37.886999999999986</v>
      </c>
      <c r="O294" s="82">
        <f t="shared" si="32"/>
        <v>116.27093364758736</v>
      </c>
      <c r="P294" s="81">
        <v>27.403000000000006</v>
      </c>
      <c r="Q294" s="82">
        <f t="shared" si="33"/>
        <v>84.096719052573135</v>
      </c>
      <c r="R294" s="81">
        <v>0</v>
      </c>
      <c r="S294" s="82">
        <f t="shared" si="41"/>
        <v>0</v>
      </c>
      <c r="T294" s="81">
        <v>0</v>
      </c>
      <c r="U294" s="82">
        <f t="shared" si="46"/>
        <v>0</v>
      </c>
      <c r="V294" s="81">
        <v>12.386000000000001</v>
      </c>
      <c r="W294" s="82">
        <f t="shared" si="43"/>
        <v>38.011238265342143</v>
      </c>
      <c r="X294" s="81">
        <v>0.8</v>
      </c>
      <c r="Y294" s="82">
        <f t="shared" si="44"/>
        <v>2.4551098508213878</v>
      </c>
      <c r="Z294" s="81">
        <v>0</v>
      </c>
      <c r="AA294" s="82">
        <f t="shared" si="47"/>
        <v>0</v>
      </c>
      <c r="AB294" s="83">
        <f t="shared" si="48"/>
        <v>13.186000000000002</v>
      </c>
      <c r="AC294" s="84">
        <f t="shared" si="39"/>
        <v>40.46634811616353</v>
      </c>
      <c r="AD294" s="81">
        <f t="shared" si="49"/>
        <v>92.376999999999995</v>
      </c>
      <c r="AE294" s="84">
        <f t="shared" si="39"/>
        <v>283.49460336165919</v>
      </c>
      <c r="AF294" s="81">
        <f t="shared" si="45"/>
        <v>0.14274115851348282</v>
      </c>
    </row>
    <row r="295" spans="1:32" s="65" customFormat="1" x14ac:dyDescent="0.2">
      <c r="A295" s="80">
        <v>38472</v>
      </c>
      <c r="B295" s="81">
        <v>0</v>
      </c>
      <c r="C295" s="82">
        <f t="shared" si="40"/>
        <v>0</v>
      </c>
      <c r="D295" s="81">
        <v>0</v>
      </c>
      <c r="E295" s="82">
        <f t="shared" si="40"/>
        <v>0</v>
      </c>
      <c r="F295" s="81">
        <v>9.016</v>
      </c>
      <c r="G295" s="82">
        <f t="shared" si="34"/>
        <v>27.669088018757041</v>
      </c>
      <c r="H295" s="81">
        <v>11.26</v>
      </c>
      <c r="I295" s="82">
        <f t="shared" si="35"/>
        <v>34.555671150311035</v>
      </c>
      <c r="J295" s="81">
        <v>0</v>
      </c>
      <c r="K295" s="82">
        <f t="shared" si="36"/>
        <v>0</v>
      </c>
      <c r="L295" s="81">
        <v>21.71</v>
      </c>
      <c r="M295" s="82">
        <f t="shared" si="37"/>
        <v>66.625543576665407</v>
      </c>
      <c r="N295" s="81">
        <v>20.875</v>
      </c>
      <c r="O295" s="82">
        <f t="shared" si="32"/>
        <v>64.063022669870591</v>
      </c>
      <c r="P295" s="81">
        <v>16.377000000000002</v>
      </c>
      <c r="Q295" s="82">
        <f t="shared" si="33"/>
        <v>50.259167533627341</v>
      </c>
      <c r="R295" s="81">
        <v>0</v>
      </c>
      <c r="S295" s="82">
        <f t="shared" si="41"/>
        <v>0</v>
      </c>
      <c r="T295" s="81">
        <v>0</v>
      </c>
      <c r="U295" s="82">
        <f t="shared" si="46"/>
        <v>0</v>
      </c>
      <c r="V295" s="81">
        <v>12.688000000000001</v>
      </c>
      <c r="W295" s="82">
        <f t="shared" si="43"/>
        <v>38.938042234027208</v>
      </c>
      <c r="X295" s="81">
        <v>0</v>
      </c>
      <c r="Y295" s="82">
        <f t="shared" si="44"/>
        <v>0</v>
      </c>
      <c r="Z295" s="81">
        <v>1.5590000000000002</v>
      </c>
      <c r="AA295" s="82">
        <f t="shared" si="47"/>
        <v>4.7843953217881801</v>
      </c>
      <c r="AB295" s="83">
        <f t="shared" si="48"/>
        <v>14.247</v>
      </c>
      <c r="AC295" s="84">
        <f t="shared" si="39"/>
        <v>43.722437555815389</v>
      </c>
      <c r="AD295" s="81">
        <f t="shared" si="49"/>
        <v>93.485000000000014</v>
      </c>
      <c r="AE295" s="84">
        <f t="shared" si="39"/>
        <v>286.89493050504683</v>
      </c>
      <c r="AF295" s="81">
        <f t="shared" si="45"/>
        <v>0.15239878055302988</v>
      </c>
    </row>
    <row r="296" spans="1:32" s="65" customFormat="1" x14ac:dyDescent="0.2">
      <c r="A296" s="80">
        <v>38503</v>
      </c>
      <c r="B296" s="81">
        <v>0</v>
      </c>
      <c r="C296" s="82">
        <f t="shared" si="40"/>
        <v>0</v>
      </c>
      <c r="D296" s="81">
        <v>0</v>
      </c>
      <c r="E296" s="82">
        <f t="shared" si="40"/>
        <v>0</v>
      </c>
      <c r="F296" s="81">
        <v>0</v>
      </c>
      <c r="G296" s="82">
        <f t="shared" si="34"/>
        <v>0</v>
      </c>
      <c r="H296" s="81">
        <v>10.78</v>
      </c>
      <c r="I296" s="82">
        <f t="shared" si="35"/>
        <v>33.0826052398182</v>
      </c>
      <c r="J296" s="81">
        <v>0</v>
      </c>
      <c r="K296" s="82">
        <f t="shared" si="36"/>
        <v>0</v>
      </c>
      <c r="L296" s="81">
        <v>0.49</v>
      </c>
      <c r="M296" s="82">
        <f t="shared" si="37"/>
        <v>1.5037547836281</v>
      </c>
      <c r="N296" s="81">
        <v>40.594000000000001</v>
      </c>
      <c r="O296" s="82">
        <f t="shared" si="32"/>
        <v>124.57841160530427</v>
      </c>
      <c r="P296" s="81">
        <v>26.789000000000001</v>
      </c>
      <c r="Q296" s="82">
        <f t="shared" si="33"/>
        <v>82.212422242067689</v>
      </c>
      <c r="R296" s="81">
        <v>0</v>
      </c>
      <c r="S296" s="82">
        <f t="shared" si="41"/>
        <v>0</v>
      </c>
      <c r="T296" s="81">
        <v>7.0999999999999994E-2</v>
      </c>
      <c r="U296" s="82">
        <f t="shared" si="46"/>
        <v>0.21789099926039815</v>
      </c>
      <c r="V296" s="81">
        <v>27.524999999999999</v>
      </c>
      <c r="W296" s="82">
        <f t="shared" si="43"/>
        <v>84.471123304823365</v>
      </c>
      <c r="X296" s="81">
        <v>0</v>
      </c>
      <c r="Y296" s="82">
        <f t="shared" si="44"/>
        <v>0</v>
      </c>
      <c r="Z296" s="81">
        <v>4.3280000000000003</v>
      </c>
      <c r="AA296" s="82">
        <f t="shared" si="47"/>
        <v>13.282144292943707</v>
      </c>
      <c r="AB296" s="83">
        <f t="shared" si="48"/>
        <v>31.923999999999999</v>
      </c>
      <c r="AC296" s="84">
        <f t="shared" si="39"/>
        <v>97.971158597027483</v>
      </c>
      <c r="AD296" s="81">
        <f t="shared" si="49"/>
        <v>110.577</v>
      </c>
      <c r="AE296" s="84">
        <f t="shared" si="39"/>
        <v>339.34835246784576</v>
      </c>
      <c r="AF296" s="81">
        <f t="shared" si="45"/>
        <v>0.28870379916257449</v>
      </c>
    </row>
    <row r="297" spans="1:32" s="65" customFormat="1" x14ac:dyDescent="0.2">
      <c r="A297" s="80">
        <v>38533</v>
      </c>
      <c r="B297" s="81">
        <v>1.6080000000000001</v>
      </c>
      <c r="C297" s="82">
        <f t="shared" si="40"/>
        <v>4.9347708001509893</v>
      </c>
      <c r="D297" s="81">
        <v>1.236</v>
      </c>
      <c r="E297" s="82">
        <f t="shared" si="40"/>
        <v>3.7931447195190442</v>
      </c>
      <c r="F297" s="81">
        <v>8.5580000000000016</v>
      </c>
      <c r="G297" s="82">
        <f t="shared" si="34"/>
        <v>26.263537629161799</v>
      </c>
      <c r="H297" s="81">
        <v>10.517000000000001</v>
      </c>
      <c r="I297" s="82">
        <f t="shared" si="35"/>
        <v>32.275487876360671</v>
      </c>
      <c r="J297" s="81">
        <v>0.29399999999999998</v>
      </c>
      <c r="K297" s="82">
        <f t="shared" si="36"/>
        <v>0.90225287017685996</v>
      </c>
      <c r="L297" s="81">
        <v>21.555</v>
      </c>
      <c r="M297" s="82">
        <f t="shared" si="37"/>
        <v>66.149866043068769</v>
      </c>
      <c r="N297" s="81">
        <v>30.262000000000008</v>
      </c>
      <c r="O297" s="82">
        <f t="shared" si="32"/>
        <v>92.870667881946062</v>
      </c>
      <c r="P297" s="81">
        <v>25.277000000000005</v>
      </c>
      <c r="Q297" s="82">
        <f t="shared" si="33"/>
        <v>77.572264624015276</v>
      </c>
      <c r="R297" s="81">
        <v>0.56199999999999994</v>
      </c>
      <c r="S297" s="82">
        <f t="shared" si="41"/>
        <v>1.7247146702020248</v>
      </c>
      <c r="T297" s="81">
        <v>0.41799999999999998</v>
      </c>
      <c r="U297" s="82">
        <f t="shared" si="46"/>
        <v>1.2827948970541752</v>
      </c>
      <c r="V297" s="81">
        <v>28.51</v>
      </c>
      <c r="W297" s="82">
        <f t="shared" si="43"/>
        <v>87.493977308647203</v>
      </c>
      <c r="X297" s="81">
        <v>1.9E-2</v>
      </c>
      <c r="Y297" s="82">
        <f t="shared" si="44"/>
        <v>5.8308858957007957E-2</v>
      </c>
      <c r="Z297" s="81">
        <v>8.9849999999999994</v>
      </c>
      <c r="AA297" s="82">
        <f t="shared" si="47"/>
        <v>27.57395251203771</v>
      </c>
      <c r="AB297" s="83">
        <f t="shared" si="48"/>
        <v>37.932000000000002</v>
      </c>
      <c r="AC297" s="84">
        <f t="shared" si="39"/>
        <v>116.4090335766961</v>
      </c>
      <c r="AD297" s="81">
        <f t="shared" si="49"/>
        <v>137.80100000000002</v>
      </c>
      <c r="AE297" s="84">
        <f t="shared" si="39"/>
        <v>422.89574069129765</v>
      </c>
      <c r="AF297" s="81">
        <f t="shared" si="45"/>
        <v>0.27526650749994558</v>
      </c>
    </row>
    <row r="298" spans="1:32" s="65" customFormat="1" x14ac:dyDescent="0.2">
      <c r="A298" s="80">
        <v>38564</v>
      </c>
      <c r="B298" s="81">
        <v>1.9E-2</v>
      </c>
      <c r="C298" s="82">
        <f t="shared" si="40"/>
        <v>5.8308858957007957E-2</v>
      </c>
      <c r="D298" s="81">
        <v>8.0000000000000002E-3</v>
      </c>
      <c r="E298" s="82">
        <f t="shared" si="40"/>
        <v>2.4551098508213878E-2</v>
      </c>
      <c r="F298" s="81">
        <v>2.089</v>
      </c>
      <c r="G298" s="82">
        <f t="shared" si="34"/>
        <v>6.410905597957349</v>
      </c>
      <c r="H298" s="81">
        <v>18.867000000000001</v>
      </c>
      <c r="I298" s="82">
        <f t="shared" si="35"/>
        <v>57.900696944308905</v>
      </c>
      <c r="J298" s="81">
        <v>4.4999999999999998E-2</v>
      </c>
      <c r="K298" s="82">
        <f t="shared" si="36"/>
        <v>0.13809992910870306</v>
      </c>
      <c r="L298" s="81">
        <v>17.440000000000001</v>
      </c>
      <c r="M298" s="82">
        <f t="shared" si="37"/>
        <v>53.52139474790625</v>
      </c>
      <c r="N298" s="81">
        <v>39.641000000000005</v>
      </c>
      <c r="O298" s="82">
        <f t="shared" si="32"/>
        <v>121.65376199551331</v>
      </c>
      <c r="P298" s="81">
        <v>23.089000000000002</v>
      </c>
      <c r="Q298" s="82">
        <f t="shared" si="33"/>
        <v>70.857539182018783</v>
      </c>
      <c r="R298" s="81">
        <v>0</v>
      </c>
      <c r="S298" s="82">
        <f t="shared" si="41"/>
        <v>0</v>
      </c>
      <c r="T298" s="81">
        <v>0</v>
      </c>
      <c r="U298" s="82">
        <f t="shared" si="46"/>
        <v>0</v>
      </c>
      <c r="V298" s="81">
        <v>4.83</v>
      </c>
      <c r="W298" s="82">
        <f t="shared" si="43"/>
        <v>14.822725724334129</v>
      </c>
      <c r="X298" s="81">
        <v>28.504999999999999</v>
      </c>
      <c r="Y298" s="82">
        <f t="shared" si="44"/>
        <v>87.478632872079572</v>
      </c>
      <c r="Z298" s="81">
        <v>0.23899999999999999</v>
      </c>
      <c r="AA298" s="82">
        <f t="shared" si="47"/>
        <v>0.73346406793288954</v>
      </c>
      <c r="AB298" s="83">
        <f t="shared" si="48"/>
        <v>33.573999999999998</v>
      </c>
      <c r="AC298" s="84">
        <f t="shared" si="39"/>
        <v>103.03482266434659</v>
      </c>
      <c r="AD298" s="81">
        <f t="shared" si="49"/>
        <v>134.77200000000002</v>
      </c>
      <c r="AE298" s="84">
        <f t="shared" si="39"/>
        <v>413.60008101862519</v>
      </c>
      <c r="AF298" s="81">
        <f t="shared" si="45"/>
        <v>0.24911702727569521</v>
      </c>
    </row>
    <row r="299" spans="1:32" s="65" customFormat="1" x14ac:dyDescent="0.2">
      <c r="A299" s="80">
        <v>38595</v>
      </c>
      <c r="B299" s="81">
        <v>0</v>
      </c>
      <c r="C299" s="82">
        <f t="shared" si="40"/>
        <v>0</v>
      </c>
      <c r="D299" s="81">
        <v>0</v>
      </c>
      <c r="E299" s="82">
        <f t="shared" si="40"/>
        <v>0</v>
      </c>
      <c r="F299" s="81">
        <v>11.423999999999999</v>
      </c>
      <c r="G299" s="82">
        <f t="shared" si="34"/>
        <v>35.058968669729417</v>
      </c>
      <c r="H299" s="81">
        <v>23.701999999999998</v>
      </c>
      <c r="I299" s="82">
        <f t="shared" si="35"/>
        <v>72.73876710521067</v>
      </c>
      <c r="J299" s="81">
        <v>0</v>
      </c>
      <c r="K299" s="82">
        <f t="shared" si="36"/>
        <v>0</v>
      </c>
      <c r="L299" s="81">
        <v>18.004000000000001</v>
      </c>
      <c r="M299" s="82">
        <f t="shared" si="37"/>
        <v>55.252247192735332</v>
      </c>
      <c r="N299" s="81">
        <v>39.172999999999995</v>
      </c>
      <c r="O299" s="82">
        <f t="shared" si="32"/>
        <v>120.21752273278275</v>
      </c>
      <c r="P299" s="81">
        <v>16.083000000000002</v>
      </c>
      <c r="Q299" s="82">
        <f t="shared" si="33"/>
        <v>49.356914663450482</v>
      </c>
      <c r="R299" s="81">
        <v>0</v>
      </c>
      <c r="S299" s="82">
        <f t="shared" si="41"/>
        <v>0</v>
      </c>
      <c r="T299" s="81">
        <v>0</v>
      </c>
      <c r="U299" s="82">
        <f t="shared" si="46"/>
        <v>0</v>
      </c>
      <c r="V299" s="81">
        <v>0</v>
      </c>
      <c r="W299" s="82">
        <f t="shared" si="43"/>
        <v>0</v>
      </c>
      <c r="X299" s="81">
        <v>8.968</v>
      </c>
      <c r="Y299" s="82">
        <f t="shared" si="44"/>
        <v>27.521781427707754</v>
      </c>
      <c r="Z299" s="81">
        <v>0.64700000000000002</v>
      </c>
      <c r="AA299" s="82">
        <f t="shared" si="47"/>
        <v>1.9855700918517973</v>
      </c>
      <c r="AB299" s="83">
        <f t="shared" si="48"/>
        <v>9.6150000000000002</v>
      </c>
      <c r="AC299" s="84">
        <f t="shared" si="39"/>
        <v>29.507351519559553</v>
      </c>
      <c r="AD299" s="81">
        <f t="shared" si="49"/>
        <v>118.001</v>
      </c>
      <c r="AE299" s="84">
        <f t="shared" si="39"/>
        <v>362.13177188346822</v>
      </c>
      <c r="AF299" s="81">
        <f t="shared" si="45"/>
        <v>8.1482360318980346E-2</v>
      </c>
    </row>
    <row r="300" spans="1:32" s="65" customFormat="1" x14ac:dyDescent="0.2">
      <c r="A300" s="80">
        <v>38625</v>
      </c>
      <c r="B300" s="81">
        <v>0</v>
      </c>
      <c r="C300" s="82">
        <f t="shared" si="40"/>
        <v>0</v>
      </c>
      <c r="D300" s="81">
        <v>0</v>
      </c>
      <c r="E300" s="82">
        <f t="shared" si="40"/>
        <v>0</v>
      </c>
      <c r="F300" s="81">
        <v>2.5110000000000006</v>
      </c>
      <c r="G300" s="82">
        <f t="shared" si="34"/>
        <v>7.7059760442656318</v>
      </c>
      <c r="H300" s="81">
        <v>14.551</v>
      </c>
      <c r="I300" s="82">
        <f t="shared" si="35"/>
        <v>44.655379299127517</v>
      </c>
      <c r="J300" s="81">
        <v>0</v>
      </c>
      <c r="K300" s="82">
        <f t="shared" si="36"/>
        <v>0</v>
      </c>
      <c r="L300" s="81">
        <v>29.068000000000001</v>
      </c>
      <c r="M300" s="82">
        <f t="shared" si="37"/>
        <v>89.206416429595123</v>
      </c>
      <c r="N300" s="81">
        <v>27.631</v>
      </c>
      <c r="O300" s="82">
        <f t="shared" si="32"/>
        <v>84.796425360057199</v>
      </c>
      <c r="P300" s="81">
        <v>17.157000000000004</v>
      </c>
      <c r="Q300" s="82">
        <f t="shared" si="33"/>
        <v>52.652899638178198</v>
      </c>
      <c r="R300" s="81">
        <v>0</v>
      </c>
      <c r="S300" s="82">
        <f t="shared" si="41"/>
        <v>0</v>
      </c>
      <c r="T300" s="81">
        <v>0</v>
      </c>
      <c r="U300" s="82">
        <f t="shared" si="46"/>
        <v>0</v>
      </c>
      <c r="V300" s="81">
        <v>6.74</v>
      </c>
      <c r="W300" s="82">
        <f t="shared" si="43"/>
        <v>20.684300493170191</v>
      </c>
      <c r="X300" s="81">
        <v>3.5009999999999999</v>
      </c>
      <c r="Y300" s="82">
        <f t="shared" si="44"/>
        <v>10.744174484657098</v>
      </c>
      <c r="Z300" s="81">
        <v>0.435</v>
      </c>
      <c r="AA300" s="82">
        <f t="shared" si="47"/>
        <v>1.3349659813841295</v>
      </c>
      <c r="AB300" s="83">
        <f t="shared" si="48"/>
        <v>10.676</v>
      </c>
      <c r="AC300" s="84">
        <f t="shared" si="39"/>
        <v>32.763440959211415</v>
      </c>
      <c r="AD300" s="81">
        <f t="shared" si="49"/>
        <v>101.59400000000001</v>
      </c>
      <c r="AE300" s="84">
        <f t="shared" si="39"/>
        <v>311.78053773043513</v>
      </c>
      <c r="AF300" s="81">
        <f t="shared" si="45"/>
        <v>0.10508494596137566</v>
      </c>
    </row>
    <row r="301" spans="1:32" s="65" customFormat="1" x14ac:dyDescent="0.2">
      <c r="A301" s="80">
        <v>38656</v>
      </c>
      <c r="B301" s="81">
        <v>0</v>
      </c>
      <c r="C301" s="82">
        <f t="shared" si="40"/>
        <v>0</v>
      </c>
      <c r="D301" s="81">
        <v>0</v>
      </c>
      <c r="E301" s="82">
        <f t="shared" si="40"/>
        <v>0</v>
      </c>
      <c r="F301" s="81">
        <v>0.16300000000000001</v>
      </c>
      <c r="G301" s="82">
        <f t="shared" si="34"/>
        <v>0.5002286321048578</v>
      </c>
      <c r="H301" s="81">
        <v>5.7519999999999998</v>
      </c>
      <c r="I301" s="82">
        <f t="shared" si="35"/>
        <v>17.652239827405779</v>
      </c>
      <c r="J301" s="81">
        <v>0</v>
      </c>
      <c r="K301" s="82">
        <f t="shared" si="36"/>
        <v>0</v>
      </c>
      <c r="L301" s="81">
        <v>4.1000000000000002E-2</v>
      </c>
      <c r="M301" s="82">
        <f t="shared" si="37"/>
        <v>0.12582437985459613</v>
      </c>
      <c r="N301" s="81">
        <v>39.924999999999997</v>
      </c>
      <c r="O301" s="82">
        <f t="shared" si="32"/>
        <v>122.52532599255488</v>
      </c>
      <c r="P301" s="81">
        <v>26.854000000000006</v>
      </c>
      <c r="Q301" s="82">
        <f t="shared" si="33"/>
        <v>82.411899917446959</v>
      </c>
      <c r="R301" s="81">
        <v>0</v>
      </c>
      <c r="S301" s="82">
        <f t="shared" si="41"/>
        <v>0</v>
      </c>
      <c r="T301" s="81">
        <v>0</v>
      </c>
      <c r="U301" s="82">
        <f t="shared" si="46"/>
        <v>0</v>
      </c>
      <c r="V301" s="81">
        <v>15.350999999999999</v>
      </c>
      <c r="W301" s="82">
        <f t="shared" si="43"/>
        <v>47.110489149948904</v>
      </c>
      <c r="X301" s="81">
        <v>0</v>
      </c>
      <c r="Y301" s="82">
        <f t="shared" si="44"/>
        <v>0</v>
      </c>
      <c r="Z301" s="81">
        <v>0</v>
      </c>
      <c r="AA301" s="82">
        <f t="shared" si="47"/>
        <v>0</v>
      </c>
      <c r="AB301" s="83">
        <f t="shared" si="48"/>
        <v>15.350999999999999</v>
      </c>
      <c r="AC301" s="84">
        <f t="shared" si="39"/>
        <v>47.110489149948904</v>
      </c>
      <c r="AD301" s="81">
        <f t="shared" si="49"/>
        <v>88.085999999999984</v>
      </c>
      <c r="AE301" s="84">
        <f t="shared" si="39"/>
        <v>270.32600789931593</v>
      </c>
      <c r="AF301" s="81">
        <f t="shared" si="45"/>
        <v>0.17427286969552486</v>
      </c>
    </row>
    <row r="302" spans="1:32" s="65" customFormat="1" x14ac:dyDescent="0.2">
      <c r="A302" s="80">
        <v>38686</v>
      </c>
      <c r="B302" s="81">
        <v>0</v>
      </c>
      <c r="C302" s="82">
        <f t="shared" si="40"/>
        <v>0</v>
      </c>
      <c r="D302" s="81">
        <v>0.83899999999999997</v>
      </c>
      <c r="E302" s="82">
        <f t="shared" si="40"/>
        <v>2.5747964560489303</v>
      </c>
      <c r="F302" s="81">
        <v>0.23799999999999999</v>
      </c>
      <c r="G302" s="82">
        <f t="shared" si="34"/>
        <v>0.73039518061936282</v>
      </c>
      <c r="H302" s="81">
        <v>15.56</v>
      </c>
      <c r="I302" s="82">
        <f t="shared" si="35"/>
        <v>47.751886598475991</v>
      </c>
      <c r="J302" s="81">
        <v>0</v>
      </c>
      <c r="K302" s="82">
        <f t="shared" si="36"/>
        <v>0</v>
      </c>
      <c r="L302" s="81">
        <v>1.081</v>
      </c>
      <c r="M302" s="82">
        <f t="shared" si="37"/>
        <v>3.3174671859224003</v>
      </c>
      <c r="N302" s="81">
        <v>39.051999999999992</v>
      </c>
      <c r="O302" s="82">
        <f t="shared" si="32"/>
        <v>119.84618736784601</v>
      </c>
      <c r="P302" s="81">
        <v>25.691000000000003</v>
      </c>
      <c r="Q302" s="82">
        <f t="shared" si="33"/>
        <v>78.842783971815351</v>
      </c>
      <c r="R302" s="81">
        <v>3.0000000000000001E-3</v>
      </c>
      <c r="S302" s="82">
        <f t="shared" si="41"/>
        <v>9.2066619405802037E-3</v>
      </c>
      <c r="T302" s="81">
        <v>0.159</v>
      </c>
      <c r="U302" s="82">
        <f t="shared" si="46"/>
        <v>0.48795308285075079</v>
      </c>
      <c r="V302" s="81">
        <v>1E-3</v>
      </c>
      <c r="W302" s="82">
        <f t="shared" si="43"/>
        <v>3.0688873135267347E-3</v>
      </c>
      <c r="X302" s="81">
        <v>0</v>
      </c>
      <c r="Y302" s="82">
        <f t="shared" si="44"/>
        <v>0</v>
      </c>
      <c r="Z302" s="81">
        <v>0.26500000000000001</v>
      </c>
      <c r="AA302" s="82">
        <f t="shared" si="47"/>
        <v>0.81325513808458472</v>
      </c>
      <c r="AB302" s="83">
        <f t="shared" si="48"/>
        <v>0.42500000000000004</v>
      </c>
      <c r="AC302" s="84">
        <f t="shared" si="39"/>
        <v>1.3042771082488624</v>
      </c>
      <c r="AD302" s="81">
        <f t="shared" si="49"/>
        <v>82.888999999999996</v>
      </c>
      <c r="AE302" s="84">
        <f t="shared" si="39"/>
        <v>254.37700053091751</v>
      </c>
      <c r="AF302" s="81">
        <f t="shared" si="45"/>
        <v>5.1273389713954818E-3</v>
      </c>
    </row>
    <row r="303" spans="1:32" s="65" customFormat="1" x14ac:dyDescent="0.2">
      <c r="A303" s="358">
        <v>38717</v>
      </c>
      <c r="B303" s="382">
        <v>0</v>
      </c>
      <c r="C303" s="381">
        <f t="shared" si="40"/>
        <v>0</v>
      </c>
      <c r="D303" s="382">
        <v>0</v>
      </c>
      <c r="E303" s="381">
        <f t="shared" si="40"/>
        <v>0</v>
      </c>
      <c r="F303" s="382">
        <v>0.26</v>
      </c>
      <c r="G303" s="381">
        <f t="shared" si="34"/>
        <v>0.79791070151695098</v>
      </c>
      <c r="H303" s="382">
        <v>26.594000000000008</v>
      </c>
      <c r="I303" s="381">
        <f t="shared" si="35"/>
        <v>81.613989215930005</v>
      </c>
      <c r="J303" s="382">
        <v>0</v>
      </c>
      <c r="K303" s="381">
        <f t="shared" si="36"/>
        <v>0</v>
      </c>
      <c r="L303" s="382">
        <v>9.5409999999999986</v>
      </c>
      <c r="M303" s="381">
        <f t="shared" si="37"/>
        <v>29.28025385835857</v>
      </c>
      <c r="N303" s="382">
        <v>29.347999999999999</v>
      </c>
      <c r="O303" s="381">
        <f t="shared" si="32"/>
        <v>90.065704877382601</v>
      </c>
      <c r="P303" s="382">
        <v>26.36</v>
      </c>
      <c r="Q303" s="381">
        <f t="shared" si="33"/>
        <v>80.895869584564721</v>
      </c>
      <c r="R303" s="382">
        <v>0</v>
      </c>
      <c r="S303" s="381">
        <f t="shared" ref="S303:S339" si="50">R303*1000000/325851</f>
        <v>0</v>
      </c>
      <c r="T303" s="382">
        <v>5.41</v>
      </c>
      <c r="U303" s="381">
        <f t="shared" si="46"/>
        <v>16.602680366179634</v>
      </c>
      <c r="V303" s="382">
        <v>11.851999999999999</v>
      </c>
      <c r="W303" s="381">
        <f t="shared" si="43"/>
        <v>36.372452439918852</v>
      </c>
      <c r="X303" s="382">
        <v>0</v>
      </c>
      <c r="Y303" s="381">
        <f t="shared" si="44"/>
        <v>0</v>
      </c>
      <c r="Z303" s="382">
        <v>5.3119999999999994</v>
      </c>
      <c r="AA303" s="381">
        <f t="shared" si="47"/>
        <v>16.301929409454011</v>
      </c>
      <c r="AB303" s="386">
        <f t="shared" si="48"/>
        <v>22.573999999999998</v>
      </c>
      <c r="AC303" s="356">
        <f t="shared" si="39"/>
        <v>69.27706221555249</v>
      </c>
      <c r="AD303" s="382">
        <f t="shared" si="49"/>
        <v>114.67700000000001</v>
      </c>
      <c r="AE303" s="356">
        <f t="shared" si="39"/>
        <v>351.93079045330535</v>
      </c>
      <c r="AF303" s="382">
        <f t="shared" si="45"/>
        <v>0.19684853981181927</v>
      </c>
    </row>
    <row r="304" spans="1:32" s="65" customFormat="1" x14ac:dyDescent="0.2">
      <c r="A304" s="377">
        <v>38748</v>
      </c>
      <c r="B304" s="64">
        <v>0</v>
      </c>
      <c r="C304" s="62">
        <f t="shared" si="40"/>
        <v>0</v>
      </c>
      <c r="D304" s="64">
        <v>0</v>
      </c>
      <c r="E304" s="62">
        <f t="shared" si="40"/>
        <v>0</v>
      </c>
      <c r="F304" s="64">
        <v>1.97</v>
      </c>
      <c r="G304" s="62">
        <f t="shared" si="34"/>
        <v>6.0457080076476668</v>
      </c>
      <c r="H304" s="64">
        <v>12.141999999999999</v>
      </c>
      <c r="I304" s="62">
        <f t="shared" si="35"/>
        <v>37.262429760841613</v>
      </c>
      <c r="J304" s="64">
        <v>0</v>
      </c>
      <c r="K304" s="62">
        <f t="shared" si="36"/>
        <v>0</v>
      </c>
      <c r="L304" s="64">
        <v>40.711999999999996</v>
      </c>
      <c r="M304" s="62">
        <f t="shared" si="37"/>
        <v>124.9405403083004</v>
      </c>
      <c r="N304" s="64">
        <v>0</v>
      </c>
      <c r="O304" s="62">
        <f t="shared" si="32"/>
        <v>0</v>
      </c>
      <c r="P304" s="64">
        <v>25.712999999999997</v>
      </c>
      <c r="Q304" s="62">
        <f t="shared" si="33"/>
        <v>78.910299492712909</v>
      </c>
      <c r="R304" s="77">
        <v>0</v>
      </c>
      <c r="S304" s="62">
        <f t="shared" si="50"/>
        <v>0</v>
      </c>
      <c r="T304" s="77">
        <v>18.011000000000003</v>
      </c>
      <c r="U304" s="62">
        <f t="shared" si="46"/>
        <v>55.273729403930027</v>
      </c>
      <c r="V304" s="77">
        <v>31.051999999999989</v>
      </c>
      <c r="W304" s="62">
        <f t="shared" si="43"/>
        <v>95.295088859632131</v>
      </c>
      <c r="X304" s="77">
        <v>0</v>
      </c>
      <c r="Y304" s="62">
        <f t="shared" si="44"/>
        <v>0</v>
      </c>
      <c r="Z304" s="77">
        <v>0</v>
      </c>
      <c r="AA304" s="62">
        <f t="shared" si="47"/>
        <v>0</v>
      </c>
      <c r="AB304" s="63">
        <f t="shared" si="48"/>
        <v>49.062999999999988</v>
      </c>
      <c r="AC304" s="62">
        <f t="shared" si="39"/>
        <v>150.56881826356212</v>
      </c>
      <c r="AD304" s="64">
        <f t="shared" si="49"/>
        <v>129.59999999999997</v>
      </c>
      <c r="AE304" s="62">
        <f t="shared" si="39"/>
        <v>397.7277958330647</v>
      </c>
      <c r="AF304" s="64">
        <f t="shared" si="45"/>
        <v>0.37857253086419757</v>
      </c>
    </row>
    <row r="305" spans="1:32" s="65" customFormat="1" x14ac:dyDescent="0.2">
      <c r="A305" s="73">
        <v>38776</v>
      </c>
      <c r="B305" s="64">
        <v>0</v>
      </c>
      <c r="C305" s="62">
        <f t="shared" si="40"/>
        <v>0</v>
      </c>
      <c r="D305" s="64">
        <v>0</v>
      </c>
      <c r="E305" s="62">
        <f t="shared" si="40"/>
        <v>0</v>
      </c>
      <c r="F305" s="64">
        <v>0</v>
      </c>
      <c r="G305" s="62">
        <f t="shared" si="34"/>
        <v>0</v>
      </c>
      <c r="H305" s="64">
        <v>5.8150000000000004</v>
      </c>
      <c r="I305" s="62">
        <f t="shared" si="35"/>
        <v>17.845579728157961</v>
      </c>
      <c r="J305" s="64">
        <v>0</v>
      </c>
      <c r="K305" s="62">
        <f t="shared" si="36"/>
        <v>0</v>
      </c>
      <c r="L305" s="64">
        <v>41.705999999999996</v>
      </c>
      <c r="M305" s="62">
        <f t="shared" si="37"/>
        <v>127.99101429794597</v>
      </c>
      <c r="N305" s="64">
        <v>0</v>
      </c>
      <c r="O305" s="62">
        <f t="shared" si="32"/>
        <v>0</v>
      </c>
      <c r="P305" s="64">
        <v>23.148</v>
      </c>
      <c r="Q305" s="62">
        <f t="shared" si="33"/>
        <v>71.038603533516849</v>
      </c>
      <c r="R305" s="77">
        <v>0</v>
      </c>
      <c r="S305" s="62">
        <f t="shared" si="50"/>
        <v>0</v>
      </c>
      <c r="T305" s="77">
        <v>17.826999999999998</v>
      </c>
      <c r="U305" s="62">
        <f t="shared" si="46"/>
        <v>54.7090541382411</v>
      </c>
      <c r="V305" s="77">
        <v>30.799000000000003</v>
      </c>
      <c r="W305" s="62">
        <f t="shared" si="43"/>
        <v>94.518660369309913</v>
      </c>
      <c r="X305" s="77">
        <v>0</v>
      </c>
      <c r="Y305" s="62">
        <f t="shared" si="44"/>
        <v>0</v>
      </c>
      <c r="Z305" s="77">
        <v>0.247</v>
      </c>
      <c r="AA305" s="62">
        <f t="shared" si="47"/>
        <v>0.75801516644110345</v>
      </c>
      <c r="AB305" s="63">
        <f t="shared" si="48"/>
        <v>48.873000000000005</v>
      </c>
      <c r="AC305" s="62">
        <f t="shared" si="39"/>
        <v>149.98572967399213</v>
      </c>
      <c r="AD305" s="64">
        <f t="shared" si="49"/>
        <v>119.542</v>
      </c>
      <c r="AE305" s="62">
        <f t="shared" si="39"/>
        <v>366.86092723361293</v>
      </c>
      <c r="AF305" s="64">
        <f t="shared" si="45"/>
        <v>0.40883538839905642</v>
      </c>
    </row>
    <row r="306" spans="1:32" s="65" customFormat="1" x14ac:dyDescent="0.2">
      <c r="A306" s="73">
        <v>38807</v>
      </c>
      <c r="B306" s="64">
        <v>0</v>
      </c>
      <c r="C306" s="62">
        <f t="shared" si="40"/>
        <v>0</v>
      </c>
      <c r="D306" s="64">
        <v>0</v>
      </c>
      <c r="E306" s="62">
        <f t="shared" si="40"/>
        <v>0</v>
      </c>
      <c r="F306" s="64">
        <v>0</v>
      </c>
      <c r="G306" s="62">
        <f t="shared" si="34"/>
        <v>0</v>
      </c>
      <c r="H306" s="64">
        <v>20.512000000000004</v>
      </c>
      <c r="I306" s="62">
        <f t="shared" si="35"/>
        <v>62.949016575060391</v>
      </c>
      <c r="J306" s="64">
        <v>0</v>
      </c>
      <c r="K306" s="62">
        <f t="shared" si="36"/>
        <v>0</v>
      </c>
      <c r="L306" s="64">
        <v>45.19</v>
      </c>
      <c r="M306" s="62">
        <f t="shared" si="37"/>
        <v>138.68301769827315</v>
      </c>
      <c r="N306" s="64">
        <v>0</v>
      </c>
      <c r="O306" s="62">
        <f t="shared" si="32"/>
        <v>0</v>
      </c>
      <c r="P306" s="64">
        <v>26.6</v>
      </c>
      <c r="Q306" s="62">
        <f t="shared" si="33"/>
        <v>81.632402539811139</v>
      </c>
      <c r="R306" s="77">
        <v>0</v>
      </c>
      <c r="S306" s="62">
        <f t="shared" si="50"/>
        <v>0</v>
      </c>
      <c r="T306" s="77">
        <v>19.572999999999993</v>
      </c>
      <c r="U306" s="62">
        <f t="shared" si="46"/>
        <v>60.067331387658754</v>
      </c>
      <c r="V306" s="77">
        <v>33.601999999999997</v>
      </c>
      <c r="W306" s="62">
        <f t="shared" si="43"/>
        <v>103.12075150912534</v>
      </c>
      <c r="X306" s="77">
        <v>0</v>
      </c>
      <c r="Y306" s="62">
        <f t="shared" si="44"/>
        <v>0</v>
      </c>
      <c r="Z306" s="77">
        <v>0.20100000000000001</v>
      </c>
      <c r="AA306" s="62">
        <f t="shared" si="47"/>
        <v>0.61684635001887367</v>
      </c>
      <c r="AB306" s="63">
        <f t="shared" si="48"/>
        <v>53.375999999999991</v>
      </c>
      <c r="AC306" s="62">
        <f t="shared" si="39"/>
        <v>163.80492924680297</v>
      </c>
      <c r="AD306" s="64">
        <f t="shared" si="49"/>
        <v>145.678</v>
      </c>
      <c r="AE306" s="62">
        <f t="shared" si="39"/>
        <v>447.06936605994764</v>
      </c>
      <c r="AF306" s="64">
        <f t="shared" si="45"/>
        <v>0.36639712242068118</v>
      </c>
    </row>
    <row r="307" spans="1:32" s="65" customFormat="1" x14ac:dyDescent="0.2">
      <c r="A307" s="73">
        <v>38837</v>
      </c>
      <c r="B307" s="64">
        <v>0</v>
      </c>
      <c r="C307" s="62">
        <f t="shared" si="40"/>
        <v>0</v>
      </c>
      <c r="D307" s="64">
        <v>0</v>
      </c>
      <c r="E307" s="62">
        <f t="shared" si="40"/>
        <v>0</v>
      </c>
      <c r="F307" s="64">
        <v>0</v>
      </c>
      <c r="G307" s="62">
        <f t="shared" si="34"/>
        <v>0</v>
      </c>
      <c r="H307" s="64">
        <v>25.162000000000006</v>
      </c>
      <c r="I307" s="62">
        <f t="shared" si="35"/>
        <v>77.219342582959726</v>
      </c>
      <c r="J307" s="64">
        <v>0</v>
      </c>
      <c r="K307" s="62">
        <f t="shared" si="36"/>
        <v>0</v>
      </c>
      <c r="L307" s="64">
        <v>42.713000000000001</v>
      </c>
      <c r="M307" s="62">
        <f t="shared" si="37"/>
        <v>131.08138382266742</v>
      </c>
      <c r="N307" s="64">
        <v>0</v>
      </c>
      <c r="O307" s="62">
        <f t="shared" si="32"/>
        <v>0</v>
      </c>
      <c r="P307" s="64">
        <v>24.428000000000004</v>
      </c>
      <c r="Q307" s="62">
        <f t="shared" si="33"/>
        <v>74.966779294831085</v>
      </c>
      <c r="R307" s="77">
        <v>0</v>
      </c>
      <c r="S307" s="62">
        <f t="shared" si="50"/>
        <v>0</v>
      </c>
      <c r="T307" s="77">
        <v>42.961999999999996</v>
      </c>
      <c r="U307" s="62">
        <f t="shared" si="46"/>
        <v>131.84553676373554</v>
      </c>
      <c r="V307" s="77">
        <v>31.927000000000003</v>
      </c>
      <c r="W307" s="62">
        <f t="shared" si="43"/>
        <v>97.980365258968064</v>
      </c>
      <c r="X307" s="77">
        <v>4.9179999999999993</v>
      </c>
      <c r="Y307" s="62">
        <f t="shared" si="44"/>
        <v>15.092787807924479</v>
      </c>
      <c r="Z307" s="77">
        <v>21.260999999999999</v>
      </c>
      <c r="AA307" s="62">
        <f t="shared" si="47"/>
        <v>65.247613172891903</v>
      </c>
      <c r="AB307" s="63">
        <f t="shared" si="48"/>
        <v>101.068</v>
      </c>
      <c r="AC307" s="62">
        <f t="shared" si="39"/>
        <v>310.16630300352</v>
      </c>
      <c r="AD307" s="64">
        <f t="shared" si="49"/>
        <v>193.37100000000001</v>
      </c>
      <c r="AE307" s="62">
        <f t="shared" si="39"/>
        <v>593.43380870397823</v>
      </c>
      <c r="AF307" s="64">
        <f t="shared" si="45"/>
        <v>0.52266368793666063</v>
      </c>
    </row>
    <row r="308" spans="1:32" s="65" customFormat="1" x14ac:dyDescent="0.2">
      <c r="A308" s="73">
        <v>38868</v>
      </c>
      <c r="B308" s="64">
        <v>0</v>
      </c>
      <c r="C308" s="62">
        <f t="shared" si="40"/>
        <v>0</v>
      </c>
      <c r="D308" s="64">
        <v>0</v>
      </c>
      <c r="E308" s="62">
        <f t="shared" si="40"/>
        <v>0</v>
      </c>
      <c r="F308" s="64">
        <v>0</v>
      </c>
      <c r="G308" s="62">
        <f t="shared" si="34"/>
        <v>0</v>
      </c>
      <c r="H308" s="64">
        <v>25.905999999999995</v>
      </c>
      <c r="I308" s="62">
        <f t="shared" si="35"/>
        <v>79.502594744223572</v>
      </c>
      <c r="J308" s="64">
        <v>0</v>
      </c>
      <c r="K308" s="62">
        <f t="shared" si="36"/>
        <v>0</v>
      </c>
      <c r="L308" s="64">
        <v>44.115000000000002</v>
      </c>
      <c r="M308" s="62">
        <f t="shared" si="37"/>
        <v>135.38396383623189</v>
      </c>
      <c r="N308" s="64">
        <v>0</v>
      </c>
      <c r="O308" s="62">
        <f t="shared" si="32"/>
        <v>0</v>
      </c>
      <c r="P308" s="64">
        <v>25.684000000000001</v>
      </c>
      <c r="Q308" s="62">
        <f t="shared" si="33"/>
        <v>78.821301760620656</v>
      </c>
      <c r="R308" s="77">
        <v>0</v>
      </c>
      <c r="S308" s="62">
        <f t="shared" si="50"/>
        <v>0</v>
      </c>
      <c r="T308" s="77">
        <v>42.49</v>
      </c>
      <c r="U308" s="62">
        <f t="shared" si="46"/>
        <v>130.39702195175096</v>
      </c>
      <c r="V308" s="77">
        <v>32.858000000000004</v>
      </c>
      <c r="W308" s="62">
        <f t="shared" si="43"/>
        <v>100.83749934786145</v>
      </c>
      <c r="X308" s="77">
        <v>7.051000000000001</v>
      </c>
      <c r="Y308" s="62">
        <f t="shared" si="44"/>
        <v>21.63872444767701</v>
      </c>
      <c r="Z308" s="77">
        <v>22.471</v>
      </c>
      <c r="AA308" s="62">
        <f t="shared" si="47"/>
        <v>68.960966822259252</v>
      </c>
      <c r="AB308" s="63">
        <f t="shared" si="48"/>
        <v>104.87</v>
      </c>
      <c r="AC308" s="62">
        <f t="shared" si="39"/>
        <v>321.83421256954864</v>
      </c>
      <c r="AD308" s="64">
        <f t="shared" si="49"/>
        <v>200.57500000000002</v>
      </c>
      <c r="AE308" s="62">
        <f t="shared" si="39"/>
        <v>615.54207291062494</v>
      </c>
      <c r="AF308" s="64">
        <f t="shared" si="45"/>
        <v>0.52284681540570854</v>
      </c>
    </row>
    <row r="309" spans="1:32" s="65" customFormat="1" x14ac:dyDescent="0.2">
      <c r="A309" s="73">
        <v>38898</v>
      </c>
      <c r="B309" s="64">
        <v>1.3220000000000001</v>
      </c>
      <c r="C309" s="62">
        <f t="shared" si="40"/>
        <v>4.057069028482343</v>
      </c>
      <c r="D309" s="64">
        <v>5.0860000000000003</v>
      </c>
      <c r="E309" s="62">
        <f t="shared" si="40"/>
        <v>15.608360876596972</v>
      </c>
      <c r="F309" s="64">
        <v>3.2589999999999999</v>
      </c>
      <c r="G309" s="62">
        <f t="shared" si="34"/>
        <v>10.001503754783629</v>
      </c>
      <c r="H309" s="64">
        <v>22.603999999999996</v>
      </c>
      <c r="I309" s="62">
        <f t="shared" si="35"/>
        <v>69.369128834958303</v>
      </c>
      <c r="J309" s="64">
        <v>0.38100000000000001</v>
      </c>
      <c r="K309" s="62">
        <f t="shared" si="36"/>
        <v>1.1692460664536859</v>
      </c>
      <c r="L309" s="64">
        <v>37.219000000000001</v>
      </c>
      <c r="M309" s="62">
        <f t="shared" si="37"/>
        <v>114.22091692215153</v>
      </c>
      <c r="N309" s="64">
        <v>0</v>
      </c>
      <c r="O309" s="62">
        <f t="shared" si="32"/>
        <v>0</v>
      </c>
      <c r="P309" s="64">
        <v>25.119</v>
      </c>
      <c r="Q309" s="62">
        <f t="shared" si="33"/>
        <v>77.087380428478042</v>
      </c>
      <c r="R309" s="77">
        <v>0.02</v>
      </c>
      <c r="S309" s="62">
        <f t="shared" si="50"/>
        <v>6.1377746270534689E-2</v>
      </c>
      <c r="T309" s="77">
        <v>42.54</v>
      </c>
      <c r="U309" s="62">
        <f t="shared" si="46"/>
        <v>130.55046631742729</v>
      </c>
      <c r="V309" s="77">
        <v>25.693000000000001</v>
      </c>
      <c r="W309" s="62">
        <f t="shared" ref="W309:W339" si="51">V309*1000000/325851</f>
        <v>78.848921746442386</v>
      </c>
      <c r="X309" s="77">
        <v>16.823999999999998</v>
      </c>
      <c r="Y309" s="62">
        <f t="shared" ref="Y309:Y339" si="52">X309*1000000/325851</f>
        <v>51.630960162773775</v>
      </c>
      <c r="Z309" s="77">
        <v>36.747999999999998</v>
      </c>
      <c r="AA309" s="62">
        <f t="shared" si="47"/>
        <v>112.77547099748044</v>
      </c>
      <c r="AB309" s="63">
        <f t="shared" si="48"/>
        <v>121.80500000000001</v>
      </c>
      <c r="AC309" s="62">
        <f t="shared" si="39"/>
        <v>373.80581922412392</v>
      </c>
      <c r="AD309" s="64">
        <f t="shared" si="49"/>
        <v>216.815</v>
      </c>
      <c r="AE309" s="62">
        <f t="shared" si="39"/>
        <v>665.38080288229901</v>
      </c>
      <c r="AF309" s="64">
        <f t="shared" si="45"/>
        <v>0.56179231141756802</v>
      </c>
    </row>
    <row r="310" spans="1:32" s="65" customFormat="1" x14ac:dyDescent="0.2">
      <c r="A310" s="73">
        <v>38929</v>
      </c>
      <c r="B310" s="64">
        <v>4.9909999999999988</v>
      </c>
      <c r="C310" s="62">
        <f t="shared" si="40"/>
        <v>15.31681658181193</v>
      </c>
      <c r="D310" s="64">
        <v>29.982999999999997</v>
      </c>
      <c r="E310" s="62">
        <f t="shared" si="40"/>
        <v>92.014448321472074</v>
      </c>
      <c r="F310" s="64">
        <v>21.71</v>
      </c>
      <c r="G310" s="62">
        <f t="shared" si="34"/>
        <v>66.625543576665407</v>
      </c>
      <c r="H310" s="64">
        <v>21.39</v>
      </c>
      <c r="I310" s="62">
        <f t="shared" si="35"/>
        <v>65.643499636336855</v>
      </c>
      <c r="J310" s="64">
        <v>1.885</v>
      </c>
      <c r="K310" s="62">
        <f t="shared" si="36"/>
        <v>5.7848525859978945</v>
      </c>
      <c r="L310" s="64">
        <v>0</v>
      </c>
      <c r="M310" s="62">
        <f t="shared" si="37"/>
        <v>0</v>
      </c>
      <c r="N310" s="64">
        <v>0</v>
      </c>
      <c r="O310" s="62">
        <f t="shared" si="32"/>
        <v>0</v>
      </c>
      <c r="P310" s="64">
        <v>16.700999999999997</v>
      </c>
      <c r="Q310" s="62">
        <f t="shared" si="33"/>
        <v>51.253487023209985</v>
      </c>
      <c r="R310" s="77">
        <v>1E-3</v>
      </c>
      <c r="S310" s="62">
        <f t="shared" si="50"/>
        <v>3.0688873135267347E-3</v>
      </c>
      <c r="T310" s="77">
        <v>25.966999999999999</v>
      </c>
      <c r="U310" s="62">
        <f t="shared" si="46"/>
        <v>79.689796870348715</v>
      </c>
      <c r="V310" s="77">
        <v>21.684999999999999</v>
      </c>
      <c r="W310" s="62">
        <f t="shared" si="51"/>
        <v>66.548821393827239</v>
      </c>
      <c r="X310" s="77">
        <v>0</v>
      </c>
      <c r="Y310" s="62">
        <f t="shared" si="52"/>
        <v>0</v>
      </c>
      <c r="Z310" s="77">
        <v>21.440999999999999</v>
      </c>
      <c r="AA310" s="62">
        <f t="shared" si="47"/>
        <v>65.800012889326723</v>
      </c>
      <c r="AB310" s="63">
        <f t="shared" si="48"/>
        <v>69.092999999999989</v>
      </c>
      <c r="AC310" s="62">
        <f t="shared" si="39"/>
        <v>212.03863115350262</v>
      </c>
      <c r="AD310" s="64">
        <f t="shared" si="49"/>
        <v>165.75399999999999</v>
      </c>
      <c r="AE310" s="62">
        <f t="shared" si="39"/>
        <v>508.68034776631038</v>
      </c>
      <c r="AF310" s="64">
        <f t="shared" si="45"/>
        <v>0.41684061923090843</v>
      </c>
    </row>
    <row r="311" spans="1:32" s="65" customFormat="1" x14ac:dyDescent="0.2">
      <c r="A311" s="73">
        <v>38960</v>
      </c>
      <c r="B311" s="64">
        <v>5.0999999999999997E-2</v>
      </c>
      <c r="C311" s="62">
        <f t="shared" si="40"/>
        <v>0.15651325298986346</v>
      </c>
      <c r="D311" s="64">
        <v>13.779000000000002</v>
      </c>
      <c r="E311" s="62">
        <f t="shared" si="40"/>
        <v>42.28619829308488</v>
      </c>
      <c r="F311" s="64">
        <v>14.535999999999996</v>
      </c>
      <c r="G311" s="62">
        <f t="shared" si="34"/>
        <v>44.609345989424604</v>
      </c>
      <c r="H311" s="64">
        <v>12.796999999999999</v>
      </c>
      <c r="I311" s="62">
        <f t="shared" si="35"/>
        <v>39.272550951201616</v>
      </c>
      <c r="J311" s="64">
        <v>0.20599999999999999</v>
      </c>
      <c r="K311" s="62">
        <f t="shared" si="36"/>
        <v>0.63219078658650729</v>
      </c>
      <c r="L311" s="64">
        <v>0</v>
      </c>
      <c r="M311" s="62">
        <f t="shared" si="37"/>
        <v>0</v>
      </c>
      <c r="N311" s="64">
        <v>36.678000000000004</v>
      </c>
      <c r="O311" s="62">
        <f t="shared" si="32"/>
        <v>112.5606488855336</v>
      </c>
      <c r="P311" s="64">
        <v>0.308</v>
      </c>
      <c r="Q311" s="62">
        <f t="shared" si="33"/>
        <v>0.94521729256623421</v>
      </c>
      <c r="R311" s="77">
        <v>0.19700000000000001</v>
      </c>
      <c r="S311" s="62">
        <f t="shared" si="50"/>
        <v>0.60457080076476677</v>
      </c>
      <c r="T311" s="77">
        <v>4.5530000000000008</v>
      </c>
      <c r="U311" s="62">
        <f t="shared" ref="U311:U339" si="53">T311*1000000/325851</f>
        <v>13.972643938487225</v>
      </c>
      <c r="V311" s="77">
        <v>15.765999999999996</v>
      </c>
      <c r="W311" s="62">
        <f t="shared" si="51"/>
        <v>48.38407738506249</v>
      </c>
      <c r="X311" s="77">
        <v>0</v>
      </c>
      <c r="Y311" s="62">
        <f t="shared" si="52"/>
        <v>0</v>
      </c>
      <c r="Z311" s="77">
        <v>3.6629999999999998</v>
      </c>
      <c r="AA311" s="62">
        <f t="shared" ref="AA311:AA339" si="54">Z311*1000000/325851</f>
        <v>11.241334229448428</v>
      </c>
      <c r="AB311" s="63">
        <f t="shared" si="48"/>
        <v>23.981999999999996</v>
      </c>
      <c r="AC311" s="62">
        <f t="shared" si="39"/>
        <v>73.598055552998133</v>
      </c>
      <c r="AD311" s="64">
        <f t="shared" ref="AD311:AD342" si="55">Z311+X311+V311+T311+R311+P311+N311+L311+J311+H311+F311+D311+B311</f>
        <v>102.53400000000001</v>
      </c>
      <c r="AE311" s="62">
        <f t="shared" si="39"/>
        <v>314.66529180515022</v>
      </c>
      <c r="AF311" s="64">
        <f t="shared" si="45"/>
        <v>0.23389314763883196</v>
      </c>
    </row>
    <row r="312" spans="1:32" s="65" customFormat="1" x14ac:dyDescent="0.2">
      <c r="A312" s="73">
        <v>38990</v>
      </c>
      <c r="B312" s="64">
        <v>2.5999999999999999E-2</v>
      </c>
      <c r="C312" s="62">
        <f t="shared" si="40"/>
        <v>7.9791070151695107E-2</v>
      </c>
      <c r="D312" s="64">
        <v>0.106</v>
      </c>
      <c r="E312" s="62">
        <f t="shared" si="40"/>
        <v>0.32530205523383388</v>
      </c>
      <c r="F312" s="64">
        <v>10.941999999999998</v>
      </c>
      <c r="G312" s="62">
        <f t="shared" si="34"/>
        <v>33.579764984609525</v>
      </c>
      <c r="H312" s="64">
        <v>14.323000000000002</v>
      </c>
      <c r="I312" s="62">
        <f t="shared" si="35"/>
        <v>43.955672991643425</v>
      </c>
      <c r="J312" s="64">
        <v>2.5000000000000001E-2</v>
      </c>
      <c r="K312" s="62">
        <f t="shared" si="36"/>
        <v>7.6722182838168368E-2</v>
      </c>
      <c r="L312" s="64">
        <v>6.7920000000000007</v>
      </c>
      <c r="M312" s="62">
        <f t="shared" si="37"/>
        <v>20.843882633473584</v>
      </c>
      <c r="N312" s="64">
        <v>37.479999999999997</v>
      </c>
      <c r="O312" s="62">
        <f t="shared" si="32"/>
        <v>115.02189651098202</v>
      </c>
      <c r="P312" s="64">
        <v>20.149000000000004</v>
      </c>
      <c r="Q312" s="62">
        <f t="shared" si="33"/>
        <v>61.83501048025019</v>
      </c>
      <c r="R312" s="77">
        <v>1.5149999999999999</v>
      </c>
      <c r="S312" s="62">
        <f t="shared" si="50"/>
        <v>4.6493642799930033</v>
      </c>
      <c r="T312" s="77">
        <v>0</v>
      </c>
      <c r="U312" s="62">
        <f t="shared" si="53"/>
        <v>0</v>
      </c>
      <c r="V312" s="77">
        <v>7.5310000000000006</v>
      </c>
      <c r="W312" s="62">
        <f t="shared" si="51"/>
        <v>23.111790358169841</v>
      </c>
      <c r="X312" s="77">
        <v>0</v>
      </c>
      <c r="Y312" s="62">
        <f t="shared" si="52"/>
        <v>0</v>
      </c>
      <c r="Z312" s="77">
        <v>11.597000000000001</v>
      </c>
      <c r="AA312" s="62">
        <f t="shared" si="54"/>
        <v>35.58988617496955</v>
      </c>
      <c r="AB312" s="63">
        <f t="shared" si="48"/>
        <v>19.128</v>
      </c>
      <c r="AC312" s="62">
        <f t="shared" si="39"/>
        <v>58.701676533139377</v>
      </c>
      <c r="AD312" s="64">
        <f t="shared" si="55"/>
        <v>110.48599999999999</v>
      </c>
      <c r="AE312" s="62">
        <f t="shared" si="39"/>
        <v>339.06908372231476</v>
      </c>
      <c r="AF312" s="64">
        <f t="shared" si="45"/>
        <v>0.17312600691490326</v>
      </c>
    </row>
    <row r="313" spans="1:32" s="65" customFormat="1" x14ac:dyDescent="0.2">
      <c r="A313" s="73">
        <v>39021</v>
      </c>
      <c r="B313" s="64">
        <v>0</v>
      </c>
      <c r="C313" s="62">
        <f t="shared" si="40"/>
        <v>0</v>
      </c>
      <c r="D313" s="64">
        <v>0</v>
      </c>
      <c r="E313" s="62">
        <f t="shared" si="40"/>
        <v>0</v>
      </c>
      <c r="F313" s="64">
        <v>19.135000000000002</v>
      </c>
      <c r="G313" s="62">
        <f t="shared" si="34"/>
        <v>58.723158744334064</v>
      </c>
      <c r="H313" s="64">
        <v>26.327000000000002</v>
      </c>
      <c r="I313" s="62">
        <f t="shared" si="35"/>
        <v>80.794596303218341</v>
      </c>
      <c r="J313" s="64">
        <v>0</v>
      </c>
      <c r="K313" s="62">
        <f t="shared" si="36"/>
        <v>0</v>
      </c>
      <c r="L313" s="64">
        <v>4.0989999999999993</v>
      </c>
      <c r="M313" s="62">
        <f t="shared" si="37"/>
        <v>12.579369098146083</v>
      </c>
      <c r="N313" s="64">
        <v>3.254</v>
      </c>
      <c r="O313" s="62">
        <f t="shared" si="32"/>
        <v>9.9861593182159947</v>
      </c>
      <c r="P313" s="64">
        <v>27.181000000000001</v>
      </c>
      <c r="Q313" s="62">
        <f t="shared" si="33"/>
        <v>83.415426068970177</v>
      </c>
      <c r="R313" s="77">
        <v>15.086999999999996</v>
      </c>
      <c r="S313" s="62">
        <f t="shared" si="50"/>
        <v>46.300302899177836</v>
      </c>
      <c r="T313" s="77">
        <v>0</v>
      </c>
      <c r="U313" s="62">
        <f t="shared" si="53"/>
        <v>0</v>
      </c>
      <c r="V313" s="77">
        <v>8.1000000000000003E-2</v>
      </c>
      <c r="W313" s="62">
        <f t="shared" si="51"/>
        <v>0.24857987239566551</v>
      </c>
      <c r="X313" s="77">
        <v>0</v>
      </c>
      <c r="Y313" s="62">
        <f t="shared" si="52"/>
        <v>0</v>
      </c>
      <c r="Z313" s="77">
        <v>5.4330000000000007</v>
      </c>
      <c r="AA313" s="62">
        <f t="shared" si="54"/>
        <v>16.673264774390752</v>
      </c>
      <c r="AB313" s="63">
        <f t="shared" si="48"/>
        <v>5.5140000000000011</v>
      </c>
      <c r="AC313" s="62">
        <f t="shared" si="39"/>
        <v>16.921844646786418</v>
      </c>
      <c r="AD313" s="64">
        <f t="shared" si="55"/>
        <v>100.59699999999999</v>
      </c>
      <c r="AE313" s="62">
        <f t="shared" si="39"/>
        <v>308.72085707884889</v>
      </c>
      <c r="AF313" s="64">
        <f t="shared" si="45"/>
        <v>5.4812767776375053E-2</v>
      </c>
    </row>
    <row r="314" spans="1:32" s="65" customFormat="1" x14ac:dyDescent="0.2">
      <c r="A314" s="73">
        <v>39051</v>
      </c>
      <c r="B314" s="64">
        <v>0</v>
      </c>
      <c r="C314" s="62">
        <f t="shared" si="40"/>
        <v>0</v>
      </c>
      <c r="D314" s="64">
        <v>0</v>
      </c>
      <c r="E314" s="62">
        <f t="shared" si="40"/>
        <v>0</v>
      </c>
      <c r="F314" s="64">
        <v>8.9939999999999998</v>
      </c>
      <c r="G314" s="62">
        <f t="shared" si="34"/>
        <v>27.601572497859451</v>
      </c>
      <c r="H314" s="64">
        <v>10.516000000000002</v>
      </c>
      <c r="I314" s="62">
        <f t="shared" si="35"/>
        <v>32.272418989047146</v>
      </c>
      <c r="J314" s="64">
        <v>0</v>
      </c>
      <c r="K314" s="62">
        <f t="shared" si="36"/>
        <v>0</v>
      </c>
      <c r="L314" s="64">
        <v>41.917999999999999</v>
      </c>
      <c r="M314" s="62">
        <f t="shared" si="37"/>
        <v>128.64161840841365</v>
      </c>
      <c r="N314" s="64">
        <v>0</v>
      </c>
      <c r="O314" s="62">
        <f t="shared" si="32"/>
        <v>0</v>
      </c>
      <c r="P314" s="64">
        <v>25.035999999999998</v>
      </c>
      <c r="Q314" s="62">
        <f t="shared" si="33"/>
        <v>76.832662781455312</v>
      </c>
      <c r="R314" s="77">
        <v>0.54599999999999993</v>
      </c>
      <c r="S314" s="62">
        <f t="shared" si="50"/>
        <v>1.6756124731855968</v>
      </c>
      <c r="T314" s="77">
        <v>0</v>
      </c>
      <c r="U314" s="62">
        <f t="shared" si="53"/>
        <v>0</v>
      </c>
      <c r="V314" s="77">
        <v>27.606999999999999</v>
      </c>
      <c r="W314" s="62">
        <f t="shared" si="51"/>
        <v>84.722772064532563</v>
      </c>
      <c r="X314" s="77">
        <v>0</v>
      </c>
      <c r="Y314" s="62">
        <f t="shared" si="52"/>
        <v>0</v>
      </c>
      <c r="Z314" s="77">
        <v>9.6979999999999986</v>
      </c>
      <c r="AA314" s="62">
        <f t="shared" si="54"/>
        <v>29.762069166582268</v>
      </c>
      <c r="AB314" s="63">
        <f t="shared" si="48"/>
        <v>37.305</v>
      </c>
      <c r="AC314" s="62">
        <f t="shared" si="39"/>
        <v>114.48484123111483</v>
      </c>
      <c r="AD314" s="64">
        <f t="shared" si="55"/>
        <v>124.31500000000001</v>
      </c>
      <c r="AE314" s="62">
        <f t="shared" si="39"/>
        <v>381.50872638107609</v>
      </c>
      <c r="AF314" s="64">
        <f t="shared" si="45"/>
        <v>0.30008446285645335</v>
      </c>
    </row>
    <row r="315" spans="1:32" s="65" customFormat="1" x14ac:dyDescent="0.2">
      <c r="A315" s="372">
        <v>39082</v>
      </c>
      <c r="B315" s="357">
        <v>0.127</v>
      </c>
      <c r="C315" s="384">
        <f t="shared" si="40"/>
        <v>0.38974868881789532</v>
      </c>
      <c r="D315" s="357">
        <v>0</v>
      </c>
      <c r="E315" s="384">
        <f t="shared" si="40"/>
        <v>0</v>
      </c>
      <c r="F315" s="357">
        <v>0</v>
      </c>
      <c r="G315" s="384">
        <f t="shared" si="34"/>
        <v>0</v>
      </c>
      <c r="H315" s="357">
        <v>1.9379999999999999</v>
      </c>
      <c r="I315" s="384">
        <f t="shared" si="35"/>
        <v>5.9475036136148116</v>
      </c>
      <c r="J315" s="357">
        <v>0</v>
      </c>
      <c r="K315" s="384">
        <f t="shared" si="36"/>
        <v>0</v>
      </c>
      <c r="L315" s="357">
        <v>46.363</v>
      </c>
      <c r="M315" s="384">
        <f t="shared" si="37"/>
        <v>142.28282251703999</v>
      </c>
      <c r="N315" s="357">
        <v>0</v>
      </c>
      <c r="O315" s="384">
        <f t="shared" si="32"/>
        <v>0</v>
      </c>
      <c r="P315" s="357">
        <v>25.278999999999989</v>
      </c>
      <c r="Q315" s="384">
        <f t="shared" si="33"/>
        <v>77.578402398642297</v>
      </c>
      <c r="R315" s="329">
        <v>0.35</v>
      </c>
      <c r="S315" s="384">
        <f t="shared" si="50"/>
        <v>1.0741105597343572</v>
      </c>
      <c r="T315" s="329">
        <v>0</v>
      </c>
      <c r="U315" s="384">
        <f t="shared" si="53"/>
        <v>0</v>
      </c>
      <c r="V315" s="329">
        <v>10.144</v>
      </c>
      <c r="W315" s="384">
        <f t="shared" si="51"/>
        <v>31.130792908415195</v>
      </c>
      <c r="X315" s="329">
        <v>0</v>
      </c>
      <c r="Y315" s="384">
        <f t="shared" si="52"/>
        <v>0</v>
      </c>
      <c r="Z315" s="329">
        <v>0</v>
      </c>
      <c r="AA315" s="384">
        <f t="shared" si="54"/>
        <v>0</v>
      </c>
      <c r="AB315" s="364">
        <f t="shared" si="48"/>
        <v>10.144</v>
      </c>
      <c r="AC315" s="384">
        <f t="shared" si="39"/>
        <v>31.130792908415195</v>
      </c>
      <c r="AD315" s="357">
        <f t="shared" si="55"/>
        <v>84.200999999999993</v>
      </c>
      <c r="AE315" s="384">
        <f t="shared" si="39"/>
        <v>258.4033806862646</v>
      </c>
      <c r="AF315" s="357">
        <f t="shared" si="45"/>
        <v>0.12047362857923304</v>
      </c>
    </row>
    <row r="316" spans="1:32" s="65" customFormat="1" x14ac:dyDescent="0.2">
      <c r="A316" s="376">
        <v>39113</v>
      </c>
      <c r="B316" s="81">
        <v>0</v>
      </c>
      <c r="C316" s="82">
        <f t="shared" si="40"/>
        <v>0</v>
      </c>
      <c r="D316" s="81">
        <v>0</v>
      </c>
      <c r="E316" s="82">
        <f t="shared" si="40"/>
        <v>0</v>
      </c>
      <c r="F316" s="81">
        <v>0</v>
      </c>
      <c r="G316" s="82">
        <f t="shared" si="34"/>
        <v>0</v>
      </c>
      <c r="H316" s="81">
        <v>2.3090000000000002</v>
      </c>
      <c r="I316" s="82">
        <f t="shared" si="35"/>
        <v>7.0860608069332303</v>
      </c>
      <c r="J316" s="81">
        <v>0</v>
      </c>
      <c r="K316" s="82">
        <f t="shared" si="36"/>
        <v>0</v>
      </c>
      <c r="L316" s="81">
        <v>46.764000000000003</v>
      </c>
      <c r="M316" s="82">
        <f t="shared" si="37"/>
        <v>143.51344632976421</v>
      </c>
      <c r="N316" s="81">
        <v>0</v>
      </c>
      <c r="O316" s="82">
        <f t="shared" si="32"/>
        <v>0</v>
      </c>
      <c r="P316" s="81">
        <v>25.032999999999994</v>
      </c>
      <c r="Q316" s="82">
        <f t="shared" si="33"/>
        <v>76.823456119514731</v>
      </c>
      <c r="R316" s="81">
        <v>0</v>
      </c>
      <c r="S316" s="82">
        <f t="shared" si="50"/>
        <v>0</v>
      </c>
      <c r="T316" s="81">
        <v>0</v>
      </c>
      <c r="U316" s="82">
        <f t="shared" si="53"/>
        <v>0</v>
      </c>
      <c r="V316" s="81">
        <v>13.65</v>
      </c>
      <c r="W316" s="82">
        <f t="shared" si="51"/>
        <v>41.890311829639927</v>
      </c>
      <c r="X316" s="81">
        <v>0</v>
      </c>
      <c r="Y316" s="82">
        <f t="shared" si="52"/>
        <v>0</v>
      </c>
      <c r="Z316" s="81">
        <v>0</v>
      </c>
      <c r="AA316" s="82">
        <f t="shared" si="54"/>
        <v>0</v>
      </c>
      <c r="AB316" s="83">
        <f t="shared" si="48"/>
        <v>13.65</v>
      </c>
      <c r="AC316" s="84">
        <f t="shared" si="39"/>
        <v>41.890311829639927</v>
      </c>
      <c r="AD316" s="81">
        <f t="shared" si="55"/>
        <v>87.756</v>
      </c>
      <c r="AE316" s="84">
        <f t="shared" si="39"/>
        <v>269.31327508585213</v>
      </c>
      <c r="AF316" s="81">
        <f t="shared" si="45"/>
        <v>0.15554492000546971</v>
      </c>
    </row>
    <row r="317" spans="1:32" s="65" customFormat="1" x14ac:dyDescent="0.2">
      <c r="A317" s="80">
        <v>39141</v>
      </c>
      <c r="B317" s="81">
        <v>0</v>
      </c>
      <c r="C317" s="82">
        <f t="shared" si="40"/>
        <v>0</v>
      </c>
      <c r="D317" s="81">
        <v>0.78500000000000003</v>
      </c>
      <c r="E317" s="82">
        <f t="shared" si="40"/>
        <v>2.4090765411184867</v>
      </c>
      <c r="F317" s="81">
        <v>0</v>
      </c>
      <c r="G317" s="82">
        <f t="shared" si="34"/>
        <v>0</v>
      </c>
      <c r="H317" s="81">
        <v>15.664</v>
      </c>
      <c r="I317" s="82">
        <f t="shared" si="35"/>
        <v>48.071050879082769</v>
      </c>
      <c r="J317" s="81">
        <v>9.8000000000000004E-2</v>
      </c>
      <c r="K317" s="82">
        <f t="shared" si="36"/>
        <v>0.30075095672561997</v>
      </c>
      <c r="L317" s="81">
        <v>34.673999999999985</v>
      </c>
      <c r="M317" s="82">
        <f t="shared" si="37"/>
        <v>106.41059870922595</v>
      </c>
      <c r="N317" s="81">
        <v>3.694</v>
      </c>
      <c r="O317" s="82">
        <f t="shared" si="32"/>
        <v>11.336469736167757</v>
      </c>
      <c r="P317" s="81">
        <v>22.256000000000004</v>
      </c>
      <c r="Q317" s="82">
        <f t="shared" si="33"/>
        <v>68.301156049851016</v>
      </c>
      <c r="R317" s="81">
        <v>0</v>
      </c>
      <c r="S317" s="82">
        <f t="shared" si="50"/>
        <v>0</v>
      </c>
      <c r="T317" s="81">
        <v>0</v>
      </c>
      <c r="U317" s="82">
        <f t="shared" si="53"/>
        <v>0</v>
      </c>
      <c r="V317" s="81">
        <v>2.879</v>
      </c>
      <c r="W317" s="82">
        <f t="shared" si="51"/>
        <v>8.8353265756434691</v>
      </c>
      <c r="X317" s="81">
        <v>0</v>
      </c>
      <c r="Y317" s="82">
        <f t="shared" si="52"/>
        <v>0</v>
      </c>
      <c r="Z317" s="81">
        <v>5.6310000000000002</v>
      </c>
      <c r="AA317" s="82">
        <f t="shared" si="54"/>
        <v>17.280904462469042</v>
      </c>
      <c r="AB317" s="83">
        <f t="shared" si="48"/>
        <v>8.51</v>
      </c>
      <c r="AC317" s="84">
        <f t="shared" si="39"/>
        <v>26.116231038112513</v>
      </c>
      <c r="AD317" s="81">
        <f t="shared" si="55"/>
        <v>85.680999999999983</v>
      </c>
      <c r="AE317" s="84">
        <f t="shared" si="39"/>
        <v>262.94533391028409</v>
      </c>
      <c r="AF317" s="81">
        <f t="shared" si="45"/>
        <v>9.9321903339130047E-2</v>
      </c>
    </row>
    <row r="318" spans="1:32" s="65" customFormat="1" x14ac:dyDescent="0.2">
      <c r="A318" s="80">
        <v>39172</v>
      </c>
      <c r="B318" s="81">
        <v>0</v>
      </c>
      <c r="C318" s="82">
        <f t="shared" si="40"/>
        <v>0</v>
      </c>
      <c r="D318" s="81">
        <v>0</v>
      </c>
      <c r="E318" s="82">
        <f t="shared" si="40"/>
        <v>0</v>
      </c>
      <c r="F318" s="81">
        <v>0</v>
      </c>
      <c r="G318" s="82">
        <f t="shared" si="34"/>
        <v>0</v>
      </c>
      <c r="H318" s="81">
        <v>16.375</v>
      </c>
      <c r="I318" s="82">
        <f t="shared" si="35"/>
        <v>50.253029759000277</v>
      </c>
      <c r="J318" s="81">
        <v>0</v>
      </c>
      <c r="K318" s="82">
        <f t="shared" si="36"/>
        <v>0</v>
      </c>
      <c r="L318" s="81">
        <v>9.9659999999999993</v>
      </c>
      <c r="M318" s="82">
        <f t="shared" si="37"/>
        <v>30.584530966607439</v>
      </c>
      <c r="N318" s="81">
        <v>35.329000000000008</v>
      </c>
      <c r="O318" s="82">
        <f t="shared" si="32"/>
        <v>108.42071989958603</v>
      </c>
      <c r="P318" s="81">
        <v>26.51</v>
      </c>
      <c r="Q318" s="82">
        <f t="shared" si="33"/>
        <v>81.356202681593729</v>
      </c>
      <c r="R318" s="81">
        <v>0.21099999999999999</v>
      </c>
      <c r="S318" s="82">
        <f t="shared" si="50"/>
        <v>0.64753522315414103</v>
      </c>
      <c r="T318" s="81">
        <v>0</v>
      </c>
      <c r="U318" s="82">
        <f t="shared" si="53"/>
        <v>0</v>
      </c>
      <c r="V318" s="81">
        <v>0</v>
      </c>
      <c r="W318" s="82">
        <f t="shared" si="51"/>
        <v>0</v>
      </c>
      <c r="X318" s="81">
        <v>4.0000000000000001E-3</v>
      </c>
      <c r="Y318" s="82">
        <f t="shared" si="52"/>
        <v>1.2275549254106939E-2</v>
      </c>
      <c r="Z318" s="81">
        <v>3.3050000000000002</v>
      </c>
      <c r="AA318" s="82">
        <f t="shared" si="54"/>
        <v>10.142672571205859</v>
      </c>
      <c r="AB318" s="83">
        <f t="shared" si="48"/>
        <v>3.3090000000000002</v>
      </c>
      <c r="AC318" s="84">
        <f t="shared" ref="AC318:AC375" si="56">AB318*1000000/325851</f>
        <v>10.154948120459965</v>
      </c>
      <c r="AD318" s="81">
        <f t="shared" si="55"/>
        <v>91.7</v>
      </c>
      <c r="AE318" s="84">
        <f t="shared" ref="AE318:AE375" si="57">AD318*1000000/325851</f>
        <v>281.41696665040155</v>
      </c>
      <c r="AF318" s="81">
        <f t="shared" si="45"/>
        <v>3.6085059978189747E-2</v>
      </c>
    </row>
    <row r="319" spans="1:32" s="65" customFormat="1" x14ac:dyDescent="0.2">
      <c r="A319" s="80">
        <v>39202</v>
      </c>
      <c r="B319" s="81">
        <v>0</v>
      </c>
      <c r="C319" s="82">
        <f t="shared" si="40"/>
        <v>0</v>
      </c>
      <c r="D319" s="81">
        <v>0</v>
      </c>
      <c r="E319" s="82">
        <f t="shared" si="40"/>
        <v>0</v>
      </c>
      <c r="F319" s="81">
        <v>0</v>
      </c>
      <c r="G319" s="82">
        <f t="shared" si="34"/>
        <v>0</v>
      </c>
      <c r="H319" s="81">
        <v>0</v>
      </c>
      <c r="I319" s="82">
        <f t="shared" si="35"/>
        <v>0</v>
      </c>
      <c r="J319" s="81">
        <v>0</v>
      </c>
      <c r="K319" s="82">
        <f t="shared" si="36"/>
        <v>0</v>
      </c>
      <c r="L319" s="81">
        <v>15.861999999999998</v>
      </c>
      <c r="M319" s="82">
        <f t="shared" si="37"/>
        <v>48.678690567161055</v>
      </c>
      <c r="N319" s="81">
        <v>29.52</v>
      </c>
      <c r="O319" s="82">
        <f t="shared" si="32"/>
        <v>90.593553495309209</v>
      </c>
      <c r="P319" s="81">
        <v>25.442000000000007</v>
      </c>
      <c r="Q319" s="82">
        <f t="shared" si="33"/>
        <v>78.078631030747204</v>
      </c>
      <c r="R319" s="81">
        <v>0</v>
      </c>
      <c r="S319" s="82">
        <f t="shared" si="50"/>
        <v>0</v>
      </c>
      <c r="T319" s="81">
        <v>0</v>
      </c>
      <c r="U319" s="82">
        <f t="shared" si="53"/>
        <v>0</v>
      </c>
      <c r="V319" s="81">
        <v>0</v>
      </c>
      <c r="W319" s="82">
        <f t="shared" si="51"/>
        <v>0</v>
      </c>
      <c r="X319" s="81">
        <v>0</v>
      </c>
      <c r="Y319" s="82">
        <f t="shared" si="52"/>
        <v>0</v>
      </c>
      <c r="Z319" s="81">
        <v>8.2710000000000008</v>
      </c>
      <c r="AA319" s="82">
        <f t="shared" si="54"/>
        <v>25.382766970179624</v>
      </c>
      <c r="AB319" s="83">
        <f t="shared" si="48"/>
        <v>8.2710000000000008</v>
      </c>
      <c r="AC319" s="84">
        <f t="shared" si="56"/>
        <v>25.382766970179624</v>
      </c>
      <c r="AD319" s="81">
        <f t="shared" si="55"/>
        <v>79.094999999999999</v>
      </c>
      <c r="AE319" s="84">
        <f t="shared" si="57"/>
        <v>242.73364206339707</v>
      </c>
      <c r="AF319" s="81">
        <f t="shared" si="45"/>
        <v>0.10457045325241798</v>
      </c>
    </row>
    <row r="320" spans="1:32" s="65" customFormat="1" x14ac:dyDescent="0.2">
      <c r="A320" s="80">
        <v>39233</v>
      </c>
      <c r="B320" s="81">
        <v>0</v>
      </c>
      <c r="C320" s="82">
        <f t="shared" si="40"/>
        <v>0</v>
      </c>
      <c r="D320" s="81">
        <v>0</v>
      </c>
      <c r="E320" s="82">
        <f t="shared" si="40"/>
        <v>0</v>
      </c>
      <c r="F320" s="81">
        <v>0</v>
      </c>
      <c r="G320" s="82">
        <f t="shared" si="34"/>
        <v>0</v>
      </c>
      <c r="H320" s="81">
        <v>20.301999999999996</v>
      </c>
      <c r="I320" s="82">
        <f t="shared" si="35"/>
        <v>62.304550239219758</v>
      </c>
      <c r="J320" s="81">
        <v>0</v>
      </c>
      <c r="K320" s="82">
        <f t="shared" si="36"/>
        <v>0</v>
      </c>
      <c r="L320" s="81">
        <v>1.853</v>
      </c>
      <c r="M320" s="82">
        <f t="shared" si="37"/>
        <v>5.6866481919650393</v>
      </c>
      <c r="N320" s="81">
        <v>44.077999999999982</v>
      </c>
      <c r="O320" s="82">
        <f t="shared" si="32"/>
        <v>135.27041500563135</v>
      </c>
      <c r="P320" s="81">
        <v>26.074999999999999</v>
      </c>
      <c r="Q320" s="82">
        <f t="shared" si="33"/>
        <v>80.021236700209599</v>
      </c>
      <c r="R320" s="81">
        <v>2E-3</v>
      </c>
      <c r="S320" s="82">
        <f t="shared" si="50"/>
        <v>6.1377746270534694E-3</v>
      </c>
      <c r="T320" s="81">
        <v>0</v>
      </c>
      <c r="U320" s="82">
        <f t="shared" si="53"/>
        <v>0</v>
      </c>
      <c r="V320" s="81">
        <v>0</v>
      </c>
      <c r="W320" s="82">
        <f t="shared" si="51"/>
        <v>0</v>
      </c>
      <c r="X320" s="81">
        <v>0</v>
      </c>
      <c r="Y320" s="82">
        <f t="shared" si="52"/>
        <v>0</v>
      </c>
      <c r="Z320" s="81">
        <v>4.0640000000000001</v>
      </c>
      <c r="AA320" s="82">
        <f t="shared" si="54"/>
        <v>12.47195804217265</v>
      </c>
      <c r="AB320" s="83">
        <f t="shared" si="48"/>
        <v>4.0640000000000001</v>
      </c>
      <c r="AC320" s="84">
        <f t="shared" si="56"/>
        <v>12.47195804217265</v>
      </c>
      <c r="AD320" s="81">
        <f t="shared" si="55"/>
        <v>96.373999999999967</v>
      </c>
      <c r="AE320" s="84">
        <f t="shared" si="57"/>
        <v>295.76094595382546</v>
      </c>
      <c r="AF320" s="81">
        <f t="shared" si="45"/>
        <v>4.2169049743706825E-2</v>
      </c>
    </row>
    <row r="321" spans="1:32" s="65" customFormat="1" x14ac:dyDescent="0.2">
      <c r="A321" s="80">
        <v>39263</v>
      </c>
      <c r="B321" s="81">
        <v>0</v>
      </c>
      <c r="C321" s="82">
        <f t="shared" si="40"/>
        <v>0</v>
      </c>
      <c r="D321" s="81">
        <v>0</v>
      </c>
      <c r="E321" s="82">
        <f t="shared" si="40"/>
        <v>0</v>
      </c>
      <c r="F321" s="81">
        <v>0</v>
      </c>
      <c r="G321" s="82">
        <f t="shared" si="34"/>
        <v>0</v>
      </c>
      <c r="H321" s="81">
        <v>25.086000000000002</v>
      </c>
      <c r="I321" s="82">
        <f t="shared" si="35"/>
        <v>76.986107147131676</v>
      </c>
      <c r="J321" s="81">
        <v>0</v>
      </c>
      <c r="K321" s="82">
        <f t="shared" si="36"/>
        <v>0</v>
      </c>
      <c r="L321" s="81">
        <v>19.998000000000001</v>
      </c>
      <c r="M321" s="82">
        <f t="shared" si="37"/>
        <v>61.371608495907637</v>
      </c>
      <c r="N321" s="81">
        <v>23.620999999999992</v>
      </c>
      <c r="O321" s="82">
        <f t="shared" si="32"/>
        <v>72.490187232814975</v>
      </c>
      <c r="P321" s="81">
        <v>25.042999999999996</v>
      </c>
      <c r="Q321" s="82">
        <f t="shared" si="33"/>
        <v>76.854144992650006</v>
      </c>
      <c r="R321" s="81">
        <v>0</v>
      </c>
      <c r="S321" s="82">
        <f t="shared" si="50"/>
        <v>0</v>
      </c>
      <c r="T321" s="81">
        <v>0</v>
      </c>
      <c r="U321" s="82">
        <f t="shared" si="53"/>
        <v>0</v>
      </c>
      <c r="V321" s="81">
        <v>0</v>
      </c>
      <c r="W321" s="82">
        <f t="shared" si="51"/>
        <v>0</v>
      </c>
      <c r="X321" s="81">
        <v>0</v>
      </c>
      <c r="Y321" s="82">
        <f t="shared" si="52"/>
        <v>0</v>
      </c>
      <c r="Z321" s="81">
        <v>3.8109999999999999</v>
      </c>
      <c r="AA321" s="82">
        <f t="shared" si="54"/>
        <v>11.695529551850386</v>
      </c>
      <c r="AB321" s="83">
        <f t="shared" si="48"/>
        <v>3.8109999999999999</v>
      </c>
      <c r="AC321" s="84">
        <f t="shared" si="56"/>
        <v>11.695529551850386</v>
      </c>
      <c r="AD321" s="81">
        <f t="shared" si="55"/>
        <v>97.558999999999983</v>
      </c>
      <c r="AE321" s="84">
        <f t="shared" si="57"/>
        <v>299.39757742035465</v>
      </c>
      <c r="AF321" s="81">
        <f t="shared" si="45"/>
        <v>3.9063541036706E-2</v>
      </c>
    </row>
    <row r="322" spans="1:32" s="65" customFormat="1" x14ac:dyDescent="0.2">
      <c r="A322" s="80">
        <v>39294</v>
      </c>
      <c r="B322" s="81">
        <v>0</v>
      </c>
      <c r="C322" s="82">
        <f t="shared" si="40"/>
        <v>0</v>
      </c>
      <c r="D322" s="81">
        <v>0</v>
      </c>
      <c r="E322" s="82">
        <f t="shared" si="40"/>
        <v>0</v>
      </c>
      <c r="F322" s="81">
        <v>0</v>
      </c>
      <c r="G322" s="82">
        <f t="shared" si="34"/>
        <v>0</v>
      </c>
      <c r="H322" s="81">
        <v>27.378000000000007</v>
      </c>
      <c r="I322" s="82">
        <f t="shared" si="35"/>
        <v>84.019996869734968</v>
      </c>
      <c r="J322" s="81">
        <v>0</v>
      </c>
      <c r="K322" s="82">
        <f t="shared" si="36"/>
        <v>0</v>
      </c>
      <c r="L322" s="81">
        <v>4.0889999999999995</v>
      </c>
      <c r="M322" s="82">
        <f t="shared" si="37"/>
        <v>12.548680225010816</v>
      </c>
      <c r="N322" s="81">
        <v>0</v>
      </c>
      <c r="O322" s="82">
        <f t="shared" ref="O322:O339" si="58">N322*1000000/325851</f>
        <v>0</v>
      </c>
      <c r="P322" s="81">
        <v>26.618999999999993</v>
      </c>
      <c r="Q322" s="82">
        <f t="shared" ref="Q322:Q339" si="59">P322*1000000/325851</f>
        <v>81.69071139876813</v>
      </c>
      <c r="R322" s="81">
        <v>2.4439999999999995</v>
      </c>
      <c r="S322" s="82">
        <f t="shared" si="50"/>
        <v>7.5003605942593383</v>
      </c>
      <c r="T322" s="81">
        <v>2E-3</v>
      </c>
      <c r="U322" s="82">
        <f t="shared" si="53"/>
        <v>6.1377746270534694E-3</v>
      </c>
      <c r="V322" s="81">
        <v>0</v>
      </c>
      <c r="W322" s="82">
        <f t="shared" si="51"/>
        <v>0</v>
      </c>
      <c r="X322" s="81">
        <v>1.2730000000000001</v>
      </c>
      <c r="Y322" s="82">
        <f t="shared" si="52"/>
        <v>3.9066935501195337</v>
      </c>
      <c r="Z322" s="81">
        <v>44.041000000000004</v>
      </c>
      <c r="AA322" s="82">
        <f t="shared" si="54"/>
        <v>135.15686617503096</v>
      </c>
      <c r="AB322" s="83">
        <f t="shared" si="48"/>
        <v>45.31600000000001</v>
      </c>
      <c r="AC322" s="84">
        <f t="shared" si="56"/>
        <v>139.06969749977753</v>
      </c>
      <c r="AD322" s="81">
        <f t="shared" si="55"/>
        <v>105.846</v>
      </c>
      <c r="AE322" s="84">
        <f t="shared" si="57"/>
        <v>324.82944658755076</v>
      </c>
      <c r="AF322" s="81">
        <f t="shared" si="45"/>
        <v>0.42813143623755273</v>
      </c>
    </row>
    <row r="323" spans="1:32" s="65" customFormat="1" x14ac:dyDescent="0.2">
      <c r="A323" s="80">
        <v>39325</v>
      </c>
      <c r="B323" s="81">
        <v>0</v>
      </c>
      <c r="C323" s="82">
        <f t="shared" si="40"/>
        <v>0</v>
      </c>
      <c r="D323" s="81">
        <v>0</v>
      </c>
      <c r="E323" s="82">
        <f t="shared" si="40"/>
        <v>0</v>
      </c>
      <c r="F323" s="81">
        <v>0</v>
      </c>
      <c r="G323" s="82">
        <f t="shared" si="34"/>
        <v>0</v>
      </c>
      <c r="H323" s="81">
        <v>28.768999999999998</v>
      </c>
      <c r="I323" s="82">
        <f t="shared" si="35"/>
        <v>88.288819122850626</v>
      </c>
      <c r="J323" s="81">
        <v>0</v>
      </c>
      <c r="K323" s="82">
        <f t="shared" si="36"/>
        <v>0</v>
      </c>
      <c r="L323" s="81">
        <v>0</v>
      </c>
      <c r="M323" s="82">
        <f t="shared" si="37"/>
        <v>0</v>
      </c>
      <c r="N323" s="81">
        <v>0</v>
      </c>
      <c r="O323" s="82">
        <f t="shared" si="58"/>
        <v>0</v>
      </c>
      <c r="P323" s="81">
        <v>26.040999999999997</v>
      </c>
      <c r="Q323" s="82">
        <f t="shared" si="59"/>
        <v>79.916894531549687</v>
      </c>
      <c r="R323" s="81">
        <v>5.5280000000000005</v>
      </c>
      <c r="S323" s="82">
        <f t="shared" si="50"/>
        <v>16.964809069175793</v>
      </c>
      <c r="T323" s="81">
        <v>2E-3</v>
      </c>
      <c r="U323" s="82">
        <f t="shared" si="53"/>
        <v>6.1377746270534694E-3</v>
      </c>
      <c r="V323" s="81">
        <v>0</v>
      </c>
      <c r="W323" s="82">
        <f t="shared" si="51"/>
        <v>0</v>
      </c>
      <c r="X323" s="81">
        <v>1.6379999999999999</v>
      </c>
      <c r="Y323" s="82">
        <f t="shared" si="52"/>
        <v>5.0268374195567915</v>
      </c>
      <c r="Z323" s="81">
        <v>44.170999999999999</v>
      </c>
      <c r="AA323" s="82">
        <f t="shared" si="54"/>
        <v>135.55582152578938</v>
      </c>
      <c r="AB323" s="83">
        <f t="shared" si="48"/>
        <v>45.811</v>
      </c>
      <c r="AC323" s="84">
        <f t="shared" si="56"/>
        <v>140.58879671997323</v>
      </c>
      <c r="AD323" s="81">
        <f t="shared" si="55"/>
        <v>106.149</v>
      </c>
      <c r="AE323" s="84">
        <f t="shared" si="57"/>
        <v>325.75931944354937</v>
      </c>
      <c r="AF323" s="81">
        <f t="shared" si="45"/>
        <v>0.43157260077815146</v>
      </c>
    </row>
    <row r="324" spans="1:32" s="65" customFormat="1" x14ac:dyDescent="0.2">
      <c r="A324" s="80">
        <v>39355</v>
      </c>
      <c r="B324" s="81">
        <v>25.245000000000001</v>
      </c>
      <c r="C324" s="82">
        <f t="shared" si="40"/>
        <v>77.474060229982413</v>
      </c>
      <c r="D324" s="81">
        <v>1.1819999999999999</v>
      </c>
      <c r="E324" s="82">
        <f t="shared" si="40"/>
        <v>3.6274248045886002</v>
      </c>
      <c r="F324" s="81">
        <v>12.163</v>
      </c>
      <c r="G324" s="82">
        <f t="shared" ref="G324:G339" si="60">F324*1000000/325851</f>
        <v>37.326876394425675</v>
      </c>
      <c r="H324" s="81">
        <v>23.521999999999995</v>
      </c>
      <c r="I324" s="82">
        <f t="shared" ref="I324:I339" si="61">H324*1000000/325851</f>
        <v>72.186367388775835</v>
      </c>
      <c r="J324" s="81">
        <v>0</v>
      </c>
      <c r="K324" s="82">
        <f t="shared" ref="K324:K339" si="62">J324*1000000/325851</f>
        <v>0</v>
      </c>
      <c r="L324" s="81">
        <v>0</v>
      </c>
      <c r="M324" s="82">
        <f t="shared" ref="M324:M339" si="63">L324*1000000/325851</f>
        <v>0</v>
      </c>
      <c r="N324" s="81">
        <v>0</v>
      </c>
      <c r="O324" s="82">
        <f t="shared" si="58"/>
        <v>0</v>
      </c>
      <c r="P324" s="81">
        <v>19.280999999999999</v>
      </c>
      <c r="Q324" s="82">
        <f t="shared" si="59"/>
        <v>59.171216292108973</v>
      </c>
      <c r="R324" s="81">
        <v>0</v>
      </c>
      <c r="S324" s="82">
        <f t="shared" si="50"/>
        <v>0</v>
      </c>
      <c r="T324" s="81">
        <v>14.215</v>
      </c>
      <c r="U324" s="82">
        <f t="shared" si="53"/>
        <v>43.624233161782534</v>
      </c>
      <c r="V324" s="81">
        <v>10.821999999999999</v>
      </c>
      <c r="W324" s="82">
        <f t="shared" si="51"/>
        <v>33.211498506986324</v>
      </c>
      <c r="X324" s="81">
        <v>3.15</v>
      </c>
      <c r="Y324" s="82">
        <f t="shared" si="52"/>
        <v>9.6669950376092135</v>
      </c>
      <c r="Z324" s="81">
        <v>18.151</v>
      </c>
      <c r="AA324" s="82">
        <f t="shared" si="54"/>
        <v>55.703373627823758</v>
      </c>
      <c r="AB324" s="83">
        <f t="shared" si="48"/>
        <v>46.337999999999994</v>
      </c>
      <c r="AC324" s="84">
        <f t="shared" si="56"/>
        <v>142.20610033420181</v>
      </c>
      <c r="AD324" s="81">
        <f t="shared" si="55"/>
        <v>127.73099999999999</v>
      </c>
      <c r="AE324" s="84">
        <f t="shared" si="57"/>
        <v>391.99204544408332</v>
      </c>
      <c r="AF324" s="81">
        <f t="shared" si="45"/>
        <v>0.36277802569462381</v>
      </c>
    </row>
    <row r="325" spans="1:32" s="65" customFormat="1" x14ac:dyDescent="0.2">
      <c r="A325" s="80">
        <v>39386</v>
      </c>
      <c r="B325" s="81">
        <v>42.336000000000006</v>
      </c>
      <c r="C325" s="82">
        <f t="shared" ref="C325:C339" si="64">B325*1000000/325851</f>
        <v>129.92441330546785</v>
      </c>
      <c r="D325" s="81">
        <v>0</v>
      </c>
      <c r="E325" s="82">
        <f t="shared" ref="E325:E339" si="65">D325*1000000/325851</f>
        <v>0</v>
      </c>
      <c r="F325" s="81">
        <v>15.535</v>
      </c>
      <c r="G325" s="82">
        <f t="shared" si="60"/>
        <v>47.675164415637823</v>
      </c>
      <c r="H325" s="81">
        <v>20.017999999999994</v>
      </c>
      <c r="I325" s="82">
        <f t="shared" si="61"/>
        <v>61.432986242178153</v>
      </c>
      <c r="J325" s="81">
        <v>0</v>
      </c>
      <c r="K325" s="82">
        <f t="shared" si="62"/>
        <v>0</v>
      </c>
      <c r="L325" s="81">
        <v>0</v>
      </c>
      <c r="M325" s="82">
        <f t="shared" si="63"/>
        <v>0</v>
      </c>
      <c r="N325" s="81">
        <v>23.791999999999994</v>
      </c>
      <c r="O325" s="82">
        <f t="shared" si="58"/>
        <v>73.014966963428051</v>
      </c>
      <c r="P325" s="81">
        <v>6.1150000000000002</v>
      </c>
      <c r="Q325" s="82">
        <f t="shared" si="59"/>
        <v>18.766245922215983</v>
      </c>
      <c r="R325" s="81">
        <v>0</v>
      </c>
      <c r="S325" s="82">
        <f t="shared" si="50"/>
        <v>0</v>
      </c>
      <c r="T325" s="81">
        <v>35.210999999999999</v>
      </c>
      <c r="U325" s="82">
        <f t="shared" si="53"/>
        <v>108.05859119658986</v>
      </c>
      <c r="V325" s="81">
        <v>5.6069999999999993</v>
      </c>
      <c r="W325" s="82">
        <f t="shared" si="51"/>
        <v>17.207251166944399</v>
      </c>
      <c r="X325" s="81">
        <v>3.0819999999999999</v>
      </c>
      <c r="Y325" s="82">
        <f t="shared" si="52"/>
        <v>9.4583107002893954</v>
      </c>
      <c r="Z325" s="81">
        <v>0.26200000000000001</v>
      </c>
      <c r="AA325" s="82">
        <f t="shared" si="54"/>
        <v>0.80404847614400443</v>
      </c>
      <c r="AB325" s="83">
        <f t="shared" si="48"/>
        <v>44.161999999999999</v>
      </c>
      <c r="AC325" s="84">
        <f t="shared" si="56"/>
        <v>135.52820153996765</v>
      </c>
      <c r="AD325" s="81">
        <f t="shared" si="55"/>
        <v>151.958</v>
      </c>
      <c r="AE325" s="84">
        <f t="shared" si="57"/>
        <v>466.34197838889554</v>
      </c>
      <c r="AF325" s="81">
        <f t="shared" si="45"/>
        <v>0.29061977651719556</v>
      </c>
    </row>
    <row r="326" spans="1:32" s="65" customFormat="1" x14ac:dyDescent="0.2">
      <c r="A326" s="80">
        <v>39416</v>
      </c>
      <c r="B326" s="81">
        <v>37.853999999999999</v>
      </c>
      <c r="C326" s="82">
        <f t="shared" si="64"/>
        <v>116.16966036624102</v>
      </c>
      <c r="D326" s="81">
        <v>0</v>
      </c>
      <c r="E326" s="82">
        <f t="shared" si="65"/>
        <v>0</v>
      </c>
      <c r="F326" s="81">
        <v>15.422999999999995</v>
      </c>
      <c r="G326" s="82">
        <f t="shared" si="60"/>
        <v>47.331449036522812</v>
      </c>
      <c r="H326" s="81">
        <v>8.8999999999999996E-2</v>
      </c>
      <c r="I326" s="82">
        <f t="shared" si="61"/>
        <v>0.27313097090387939</v>
      </c>
      <c r="J326" s="81">
        <v>0</v>
      </c>
      <c r="K326" s="82">
        <f t="shared" si="62"/>
        <v>0</v>
      </c>
      <c r="L326" s="81">
        <v>0</v>
      </c>
      <c r="M326" s="82">
        <f t="shared" si="63"/>
        <v>0</v>
      </c>
      <c r="N326" s="81">
        <v>41.561</v>
      </c>
      <c r="O326" s="82">
        <f t="shared" si="58"/>
        <v>127.54602563748462</v>
      </c>
      <c r="P326" s="81">
        <v>0</v>
      </c>
      <c r="Q326" s="82">
        <f t="shared" si="59"/>
        <v>0</v>
      </c>
      <c r="R326" s="81">
        <v>0</v>
      </c>
      <c r="S326" s="82">
        <f t="shared" si="50"/>
        <v>0</v>
      </c>
      <c r="T326" s="81">
        <v>5.1780000000000008</v>
      </c>
      <c r="U326" s="82">
        <f t="shared" si="53"/>
        <v>15.890698509441435</v>
      </c>
      <c r="V326" s="81">
        <v>0</v>
      </c>
      <c r="W326" s="82">
        <f t="shared" si="51"/>
        <v>0</v>
      </c>
      <c r="X326" s="81">
        <v>7.0000000000000001E-3</v>
      </c>
      <c r="Y326" s="82">
        <f t="shared" si="52"/>
        <v>2.1482211194687142E-2</v>
      </c>
      <c r="Z326" s="81">
        <v>0.14400000000000002</v>
      </c>
      <c r="AA326" s="82">
        <f t="shared" si="54"/>
        <v>0.44191977314784986</v>
      </c>
      <c r="AB326" s="83">
        <f t="shared" si="48"/>
        <v>5.3290000000000006</v>
      </c>
      <c r="AC326" s="84">
        <f t="shared" si="56"/>
        <v>16.354100493783971</v>
      </c>
      <c r="AD326" s="81">
        <f t="shared" si="55"/>
        <v>100.256</v>
      </c>
      <c r="AE326" s="84">
        <f t="shared" si="57"/>
        <v>307.6743665049363</v>
      </c>
      <c r="AF326" s="81">
        <f t="shared" si="45"/>
        <v>5.3153925949569109E-2</v>
      </c>
    </row>
    <row r="327" spans="1:32" s="65" customFormat="1" x14ac:dyDescent="0.2">
      <c r="A327" s="358">
        <v>39447</v>
      </c>
      <c r="B327" s="382">
        <v>24.414999999999999</v>
      </c>
      <c r="C327" s="381">
        <f t="shared" si="64"/>
        <v>74.926883759755228</v>
      </c>
      <c r="D327" s="382">
        <v>0.84499999999999997</v>
      </c>
      <c r="E327" s="381">
        <f t="shared" si="65"/>
        <v>2.5932097799300906</v>
      </c>
      <c r="F327" s="382">
        <v>16.605</v>
      </c>
      <c r="G327" s="381">
        <f t="shared" si="60"/>
        <v>50.958873841111426</v>
      </c>
      <c r="H327" s="382">
        <v>4.6819999999999995</v>
      </c>
      <c r="I327" s="381">
        <f t="shared" si="61"/>
        <v>14.368530401932169</v>
      </c>
      <c r="J327" s="382">
        <v>0</v>
      </c>
      <c r="K327" s="381">
        <f t="shared" si="62"/>
        <v>0</v>
      </c>
      <c r="L327" s="382">
        <v>0</v>
      </c>
      <c r="M327" s="381">
        <f t="shared" si="63"/>
        <v>0</v>
      </c>
      <c r="N327" s="382">
        <v>27.645999999999997</v>
      </c>
      <c r="O327" s="381">
        <f t="shared" si="58"/>
        <v>84.842458669760092</v>
      </c>
      <c r="P327" s="382">
        <v>1.1120000000000001</v>
      </c>
      <c r="Q327" s="381">
        <f t="shared" si="59"/>
        <v>3.412602692641729</v>
      </c>
      <c r="R327" s="382">
        <v>0</v>
      </c>
      <c r="S327" s="381">
        <f t="shared" si="50"/>
        <v>0</v>
      </c>
      <c r="T327" s="382">
        <v>17.902999999999995</v>
      </c>
      <c r="U327" s="381">
        <f t="shared" si="53"/>
        <v>54.942289574069122</v>
      </c>
      <c r="V327" s="382">
        <v>11.658000000000001</v>
      </c>
      <c r="W327" s="381">
        <f t="shared" si="51"/>
        <v>35.777088301094679</v>
      </c>
      <c r="X327" s="382">
        <v>1.1080000000000001</v>
      </c>
      <c r="Y327" s="381">
        <f t="shared" si="52"/>
        <v>3.4003271433876221</v>
      </c>
      <c r="Z327" s="382">
        <v>6.2E-2</v>
      </c>
      <c r="AA327" s="381">
        <f t="shared" si="54"/>
        <v>0.19027101343865754</v>
      </c>
      <c r="AB327" s="386">
        <f t="shared" si="48"/>
        <v>30.730999999999995</v>
      </c>
      <c r="AC327" s="356">
        <f t="shared" si="56"/>
        <v>94.309976031990075</v>
      </c>
      <c r="AD327" s="382">
        <f t="shared" si="55"/>
        <v>106.036</v>
      </c>
      <c r="AE327" s="356">
        <f t="shared" si="57"/>
        <v>325.41253517712084</v>
      </c>
      <c r="AF327" s="382">
        <f t="shared" si="45"/>
        <v>0.28981666603794931</v>
      </c>
    </row>
    <row r="328" spans="1:32" s="65" customFormat="1" x14ac:dyDescent="0.2">
      <c r="A328" s="377">
        <v>39478</v>
      </c>
      <c r="B328" s="64">
        <v>9.984</v>
      </c>
      <c r="C328" s="62">
        <f t="shared" si="64"/>
        <v>30.639770938250919</v>
      </c>
      <c r="D328" s="64">
        <v>0</v>
      </c>
      <c r="E328" s="62">
        <f t="shared" si="65"/>
        <v>0</v>
      </c>
      <c r="F328" s="64">
        <v>17.96</v>
      </c>
      <c r="G328" s="62">
        <f t="shared" si="60"/>
        <v>55.117216150940152</v>
      </c>
      <c r="H328" s="64">
        <v>26.218999999999994</v>
      </c>
      <c r="I328" s="62">
        <f t="shared" si="61"/>
        <v>80.463156473357429</v>
      </c>
      <c r="J328" s="64">
        <v>0</v>
      </c>
      <c r="K328" s="62">
        <f t="shared" si="62"/>
        <v>0</v>
      </c>
      <c r="L328" s="64">
        <v>0</v>
      </c>
      <c r="M328" s="62">
        <f t="shared" si="63"/>
        <v>0</v>
      </c>
      <c r="N328" s="64">
        <v>0</v>
      </c>
      <c r="O328" s="62">
        <f t="shared" si="58"/>
        <v>0</v>
      </c>
      <c r="P328" s="64">
        <v>26.076000000000001</v>
      </c>
      <c r="Q328" s="62">
        <f t="shared" si="59"/>
        <v>80.024305587523131</v>
      </c>
      <c r="R328" s="77">
        <v>0</v>
      </c>
      <c r="S328" s="62">
        <f t="shared" si="50"/>
        <v>0</v>
      </c>
      <c r="T328" s="77">
        <v>14.711999999999998</v>
      </c>
      <c r="U328" s="62">
        <f t="shared" si="53"/>
        <v>45.149470156605311</v>
      </c>
      <c r="V328" s="77">
        <v>3.9470000000000001</v>
      </c>
      <c r="W328" s="62">
        <f t="shared" si="51"/>
        <v>12.112898226490021</v>
      </c>
      <c r="X328" s="77">
        <v>4.569</v>
      </c>
      <c r="Y328" s="62">
        <f t="shared" si="52"/>
        <v>14.021746135503651</v>
      </c>
      <c r="Z328" s="77">
        <v>0</v>
      </c>
      <c r="AA328" s="62">
        <f t="shared" si="54"/>
        <v>0</v>
      </c>
      <c r="AB328" s="63">
        <f t="shared" si="48"/>
        <v>23.227999999999998</v>
      </c>
      <c r="AC328" s="62">
        <f t="shared" si="56"/>
        <v>71.284114518598983</v>
      </c>
      <c r="AD328" s="64">
        <f t="shared" si="55"/>
        <v>103.467</v>
      </c>
      <c r="AE328" s="62">
        <f t="shared" si="57"/>
        <v>317.52856366867064</v>
      </c>
      <c r="AF328" s="64">
        <f t="shared" si="45"/>
        <v>0.22449669943073636</v>
      </c>
    </row>
    <row r="329" spans="1:32" s="65" customFormat="1" x14ac:dyDescent="0.2">
      <c r="A329" s="73">
        <v>39507</v>
      </c>
      <c r="B329" s="64">
        <v>0</v>
      </c>
      <c r="C329" s="62">
        <f t="shared" si="64"/>
        <v>0</v>
      </c>
      <c r="D329" s="64">
        <v>0</v>
      </c>
      <c r="E329" s="62">
        <f t="shared" si="65"/>
        <v>0</v>
      </c>
      <c r="F329" s="64">
        <v>8.1590000000000007</v>
      </c>
      <c r="G329" s="62">
        <f t="shared" si="60"/>
        <v>25.039051591064631</v>
      </c>
      <c r="H329" s="64">
        <v>21.441000000000003</v>
      </c>
      <c r="I329" s="62">
        <f t="shared" si="61"/>
        <v>65.800012889326723</v>
      </c>
      <c r="J329" s="64">
        <v>0</v>
      </c>
      <c r="K329" s="62">
        <f t="shared" si="62"/>
        <v>0</v>
      </c>
      <c r="L329" s="64">
        <v>0</v>
      </c>
      <c r="M329" s="62">
        <f t="shared" si="63"/>
        <v>0</v>
      </c>
      <c r="N329" s="64">
        <v>22.177000000000007</v>
      </c>
      <c r="O329" s="62">
        <f t="shared" si="58"/>
        <v>68.058713952082414</v>
      </c>
      <c r="P329" s="64">
        <v>26.151</v>
      </c>
      <c r="Q329" s="62">
        <f t="shared" si="59"/>
        <v>80.254472136037634</v>
      </c>
      <c r="R329" s="77">
        <v>0</v>
      </c>
      <c r="S329" s="62">
        <f t="shared" si="50"/>
        <v>0</v>
      </c>
      <c r="T329" s="77">
        <v>19.936000000000003</v>
      </c>
      <c r="U329" s="62">
        <f t="shared" si="53"/>
        <v>61.18133748246899</v>
      </c>
      <c r="V329" s="77">
        <v>20.631</v>
      </c>
      <c r="W329" s="62">
        <f t="shared" si="51"/>
        <v>63.314214165370061</v>
      </c>
      <c r="X329" s="77">
        <v>3.2759999999999998</v>
      </c>
      <c r="Y329" s="62">
        <f t="shared" si="52"/>
        <v>10.053674839113583</v>
      </c>
      <c r="Z329" s="77">
        <v>0</v>
      </c>
      <c r="AA329" s="62">
        <f t="shared" si="54"/>
        <v>0</v>
      </c>
      <c r="AB329" s="63">
        <f t="shared" si="48"/>
        <v>43.843000000000004</v>
      </c>
      <c r="AC329" s="62">
        <f t="shared" si="56"/>
        <v>134.54922648695262</v>
      </c>
      <c r="AD329" s="64">
        <f t="shared" si="55"/>
        <v>121.77100000000002</v>
      </c>
      <c r="AE329" s="62">
        <f t="shared" si="57"/>
        <v>373.70147705546407</v>
      </c>
      <c r="AF329" s="64">
        <f t="shared" si="45"/>
        <v>0.36004467401926565</v>
      </c>
    </row>
    <row r="330" spans="1:32" s="65" customFormat="1" x14ac:dyDescent="0.25">
      <c r="A330" s="73">
        <v>39538</v>
      </c>
      <c r="B330" s="85">
        <f>SUM('BW Daily Production'!C794:C824)</f>
        <v>0</v>
      </c>
      <c r="C330" s="85">
        <f>SUM('BW Daily Production'!D794:D824)</f>
        <v>0</v>
      </c>
      <c r="D330" s="85">
        <f>SUM('BW Daily Production'!E794:E824)</f>
        <v>0</v>
      </c>
      <c r="E330" s="85">
        <f>SUM('BW Daily Production'!F794:F824)</f>
        <v>0</v>
      </c>
      <c r="F330" s="86">
        <f>SUM('BW Daily Production'!G794:G824)</f>
        <v>7.0339999999999989</v>
      </c>
      <c r="G330" s="86">
        <f>SUM('BW Daily Production'!H794:H824)</f>
        <v>21.586553363347058</v>
      </c>
      <c r="H330" s="86">
        <f>SUM('BW Daily Production'!I794:I824)</f>
        <v>15.662000000000001</v>
      </c>
      <c r="I330" s="86">
        <f>SUM('BW Daily Production'!J794:J824)</f>
        <v>48.064913104455712</v>
      </c>
      <c r="J330" s="85">
        <f>SUM('BW Daily Production'!K794:K824)</f>
        <v>0</v>
      </c>
      <c r="K330" s="85">
        <f>SUM('BW Daily Production'!L794:L824)</f>
        <v>0</v>
      </c>
      <c r="L330" s="85">
        <f>SUM('BW Daily Production'!M794:M824)</f>
        <v>0</v>
      </c>
      <c r="M330" s="85">
        <f>SUM('BW Daily Production'!N794:N824)</f>
        <v>0</v>
      </c>
      <c r="N330" s="86">
        <f>SUM('BW Daily Production'!O794:O824)</f>
        <v>38.249000000000002</v>
      </c>
      <c r="O330" s="86">
        <f>SUM('BW Daily Production'!P794:P824)</f>
        <v>117.38187085508407</v>
      </c>
      <c r="P330" s="86">
        <f>SUM('BW Daily Production'!Q794:Q824)</f>
        <v>22.382999999999996</v>
      </c>
      <c r="Q330" s="86">
        <f>SUM('BW Daily Production'!R794:R824)</f>
        <v>68.69090473866892</v>
      </c>
      <c r="R330" s="85">
        <f>SUM('BW Daily Production'!S794:S824)</f>
        <v>0</v>
      </c>
      <c r="S330" s="85">
        <f>SUM('BW Daily Production'!T794:T824)</f>
        <v>0</v>
      </c>
      <c r="T330" s="85">
        <f>SUM('BW Daily Production'!U794:U824)</f>
        <v>0</v>
      </c>
      <c r="U330" s="85">
        <f>SUM('BW Daily Production'!V794:V824)</f>
        <v>0</v>
      </c>
      <c r="V330" s="86">
        <f>SUM('BW Daily Production'!W794:W824)</f>
        <v>11.879000000000003</v>
      </c>
      <c r="W330" s="86">
        <f>SUM('BW Daily Production'!X794:X824)</f>
        <v>36.455312397384077</v>
      </c>
      <c r="X330" s="85">
        <f>SUM('BW Daily Production'!Y794:Y824)</f>
        <v>0</v>
      </c>
      <c r="Y330" s="85">
        <f>SUM('BW Daily Production'!Z794:Z824)</f>
        <v>0</v>
      </c>
      <c r="Z330" s="85">
        <f>SUM('BW Daily Production'!AA794:AA824)</f>
        <v>0</v>
      </c>
      <c r="AA330" s="85">
        <f>SUM('BW Daily Production'!AB794:AB824)</f>
        <v>0</v>
      </c>
      <c r="AB330" s="63">
        <f t="shared" si="48"/>
        <v>11.879000000000003</v>
      </c>
      <c r="AC330" s="62">
        <f t="shared" si="56"/>
        <v>36.455312397384091</v>
      </c>
      <c r="AD330" s="64">
        <f t="shared" si="55"/>
        <v>95.206999999999994</v>
      </c>
      <c r="AE330" s="62">
        <f t="shared" si="57"/>
        <v>292.17955445893983</v>
      </c>
      <c r="AF330" s="64">
        <f t="shared" si="45"/>
        <v>0.12477023748253808</v>
      </c>
    </row>
    <row r="331" spans="1:32" s="65" customFormat="1" x14ac:dyDescent="0.2">
      <c r="A331" s="73">
        <v>39568</v>
      </c>
      <c r="B331" s="64">
        <v>0</v>
      </c>
      <c r="C331" s="62">
        <f t="shared" si="64"/>
        <v>0</v>
      </c>
      <c r="D331" s="64">
        <v>0</v>
      </c>
      <c r="E331" s="62">
        <f t="shared" si="65"/>
        <v>0</v>
      </c>
      <c r="F331" s="64">
        <v>0.33700000000000002</v>
      </c>
      <c r="G331" s="62">
        <f t="shared" si="60"/>
        <v>1.0342150246585096</v>
      </c>
      <c r="H331" s="64">
        <v>2.3809999999999998</v>
      </c>
      <c r="I331" s="62">
        <f t="shared" si="61"/>
        <v>7.3070206935071553</v>
      </c>
      <c r="J331" s="64">
        <v>0</v>
      </c>
      <c r="K331" s="62">
        <f t="shared" si="62"/>
        <v>0</v>
      </c>
      <c r="L331" s="64">
        <v>0</v>
      </c>
      <c r="M331" s="62">
        <f t="shared" si="63"/>
        <v>0</v>
      </c>
      <c r="N331" s="64">
        <v>39.152999999999999</v>
      </c>
      <c r="O331" s="62">
        <f t="shared" si="58"/>
        <v>120.15614498651225</v>
      </c>
      <c r="P331" s="64">
        <v>24.819000000000006</v>
      </c>
      <c r="Q331" s="62">
        <f t="shared" si="59"/>
        <v>76.166714234420056</v>
      </c>
      <c r="R331" s="64">
        <v>0</v>
      </c>
      <c r="S331" s="62">
        <f t="shared" si="50"/>
        <v>0</v>
      </c>
      <c r="T331" s="64">
        <v>0</v>
      </c>
      <c r="U331" s="62">
        <f t="shared" si="53"/>
        <v>0</v>
      </c>
      <c r="V331" s="64">
        <v>24.755999999999997</v>
      </c>
      <c r="W331" s="62">
        <f t="shared" si="51"/>
        <v>75.973374333667834</v>
      </c>
      <c r="X331" s="64">
        <v>0</v>
      </c>
      <c r="Y331" s="62">
        <f t="shared" si="52"/>
        <v>0</v>
      </c>
      <c r="Z331" s="64">
        <v>0.64500000000000002</v>
      </c>
      <c r="AA331" s="62">
        <f t="shared" si="54"/>
        <v>1.9794323172247439</v>
      </c>
      <c r="AB331" s="63">
        <f t="shared" si="48"/>
        <v>25.400999999999996</v>
      </c>
      <c r="AC331" s="62">
        <f t="shared" si="56"/>
        <v>77.952806650892569</v>
      </c>
      <c r="AD331" s="64">
        <f t="shared" si="55"/>
        <v>92.090999999999994</v>
      </c>
      <c r="AE331" s="62">
        <f t="shared" si="57"/>
        <v>282.6169015899905</v>
      </c>
      <c r="AF331" s="64">
        <f t="shared" si="45"/>
        <v>0.27582499918558817</v>
      </c>
    </row>
    <row r="332" spans="1:32" s="65" customFormat="1" x14ac:dyDescent="0.2">
      <c r="A332" s="73">
        <v>39599</v>
      </c>
      <c r="B332" s="64">
        <v>0</v>
      </c>
      <c r="C332" s="62">
        <f t="shared" si="64"/>
        <v>0</v>
      </c>
      <c r="D332" s="64">
        <v>0</v>
      </c>
      <c r="E332" s="62">
        <f t="shared" si="65"/>
        <v>0</v>
      </c>
      <c r="F332" s="64">
        <v>3.4809999999999999</v>
      </c>
      <c r="G332" s="62">
        <f t="shared" si="60"/>
        <v>10.682796738386562</v>
      </c>
      <c r="H332" s="64">
        <v>11.699</v>
      </c>
      <c r="I332" s="62">
        <f t="shared" si="61"/>
        <v>35.902912680949271</v>
      </c>
      <c r="J332" s="64">
        <v>0</v>
      </c>
      <c r="K332" s="62">
        <f t="shared" si="62"/>
        <v>0</v>
      </c>
      <c r="L332" s="64">
        <v>0</v>
      </c>
      <c r="M332" s="62">
        <f t="shared" si="63"/>
        <v>0</v>
      </c>
      <c r="N332" s="64">
        <v>28.106999999999999</v>
      </c>
      <c r="O332" s="62">
        <f t="shared" si="58"/>
        <v>86.257215721295935</v>
      </c>
      <c r="P332" s="64">
        <v>17.082000000000001</v>
      </c>
      <c r="Q332" s="62">
        <f t="shared" si="59"/>
        <v>52.42273308966368</v>
      </c>
      <c r="R332" s="77">
        <v>0</v>
      </c>
      <c r="S332" s="62">
        <f t="shared" si="50"/>
        <v>0</v>
      </c>
      <c r="T332" s="77">
        <v>0</v>
      </c>
      <c r="U332" s="62">
        <f t="shared" si="53"/>
        <v>0</v>
      </c>
      <c r="V332" s="77">
        <v>26.33</v>
      </c>
      <c r="W332" s="62">
        <f t="shared" si="51"/>
        <v>80.803802965158923</v>
      </c>
      <c r="X332" s="77">
        <v>0.88300000000000001</v>
      </c>
      <c r="Y332" s="62">
        <f t="shared" si="52"/>
        <v>2.7098274978441066</v>
      </c>
      <c r="Z332" s="77">
        <v>14.205</v>
      </c>
      <c r="AA332" s="62">
        <f t="shared" si="54"/>
        <v>43.593544288647266</v>
      </c>
      <c r="AB332" s="63">
        <f t="shared" si="48"/>
        <v>41.417999999999999</v>
      </c>
      <c r="AC332" s="62">
        <f t="shared" si="56"/>
        <v>127.10717475165029</v>
      </c>
      <c r="AD332" s="64">
        <f t="shared" si="55"/>
        <v>101.78699999999999</v>
      </c>
      <c r="AE332" s="62">
        <f t="shared" si="57"/>
        <v>312.37283298194569</v>
      </c>
      <c r="AF332" s="64">
        <f t="shared" si="45"/>
        <v>0.40690854431312451</v>
      </c>
    </row>
    <row r="333" spans="1:32" s="65" customFormat="1" x14ac:dyDescent="0.2">
      <c r="A333" s="73">
        <v>39629</v>
      </c>
      <c r="B333" s="64">
        <v>0</v>
      </c>
      <c r="C333" s="62">
        <f t="shared" si="64"/>
        <v>0</v>
      </c>
      <c r="D333" s="64">
        <v>0</v>
      </c>
      <c r="E333" s="62">
        <f t="shared" si="65"/>
        <v>0</v>
      </c>
      <c r="F333" s="64">
        <v>0.59099999999999997</v>
      </c>
      <c r="G333" s="62">
        <f t="shared" si="60"/>
        <v>1.8137124022943001</v>
      </c>
      <c r="H333" s="64">
        <v>21.010999999999999</v>
      </c>
      <c r="I333" s="62">
        <f t="shared" si="61"/>
        <v>64.480391344510224</v>
      </c>
      <c r="J333" s="64">
        <v>0</v>
      </c>
      <c r="K333" s="62">
        <f t="shared" si="62"/>
        <v>0</v>
      </c>
      <c r="L333" s="64">
        <v>0</v>
      </c>
      <c r="M333" s="62">
        <f t="shared" si="63"/>
        <v>0</v>
      </c>
      <c r="N333" s="64">
        <v>42.262</v>
      </c>
      <c r="O333" s="62">
        <f t="shared" si="58"/>
        <v>129.69731564426687</v>
      </c>
      <c r="P333" s="64">
        <v>26.289000000000001</v>
      </c>
      <c r="Q333" s="62">
        <f t="shared" si="59"/>
        <v>80.677978585304331</v>
      </c>
      <c r="R333" s="77">
        <v>0</v>
      </c>
      <c r="S333" s="62">
        <f t="shared" si="50"/>
        <v>0</v>
      </c>
      <c r="T333" s="77">
        <v>2.2559999999999998</v>
      </c>
      <c r="U333" s="62">
        <f t="shared" si="53"/>
        <v>6.9234097793163132</v>
      </c>
      <c r="V333" s="77">
        <v>1.2190000000000001</v>
      </c>
      <c r="W333" s="62">
        <f t="shared" si="51"/>
        <v>3.7409736351890897</v>
      </c>
      <c r="X333" s="77">
        <v>0</v>
      </c>
      <c r="Y333" s="62">
        <f t="shared" si="52"/>
        <v>0</v>
      </c>
      <c r="Z333" s="77">
        <v>0.76</v>
      </c>
      <c r="AA333" s="62">
        <f t="shared" si="54"/>
        <v>2.3323543582803183</v>
      </c>
      <c r="AB333" s="63">
        <f t="shared" si="48"/>
        <v>4.2349999999999994</v>
      </c>
      <c r="AC333" s="62">
        <f t="shared" si="56"/>
        <v>12.996737772785718</v>
      </c>
      <c r="AD333" s="64">
        <f t="shared" si="55"/>
        <v>94.387999999999991</v>
      </c>
      <c r="AE333" s="62">
        <f t="shared" si="57"/>
        <v>289.66613574916136</v>
      </c>
      <c r="AF333" s="64">
        <f t="shared" si="45"/>
        <v>4.486799169385939E-2</v>
      </c>
    </row>
    <row r="334" spans="1:32" s="65" customFormat="1" x14ac:dyDescent="0.2">
      <c r="A334" s="73">
        <v>39660</v>
      </c>
      <c r="B334" s="64">
        <v>6.9569999999999999</v>
      </c>
      <c r="C334" s="62">
        <f t="shared" si="64"/>
        <v>21.350249040205494</v>
      </c>
      <c r="D334" s="64">
        <v>0</v>
      </c>
      <c r="E334" s="62">
        <f t="shared" si="65"/>
        <v>0</v>
      </c>
      <c r="F334" s="64">
        <v>0</v>
      </c>
      <c r="G334" s="62">
        <f t="shared" si="60"/>
        <v>0</v>
      </c>
      <c r="H334" s="64">
        <v>18.917999999999999</v>
      </c>
      <c r="I334" s="62">
        <f t="shared" si="61"/>
        <v>58.057210197298765</v>
      </c>
      <c r="J334" s="64">
        <v>0</v>
      </c>
      <c r="K334" s="62">
        <f t="shared" si="62"/>
        <v>0</v>
      </c>
      <c r="L334" s="64">
        <v>0</v>
      </c>
      <c r="M334" s="62">
        <f t="shared" si="63"/>
        <v>0</v>
      </c>
      <c r="N334" s="64">
        <v>42.91</v>
      </c>
      <c r="O334" s="62">
        <f t="shared" si="58"/>
        <v>131.6859546234322</v>
      </c>
      <c r="P334" s="64">
        <v>26.414999999999999</v>
      </c>
      <c r="Q334" s="62">
        <f t="shared" si="59"/>
        <v>81.064658386808688</v>
      </c>
      <c r="R334" s="77">
        <v>0</v>
      </c>
      <c r="S334" s="62">
        <f t="shared" si="50"/>
        <v>0</v>
      </c>
      <c r="T334" s="77">
        <v>0</v>
      </c>
      <c r="U334" s="62">
        <f t="shared" si="53"/>
        <v>0</v>
      </c>
      <c r="V334" s="77">
        <v>1.3779999999999999</v>
      </c>
      <c r="W334" s="62">
        <f t="shared" si="51"/>
        <v>4.2289267180398404</v>
      </c>
      <c r="X334" s="77">
        <v>0</v>
      </c>
      <c r="Y334" s="62">
        <f t="shared" si="52"/>
        <v>0</v>
      </c>
      <c r="Z334" s="77">
        <v>1.421</v>
      </c>
      <c r="AA334" s="62">
        <f t="shared" si="54"/>
        <v>4.3608888725214898</v>
      </c>
      <c r="AB334" s="63">
        <f t="shared" si="48"/>
        <v>2.7989999999999999</v>
      </c>
      <c r="AC334" s="62">
        <f t="shared" si="56"/>
        <v>8.5898155905613294</v>
      </c>
      <c r="AD334" s="64">
        <f t="shared" si="55"/>
        <v>97.998999999999995</v>
      </c>
      <c r="AE334" s="62">
        <f t="shared" si="57"/>
        <v>300.74788783830644</v>
      </c>
      <c r="AF334" s="64">
        <f t="shared" si="45"/>
        <v>2.856151593383606E-2</v>
      </c>
    </row>
    <row r="335" spans="1:32" s="65" customFormat="1" x14ac:dyDescent="0.2">
      <c r="A335" s="73">
        <v>39691</v>
      </c>
      <c r="B335" s="64">
        <v>0</v>
      </c>
      <c r="C335" s="62">
        <f t="shared" si="64"/>
        <v>0</v>
      </c>
      <c r="D335" s="64">
        <v>0</v>
      </c>
      <c r="E335" s="62">
        <f t="shared" si="65"/>
        <v>0</v>
      </c>
      <c r="F335" s="64">
        <v>0</v>
      </c>
      <c r="G335" s="62">
        <f t="shared" si="60"/>
        <v>0</v>
      </c>
      <c r="H335" s="64">
        <v>28.420999999999999</v>
      </c>
      <c r="I335" s="62">
        <f t="shared" si="61"/>
        <v>87.220846337743325</v>
      </c>
      <c r="J335" s="64">
        <v>0</v>
      </c>
      <c r="K335" s="62">
        <f t="shared" si="62"/>
        <v>0</v>
      </c>
      <c r="L335" s="64">
        <v>0</v>
      </c>
      <c r="M335" s="62">
        <f t="shared" si="63"/>
        <v>0</v>
      </c>
      <c r="N335" s="64">
        <v>39.904000000000003</v>
      </c>
      <c r="O335" s="62">
        <f t="shared" si="58"/>
        <v>122.46087935897081</v>
      </c>
      <c r="P335" s="64">
        <v>26.41</v>
      </c>
      <c r="Q335" s="62">
        <f t="shared" si="59"/>
        <v>81.049313950241057</v>
      </c>
      <c r="R335" s="77">
        <v>0</v>
      </c>
      <c r="S335" s="62">
        <f t="shared" si="50"/>
        <v>0</v>
      </c>
      <c r="T335" s="77">
        <v>2E-3</v>
      </c>
      <c r="U335" s="62">
        <f t="shared" si="53"/>
        <v>6.1377746270534694E-3</v>
      </c>
      <c r="V335" s="77">
        <v>1.1990000000000001</v>
      </c>
      <c r="W335" s="62">
        <f t="shared" si="51"/>
        <v>3.6795958889185547</v>
      </c>
      <c r="X335" s="77">
        <v>7.0000000000000001E-3</v>
      </c>
      <c r="Y335" s="62">
        <f t="shared" si="52"/>
        <v>2.1482211194687142E-2</v>
      </c>
      <c r="Z335" s="77">
        <v>1.07</v>
      </c>
      <c r="AA335" s="62">
        <f t="shared" si="54"/>
        <v>3.2837094254736061</v>
      </c>
      <c r="AB335" s="63">
        <f t="shared" si="48"/>
        <v>2.2779999999999996</v>
      </c>
      <c r="AC335" s="62">
        <f t="shared" si="56"/>
        <v>6.9909253002138998</v>
      </c>
      <c r="AD335" s="64">
        <f t="shared" si="55"/>
        <v>97.013000000000005</v>
      </c>
      <c r="AE335" s="62">
        <f t="shared" si="57"/>
        <v>297.72196494716911</v>
      </c>
      <c r="AF335" s="64">
        <f t="shared" si="45"/>
        <v>2.3481389092183516E-2</v>
      </c>
    </row>
    <row r="336" spans="1:32" s="65" customFormat="1" x14ac:dyDescent="0.2">
      <c r="A336" s="73">
        <v>39721</v>
      </c>
      <c r="B336" s="64">
        <v>6.6440000000000001</v>
      </c>
      <c r="C336" s="62">
        <f t="shared" si="64"/>
        <v>20.389687311071626</v>
      </c>
      <c r="D336" s="64">
        <v>0</v>
      </c>
      <c r="E336" s="62">
        <f t="shared" si="65"/>
        <v>0</v>
      </c>
      <c r="F336" s="64">
        <v>0</v>
      </c>
      <c r="G336" s="62">
        <f t="shared" si="60"/>
        <v>0</v>
      </c>
      <c r="H336" s="64">
        <v>26.960999999999999</v>
      </c>
      <c r="I336" s="62">
        <f t="shared" si="61"/>
        <v>82.740270859994297</v>
      </c>
      <c r="J336" s="64">
        <v>0</v>
      </c>
      <c r="K336" s="62">
        <f t="shared" si="62"/>
        <v>0</v>
      </c>
      <c r="L336" s="64">
        <v>12.242000000000001</v>
      </c>
      <c r="M336" s="62">
        <f t="shared" si="63"/>
        <v>37.569318492194284</v>
      </c>
      <c r="N336" s="64">
        <v>4.8760000000000003</v>
      </c>
      <c r="O336" s="62">
        <f t="shared" si="58"/>
        <v>14.963894540756359</v>
      </c>
      <c r="P336" s="64">
        <v>23.782</v>
      </c>
      <c r="Q336" s="62">
        <f t="shared" si="59"/>
        <v>72.984278090292804</v>
      </c>
      <c r="R336" s="77">
        <v>0</v>
      </c>
      <c r="S336" s="62">
        <f t="shared" si="50"/>
        <v>0</v>
      </c>
      <c r="T336" s="62">
        <v>13.37</v>
      </c>
      <c r="U336" s="62">
        <f t="shared" si="53"/>
        <v>41.031023381852442</v>
      </c>
      <c r="V336" s="77">
        <v>8.9239999999999995</v>
      </c>
      <c r="W336" s="62">
        <f t="shared" si="51"/>
        <v>27.386750385912581</v>
      </c>
      <c r="X336" s="77">
        <v>1.758</v>
      </c>
      <c r="Y336" s="62">
        <f t="shared" si="52"/>
        <v>5.3951038971799994</v>
      </c>
      <c r="Z336" s="77">
        <v>7.6589999999999998</v>
      </c>
      <c r="AA336" s="62">
        <f t="shared" si="54"/>
        <v>23.504607934301262</v>
      </c>
      <c r="AB336" s="63">
        <f t="shared" si="48"/>
        <v>31.710999999999999</v>
      </c>
      <c r="AC336" s="62">
        <f t="shared" si="56"/>
        <v>97.317485599246282</v>
      </c>
      <c r="AD336" s="64">
        <f t="shared" si="55"/>
        <v>106.21599999999999</v>
      </c>
      <c r="AE336" s="62">
        <f t="shared" si="57"/>
        <v>325.96493489355566</v>
      </c>
      <c r="AF336" s="64">
        <f t="shared" si="45"/>
        <v>0.29855200723054909</v>
      </c>
    </row>
    <row r="337" spans="1:33" s="65" customFormat="1" x14ac:dyDescent="0.2">
      <c r="A337" s="73">
        <v>39752</v>
      </c>
      <c r="B337" s="64">
        <v>0</v>
      </c>
      <c r="C337" s="62">
        <f t="shared" si="64"/>
        <v>0</v>
      </c>
      <c r="D337" s="64">
        <v>0</v>
      </c>
      <c r="E337" s="62">
        <f t="shared" si="65"/>
        <v>0</v>
      </c>
      <c r="F337" s="64">
        <v>0</v>
      </c>
      <c r="G337" s="62">
        <f t="shared" si="60"/>
        <v>0</v>
      </c>
      <c r="H337" s="64">
        <v>23.484000000000002</v>
      </c>
      <c r="I337" s="62">
        <f t="shared" si="61"/>
        <v>72.069749670861839</v>
      </c>
      <c r="J337" s="64">
        <v>0</v>
      </c>
      <c r="K337" s="62">
        <f t="shared" si="62"/>
        <v>0</v>
      </c>
      <c r="L337" s="64">
        <v>0</v>
      </c>
      <c r="M337" s="62">
        <f t="shared" si="63"/>
        <v>0</v>
      </c>
      <c r="N337" s="64">
        <v>19.818999999999999</v>
      </c>
      <c r="O337" s="62">
        <f t="shared" si="58"/>
        <v>60.822277666786356</v>
      </c>
      <c r="P337" s="64">
        <v>26.181999999999999</v>
      </c>
      <c r="Q337" s="62">
        <f t="shared" si="59"/>
        <v>80.349607642756965</v>
      </c>
      <c r="R337" s="77">
        <v>0</v>
      </c>
      <c r="S337" s="62">
        <f t="shared" si="50"/>
        <v>0</v>
      </c>
      <c r="T337" s="77">
        <v>34.427999999999997</v>
      </c>
      <c r="U337" s="62">
        <f t="shared" si="53"/>
        <v>105.65565243009841</v>
      </c>
      <c r="V337" s="77">
        <v>16.096</v>
      </c>
      <c r="W337" s="62">
        <f t="shared" si="51"/>
        <v>49.396810198526317</v>
      </c>
      <c r="X337" s="77">
        <v>3.1259999999999999</v>
      </c>
      <c r="Y337" s="62">
        <f t="shared" si="52"/>
        <v>9.5933417420845721</v>
      </c>
      <c r="Z337" s="77">
        <v>1.3979999999999999</v>
      </c>
      <c r="AA337" s="62">
        <f t="shared" si="54"/>
        <v>4.2903044643103749</v>
      </c>
      <c r="AB337" s="63">
        <f t="shared" si="48"/>
        <v>55.048000000000002</v>
      </c>
      <c r="AC337" s="62">
        <f t="shared" si="56"/>
        <v>168.9361088350197</v>
      </c>
      <c r="AD337" s="64">
        <f t="shared" si="55"/>
        <v>124.53300000000002</v>
      </c>
      <c r="AE337" s="62">
        <f t="shared" si="57"/>
        <v>382.17774381542489</v>
      </c>
      <c r="AF337" s="64">
        <f t="shared" si="45"/>
        <v>0.44203544442035442</v>
      </c>
    </row>
    <row r="338" spans="1:33" s="65" customFormat="1" x14ac:dyDescent="0.2">
      <c r="A338" s="73">
        <v>39782</v>
      </c>
      <c r="B338" s="64">
        <v>0</v>
      </c>
      <c r="C338" s="62">
        <f t="shared" si="64"/>
        <v>0</v>
      </c>
      <c r="D338" s="64">
        <v>0</v>
      </c>
      <c r="E338" s="62">
        <f t="shared" si="65"/>
        <v>0</v>
      </c>
      <c r="F338" s="64">
        <v>0</v>
      </c>
      <c r="G338" s="62">
        <f t="shared" si="60"/>
        <v>0</v>
      </c>
      <c r="H338" s="64">
        <v>29.276</v>
      </c>
      <c r="I338" s="62">
        <f t="shared" si="61"/>
        <v>89.844744990808678</v>
      </c>
      <c r="J338" s="64">
        <v>2.7589999999999999</v>
      </c>
      <c r="K338" s="62">
        <f t="shared" si="62"/>
        <v>8.4670600980202604</v>
      </c>
      <c r="L338" s="64">
        <v>0</v>
      </c>
      <c r="M338" s="62">
        <f>L338*1000000/325851</f>
        <v>0</v>
      </c>
      <c r="N338" s="64">
        <v>0</v>
      </c>
      <c r="O338" s="62">
        <f>N338*1000000/325851</f>
        <v>0</v>
      </c>
      <c r="P338" s="64">
        <v>21.875</v>
      </c>
      <c r="Q338" s="62">
        <f t="shared" si="59"/>
        <v>67.131909983397321</v>
      </c>
      <c r="R338" s="77">
        <v>0</v>
      </c>
      <c r="S338" s="62">
        <f t="shared" si="50"/>
        <v>0</v>
      </c>
      <c r="T338" s="62">
        <v>0.91100000000000003</v>
      </c>
      <c r="U338" s="62">
        <f t="shared" si="53"/>
        <v>2.7957563426228553</v>
      </c>
      <c r="V338" s="77">
        <v>27.472000000000001</v>
      </c>
      <c r="W338" s="62">
        <f t="shared" si="51"/>
        <v>84.308472277206448</v>
      </c>
      <c r="X338" s="77">
        <v>1E-3</v>
      </c>
      <c r="Y338" s="62">
        <f t="shared" si="52"/>
        <v>3.0688873135267347E-3</v>
      </c>
      <c r="Z338" s="77">
        <v>0</v>
      </c>
      <c r="AA338" s="62">
        <f t="shared" si="54"/>
        <v>0</v>
      </c>
      <c r="AB338" s="63">
        <f t="shared" si="48"/>
        <v>28.384000000000004</v>
      </c>
      <c r="AC338" s="62">
        <f t="shared" si="56"/>
        <v>87.107297507142846</v>
      </c>
      <c r="AD338" s="64">
        <f t="shared" si="55"/>
        <v>82.293999999999997</v>
      </c>
      <c r="AE338" s="62">
        <f t="shared" si="57"/>
        <v>252.55101257936909</v>
      </c>
      <c r="AF338" s="64">
        <f t="shared" si="45"/>
        <v>0.3449097139524146</v>
      </c>
    </row>
    <row r="339" spans="1:33" s="65" customFormat="1" x14ac:dyDescent="0.2">
      <c r="A339" s="372">
        <v>39813</v>
      </c>
      <c r="B339" s="357">
        <v>1.0129999999999999</v>
      </c>
      <c r="C339" s="384">
        <f t="shared" si="64"/>
        <v>3.1087828486025817</v>
      </c>
      <c r="D339" s="384">
        <v>0</v>
      </c>
      <c r="E339" s="384">
        <f t="shared" si="65"/>
        <v>0</v>
      </c>
      <c r="F339" s="357">
        <v>0</v>
      </c>
      <c r="G339" s="384">
        <f t="shared" si="60"/>
        <v>0</v>
      </c>
      <c r="H339" s="384">
        <v>29.381</v>
      </c>
      <c r="I339" s="384">
        <f t="shared" si="61"/>
        <v>90.166978158728995</v>
      </c>
      <c r="J339" s="357">
        <v>16.798999999999999</v>
      </c>
      <c r="K339" s="384">
        <f t="shared" si="62"/>
        <v>51.554237979935614</v>
      </c>
      <c r="L339" s="357">
        <v>0</v>
      </c>
      <c r="M339" s="384">
        <f t="shared" si="63"/>
        <v>0</v>
      </c>
      <c r="N339" s="357">
        <v>0</v>
      </c>
      <c r="O339" s="384">
        <f t="shared" si="58"/>
        <v>0</v>
      </c>
      <c r="P339" s="357">
        <v>14.867000000000001</v>
      </c>
      <c r="Q339" s="384">
        <f t="shared" si="59"/>
        <v>45.625147690201963</v>
      </c>
      <c r="R339" s="329">
        <v>0</v>
      </c>
      <c r="S339" s="384">
        <f t="shared" si="50"/>
        <v>0</v>
      </c>
      <c r="T339" s="329">
        <v>0</v>
      </c>
      <c r="U339" s="384">
        <f t="shared" si="53"/>
        <v>0</v>
      </c>
      <c r="V339" s="329">
        <v>37.491999999999997</v>
      </c>
      <c r="W339" s="384">
        <f t="shared" si="51"/>
        <v>115.05872315874433</v>
      </c>
      <c r="X339" s="329">
        <v>0.11799999999999999</v>
      </c>
      <c r="Y339" s="384">
        <f t="shared" si="52"/>
        <v>0.36212870299615468</v>
      </c>
      <c r="Z339" s="329">
        <v>0.30599999999999999</v>
      </c>
      <c r="AA339" s="384">
        <f t="shared" si="54"/>
        <v>0.93907951793918076</v>
      </c>
      <c r="AB339" s="364">
        <f>Z339+X339+V339+T339</f>
        <v>37.915999999999997</v>
      </c>
      <c r="AC339" s="384">
        <f t="shared" si="56"/>
        <v>116.35993137967967</v>
      </c>
      <c r="AD339" s="357">
        <f t="shared" si="55"/>
        <v>99.975999999999999</v>
      </c>
      <c r="AE339" s="384">
        <f t="shared" si="57"/>
        <v>306.81507805714881</v>
      </c>
      <c r="AF339" s="357">
        <f>AB339/AD339</f>
        <v>0.37925102024485874</v>
      </c>
    </row>
    <row r="340" spans="1:33" s="88" customFormat="1" x14ac:dyDescent="0.25">
      <c r="A340" s="376">
        <v>39844</v>
      </c>
      <c r="B340" s="81">
        <f>SUM('BW Daily Production'!C1100:C1130)</f>
        <v>0</v>
      </c>
      <c r="C340" s="81">
        <f>SUM('BW Daily Production'!D1100:D1130)</f>
        <v>0</v>
      </c>
      <c r="D340" s="81">
        <f>SUM('BW Daily Production'!E1100:E1130)</f>
        <v>0</v>
      </c>
      <c r="E340" s="81">
        <f>SUM('BW Daily Production'!F1100:F1130)</f>
        <v>0</v>
      </c>
      <c r="F340" s="81">
        <f>SUM('BW Daily Production'!G1100:G1130)</f>
        <v>0</v>
      </c>
      <c r="G340" s="81">
        <f>SUM('BW Daily Production'!H1100:H1130)</f>
        <v>0</v>
      </c>
      <c r="H340" s="81">
        <f>SUM('BW Daily Production'!I1100:I1130)</f>
        <v>28.965999999999998</v>
      </c>
      <c r="I340" s="81">
        <f>SUM('BW Daily Production'!J1100:J1130)</f>
        <v>88.893389923615416</v>
      </c>
      <c r="J340" s="81">
        <f>SUM('BW Daily Production'!K1100:K1130)</f>
        <v>17.827999999999996</v>
      </c>
      <c r="K340" s="81">
        <f>SUM('BW Daily Production'!L1100:L1130)</f>
        <v>54.712123025554632</v>
      </c>
      <c r="L340" s="81">
        <f>SUM('BW Daily Production'!M1100:M1130)</f>
        <v>0</v>
      </c>
      <c r="M340" s="81">
        <f>SUM('BW Daily Production'!N1100:N1130)</f>
        <v>0</v>
      </c>
      <c r="N340" s="81">
        <f>SUM('BW Daily Production'!O1100:O1130)</f>
        <v>0</v>
      </c>
      <c r="O340" s="81">
        <f>SUM('BW Daily Production'!P1100:P1130)</f>
        <v>0</v>
      </c>
      <c r="P340" s="81">
        <f>SUM('BW Daily Production'!Q1100:Q1130)</f>
        <v>15.420999999999999</v>
      </c>
      <c r="Q340" s="81">
        <f>SUM('BW Daily Production'!R1100:R1130)</f>
        <v>47.32531126189577</v>
      </c>
      <c r="R340" s="81">
        <f>SUM('BW Daily Production'!S1100:S1130)</f>
        <v>0</v>
      </c>
      <c r="S340" s="81">
        <f>SUM('BW Daily Production'!T1100:T1130)</f>
        <v>0</v>
      </c>
      <c r="T340" s="366">
        <f>SUM('BW Daily Production'!U1100:U1130)</f>
        <v>2.6539999999999999</v>
      </c>
      <c r="U340" s="81">
        <f>SUM('BW Daily Production'!V1100:V1130)</f>
        <v>8.1448269300999527</v>
      </c>
      <c r="V340" s="81">
        <f>SUM('BW Daily Production'!W1100:W1130)</f>
        <v>37.327999999999996</v>
      </c>
      <c r="W340" s="81">
        <f>SUM('BW Daily Production'!X1100:X1130)</f>
        <v>114.55542563932597</v>
      </c>
      <c r="X340" s="81">
        <f>SUM('BW Daily Production'!Y1100:Y1130)</f>
        <v>5.6320000000000006</v>
      </c>
      <c r="Y340" s="81">
        <f>SUM('BW Daily Production'!Z1100:Z1130)</f>
        <v>17.28397334978257</v>
      </c>
      <c r="Z340" s="81">
        <f>SUM('BW Daily Production'!AA1100:AA1130)</f>
        <v>0.49299999999999999</v>
      </c>
      <c r="AA340" s="81">
        <f>SUM('BW Daily Production'!AB1100:AB1130)</f>
        <v>1.5129614455686802</v>
      </c>
      <c r="AB340" s="87">
        <f>Z340+X340+V340+T340</f>
        <v>46.106999999999999</v>
      </c>
      <c r="AC340" s="82">
        <f t="shared" si="56"/>
        <v>141.49718736477715</v>
      </c>
      <c r="AD340" s="81">
        <f t="shared" si="55"/>
        <v>108.32199999999999</v>
      </c>
      <c r="AE340" s="82">
        <f t="shared" si="57"/>
        <v>332.4280115758429</v>
      </c>
      <c r="AF340" s="81">
        <f>AB340/AD340</f>
        <v>0.42564760621111136</v>
      </c>
      <c r="AG340" s="57"/>
    </row>
    <row r="341" spans="1:33" s="57" customFormat="1" x14ac:dyDescent="0.25">
      <c r="A341" s="80">
        <v>39872</v>
      </c>
      <c r="B341" s="81">
        <f>SUM('BW Daily Production'!C1131:C1158)</f>
        <v>0</v>
      </c>
      <c r="C341" s="81">
        <f>SUM('BW Daily Production'!D1131:D1158)</f>
        <v>0</v>
      </c>
      <c r="D341" s="81">
        <f>SUM('BW Daily Production'!E1131:E1158)</f>
        <v>0</v>
      </c>
      <c r="E341" s="81">
        <f>SUM('BW Daily Production'!F1131:F1158)</f>
        <v>0</v>
      </c>
      <c r="F341" s="81">
        <f>SUM('BW Daily Production'!G1131:G1158)</f>
        <v>6.0500000000000007</v>
      </c>
      <c r="G341" s="81">
        <f>SUM('BW Daily Production'!H1131:H1158)</f>
        <v>18.566768246836741</v>
      </c>
      <c r="H341" s="81">
        <f>SUM('BW Daily Production'!I1131:I1158)</f>
        <v>5.8770000000000007</v>
      </c>
      <c r="I341" s="81">
        <f>SUM('BW Daily Production'!J1131:J1158)</f>
        <v>18.035850741596619</v>
      </c>
      <c r="J341" s="81">
        <f>SUM('BW Daily Production'!K1131:K1158)</f>
        <v>11.606999999999999</v>
      </c>
      <c r="K341" s="81">
        <f>SUM('BW Daily Production'!L1131:L1158)</f>
        <v>35.620575048104804</v>
      </c>
      <c r="L341" s="81">
        <f>SUM('BW Daily Production'!M1131:M1158)</f>
        <v>9.9060000000000006</v>
      </c>
      <c r="M341" s="81">
        <f>SUM('BW Daily Production'!N1131:N1158)</f>
        <v>30.400397727795831</v>
      </c>
      <c r="N341" s="81">
        <f>SUM('BW Daily Production'!O1131:O1158)</f>
        <v>0</v>
      </c>
      <c r="O341" s="81">
        <f>SUM('BW Daily Production'!P1131:P1158)</f>
        <v>0</v>
      </c>
      <c r="P341" s="81">
        <f>SUM('BW Daily Production'!Q1131:Q1158)</f>
        <v>19.760000000000002</v>
      </c>
      <c r="Q341" s="81">
        <f>SUM('BW Daily Production'!R1131:R1158)</f>
        <v>60.641213315288283</v>
      </c>
      <c r="R341" s="81">
        <f>SUM('BW Daily Production'!S1131:S1158)</f>
        <v>0</v>
      </c>
      <c r="S341" s="81">
        <f>SUM('BW Daily Production'!T1131:T1158)</f>
        <v>0</v>
      </c>
      <c r="T341" s="366">
        <f>SUM('BW Daily Production'!U1131:U1158)</f>
        <v>1.748</v>
      </c>
      <c r="U341" s="81">
        <f>SUM('BW Daily Production'!V1131:V1158)</f>
        <v>5.3644150240447317</v>
      </c>
      <c r="V341" s="81">
        <f>SUM('BW Daily Production'!W1131:W1158)</f>
        <v>25.766000000000002</v>
      </c>
      <c r="W341" s="81">
        <f>SUM('BW Daily Production'!X1131:X1158)</f>
        <v>79.072950520329854</v>
      </c>
      <c r="X341" s="81">
        <f>SUM('BW Daily Production'!Y1131:Y1158)</f>
        <v>0.73</v>
      </c>
      <c r="Y341" s="81">
        <f>SUM('BW Daily Production'!Z1131:Z1158)</f>
        <v>2.2402877388745162</v>
      </c>
      <c r="Z341" s="81">
        <f>SUM('BW Daily Production'!AA1131:AA1158)</f>
        <v>2.0789999999999997</v>
      </c>
      <c r="AA341" s="81">
        <f>SUM('BW Daily Production'!AB1131:AB1158)</f>
        <v>6.3802167248220805</v>
      </c>
      <c r="AB341" s="87">
        <f>Z341+X341+V341+T341</f>
        <v>30.323000000000004</v>
      </c>
      <c r="AC341" s="82">
        <f t="shared" si="56"/>
        <v>93.057870008071191</v>
      </c>
      <c r="AD341" s="81">
        <f t="shared" si="55"/>
        <v>83.522999999999996</v>
      </c>
      <c r="AE341" s="82">
        <f t="shared" si="57"/>
        <v>256.32267508769348</v>
      </c>
      <c r="AF341" s="81">
        <f>AB341/AD341</f>
        <v>0.36304969888533706</v>
      </c>
    </row>
    <row r="342" spans="1:33" s="57" customFormat="1" x14ac:dyDescent="0.25">
      <c r="A342" s="80">
        <v>39903</v>
      </c>
      <c r="B342" s="89">
        <f>SUM('BW Daily Production'!C1159:C1189)</f>
        <v>3.1669999999999998</v>
      </c>
      <c r="C342" s="89">
        <f>SUM('BW Daily Production'!D1159:D1189)</f>
        <v>9.7191661219391676</v>
      </c>
      <c r="D342" s="89">
        <f>SUM('BW Daily Production'!E1159:E1189)</f>
        <v>0</v>
      </c>
      <c r="E342" s="89">
        <f>SUM('BW Daily Production'!F1159:F1189)</f>
        <v>0</v>
      </c>
      <c r="F342" s="89">
        <f>SUM('BW Daily Production'!G1159:G1189)</f>
        <v>17.504999999999995</v>
      </c>
      <c r="G342" s="89">
        <f>SUM('BW Daily Production'!H1159:H1189)</f>
        <v>53.720872423285492</v>
      </c>
      <c r="H342" s="89">
        <f>SUM('BW Daily Production'!I1159:I1189)</f>
        <v>12.108999999999998</v>
      </c>
      <c r="I342" s="89">
        <f>SUM('BW Daily Production'!J1159:J1189)</f>
        <v>37.161156479495219</v>
      </c>
      <c r="J342" s="89">
        <f>SUM('BW Daily Production'!K1159:K1189)</f>
        <v>2.9000000000000001E-2</v>
      </c>
      <c r="K342" s="89">
        <f>SUM('BW Daily Production'!L1159:L1189)</f>
        <v>8.8997732092275308E-2</v>
      </c>
      <c r="L342" s="89">
        <f>SUM('BW Daily Production'!M1159:M1189)</f>
        <v>22.464000000000002</v>
      </c>
      <c r="M342" s="89">
        <f>SUM('BW Daily Production'!N1159:N1189)</f>
        <v>68.939484611064572</v>
      </c>
      <c r="N342" s="89">
        <f>SUM('BW Daily Production'!O1159:O1189)</f>
        <v>0</v>
      </c>
      <c r="O342" s="89">
        <f>SUM('BW Daily Production'!P1159:P1189)</f>
        <v>0</v>
      </c>
      <c r="P342" s="89">
        <f>SUM('BW Daily Production'!Q1159:Q1189)</f>
        <v>12.434000000000001</v>
      </c>
      <c r="Q342" s="89">
        <f>SUM('BW Daily Production'!R1159:R1189)</f>
        <v>38.158544856391423</v>
      </c>
      <c r="R342" s="89">
        <f>SUM('BW Daily Production'!S1159:S1189)</f>
        <v>0</v>
      </c>
      <c r="S342" s="89">
        <f>SUM('BW Daily Production'!T1159:T1189)</f>
        <v>0</v>
      </c>
      <c r="T342" s="264">
        <f>SUM('BW Daily Production'!U1159:U1189)</f>
        <v>0</v>
      </c>
      <c r="U342" s="89">
        <f>SUM('BW Daily Production'!V1159:V1189)</f>
        <v>0</v>
      </c>
      <c r="V342" s="89">
        <f>SUM('BW Daily Production'!W1159:W1189)</f>
        <v>19.036999999999999</v>
      </c>
      <c r="W342" s="89">
        <f>SUM('BW Daily Production'!X1159:X1189)</f>
        <v>58.422407787608435</v>
      </c>
      <c r="X342" s="89">
        <f>SUM('BW Daily Production'!Y1159:Y1189)</f>
        <v>0</v>
      </c>
      <c r="Y342" s="89">
        <f>SUM('BW Daily Production'!Z1159:Z1189)</f>
        <v>0</v>
      </c>
      <c r="Z342" s="89">
        <f>SUM('BW Daily Production'!AA1159:AA1189)</f>
        <v>0</v>
      </c>
      <c r="AA342" s="89">
        <f>SUM('BW Daily Production'!AB1159:AB1189)</f>
        <v>0</v>
      </c>
      <c r="AB342" s="87">
        <f>Z342+X342+V342+T342</f>
        <v>19.036999999999999</v>
      </c>
      <c r="AC342" s="82">
        <f t="shared" si="56"/>
        <v>58.422407787608449</v>
      </c>
      <c r="AD342" s="81">
        <f t="shared" si="55"/>
        <v>86.745000000000005</v>
      </c>
      <c r="AE342" s="82">
        <f t="shared" si="57"/>
        <v>266.21063001187662</v>
      </c>
      <c r="AF342" s="81">
        <f>AB342/AD342</f>
        <v>0.21945933483197877</v>
      </c>
    </row>
    <row r="343" spans="1:33" s="57" customFormat="1" x14ac:dyDescent="0.25">
      <c r="A343" s="80">
        <v>39933</v>
      </c>
      <c r="B343" s="89">
        <f>SUM('BW Daily Production'!C1190:C1219)</f>
        <v>0</v>
      </c>
      <c r="C343" s="89">
        <f>SUM('BW Daily Production'!D1190:D1219)</f>
        <v>0</v>
      </c>
      <c r="D343" s="89">
        <f>SUM('BW Daily Production'!E1190:E1219)</f>
        <v>0</v>
      </c>
      <c r="E343" s="89">
        <f>SUM('BW Daily Production'!F1190:F1219)</f>
        <v>0</v>
      </c>
      <c r="F343" s="89">
        <f>SUM('BW Daily Production'!G1190:G1219)</f>
        <v>19.164999999999999</v>
      </c>
      <c r="G343" s="89">
        <f>SUM('BW Daily Production'!H1190:H1219)</f>
        <v>58.815225363739877</v>
      </c>
      <c r="H343" s="89">
        <f>SUM('BW Daily Production'!I1190:I1219)</f>
        <v>1.2E-2</v>
      </c>
      <c r="I343" s="89">
        <f>SUM('BW Daily Production'!J1190:J1219)</f>
        <v>3.6826647762320815E-2</v>
      </c>
      <c r="J343" s="89">
        <f>SUM('BW Daily Production'!K1190:K1219)</f>
        <v>1.5510000000000002</v>
      </c>
      <c r="K343" s="89">
        <f>SUM('BW Daily Production'!L1190:L1219)</f>
        <v>4.7598442232799654</v>
      </c>
      <c r="L343" s="89">
        <f>SUM('BW Daily Production'!M1190:M1219)</f>
        <v>0</v>
      </c>
      <c r="M343" s="89">
        <f>SUM('BW Daily Production'!N1190:N1219)</f>
        <v>0</v>
      </c>
      <c r="N343" s="89">
        <f>SUM('BW Daily Production'!O1190:O1219)</f>
        <v>0</v>
      </c>
      <c r="O343" s="89">
        <f>SUM('BW Daily Production'!P1190:P1219)</f>
        <v>0</v>
      </c>
      <c r="P343" s="89">
        <f>SUM('BW Daily Production'!Q1190:Q1219)</f>
        <v>27.853999999999999</v>
      </c>
      <c r="Q343" s="89">
        <f>SUM('BW Daily Production'!R1190:R1219)</f>
        <v>85.480787230973675</v>
      </c>
      <c r="R343" s="89">
        <f>SUM('BW Daily Production'!S1190:S1219)</f>
        <v>0</v>
      </c>
      <c r="S343" s="89">
        <f>SUM('BW Daily Production'!T1190:T1219)</f>
        <v>0</v>
      </c>
      <c r="T343" s="264">
        <f>SUM('BW Daily Production'!U1190:U1219)</f>
        <v>0</v>
      </c>
      <c r="U343" s="89">
        <f>SUM('BW Daily Production'!V1190:V1219)</f>
        <v>0</v>
      </c>
      <c r="V343" s="89">
        <f>SUM('BW Daily Production'!W1190:W1219)</f>
        <v>12.253</v>
      </c>
      <c r="W343" s="89">
        <f>SUM('BW Daily Production'!X1190:X1219)</f>
        <v>37.603076252643071</v>
      </c>
      <c r="X343" s="89">
        <f>SUM('BW Daily Production'!Y1190:Y1219)</f>
        <v>16.326999999999998</v>
      </c>
      <c r="Y343" s="89">
        <f>SUM('BW Daily Production'!Z1190:Z1219)</f>
        <v>50.105723167950998</v>
      </c>
      <c r="Z343" s="89">
        <f>SUM('BW Daily Production'!AA1190:AA1219)</f>
        <v>0</v>
      </c>
      <c r="AA343" s="89">
        <f>SUM('BW Daily Production'!AB1190:AB1219)</f>
        <v>0</v>
      </c>
      <c r="AB343" s="87">
        <f t="shared" ref="AB343:AB356" si="66">Z343+X343+V343+T343</f>
        <v>28.58</v>
      </c>
      <c r="AC343" s="82">
        <f t="shared" si="56"/>
        <v>87.708799420594076</v>
      </c>
      <c r="AD343" s="81">
        <f t="shared" ref="AD343:AD374" si="67">Z343+X343+V343+T343+R343+P343+N343+L343+J343+H343+F343+D343+B343</f>
        <v>77.162000000000006</v>
      </c>
      <c r="AE343" s="82">
        <f t="shared" si="57"/>
        <v>236.8014828863499</v>
      </c>
      <c r="AF343" s="81">
        <f t="shared" ref="AF343:AF356" si="68">AB343/AD343</f>
        <v>0.37038956999559364</v>
      </c>
    </row>
    <row r="344" spans="1:33" x14ac:dyDescent="0.25">
      <c r="A344" s="80">
        <v>39964</v>
      </c>
      <c r="B344" s="89">
        <f>SUM('BW Daily Production'!C1220:C1250)</f>
        <v>2.6760000000000002</v>
      </c>
      <c r="C344" s="89">
        <f>SUM('BW Daily Production'!D1220:D1250)</f>
        <v>8.2123424509975429</v>
      </c>
      <c r="D344" s="89">
        <f>SUM('BW Daily Production'!E1220:E1250)</f>
        <v>0</v>
      </c>
      <c r="E344" s="89">
        <f>SUM('BW Daily Production'!F1220:F1250)</f>
        <v>0</v>
      </c>
      <c r="F344" s="89">
        <f>SUM('BW Daily Production'!G1220:G1250)</f>
        <v>0.16</v>
      </c>
      <c r="G344" s="89">
        <f>SUM('BW Daily Production'!H1220:H1250)</f>
        <v>0.49102197016427751</v>
      </c>
      <c r="H344" s="89">
        <f>SUM('BW Daily Production'!I1220:I1250)</f>
        <v>21.580999999999996</v>
      </c>
      <c r="I344" s="89">
        <f>SUM('BW Daily Production'!J1220:J1250)</f>
        <v>66.229657113220455</v>
      </c>
      <c r="J344" s="89">
        <f>SUM('BW Daily Production'!K1220:K1250)</f>
        <v>11.508000000000001</v>
      </c>
      <c r="K344" s="89">
        <f>SUM('BW Daily Production'!L1220:L1250)</f>
        <v>35.316755204065664</v>
      </c>
      <c r="L344" s="89">
        <f>SUM('BW Daily Production'!M1220:M1250)</f>
        <v>6.9819999999999993</v>
      </c>
      <c r="M344" s="89">
        <f>SUM('BW Daily Production'!N1220:N1250)</f>
        <v>21.426971223043658</v>
      </c>
      <c r="N344" s="89">
        <f>SUM('BW Daily Production'!O1220:O1250)</f>
        <v>0</v>
      </c>
      <c r="O344" s="89">
        <f>SUM('BW Daily Production'!P1220:P1250)</f>
        <v>0</v>
      </c>
      <c r="P344" s="89">
        <f>SUM('BW Daily Production'!Q1220:Q1250)</f>
        <v>26.601999999999993</v>
      </c>
      <c r="Q344" s="89">
        <f>SUM('BW Daily Production'!R1220:R1250)</f>
        <v>81.638540314438202</v>
      </c>
      <c r="R344" s="89">
        <f>SUM('BW Daily Production'!S1220:S1250)</f>
        <v>0</v>
      </c>
      <c r="S344" s="89">
        <f>SUM('BW Daily Production'!T1220:T1250)</f>
        <v>0</v>
      </c>
      <c r="T344" s="264">
        <f>SUM('BW Daily Production'!U1220:U1250)</f>
        <v>0</v>
      </c>
      <c r="U344" s="89">
        <f>SUM('BW Daily Production'!V1220:V1250)</f>
        <v>0</v>
      </c>
      <c r="V344" s="89">
        <f>SUM('BW Daily Production'!W1220:W1250)</f>
        <v>2.7759999999999998</v>
      </c>
      <c r="W344" s="89">
        <f>SUM('BW Daily Production'!X1220:X1250)</f>
        <v>8.5192311823502145</v>
      </c>
      <c r="X344" s="89">
        <f>SUM('BW Daily Production'!Y1220:Y1250)</f>
        <v>28.257000000000001</v>
      </c>
      <c r="Y344" s="89">
        <f>SUM('BW Daily Production'!Z1220:Z1250)</f>
        <v>86.717548818324957</v>
      </c>
      <c r="Z344" s="89">
        <f>SUM('BW Daily Production'!AA1220:AA1250)</f>
        <v>0</v>
      </c>
      <c r="AA344" s="89">
        <f>SUM('BW Daily Production'!AB1220:AB1250)</f>
        <v>0</v>
      </c>
      <c r="AB344" s="87">
        <f t="shared" si="66"/>
        <v>31.033000000000001</v>
      </c>
      <c r="AC344" s="82">
        <f t="shared" si="56"/>
        <v>95.236780000675154</v>
      </c>
      <c r="AD344" s="81">
        <f t="shared" si="67"/>
        <v>100.54199999999999</v>
      </c>
      <c r="AE344" s="82">
        <f t="shared" si="57"/>
        <v>308.55206827660493</v>
      </c>
      <c r="AF344" s="81">
        <f t="shared" si="68"/>
        <v>0.30865707863380482</v>
      </c>
    </row>
    <row r="345" spans="1:33" x14ac:dyDescent="0.25">
      <c r="A345" s="80">
        <v>39994</v>
      </c>
      <c r="B345" s="89">
        <f>SUM('BW Daily Production'!C1251:C1280)</f>
        <v>0</v>
      </c>
      <c r="C345" s="89">
        <f>SUM('BW Daily Production'!D1251:D1280)</f>
        <v>0</v>
      </c>
      <c r="D345" s="89">
        <f>SUM('BW Daily Production'!E1251:E1280)</f>
        <v>0</v>
      </c>
      <c r="E345" s="89">
        <f>SUM('BW Daily Production'!F1251:F1280)</f>
        <v>0</v>
      </c>
      <c r="F345" s="89">
        <f>SUM('BW Daily Production'!G1251:G1280)</f>
        <v>3.7370000000000001</v>
      </c>
      <c r="G345" s="89">
        <f>SUM('BW Daily Production'!H1251:H1280)</f>
        <v>11.468431890649407</v>
      </c>
      <c r="H345" s="89">
        <f>SUM('BW Daily Production'!I1251:I1280)</f>
        <v>27.671999999999993</v>
      </c>
      <c r="I345" s="89">
        <f>SUM('BW Daily Production'!J1251:J1280)</f>
        <v>84.922249739911791</v>
      </c>
      <c r="J345" s="89">
        <f>SUM('BW Daily Production'!K1251:K1280)</f>
        <v>0</v>
      </c>
      <c r="K345" s="89">
        <f>SUM('BW Daily Production'!L1251:L1280)</f>
        <v>0</v>
      </c>
      <c r="L345" s="89">
        <f>SUM('BW Daily Production'!M1251:M1280)</f>
        <v>45.805999999999997</v>
      </c>
      <c r="M345" s="89">
        <f>SUM('BW Daily Production'!N1251:N1280)</f>
        <v>140.5734522834056</v>
      </c>
      <c r="N345" s="89">
        <f>SUM('BW Daily Production'!O1251:O1280)</f>
        <v>3.3490000000000002</v>
      </c>
      <c r="O345" s="89">
        <f>SUM('BW Daily Production'!P1251:P1280)</f>
        <v>10.277703613001036</v>
      </c>
      <c r="P345" s="89">
        <f>SUM('BW Daily Production'!Q1251:Q1280)</f>
        <v>15.300999999999998</v>
      </c>
      <c r="Q345" s="89">
        <f>SUM('BW Daily Production'!R1251:R1280)</f>
        <v>46.957044784272568</v>
      </c>
      <c r="R345" s="89">
        <f>SUM('BW Daily Production'!S1251:S1280)</f>
        <v>0</v>
      </c>
      <c r="S345" s="89">
        <f>SUM('BW Daily Production'!T1251:T1280)</f>
        <v>0</v>
      </c>
      <c r="T345" s="264">
        <f>SUM('BW Daily Production'!U1251:U1280)</f>
        <v>0</v>
      </c>
      <c r="U345" s="89">
        <f>SUM('BW Daily Production'!V1251:V1280)</f>
        <v>0</v>
      </c>
      <c r="V345" s="89">
        <f>SUM('BW Daily Production'!W1251:W1280)</f>
        <v>0</v>
      </c>
      <c r="W345" s="89">
        <f>SUM('BW Daily Production'!X1251:X1280)</f>
        <v>0</v>
      </c>
      <c r="X345" s="89">
        <f>SUM('BW Daily Production'!Y1251:Y1280)</f>
        <v>0.26700000000000002</v>
      </c>
      <c r="Y345" s="89">
        <f>SUM('BW Daily Production'!Z1251:Z1280)</f>
        <v>0.81939291271163817</v>
      </c>
      <c r="Z345" s="89">
        <f>SUM('BW Daily Production'!AA1251:AA1280)</f>
        <v>0</v>
      </c>
      <c r="AA345" s="89">
        <f>SUM('BW Daily Production'!AB1251:AB1280)</f>
        <v>0</v>
      </c>
      <c r="AB345" s="87">
        <f t="shared" si="66"/>
        <v>0.26700000000000002</v>
      </c>
      <c r="AC345" s="82">
        <f t="shared" si="56"/>
        <v>0.81939291271163817</v>
      </c>
      <c r="AD345" s="81">
        <f t="shared" si="67"/>
        <v>96.131999999999991</v>
      </c>
      <c r="AE345" s="82">
        <f t="shared" si="57"/>
        <v>295.018275223952</v>
      </c>
      <c r="AF345" s="81">
        <f t="shared" si="68"/>
        <v>2.7774310323305461E-3</v>
      </c>
    </row>
    <row r="346" spans="1:33" x14ac:dyDescent="0.25">
      <c r="A346" s="80">
        <v>40025</v>
      </c>
      <c r="B346" s="89">
        <f>SUM('BW Daily Production'!C1281:C1311)</f>
        <v>0</v>
      </c>
      <c r="C346" s="89">
        <f>SUM('BW Daily Production'!D1281:D1311)</f>
        <v>0</v>
      </c>
      <c r="D346" s="89">
        <f>SUM('BW Daily Production'!E1281:E1311)</f>
        <v>0</v>
      </c>
      <c r="E346" s="89">
        <f>SUM('BW Daily Production'!F1281:F1311)</f>
        <v>0</v>
      </c>
      <c r="F346" s="89">
        <f>SUM('BW Daily Production'!G1281:G1311)</f>
        <v>0</v>
      </c>
      <c r="G346" s="89">
        <f>SUM('BW Daily Production'!H1281:H1311)</f>
        <v>0</v>
      </c>
      <c r="H346" s="89">
        <f>SUM('BW Daily Production'!I1281:I1311)</f>
        <v>26.509</v>
      </c>
      <c r="I346" s="89">
        <f>SUM('BW Daily Production'!J1281:J1311)</f>
        <v>81.353133794280211</v>
      </c>
      <c r="J346" s="89">
        <f>SUM('BW Daily Production'!K1281:K1311)</f>
        <v>0</v>
      </c>
      <c r="K346" s="89">
        <f>SUM('BW Daily Production'!L1281:L1311)</f>
        <v>0</v>
      </c>
      <c r="L346" s="89">
        <f>SUM('BW Daily Production'!M1281:M1311)</f>
        <v>44.391999999999982</v>
      </c>
      <c r="M346" s="89">
        <f>SUM('BW Daily Production'!N1281:N1311)</f>
        <v>136.23404562207881</v>
      </c>
      <c r="N346" s="89">
        <f>SUM('BW Daily Production'!O1281:O1311)</f>
        <v>30.466000000000001</v>
      </c>
      <c r="O346" s="89">
        <f>SUM('BW Daily Production'!P1281:P1311)</f>
        <v>93.49672089390549</v>
      </c>
      <c r="P346" s="89">
        <f>SUM('BW Daily Production'!Q1281:Q1311)</f>
        <v>0</v>
      </c>
      <c r="Q346" s="89">
        <f>SUM('BW Daily Production'!R1281:R1311)</f>
        <v>0</v>
      </c>
      <c r="R346" s="89">
        <f>SUM('BW Daily Production'!S1281:S1311)</f>
        <v>0</v>
      </c>
      <c r="S346" s="89">
        <f>SUM('BW Daily Production'!T1281:T1311)</f>
        <v>0</v>
      </c>
      <c r="T346" s="264">
        <f>SUM('BW Daily Production'!U1281:U1311)</f>
        <v>5.0620000000000003</v>
      </c>
      <c r="U346" s="89">
        <f>SUM('BW Daily Production'!V1281:V1311)</f>
        <v>15.534707581072329</v>
      </c>
      <c r="V346" s="89">
        <f>SUM('BW Daily Production'!W1281:W1311)</f>
        <v>0</v>
      </c>
      <c r="W346" s="89">
        <f>SUM('BW Daily Production'!X1281:X1311)</f>
        <v>0</v>
      </c>
      <c r="X346" s="89">
        <f>SUM('BW Daily Production'!Y1281:Y1311)</f>
        <v>0</v>
      </c>
      <c r="Y346" s="89">
        <f>SUM('BW Daily Production'!Z1281:Z1311)</f>
        <v>0</v>
      </c>
      <c r="Z346" s="89">
        <f>SUM('BW Daily Production'!AA1281:AA1311)</f>
        <v>0</v>
      </c>
      <c r="AA346" s="89">
        <f>SUM('BW Daily Production'!AB1281:AB1311)</f>
        <v>0</v>
      </c>
      <c r="AB346" s="87">
        <f t="shared" si="66"/>
        <v>5.0620000000000003</v>
      </c>
      <c r="AC346" s="82">
        <f t="shared" si="56"/>
        <v>15.534707581072331</v>
      </c>
      <c r="AD346" s="81">
        <f t="shared" si="67"/>
        <v>106.42899999999999</v>
      </c>
      <c r="AE346" s="82">
        <f t="shared" si="57"/>
        <v>326.61860789133681</v>
      </c>
      <c r="AF346" s="81">
        <f t="shared" si="68"/>
        <v>4.7562224581645988E-2</v>
      </c>
    </row>
    <row r="347" spans="1:33" x14ac:dyDescent="0.25">
      <c r="A347" s="80">
        <v>40056</v>
      </c>
      <c r="B347" s="89">
        <f>SUM('BW Daily Production'!C1312:C1342)</f>
        <v>1.9229999999999998</v>
      </c>
      <c r="C347" s="89">
        <f>SUM('BW Daily Production'!D1312:D1342)</f>
        <v>5.9014703039119105</v>
      </c>
      <c r="D347" s="89">
        <f>SUM('BW Daily Production'!E1312:E1342)</f>
        <v>0</v>
      </c>
      <c r="E347" s="89">
        <f>SUM('BW Daily Production'!F1312:F1342)</f>
        <v>0</v>
      </c>
      <c r="F347" s="89">
        <f>SUM('BW Daily Production'!G1312:G1342)</f>
        <v>0</v>
      </c>
      <c r="G347" s="89">
        <f>SUM('BW Daily Production'!H1312:H1342)</f>
        <v>0</v>
      </c>
      <c r="H347" s="89">
        <f>SUM('BW Daily Production'!I1312:I1342)</f>
        <v>23.103999999999999</v>
      </c>
      <c r="I347" s="89">
        <f>SUM('BW Daily Production'!J1312:J1342)</f>
        <v>70.90357249172169</v>
      </c>
      <c r="J347" s="89">
        <f>SUM('BW Daily Production'!K1312:K1342)</f>
        <v>0.67700000000000005</v>
      </c>
      <c r="K347" s="89">
        <f>SUM('BW Daily Production'!L1312:L1342)</f>
        <v>2.0776367112575995</v>
      </c>
      <c r="L347" s="89">
        <f>SUM('BW Daily Production'!M1312:M1342)</f>
        <v>41.889999999999986</v>
      </c>
      <c r="M347" s="89">
        <f>SUM('BW Daily Production'!N1312:N1342)</f>
        <v>128.55568956363493</v>
      </c>
      <c r="N347" s="89">
        <f>SUM('BW Daily Production'!O1312:O1342)</f>
        <v>30.553999999999998</v>
      </c>
      <c r="O347" s="89">
        <f>SUM('BW Daily Production'!P1312:P1342)</f>
        <v>93.766782977495865</v>
      </c>
      <c r="P347" s="89">
        <f>SUM('BW Daily Production'!Q1312:Q1342)</f>
        <v>1.0589999999999999</v>
      </c>
      <c r="Q347" s="89">
        <f>SUM('BW Daily Production'!R1312:R1342)</f>
        <v>3.2499516650248119</v>
      </c>
      <c r="R347" s="89">
        <f>SUM('BW Daily Production'!S1312:S1342)</f>
        <v>0</v>
      </c>
      <c r="S347" s="89">
        <f>SUM('BW Daily Production'!T1312:T1342)</f>
        <v>0</v>
      </c>
      <c r="T347" s="264">
        <f>SUM('BW Daily Production'!U1312:U1342)</f>
        <v>10.938999999999998</v>
      </c>
      <c r="U347" s="89">
        <f>SUM('BW Daily Production'!V1312:V1342)</f>
        <v>33.570558322668951</v>
      </c>
      <c r="V347" s="89">
        <f>SUM('BW Daily Production'!W1312:W1342)</f>
        <v>3.8979999999999997</v>
      </c>
      <c r="W347" s="89">
        <f>SUM('BW Daily Production'!X1312:X1342)</f>
        <v>11.962522748127213</v>
      </c>
      <c r="X347" s="89">
        <f>SUM('BW Daily Production'!Y1312:Y1342)</f>
        <v>0</v>
      </c>
      <c r="Y347" s="89">
        <f>SUM('BW Daily Production'!Z1312:Z1342)</f>
        <v>0</v>
      </c>
      <c r="Z347" s="89">
        <f>SUM('BW Daily Production'!AA1312:AA1342)</f>
        <v>0</v>
      </c>
      <c r="AA347" s="89">
        <f>SUM('BW Daily Production'!AB1312:AB1342)</f>
        <v>0</v>
      </c>
      <c r="AB347" s="87">
        <f t="shared" si="66"/>
        <v>14.836999999999998</v>
      </c>
      <c r="AC347" s="82">
        <f t="shared" si="56"/>
        <v>45.533081070796158</v>
      </c>
      <c r="AD347" s="81">
        <f t="shared" si="67"/>
        <v>114.04399999999998</v>
      </c>
      <c r="AE347" s="82">
        <f t="shared" si="57"/>
        <v>349.98818478384288</v>
      </c>
      <c r="AF347" s="81">
        <f t="shared" si="68"/>
        <v>0.13009890919294306</v>
      </c>
    </row>
    <row r="348" spans="1:33" s="57" customFormat="1" x14ac:dyDescent="0.25">
      <c r="A348" s="80">
        <v>40086</v>
      </c>
      <c r="B348" s="89">
        <f>SUM('BW Daily Production'!C1343:C1372)</f>
        <v>0</v>
      </c>
      <c r="C348" s="89">
        <f>SUM('BW Daily Production'!D1343:D1372)</f>
        <v>0</v>
      </c>
      <c r="D348" s="89">
        <f>SUM('BW Daily Production'!E1343:E1372)</f>
        <v>0</v>
      </c>
      <c r="E348" s="89">
        <f>SUM('BW Daily Production'!F1343:F1372)</f>
        <v>0</v>
      </c>
      <c r="F348" s="89">
        <f>SUM('BW Daily Production'!G1343:G1372)</f>
        <v>0</v>
      </c>
      <c r="G348" s="89">
        <f>SUM('BW Daily Production'!H1343:H1372)</f>
        <v>0</v>
      </c>
      <c r="H348" s="89">
        <f>SUM('BW Daily Production'!I1343:I1372)</f>
        <v>11.313000000000001</v>
      </c>
      <c r="I348" s="89">
        <f>SUM('BW Daily Production'!J1343:J1372)</f>
        <v>34.718322177927952</v>
      </c>
      <c r="J348" s="89">
        <f>SUM('BW Daily Production'!K1343:K1372)</f>
        <v>5.6890000000000009</v>
      </c>
      <c r="K348" s="89">
        <f>SUM('BW Daily Production'!L1343:L1372)</f>
        <v>17.458899926653594</v>
      </c>
      <c r="L348" s="89">
        <f>SUM('BW Daily Production'!M1343:M1372)</f>
        <v>29.158999999999999</v>
      </c>
      <c r="M348" s="89">
        <f>SUM('BW Daily Production'!N1343:N1372)</f>
        <v>89.485685175126051</v>
      </c>
      <c r="N348" s="89">
        <f>SUM('BW Daily Production'!O1343:O1372)</f>
        <v>24.485999999999997</v>
      </c>
      <c r="O348" s="89">
        <f>SUM('BW Daily Production'!P1343:P1372)</f>
        <v>75.144774759015618</v>
      </c>
      <c r="P348" s="89">
        <f>SUM('BW Daily Production'!Q1343:Q1372)</f>
        <v>0</v>
      </c>
      <c r="Q348" s="89">
        <f>SUM('BW Daily Production'!R1343:R1372)</f>
        <v>0</v>
      </c>
      <c r="R348" s="89">
        <f>SUM('BW Daily Production'!S1343:S1372)</f>
        <v>0</v>
      </c>
      <c r="S348" s="89">
        <f>SUM('BW Daily Production'!T1343:T1372)</f>
        <v>0</v>
      </c>
      <c r="T348" s="264">
        <f>SUM('BW Daily Production'!U1343:U1372)</f>
        <v>13.443999999999999</v>
      </c>
      <c r="U348" s="89">
        <f>SUM('BW Daily Production'!V1343:V1372)</f>
        <v>41.258121043053414</v>
      </c>
      <c r="V348" s="89">
        <f>SUM('BW Daily Production'!W1343:W1372)</f>
        <v>0.82000000000000006</v>
      </c>
      <c r="W348" s="89">
        <f>SUM('BW Daily Production'!X1343:X1372)</f>
        <v>2.5164875970919223</v>
      </c>
      <c r="X348" s="89">
        <f>SUM('BW Daily Production'!Y1343:Y1372)</f>
        <v>0</v>
      </c>
      <c r="Y348" s="89">
        <f>SUM('BW Daily Production'!Z1343:Z1372)</f>
        <v>0</v>
      </c>
      <c r="Z348" s="89">
        <f>SUM('BW Daily Production'!AA1343:AA1372)</f>
        <v>0</v>
      </c>
      <c r="AA348" s="89">
        <f>SUM('BW Daily Production'!AB1343:AB1372)</f>
        <v>0</v>
      </c>
      <c r="AB348" s="87">
        <f t="shared" si="66"/>
        <v>14.263999999999999</v>
      </c>
      <c r="AC348" s="82">
        <f t="shared" si="56"/>
        <v>43.774608640145345</v>
      </c>
      <c r="AD348" s="81">
        <f t="shared" si="67"/>
        <v>84.911000000000001</v>
      </c>
      <c r="AE348" s="82">
        <f t="shared" si="57"/>
        <v>260.58229067886856</v>
      </c>
      <c r="AF348" s="81">
        <f t="shared" si="68"/>
        <v>0.16798765766508461</v>
      </c>
    </row>
    <row r="349" spans="1:33" s="57" customFormat="1" x14ac:dyDescent="0.25">
      <c r="A349" s="80">
        <v>40117</v>
      </c>
      <c r="B349" s="89">
        <f>SUM('BW Daily Production'!C1373:C1403)</f>
        <v>0</v>
      </c>
      <c r="C349" s="89">
        <f>SUM('BW Daily Production'!D1373:D1403)</f>
        <v>0</v>
      </c>
      <c r="D349" s="89">
        <f>SUM('BW Daily Production'!E1373:E1403)</f>
        <v>0</v>
      </c>
      <c r="E349" s="89">
        <f>SUM('BW Daily Production'!F1373:F1403)</f>
        <v>0</v>
      </c>
      <c r="F349" s="89">
        <f>SUM('BW Daily Production'!G1373:G1403)</f>
        <v>0</v>
      </c>
      <c r="G349" s="89">
        <f>SUM('BW Daily Production'!H1373:H1403)</f>
        <v>0</v>
      </c>
      <c r="H349" s="89">
        <f>SUM('BW Daily Production'!I1373:I1403)</f>
        <v>25.033000000000001</v>
      </c>
      <c r="I349" s="89">
        <f>SUM('BW Daily Production'!J1373:J1403)</f>
        <v>76.823456119514759</v>
      </c>
      <c r="J349" s="89">
        <f>SUM('BW Daily Production'!K1373:K1403)</f>
        <v>0.87200000000000011</v>
      </c>
      <c r="K349" s="89">
        <f>SUM('BW Daily Production'!L1373:L1403)</f>
        <v>2.6760697373953128</v>
      </c>
      <c r="L349" s="89">
        <f>SUM('BW Daily Production'!M1373:M1403)</f>
        <v>37.882999999999996</v>
      </c>
      <c r="M349" s="89">
        <f>SUM('BW Daily Production'!N1373:N1403)</f>
        <v>116.25865809833329</v>
      </c>
      <c r="N349" s="89">
        <f>SUM('BW Daily Production'!O1373:O1403)</f>
        <v>38.332999999999991</v>
      </c>
      <c r="O349" s="89">
        <f>SUM('BW Daily Production'!P1373:P1403)</f>
        <v>117.63965738942034</v>
      </c>
      <c r="P349" s="89">
        <f>SUM('BW Daily Production'!Q1373:Q1403)</f>
        <v>0</v>
      </c>
      <c r="Q349" s="89">
        <f>SUM('BW Daily Production'!R1373:R1403)</f>
        <v>0</v>
      </c>
      <c r="R349" s="89">
        <f>SUM('BW Daily Production'!S1373:S1403)</f>
        <v>0</v>
      </c>
      <c r="S349" s="89">
        <f>SUM('BW Daily Production'!T1373:T1403)</f>
        <v>0</v>
      </c>
      <c r="T349" s="264">
        <f>SUM('BW Daily Production'!U1373:U1403)</f>
        <v>28.465000000000003</v>
      </c>
      <c r="U349" s="89">
        <f>SUM('BW Daily Production'!V1373:V1403)</f>
        <v>87.355877379538498</v>
      </c>
      <c r="V349" s="89">
        <f>SUM('BW Daily Production'!W1373:W1403)</f>
        <v>0</v>
      </c>
      <c r="W349" s="89">
        <f>SUM('BW Daily Production'!X1373:X1403)</f>
        <v>0</v>
      </c>
      <c r="X349" s="89">
        <f>SUM('BW Daily Production'!Y1373:Y1403)</f>
        <v>8.1589999999999989</v>
      </c>
      <c r="Y349" s="89">
        <f>SUM('BW Daily Production'!Z1373:Z1403)</f>
        <v>25.039051591064627</v>
      </c>
      <c r="Z349" s="89">
        <f>SUM('BW Daily Production'!AA1373:AA1403)</f>
        <v>0</v>
      </c>
      <c r="AA349" s="89">
        <f>SUM('BW Daily Production'!AB1373:AB1403)</f>
        <v>0</v>
      </c>
      <c r="AB349" s="87">
        <f t="shared" si="66"/>
        <v>36.624000000000002</v>
      </c>
      <c r="AC349" s="82">
        <f t="shared" si="56"/>
        <v>112.39492897060313</v>
      </c>
      <c r="AD349" s="81">
        <f t="shared" si="67"/>
        <v>138.745</v>
      </c>
      <c r="AE349" s="82">
        <f t="shared" si="57"/>
        <v>425.79277031526681</v>
      </c>
      <c r="AF349" s="81">
        <f t="shared" si="68"/>
        <v>0.26396626905474074</v>
      </c>
    </row>
    <row r="350" spans="1:33" s="57" customFormat="1" x14ac:dyDescent="0.25">
      <c r="A350" s="80">
        <v>40147</v>
      </c>
      <c r="B350" s="89">
        <f>SUM('BW Daily Production'!C1404:C1433)</f>
        <v>1.8660000000000001</v>
      </c>
      <c r="C350" s="89">
        <f>SUM('BW Daily Production'!D1404:D1433)</f>
        <v>5.7265437270408874</v>
      </c>
      <c r="D350" s="89">
        <f>SUM('BW Daily Production'!E1404:E1433)</f>
        <v>0</v>
      </c>
      <c r="E350" s="89">
        <f>SUM('BW Daily Production'!F1404:F1433)</f>
        <v>0</v>
      </c>
      <c r="F350" s="89">
        <f>SUM('BW Daily Production'!G1404:G1433)</f>
        <v>0</v>
      </c>
      <c r="G350" s="89">
        <f>SUM('BW Daily Production'!H1404:H1433)</f>
        <v>0</v>
      </c>
      <c r="H350" s="89">
        <f>SUM('BW Daily Production'!I1404:I1433)</f>
        <v>24.037999999999993</v>
      </c>
      <c r="I350" s="89">
        <f>SUM('BW Daily Production'!J1404:J1433)</f>
        <v>73.769913242555631</v>
      </c>
      <c r="J350" s="89">
        <f>SUM('BW Daily Production'!K1404:K1433)</f>
        <v>0.187</v>
      </c>
      <c r="K350" s="89">
        <f>SUM('BW Daily Production'!L1404:L1433)</f>
        <v>0.57388192762949941</v>
      </c>
      <c r="L350" s="89">
        <f>SUM('BW Daily Production'!M1404:M1433)</f>
        <v>31.137999999999998</v>
      </c>
      <c r="M350" s="89">
        <f>SUM('BW Daily Production'!N1404:N1433)</f>
        <v>95.559013168595456</v>
      </c>
      <c r="N350" s="89">
        <f>SUM('BW Daily Production'!O1404:O1433)</f>
        <v>23.317999999999998</v>
      </c>
      <c r="O350" s="89">
        <f>SUM('BW Daily Production'!P1404:P1433)</f>
        <v>71.560314376816407</v>
      </c>
      <c r="P350" s="89">
        <f>SUM('BW Daily Production'!Q1404:Q1433)</f>
        <v>1.472</v>
      </c>
      <c r="Q350" s="89">
        <f>SUM('BW Daily Production'!R1404:R1433)</f>
        <v>4.517402125511353</v>
      </c>
      <c r="R350" s="89">
        <f>SUM('BW Daily Production'!S1404:S1433)</f>
        <v>0</v>
      </c>
      <c r="S350" s="89">
        <f>SUM('BW Daily Production'!T1404:T1433)</f>
        <v>0</v>
      </c>
      <c r="T350" s="264">
        <f>SUM('BW Daily Production'!U1404:U1433)</f>
        <v>12.467000000000002</v>
      </c>
      <c r="U350" s="89">
        <f>SUM('BW Daily Production'!V1404:V1433)</f>
        <v>38.259818137737803</v>
      </c>
      <c r="V350" s="89">
        <f>SUM('BW Daily Production'!W1404:W1433)</f>
        <v>1.3779999999999999</v>
      </c>
      <c r="W350" s="89">
        <f>SUM('BW Daily Production'!X1404:X1433)</f>
        <v>4.2289267180398404</v>
      </c>
      <c r="X350" s="89">
        <f>SUM('BW Daily Production'!Y1404:Y1433)</f>
        <v>35.088000000000001</v>
      </c>
      <c r="Y350" s="89">
        <f>SUM('BW Daily Production'!Z1404:Z1433)</f>
        <v>107.68111805702605</v>
      </c>
      <c r="Z350" s="89">
        <f>SUM('BW Daily Production'!AA1404:AA1433)</f>
        <v>0</v>
      </c>
      <c r="AA350" s="89">
        <f>SUM('BW Daily Production'!AB1404:AB1433)</f>
        <v>0</v>
      </c>
      <c r="AB350" s="87">
        <f t="shared" si="66"/>
        <v>48.933000000000007</v>
      </c>
      <c r="AC350" s="82">
        <f t="shared" si="56"/>
        <v>150.16986291280372</v>
      </c>
      <c r="AD350" s="81">
        <f t="shared" si="67"/>
        <v>130.95200000000003</v>
      </c>
      <c r="AE350" s="82">
        <f t="shared" si="57"/>
        <v>401.87693148095303</v>
      </c>
      <c r="AF350" s="81">
        <f t="shared" si="68"/>
        <v>0.37367126886187302</v>
      </c>
    </row>
    <row r="351" spans="1:33" s="57" customFormat="1" x14ac:dyDescent="0.25">
      <c r="A351" s="383">
        <v>40178</v>
      </c>
      <c r="B351" s="267">
        <f>SUM('BW Daily Production'!C1434:C1464)</f>
        <v>0</v>
      </c>
      <c r="C351" s="267">
        <f>SUM('BW Daily Production'!D1434:D1464)</f>
        <v>0</v>
      </c>
      <c r="D351" s="267">
        <f>SUM('BW Daily Production'!E1434:E1464)</f>
        <v>0</v>
      </c>
      <c r="E351" s="267">
        <f>SUM('BW Daily Production'!F1434:F1464)</f>
        <v>0</v>
      </c>
      <c r="F351" s="267">
        <f>SUM('BW Daily Production'!G1434:G1464)</f>
        <v>0</v>
      </c>
      <c r="G351" s="267">
        <f>SUM('BW Daily Production'!H1434:H1464)</f>
        <v>0</v>
      </c>
      <c r="H351" s="267">
        <f>SUM('BW Daily Production'!I1434:I1464)</f>
        <v>23.230999999999998</v>
      </c>
      <c r="I351" s="267">
        <f>SUM('BW Daily Production'!J1434:J1464)</f>
        <v>71.293321180539579</v>
      </c>
      <c r="J351" s="267">
        <f>SUM('BW Daily Production'!K1434:K1464)</f>
        <v>1.3140000000000001</v>
      </c>
      <c r="K351" s="267">
        <f>SUM('BW Daily Production'!L1434:L1464)</f>
        <v>4.0325179299741292</v>
      </c>
      <c r="L351" s="267">
        <f>SUM('BW Daily Production'!M1434:M1464)</f>
        <v>40.511999999999986</v>
      </c>
      <c r="M351" s="267">
        <f>SUM('BW Daily Production'!N1434:N1464)</f>
        <v>124.32676284559507</v>
      </c>
      <c r="N351" s="267">
        <f>SUM('BW Daily Production'!O1434:O1464)</f>
        <v>22.487000000000002</v>
      </c>
      <c r="O351" s="267">
        <f>SUM('BW Daily Production'!P1434:P1464)</f>
        <v>69.01006901927569</v>
      </c>
      <c r="P351" s="267">
        <f>SUM('BW Daily Production'!Q1434:Q1464)</f>
        <v>0</v>
      </c>
      <c r="Q351" s="267">
        <f>SUM('BW Daily Production'!R1434:R1464)</f>
        <v>0</v>
      </c>
      <c r="R351" s="267">
        <f>SUM('BW Daily Production'!S1434:S1464)</f>
        <v>0</v>
      </c>
      <c r="S351" s="267">
        <f>SUM('BW Daily Production'!T1434:T1464)</f>
        <v>0</v>
      </c>
      <c r="T351" s="266">
        <f>SUM('BW Daily Production'!U1434:U1464)</f>
        <v>1.2709999999999999</v>
      </c>
      <c r="U351" s="267">
        <f>SUM('BW Daily Production'!V1434:V1464)</f>
        <v>3.9005557754924798</v>
      </c>
      <c r="V351" s="267">
        <f>SUM('BW Daily Production'!W1434:W1464)</f>
        <v>4.5950000000000006</v>
      </c>
      <c r="W351" s="267">
        <f>SUM('BW Daily Production'!X1434:X1464)</f>
        <v>14.101537205655344</v>
      </c>
      <c r="X351" s="267">
        <f>SUM('BW Daily Production'!Y1434:Y1464)</f>
        <v>18.082000000000001</v>
      </c>
      <c r="Y351" s="267">
        <f>SUM('BW Daily Production'!Z1434:Z1464)</f>
        <v>55.491620403190417</v>
      </c>
      <c r="Z351" s="267">
        <f>SUM('BW Daily Production'!AA1434:AA1464)</f>
        <v>0</v>
      </c>
      <c r="AA351" s="267">
        <f>SUM('BW Daily Production'!AB1434:AB1464)</f>
        <v>0</v>
      </c>
      <c r="AB351" s="374">
        <f t="shared" si="66"/>
        <v>23.948</v>
      </c>
      <c r="AC351" s="381">
        <f t="shared" si="56"/>
        <v>73.493713384338236</v>
      </c>
      <c r="AD351" s="382">
        <f t="shared" si="67"/>
        <v>111.49199999999999</v>
      </c>
      <c r="AE351" s="381">
        <f t="shared" si="57"/>
        <v>342.15638435972267</v>
      </c>
      <c r="AF351" s="382">
        <f t="shared" si="68"/>
        <v>0.21479568040756289</v>
      </c>
    </row>
    <row r="352" spans="1:33" s="57" customFormat="1" x14ac:dyDescent="0.25">
      <c r="A352" s="368">
        <v>40209</v>
      </c>
      <c r="B352" s="85">
        <f>SUM('BW Daily Production'!C1465:C1495)</f>
        <v>0</v>
      </c>
      <c r="C352" s="85">
        <f>SUM('BW Daily Production'!D1465:D1495)</f>
        <v>0</v>
      </c>
      <c r="D352" s="85">
        <f>SUM('BW Daily Production'!E1465:E1495)</f>
        <v>0</v>
      </c>
      <c r="E352" s="85">
        <f>SUM('BW Daily Production'!F1465:F1495)</f>
        <v>0</v>
      </c>
      <c r="F352" s="85">
        <f>SUM('BW Daily Production'!G1465:G1495)</f>
        <v>8.0000000000000002E-3</v>
      </c>
      <c r="G352" s="85">
        <f>SUM('BW Daily Production'!H1465:H1495)</f>
        <v>2.4551098508213878E-2</v>
      </c>
      <c r="H352" s="85">
        <f>SUM('BW Daily Production'!I1465:I1495)</f>
        <v>23.899000000000008</v>
      </c>
      <c r="I352" s="85">
        <f>SUM('BW Daily Production'!J1465:J1495)</f>
        <v>73.343337905975417</v>
      </c>
      <c r="J352" s="85">
        <f>SUM('BW Daily Production'!K1465:K1495)</f>
        <v>0</v>
      </c>
      <c r="K352" s="85">
        <f>SUM('BW Daily Production'!L1465:L1495)</f>
        <v>0</v>
      </c>
      <c r="L352" s="85">
        <f>SUM('BW Daily Production'!M1465:M1495)</f>
        <v>41.913000000000004</v>
      </c>
      <c r="M352" s="85">
        <f>SUM('BW Daily Production'!N1465:N1495)</f>
        <v>128.62627397184602</v>
      </c>
      <c r="N352" s="85">
        <f>SUM('BW Daily Production'!O1465:O1495)</f>
        <v>14.925000000000001</v>
      </c>
      <c r="O352" s="85">
        <f>SUM('BW Daily Production'!P1465:P1495)</f>
        <v>45.803143154386525</v>
      </c>
      <c r="P352" s="85">
        <f>SUM('BW Daily Production'!Q1465:Q1495)</f>
        <v>0</v>
      </c>
      <c r="Q352" s="85">
        <f>SUM('BW Daily Production'!R1465:R1495)</f>
        <v>0</v>
      </c>
      <c r="R352" s="85">
        <f>SUM('BW Daily Production'!S1465:S1495)</f>
        <v>0</v>
      </c>
      <c r="S352" s="85">
        <f>SUM('BW Daily Production'!T1465:T1495)</f>
        <v>0</v>
      </c>
      <c r="T352" s="271">
        <f>SUM('BW Daily Production'!U1465:U1495)</f>
        <v>0.19700000000000001</v>
      </c>
      <c r="U352" s="85">
        <f>SUM('BW Daily Production'!V1465:V1495)</f>
        <v>0.60457080076476677</v>
      </c>
      <c r="V352" s="85">
        <f>SUM('BW Daily Production'!W1465:W1495)</f>
        <v>0</v>
      </c>
      <c r="W352" s="85">
        <f>SUM('BW Daily Production'!X1465:X1495)</f>
        <v>0</v>
      </c>
      <c r="X352" s="85">
        <f>SUM('BW Daily Production'!Y1465:Y1495)</f>
        <v>7.8609999999999998</v>
      </c>
      <c r="Y352" s="85">
        <f>SUM('BW Daily Production'!Z1465:Z1495)</f>
        <v>24.124523171633658</v>
      </c>
      <c r="Z352" s="85">
        <f>SUM('BW Daily Production'!AA1465:AA1495)</f>
        <v>0</v>
      </c>
      <c r="AA352" s="85">
        <f>SUM('BW Daily Production'!AB1465:AB1495)</f>
        <v>0</v>
      </c>
      <c r="AB352" s="63">
        <f t="shared" si="66"/>
        <v>8.0579999999999998</v>
      </c>
      <c r="AC352" s="62">
        <f t="shared" si="56"/>
        <v>24.729093972398427</v>
      </c>
      <c r="AD352" s="77">
        <f t="shared" si="67"/>
        <v>88.803000000000011</v>
      </c>
      <c r="AE352" s="62">
        <f t="shared" si="57"/>
        <v>272.52640010311467</v>
      </c>
      <c r="AF352" s="77">
        <f t="shared" si="68"/>
        <v>9.0740177696699426E-2</v>
      </c>
    </row>
    <row r="353" spans="1:34" s="57" customFormat="1" x14ac:dyDescent="0.25">
      <c r="A353" s="90">
        <v>40237</v>
      </c>
      <c r="B353" s="85">
        <f>SUM('BW Daily Production'!C1496:C1523)</f>
        <v>1.669</v>
      </c>
      <c r="C353" s="91">
        <f>SUM('BW Daily Production'!D1496:D1523)</f>
        <v>5.1219729262761202</v>
      </c>
      <c r="D353" s="85">
        <f>SUM('BW Daily Production'!E1496:E1523)</f>
        <v>0</v>
      </c>
      <c r="E353" s="85">
        <f>SUM('BW Daily Production'!F1496:F1523)</f>
        <v>0</v>
      </c>
      <c r="F353" s="91">
        <f>SUM('BW Daily Production'!G1496:G1523)</f>
        <v>15.025999999999996</v>
      </c>
      <c r="G353" s="91">
        <f>SUM('BW Daily Production'!H1496:H1523)</f>
        <v>46.113100773052707</v>
      </c>
      <c r="H353" s="91">
        <f>SUM('BW Daily Production'!I1496:I1523)</f>
        <v>17.173999999999999</v>
      </c>
      <c r="I353" s="91">
        <f>SUM('BW Daily Production'!J1496:J1523)</f>
        <v>52.70507072250814</v>
      </c>
      <c r="J353" s="91">
        <f>SUM('BW Daily Production'!K1496:K1523)</f>
        <v>2.6579999999999999</v>
      </c>
      <c r="K353" s="91">
        <f>SUM('BW Daily Production'!L1496:L1523)</f>
        <v>8.1571024793540587</v>
      </c>
      <c r="L353" s="91">
        <f>SUM('BW Daily Production'!M1496:M1523)</f>
        <v>14.301999999999998</v>
      </c>
      <c r="M353" s="91">
        <f>SUM('BW Daily Production'!N1496:N1523)</f>
        <v>43.891226358059363</v>
      </c>
      <c r="N353" s="91">
        <f>SUM('BW Daily Production'!O1496:O1523)</f>
        <v>23.493999999999996</v>
      </c>
      <c r="O353" s="91">
        <f>SUM('BW Daily Production'!P1496:P1523)</f>
        <v>72.1004385439971</v>
      </c>
      <c r="P353" s="91">
        <f>SUM('BW Daily Production'!Q1496:Q1523)</f>
        <v>1.194</v>
      </c>
      <c r="Q353" s="91">
        <f>SUM('BW Daily Production'!R1496:R1523)</f>
        <v>3.6642514523509213</v>
      </c>
      <c r="R353" s="85">
        <f>SUM('BW Daily Production'!S1496:S1523)</f>
        <v>0</v>
      </c>
      <c r="S353" s="85">
        <f>SUM('BW Daily Production'!T1496:T1523)</f>
        <v>0</v>
      </c>
      <c r="T353" s="373">
        <f>SUM('BW Daily Production'!U1496:U1523)</f>
        <v>1.75</v>
      </c>
      <c r="U353" s="91">
        <f>SUM('BW Daily Production'!V1496:V1523)</f>
        <v>5.3705527986717856</v>
      </c>
      <c r="V353" s="85">
        <f>SUM('BW Daily Production'!W1496:W1523)</f>
        <v>0</v>
      </c>
      <c r="W353" s="85">
        <f>SUM('BW Daily Production'!X1496:X1523)</f>
        <v>0</v>
      </c>
      <c r="X353" s="91">
        <f>SUM('BW Daily Production'!Y1496:Y1523)</f>
        <v>27.918000000000003</v>
      </c>
      <c r="Y353" s="91">
        <f>SUM('BW Daily Production'!Z1496:Z1523)</f>
        <v>85.6771960190394</v>
      </c>
      <c r="Z353" s="85">
        <f>SUM('BW Daily Production'!AA1496:AA1523)</f>
        <v>0</v>
      </c>
      <c r="AA353" s="85">
        <f>SUM('BW Daily Production'!AB1496:AB1523)</f>
        <v>0</v>
      </c>
      <c r="AB353" s="92">
        <f t="shared" si="66"/>
        <v>29.668000000000003</v>
      </c>
      <c r="AC353" s="93">
        <f t="shared" si="56"/>
        <v>91.047748817711181</v>
      </c>
      <c r="AD353" s="94">
        <f t="shared" si="67"/>
        <v>105.18499999999997</v>
      </c>
      <c r="AE353" s="93">
        <f t="shared" si="57"/>
        <v>322.80091207330946</v>
      </c>
      <c r="AF353" s="94">
        <f t="shared" si="68"/>
        <v>0.28205542615391938</v>
      </c>
      <c r="AG353" s="95" t="s">
        <v>339</v>
      </c>
    </row>
    <row r="354" spans="1:34" x14ac:dyDescent="0.25">
      <c r="A354" s="249">
        <v>40268</v>
      </c>
      <c r="B354" s="85">
        <f>SUM('BW Daily Production'!C1524:C1554)</f>
        <v>2.484</v>
      </c>
      <c r="C354" s="85">
        <f>SUM('BW Daily Production'!D1524:D1554)</f>
        <v>7.6231160868004082</v>
      </c>
      <c r="D354" s="85">
        <f>SUM('BW Daily Production'!E1524:E1554)</f>
        <v>0</v>
      </c>
      <c r="E354" s="85">
        <f>SUM('BW Daily Production'!F1524:F1554)</f>
        <v>0</v>
      </c>
      <c r="F354" s="85">
        <f>SUM('BW Daily Production'!G1524:G1554)</f>
        <v>16.432000000000006</v>
      </c>
      <c r="G354" s="85">
        <f>SUM('BW Daily Production'!H1524:H1554)</f>
        <v>50.427956335871308</v>
      </c>
      <c r="H354" s="85">
        <f>SUM('BW Daily Production'!I1524:I1554)</f>
        <v>19.337</v>
      </c>
      <c r="I354" s="85">
        <f>SUM('BW Daily Production'!J1524:J1554)</f>
        <v>59.343073981666471</v>
      </c>
      <c r="J354" s="85">
        <f>SUM('BW Daily Production'!K1524:K1554)</f>
        <v>0.78599999999999992</v>
      </c>
      <c r="K354" s="85">
        <f>SUM('BW Daily Production'!L1524:L1554)</f>
        <v>2.4121454284320136</v>
      </c>
      <c r="L354" s="85">
        <f>SUM('BW Daily Production'!M1524:M1554)</f>
        <v>13.424999999999999</v>
      </c>
      <c r="M354" s="85">
        <f>SUM('BW Daily Production'!N1524:N1554)</f>
        <v>41.199812184096416</v>
      </c>
      <c r="N354" s="85">
        <f>SUM('BW Daily Production'!O1524:O1554)</f>
        <v>0</v>
      </c>
      <c r="O354" s="85">
        <f>SUM('BW Daily Production'!P1524:P1554)</f>
        <v>0</v>
      </c>
      <c r="P354" s="85">
        <f>SUM('BW Daily Production'!Q1524:Q1554)</f>
        <v>0.214</v>
      </c>
      <c r="Q354" s="85">
        <f>SUM('BW Daily Production'!R1524:R1554)</f>
        <v>0.6567418850947212</v>
      </c>
      <c r="R354" s="85">
        <f>SUM('BW Daily Production'!S1524:S1554)</f>
        <v>0</v>
      </c>
      <c r="S354" s="85">
        <f>SUM('BW Daily Production'!T1524:T1554)</f>
        <v>0</v>
      </c>
      <c r="T354" s="271">
        <f>SUM('BW Daily Production'!U1524:U1554)</f>
        <v>0</v>
      </c>
      <c r="U354" s="85">
        <f>SUM('BW Daily Production'!V1524:V1554)</f>
        <v>0</v>
      </c>
      <c r="V354" s="85">
        <f>SUM('BW Daily Production'!W1524:W1554)</f>
        <v>0</v>
      </c>
      <c r="W354" s="85">
        <f>SUM('BW Daily Production'!X1524:X1554)</f>
        <v>0</v>
      </c>
      <c r="X354" s="85">
        <f>SUM('BW Daily Production'!Y1524:Y1554)</f>
        <v>17.513999999999999</v>
      </c>
      <c r="Y354" s="85">
        <f>SUM('BW Daily Production'!Z1524:Z1554)</f>
        <v>53.748492409107222</v>
      </c>
      <c r="Z354" s="85">
        <f>SUM('BW Daily Production'!AA1524:AA1554)</f>
        <v>0</v>
      </c>
      <c r="AA354" s="85">
        <f>SUM('BW Daily Production'!AB1524:AB1554)</f>
        <v>0</v>
      </c>
      <c r="AB354" s="63">
        <f t="shared" si="66"/>
        <v>17.513999999999999</v>
      </c>
      <c r="AC354" s="62">
        <f t="shared" si="56"/>
        <v>53.748492409107229</v>
      </c>
      <c r="AD354" s="77">
        <f t="shared" si="67"/>
        <v>70.191999999999993</v>
      </c>
      <c r="AE354" s="62">
        <f t="shared" si="57"/>
        <v>215.41133831106856</v>
      </c>
      <c r="AF354" s="77">
        <f t="shared" si="68"/>
        <v>0.24951561431502167</v>
      </c>
      <c r="AH354" s="96"/>
    </row>
    <row r="355" spans="1:34" x14ac:dyDescent="0.25">
      <c r="A355" s="90">
        <v>40298</v>
      </c>
      <c r="B355" s="85">
        <f>SUM('BW Daily Production'!C1555:C1584)</f>
        <v>0.84299999999999997</v>
      </c>
      <c r="C355" s="85">
        <f>SUM('BW Daily Production'!D1555:D1584)</f>
        <v>2.5870720053030372</v>
      </c>
      <c r="D355" s="85">
        <f>SUM('BW Daily Production'!E1555:E1584)</f>
        <v>0</v>
      </c>
      <c r="E355" s="85">
        <f>SUM('BW Daily Production'!F1555:F1584)</f>
        <v>0</v>
      </c>
      <c r="F355" s="85">
        <f>SUM('BW Daily Production'!G1555:G1584)</f>
        <v>16.413000000000004</v>
      </c>
      <c r="G355" s="85">
        <f>SUM('BW Daily Production'!H1555:H1584)</f>
        <v>50.369647476914295</v>
      </c>
      <c r="H355" s="85">
        <f>SUM('BW Daily Production'!I1555:I1584)</f>
        <v>24.651</v>
      </c>
      <c r="I355" s="85">
        <f>SUM('BW Daily Production'!J1555:J1584)</f>
        <v>75.651141165747546</v>
      </c>
      <c r="J355" s="85">
        <f>SUM('BW Daily Production'!K1555:K1584)</f>
        <v>1.1910000000000001</v>
      </c>
      <c r="K355" s="85">
        <f>SUM('BW Daily Production'!L1555:L1584)</f>
        <v>3.6550447904103409</v>
      </c>
      <c r="L355" s="85">
        <f>SUM('BW Daily Production'!M1555:M1584)</f>
        <v>9.8079999999999981</v>
      </c>
      <c r="M355" s="85">
        <f>SUM('BW Daily Production'!N1555:N1584)</f>
        <v>30.099646771070212</v>
      </c>
      <c r="N355" s="85">
        <f>SUM('BW Daily Production'!O1555:O1584)</f>
        <v>3.2000000000000001E-2</v>
      </c>
      <c r="O355" s="85">
        <f>SUM('BW Daily Production'!P1555:P1584)</f>
        <v>9.820439403285551E-2</v>
      </c>
      <c r="P355" s="85">
        <f>SUM('BW Daily Production'!Q1555:Q1584)</f>
        <v>0</v>
      </c>
      <c r="Q355" s="85">
        <f>SUM('BW Daily Production'!R1555:R1584)</f>
        <v>0</v>
      </c>
      <c r="R355" s="85">
        <f>SUM('BW Daily Production'!S1555:S1584)</f>
        <v>0</v>
      </c>
      <c r="S355" s="85">
        <f>SUM('BW Daily Production'!T1555:T1584)</f>
        <v>0</v>
      </c>
      <c r="T355" s="271">
        <f>SUM('BW Daily Production'!U1555:U1584)</f>
        <v>5.032</v>
      </c>
      <c r="U355" s="85">
        <f>SUM('BW Daily Production'!V1555:V1584)</f>
        <v>15.442640961666527</v>
      </c>
      <c r="V355" s="85">
        <f>SUM('BW Daily Production'!W1555:W1584)</f>
        <v>1.8580000000000001</v>
      </c>
      <c r="W355" s="85">
        <f>SUM('BW Daily Production'!X1555:X1584)</f>
        <v>5.7019926285326736</v>
      </c>
      <c r="X355" s="85">
        <f>SUM('BW Daily Production'!Y1555:Y1584)</f>
        <v>1.802</v>
      </c>
      <c r="Y355" s="85">
        <f>SUM('BW Daily Production'!Z1555:Z1584)</f>
        <v>5.5301349389751753</v>
      </c>
      <c r="Z355" s="85">
        <f>SUM('BW Daily Production'!AA1555:AA1584)</f>
        <v>1E-3</v>
      </c>
      <c r="AA355" s="85">
        <f>SUM('BW Daily Production'!AB1555:AB1584)</f>
        <v>3.0688873135267347E-3</v>
      </c>
      <c r="AB355" s="63">
        <f t="shared" si="66"/>
        <v>8.6929999999999996</v>
      </c>
      <c r="AC355" s="62">
        <f t="shared" si="56"/>
        <v>26.677837416487904</v>
      </c>
      <c r="AD355" s="77">
        <f t="shared" si="67"/>
        <v>61.631</v>
      </c>
      <c r="AE355" s="62">
        <f t="shared" si="57"/>
        <v>189.13859401996618</v>
      </c>
      <c r="AF355" s="77">
        <f t="shared" si="68"/>
        <v>0.14104914734468044</v>
      </c>
    </row>
    <row r="356" spans="1:34" x14ac:dyDescent="0.25">
      <c r="A356" s="90">
        <v>40329</v>
      </c>
      <c r="B356" s="85">
        <f>SUM('BW Daily Production'!C1585:C1615)</f>
        <v>0</v>
      </c>
      <c r="C356" s="85">
        <f>SUM('BW Daily Production'!D1585:D1615)</f>
        <v>0</v>
      </c>
      <c r="D356" s="85">
        <f>SUM('BW Daily Production'!E1585:E1615)</f>
        <v>0</v>
      </c>
      <c r="E356" s="85">
        <f>SUM('BW Daily Production'!F1585:F1615)</f>
        <v>0</v>
      </c>
      <c r="F356" s="85">
        <f>SUM('BW Daily Production'!G1585:G1615)</f>
        <v>0</v>
      </c>
      <c r="G356" s="85">
        <f>SUM('BW Daily Production'!H1585:H1615)</f>
        <v>0</v>
      </c>
      <c r="H356" s="85">
        <f>SUM('BW Daily Production'!I1585:I1615)</f>
        <v>13.404999999999999</v>
      </c>
      <c r="I356" s="85">
        <f>SUM('BW Daily Production'!J1585:J1615)</f>
        <v>41.138434437825879</v>
      </c>
      <c r="J356" s="85">
        <f>SUM('BW Daily Production'!K1585:K1615)</f>
        <v>2.5829999999999997</v>
      </c>
      <c r="K356" s="85">
        <f>SUM('BW Daily Production'!L1585:L1615)</f>
        <v>7.9269359308395542</v>
      </c>
      <c r="L356" s="85">
        <f>SUM('BW Daily Production'!M1585:M1615)</f>
        <v>23.718</v>
      </c>
      <c r="M356" s="85">
        <f>SUM('BW Daily Production'!N1585:N1615)</f>
        <v>72.78786930222708</v>
      </c>
      <c r="N356" s="85">
        <f>SUM('BW Daily Production'!O1585:O1615)</f>
        <v>1E-3</v>
      </c>
      <c r="O356" s="85">
        <f>SUM('BW Daily Production'!P1585:P1615)</f>
        <v>3.0688873135267347E-3</v>
      </c>
      <c r="P356" s="85">
        <f>SUM('BW Daily Production'!Q1585:Q1615)</f>
        <v>0</v>
      </c>
      <c r="Q356" s="85">
        <f>SUM('BW Daily Production'!R1585:R1615)</f>
        <v>0</v>
      </c>
      <c r="R356" s="85">
        <f>SUM('BW Daily Production'!S1585:S1615)</f>
        <v>0</v>
      </c>
      <c r="S356" s="85">
        <f>SUM('BW Daily Production'!T1585:T1615)</f>
        <v>0</v>
      </c>
      <c r="T356" s="271">
        <f>SUM('BW Daily Production'!U1585:U1615)</f>
        <v>2.3639999999999999</v>
      </c>
      <c r="U356" s="85">
        <f>SUM('BW Daily Production'!V1585:V1615)</f>
        <v>7.2548496091772012</v>
      </c>
      <c r="V356" s="85">
        <f>SUM('BW Daily Production'!W1585:W1615)</f>
        <v>21.983000000000004</v>
      </c>
      <c r="W356" s="85">
        <f>SUM('BW Daily Production'!X1585:X1615)</f>
        <v>67.463349813258219</v>
      </c>
      <c r="X356" s="85">
        <f>SUM('BW Daily Production'!Y1585:Y1615)</f>
        <v>3.3880000000000003</v>
      </c>
      <c r="Y356" s="85">
        <f>SUM('BW Daily Production'!Z1585:Z1615)</f>
        <v>10.397390218228576</v>
      </c>
      <c r="Z356" s="85">
        <f>SUM('BW Daily Production'!AA1585:AA1615)</f>
        <v>6.4009999999999989</v>
      </c>
      <c r="AA356" s="85">
        <f>SUM('BW Daily Production'!AB1585:AB1615)</f>
        <v>19.643947693884627</v>
      </c>
      <c r="AB356" s="63">
        <f t="shared" si="66"/>
        <v>34.136000000000003</v>
      </c>
      <c r="AC356" s="62">
        <f t="shared" si="56"/>
        <v>104.75953733454861</v>
      </c>
      <c r="AD356" s="77">
        <f t="shared" si="67"/>
        <v>73.843000000000004</v>
      </c>
      <c r="AE356" s="62">
        <f t="shared" si="57"/>
        <v>226.61584589275466</v>
      </c>
      <c r="AF356" s="77">
        <f t="shared" si="68"/>
        <v>0.46227807645951546</v>
      </c>
    </row>
    <row r="357" spans="1:34" x14ac:dyDescent="0.25">
      <c r="A357" s="90">
        <v>40359</v>
      </c>
      <c r="B357" s="85">
        <f>SUM('BW Daily Production'!C1616:C1645)</f>
        <v>13.788</v>
      </c>
      <c r="C357" s="85">
        <f>SUM('BW Daily Production'!D1616:D1645)</f>
        <v>42.313818278906616</v>
      </c>
      <c r="D357" s="85">
        <f>SUM('BW Daily Production'!E1616:E1645)</f>
        <v>0</v>
      </c>
      <c r="E357" s="85">
        <f>SUM('BW Daily Production'!F1616:F1645)</f>
        <v>0</v>
      </c>
      <c r="F357" s="85">
        <f>SUM('BW Daily Production'!G1616:G1645)</f>
        <v>7.8109999999999999</v>
      </c>
      <c r="G357" s="85">
        <f>SUM('BW Daily Production'!H1616:H1645)</f>
        <v>23.971078805957326</v>
      </c>
      <c r="H357" s="85">
        <f>SUM('BW Daily Production'!I1616:I1645)</f>
        <v>24.436999999999998</v>
      </c>
      <c r="I357" s="85">
        <f>SUM('BW Daily Production'!J1616:J1645)</f>
        <v>74.9943992806528</v>
      </c>
      <c r="J357" s="85">
        <f>SUM('BW Daily Production'!K1616:K1645)</f>
        <v>5.2579999999999991</v>
      </c>
      <c r="K357" s="85">
        <f>SUM('BW Daily Production'!L1616:L1645)</f>
        <v>16.13620949452357</v>
      </c>
      <c r="L357" s="85">
        <f>SUM('BW Daily Production'!M1616:M1645)</f>
        <v>42.690999999999995</v>
      </c>
      <c r="M357" s="85">
        <f>SUM('BW Daily Production'!N1616:N1645)</f>
        <v>131.01386830176983</v>
      </c>
      <c r="N357" s="85">
        <f>SUM('BW Daily Production'!O1616:O1645)</f>
        <v>1E-3</v>
      </c>
      <c r="O357" s="85">
        <f>SUM('BW Daily Production'!P1616:P1645)</f>
        <v>3.0688873135267347E-3</v>
      </c>
      <c r="P357" s="85">
        <f>SUM('BW Daily Production'!Q1616:Q1645)</f>
        <v>2E-3</v>
      </c>
      <c r="Q357" s="85">
        <f>SUM('BW Daily Production'!R1616:R1645)</f>
        <v>6.1377746270534694E-3</v>
      </c>
      <c r="R357" s="85">
        <f>SUM('BW Daily Production'!S1616:S1645)</f>
        <v>0</v>
      </c>
      <c r="S357" s="85">
        <f>SUM('BW Daily Production'!T1616:T1645)</f>
        <v>0</v>
      </c>
      <c r="T357" s="271">
        <f>SUM('BW Daily Production'!U1616:U1645)</f>
        <v>2.1749999999999998</v>
      </c>
      <c r="U357" s="85">
        <f>SUM('BW Daily Production'!V1616:V1645)</f>
        <v>6.6748299069206478</v>
      </c>
      <c r="V357" s="85">
        <f>SUM('BW Daily Production'!W1616:W1645)</f>
        <v>8.3740000000000006</v>
      </c>
      <c r="W357" s="85">
        <f>SUM('BW Daily Production'!X1616:X1645)</f>
        <v>25.698862363472877</v>
      </c>
      <c r="X357" s="85">
        <f>SUM('BW Daily Production'!Y1616:Y1645)</f>
        <v>0.75800000000000001</v>
      </c>
      <c r="Y357" s="85">
        <f>SUM('BW Daily Production'!Z1616:Z1645)</f>
        <v>2.3262165836532649</v>
      </c>
      <c r="Z357" s="85">
        <f>SUM('BW Daily Production'!AA1616:AA1645)</f>
        <v>0</v>
      </c>
      <c r="AA357" s="85">
        <f>SUM('BW Daily Production'!AB1616:AB1645)</f>
        <v>0</v>
      </c>
      <c r="AB357" s="63">
        <f t="shared" ref="AB357:AB363" si="69">Z357+X357+V357+T357</f>
        <v>11.307000000000002</v>
      </c>
      <c r="AC357" s="62">
        <f t="shared" si="56"/>
        <v>34.699908854046797</v>
      </c>
      <c r="AD357" s="77">
        <f t="shared" si="67"/>
        <v>105.295</v>
      </c>
      <c r="AE357" s="62">
        <f t="shared" si="57"/>
        <v>323.13848967779751</v>
      </c>
      <c r="AF357" s="77">
        <f t="shared" ref="AF357:AF369" si="70">AB357/AD357</f>
        <v>0.10738401633505866</v>
      </c>
    </row>
    <row r="358" spans="1:34" x14ac:dyDescent="0.25">
      <c r="A358" s="90">
        <v>40390</v>
      </c>
      <c r="B358" s="85">
        <f>SUM('BW Daily Production'!C1646:C1676)</f>
        <v>0</v>
      </c>
      <c r="C358" s="85">
        <f>SUM('BW Daily Production'!D1646:D1676)</f>
        <v>0</v>
      </c>
      <c r="D358" s="85">
        <f>SUM('BW Daily Production'!E1646:E1676)</f>
        <v>0</v>
      </c>
      <c r="E358" s="85">
        <f>SUM('BW Daily Production'!F1646:F1676)</f>
        <v>0</v>
      </c>
      <c r="F358" s="85">
        <f>SUM('BW Daily Production'!G1646:G1676)</f>
        <v>19.466000000000001</v>
      </c>
      <c r="G358" s="85">
        <f>SUM('BW Daily Production'!H1646:H1676)</f>
        <v>59.738960445111417</v>
      </c>
      <c r="H358" s="85">
        <f>SUM('BW Daily Production'!I1646:I1676)</f>
        <v>13.624999999999998</v>
      </c>
      <c r="I358" s="85">
        <f>SUM('BW Daily Production'!J1646:J1676)</f>
        <v>41.813589646801759</v>
      </c>
      <c r="J358" s="85">
        <f>SUM('BW Daily Production'!K1646:K1676)</f>
        <v>15.239999999999998</v>
      </c>
      <c r="K358" s="85">
        <f>SUM('BW Daily Production'!L1646:L1676)</f>
        <v>46.769842658147418</v>
      </c>
      <c r="L358" s="85">
        <f>SUM('BW Daily Production'!M1646:M1676)</f>
        <v>40.964000000000006</v>
      </c>
      <c r="M358" s="85">
        <f>SUM('BW Daily Production'!N1646:N1676)</f>
        <v>125.71389991130914</v>
      </c>
      <c r="N358" s="85">
        <f>SUM('BW Daily Production'!O1646:O1676)</f>
        <v>0</v>
      </c>
      <c r="O358" s="85">
        <f>SUM('BW Daily Production'!P1646:P1676)</f>
        <v>0</v>
      </c>
      <c r="P358" s="85">
        <f>SUM('BW Daily Production'!Q1646:Q1676)</f>
        <v>0</v>
      </c>
      <c r="Q358" s="85">
        <f>SUM('BW Daily Production'!R1646:R1676)</f>
        <v>0</v>
      </c>
      <c r="R358" s="85">
        <f>SUM('BW Daily Production'!S1646:S1676)</f>
        <v>0</v>
      </c>
      <c r="S358" s="85">
        <f>SUM('BW Daily Production'!T1646:T1676)</f>
        <v>0</v>
      </c>
      <c r="T358" s="271">
        <f>SUM('BW Daily Production'!U1646:U1676)</f>
        <v>3.8540000000000001</v>
      </c>
      <c r="U358" s="85">
        <f>SUM('BW Daily Production'!V1646:V1676)</f>
        <v>11.827491706332035</v>
      </c>
      <c r="V358" s="85">
        <f>SUM('BW Daily Production'!W1646:W1676)</f>
        <v>1.5</v>
      </c>
      <c r="W358" s="85">
        <f>SUM('BW Daily Production'!X1646:X1676)</f>
        <v>4.6033309702901022</v>
      </c>
      <c r="X358" s="85">
        <f>SUM('BW Daily Production'!Y1646:Y1676)</f>
        <v>0</v>
      </c>
      <c r="Y358" s="85">
        <f>SUM('BW Daily Production'!Z1646:Z1676)</f>
        <v>0</v>
      </c>
      <c r="Z358" s="85">
        <f>SUM('BW Daily Production'!AA1646:AA1676)</f>
        <v>0</v>
      </c>
      <c r="AA358" s="85">
        <f>SUM('BW Daily Production'!AB1646:AB1676)</f>
        <v>0</v>
      </c>
      <c r="AB358" s="63">
        <f t="shared" si="69"/>
        <v>5.3540000000000001</v>
      </c>
      <c r="AC358" s="62">
        <f t="shared" si="56"/>
        <v>16.430822676622139</v>
      </c>
      <c r="AD358" s="77">
        <f t="shared" si="67"/>
        <v>94.649000000000001</v>
      </c>
      <c r="AE358" s="62">
        <f t="shared" si="57"/>
        <v>290.46711533799191</v>
      </c>
      <c r="AF358" s="77">
        <f t="shared" si="70"/>
        <v>5.6566894526091135E-2</v>
      </c>
    </row>
    <row r="359" spans="1:34" x14ac:dyDescent="0.25">
      <c r="A359" s="90">
        <v>40421</v>
      </c>
      <c r="B359" s="85">
        <f>SUM('BW Daily Production'!C1677:C1707)</f>
        <v>1.8359999999999999</v>
      </c>
      <c r="C359" s="85">
        <f>SUM('BW Daily Production'!D1677:D1707)</f>
        <v>5.6344771076350852</v>
      </c>
      <c r="D359" s="85">
        <f>SUM('BW Daily Production'!E1677:E1707)</f>
        <v>0</v>
      </c>
      <c r="E359" s="85">
        <f>SUM('BW Daily Production'!F1677:F1707)</f>
        <v>0</v>
      </c>
      <c r="F359" s="85">
        <f>SUM('BW Daily Production'!G1677:G1707)</f>
        <v>19.293000000000006</v>
      </c>
      <c r="G359" s="85">
        <f>SUM('BW Daily Production'!H1677:H1707)</f>
        <v>59.208042939871277</v>
      </c>
      <c r="H359" s="85">
        <f>SUM('BW Daily Production'!I1677:I1707)</f>
        <v>0</v>
      </c>
      <c r="I359" s="85">
        <f>SUM('BW Daily Production'!J1677:J1707)</f>
        <v>0</v>
      </c>
      <c r="J359" s="85">
        <f>SUM('BW Daily Production'!K1677:K1707)</f>
        <v>14.211</v>
      </c>
      <c r="K359" s="85">
        <f>SUM('BW Daily Production'!L1677:L1707)</f>
        <v>43.611957612528421</v>
      </c>
      <c r="L359" s="85">
        <f>SUM('BW Daily Production'!M1677:M1707)</f>
        <v>42.280999999999992</v>
      </c>
      <c r="M359" s="85">
        <f>SUM('BW Daily Production'!N1677:N1707)</f>
        <v>129.75562450322386</v>
      </c>
      <c r="N359" s="85">
        <f>SUM('BW Daily Production'!O1677:O1707)</f>
        <v>0</v>
      </c>
      <c r="O359" s="85">
        <f>SUM('BW Daily Production'!P1677:P1707)</f>
        <v>0</v>
      </c>
      <c r="P359" s="85">
        <f>SUM('BW Daily Production'!Q1677:Q1707)</f>
        <v>0</v>
      </c>
      <c r="Q359" s="85">
        <f>SUM('BW Daily Production'!R1677:R1707)</f>
        <v>0</v>
      </c>
      <c r="R359" s="85">
        <f>SUM('BW Daily Production'!S1677:S1707)</f>
        <v>0</v>
      </c>
      <c r="S359" s="85">
        <f>SUM('BW Daily Production'!T1677:T1707)</f>
        <v>0</v>
      </c>
      <c r="T359" s="271">
        <f>SUM('BW Daily Production'!U1677:U1707)</f>
        <v>0.219</v>
      </c>
      <c r="U359" s="85">
        <f>SUM('BW Daily Production'!V1677:V1707)</f>
        <v>0.67208632166235494</v>
      </c>
      <c r="V359" s="85">
        <f>SUM('BW Daily Production'!W1677:W1707)</f>
        <v>9.1810000000000009</v>
      </c>
      <c r="W359" s="85">
        <f>SUM('BW Daily Production'!X1677:X1707)</f>
        <v>28.175454425488947</v>
      </c>
      <c r="X359" s="85">
        <f>SUM('BW Daily Production'!Y1677:Y1707)</f>
        <v>0</v>
      </c>
      <c r="Y359" s="85">
        <f>SUM('BW Daily Production'!Z1677:Z1707)</f>
        <v>0</v>
      </c>
      <c r="Z359" s="85">
        <f>SUM('BW Daily Production'!AA1677:AA1707)</f>
        <v>2.4470000000000001</v>
      </c>
      <c r="AA359" s="85">
        <f>SUM('BW Daily Production'!AB1677:AB1707)</f>
        <v>7.5095672561999187</v>
      </c>
      <c r="AB359" s="63">
        <f t="shared" si="69"/>
        <v>11.847</v>
      </c>
      <c r="AC359" s="62">
        <f t="shared" si="56"/>
        <v>36.357108003351222</v>
      </c>
      <c r="AD359" s="77">
        <f t="shared" si="67"/>
        <v>89.468000000000004</v>
      </c>
      <c r="AE359" s="62">
        <f t="shared" si="57"/>
        <v>274.56721016660987</v>
      </c>
      <c r="AF359" s="77">
        <f t="shared" si="70"/>
        <v>0.13241605937318371</v>
      </c>
    </row>
    <row r="360" spans="1:34" x14ac:dyDescent="0.25">
      <c r="A360" s="90">
        <v>40451</v>
      </c>
      <c r="B360" s="85">
        <f>SUM('BW Daily Production'!C1708:C1737)</f>
        <v>4.173</v>
      </c>
      <c r="C360" s="85">
        <f>SUM('BW Daily Production'!D1708:D1737)</f>
        <v>12.806466759347064</v>
      </c>
      <c r="D360" s="85">
        <f>SUM('BW Daily Production'!E1708:E1737)</f>
        <v>0</v>
      </c>
      <c r="E360" s="85">
        <f>SUM('BW Daily Production'!F1708:F1737)</f>
        <v>0</v>
      </c>
      <c r="F360" s="85">
        <f>SUM('BW Daily Production'!G1708:G1737)</f>
        <v>19.736000000000004</v>
      </c>
      <c r="G360" s="85">
        <f>SUM('BW Daily Production'!H1708:H1737)</f>
        <v>60.567560019763647</v>
      </c>
      <c r="H360" s="85">
        <f>SUM('BW Daily Production'!I1708:I1737)</f>
        <v>0</v>
      </c>
      <c r="I360" s="85">
        <f>SUM('BW Daily Production'!J1708:J1737)</f>
        <v>0</v>
      </c>
      <c r="J360" s="85">
        <f>SUM('BW Daily Production'!K1708:K1737)</f>
        <v>0</v>
      </c>
      <c r="K360" s="85">
        <f>SUM('BW Daily Production'!L1708:L1737)</f>
        <v>0</v>
      </c>
      <c r="L360" s="85">
        <f>SUM('BW Daily Production'!M1708:M1737)</f>
        <v>42.99</v>
      </c>
      <c r="M360" s="85">
        <f>SUM('BW Daily Production'!N1708:N1737)</f>
        <v>131.93146560851434</v>
      </c>
      <c r="N360" s="85">
        <f>SUM('BW Daily Production'!O1708:O1737)</f>
        <v>0</v>
      </c>
      <c r="O360" s="85">
        <f>SUM('BW Daily Production'!P1708:P1737)</f>
        <v>0</v>
      </c>
      <c r="P360" s="85">
        <f>SUM('BW Daily Production'!Q1708:Q1737)</f>
        <v>0</v>
      </c>
      <c r="Q360" s="85">
        <f>SUM('BW Daily Production'!R1708:R1737)</f>
        <v>0</v>
      </c>
      <c r="R360" s="85">
        <f>SUM('BW Daily Production'!S1708:S1737)</f>
        <v>0</v>
      </c>
      <c r="S360" s="85">
        <f>SUM('BW Daily Production'!T1708:T1737)</f>
        <v>0</v>
      </c>
      <c r="T360" s="271">
        <f>SUM('BW Daily Production'!U1708:U1737)</f>
        <v>4.9600000000000009</v>
      </c>
      <c r="U360" s="85">
        <f>SUM('BW Daily Production'!V1708:V1737)</f>
        <v>15.221681075092604</v>
      </c>
      <c r="V360" s="85">
        <f>SUM('BW Daily Production'!W1708:W1737)</f>
        <v>33.804999999999993</v>
      </c>
      <c r="W360" s="85">
        <f>SUM('BW Daily Production'!X1708:X1737)</f>
        <v>103.74373563377124</v>
      </c>
      <c r="X360" s="85">
        <f>SUM('BW Daily Production'!Y1708:Y1737)</f>
        <v>0</v>
      </c>
      <c r="Y360" s="85">
        <f>SUM('BW Daily Production'!Z1708:Z1737)</f>
        <v>0</v>
      </c>
      <c r="Z360" s="85">
        <f>SUM('BW Daily Production'!AA1708:AA1737)</f>
        <v>2.3810000000000002</v>
      </c>
      <c r="AA360" s="85">
        <f>SUM('BW Daily Production'!AB1708:AB1737)</f>
        <v>7.3070206935071553</v>
      </c>
      <c r="AB360" s="63">
        <f t="shared" si="69"/>
        <v>41.145999999999994</v>
      </c>
      <c r="AC360" s="62">
        <f t="shared" si="56"/>
        <v>126.272437402371</v>
      </c>
      <c r="AD360" s="77">
        <f t="shared" si="67"/>
        <v>108.045</v>
      </c>
      <c r="AE360" s="62">
        <f t="shared" si="57"/>
        <v>331.57792978999606</v>
      </c>
      <c r="AF360" s="77">
        <f t="shared" si="70"/>
        <v>0.38082280531260115</v>
      </c>
    </row>
    <row r="361" spans="1:34" x14ac:dyDescent="0.25">
      <c r="A361" s="90">
        <v>40482</v>
      </c>
      <c r="B361" s="85">
        <f>SUM('BW Daily Production'!C1738:C1768)</f>
        <v>0</v>
      </c>
      <c r="C361" s="85">
        <f>SUM('BW Daily Production'!D1738:D1768)</f>
        <v>0</v>
      </c>
      <c r="D361" s="85">
        <f>SUM('BW Daily Production'!E1738:E1768)</f>
        <v>0</v>
      </c>
      <c r="E361" s="85">
        <f>SUM('BW Daily Production'!F1738:F1768)</f>
        <v>0</v>
      </c>
      <c r="F361" s="85">
        <f>SUM('BW Daily Production'!G1738:G1768)</f>
        <v>19.725000000000001</v>
      </c>
      <c r="G361" s="85">
        <f>SUM('BW Daily Production'!H1738:H1768)</f>
        <v>60.533802259314832</v>
      </c>
      <c r="H361" s="85">
        <f>SUM('BW Daily Production'!I1738:I1768)</f>
        <v>10.044</v>
      </c>
      <c r="I361" s="85">
        <f>SUM('BW Daily Production'!J1738:J1768)</f>
        <v>30.82390417706252</v>
      </c>
      <c r="J361" s="85">
        <f>SUM('BW Daily Production'!K1738:K1768)</f>
        <v>0</v>
      </c>
      <c r="K361" s="85">
        <f>SUM('BW Daily Production'!L1738:L1768)</f>
        <v>0</v>
      </c>
      <c r="L361" s="85">
        <f>SUM('BW Daily Production'!M1738:M1768)</f>
        <v>43.400999999999989</v>
      </c>
      <c r="M361" s="85">
        <f>SUM('BW Daily Production'!N1738:N1768)</f>
        <v>133.1927782943738</v>
      </c>
      <c r="N361" s="85">
        <f>SUM('BW Daily Production'!O1738:O1768)</f>
        <v>25.588000000000008</v>
      </c>
      <c r="O361" s="85">
        <f>SUM('BW Daily Production'!P1738:P1768)</f>
        <v>78.526688578522084</v>
      </c>
      <c r="P361" s="85">
        <f>SUM('BW Daily Production'!Q1738:Q1768)</f>
        <v>0</v>
      </c>
      <c r="Q361" s="85">
        <f>SUM('BW Daily Production'!R1738:R1768)</f>
        <v>0</v>
      </c>
      <c r="R361" s="85">
        <f>SUM('BW Daily Production'!S1738:S1768)</f>
        <v>0</v>
      </c>
      <c r="S361" s="85">
        <f>SUM('BW Daily Production'!T1738:T1768)</f>
        <v>0</v>
      </c>
      <c r="T361" s="271">
        <f>SUM('BW Daily Production'!U1738:U1768)</f>
        <v>9.0630000000000006</v>
      </c>
      <c r="U361" s="85">
        <f>SUM('BW Daily Production'!V1738:V1768)</f>
        <v>27.813325722492792</v>
      </c>
      <c r="V361" s="85">
        <f>SUM('BW Daily Production'!W1738:W1768)</f>
        <v>19.151</v>
      </c>
      <c r="W361" s="85">
        <f>SUM('BW Daily Production'!X1738:X1768)</f>
        <v>58.772260941350496</v>
      </c>
      <c r="X361" s="85">
        <f>SUM('BW Daily Production'!Y1738:Y1768)</f>
        <v>0</v>
      </c>
      <c r="Y361" s="85">
        <f>SUM('BW Daily Production'!Z1738:Z1768)</f>
        <v>0</v>
      </c>
      <c r="Z361" s="85">
        <f>SUM('BW Daily Production'!AA1738:AA1768)</f>
        <v>3.2149999999999999</v>
      </c>
      <c r="AA361" s="85">
        <f>SUM('BW Daily Production'!AB1738:AB1768)</f>
        <v>9.8664727129884522</v>
      </c>
      <c r="AB361" s="63">
        <f t="shared" si="69"/>
        <v>31.429000000000002</v>
      </c>
      <c r="AC361" s="62">
        <f t="shared" si="56"/>
        <v>96.452059376831755</v>
      </c>
      <c r="AD361" s="77">
        <f t="shared" si="67"/>
        <v>130.18700000000001</v>
      </c>
      <c r="AE361" s="62">
        <f t="shared" si="57"/>
        <v>399.52923268610505</v>
      </c>
      <c r="AF361" s="77">
        <f t="shared" si="70"/>
        <v>0.24141427331453985</v>
      </c>
    </row>
    <row r="362" spans="1:34" x14ac:dyDescent="0.25">
      <c r="A362" s="90">
        <v>40512</v>
      </c>
      <c r="B362" s="85">
        <f>SUM('BW Daily Production'!C1769:C1798)</f>
        <v>1.7949999999999999</v>
      </c>
      <c r="C362" s="85">
        <f>SUM('BW Daily Production'!D1769:D1798)</f>
        <v>5.508652727780488</v>
      </c>
      <c r="D362" s="85">
        <f>SUM('BW Daily Production'!E1769:E1798)</f>
        <v>0</v>
      </c>
      <c r="E362" s="85">
        <f>SUM('BW Daily Production'!F1769:F1798)</f>
        <v>0</v>
      </c>
      <c r="F362" s="85">
        <f>SUM('BW Daily Production'!G1769:G1798)</f>
        <v>8.5390000000000015</v>
      </c>
      <c r="G362" s="85">
        <f>SUM('BW Daily Production'!H1769:H1798)</f>
        <v>26.205228770204791</v>
      </c>
      <c r="H362" s="85">
        <f>SUM('BW Daily Production'!I1769:I1798)</f>
        <v>7.9479999999999986</v>
      </c>
      <c r="I362" s="85">
        <f>SUM('BW Daily Production'!J1769:J1798)</f>
        <v>24.391516367910484</v>
      </c>
      <c r="J362" s="85">
        <f>SUM('BW Daily Production'!K1769:K1798)</f>
        <v>0</v>
      </c>
      <c r="K362" s="85">
        <f>SUM('BW Daily Production'!L1769:L1798)</f>
        <v>0</v>
      </c>
      <c r="L362" s="85">
        <f>SUM('BW Daily Production'!M1769:M1798)</f>
        <v>18.002000000000002</v>
      </c>
      <c r="M362" s="85">
        <f>SUM('BW Daily Production'!N1769:N1798)</f>
        <v>55.246109418108276</v>
      </c>
      <c r="N362" s="85">
        <f>SUM('BW Daily Production'!O1769:O1798)</f>
        <v>17.189</v>
      </c>
      <c r="O362" s="85">
        <f>SUM('BW Daily Production'!P1769:P1798)</f>
        <v>52.751104032211046</v>
      </c>
      <c r="P362" s="85">
        <f>SUM('BW Daily Production'!Q1769:Q1798)</f>
        <v>1.0979999999999999</v>
      </c>
      <c r="Q362" s="85">
        <f>SUM('BW Daily Production'!R1769:R1798)</f>
        <v>3.3696382702523549</v>
      </c>
      <c r="R362" s="85">
        <f>SUM('BW Daily Production'!S1769:S1798)</f>
        <v>0</v>
      </c>
      <c r="S362" s="85">
        <f>SUM('BW Daily Production'!T1769:T1798)</f>
        <v>0</v>
      </c>
      <c r="T362" s="271">
        <f>SUM('BW Daily Production'!U1769:U1798)</f>
        <v>1.881</v>
      </c>
      <c r="U362" s="85">
        <f>SUM('BW Daily Production'!V1769:V1798)</f>
        <v>5.7725770367437876</v>
      </c>
      <c r="V362" s="85">
        <f>SUM('BW Daily Production'!W1769:W1798)</f>
        <v>11.043999999999999</v>
      </c>
      <c r="W362" s="85">
        <f>SUM('BW Daily Production'!X1769:X1798)</f>
        <v>33.892791490589261</v>
      </c>
      <c r="X362" s="85">
        <f>SUM('BW Daily Production'!Y1769:Y1798)</f>
        <v>0</v>
      </c>
      <c r="Y362" s="85">
        <f>SUM('BW Daily Production'!Z1769:Z1798)</f>
        <v>0</v>
      </c>
      <c r="Z362" s="85">
        <f>SUM('BW Daily Production'!AA1769:AA1798)</f>
        <v>0</v>
      </c>
      <c r="AA362" s="85">
        <f>SUM('BW Daily Production'!AB1769:AB1798)</f>
        <v>0</v>
      </c>
      <c r="AB362" s="63">
        <f t="shared" si="69"/>
        <v>12.924999999999999</v>
      </c>
      <c r="AC362" s="62">
        <f t="shared" si="56"/>
        <v>39.665368527333037</v>
      </c>
      <c r="AD362" s="77">
        <f t="shared" si="67"/>
        <v>67.495999999999995</v>
      </c>
      <c r="AE362" s="62">
        <f t="shared" si="57"/>
        <v>207.13761811380047</v>
      </c>
      <c r="AF362" s="77">
        <f t="shared" si="70"/>
        <v>0.1914928292046936</v>
      </c>
    </row>
    <row r="363" spans="1:34" x14ac:dyDescent="0.25">
      <c r="A363" s="354">
        <v>40543</v>
      </c>
      <c r="B363" s="328">
        <f>SUM('BW Daily Production'!C1799:C1829)</f>
        <v>0</v>
      </c>
      <c r="C363" s="328">
        <f>SUM('BW Daily Production'!D1799:D1829)</f>
        <v>0</v>
      </c>
      <c r="D363" s="328">
        <f>SUM('BW Daily Production'!E1799:E1829)</f>
        <v>0</v>
      </c>
      <c r="E363" s="328">
        <f>SUM('BW Daily Production'!F1799:F1829)</f>
        <v>0</v>
      </c>
      <c r="F363" s="328">
        <f>SUM('BW Daily Production'!G1799:G1829)</f>
        <v>0</v>
      </c>
      <c r="G363" s="328">
        <f>SUM('BW Daily Production'!H1799:H1829)</f>
        <v>0</v>
      </c>
      <c r="H363" s="328">
        <f>SUM('BW Daily Production'!I1799:I1829)</f>
        <v>0</v>
      </c>
      <c r="I363" s="328">
        <f>SUM('BW Daily Production'!J1799:J1829)</f>
        <v>0</v>
      </c>
      <c r="J363" s="328">
        <f>SUM('BW Daily Production'!K1799:K1829)</f>
        <v>0</v>
      </c>
      <c r="K363" s="328">
        <f>SUM('BW Daily Production'!L1799:L1829)</f>
        <v>0</v>
      </c>
      <c r="L363" s="328">
        <f>SUM('BW Daily Production'!M1799:M1829)</f>
        <v>0</v>
      </c>
      <c r="M363" s="328">
        <f>SUM('BW Daily Production'!N1799:N1829)</f>
        <v>0</v>
      </c>
      <c r="N363" s="328">
        <f>SUM('BW Daily Production'!O1799:O1829)</f>
        <v>0</v>
      </c>
      <c r="O363" s="328">
        <f>SUM('BW Daily Production'!P1799:P1829)</f>
        <v>0</v>
      </c>
      <c r="P363" s="328">
        <f>SUM('BW Daily Production'!Q1799:Q1829)</f>
        <v>0</v>
      </c>
      <c r="Q363" s="328">
        <f>SUM('BW Daily Production'!R1799:R1829)</f>
        <v>0</v>
      </c>
      <c r="R363" s="328">
        <f>SUM('BW Daily Production'!S1799:S1829)</f>
        <v>0</v>
      </c>
      <c r="S363" s="328">
        <f>SUM('BW Daily Production'!T1799:T1829)</f>
        <v>0</v>
      </c>
      <c r="T363" s="327">
        <f>SUM('BW Daily Production'!U1799:U1829)</f>
        <v>0</v>
      </c>
      <c r="U363" s="328">
        <f>SUM('BW Daily Production'!V1799:V1829)</f>
        <v>0</v>
      </c>
      <c r="V363" s="328">
        <f>SUM('BW Daily Production'!W1799:W1829)</f>
        <v>0</v>
      </c>
      <c r="W363" s="328">
        <f>SUM('BW Daily Production'!X1799:X1829)</f>
        <v>0</v>
      </c>
      <c r="X363" s="328">
        <f>SUM('BW Daily Production'!Y1799:Y1829)</f>
        <v>0</v>
      </c>
      <c r="Y363" s="328">
        <f>SUM('BW Daily Production'!Z1799:Z1829)</f>
        <v>0</v>
      </c>
      <c r="Z363" s="328">
        <f>SUM('BW Daily Production'!AA1799:AA1829)</f>
        <v>0</v>
      </c>
      <c r="AA363" s="328">
        <f>SUM('BW Daily Production'!AB1799:AB1829)</f>
        <v>0</v>
      </c>
      <c r="AB363" s="364">
        <f t="shared" si="69"/>
        <v>0</v>
      </c>
      <c r="AC363" s="384">
        <f t="shared" si="56"/>
        <v>0</v>
      </c>
      <c r="AD363" s="329">
        <f t="shared" si="67"/>
        <v>0</v>
      </c>
      <c r="AE363" s="384">
        <f t="shared" si="57"/>
        <v>0</v>
      </c>
      <c r="AF363" s="329" t="s">
        <v>336</v>
      </c>
    </row>
    <row r="364" spans="1:34" x14ac:dyDescent="0.25">
      <c r="A364" s="252">
        <v>40574</v>
      </c>
      <c r="B364" s="264">
        <f>SUM('BW Daily Production'!C1830:C1860)</f>
        <v>0</v>
      </c>
      <c r="C364" s="253">
        <f>SUM('BW Daily Production'!D1830:D1860)</f>
        <v>0</v>
      </c>
      <c r="D364" s="253">
        <f>SUM('BW Daily Production'!E1830:E1860)</f>
        <v>0</v>
      </c>
      <c r="E364" s="253">
        <f>SUM('BW Daily Production'!F1830:F1860)</f>
        <v>0</v>
      </c>
      <c r="F364" s="253">
        <f>SUM('BW Daily Production'!G1830:G1860)</f>
        <v>0</v>
      </c>
      <c r="G364" s="253">
        <f>SUM('BW Daily Production'!H1830:H1860)</f>
        <v>0</v>
      </c>
      <c r="H364" s="253">
        <f>SUM('BW Daily Production'!I1830:I1860)</f>
        <v>0</v>
      </c>
      <c r="I364" s="253">
        <f>SUM('BW Daily Production'!J1830:J1860)</f>
        <v>0</v>
      </c>
      <c r="J364" s="253">
        <f>SUM('BW Daily Production'!K1830:K1860)</f>
        <v>0</v>
      </c>
      <c r="K364" s="253">
        <f>SUM('BW Daily Production'!L1830:L1860)</f>
        <v>0</v>
      </c>
      <c r="L364" s="253">
        <f>SUM('BW Daily Production'!M1830:M1860)</f>
        <v>0</v>
      </c>
      <c r="M364" s="253">
        <f>SUM('BW Daily Production'!N1830:N1860)</f>
        <v>0</v>
      </c>
      <c r="N364" s="253">
        <f>SUM('BW Daily Production'!O1830:O1860)</f>
        <v>0</v>
      </c>
      <c r="O364" s="253">
        <f>SUM('BW Daily Production'!P1830:P1860)</f>
        <v>0</v>
      </c>
      <c r="P364" s="253">
        <f>SUM('BW Daily Production'!Q1830:Q1860)</f>
        <v>0</v>
      </c>
      <c r="Q364" s="253">
        <f>SUM('BW Daily Production'!R1830:R1860)</f>
        <v>0</v>
      </c>
      <c r="R364" s="253">
        <f>SUM('BW Daily Production'!S1830:S1860)</f>
        <v>0</v>
      </c>
      <c r="S364" s="253">
        <f>SUM('BW Daily Production'!T1830:T1860)</f>
        <v>0</v>
      </c>
      <c r="T364" s="264">
        <f>SUM('BW Daily Production'!U1830:U1860)</f>
        <v>0</v>
      </c>
      <c r="U364" s="253">
        <f>SUM('BW Daily Production'!V1830:V1860)</f>
        <v>0</v>
      </c>
      <c r="V364" s="253">
        <f>SUM('BW Daily Production'!W1830:W1860)</f>
        <v>0</v>
      </c>
      <c r="W364" s="253">
        <f>SUM('BW Daily Production'!X1830:X1860)</f>
        <v>0</v>
      </c>
      <c r="X364" s="253">
        <f>SUM('BW Daily Production'!Y1830:Y1860)</f>
        <v>0</v>
      </c>
      <c r="Y364" s="253">
        <f>SUM('BW Daily Production'!Z1830:Z1860)</f>
        <v>0</v>
      </c>
      <c r="Z364" s="253">
        <f>SUM('BW Daily Production'!AA1830:AA1860)</f>
        <v>1E-3</v>
      </c>
      <c r="AA364" s="253">
        <f>SUM('BW Daily Production'!AB1830:AB1860)</f>
        <v>3.0688873135267347E-3</v>
      </c>
      <c r="AB364" s="87">
        <f t="shared" ref="AB364:AB371" si="71">Z364+X364+V364+T364</f>
        <v>1E-3</v>
      </c>
      <c r="AC364" s="87">
        <f t="shared" si="56"/>
        <v>3.0688873135267347E-3</v>
      </c>
      <c r="AD364" s="256">
        <f t="shared" si="67"/>
        <v>1E-3</v>
      </c>
      <c r="AE364" s="87">
        <f t="shared" si="57"/>
        <v>3.0688873135267347E-3</v>
      </c>
      <c r="AF364" s="256">
        <f>0</f>
        <v>0</v>
      </c>
    </row>
    <row r="365" spans="1:34" x14ac:dyDescent="0.25">
      <c r="A365" s="255">
        <v>40602</v>
      </c>
      <c r="B365" s="264">
        <f>SUM('BW Daily Production'!C1861:C1888)</f>
        <v>0</v>
      </c>
      <c r="C365" s="253">
        <f>SUM('BW Daily Production'!D1861:D1888)</f>
        <v>0</v>
      </c>
      <c r="D365" s="253">
        <f>SUM('BW Daily Production'!E1861:E1888)</f>
        <v>0</v>
      </c>
      <c r="E365" s="253">
        <f>SUM('BW Daily Production'!F1861:F1888)</f>
        <v>0</v>
      </c>
      <c r="F365" s="253">
        <f>SUM('BW Daily Production'!G1861:G1888)</f>
        <v>0.20599999999999999</v>
      </c>
      <c r="G365" s="253">
        <f>SUM('BW Daily Production'!H1861:H1888)</f>
        <v>0.63219078658650729</v>
      </c>
      <c r="H365" s="253">
        <f>SUM('BW Daily Production'!I1861:I1888)</f>
        <v>0.182</v>
      </c>
      <c r="I365" s="253">
        <f>SUM('BW Daily Production'!J1861:J1888)</f>
        <v>0.55853749106186568</v>
      </c>
      <c r="J365" s="253">
        <f>SUM('BW Daily Production'!K1861:K1888)</f>
        <v>0</v>
      </c>
      <c r="K365" s="253">
        <f>SUM('BW Daily Production'!L1861:L1888)</f>
        <v>0</v>
      </c>
      <c r="L365" s="253">
        <f>SUM('BW Daily Production'!M1861:M1888)</f>
        <v>0.29899999999999999</v>
      </c>
      <c r="M365" s="253">
        <f>SUM('BW Daily Production'!N1861:N1888)</f>
        <v>0.91759730674449369</v>
      </c>
      <c r="N365" s="253">
        <f>SUM('BW Daily Production'!O1861:O1888)</f>
        <v>0</v>
      </c>
      <c r="O365" s="253">
        <f>SUM('BW Daily Production'!P1861:P1888)</f>
        <v>0</v>
      </c>
      <c r="P365" s="253">
        <f>SUM('BW Daily Production'!Q1861:Q1888)</f>
        <v>0</v>
      </c>
      <c r="Q365" s="253">
        <f>SUM('BW Daily Production'!R1861:R1888)</f>
        <v>0</v>
      </c>
      <c r="R365" s="253">
        <f>SUM('BW Daily Production'!S1861:S1888)</f>
        <v>0</v>
      </c>
      <c r="S365" s="253">
        <f>SUM('BW Daily Production'!T1861:T1888)</f>
        <v>0</v>
      </c>
      <c r="T365" s="264">
        <f>SUM('BW Daily Production'!U1861:U1888)</f>
        <v>0</v>
      </c>
      <c r="U365" s="253">
        <f>SUM('BW Daily Production'!V1861:V1888)</f>
        <v>0</v>
      </c>
      <c r="V365" s="253">
        <f>SUM('BW Daily Production'!W1861:W1888)</f>
        <v>0.73499999999999999</v>
      </c>
      <c r="W365" s="253">
        <f>SUM('BW Daily Production'!X1861:X1888)</f>
        <v>2.25563217544215</v>
      </c>
      <c r="X365" s="253">
        <f>SUM('BW Daily Production'!Y1861:Y1888)</f>
        <v>0.52500000000000002</v>
      </c>
      <c r="Y365" s="253">
        <f>SUM('BW Daily Production'!Z1861:Z1888)</f>
        <v>1.6111658396015358</v>
      </c>
      <c r="Z365" s="253">
        <f>SUM('BW Daily Production'!AA1861:AA1888)</f>
        <v>0</v>
      </c>
      <c r="AA365" s="253">
        <f>SUM('BW Daily Production'!AB1861:AB1888)</f>
        <v>0</v>
      </c>
      <c r="AB365" s="87">
        <f t="shared" si="71"/>
        <v>1.26</v>
      </c>
      <c r="AC365" s="87">
        <f t="shared" si="56"/>
        <v>3.8667980150436856</v>
      </c>
      <c r="AD365" s="256">
        <f t="shared" si="67"/>
        <v>1.9469999999999998</v>
      </c>
      <c r="AE365" s="87">
        <f t="shared" si="57"/>
        <v>5.9751235994365519</v>
      </c>
      <c r="AF365" s="256">
        <f t="shared" si="70"/>
        <v>0.64714946070878276</v>
      </c>
    </row>
    <row r="366" spans="1:34" x14ac:dyDescent="0.25">
      <c r="A366" s="258">
        <v>40633</v>
      </c>
      <c r="B366" s="264">
        <f>SUM('BW Daily Production'!C1889:C1919)</f>
        <v>3.532</v>
      </c>
      <c r="C366" s="253">
        <f>SUM('BW Daily Production'!D1889:D1919)</f>
        <v>10.839309991376426</v>
      </c>
      <c r="D366" s="253">
        <f>SUM('BW Daily Production'!E1889:E1919)</f>
        <v>0</v>
      </c>
      <c r="E366" s="253">
        <f>SUM('BW Daily Production'!F1889:F1919)</f>
        <v>0</v>
      </c>
      <c r="F366" s="253">
        <f>SUM('BW Daily Production'!G1889:G1919)</f>
        <v>3.7870000000000004</v>
      </c>
      <c r="G366" s="253">
        <f>SUM('BW Daily Production'!H1889:H1919)</f>
        <v>11.621876256325745</v>
      </c>
      <c r="H366" s="253">
        <f>SUM('BW Daily Production'!I1889:I1919)</f>
        <v>8.1349999999999998</v>
      </c>
      <c r="I366" s="253">
        <f>SUM('BW Daily Production'!J1889:J1919)</f>
        <v>24.965398295539988</v>
      </c>
      <c r="J366" s="253">
        <f>SUM('BW Daily Production'!K1889:K1919)</f>
        <v>0</v>
      </c>
      <c r="K366" s="253">
        <f>SUM('BW Daily Production'!L1889:L1919)</f>
        <v>0</v>
      </c>
      <c r="L366" s="253">
        <f>SUM('BW Daily Production'!M1889:M1919)</f>
        <v>14.004000000000001</v>
      </c>
      <c r="M366" s="253">
        <f>SUM('BW Daily Production'!N1889:N1919)</f>
        <v>42.976697938628398</v>
      </c>
      <c r="N366" s="253">
        <f>SUM('BW Daily Production'!O1889:O1919)</f>
        <v>0</v>
      </c>
      <c r="O366" s="253">
        <f>SUM('BW Daily Production'!P1889:P1919)</f>
        <v>0</v>
      </c>
      <c r="P366" s="253">
        <f>SUM('BW Daily Production'!Q1889:Q1919)</f>
        <v>4.8999999999999995</v>
      </c>
      <c r="Q366" s="253">
        <f>SUM('BW Daily Production'!R1889:R1919)</f>
        <v>15.037547836281</v>
      </c>
      <c r="R366" s="253">
        <f>SUM('BW Daily Production'!S1889:S1919)</f>
        <v>0</v>
      </c>
      <c r="S366" s="253">
        <f>SUM('BW Daily Production'!T1889:T1919)</f>
        <v>0</v>
      </c>
      <c r="T366" s="264">
        <f>SUM('BW Daily Production'!U1889:U1919)</f>
        <v>3.9349999999999996</v>
      </c>
      <c r="U366" s="253">
        <f>SUM('BW Daily Production'!V1889:V1919)</f>
        <v>12.076071578727701</v>
      </c>
      <c r="V366" s="253">
        <f>SUM('BW Daily Production'!W1889:W1919)</f>
        <v>1.9489999999999998</v>
      </c>
      <c r="W366" s="253">
        <f>SUM('BW Daily Production'!X1889:X1919)</f>
        <v>5.9812613740636058</v>
      </c>
      <c r="X366" s="253">
        <f>SUM('BW Daily Production'!Y1889:Y1919)</f>
        <v>0</v>
      </c>
      <c r="Y366" s="253">
        <f>SUM('BW Daily Production'!Z1889:Z1919)</f>
        <v>0</v>
      </c>
      <c r="Z366" s="253">
        <f>SUM('BW Daily Production'!AA1889:AA1919)</f>
        <v>0</v>
      </c>
      <c r="AA366" s="253">
        <f>SUM('BW Daily Production'!AB1889:AB1919)</f>
        <v>0</v>
      </c>
      <c r="AB366" s="87">
        <f t="shared" si="71"/>
        <v>5.8839999999999995</v>
      </c>
      <c r="AC366" s="87">
        <f t="shared" si="56"/>
        <v>18.057332952791302</v>
      </c>
      <c r="AD366" s="256">
        <f t="shared" si="67"/>
        <v>40.242000000000004</v>
      </c>
      <c r="AE366" s="87">
        <f t="shared" si="57"/>
        <v>123.49816327094288</v>
      </c>
      <c r="AF366" s="256">
        <f t="shared" si="70"/>
        <v>0.14621539684906315</v>
      </c>
    </row>
    <row r="367" spans="1:34" x14ac:dyDescent="0.25">
      <c r="A367" s="255">
        <v>40663</v>
      </c>
      <c r="B367" s="264">
        <f>SUM('BW Daily Production'!C1920:C1949)</f>
        <v>0</v>
      </c>
      <c r="C367" s="253">
        <f>SUM('BW Daily Production'!D1920:D1949)</f>
        <v>0</v>
      </c>
      <c r="D367" s="253">
        <f>SUM('BW Daily Production'!E1920:E1949)</f>
        <v>0</v>
      </c>
      <c r="E367" s="253">
        <f>SUM('BW Daily Production'!F1920:F1949)</f>
        <v>0</v>
      </c>
      <c r="F367" s="253">
        <f>SUM('BW Daily Production'!G1920:G1949)</f>
        <v>0</v>
      </c>
      <c r="G367" s="253">
        <f>SUM('BW Daily Production'!H1920:H1949)</f>
        <v>0</v>
      </c>
      <c r="H367" s="253">
        <f>SUM('BW Daily Production'!I1920:I1949)</f>
        <v>0</v>
      </c>
      <c r="I367" s="253">
        <f>SUM('BW Daily Production'!J1920:J1949)</f>
        <v>0</v>
      </c>
      <c r="J367" s="253">
        <f>SUM('BW Daily Production'!K1920:K1949)</f>
        <v>0</v>
      </c>
      <c r="K367" s="253">
        <f>SUM('BW Daily Production'!L1920:L1949)</f>
        <v>0</v>
      </c>
      <c r="L367" s="253">
        <f>SUM('BW Daily Production'!M1920:M1949)</f>
        <v>0</v>
      </c>
      <c r="M367" s="253">
        <f>SUM('BW Daily Production'!N1920:N1949)</f>
        <v>0</v>
      </c>
      <c r="N367" s="253">
        <f>SUM('BW Daily Production'!O1920:O1949)</f>
        <v>0</v>
      </c>
      <c r="O367" s="253">
        <f>SUM('BW Daily Production'!P1920:P1949)</f>
        <v>0</v>
      </c>
      <c r="P367" s="253">
        <f>SUM('BW Daily Production'!Q1920:Q1949)</f>
        <v>0</v>
      </c>
      <c r="Q367" s="253">
        <f>SUM('BW Daily Production'!R1920:R1949)</f>
        <v>0</v>
      </c>
      <c r="R367" s="253">
        <f>SUM('BW Daily Production'!S1920:S1949)</f>
        <v>0</v>
      </c>
      <c r="S367" s="253">
        <f>SUM('BW Daily Production'!T1920:T1949)</f>
        <v>0</v>
      </c>
      <c r="T367" s="264">
        <f>SUM('BW Daily Production'!U1920:U1949)</f>
        <v>1.423</v>
      </c>
      <c r="U367" s="253">
        <f>SUM('BW Daily Production'!V1920:V1949)</f>
        <v>4.3670266471485437</v>
      </c>
      <c r="V367" s="253">
        <f>SUM('BW Daily Production'!W1920:W1949)</f>
        <v>8.3420000000000005</v>
      </c>
      <c r="W367" s="253">
        <f>SUM('BW Daily Production'!X1920:X1949)</f>
        <v>25.600657969440022</v>
      </c>
      <c r="X367" s="253">
        <f>SUM('BW Daily Production'!Y1920:Y1949)</f>
        <v>3.8330000000000002</v>
      </c>
      <c r="Y367" s="253">
        <f>SUM('BW Daily Production'!Z1920:Z1949)</f>
        <v>11.763045072747973</v>
      </c>
      <c r="Z367" s="253">
        <f>SUM('BW Daily Production'!AA1920:AA1949)</f>
        <v>1E-3</v>
      </c>
      <c r="AA367" s="253">
        <f>SUM('BW Daily Production'!AB1920:AB1949)</f>
        <v>3.0688873135267347E-3</v>
      </c>
      <c r="AB367" s="87">
        <f t="shared" si="71"/>
        <v>13.599</v>
      </c>
      <c r="AC367" s="87">
        <f t="shared" si="56"/>
        <v>41.733798576650067</v>
      </c>
      <c r="AD367" s="256">
        <f t="shared" si="67"/>
        <v>13.599</v>
      </c>
      <c r="AE367" s="87">
        <f t="shared" si="57"/>
        <v>41.733798576650067</v>
      </c>
      <c r="AF367" s="256">
        <f t="shared" si="70"/>
        <v>1</v>
      </c>
    </row>
    <row r="368" spans="1:34" x14ac:dyDescent="0.25">
      <c r="A368" s="255">
        <v>40694</v>
      </c>
      <c r="B368" s="264">
        <f>SUM('BW Daily Production'!C1950:C1980)</f>
        <v>13.365000000000002</v>
      </c>
      <c r="C368" s="253">
        <f>SUM('BW Daily Production'!D1950:D1980)</f>
        <v>41.015678945284812</v>
      </c>
      <c r="D368" s="253">
        <f>SUM('BW Daily Production'!E1950:E1980)</f>
        <v>0</v>
      </c>
      <c r="E368" s="253">
        <f>SUM('BW Daily Production'!F1950:F1980)</f>
        <v>0</v>
      </c>
      <c r="F368" s="253">
        <f>SUM('BW Daily Production'!G1950:G1980)</f>
        <v>0</v>
      </c>
      <c r="G368" s="253">
        <f>SUM('BW Daily Production'!H1950:H1980)</f>
        <v>0</v>
      </c>
      <c r="H368" s="253">
        <f>SUM('BW Daily Production'!I1950:I1980)</f>
        <v>10.411</v>
      </c>
      <c r="I368" s="253">
        <f>SUM('BW Daily Production'!J1950:J1980)</f>
        <v>31.950185821126841</v>
      </c>
      <c r="J368" s="253">
        <f>SUM('BW Daily Production'!K1950:K1980)</f>
        <v>0</v>
      </c>
      <c r="K368" s="253">
        <f>SUM('BW Daily Production'!L1950:L1980)</f>
        <v>0</v>
      </c>
      <c r="L368" s="253">
        <f>SUM('BW Daily Production'!M1950:M1980)</f>
        <v>18.003</v>
      </c>
      <c r="M368" s="253">
        <f>SUM('BW Daily Production'!N1950:N1980)</f>
        <v>55.2491783054218</v>
      </c>
      <c r="N368" s="253">
        <f>SUM('BW Daily Production'!O1950:O1980)</f>
        <v>0</v>
      </c>
      <c r="O368" s="253">
        <f>SUM('BW Daily Production'!P1950:P1980)</f>
        <v>0</v>
      </c>
      <c r="P368" s="253">
        <f>SUM('BW Daily Production'!Q1950:Q1980)</f>
        <v>4.6140000000000008</v>
      </c>
      <c r="Q368" s="253">
        <f>SUM('BW Daily Production'!R1950:R1980)</f>
        <v>14.159846064612353</v>
      </c>
      <c r="R368" s="253">
        <f>SUM('BW Daily Production'!S1950:S1980)</f>
        <v>0</v>
      </c>
      <c r="S368" s="253">
        <f>SUM('BW Daily Production'!T1950:T1980)</f>
        <v>0</v>
      </c>
      <c r="T368" s="264">
        <f>SUM('BW Daily Production'!U1950:U1980)</f>
        <v>0.72399999999999998</v>
      </c>
      <c r="U368" s="253">
        <f>SUM('BW Daily Production'!V1950:V1980)</f>
        <v>2.2218744149933558</v>
      </c>
      <c r="V368" s="253">
        <f>SUM('BW Daily Production'!W1950:W1980)</f>
        <v>12.24</v>
      </c>
      <c r="W368" s="253">
        <f>SUM('BW Daily Production'!X1950:X1980)</f>
        <v>37.563180717567228</v>
      </c>
      <c r="X368" s="253">
        <f>SUM('BW Daily Production'!Y1950:Y1980)</f>
        <v>8.8629999999999995</v>
      </c>
      <c r="Y368" s="253">
        <f>SUM('BW Daily Production'!Z1950:Z1980)</f>
        <v>27.199548259787445</v>
      </c>
      <c r="Z368" s="253">
        <f>SUM('BW Daily Production'!AA1950:AA1980)</f>
        <v>1E-3</v>
      </c>
      <c r="AA368" s="253">
        <f>SUM('BW Daily Production'!AB1950:AB1980)</f>
        <v>3.0688873135267347E-3</v>
      </c>
      <c r="AB368" s="87">
        <f t="shared" si="71"/>
        <v>21.827999999999999</v>
      </c>
      <c r="AC368" s="87">
        <f t="shared" si="56"/>
        <v>66.987672279661567</v>
      </c>
      <c r="AD368" s="256">
        <f t="shared" si="67"/>
        <v>68.221000000000004</v>
      </c>
      <c r="AE368" s="87">
        <f t="shared" si="57"/>
        <v>209.36256141610735</v>
      </c>
      <c r="AF368" s="256">
        <f t="shared" si="70"/>
        <v>0.31996012957886866</v>
      </c>
    </row>
    <row r="369" spans="1:33" x14ac:dyDescent="0.25">
      <c r="A369" s="259">
        <v>40724</v>
      </c>
      <c r="B369" s="265">
        <f>SUM('BW Daily Production'!C1981:C2010)</f>
        <v>0</v>
      </c>
      <c r="C369" s="261">
        <f>SUM('BW Daily Production'!D1981:D2010)</f>
        <v>0</v>
      </c>
      <c r="D369" s="261">
        <f>SUM('BW Daily Production'!E1981:E2010)</f>
        <v>0</v>
      </c>
      <c r="E369" s="261">
        <f>SUM('BW Daily Production'!F1981:F2010)</f>
        <v>0</v>
      </c>
      <c r="F369" s="261">
        <f>SUM('BW Daily Production'!G1981:G2010)</f>
        <v>0</v>
      </c>
      <c r="G369" s="261">
        <f>SUM('BW Daily Production'!H1981:H2010)</f>
        <v>0</v>
      </c>
      <c r="H369" s="261">
        <f>SUM('BW Daily Production'!I1981:I2010)</f>
        <v>0.40600000000000003</v>
      </c>
      <c r="I369" s="261">
        <f>SUM('BW Daily Production'!J1981:J2010)</f>
        <v>1.2459682492918542</v>
      </c>
      <c r="J369" s="261">
        <f>SUM('BW Daily Production'!K1981:K2010)</f>
        <v>0</v>
      </c>
      <c r="K369" s="261">
        <f>SUM('BW Daily Production'!L1981:L2010)</f>
        <v>0</v>
      </c>
      <c r="L369" s="261">
        <f>SUM('BW Daily Production'!M1981:M2010)</f>
        <v>0.68500000000000005</v>
      </c>
      <c r="M369" s="261">
        <f>SUM('BW Daily Production'!N1981:N2010)</f>
        <v>2.1021878097658133</v>
      </c>
      <c r="N369" s="261">
        <f>SUM('BW Daily Production'!O1981:O2010)</f>
        <v>0</v>
      </c>
      <c r="O369" s="261">
        <f>SUM('BW Daily Production'!P1981:P2010)</f>
        <v>0</v>
      </c>
      <c r="P369" s="261">
        <f>SUM('BW Daily Production'!Q1981:Q2010)</f>
        <v>0</v>
      </c>
      <c r="Q369" s="261">
        <f>SUM('BW Daily Production'!R1981:R2010)</f>
        <v>0</v>
      </c>
      <c r="R369" s="261">
        <f>SUM('BW Daily Production'!S1981:S2010)</f>
        <v>0</v>
      </c>
      <c r="S369" s="261">
        <f>SUM('BW Daily Production'!T1981:T2010)</f>
        <v>0</v>
      </c>
      <c r="T369" s="265">
        <f>SUM('BW Daily Production'!U1981:U2010)</f>
        <v>0.54400000000000004</v>
      </c>
      <c r="U369" s="261">
        <f>SUM('BW Daily Production'!V1981:V2010)</f>
        <v>1.6694746985585436</v>
      </c>
      <c r="V369" s="261">
        <f>SUM('BW Daily Production'!W1981:W2010)</f>
        <v>12.129999999999999</v>
      </c>
      <c r="W369" s="261">
        <f>SUM('BW Daily Production'!X1981:X2010)</f>
        <v>37.225603113079288</v>
      </c>
      <c r="X369" s="261">
        <f>SUM('BW Daily Production'!Y1981:Y2010)</f>
        <v>4.1320000000000006</v>
      </c>
      <c r="Y369" s="261">
        <f>SUM('BW Daily Production'!Z1981:Z2010)</f>
        <v>12.680642379492467</v>
      </c>
      <c r="Z369" s="261">
        <f>SUM('BW Daily Production'!AA1981:AA2010)</f>
        <v>0</v>
      </c>
      <c r="AA369" s="261">
        <f>SUM('BW Daily Production'!AB1981:AB2010)</f>
        <v>0</v>
      </c>
      <c r="AB369" s="262">
        <f t="shared" si="71"/>
        <v>16.806000000000001</v>
      </c>
      <c r="AC369" s="262">
        <f t="shared" si="56"/>
        <v>51.575720191130301</v>
      </c>
      <c r="AD369" s="263">
        <f t="shared" si="67"/>
        <v>17.896999999999998</v>
      </c>
      <c r="AE369" s="262">
        <f t="shared" si="57"/>
        <v>54.923876250187966</v>
      </c>
      <c r="AF369" s="263">
        <f t="shared" si="70"/>
        <v>0.93904006258032091</v>
      </c>
      <c r="AG369" s="97"/>
    </row>
    <row r="370" spans="1:33" x14ac:dyDescent="0.25">
      <c r="A370" s="260">
        <v>40755</v>
      </c>
      <c r="B370" s="265">
        <f>SUM('BW Daily Production'!C2011:C2041)</f>
        <v>8.3000000000000004E-2</v>
      </c>
      <c r="C370" s="261">
        <f>SUM('BW Daily Production'!D2011:D2041)</f>
        <v>0.25471764702271898</v>
      </c>
      <c r="D370" s="261">
        <f>SUM('BW Daily Production'!E2011:E2041)</f>
        <v>0</v>
      </c>
      <c r="E370" s="261">
        <f>SUM('BW Daily Production'!F2011:F2041)</f>
        <v>0</v>
      </c>
      <c r="F370" s="261">
        <f>SUM('BW Daily Production'!G2011:G2041)</f>
        <v>0</v>
      </c>
      <c r="G370" s="261">
        <f>SUM('BW Daily Production'!H2011:H2041)</f>
        <v>0</v>
      </c>
      <c r="H370" s="261">
        <f>SUM('BW Daily Production'!I2011:I2041)</f>
        <v>0</v>
      </c>
      <c r="I370" s="261">
        <f>SUM('BW Daily Production'!J2011:J2041)</f>
        <v>0</v>
      </c>
      <c r="J370" s="261">
        <f>SUM('BW Daily Production'!K2011:K2041)</f>
        <v>0.20200000000000001</v>
      </c>
      <c r="K370" s="261">
        <f>SUM('BW Daily Production'!L2011:L2041)</f>
        <v>0.61991523733240039</v>
      </c>
      <c r="L370" s="261">
        <f>SUM('BW Daily Production'!M2011:M2041)</f>
        <v>27.308000000000007</v>
      </c>
      <c r="M370" s="261">
        <f>SUM('BW Daily Production'!N2011:N2041)</f>
        <v>83.805174757788066</v>
      </c>
      <c r="N370" s="261">
        <f>SUM('BW Daily Production'!O2011:O2041)</f>
        <v>0</v>
      </c>
      <c r="O370" s="261">
        <f>SUM('BW Daily Production'!P2011:P2041)</f>
        <v>0</v>
      </c>
      <c r="P370" s="261">
        <f>SUM('BW Daily Production'!Q2011:Q2041)</f>
        <v>19.872999999999998</v>
      </c>
      <c r="Q370" s="261">
        <f>SUM('BW Daily Production'!R2011:R2041)</f>
        <v>60.987997581716805</v>
      </c>
      <c r="R370" s="261">
        <f>SUM('BW Daily Production'!S2011:S2041)</f>
        <v>0</v>
      </c>
      <c r="S370" s="261">
        <f>SUM('BW Daily Production'!T2011:T2041)</f>
        <v>0</v>
      </c>
      <c r="T370" s="265">
        <f>SUM('BW Daily Production'!U2011:U2041)</f>
        <v>21.730000000000004</v>
      </c>
      <c r="U370" s="261">
        <f>SUM('BW Daily Production'!V2011:V2041)</f>
        <v>66.686921322935945</v>
      </c>
      <c r="V370" s="261">
        <f>SUM('BW Daily Production'!W2011:W2041)</f>
        <v>18.693999999999999</v>
      </c>
      <c r="W370" s="261">
        <f>SUM('BW Daily Production'!X2011:X2041)</f>
        <v>57.369779439068779</v>
      </c>
      <c r="X370" s="261">
        <f>SUM('BW Daily Production'!Y2011:Y2041)</f>
        <v>22.242999999999999</v>
      </c>
      <c r="Y370" s="261">
        <f>SUM('BW Daily Production'!Z2011:Z2041)</f>
        <v>68.261260514775159</v>
      </c>
      <c r="Z370" s="261">
        <f>SUM('BW Daily Production'!AA2011:AA2041)</f>
        <v>0</v>
      </c>
      <c r="AA370" s="261">
        <f>SUM('BW Daily Production'!AB2011:AB2041)</f>
        <v>0</v>
      </c>
      <c r="AB370" s="262">
        <f t="shared" si="71"/>
        <v>62.667000000000002</v>
      </c>
      <c r="AC370" s="262">
        <f t="shared" si="56"/>
        <v>192.31796127677987</v>
      </c>
      <c r="AD370" s="263">
        <f t="shared" si="67"/>
        <v>110.133</v>
      </c>
      <c r="AE370" s="262">
        <f t="shared" si="57"/>
        <v>337.98576650063984</v>
      </c>
      <c r="AF370" s="263">
        <f t="shared" ref="AF370:AF375" si="72">AB370/AD370</f>
        <v>0.56901201274822266</v>
      </c>
    </row>
    <row r="371" spans="1:33" x14ac:dyDescent="0.25">
      <c r="A371" s="255">
        <v>40786</v>
      </c>
      <c r="B371" s="264">
        <f>SUM('BW Daily Production'!C2042:C2072)</f>
        <v>7.1069999999999993</v>
      </c>
      <c r="C371" s="253">
        <f>SUM('BW Daily Production'!D2042:D2072)</f>
        <v>21.810582137234501</v>
      </c>
      <c r="D371" s="253">
        <f>SUM('BW Daily Production'!E2042:E2072)</f>
        <v>0</v>
      </c>
      <c r="E371" s="253">
        <f>SUM('BW Daily Production'!F2042:F2072)</f>
        <v>0</v>
      </c>
      <c r="F371" s="253">
        <f>SUM('BW Daily Production'!G2042:G2072)</f>
        <v>5.7689999999999992</v>
      </c>
      <c r="G371" s="253">
        <f>SUM('BW Daily Production'!H2042:H2072)</f>
        <v>17.704410911735732</v>
      </c>
      <c r="H371" s="253">
        <f>SUM('BW Daily Production'!I2042:I2072)</f>
        <v>20.988000000000003</v>
      </c>
      <c r="I371" s="253">
        <f>SUM('BW Daily Production'!J2042:J2072)</f>
        <v>64.409806936299077</v>
      </c>
      <c r="J371" s="253">
        <f>SUM('BW Daily Production'!K2042:K2072)</f>
        <v>0</v>
      </c>
      <c r="K371" s="253">
        <f>SUM('BW Daily Production'!L2042:L2072)</f>
        <v>0</v>
      </c>
      <c r="L371" s="253">
        <f>SUM('BW Daily Production'!M2042:M2072)</f>
        <v>48.814999999999991</v>
      </c>
      <c r="M371" s="253">
        <f>SUM('BW Daily Production'!N2042:N2072)</f>
        <v>149.80773420980756</v>
      </c>
      <c r="N371" s="253">
        <f>SUM('BW Daily Production'!O2042:O2072)</f>
        <v>0</v>
      </c>
      <c r="O371" s="253">
        <f>SUM('BW Daily Production'!P2042:P2072)</f>
        <v>0</v>
      </c>
      <c r="P371" s="253">
        <f>SUM('BW Daily Production'!Q2042:Q2072)</f>
        <v>27.983000000000004</v>
      </c>
      <c r="Q371" s="253">
        <f>SUM('BW Daily Production'!R2042:R2072)</f>
        <v>85.876673694418614</v>
      </c>
      <c r="R371" s="253">
        <f>SUM('BW Daily Production'!S2042:S2072)</f>
        <v>0</v>
      </c>
      <c r="S371" s="253">
        <f>SUM('BW Daily Production'!T2042:T2072)</f>
        <v>0</v>
      </c>
      <c r="T371" s="264">
        <f>SUM('BW Daily Production'!U2042:U2072)</f>
        <v>32.359999999999992</v>
      </c>
      <c r="U371" s="253">
        <f>SUM('BW Daily Production'!V2042:V2072)</f>
        <v>99.30919346572513</v>
      </c>
      <c r="V371" s="253">
        <f>SUM('BW Daily Production'!W2042:W2072)</f>
        <v>31.157999999999998</v>
      </c>
      <c r="W371" s="253">
        <f>SUM('BW Daily Production'!X2042:X2072)</f>
        <v>95.620390914866007</v>
      </c>
      <c r="X371" s="253">
        <f>SUM('BW Daily Production'!Y2042:Y2072)</f>
        <v>8.3829999999999991</v>
      </c>
      <c r="Y371" s="253">
        <f>SUM('BW Daily Production'!Z2042:Z2072)</f>
        <v>25.72648234929461</v>
      </c>
      <c r="Z371" s="253">
        <f>SUM('BW Daily Production'!AA2042:AA2072)</f>
        <v>0</v>
      </c>
      <c r="AA371" s="253">
        <f>SUM('BW Daily Production'!AB2042:AB2072)</f>
        <v>0</v>
      </c>
      <c r="AB371" s="262">
        <f t="shared" si="71"/>
        <v>71.900999999999982</v>
      </c>
      <c r="AC371" s="262">
        <f t="shared" si="56"/>
        <v>220.65606672988571</v>
      </c>
      <c r="AD371" s="263">
        <f t="shared" si="67"/>
        <v>182.56299999999999</v>
      </c>
      <c r="AE371" s="262">
        <f t="shared" si="57"/>
        <v>560.26527461938122</v>
      </c>
      <c r="AF371" s="263">
        <f t="shared" si="72"/>
        <v>0.39384212573193905</v>
      </c>
    </row>
    <row r="372" spans="1:33" x14ac:dyDescent="0.25">
      <c r="A372" s="258">
        <v>40816</v>
      </c>
      <c r="B372" s="264">
        <f>SUM('BW Daily Production'!C2073:C2102)</f>
        <v>0.61299999999999999</v>
      </c>
      <c r="C372" s="253">
        <f>SUM('BW Daily Production'!D2073:D2102)</f>
        <v>1.8812279231918883</v>
      </c>
      <c r="D372" s="253">
        <f>SUM('BW Daily Production'!E2073:E2102)</f>
        <v>0</v>
      </c>
      <c r="E372" s="253">
        <f>SUM('BW Daily Production'!F2073:F2102)</f>
        <v>0</v>
      </c>
      <c r="F372" s="253">
        <f>SUM('BW Daily Production'!G2073:G2102)</f>
        <v>20.239000000000001</v>
      </c>
      <c r="G372" s="253">
        <f>SUM('BW Daily Production'!H2073:H2102)</f>
        <v>62.111210338467593</v>
      </c>
      <c r="H372" s="253">
        <f>SUM('BW Daily Production'!I2073:I2102)</f>
        <v>26.245000000000005</v>
      </c>
      <c r="I372" s="253">
        <f>SUM('BW Daily Production'!J2073:J2102)</f>
        <v>80.542947543509143</v>
      </c>
      <c r="J372" s="253">
        <f>SUM('BW Daily Production'!K2073:K2102)</f>
        <v>0</v>
      </c>
      <c r="K372" s="253">
        <f>SUM('BW Daily Production'!L2073:L2102)</f>
        <v>0</v>
      </c>
      <c r="L372" s="253">
        <f>SUM('BW Daily Production'!M2073:M2102)</f>
        <v>20.836999999999996</v>
      </c>
      <c r="M372" s="253">
        <f>SUM('BW Daily Production'!N2073:N2102)</f>
        <v>63.946404951956566</v>
      </c>
      <c r="N372" s="253">
        <f>SUM('BW Daily Production'!O2073:O2102)</f>
        <v>0</v>
      </c>
      <c r="O372" s="253">
        <f>SUM('BW Daily Production'!P2073:P2102)</f>
        <v>0</v>
      </c>
      <c r="P372" s="253">
        <f>SUM('BW Daily Production'!Q2073:Q2102)</f>
        <v>21.777000000000001</v>
      </c>
      <c r="Q372" s="253">
        <f>SUM('BW Daily Production'!R2073:R2102)</f>
        <v>66.831159026671713</v>
      </c>
      <c r="R372" s="253">
        <f>SUM('BW Daily Production'!S2073:S2102)</f>
        <v>0</v>
      </c>
      <c r="S372" s="253">
        <f>SUM('BW Daily Production'!T2073:T2102)</f>
        <v>0</v>
      </c>
      <c r="T372" s="264">
        <f>SUM('BW Daily Production'!U2073:U2102)</f>
        <v>0</v>
      </c>
      <c r="U372" s="253">
        <f>SUM('BW Daily Production'!V2073:V2102)</f>
        <v>0</v>
      </c>
      <c r="V372" s="253">
        <f>SUM('BW Daily Production'!W2073:W2102)</f>
        <v>5.8210000000000006</v>
      </c>
      <c r="W372" s="253">
        <f>SUM('BW Daily Production'!X2073:X2102)</f>
        <v>17.863993052039124</v>
      </c>
      <c r="X372" s="253">
        <f>SUM('BW Daily Production'!Y2073:Y2102)</f>
        <v>5.0280000000000005</v>
      </c>
      <c r="Y372" s="253">
        <f>SUM('BW Daily Production'!Z2073:Z2102)</f>
        <v>15.430365412412421</v>
      </c>
      <c r="Z372" s="253">
        <f>SUM('BW Daily Production'!AA2073:AA2102)</f>
        <v>0</v>
      </c>
      <c r="AA372" s="253">
        <f>SUM('BW Daily Production'!AB2073:AB2102)</f>
        <v>0</v>
      </c>
      <c r="AB372" s="262">
        <f>Z372+X372+V372+T372</f>
        <v>10.849</v>
      </c>
      <c r="AC372" s="262">
        <f t="shared" si="56"/>
        <v>33.294358464451541</v>
      </c>
      <c r="AD372" s="263">
        <f t="shared" si="67"/>
        <v>100.56</v>
      </c>
      <c r="AE372" s="262">
        <f t="shared" si="57"/>
        <v>308.60730824824844</v>
      </c>
      <c r="AF372" s="263">
        <f t="shared" si="72"/>
        <v>0.10788583929992045</v>
      </c>
    </row>
    <row r="373" spans="1:33" x14ac:dyDescent="0.25">
      <c r="A373" s="255">
        <v>40847</v>
      </c>
      <c r="B373" s="264">
        <f>SUM('BW Daily Production'!C2103:C2133)</f>
        <v>0</v>
      </c>
      <c r="C373" s="253">
        <f>SUM('BW Daily Production'!D2103:D2133)</f>
        <v>0</v>
      </c>
      <c r="D373" s="253">
        <f>SUM('BW Daily Production'!E2103:E2133)</f>
        <v>0</v>
      </c>
      <c r="E373" s="253">
        <f>SUM('BW Daily Production'!F2103:F2133)</f>
        <v>0</v>
      </c>
      <c r="F373" s="253">
        <f>SUM('BW Daily Production'!G2103:G2133)</f>
        <v>3.0249999999999999</v>
      </c>
      <c r="G373" s="253">
        <f>SUM('BW Daily Production'!H2103:H2133)</f>
        <v>9.2833841234183723</v>
      </c>
      <c r="H373" s="253">
        <f>SUM('BW Daily Production'!I2103:I2133)</f>
        <v>5.2069999999999999</v>
      </c>
      <c r="I373" s="253">
        <f>SUM('BW Daily Production'!J2103:J2133)</f>
        <v>15.979696241533706</v>
      </c>
      <c r="J373" s="253">
        <f>SUM('BW Daily Production'!K2103:K2133)</f>
        <v>0</v>
      </c>
      <c r="K373" s="253">
        <f>SUM('BW Daily Production'!L2103:L2133)</f>
        <v>0</v>
      </c>
      <c r="L373" s="253">
        <f>SUM('BW Daily Production'!M2103:M2133)</f>
        <v>10.64</v>
      </c>
      <c r="M373" s="253">
        <f>SUM('BW Daily Production'!N2103:N2133)</f>
        <v>32.652961015924461</v>
      </c>
      <c r="N373" s="253">
        <f>SUM('BW Daily Production'!O2103:O2133)</f>
        <v>0</v>
      </c>
      <c r="O373" s="253">
        <f>SUM('BW Daily Production'!P2103:P2133)</f>
        <v>0</v>
      </c>
      <c r="P373" s="253">
        <f>SUM('BW Daily Production'!Q2103:Q2133)</f>
        <v>5.3000000000000005E-2</v>
      </c>
      <c r="Q373" s="253">
        <f>SUM('BW Daily Production'!R2103:R2133)</f>
        <v>0.16265102761691694</v>
      </c>
      <c r="R373" s="253">
        <f>SUM('BW Daily Production'!S2103:S2133)</f>
        <v>0</v>
      </c>
      <c r="S373" s="253">
        <f>SUM('BW Daily Production'!T2103:T2133)</f>
        <v>0</v>
      </c>
      <c r="T373" s="264">
        <f>SUM('BW Daily Production'!U2103:U2133)</f>
        <v>2.5350000000000001</v>
      </c>
      <c r="U373" s="253">
        <f>SUM('BW Daily Production'!V2103:V2133)</f>
        <v>7.7796293397902723</v>
      </c>
      <c r="V373" s="253">
        <f>SUM('BW Daily Production'!W2103:W2133)</f>
        <v>2.948</v>
      </c>
      <c r="W373" s="253">
        <f>SUM('BW Daily Production'!X2103:X2133)</f>
        <v>9.0470798002768138</v>
      </c>
      <c r="X373" s="253">
        <f>SUM('BW Daily Production'!Y2103:Y2133)</f>
        <v>0.85599999999999998</v>
      </c>
      <c r="Y373" s="253">
        <f>SUM('BW Daily Production'!Z2103:Z2133)</f>
        <v>2.6269675403788848</v>
      </c>
      <c r="Z373" s="253">
        <f>SUM('BW Daily Production'!AA2103:AA2133)</f>
        <v>0</v>
      </c>
      <c r="AA373" s="253">
        <f>SUM('BW Daily Production'!AB2103:AB2133)</f>
        <v>0</v>
      </c>
      <c r="AB373" s="262">
        <f>Z373+X373+V373+T373</f>
        <v>6.3390000000000004</v>
      </c>
      <c r="AC373" s="262">
        <f t="shared" si="56"/>
        <v>19.45367668044597</v>
      </c>
      <c r="AD373" s="263">
        <f t="shared" si="67"/>
        <v>25.263999999999999</v>
      </c>
      <c r="AE373" s="262">
        <f t="shared" si="57"/>
        <v>77.532369088939419</v>
      </c>
      <c r="AF373" s="263">
        <f t="shared" si="72"/>
        <v>0.25091038632045598</v>
      </c>
    </row>
    <row r="374" spans="1:33" x14ac:dyDescent="0.25">
      <c r="A374" s="255">
        <v>40877</v>
      </c>
      <c r="B374" s="264">
        <f>SUM('BW Daily Production'!C2134:C2163)</f>
        <v>0</v>
      </c>
      <c r="C374" s="253">
        <f>SUM('BW Daily Production'!D2134:D2163)</f>
        <v>0</v>
      </c>
      <c r="D374" s="253">
        <f>SUM('BW Daily Production'!E2134:E2163)</f>
        <v>0</v>
      </c>
      <c r="E374" s="253">
        <f>SUM('BW Daily Production'!F2134:F2163)</f>
        <v>0</v>
      </c>
      <c r="F374" s="253">
        <f>SUM('BW Daily Production'!G2134:G2163)</f>
        <v>8.9999999999999993E-3</v>
      </c>
      <c r="G374" s="253">
        <f>SUM('BW Daily Production'!H2134:H2163)</f>
        <v>2.7619985821740613E-2</v>
      </c>
      <c r="H374" s="253">
        <f>SUM('BW Daily Production'!I2134:I2163)</f>
        <v>0</v>
      </c>
      <c r="I374" s="253">
        <f>SUM('BW Daily Production'!J2134:J2163)</f>
        <v>0</v>
      </c>
      <c r="J374" s="253">
        <f>SUM('BW Daily Production'!K2134:K2163)</f>
        <v>0</v>
      </c>
      <c r="K374" s="253">
        <f>SUM('BW Daily Production'!L2134:L2163)</f>
        <v>0</v>
      </c>
      <c r="L374" s="253">
        <f>SUM('BW Daily Production'!M2134:M2163)</f>
        <v>0</v>
      </c>
      <c r="M374" s="253">
        <f>SUM('BW Daily Production'!N2134:N2163)</f>
        <v>0</v>
      </c>
      <c r="N374" s="253">
        <f>SUM('BW Daily Production'!O2134:O2163)</f>
        <v>0</v>
      </c>
      <c r="O374" s="253">
        <f>SUM('BW Daily Production'!P2134:P2163)</f>
        <v>0</v>
      </c>
      <c r="P374" s="253">
        <f>SUM('BW Daily Production'!Q2134:Q2163)</f>
        <v>0</v>
      </c>
      <c r="Q374" s="253">
        <f>SUM('BW Daily Production'!R2134:R2163)</f>
        <v>0</v>
      </c>
      <c r="R374" s="253">
        <f>SUM('BW Daily Production'!S2134:S2163)</f>
        <v>0</v>
      </c>
      <c r="S374" s="253">
        <f>SUM('BW Daily Production'!T2134:T2163)</f>
        <v>0</v>
      </c>
      <c r="T374" s="264">
        <f>SUM('BW Daily Production'!U2134:U2163)</f>
        <v>0</v>
      </c>
      <c r="U374" s="253">
        <f>SUM('BW Daily Production'!V2134:V2163)</f>
        <v>0</v>
      </c>
      <c r="V374" s="253">
        <f>SUM('BW Daily Production'!W2134:W2163)</f>
        <v>0</v>
      </c>
      <c r="W374" s="253">
        <f>SUM('BW Daily Production'!X2134:X2163)</f>
        <v>0</v>
      </c>
      <c r="X374" s="253">
        <f>SUM('BW Daily Production'!Y2134:Y2163)</f>
        <v>0</v>
      </c>
      <c r="Y374" s="253">
        <f>SUM('BW Daily Production'!Z2134:Z2163)</f>
        <v>0</v>
      </c>
      <c r="Z374" s="253">
        <f>SUM('BW Daily Production'!AA2134:AA2163)</f>
        <v>0</v>
      </c>
      <c r="AA374" s="253">
        <f>SUM('BW Daily Production'!AB2134:AB2163)</f>
        <v>0</v>
      </c>
      <c r="AB374" s="262">
        <f>Z374+X374+V374+T374</f>
        <v>0</v>
      </c>
      <c r="AC374" s="262">
        <f t="shared" si="56"/>
        <v>0</v>
      </c>
      <c r="AD374" s="263">
        <f t="shared" si="67"/>
        <v>8.9999999999999993E-3</v>
      </c>
      <c r="AE374" s="262">
        <f t="shared" si="57"/>
        <v>2.7619985821740613E-2</v>
      </c>
      <c r="AF374" s="263">
        <f t="shared" si="72"/>
        <v>0</v>
      </c>
    </row>
    <row r="375" spans="1:33" x14ac:dyDescent="0.25">
      <c r="A375" s="258">
        <v>40908</v>
      </c>
      <c r="B375" s="266">
        <f>SUM('BW Daily Production'!C2164:C2194)</f>
        <v>0.69199999999999995</v>
      </c>
      <c r="C375" s="267">
        <f>SUM('BW Daily Production'!D2164:D2194)</f>
        <v>2.1236700209605002</v>
      </c>
      <c r="D375" s="267">
        <f>SUM('BW Daily Production'!E2164:E2194)</f>
        <v>0</v>
      </c>
      <c r="E375" s="267">
        <f>SUM('BW Daily Production'!F2164:F2194)</f>
        <v>0</v>
      </c>
      <c r="F375" s="267">
        <f>SUM('BW Daily Production'!G2164:G2194)</f>
        <v>0</v>
      </c>
      <c r="G375" s="267">
        <f>SUM('BW Daily Production'!H2164:H2194)</f>
        <v>0</v>
      </c>
      <c r="H375" s="267">
        <f>SUM('BW Daily Production'!I2164:I2194)</f>
        <v>0</v>
      </c>
      <c r="I375" s="267">
        <f>SUM('BW Daily Production'!J2164:J2194)</f>
        <v>0</v>
      </c>
      <c r="J375" s="267">
        <f>SUM('BW Daily Production'!K2164:K2194)</f>
        <v>0</v>
      </c>
      <c r="K375" s="267">
        <f>SUM('BW Daily Production'!L2164:L2194)</f>
        <v>0</v>
      </c>
      <c r="L375" s="267">
        <f>SUM('BW Daily Production'!M2164:M2194)</f>
        <v>0.38200000000000001</v>
      </c>
      <c r="M375" s="267">
        <f>SUM('BW Daily Production'!N2164:N2194)</f>
        <v>1.1723149537672126</v>
      </c>
      <c r="N375" s="267">
        <f>SUM('BW Daily Production'!O2164:O2194)</f>
        <v>0</v>
      </c>
      <c r="O375" s="267">
        <f>SUM('BW Daily Production'!P2164:P2194)</f>
        <v>0</v>
      </c>
      <c r="P375" s="267">
        <f>SUM('BW Daily Production'!Q2164:Q2194)</f>
        <v>0.42199999999999999</v>
      </c>
      <c r="Q375" s="267">
        <f>SUM('BW Daily Production'!R2164:R2194)</f>
        <v>1.2950704463082821</v>
      </c>
      <c r="R375" s="267">
        <f>SUM('BW Daily Production'!S2164:S2194)</f>
        <v>0</v>
      </c>
      <c r="S375" s="267">
        <f>SUM('BW Daily Production'!T2164:T2194)</f>
        <v>0</v>
      </c>
      <c r="T375" s="266">
        <f>SUM('BW Daily Production'!U2164:U2194)</f>
        <v>0</v>
      </c>
      <c r="U375" s="267">
        <f>SUM('BW Daily Production'!V2164:V2194)</f>
        <v>0</v>
      </c>
      <c r="V375" s="267">
        <f>SUM('BW Daily Production'!W2164:W2194)</f>
        <v>0</v>
      </c>
      <c r="W375" s="267">
        <f>SUM('BW Daily Production'!X2164:X2194)</f>
        <v>0</v>
      </c>
      <c r="X375" s="267">
        <f>SUM('BW Daily Production'!Y2164:Y2194)</f>
        <v>0</v>
      </c>
      <c r="Y375" s="267">
        <f>SUM('BW Daily Production'!Z2164:Z2194)</f>
        <v>0</v>
      </c>
      <c r="Z375" s="267">
        <f>SUM('BW Daily Production'!AA2164:AA2194)</f>
        <v>0</v>
      </c>
      <c r="AA375" s="267">
        <f>SUM('BW Daily Production'!AB2164:AB2194)</f>
        <v>0</v>
      </c>
      <c r="AB375" s="268">
        <f>Z375+X375+V375+T375</f>
        <v>0</v>
      </c>
      <c r="AC375" s="268">
        <f t="shared" si="56"/>
        <v>0</v>
      </c>
      <c r="AD375" s="269">
        <f t="shared" ref="AD375:AD382" si="73">Z375+X375+V375+T375+R375+P375+N375+L375+J375+H375+F375+D375+B375</f>
        <v>1.496</v>
      </c>
      <c r="AE375" s="268">
        <f t="shared" si="57"/>
        <v>4.5910554210359953</v>
      </c>
      <c r="AF375" s="269">
        <f t="shared" si="72"/>
        <v>0</v>
      </c>
    </row>
    <row r="376" spans="1:33" x14ac:dyDescent="0.25">
      <c r="A376" s="353">
        <v>40939</v>
      </c>
      <c r="B376" s="270">
        <f>SUM('BW Daily Production'!C2195:C2225)</f>
        <v>0</v>
      </c>
      <c r="C376" s="254">
        <f>SUM('BW Daily Production'!D2195:D2225)</f>
        <v>0</v>
      </c>
      <c r="D376" s="254">
        <f>SUM('BW Daily Production'!E2195:E2225)</f>
        <v>0</v>
      </c>
      <c r="E376" s="254">
        <f>SUM('BW Daily Production'!F2195:F2225)</f>
        <v>0</v>
      </c>
      <c r="F376" s="254">
        <f>SUM('BW Daily Production'!G2195:G2225)</f>
        <v>0</v>
      </c>
      <c r="G376" s="254">
        <f>SUM('BW Daily Production'!H2195:H2225)</f>
        <v>0</v>
      </c>
      <c r="H376" s="254">
        <f>SUM('BW Daily Production'!I2195:I2225)</f>
        <v>1E-3</v>
      </c>
      <c r="I376" s="254">
        <f>SUM('BW Daily Production'!J2195:J2225)</f>
        <v>3.0688873135267347E-3</v>
      </c>
      <c r="J376" s="254">
        <f>SUM('BW Daily Production'!K2195:K2225)</f>
        <v>0</v>
      </c>
      <c r="K376" s="254">
        <f>SUM('BW Daily Production'!L2195:L2225)</f>
        <v>0</v>
      </c>
      <c r="L376" s="254">
        <f>SUM('BW Daily Production'!M2195:M2225)</f>
        <v>1.2E-2</v>
      </c>
      <c r="M376" s="254">
        <f>SUM('BW Daily Production'!N2195:N2225)</f>
        <v>3.6826647762320815E-2</v>
      </c>
      <c r="N376" s="254">
        <f>SUM('BW Daily Production'!O2195:O2225)</f>
        <v>0</v>
      </c>
      <c r="O376" s="254">
        <f>SUM('BW Daily Production'!P2195:P2225)</f>
        <v>0</v>
      </c>
      <c r="P376" s="254">
        <f>SUM('BW Daily Production'!Q2195:Q2225)</f>
        <v>0</v>
      </c>
      <c r="Q376" s="254">
        <f>SUM('BW Daily Production'!R2195:R2225)</f>
        <v>0</v>
      </c>
      <c r="R376" s="254">
        <f>SUM('BW Daily Production'!S2195:S2225)</f>
        <v>0</v>
      </c>
      <c r="S376" s="254">
        <f>SUM('BW Daily Production'!T2195:T2225)</f>
        <v>0</v>
      </c>
      <c r="T376" s="271">
        <f>SUM('BW Daily Production'!U2195:U2225)</f>
        <v>0</v>
      </c>
      <c r="U376" s="254">
        <f>SUM('BW Daily Production'!V2195:V2225)</f>
        <v>0</v>
      </c>
      <c r="V376" s="254">
        <f>SUM('BW Daily Production'!W2195:W2225)</f>
        <v>0</v>
      </c>
      <c r="W376" s="254">
        <f>SUM('BW Daily Production'!X2195:X2225)</f>
        <v>0</v>
      </c>
      <c r="X376" s="254">
        <f>SUM('BW Daily Production'!Y2195:Y2225)</f>
        <v>2.5999999999999999E-2</v>
      </c>
      <c r="Y376" s="254">
        <f>SUM('BW Daily Production'!Z2195:Z2225)</f>
        <v>7.9791070151695107E-2</v>
      </c>
      <c r="Z376" s="254">
        <f>SUM('BW Daily Production'!AA2195:AA2225)</f>
        <v>0</v>
      </c>
      <c r="AA376" s="254">
        <f>SUM('BW Daily Production'!AB2195:AB2225)</f>
        <v>0</v>
      </c>
      <c r="AB376" s="63">
        <f>Z376+X376+V376+T376</f>
        <v>2.5999999999999999E-2</v>
      </c>
      <c r="AC376" s="63">
        <f>AB376*1000000/325851</f>
        <v>7.9791070151695107E-2</v>
      </c>
      <c r="AD376" s="257">
        <f t="shared" si="73"/>
        <v>3.9E-2</v>
      </c>
      <c r="AE376" s="63">
        <f t="shared" ref="AE376:AE382" si="74">AD376*1000000/325851</f>
        <v>0.11968660522754265</v>
      </c>
      <c r="AF376" s="85">
        <f>IF(AB376/AD376&gt;0,AB376/AD376,0)</f>
        <v>0.66666666666666663</v>
      </c>
    </row>
    <row r="377" spans="1:33" x14ac:dyDescent="0.25">
      <c r="A377" s="380">
        <v>40968</v>
      </c>
      <c r="B377" s="271">
        <f>SUM('BW Daily Production'!C2226:C2254)</f>
        <v>0</v>
      </c>
      <c r="C377" s="254">
        <f>SUM('BW Daily Production'!D2226:D2254)</f>
        <v>0</v>
      </c>
      <c r="D377" s="254">
        <f>SUM('BW Daily Production'!E2226:E2254)</f>
        <v>0</v>
      </c>
      <c r="E377" s="254">
        <f>SUM('BW Daily Production'!F2226:F2254)</f>
        <v>0</v>
      </c>
      <c r="F377" s="254">
        <f>SUM('BW Daily Production'!G2226:G2254)</f>
        <v>0</v>
      </c>
      <c r="G377" s="254">
        <f>SUM('BW Daily Production'!H2226:H2254)</f>
        <v>0</v>
      </c>
      <c r="H377" s="254">
        <f>SUM('BW Daily Production'!I2226:I2254)</f>
        <v>0</v>
      </c>
      <c r="I377" s="254">
        <f>SUM('BW Daily Production'!J2226:J2254)</f>
        <v>0</v>
      </c>
      <c r="J377" s="254">
        <f>SUM('BW Daily Production'!K2226:K2254)</f>
        <v>0</v>
      </c>
      <c r="K377" s="254">
        <f>SUM('BW Daily Production'!L2226:L2254)</f>
        <v>0</v>
      </c>
      <c r="L377" s="254">
        <f>SUM('BW Daily Production'!M2226:M2254)</f>
        <v>0</v>
      </c>
      <c r="M377" s="254">
        <f>SUM('BW Daily Production'!N2226:N2254)</f>
        <v>0</v>
      </c>
      <c r="N377" s="254">
        <f>SUM('BW Daily Production'!O2226:O2254)</f>
        <v>0</v>
      </c>
      <c r="O377" s="254">
        <f>SUM('BW Daily Production'!P2226:P2254)</f>
        <v>0</v>
      </c>
      <c r="P377" s="254">
        <f>SUM('BW Daily Production'!Q2226:Q2254)</f>
        <v>0</v>
      </c>
      <c r="Q377" s="254">
        <f>SUM('BW Daily Production'!R2226:R2254)</f>
        <v>0</v>
      </c>
      <c r="R377" s="254">
        <f>SUM('BW Daily Production'!S2226:S2254)</f>
        <v>0</v>
      </c>
      <c r="S377" s="254">
        <f>SUM('BW Daily Production'!T2226:T2254)</f>
        <v>0</v>
      </c>
      <c r="T377" s="271">
        <f>SUM('BW Daily Production'!U2226:U2254)</f>
        <v>0</v>
      </c>
      <c r="U377" s="254">
        <f>SUM('BW Daily Production'!V2226:V2254)</f>
        <v>0</v>
      </c>
      <c r="V377" s="254">
        <f>SUM('BW Daily Production'!W2226:W2254)</f>
        <v>0</v>
      </c>
      <c r="W377" s="254">
        <f>SUM('BW Daily Production'!X2226:X2254)</f>
        <v>0</v>
      </c>
      <c r="X377" s="254">
        <f>SUM('BW Daily Production'!Y2226:Y2254)</f>
        <v>0</v>
      </c>
      <c r="Y377" s="254">
        <f>SUM('BW Daily Production'!Z2226:Z2254)</f>
        <v>0</v>
      </c>
      <c r="Z377" s="254">
        <f>SUM('BW Daily Production'!AA2226:AA2254)</f>
        <v>0</v>
      </c>
      <c r="AA377" s="254">
        <f>SUM('BW Daily Production'!AB2226:AB2254)</f>
        <v>0</v>
      </c>
      <c r="AB377" s="63">
        <f t="shared" ref="AB377:AB382" si="75">Z377+X377+V377+T377</f>
        <v>0</v>
      </c>
      <c r="AC377" s="63">
        <f t="shared" ref="AC377:AC382" si="76">AB377*1000000/325851</f>
        <v>0</v>
      </c>
      <c r="AD377" s="257">
        <f t="shared" si="73"/>
        <v>0</v>
      </c>
      <c r="AE377" s="63">
        <f t="shared" si="74"/>
        <v>0</v>
      </c>
      <c r="AF377" s="85">
        <f>0</f>
        <v>0</v>
      </c>
    </row>
    <row r="378" spans="1:33" x14ac:dyDescent="0.25">
      <c r="A378" s="353">
        <v>40999</v>
      </c>
      <c r="B378" s="271">
        <f>SUM('BW Daily Production'!C2255:C2285)</f>
        <v>0.34799999999999998</v>
      </c>
      <c r="C378" s="254">
        <f>SUM('BW Daily Production'!D2255:D2285)</f>
        <v>1.0679727851073035</v>
      </c>
      <c r="D378" s="254">
        <f>SUM('BW Daily Production'!E2255:E2285)</f>
        <v>0</v>
      </c>
      <c r="E378" s="254">
        <f>SUM('BW Daily Production'!F2255:F2285)</f>
        <v>0</v>
      </c>
      <c r="F378" s="254">
        <f>SUM('BW Daily Production'!G2255:G2285)</f>
        <v>0</v>
      </c>
      <c r="G378" s="254">
        <f>SUM('BW Daily Production'!H2255:H2285)</f>
        <v>0</v>
      </c>
      <c r="H378" s="254">
        <f>SUM('BW Daily Production'!I2255:I2285)</f>
        <v>0</v>
      </c>
      <c r="I378" s="254">
        <f>SUM('BW Daily Production'!J2255:J2285)</f>
        <v>0</v>
      </c>
      <c r="J378" s="254">
        <f>SUM('BW Daily Production'!K2255:K2285)</f>
        <v>0</v>
      </c>
      <c r="K378" s="254">
        <f>SUM('BW Daily Production'!L2255:L2285)</f>
        <v>0</v>
      </c>
      <c r="L378" s="254">
        <f>SUM('BW Daily Production'!M2255:M2285)</f>
        <v>0.48799999999999999</v>
      </c>
      <c r="M378" s="254">
        <f>SUM('BW Daily Production'!N2255:N2285)</f>
        <v>1.4976170090010466</v>
      </c>
      <c r="N378" s="254">
        <f>SUM('BW Daily Production'!O2255:O2285)</f>
        <v>0</v>
      </c>
      <c r="O378" s="254">
        <f>SUM('BW Daily Production'!P2255:P2285)</f>
        <v>0</v>
      </c>
      <c r="P378" s="254">
        <f>SUM('BW Daily Production'!Q2255:Q2285)</f>
        <v>0.32900000000000001</v>
      </c>
      <c r="Q378" s="254">
        <f>SUM('BW Daily Production'!R2255:R2285)</f>
        <v>1.0096639261502958</v>
      </c>
      <c r="R378" s="254">
        <f>SUM('BW Daily Production'!S2255:S2285)</f>
        <v>0</v>
      </c>
      <c r="S378" s="254">
        <f>SUM('BW Daily Production'!T2255:T2285)</f>
        <v>0</v>
      </c>
      <c r="T378" s="271">
        <f>SUM('BW Daily Production'!U2255:U2285)</f>
        <v>0</v>
      </c>
      <c r="U378" s="254">
        <f>SUM('BW Daily Production'!V2255:V2285)</f>
        <v>0</v>
      </c>
      <c r="V378" s="254">
        <f>SUM('BW Daily Production'!W2255:W2285)</f>
        <v>0</v>
      </c>
      <c r="W378" s="254">
        <f>SUM('BW Daily Production'!X2255:X2285)</f>
        <v>0</v>
      </c>
      <c r="X378" s="254">
        <f>SUM('BW Daily Production'!Y2255:Y2285)</f>
        <v>0</v>
      </c>
      <c r="Y378" s="254">
        <f>SUM('BW Daily Production'!Z2255:Z2285)</f>
        <v>0</v>
      </c>
      <c r="Z378" s="254">
        <f>SUM('BW Daily Production'!AA2255:AA2285)</f>
        <v>0</v>
      </c>
      <c r="AA378" s="254">
        <f>SUM('BW Daily Production'!AB2255:AB2285)</f>
        <v>0</v>
      </c>
      <c r="AB378" s="63">
        <f t="shared" si="75"/>
        <v>0</v>
      </c>
      <c r="AC378" s="63">
        <f t="shared" si="76"/>
        <v>0</v>
      </c>
      <c r="AD378" s="257">
        <f t="shared" si="73"/>
        <v>1.165</v>
      </c>
      <c r="AE378" s="63">
        <f t="shared" si="74"/>
        <v>3.5752537202586456</v>
      </c>
      <c r="AF378" s="85">
        <f>IF(AB378/AD378&gt;0,AB378/AD378,0)</f>
        <v>0</v>
      </c>
    </row>
    <row r="379" spans="1:33" x14ac:dyDescent="0.25">
      <c r="A379" s="380">
        <v>41029</v>
      </c>
      <c r="B379" s="271">
        <f>SUM('BW Daily Production'!C2286:C2315)</f>
        <v>0</v>
      </c>
      <c r="C379" s="254">
        <f>SUM('BW Daily Production'!D2286:D2315)</f>
        <v>0</v>
      </c>
      <c r="D379" s="254">
        <f>SUM('BW Daily Production'!E2286:E2315)</f>
        <v>0</v>
      </c>
      <c r="E379" s="254">
        <f>SUM('BW Daily Production'!F2286:F2315)</f>
        <v>0</v>
      </c>
      <c r="F379" s="254">
        <f>SUM('BW Daily Production'!G2286:G2315)</f>
        <v>0</v>
      </c>
      <c r="G379" s="254">
        <f>SUM('BW Daily Production'!H2286:H2315)</f>
        <v>0</v>
      </c>
      <c r="H379" s="254">
        <f>SUM('BW Daily Production'!I2286:I2315)</f>
        <v>0</v>
      </c>
      <c r="I379" s="254">
        <f>SUM('BW Daily Production'!J2286:J2315)</f>
        <v>0</v>
      </c>
      <c r="J379" s="254">
        <f>SUM('BW Daily Production'!K2286:K2315)</f>
        <v>0</v>
      </c>
      <c r="K379" s="254">
        <f>SUM('BW Daily Production'!L2286:L2315)</f>
        <v>0</v>
      </c>
      <c r="L379" s="254">
        <f>SUM('BW Daily Production'!M2286:M2315)</f>
        <v>0</v>
      </c>
      <c r="M379" s="254">
        <f>SUM('BW Daily Production'!N2286:N2315)</f>
        <v>0</v>
      </c>
      <c r="N379" s="254">
        <f>SUM('BW Daily Production'!O2286:O2315)</f>
        <v>0</v>
      </c>
      <c r="O379" s="254">
        <f>SUM('BW Daily Production'!P2286:P2315)</f>
        <v>0</v>
      </c>
      <c r="P379" s="254">
        <f>SUM('BW Daily Production'!Q2286:Q2315)</f>
        <v>0</v>
      </c>
      <c r="Q379" s="254">
        <f>SUM('BW Daily Production'!R2286:R2315)</f>
        <v>0</v>
      </c>
      <c r="R379" s="254">
        <f>SUM('BW Daily Production'!S2286:S2315)</f>
        <v>0</v>
      </c>
      <c r="S379" s="254">
        <f>SUM('BW Daily Production'!T2286:T2315)</f>
        <v>0</v>
      </c>
      <c r="T379" s="271">
        <f>SUM('BW Daily Production'!U2286:U2315)</f>
        <v>0</v>
      </c>
      <c r="U379" s="254">
        <f>SUM('BW Daily Production'!V2286:V2315)</f>
        <v>0</v>
      </c>
      <c r="V379" s="254">
        <f>SUM('BW Daily Production'!W2286:W2315)</f>
        <v>0</v>
      </c>
      <c r="W379" s="254">
        <f>SUM('BW Daily Production'!X2286:X2315)</f>
        <v>0</v>
      </c>
      <c r="X379" s="254">
        <f>SUM('BW Daily Production'!Y2286:Y2315)</f>
        <v>0</v>
      </c>
      <c r="Y379" s="254">
        <f>SUM('BW Daily Production'!Z2286:Z2315)</f>
        <v>0</v>
      </c>
      <c r="Z379" s="254">
        <f>SUM('BW Daily Production'!AA2286:AA2315)</f>
        <v>0</v>
      </c>
      <c r="AA379" s="254">
        <f>SUM('BW Daily Production'!AB2286:AB2315)</f>
        <v>0</v>
      </c>
      <c r="AB379" s="63">
        <f t="shared" si="75"/>
        <v>0</v>
      </c>
      <c r="AC379" s="63">
        <f t="shared" si="76"/>
        <v>0</v>
      </c>
      <c r="AD379" s="257">
        <f t="shared" si="73"/>
        <v>0</v>
      </c>
      <c r="AE379" s="63">
        <f t="shared" si="74"/>
        <v>0</v>
      </c>
      <c r="AF379" s="85">
        <f>0</f>
        <v>0</v>
      </c>
    </row>
    <row r="380" spans="1:33" x14ac:dyDescent="0.25">
      <c r="A380" s="353">
        <v>41060</v>
      </c>
      <c r="B380" s="271">
        <f>SUM('BW Daily Production'!C2316:C2346)</f>
        <v>0</v>
      </c>
      <c r="C380" s="254">
        <f>SUM('BW Daily Production'!D2316:D2346)</f>
        <v>0</v>
      </c>
      <c r="D380" s="254">
        <f>SUM('BW Daily Production'!E2316:E2346)</f>
        <v>0</v>
      </c>
      <c r="E380" s="254">
        <f>SUM('BW Daily Production'!F2316:F2346)</f>
        <v>0</v>
      </c>
      <c r="F380" s="254">
        <f>SUM('BW Daily Production'!G2316:G2346)</f>
        <v>0</v>
      </c>
      <c r="G380" s="254">
        <f>SUM('BW Daily Production'!H2316:H2346)</f>
        <v>0</v>
      </c>
      <c r="H380" s="254">
        <f>SUM('BW Daily Production'!I2316:I2346)</f>
        <v>0</v>
      </c>
      <c r="I380" s="254">
        <f>SUM('BW Daily Production'!J2316:J2346)</f>
        <v>0</v>
      </c>
      <c r="J380" s="254">
        <f>SUM('BW Daily Production'!K2316:K2346)</f>
        <v>0</v>
      </c>
      <c r="K380" s="254">
        <f>SUM('BW Daily Production'!L2316:L2346)</f>
        <v>0</v>
      </c>
      <c r="L380" s="254">
        <f>SUM('BW Daily Production'!M2316:M2346)</f>
        <v>0</v>
      </c>
      <c r="M380" s="254">
        <f>SUM('BW Daily Production'!N2316:N2346)</f>
        <v>0</v>
      </c>
      <c r="N380" s="254">
        <f>SUM('BW Daily Production'!O2316:O2346)</f>
        <v>0</v>
      </c>
      <c r="O380" s="254">
        <f>SUM('BW Daily Production'!P2316:P2346)</f>
        <v>0</v>
      </c>
      <c r="P380" s="254">
        <f>SUM('BW Daily Production'!Q2316:Q2346)</f>
        <v>0</v>
      </c>
      <c r="Q380" s="254">
        <f>SUM('BW Daily Production'!R2316:R2346)</f>
        <v>0</v>
      </c>
      <c r="R380" s="254">
        <f>SUM('BW Daily Production'!S2316:S2346)</f>
        <v>0</v>
      </c>
      <c r="S380" s="254">
        <f>SUM('BW Daily Production'!T2316:T2346)</f>
        <v>0</v>
      </c>
      <c r="T380" s="271">
        <f>SUM('BW Daily Production'!U2316:U2346)</f>
        <v>0</v>
      </c>
      <c r="U380" s="254">
        <f>SUM('BW Daily Production'!V2316:V2346)</f>
        <v>0</v>
      </c>
      <c r="V380" s="254">
        <f>SUM('BW Daily Production'!W2316:W2346)</f>
        <v>0</v>
      </c>
      <c r="W380" s="254">
        <f>SUM('BW Daily Production'!X2316:X2346)</f>
        <v>0</v>
      </c>
      <c r="X380" s="254">
        <f>SUM('BW Daily Production'!Y2316:Y2346)</f>
        <v>0</v>
      </c>
      <c r="Y380" s="254">
        <f>SUM('BW Daily Production'!Z2316:Z2346)</f>
        <v>0</v>
      </c>
      <c r="Z380" s="254">
        <f>SUM('BW Daily Production'!AA2316:AA2346)</f>
        <v>0</v>
      </c>
      <c r="AA380" s="254">
        <f>SUM('BW Daily Production'!AB2316:AB2346)</f>
        <v>0</v>
      </c>
      <c r="AB380" s="63">
        <f t="shared" si="75"/>
        <v>0</v>
      </c>
      <c r="AC380" s="63">
        <f t="shared" si="76"/>
        <v>0</v>
      </c>
      <c r="AD380" s="257">
        <f t="shared" si="73"/>
        <v>0</v>
      </c>
      <c r="AE380" s="63">
        <f t="shared" si="74"/>
        <v>0</v>
      </c>
      <c r="AF380" s="85">
        <f>0</f>
        <v>0</v>
      </c>
    </row>
    <row r="381" spans="1:33" x14ac:dyDescent="0.25">
      <c r="A381" s="380">
        <v>41090</v>
      </c>
      <c r="B381" s="271">
        <f>SUM('BW Daily Production'!C2347:C2376)</f>
        <v>6.1470000000000002</v>
      </c>
      <c r="C381" s="254">
        <f>SUM('BW Daily Production'!D2347:D2376)</f>
        <v>18.864450316248838</v>
      </c>
      <c r="D381" s="254">
        <f>SUM('BW Daily Production'!E2347:E2376)</f>
        <v>0</v>
      </c>
      <c r="E381" s="254">
        <f>SUM('BW Daily Production'!F2347:F2376)</f>
        <v>0</v>
      </c>
      <c r="F381" s="254">
        <f>SUM('BW Daily Production'!G2347:G2376)</f>
        <v>0.18</v>
      </c>
      <c r="G381" s="254">
        <f>SUM('BW Daily Production'!H2347:H2376)</f>
        <v>0.55239971643481223</v>
      </c>
      <c r="H381" s="254">
        <f>SUM('BW Daily Production'!I2347:I2376)</f>
        <v>0</v>
      </c>
      <c r="I381" s="254">
        <f>SUM('BW Daily Production'!J2347:J2376)</f>
        <v>0</v>
      </c>
      <c r="J381" s="254">
        <f>SUM('BW Daily Production'!K2347:K2376)</f>
        <v>0</v>
      </c>
      <c r="K381" s="254">
        <f>SUM('BW Daily Production'!L2347:L2376)</f>
        <v>0</v>
      </c>
      <c r="L381" s="254">
        <f>SUM('BW Daily Production'!M2347:M2376)</f>
        <v>6.7369999999999992</v>
      </c>
      <c r="M381" s="254">
        <f>SUM('BW Daily Production'!N2347:N2376)</f>
        <v>20.67509383122961</v>
      </c>
      <c r="N381" s="254">
        <f>SUM('BW Daily Production'!O2347:O2376)</f>
        <v>0</v>
      </c>
      <c r="O381" s="254">
        <f>SUM('BW Daily Production'!P2347:P2376)</f>
        <v>0</v>
      </c>
      <c r="P381" s="254">
        <f>SUM('BW Daily Production'!Q2347:Q2376)</f>
        <v>4.2709999999999999</v>
      </c>
      <c r="Q381" s="254">
        <f>SUM('BW Daily Production'!R2347:R2376)</f>
        <v>13.107217716072684</v>
      </c>
      <c r="R381" s="254">
        <f>SUM('BW Daily Production'!S2347:S2376)</f>
        <v>0</v>
      </c>
      <c r="S381" s="254">
        <f>SUM('BW Daily Production'!T2347:T2376)</f>
        <v>0</v>
      </c>
      <c r="T381" s="271">
        <f>SUM('BW Daily Production'!U2347:U2376)</f>
        <v>0</v>
      </c>
      <c r="U381" s="254">
        <f>SUM('BW Daily Production'!V2347:V2376)</f>
        <v>0</v>
      </c>
      <c r="V381" s="254">
        <f>SUM('BW Daily Production'!W2347:W2376)</f>
        <v>0</v>
      </c>
      <c r="W381" s="254">
        <f>SUM('BW Daily Production'!X2347:X2376)</f>
        <v>0</v>
      </c>
      <c r="X381" s="254">
        <f>SUM('BW Daily Production'!Y2347:Y2376)</f>
        <v>0</v>
      </c>
      <c r="Y381" s="254">
        <f>SUM('BW Daily Production'!Z2347:Z2376)</f>
        <v>0</v>
      </c>
      <c r="Z381" s="254">
        <f>SUM('BW Daily Production'!AA2347:AA2376)</f>
        <v>0</v>
      </c>
      <c r="AA381" s="254">
        <f>SUM('BW Daily Production'!AB2347:AB2376)</f>
        <v>0</v>
      </c>
      <c r="AB381" s="63">
        <f t="shared" si="75"/>
        <v>0</v>
      </c>
      <c r="AC381" s="63">
        <f t="shared" si="76"/>
        <v>0</v>
      </c>
      <c r="AD381" s="257">
        <f t="shared" si="73"/>
        <v>17.335000000000001</v>
      </c>
      <c r="AE381" s="63">
        <f t="shared" si="74"/>
        <v>53.199161579985947</v>
      </c>
      <c r="AF381" s="85">
        <f t="shared" ref="AF381:AF387" si="77">IF(AB381/AD381&gt;0,AB381/AD381,0)</f>
        <v>0</v>
      </c>
    </row>
    <row r="382" spans="1:33" x14ac:dyDescent="0.25">
      <c r="A382" s="353">
        <v>41121</v>
      </c>
      <c r="B382" s="271">
        <f>SUM('BW Daily Production'!C2377:C2407)</f>
        <v>44.477000000000004</v>
      </c>
      <c r="C382" s="254">
        <f>SUM('BW Daily Production'!D2377:D2407)</f>
        <v>136.49490104372856</v>
      </c>
      <c r="D382" s="254">
        <f>SUM('BW Daily Production'!E2377:E2407)</f>
        <v>0</v>
      </c>
      <c r="E382" s="254">
        <f>SUM('BW Daily Production'!F2377:F2407)</f>
        <v>0</v>
      </c>
      <c r="F382" s="254">
        <f>SUM('BW Daily Production'!G2377:G2407)</f>
        <v>9.9559999999999995</v>
      </c>
      <c r="G382" s="254">
        <f>SUM('BW Daily Production'!H2377:H2407)</f>
        <v>30.553842093472174</v>
      </c>
      <c r="H382" s="254">
        <f>SUM('BW Daily Production'!I2377:I2407)</f>
        <v>23.388999999999992</v>
      </c>
      <c r="I382" s="254">
        <f>SUM('BW Daily Production'!J2377:J2407)</f>
        <v>71.778205376076798</v>
      </c>
      <c r="J382" s="254">
        <f>SUM('BW Daily Production'!K2377:K2407)</f>
        <v>6.823999999999999</v>
      </c>
      <c r="K382" s="254">
        <f>SUM('BW Daily Production'!L2377:L2407)</f>
        <v>20.942087027506435</v>
      </c>
      <c r="L382" s="254">
        <f>SUM('BW Daily Production'!M2377:M2407)</f>
        <v>36.918999999999997</v>
      </c>
      <c r="M382" s="254">
        <f>SUM('BW Daily Production'!N2377:N2407)</f>
        <v>113.30025072809353</v>
      </c>
      <c r="N382" s="254">
        <f>SUM('BW Daily Production'!O2377:O2407)</f>
        <v>0</v>
      </c>
      <c r="O382" s="254">
        <f>SUM('BW Daily Production'!P2377:P2407)</f>
        <v>0</v>
      </c>
      <c r="P382" s="254">
        <f>SUM('BW Daily Production'!Q2377:Q2407)</f>
        <v>12.192</v>
      </c>
      <c r="Q382" s="254">
        <f>SUM('BW Daily Production'!R2377:R2407)</f>
        <v>37.415874126517942</v>
      </c>
      <c r="R382" s="254">
        <f>SUM('BW Daily Production'!S2377:S2407)</f>
        <v>0</v>
      </c>
      <c r="S382" s="254">
        <f>SUM('BW Daily Production'!T2377:T2407)</f>
        <v>0</v>
      </c>
      <c r="T382" s="271">
        <f>SUM('BW Daily Production'!U2377:U2407)</f>
        <v>6.5460000000000003</v>
      </c>
      <c r="U382" s="254">
        <f>SUM('BW Daily Production'!V2377:V2407)</f>
        <v>20.088936354346004</v>
      </c>
      <c r="V382" s="254">
        <f>SUM('BW Daily Production'!W2377:W2407)</f>
        <v>0</v>
      </c>
      <c r="W382" s="254">
        <f>SUM('BW Daily Production'!X2377:X2407)</f>
        <v>0</v>
      </c>
      <c r="X382" s="254">
        <f>SUM('BW Daily Production'!Y2377:Y2407)</f>
        <v>25.222999999999995</v>
      </c>
      <c r="Y382" s="254">
        <f>SUM('BW Daily Production'!Z2377:Z2407)</f>
        <v>77.406544709084841</v>
      </c>
      <c r="Z382" s="254">
        <f>SUM('BW Daily Production'!AA2377:AA2407)</f>
        <v>0</v>
      </c>
      <c r="AA382" s="254">
        <f>SUM('BW Daily Production'!AB2377:AB2407)</f>
        <v>0</v>
      </c>
      <c r="AB382" s="63">
        <f t="shared" si="75"/>
        <v>31.768999999999995</v>
      </c>
      <c r="AC382" s="63">
        <f t="shared" si="76"/>
        <v>97.495481063430816</v>
      </c>
      <c r="AD382" s="257">
        <f t="shared" si="73"/>
        <v>165.52600000000001</v>
      </c>
      <c r="AE382" s="63">
        <f t="shared" si="74"/>
        <v>507.98064145882626</v>
      </c>
      <c r="AF382" s="85">
        <f t="shared" si="77"/>
        <v>0.19192755216703111</v>
      </c>
    </row>
    <row r="383" spans="1:33" x14ac:dyDescent="0.25">
      <c r="A383" s="380">
        <v>41152</v>
      </c>
      <c r="B383" s="271">
        <f>SUM('BW Daily Production'!C2408:C2438)</f>
        <v>13.061</v>
      </c>
      <c r="C383" s="254">
        <f>SUM('BW Daily Production'!D2408:D2438)</f>
        <v>40.082737201972691</v>
      </c>
      <c r="D383" s="254">
        <f>SUM('BW Daily Production'!E2408:E2438)</f>
        <v>0</v>
      </c>
      <c r="E383" s="254">
        <f>SUM('BW Daily Production'!F2408:F2438)</f>
        <v>0</v>
      </c>
      <c r="F383" s="254">
        <f>SUM('BW Daily Production'!G2408:G2438)</f>
        <v>20.083999999999996</v>
      </c>
      <c r="G383" s="254">
        <f>SUM('BW Daily Production'!H2408:H2438)</f>
        <v>61.635532804870941</v>
      </c>
      <c r="H383" s="254">
        <f>SUM('BW Daily Production'!I2408:I2438)</f>
        <v>23.432000000000006</v>
      </c>
      <c r="I383" s="254">
        <f>SUM('BW Daily Production'!J2408:J2438)</f>
        <v>71.910167530558454</v>
      </c>
      <c r="J383" s="254">
        <f>SUM('BW Daily Production'!K2408:K2438)</f>
        <v>9.0879999999999992</v>
      </c>
      <c r="K383" s="254">
        <f>SUM('BW Daily Production'!L2408:L2438)</f>
        <v>27.89004790533096</v>
      </c>
      <c r="L383" s="254">
        <f>SUM('BW Daily Production'!M2408:M2438)</f>
        <v>40.415999999999997</v>
      </c>
      <c r="M383" s="254">
        <f>SUM('BW Daily Production'!N2408:N2438)</f>
        <v>124.03214966349648</v>
      </c>
      <c r="N383" s="254">
        <f>SUM('BW Daily Production'!O2408:O2438)</f>
        <v>0</v>
      </c>
      <c r="O383" s="254">
        <f>SUM('BW Daily Production'!P2408:P2438)</f>
        <v>0</v>
      </c>
      <c r="P383" s="254">
        <f>SUM('BW Daily Production'!Q2408:Q2438)</f>
        <v>0</v>
      </c>
      <c r="Q383" s="254">
        <f>SUM('BW Daily Production'!R2408:R2438)</f>
        <v>0</v>
      </c>
      <c r="R383" s="254">
        <f>SUM('BW Daily Production'!S2408:S2438)</f>
        <v>0</v>
      </c>
      <c r="S383" s="254">
        <f>SUM('BW Daily Production'!T2408:T2438)</f>
        <v>0</v>
      </c>
      <c r="T383" s="271">
        <f>SUM('BW Daily Production'!U2408:U2438)</f>
        <v>0</v>
      </c>
      <c r="U383" s="254">
        <f>SUM('BW Daily Production'!V2408:V2438)</f>
        <v>0</v>
      </c>
      <c r="V383" s="254">
        <f>SUM('BW Daily Production'!W2408:W2438)</f>
        <v>0</v>
      </c>
      <c r="W383" s="254">
        <f>SUM('BW Daily Production'!X2408:X2438)</f>
        <v>0</v>
      </c>
      <c r="X383" s="254">
        <f>SUM('BW Daily Production'!Y2408:Y2438)</f>
        <v>10.64</v>
      </c>
      <c r="Y383" s="254">
        <f>SUM('BW Daily Production'!Z2408:Z2438)</f>
        <v>32.652961015924454</v>
      </c>
      <c r="Z383" s="254">
        <f>SUM('BW Daily Production'!AA2408:AA2438)</f>
        <v>0</v>
      </c>
      <c r="AA383" s="254">
        <f>SUM('BW Daily Production'!AB2408:AB2438)</f>
        <v>0</v>
      </c>
      <c r="AB383" s="254">
        <f t="shared" ref="AB383:AC387" si="78">T383+V383+X383+Z383</f>
        <v>10.64</v>
      </c>
      <c r="AC383" s="254">
        <f t="shared" si="78"/>
        <v>32.652961015924454</v>
      </c>
      <c r="AD383" s="257">
        <f t="shared" ref="AD383:AE387" si="79">B383+D383+F383+H383+J383+L383+N383+P383+R383+AB383</f>
        <v>116.72099999999999</v>
      </c>
      <c r="AE383" s="254">
        <f t="shared" si="79"/>
        <v>358.20359612215395</v>
      </c>
      <c r="AF383" s="85">
        <f t="shared" si="77"/>
        <v>9.1157546628284555E-2</v>
      </c>
    </row>
    <row r="384" spans="1:33" x14ac:dyDescent="0.25">
      <c r="A384" s="353">
        <v>41182</v>
      </c>
      <c r="B384" s="271">
        <f>SUM('BW Daily Production'!C2439:C2468)</f>
        <v>3.3870000000000005</v>
      </c>
      <c r="C384" s="254">
        <f>SUM('BW Daily Production'!D2439:D2468)</f>
        <v>10.39432133091505</v>
      </c>
      <c r="D384" s="254">
        <f>SUM('BW Daily Production'!E2439:E2468)</f>
        <v>0</v>
      </c>
      <c r="E384" s="254">
        <f>SUM('BW Daily Production'!F2439:F2468)</f>
        <v>0</v>
      </c>
      <c r="F384" s="254">
        <f>SUM('BW Daily Production'!G2439:G2468)</f>
        <v>0.191</v>
      </c>
      <c r="G384" s="254">
        <f>SUM('BW Daily Production'!H2439:H2468)</f>
        <v>0.58615747688360631</v>
      </c>
      <c r="H384" s="254">
        <f>SUM('BW Daily Production'!I2439:I2468)</f>
        <v>0</v>
      </c>
      <c r="I384" s="254">
        <f>SUM('BW Daily Production'!J2439:J2468)</f>
        <v>0</v>
      </c>
      <c r="J384" s="254">
        <f>SUM('BW Daily Production'!K2439:K2468)</f>
        <v>0</v>
      </c>
      <c r="K384" s="254">
        <f>SUM('BW Daily Production'!L2439:L2468)</f>
        <v>0</v>
      </c>
      <c r="L384" s="254">
        <f>SUM('BW Daily Production'!M2439:M2468)</f>
        <v>11.718999999999999</v>
      </c>
      <c r="M384" s="254">
        <f>SUM('BW Daily Production'!N2439:N2468)</f>
        <v>35.964290427219801</v>
      </c>
      <c r="N384" s="254">
        <f>SUM('BW Daily Production'!O2439:O2468)</f>
        <v>0</v>
      </c>
      <c r="O384" s="254">
        <f>SUM('BW Daily Production'!P2439:P2468)</f>
        <v>0</v>
      </c>
      <c r="P384" s="254">
        <f>SUM('BW Daily Production'!Q2439:Q2468)</f>
        <v>6.1259999999999994</v>
      </c>
      <c r="Q384" s="254">
        <f>SUM('BW Daily Production'!R2439:R2468)</f>
        <v>18.800003682664777</v>
      </c>
      <c r="R384" s="254">
        <f>SUM('BW Daily Production'!S2439:S2468)</f>
        <v>0</v>
      </c>
      <c r="S384" s="254">
        <f>SUM('BW Daily Production'!T2439:T2468)</f>
        <v>0</v>
      </c>
      <c r="T384" s="271">
        <f>SUM('BW Daily Production'!U2439:U2468)</f>
        <v>0</v>
      </c>
      <c r="U384" s="254">
        <f>SUM('BW Daily Production'!V2439:V2468)</f>
        <v>0</v>
      </c>
      <c r="V384" s="254">
        <f>SUM('BW Daily Production'!W2439:W2468)</f>
        <v>0</v>
      </c>
      <c r="W384" s="254">
        <f>SUM('BW Daily Production'!X2439:X2468)</f>
        <v>0</v>
      </c>
      <c r="X384" s="254">
        <f>SUM('BW Daily Production'!Y2439:Y2468)</f>
        <v>6.6809999999999992</v>
      </c>
      <c r="Y384" s="254">
        <f>SUM('BW Daily Production'!Z2439:Z2468)</f>
        <v>20.503236141672112</v>
      </c>
      <c r="Z384" s="254">
        <f>SUM('BW Daily Production'!AA2439:AA2468)</f>
        <v>0</v>
      </c>
      <c r="AA384" s="254">
        <f>SUM('BW Daily Production'!AB2439:AB2468)</f>
        <v>0</v>
      </c>
      <c r="AB384" s="254">
        <f t="shared" si="78"/>
        <v>6.6809999999999992</v>
      </c>
      <c r="AC384" s="254">
        <f t="shared" si="78"/>
        <v>20.503236141672112</v>
      </c>
      <c r="AD384" s="257">
        <f t="shared" si="79"/>
        <v>28.103999999999999</v>
      </c>
      <c r="AE384" s="254">
        <f t="shared" si="79"/>
        <v>86.248009059355354</v>
      </c>
      <c r="AF384" s="85">
        <f t="shared" si="77"/>
        <v>0.23772416737830912</v>
      </c>
    </row>
    <row r="385" spans="1:32" x14ac:dyDescent="0.25">
      <c r="A385" s="380">
        <v>41213</v>
      </c>
      <c r="B385" s="271">
        <f>SUM('BW Daily Production'!C2469:C2499)</f>
        <v>0</v>
      </c>
      <c r="C385" s="254">
        <f>SUM('BW Daily Production'!D2469:D2499)</f>
        <v>0</v>
      </c>
      <c r="D385" s="254">
        <f>SUM('BW Daily Production'!E2469:E2499)</f>
        <v>0</v>
      </c>
      <c r="E385" s="254">
        <f>SUM('BW Daily Production'!F2469:F2499)</f>
        <v>0</v>
      </c>
      <c r="F385" s="254">
        <f>SUM('BW Daily Production'!G2469:G2499)</f>
        <v>0.60599999999999998</v>
      </c>
      <c r="G385" s="254">
        <f>SUM('BW Daily Production'!H2469:H2499)</f>
        <v>1.8597457119972012</v>
      </c>
      <c r="H385" s="254">
        <f>SUM('BW Daily Production'!I2469:I2499)</f>
        <v>1.8419999999999999</v>
      </c>
      <c r="I385" s="254">
        <f>SUM('BW Daily Production'!J2469:J2499)</f>
        <v>5.6528904315162452</v>
      </c>
      <c r="J385" s="254">
        <f>SUM('BW Daily Production'!K2469:K2499)</f>
        <v>0</v>
      </c>
      <c r="K385" s="254">
        <f>SUM('BW Daily Production'!L2469:L2499)</f>
        <v>0</v>
      </c>
      <c r="L385" s="254">
        <f>SUM('BW Daily Production'!M2469:M2499)</f>
        <v>5.1660000000000004</v>
      </c>
      <c r="M385" s="254">
        <f>SUM('BW Daily Production'!N2469:N2499)</f>
        <v>15.853871861679112</v>
      </c>
      <c r="N385" s="254">
        <f>SUM('BW Daily Production'!O2469:O2499)</f>
        <v>0</v>
      </c>
      <c r="O385" s="254">
        <f>SUM('BW Daily Production'!P2469:P2499)</f>
        <v>0</v>
      </c>
      <c r="P385" s="254">
        <f>SUM('BW Daily Production'!Q2469:Q2499)</f>
        <v>0</v>
      </c>
      <c r="Q385" s="254">
        <f>SUM('BW Daily Production'!R2469:R2499)</f>
        <v>0</v>
      </c>
      <c r="R385" s="254">
        <f>SUM('BW Daily Production'!S2469:S2499)</f>
        <v>0</v>
      </c>
      <c r="S385" s="254">
        <f>SUM('BW Daily Production'!T2469:T2499)</f>
        <v>0</v>
      </c>
      <c r="T385" s="271">
        <f>SUM('BW Daily Production'!U2469:U2499)</f>
        <v>0</v>
      </c>
      <c r="U385" s="254">
        <f>SUM('BW Daily Production'!V2469:V2499)</f>
        <v>0</v>
      </c>
      <c r="V385" s="254">
        <f>SUM('BW Daily Production'!W2469:W2499)</f>
        <v>0</v>
      </c>
      <c r="W385" s="254">
        <f>SUM('BW Daily Production'!X2469:X2499)</f>
        <v>0</v>
      </c>
      <c r="X385" s="254">
        <f>SUM('BW Daily Production'!Y2469:Y2499)</f>
        <v>0</v>
      </c>
      <c r="Y385" s="254">
        <f>SUM('BW Daily Production'!Z2469:Z2499)</f>
        <v>0</v>
      </c>
      <c r="Z385" s="254">
        <f>SUM('BW Daily Production'!AA2469:AA2499)</f>
        <v>0</v>
      </c>
      <c r="AA385" s="254">
        <f>SUM('BW Daily Production'!AB2469:AB2499)</f>
        <v>0</v>
      </c>
      <c r="AB385" s="254">
        <f t="shared" si="78"/>
        <v>0</v>
      </c>
      <c r="AC385" s="254">
        <f t="shared" si="78"/>
        <v>0</v>
      </c>
      <c r="AD385" s="257">
        <f t="shared" si="79"/>
        <v>7.6140000000000008</v>
      </c>
      <c r="AE385" s="254">
        <f t="shared" si="79"/>
        <v>23.366508005192557</v>
      </c>
      <c r="AF385" s="85">
        <f t="shared" si="77"/>
        <v>0</v>
      </c>
    </row>
    <row r="386" spans="1:32" x14ac:dyDescent="0.25">
      <c r="A386" s="353">
        <v>41243</v>
      </c>
      <c r="B386" s="271">
        <f>SUM('BW Daily Production'!C2500:C2529)</f>
        <v>0</v>
      </c>
      <c r="C386" s="254">
        <f>SUM('BW Daily Production'!D2500:D2529)</f>
        <v>0</v>
      </c>
      <c r="D386" s="254">
        <f>SUM('BW Daily Production'!E2500:E2529)</f>
        <v>0</v>
      </c>
      <c r="E386" s="254">
        <f>SUM('BW Daily Production'!F2500:F2529)</f>
        <v>0</v>
      </c>
      <c r="F386" s="254">
        <f>SUM('BW Daily Production'!G2500:G2529)</f>
        <v>0</v>
      </c>
      <c r="G386" s="254">
        <f>SUM('BW Daily Production'!H2500:H2529)</f>
        <v>0</v>
      </c>
      <c r="H386" s="254">
        <f>SUM('BW Daily Production'!I2500:I2529)</f>
        <v>0</v>
      </c>
      <c r="I386" s="254">
        <f>SUM('BW Daily Production'!J2500:J2529)</f>
        <v>0</v>
      </c>
      <c r="J386" s="254">
        <f>SUM('BW Daily Production'!K2500:K2529)</f>
        <v>0</v>
      </c>
      <c r="K386" s="254">
        <f>SUM('BW Daily Production'!L2500:L2529)</f>
        <v>0</v>
      </c>
      <c r="L386" s="254">
        <f>SUM('BW Daily Production'!M2500:M2529)</f>
        <v>0</v>
      </c>
      <c r="M386" s="254">
        <f>SUM('BW Daily Production'!N2500:N2529)</f>
        <v>0</v>
      </c>
      <c r="N386" s="254">
        <f>SUM('BW Daily Production'!O2500:O2529)</f>
        <v>0</v>
      </c>
      <c r="O386" s="254">
        <f>SUM('BW Daily Production'!P2500:P2529)</f>
        <v>0</v>
      </c>
      <c r="P386" s="254">
        <f>SUM('BW Daily Production'!Q2500:Q2529)</f>
        <v>1E-3</v>
      </c>
      <c r="Q386" s="254">
        <f>SUM('BW Daily Production'!R2500:R2529)</f>
        <v>3.0688873135267347E-3</v>
      </c>
      <c r="R386" s="254">
        <f>SUM('BW Daily Production'!S2500:S2529)</f>
        <v>0</v>
      </c>
      <c r="S386" s="254">
        <f>SUM('BW Daily Production'!T2500:T2529)</f>
        <v>0</v>
      </c>
      <c r="T386" s="271">
        <f>SUM('BW Daily Production'!U2500:U2529)</f>
        <v>0</v>
      </c>
      <c r="U386" s="254">
        <f>SUM('BW Daily Production'!V2500:V2529)</f>
        <v>0</v>
      </c>
      <c r="V386" s="254">
        <f>SUM('BW Daily Production'!W2500:W2529)</f>
        <v>0</v>
      </c>
      <c r="W386" s="254">
        <f>SUM('BW Daily Production'!X2500:X2529)</f>
        <v>0</v>
      </c>
      <c r="X386" s="254">
        <f>SUM('BW Daily Production'!Y2500:Y2529)</f>
        <v>0</v>
      </c>
      <c r="Y386" s="254">
        <f>SUM('BW Daily Production'!Z2500:Z2529)</f>
        <v>0</v>
      </c>
      <c r="Z386" s="254">
        <f>SUM('BW Daily Production'!AA2500:AA2529)</f>
        <v>0</v>
      </c>
      <c r="AA386" s="254">
        <f>SUM('BW Daily Production'!AB2500:AB2529)</f>
        <v>0</v>
      </c>
      <c r="AB386" s="254">
        <f t="shared" si="78"/>
        <v>0</v>
      </c>
      <c r="AC386" s="254">
        <f t="shared" si="78"/>
        <v>0</v>
      </c>
      <c r="AD386" s="257">
        <f t="shared" si="79"/>
        <v>1E-3</v>
      </c>
      <c r="AE386" s="254">
        <f t="shared" si="79"/>
        <v>3.0688873135267347E-3</v>
      </c>
      <c r="AF386" s="85">
        <f t="shared" si="77"/>
        <v>0</v>
      </c>
    </row>
    <row r="387" spans="1:32" s="362" customFormat="1" x14ac:dyDescent="0.25">
      <c r="A387" s="380">
        <v>41274</v>
      </c>
      <c r="B387" s="327">
        <f>SUM('BW Daily Production'!C2530:C2560)</f>
        <v>2.254</v>
      </c>
      <c r="C387" s="328">
        <f>SUM('BW Daily Production'!D2530:D2560)</f>
        <v>6.9172720046892593</v>
      </c>
      <c r="D387" s="328">
        <f>SUM('BW Daily Production'!E2530:E2560)</f>
        <v>0</v>
      </c>
      <c r="E387" s="328">
        <f>SUM('BW Daily Production'!F2530:F2560)</f>
        <v>0</v>
      </c>
      <c r="F387" s="328">
        <f>SUM('BW Daily Production'!G2530:G2560)</f>
        <v>5.2999999999999999E-2</v>
      </c>
      <c r="G387" s="328">
        <f>SUM('BW Daily Production'!H2530:H2560)</f>
        <v>0.16265102761691694</v>
      </c>
      <c r="H387" s="328">
        <f>SUM('BW Daily Production'!I2530:I2560)</f>
        <v>5.8000000000000003E-2</v>
      </c>
      <c r="I387" s="328">
        <f>SUM('BW Daily Production'!J2530:J2560)</f>
        <v>0.17799546418455062</v>
      </c>
      <c r="J387" s="328">
        <f>SUM('BW Daily Production'!K2530:K2560)</f>
        <v>0</v>
      </c>
      <c r="K387" s="328">
        <f>SUM('BW Daily Production'!L2530:L2560)</f>
        <v>0</v>
      </c>
      <c r="L387" s="328">
        <f>SUM('BW Daily Production'!M2530:M2560)</f>
        <v>1.7839999999999998</v>
      </c>
      <c r="M387" s="328">
        <f>SUM('BW Daily Production'!N2530:N2560)</f>
        <v>5.4748949673316947</v>
      </c>
      <c r="N387" s="328">
        <f>SUM('BW Daily Production'!O2530:O2560)</f>
        <v>0</v>
      </c>
      <c r="O387" s="328">
        <f>SUM('BW Daily Production'!P2530:P2560)</f>
        <v>0</v>
      </c>
      <c r="P387" s="328">
        <f>SUM('BW Daily Production'!Q2530:Q2560)</f>
        <v>1.6280000000000001</v>
      </c>
      <c r="Q387" s="328">
        <f>SUM('BW Daily Production'!R2530:R2560)</f>
        <v>122.14822111946872</v>
      </c>
      <c r="R387" s="328">
        <f>SUM('BW Daily Production'!S2530:S2560)</f>
        <v>0</v>
      </c>
      <c r="S387" s="328">
        <f>SUM('BW Daily Production'!T2530:T2560)</f>
        <v>0</v>
      </c>
      <c r="T387" s="327">
        <f>SUM('BW Daily Production'!U2530:U2560)</f>
        <v>0</v>
      </c>
      <c r="U387" s="328">
        <f>SUM('BW Daily Production'!V2530:V2560)</f>
        <v>0</v>
      </c>
      <c r="V387" s="328">
        <f>SUM('BW Daily Production'!W2530:W2560)</f>
        <v>0</v>
      </c>
      <c r="W387" s="328">
        <f>SUM('BW Daily Production'!X2530:X2560)</f>
        <v>0</v>
      </c>
      <c r="X387" s="328">
        <f>SUM('BW Daily Production'!Y2530:Y2560)</f>
        <v>0</v>
      </c>
      <c r="Y387" s="328">
        <f>SUM('BW Daily Production'!Z2530:Z2560)</f>
        <v>0</v>
      </c>
      <c r="Z387" s="328">
        <f>SUM('BW Daily Production'!AA2530:AA2560)</f>
        <v>0</v>
      </c>
      <c r="AA387" s="328">
        <f>SUM('BW Daily Production'!AB2530:AB2560)</f>
        <v>0</v>
      </c>
      <c r="AB387" s="328">
        <f t="shared" si="78"/>
        <v>0</v>
      </c>
      <c r="AC387" s="328">
        <f t="shared" si="78"/>
        <v>0</v>
      </c>
      <c r="AD387" s="329">
        <f t="shared" si="79"/>
        <v>5.7769999999999992</v>
      </c>
      <c r="AE387" s="328">
        <f t="shared" si="79"/>
        <v>134.88103458329113</v>
      </c>
      <c r="AF387" s="328">
        <f t="shared" si="77"/>
        <v>0</v>
      </c>
    </row>
    <row r="388" spans="1:32" x14ac:dyDescent="0.25">
      <c r="A388" s="369">
        <v>41305</v>
      </c>
      <c r="B388" s="361">
        <f>SUM('BW Daily Production'!C2561:C2591)</f>
        <v>13.318999999999999</v>
      </c>
      <c r="C388" s="361">
        <f>SUM('BW Daily Production'!D2561:D2591)</f>
        <v>40.874510128862582</v>
      </c>
      <c r="D388" s="361">
        <f>SUM('BW Daily Production'!E2561:E2591)</f>
        <v>0</v>
      </c>
      <c r="E388" s="361">
        <f>SUM('BW Daily Production'!F2561:F2591)</f>
        <v>0</v>
      </c>
      <c r="F388" s="361">
        <f>SUM('BW Daily Production'!G2561:G2591)</f>
        <v>5.5080000000000009</v>
      </c>
      <c r="G388" s="361">
        <f>SUM('BW Daily Production'!H2561:H2591)</f>
        <v>16.903431322905256</v>
      </c>
      <c r="H388" s="361">
        <f>SUM('BW Daily Production'!I2561:I2591)</f>
        <v>2.7759999999999998</v>
      </c>
      <c r="I388" s="361">
        <f>SUM('BW Daily Production'!J2561:J2591)</f>
        <v>8.5192311823502145</v>
      </c>
      <c r="J388" s="361">
        <f>SUM('BW Daily Production'!K2561:K2591)</f>
        <v>0</v>
      </c>
      <c r="K388" s="361">
        <f>SUM('BW Daily Production'!L2561:L2591)</f>
        <v>0</v>
      </c>
      <c r="L388" s="361">
        <f>SUM('BW Daily Production'!M2561:M2591)</f>
        <v>0</v>
      </c>
      <c r="M388" s="361">
        <f>SUM('BW Daily Production'!N2561:N2591)</f>
        <v>0</v>
      </c>
      <c r="N388" s="361">
        <f>SUM('BW Daily Production'!O2561:O2591)</f>
        <v>0</v>
      </c>
      <c r="O388" s="361">
        <f>SUM('BW Daily Production'!P2561:P2591)</f>
        <v>0</v>
      </c>
      <c r="P388" s="361">
        <f>SUM('BW Daily Production'!Q2561:Q2591)</f>
        <v>1.4410000000000001</v>
      </c>
      <c r="Q388" s="361">
        <f>SUM('BW Daily Production'!R2561:R2591)</f>
        <v>4.4222666187920243</v>
      </c>
      <c r="R388" s="361">
        <f>SUM('BW Daily Production'!S2561:S2591)</f>
        <v>0</v>
      </c>
      <c r="S388" s="361">
        <f>SUM('BW Daily Production'!T2561:T2591)</f>
        <v>0</v>
      </c>
      <c r="T388" s="359">
        <f>SUM('BW Daily Production'!U2561:U2591)</f>
        <v>0</v>
      </c>
      <c r="U388" s="361">
        <f>SUM('BW Daily Production'!V2561:V2591)</f>
        <v>0</v>
      </c>
      <c r="V388" s="361">
        <f>SUM('BW Daily Production'!W2561:W2591)</f>
        <v>13.01</v>
      </c>
      <c r="W388" s="361">
        <f>SUM('BW Daily Production'!X2561:X2591)</f>
        <v>39.926223948982816</v>
      </c>
      <c r="X388" s="361">
        <f>SUM('BW Daily Production'!Y2561:Y2591)</f>
        <v>7.4359999999999999</v>
      </c>
      <c r="Y388" s="361">
        <f>SUM('BW Daily Production'!Z2561:Z2591)</f>
        <v>22.820246063384797</v>
      </c>
      <c r="Z388" s="361">
        <f>SUM('BW Daily Production'!AA2561:AA2591)</f>
        <v>0</v>
      </c>
      <c r="AA388" s="361">
        <f>SUM('BW Daily Production'!AB2561:AB2591)</f>
        <v>0</v>
      </c>
      <c r="AB388" s="361">
        <f>T388+V388+X388+Z388</f>
        <v>20.445999999999998</v>
      </c>
      <c r="AC388" s="361">
        <f>U388+W388+Y388+AA388</f>
        <v>62.74647001236761</v>
      </c>
      <c r="AD388" s="361">
        <f t="shared" ref="AD388:AD425" si="80">B388+D388+F388+H388+J388+L388+N388+P388+R388+T388+V388+X388+Z388</f>
        <v>43.489999999999995</v>
      </c>
      <c r="AE388" s="361">
        <f t="shared" ref="AE388:AE426" si="81">C388+E388+G388+I388+K388+M388+O388+Q388+S388+U388+W388+Y388+AA388</f>
        <v>133.46590926527767</v>
      </c>
      <c r="AF388" s="361">
        <f>IF(AB388/AD388&gt;0,AB388/AD388,0)</f>
        <v>0.47013106461255461</v>
      </c>
    </row>
    <row r="389" spans="1:32" x14ac:dyDescent="0.25">
      <c r="A389" s="369" t="s">
        <v>366</v>
      </c>
      <c r="B389" s="361">
        <f>SUM('BW Daily Production'!C2592:C2619)</f>
        <v>12.744000000000002</v>
      </c>
      <c r="C389" s="361">
        <f>SUM('BW Daily Production'!D2592:D2619)</f>
        <v>39.109899923584706</v>
      </c>
      <c r="D389" s="361">
        <f>SUM('BW Daily Production'!E2592:E2619)</f>
        <v>0</v>
      </c>
      <c r="E389" s="361">
        <f>SUM('BW Daily Production'!F2592:F2619)</f>
        <v>0</v>
      </c>
      <c r="F389" s="361">
        <f>SUM('BW Daily Production'!G2592:G2619)</f>
        <v>15.657</v>
      </c>
      <c r="G389" s="361">
        <f>SUM('BW Daily Production'!H2592:H2619)</f>
        <v>48.049568667888074</v>
      </c>
      <c r="H389" s="361">
        <f>SUM('BW Daily Production'!I2592:I2619)</f>
        <v>11.931000000000001</v>
      </c>
      <c r="I389" s="361">
        <f>SUM('BW Daily Production'!J2592:J2619)</f>
        <v>36.614894537687469</v>
      </c>
      <c r="J389" s="361">
        <f>SUM('BW Daily Production'!K2592:K2619)</f>
        <v>0</v>
      </c>
      <c r="K389" s="361">
        <f>SUM('BW Daily Production'!L2592:L2619)</f>
        <v>0</v>
      </c>
      <c r="L389" s="361">
        <f>SUM('BW Daily Production'!M2592:M2619)</f>
        <v>12.475</v>
      </c>
      <c r="M389" s="361">
        <f>SUM('BW Daily Production'!N2592:N2619)</f>
        <v>38.284369236246015</v>
      </c>
      <c r="N389" s="361">
        <f>SUM('BW Daily Production'!O2592:O2619)</f>
        <v>2.1589999999999998</v>
      </c>
      <c r="O389" s="361">
        <f>SUM('BW Daily Production'!P2592:P2619)</f>
        <v>6.6257277099042202</v>
      </c>
      <c r="P389" s="361">
        <f>SUM('BW Daily Production'!Q2592:Q2619)</f>
        <v>18.131999999999998</v>
      </c>
      <c r="Q389" s="361">
        <f>SUM('BW Daily Production'!R2592:R2619)</f>
        <v>55.645064768866739</v>
      </c>
      <c r="R389" s="361">
        <f>SUM('BW Daily Production'!S2592:S2619)</f>
        <v>0</v>
      </c>
      <c r="S389" s="361">
        <f>SUM('BW Daily Production'!T2592:T2619)</f>
        <v>0</v>
      </c>
      <c r="T389" s="359">
        <f>SUM('BW Daily Production'!U2592:U2619)</f>
        <v>0</v>
      </c>
      <c r="U389" s="361">
        <f>SUM('BW Daily Production'!V2592:V2619)</f>
        <v>0</v>
      </c>
      <c r="V389" s="361">
        <f>SUM('BW Daily Production'!W2592:W2619)</f>
        <v>15.667999999999999</v>
      </c>
      <c r="W389" s="361">
        <f>SUM('BW Daily Production'!X2592:X2619)</f>
        <v>48.083326428336882</v>
      </c>
      <c r="X389" s="361">
        <f>SUM('BW Daily Production'!Y2592:Y2619)</f>
        <v>0</v>
      </c>
      <c r="Y389" s="361">
        <f>SUM('BW Daily Production'!Z2592:Z2619)</f>
        <v>0</v>
      </c>
      <c r="Z389" s="361">
        <f>SUM('BW Daily Production'!AA2592:AA2619)</f>
        <v>0</v>
      </c>
      <c r="AA389" s="361">
        <f>SUM('BW Daily Production'!AB2592:AB2619)</f>
        <v>0</v>
      </c>
      <c r="AB389" s="361">
        <f t="shared" ref="AB389:AB399" si="82">T389+V389+X389+Z389</f>
        <v>15.667999999999999</v>
      </c>
      <c r="AC389" s="361">
        <f t="shared" ref="AC389:AC399" si="83">U389+W389+Y389+AA389</f>
        <v>48.083326428336882</v>
      </c>
      <c r="AD389" s="361">
        <f t="shared" si="80"/>
        <v>88.76600000000002</v>
      </c>
      <c r="AE389" s="361">
        <f t="shared" si="81"/>
        <v>272.4128512725141</v>
      </c>
      <c r="AF389" s="361">
        <f t="shared" ref="AF389:AF399" si="84">IF(AB389/AD389&gt;0,AB389/AD389,0)</f>
        <v>0.17650902372530017</v>
      </c>
    </row>
    <row r="390" spans="1:32" x14ac:dyDescent="0.25">
      <c r="A390" s="369">
        <v>41364</v>
      </c>
      <c r="B390" s="359">
        <f>SUM('BW Daily Production'!C2620:C2650)</f>
        <v>16.380999999999997</v>
      </c>
      <c r="C390" s="361">
        <f>SUM('BW Daily Production'!D2620:D2650)</f>
        <v>50.27144308288144</v>
      </c>
      <c r="D390" s="361">
        <f>SUM('BW Daily Production'!E2620:E2650)</f>
        <v>0</v>
      </c>
      <c r="E390" s="361">
        <f>SUM('BW Daily Production'!F2620:F2650)</f>
        <v>0</v>
      </c>
      <c r="F390" s="361">
        <f>SUM('BW Daily Production'!G2620:G2650)</f>
        <v>5.4609999999999994</v>
      </c>
      <c r="G390" s="361">
        <f>SUM('BW Daily Production'!H2620:H2650)</f>
        <v>16.759193619169501</v>
      </c>
      <c r="H390" s="361">
        <f>SUM('BW Daily Production'!I2620:I2650)</f>
        <v>3.9409999999999998</v>
      </c>
      <c r="I390" s="361">
        <f>SUM('BW Daily Production'!J2620:J2650)</f>
        <v>12.09448490260886</v>
      </c>
      <c r="J390" s="361">
        <f>SUM('BW Daily Production'!K2620:K2650)</f>
        <v>0</v>
      </c>
      <c r="K390" s="361">
        <f>SUM('BW Daily Production'!L2620:L2650)</f>
        <v>0</v>
      </c>
      <c r="L390" s="361">
        <f>SUM('BW Daily Production'!M2620:M2650)</f>
        <v>18.230999999999998</v>
      </c>
      <c r="M390" s="361">
        <f>SUM('BW Daily Production'!N2620:N2650)</f>
        <v>55.9488846129059</v>
      </c>
      <c r="N390" s="361">
        <f>SUM('BW Daily Production'!O2620:O2650)</f>
        <v>8.0980000000000008</v>
      </c>
      <c r="O390" s="361">
        <f>SUM('BW Daily Production'!P2620:P2650)</f>
        <v>24.851849464939495</v>
      </c>
      <c r="P390" s="361">
        <f>SUM('BW Daily Production'!Q2620:Q2650)</f>
        <v>0</v>
      </c>
      <c r="Q390" s="361">
        <f>SUM('BW Daily Production'!R2620:R2650)</f>
        <v>0</v>
      </c>
      <c r="R390" s="361">
        <f>SUM('BW Daily Production'!S2620:S2650)</f>
        <v>0</v>
      </c>
      <c r="S390" s="361">
        <f>SUM('BW Daily Production'!T2620:T2650)</f>
        <v>0</v>
      </c>
      <c r="T390" s="359">
        <f>SUM('BW Daily Production'!U2620:U2650)</f>
        <v>0.90999999999999992</v>
      </c>
      <c r="U390" s="361">
        <f>SUM('BW Daily Production'!V2620:V2650)</f>
        <v>2.7926874553093284</v>
      </c>
      <c r="V390" s="361">
        <f>SUM('BW Daily Production'!W2620:W2650)</f>
        <v>0</v>
      </c>
      <c r="W390" s="361">
        <f>SUM('BW Daily Production'!X2620:X2650)</f>
        <v>0</v>
      </c>
      <c r="X390" s="361">
        <f>SUM('BW Daily Production'!Y2620:Y2650)</f>
        <v>2.9940000000000002</v>
      </c>
      <c r="Y390" s="361">
        <f>SUM('BW Daily Production'!Z2620:Z2650)</f>
        <v>9.1882486166990436</v>
      </c>
      <c r="Z390" s="361">
        <f>SUM('BW Daily Production'!AA2620:AA2650)</f>
        <v>21.376000000000005</v>
      </c>
      <c r="AA390" s="361">
        <f>SUM('BW Daily Production'!AB2620:AB2650)</f>
        <v>65.600535213947481</v>
      </c>
      <c r="AB390" s="361">
        <f t="shared" si="82"/>
        <v>25.280000000000005</v>
      </c>
      <c r="AC390" s="361">
        <f t="shared" si="83"/>
        <v>77.581471285955857</v>
      </c>
      <c r="AD390" s="361">
        <f t="shared" si="80"/>
        <v>77.391999999999996</v>
      </c>
      <c r="AE390" s="361">
        <f t="shared" si="81"/>
        <v>237.50732696846103</v>
      </c>
      <c r="AF390" s="361">
        <f t="shared" si="84"/>
        <v>0.32664874922472614</v>
      </c>
    </row>
    <row r="391" spans="1:32" x14ac:dyDescent="0.25">
      <c r="A391" s="369">
        <v>41394</v>
      </c>
      <c r="B391" s="359">
        <f>SUM('BW Daily Production'!C2651:C2680)</f>
        <v>0</v>
      </c>
      <c r="C391" s="361">
        <f>SUM('BW Daily Production'!D2651:D2680)</f>
        <v>0</v>
      </c>
      <c r="D391" s="361">
        <f>SUM('BW Daily Production'!E2651:E2680)</f>
        <v>0</v>
      </c>
      <c r="E391" s="361">
        <f>SUM('BW Daily Production'!F2651:F2680)</f>
        <v>0</v>
      </c>
      <c r="F391" s="361">
        <f>SUM('BW Daily Production'!G2651:G2680)</f>
        <v>0</v>
      </c>
      <c r="G391" s="361">
        <f>SUM('BW Daily Production'!H2651:H2680)</f>
        <v>0</v>
      </c>
      <c r="H391" s="361">
        <f>SUM('BW Daily Production'!I2651:I2680)</f>
        <v>0</v>
      </c>
      <c r="I391" s="361">
        <f>SUM('BW Daily Production'!J2651:J2680)</f>
        <v>0</v>
      </c>
      <c r="J391" s="361">
        <f>SUM('BW Daily Production'!K2651:K2680)</f>
        <v>0</v>
      </c>
      <c r="K391" s="361">
        <f>SUM('BW Daily Production'!L2651:L2680)</f>
        <v>0</v>
      </c>
      <c r="L391" s="361">
        <f>SUM('BW Daily Production'!M2651:M2680)</f>
        <v>1.4319999999999999</v>
      </c>
      <c r="M391" s="361">
        <f>SUM('BW Daily Production'!N2651:N2680)</f>
        <v>4.394646632970284</v>
      </c>
      <c r="N391" s="361">
        <f>SUM('BW Daily Production'!O2651:O2680)</f>
        <v>0</v>
      </c>
      <c r="O391" s="361">
        <f>SUM('BW Daily Production'!P2651:P2680)</f>
        <v>0</v>
      </c>
      <c r="P391" s="361">
        <f>SUM('BW Daily Production'!Q2651:Q2680)</f>
        <v>0</v>
      </c>
      <c r="Q391" s="361">
        <f>SUM('BW Daily Production'!R2651:R2680)</f>
        <v>0</v>
      </c>
      <c r="R391" s="361">
        <f>SUM('BW Daily Production'!S2651:S2680)</f>
        <v>0</v>
      </c>
      <c r="S391" s="361">
        <f>SUM('BW Daily Production'!T2651:T2680)</f>
        <v>0</v>
      </c>
      <c r="T391" s="359">
        <f>SUM('BW Daily Production'!U2651:U2680)</f>
        <v>0</v>
      </c>
      <c r="U391" s="361">
        <f>SUM('BW Daily Production'!V2651:V2680)</f>
        <v>0</v>
      </c>
      <c r="V391" s="361">
        <f>SUM('BW Daily Production'!W2651:W2680)</f>
        <v>0</v>
      </c>
      <c r="W391" s="361">
        <f>SUM('BW Daily Production'!X2651:X2680)</f>
        <v>0</v>
      </c>
      <c r="X391" s="361">
        <f>SUM('BW Daily Production'!Y2651:Y2680)</f>
        <v>11.587999999999999</v>
      </c>
      <c r="Y391" s="361">
        <f>SUM('BW Daily Production'!Z2651:Z2680)</f>
        <v>35.562266189147792</v>
      </c>
      <c r="Z391" s="361">
        <f>SUM('BW Daily Production'!AA2651:AA2680)</f>
        <v>10.901</v>
      </c>
      <c r="AA391" s="361">
        <f>SUM('BW Daily Production'!AB2651:AB2680)</f>
        <v>33.453940604754933</v>
      </c>
      <c r="AB391" s="361">
        <f t="shared" si="82"/>
        <v>22.488999999999997</v>
      </c>
      <c r="AC391" s="361">
        <f t="shared" si="83"/>
        <v>69.016206793902725</v>
      </c>
      <c r="AD391" s="361">
        <f t="shared" si="80"/>
        <v>23.920999999999999</v>
      </c>
      <c r="AE391" s="361">
        <f t="shared" si="81"/>
        <v>73.410853426873018</v>
      </c>
      <c r="AF391" s="361">
        <f t="shared" si="84"/>
        <v>0.94013628192801291</v>
      </c>
    </row>
    <row r="392" spans="1:32" x14ac:dyDescent="0.25">
      <c r="A392" s="369">
        <v>41425</v>
      </c>
      <c r="B392" s="359">
        <f>SUM('BW Daily Production'!C2681:C2711)</f>
        <v>0</v>
      </c>
      <c r="C392" s="361">
        <f>SUM('BW Daily Production'!D2681:D2711)</f>
        <v>0</v>
      </c>
      <c r="D392" s="361">
        <f>SUM('BW Daily Production'!E2681:E2711)</f>
        <v>0</v>
      </c>
      <c r="E392" s="361">
        <f>SUM('BW Daily Production'!F2681:F2711)</f>
        <v>0</v>
      </c>
      <c r="F392" s="361">
        <f>SUM('BW Daily Production'!G2681:G2711)</f>
        <v>0</v>
      </c>
      <c r="G392" s="361">
        <f>SUM('BW Daily Production'!H2681:H2711)</f>
        <v>0</v>
      </c>
      <c r="H392" s="361">
        <f>SUM('BW Daily Production'!I2681:I2711)</f>
        <v>0</v>
      </c>
      <c r="I392" s="361">
        <f>SUM('BW Daily Production'!J2681:J2711)</f>
        <v>0</v>
      </c>
      <c r="J392" s="361">
        <f>SUM('BW Daily Production'!K2681:K2711)</f>
        <v>0</v>
      </c>
      <c r="K392" s="361">
        <f>SUM('BW Daily Production'!L2681:L2711)</f>
        <v>0</v>
      </c>
      <c r="L392" s="361">
        <f>SUM('BW Daily Production'!M2681:M2711)</f>
        <v>0</v>
      </c>
      <c r="M392" s="361">
        <f>SUM('BW Daily Production'!N2681:N2711)</f>
        <v>0</v>
      </c>
      <c r="N392" s="361">
        <f>SUM('BW Daily Production'!O2681:O2711)</f>
        <v>0</v>
      </c>
      <c r="O392" s="361">
        <f>SUM('BW Daily Production'!P2681:P2711)</f>
        <v>0</v>
      </c>
      <c r="P392" s="361">
        <f>SUM('BW Daily Production'!Q2681:Q2711)</f>
        <v>0</v>
      </c>
      <c r="Q392" s="361">
        <f>SUM('BW Daily Production'!R2681:R2711)</f>
        <v>0</v>
      </c>
      <c r="R392" s="361">
        <f>SUM('BW Daily Production'!S2681:S2711)</f>
        <v>0</v>
      </c>
      <c r="S392" s="361">
        <f>SUM('BW Daily Production'!T2681:T2711)</f>
        <v>0</v>
      </c>
      <c r="T392" s="359">
        <f>SUM('BW Daily Production'!U2681:U2711)</f>
        <v>0</v>
      </c>
      <c r="U392" s="361">
        <f>SUM('BW Daily Production'!V2681:V2711)</f>
        <v>0</v>
      </c>
      <c r="V392" s="361">
        <f>SUM('BW Daily Production'!W2681:W2711)</f>
        <v>0</v>
      </c>
      <c r="W392" s="361">
        <f>SUM('BW Daily Production'!X2681:X2711)</f>
        <v>0</v>
      </c>
      <c r="X392" s="361">
        <f>SUM('BW Daily Production'!Y2681:Y2711)</f>
        <v>0.41799999999999998</v>
      </c>
      <c r="Y392" s="361">
        <f>SUM('BW Daily Production'!Z2681:Z2711)</f>
        <v>1.2827948970541752</v>
      </c>
      <c r="Z392" s="361">
        <f>SUM('BW Daily Production'!AA2681:AA2711)</f>
        <v>0.47399999999999998</v>
      </c>
      <c r="AA392" s="361">
        <f>SUM('BW Daily Production'!AB2681:AB2711)</f>
        <v>1.4546525866116722</v>
      </c>
      <c r="AB392" s="361">
        <f t="shared" si="82"/>
        <v>0.8919999999999999</v>
      </c>
      <c r="AC392" s="361">
        <f t="shared" si="83"/>
        <v>2.7374474836658473</v>
      </c>
      <c r="AD392" s="361">
        <f t="shared" si="80"/>
        <v>0.8919999999999999</v>
      </c>
      <c r="AE392" s="361">
        <f t="shared" si="81"/>
        <v>2.7374474836658473</v>
      </c>
      <c r="AF392" s="361">
        <f t="shared" si="84"/>
        <v>1</v>
      </c>
    </row>
    <row r="393" spans="1:32" x14ac:dyDescent="0.25">
      <c r="A393" s="369">
        <v>41455</v>
      </c>
      <c r="B393" s="361">
        <f>SUM('BW Daily Production'!C2712:C2741)</f>
        <v>5.4790000000000001</v>
      </c>
      <c r="C393" s="361">
        <f>SUM('BW Daily Production'!D2712:D2741)</f>
        <v>16.814433590812978</v>
      </c>
      <c r="D393" s="361">
        <f>SUM('BW Daily Production'!E2712:E2741)</f>
        <v>0</v>
      </c>
      <c r="E393" s="361">
        <f>SUM('BW Daily Production'!F2712:F2741)</f>
        <v>0</v>
      </c>
      <c r="F393" s="361">
        <f>SUM('BW Daily Production'!G2712:G2741)</f>
        <v>0.20199999999999999</v>
      </c>
      <c r="G393" s="361">
        <f>SUM('BW Daily Production'!H2712:H2741)</f>
        <v>0.61991523733240039</v>
      </c>
      <c r="H393" s="361">
        <f>SUM('BW Daily Production'!I2712:I2741)</f>
        <v>0</v>
      </c>
      <c r="I393" s="361">
        <f>SUM('BW Daily Production'!J2712:J2741)</f>
        <v>0</v>
      </c>
      <c r="J393" s="361">
        <f>SUM('BW Daily Production'!K2712:K2741)</f>
        <v>0</v>
      </c>
      <c r="K393" s="361">
        <f>SUM('BW Daily Production'!L2712:L2741)</f>
        <v>0</v>
      </c>
      <c r="L393" s="361">
        <f>SUM('BW Daily Production'!M2712:M2741)</f>
        <v>5.89</v>
      </c>
      <c r="M393" s="361">
        <f>SUM('BW Daily Production'!N2712:N2741)</f>
        <v>18.075746276672469</v>
      </c>
      <c r="N393" s="361">
        <f>SUM('BW Daily Production'!O2712:O2741)</f>
        <v>0</v>
      </c>
      <c r="O393" s="361">
        <f>SUM('BW Daily Production'!P2712:P2741)</f>
        <v>0</v>
      </c>
      <c r="P393" s="361">
        <f>SUM('BW Daily Production'!Q2712:Q2741)</f>
        <v>3.9899999999999998</v>
      </c>
      <c r="Q393" s="361">
        <f>SUM('BW Daily Production'!R2712:R2741)</f>
        <v>12.244860380971669</v>
      </c>
      <c r="R393" s="361">
        <f>SUM('BW Daily Production'!S2712:S2741)</f>
        <v>0</v>
      </c>
      <c r="S393" s="361">
        <f>SUM('BW Daily Production'!T2712:T2741)</f>
        <v>0</v>
      </c>
      <c r="T393" s="359">
        <f>SUM('BW Daily Production'!U2712:U2741)</f>
        <v>0</v>
      </c>
      <c r="U393" s="361">
        <f>SUM('BW Daily Production'!V2712:V2741)</f>
        <v>0</v>
      </c>
      <c r="V393" s="361">
        <f>SUM('BW Daily Production'!W2712:W2741)</f>
        <v>0</v>
      </c>
      <c r="W393" s="361">
        <f>SUM('BW Daily Production'!X2712:X2741)</f>
        <v>0</v>
      </c>
      <c r="X393" s="361">
        <f>SUM('BW Daily Production'!Y2712:Y2741)</f>
        <v>0</v>
      </c>
      <c r="Y393" s="361">
        <f>SUM('BW Daily Production'!Z2712:Z2741)</f>
        <v>0</v>
      </c>
      <c r="Z393" s="361">
        <f>SUM('BW Daily Production'!AA2712:AA2741)</f>
        <v>0</v>
      </c>
      <c r="AA393" s="361">
        <f>SUM('BW Daily Production'!AB2712:AB2741)</f>
        <v>0</v>
      </c>
      <c r="AB393" s="361">
        <f t="shared" si="82"/>
        <v>0</v>
      </c>
      <c r="AC393" s="361">
        <f t="shared" si="83"/>
        <v>0</v>
      </c>
      <c r="AD393" s="361">
        <f t="shared" si="80"/>
        <v>15.561</v>
      </c>
      <c r="AE393" s="361">
        <f t="shared" si="81"/>
        <v>47.754955485789523</v>
      </c>
      <c r="AF393" s="361">
        <f t="shared" si="84"/>
        <v>0</v>
      </c>
    </row>
    <row r="394" spans="1:32" x14ac:dyDescent="0.25">
      <c r="A394" s="369">
        <v>41486</v>
      </c>
      <c r="B394" s="361">
        <f>SUM('BW Daily Production'!C2742:C2772)</f>
        <v>16.046000000000003</v>
      </c>
      <c r="C394" s="361">
        <f>SUM('BW Daily Production'!D2742:D2772)</f>
        <v>49.243365832849989</v>
      </c>
      <c r="D394" s="361">
        <f>SUM('BW Daily Production'!E2742:E2772)</f>
        <v>0</v>
      </c>
      <c r="E394" s="361">
        <f>SUM('BW Daily Production'!F2742:F2772)</f>
        <v>0</v>
      </c>
      <c r="F394" s="361">
        <f>SUM('BW Daily Production'!G2742:G2772)</f>
        <v>2.74</v>
      </c>
      <c r="G394" s="361">
        <f>SUM('BW Daily Production'!H2742:H2772)</f>
        <v>8.4087512390632515</v>
      </c>
      <c r="H394" s="361">
        <f>SUM('BW Daily Production'!I2742:I2772)</f>
        <v>16.356000000000002</v>
      </c>
      <c r="I394" s="361">
        <f>SUM('BW Daily Production'!J2742:J2772)</f>
        <v>50.194720900043265</v>
      </c>
      <c r="J394" s="361">
        <f>SUM('BW Daily Production'!K2742:K2772)</f>
        <v>0</v>
      </c>
      <c r="K394" s="361">
        <f>SUM('BW Daily Production'!L2742:L2772)</f>
        <v>0</v>
      </c>
      <c r="L394" s="361">
        <f>SUM('BW Daily Production'!M2742:M2772)</f>
        <v>28.925000000000001</v>
      </c>
      <c r="M394" s="361">
        <f>SUM('BW Daily Production'!N2742:N2772)</f>
        <v>88.767565543760782</v>
      </c>
      <c r="N394" s="361">
        <f>SUM('BW Daily Production'!O2742:O2772)</f>
        <v>0</v>
      </c>
      <c r="O394" s="361">
        <f>SUM('BW Daily Production'!P2742:P2772)</f>
        <v>0</v>
      </c>
      <c r="P394" s="361">
        <f>SUM('BW Daily Production'!Q2742:Q2772)</f>
        <v>8.7100000000000009</v>
      </c>
      <c r="Q394" s="361">
        <f>SUM('BW Daily Production'!R2742:R2772)</f>
        <v>26.73000850081786</v>
      </c>
      <c r="R394" s="361">
        <f>SUM('BW Daily Production'!S2742:S2772)</f>
        <v>1.486</v>
      </c>
      <c r="S394" s="361">
        <f>SUM('BW Daily Production'!T2742:T2772)</f>
        <v>4.5603665479007276</v>
      </c>
      <c r="T394" s="359">
        <f>SUM('BW Daily Production'!U2742:U2772)</f>
        <v>0</v>
      </c>
      <c r="U394" s="361">
        <f>SUM('BW Daily Production'!V2742:V2772)</f>
        <v>0</v>
      </c>
      <c r="V394" s="361">
        <f>SUM('BW Daily Production'!W2742:W2772)</f>
        <v>9.6080000000000005</v>
      </c>
      <c r="W394" s="361">
        <f>SUM('BW Daily Production'!X2742:X2772)</f>
        <v>29.485869308364865</v>
      </c>
      <c r="X394" s="361">
        <f>SUM('BW Daily Production'!Y2742:Y2772)</f>
        <v>7.2030000000000003</v>
      </c>
      <c r="Y394" s="361">
        <f>SUM('BW Daily Production'!Z2742:Z2772)</f>
        <v>22.10519531933307</v>
      </c>
      <c r="Z394" s="361">
        <f>SUM('BW Daily Production'!AA2742:AA2772)</f>
        <v>10.680000000000001</v>
      </c>
      <c r="AA394" s="361">
        <f>SUM('BW Daily Production'!AB2742:AB2772)</f>
        <v>32.775716508465521</v>
      </c>
      <c r="AB394" s="361">
        <f t="shared" si="82"/>
        <v>27.491</v>
      </c>
      <c r="AC394" s="361">
        <f t="shared" si="83"/>
        <v>84.366781136163453</v>
      </c>
      <c r="AD394" s="361">
        <f t="shared" si="80"/>
        <v>101.75400000000003</v>
      </c>
      <c r="AE394" s="361">
        <f t="shared" si="81"/>
        <v>312.27155970059931</v>
      </c>
      <c r="AF394" s="361">
        <f t="shared" si="84"/>
        <v>0.27017119720109273</v>
      </c>
    </row>
    <row r="395" spans="1:32" x14ac:dyDescent="0.25">
      <c r="A395" s="369">
        <v>41517</v>
      </c>
      <c r="B395" s="361">
        <f>SUM('BW Daily Production'!C2773:C2803)</f>
        <v>32.378</v>
      </c>
      <c r="C395" s="361">
        <f>SUM('BW Daily Production'!D2773:D2803)</f>
        <v>99.364433437368618</v>
      </c>
      <c r="D395" s="361">
        <f>SUM('BW Daily Production'!E2773:E2803)</f>
        <v>1.4990000000000001</v>
      </c>
      <c r="E395" s="361">
        <f>SUM('BW Daily Production'!F2773:F2803)</f>
        <v>4.6002620829765757</v>
      </c>
      <c r="F395" s="361">
        <f>SUM('BW Daily Production'!G2773:G2803)</f>
        <v>5.133</v>
      </c>
      <c r="G395" s="361">
        <f>SUM('BW Daily Production'!H2773:H2803)</f>
        <v>15.752598580332728</v>
      </c>
      <c r="H395" s="361">
        <f>SUM('BW Daily Production'!I2773:I2803)</f>
        <v>21.770999999999997</v>
      </c>
      <c r="I395" s="361">
        <f>SUM('BW Daily Production'!J2773:J2803)</f>
        <v>66.812745702790551</v>
      </c>
      <c r="J395" s="361">
        <f>SUM('BW Daily Production'!K2773:K2803)</f>
        <v>0</v>
      </c>
      <c r="K395" s="361">
        <f>SUM('BW Daily Production'!L2773:L2803)</f>
        <v>0</v>
      </c>
      <c r="L395" s="361">
        <f>SUM('BW Daily Production'!M2773:M2803)</f>
        <v>50.126999999999995</v>
      </c>
      <c r="M395" s="361">
        <f>SUM('BW Daily Production'!N2773:N2803)</f>
        <v>153.83411436515462</v>
      </c>
      <c r="N395" s="361">
        <f>SUM('BW Daily Production'!O2773:O2803)</f>
        <v>0</v>
      </c>
      <c r="O395" s="361">
        <f>SUM('BW Daily Production'!P2773:P2803)</f>
        <v>0</v>
      </c>
      <c r="P395" s="361">
        <f>SUM('BW Daily Production'!Q2773:Q2803)</f>
        <v>23.005000000000003</v>
      </c>
      <c r="Q395" s="361">
        <f>SUM('BW Daily Production'!R2773:R2803)</f>
        <v>70.599752647682536</v>
      </c>
      <c r="R395" s="361">
        <f>SUM('BW Daily Production'!S2773:S2803)</f>
        <v>0</v>
      </c>
      <c r="S395" s="361">
        <f>SUM('BW Daily Production'!T2773:T2803)</f>
        <v>0</v>
      </c>
      <c r="T395" s="359">
        <f>SUM('BW Daily Production'!U2773:U2803)</f>
        <v>28.897999999999993</v>
      </c>
      <c r="U395" s="361">
        <f>SUM('BW Daily Production'!V2773:V2803)</f>
        <v>88.684705586295564</v>
      </c>
      <c r="V395" s="361">
        <f>SUM('BW Daily Production'!W2773:W2803)</f>
        <v>20.392000000000007</v>
      </c>
      <c r="W395" s="361">
        <f>SUM('BW Daily Production'!X2773:X2803)</f>
        <v>62.580750097437161</v>
      </c>
      <c r="X395" s="361">
        <f>SUM('BW Daily Production'!Y2773:Y2803)</f>
        <v>10.036000000000001</v>
      </c>
      <c r="Y395" s="361">
        <f>SUM('BW Daily Production'!Z2773:Z2803)</f>
        <v>30.799353078554315</v>
      </c>
      <c r="Z395" s="361">
        <f>SUM('BW Daily Production'!AA2773:AA2803)</f>
        <v>15.159000000000001</v>
      </c>
      <c r="AA395" s="361">
        <f>SUM('BW Daily Production'!AB2773:AB2803)</f>
        <v>46.521262785751766</v>
      </c>
      <c r="AB395" s="361">
        <f t="shared" si="82"/>
        <v>74.484999999999999</v>
      </c>
      <c r="AC395" s="361">
        <f t="shared" si="83"/>
        <v>228.5860715480388</v>
      </c>
      <c r="AD395" s="361">
        <f t="shared" si="80"/>
        <v>208.398</v>
      </c>
      <c r="AE395" s="361">
        <f t="shared" si="81"/>
        <v>639.5499783643445</v>
      </c>
      <c r="AF395" s="361">
        <f t="shared" si="84"/>
        <v>0.35741705774527588</v>
      </c>
    </row>
    <row r="396" spans="1:32" x14ac:dyDescent="0.25">
      <c r="A396" s="369">
        <v>41547</v>
      </c>
      <c r="B396" s="361">
        <f>SUM('BW Daily Production'!C2804:C2833)</f>
        <v>46.582999999999998</v>
      </c>
      <c r="C396" s="361">
        <f>SUM('BW Daily Production'!D2804:D2833)</f>
        <v>142.95797772601586</v>
      </c>
      <c r="D396" s="361">
        <f>SUM('BW Daily Production'!E2804:E2833)</f>
        <v>0</v>
      </c>
      <c r="E396" s="361">
        <f>SUM('BW Daily Production'!F2804:F2833)</f>
        <v>0</v>
      </c>
      <c r="F396" s="361">
        <f>SUM('BW Daily Production'!G2804:G2833)</f>
        <v>13.735000000000001</v>
      </c>
      <c r="G396" s="361">
        <f>SUM('BW Daily Production'!H2804:H2833)</f>
        <v>42.151167251289699</v>
      </c>
      <c r="H396" s="361">
        <f>SUM('BW Daily Production'!I2804:I2833)</f>
        <v>22.568999999999996</v>
      </c>
      <c r="I396" s="361">
        <f>SUM('BW Daily Production'!J2804:J2833)</f>
        <v>69.261717778984902</v>
      </c>
      <c r="J396" s="361">
        <f>SUM('BW Daily Production'!K2804:K2833)</f>
        <v>0</v>
      </c>
      <c r="K396" s="361">
        <f>SUM('BW Daily Production'!L2804:L2833)</f>
        <v>0</v>
      </c>
      <c r="L396" s="361">
        <f>SUM('BW Daily Production'!M2804:M2833)</f>
        <v>46.75200000000001</v>
      </c>
      <c r="M396" s="361">
        <f>SUM('BW Daily Production'!N2804:N2833)</f>
        <v>143.47661968200194</v>
      </c>
      <c r="N396" s="361">
        <f>SUM('BW Daily Production'!O2804:O2833)</f>
        <v>0</v>
      </c>
      <c r="O396" s="361">
        <f>SUM('BW Daily Production'!P2804:P2833)</f>
        <v>0</v>
      </c>
      <c r="P396" s="361">
        <f>SUM('BW Daily Production'!Q2804:Q2833)</f>
        <v>0</v>
      </c>
      <c r="Q396" s="361">
        <f>SUM('BW Daily Production'!R2804:R2833)</f>
        <v>0</v>
      </c>
      <c r="R396" s="361">
        <f>SUM('BW Daily Production'!S2804:S2833)</f>
        <v>0</v>
      </c>
      <c r="S396" s="361">
        <f>SUM('BW Daily Production'!T2804:T2833)</f>
        <v>0</v>
      </c>
      <c r="T396" s="359">
        <f>SUM('BW Daily Production'!U2804:U2833)</f>
        <v>27.141999999999999</v>
      </c>
      <c r="U396" s="361">
        <f>SUM('BW Daily Production'!V2804:V2833)</f>
        <v>83.295739463742621</v>
      </c>
      <c r="V396" s="361">
        <f>SUM('BW Daily Production'!W2804:W2833)</f>
        <v>27.874000000000009</v>
      </c>
      <c r="W396" s="361">
        <f>SUM('BW Daily Production'!X2804:X2833)</f>
        <v>85.542164977244198</v>
      </c>
      <c r="X396" s="361">
        <f>SUM('BW Daily Production'!Y2804:Y2833)</f>
        <v>10.779</v>
      </c>
      <c r="Y396" s="361">
        <f>SUM('BW Daily Production'!Z2804:Z2833)</f>
        <v>33.079536352504675</v>
      </c>
      <c r="Z396" s="361">
        <f>SUM('BW Daily Production'!AA2804:AA2833)</f>
        <v>0</v>
      </c>
      <c r="AA396" s="361">
        <f>SUM('BW Daily Production'!AB2804:AB2833)</f>
        <v>0</v>
      </c>
      <c r="AB396" s="361">
        <f t="shared" si="82"/>
        <v>65.795000000000002</v>
      </c>
      <c r="AC396" s="361">
        <f t="shared" si="83"/>
        <v>201.91744079349149</v>
      </c>
      <c r="AD396" s="361">
        <f t="shared" si="80"/>
        <v>195.43400000000003</v>
      </c>
      <c r="AE396" s="361">
        <f t="shared" si="81"/>
        <v>599.76492323178388</v>
      </c>
      <c r="AF396" s="361">
        <f t="shared" si="84"/>
        <v>0.33666096994381733</v>
      </c>
    </row>
    <row r="397" spans="1:32" x14ac:dyDescent="0.25">
      <c r="A397" s="369">
        <v>41578</v>
      </c>
      <c r="B397" s="361">
        <f>SUM('BW Daily Production'!C2834:C2864)</f>
        <v>39.677000000000007</v>
      </c>
      <c r="C397" s="361">
        <f>SUM('BW Daily Production'!D2834:D2864)</f>
        <v>121.76424193880025</v>
      </c>
      <c r="D397" s="361">
        <f>SUM('BW Daily Production'!E2834:E2864)</f>
        <v>0</v>
      </c>
      <c r="E397" s="361">
        <f>SUM('BW Daily Production'!F2834:F2864)</f>
        <v>0</v>
      </c>
      <c r="F397" s="361">
        <f>SUM('BW Daily Production'!G2834:G2864)</f>
        <v>18.141999999999999</v>
      </c>
      <c r="G397" s="361">
        <f>SUM('BW Daily Production'!H2834:H2864)</f>
        <v>55.675753642002022</v>
      </c>
      <c r="H397" s="361">
        <f>SUM('BW Daily Production'!I2834:I2864)</f>
        <v>25.860999999999997</v>
      </c>
      <c r="I397" s="361">
        <f>SUM('BW Daily Production'!J2834:J2864)</f>
        <v>79.364494815114895</v>
      </c>
      <c r="J397" s="361">
        <f>SUM('BW Daily Production'!K2834:K2864)</f>
        <v>0</v>
      </c>
      <c r="K397" s="361">
        <f>SUM('BW Daily Production'!L2834:L2864)</f>
        <v>0</v>
      </c>
      <c r="L397" s="361">
        <f>SUM('BW Daily Production'!M2834:M2864)</f>
        <v>3.7319999999999998</v>
      </c>
      <c r="M397" s="361">
        <f>SUM('BW Daily Production'!N2834:N2864)</f>
        <v>11.453087454081775</v>
      </c>
      <c r="N397" s="361">
        <f>SUM('BW Daily Production'!O2834:O2864)</f>
        <v>0</v>
      </c>
      <c r="O397" s="361">
        <f>SUM('BW Daily Production'!P2834:P2864)</f>
        <v>0</v>
      </c>
      <c r="P397" s="361">
        <f>SUM('BW Daily Production'!Q2834:Q2864)</f>
        <v>2.9879999999999995</v>
      </c>
      <c r="Q397" s="361">
        <f>SUM('BW Daily Production'!R2834:R2864)</f>
        <v>9.1698352928178828</v>
      </c>
      <c r="R397" s="361">
        <f>SUM('BW Daily Production'!S2834:S2864)</f>
        <v>0</v>
      </c>
      <c r="S397" s="361">
        <f>SUM('BW Daily Production'!T2834:T2864)</f>
        <v>0</v>
      </c>
      <c r="T397" s="359">
        <f>SUM('BW Daily Production'!U2834:U2864)</f>
        <v>3.3250000000000002</v>
      </c>
      <c r="U397" s="361">
        <f>SUM('BW Daily Production'!V2834:V2864)</f>
        <v>10.204050317476392</v>
      </c>
      <c r="V397" s="361">
        <f>SUM('BW Daily Production'!W2834:W2864)</f>
        <v>7.3879999999999999</v>
      </c>
      <c r="W397" s="361">
        <f>SUM('BW Daily Production'!X2834:X2864)</f>
        <v>22.672939472335514</v>
      </c>
      <c r="X397" s="361">
        <f>SUM('BW Daily Production'!Y2834:Y2864)</f>
        <v>1.1970000000000001</v>
      </c>
      <c r="Y397" s="361">
        <f>SUM('BW Daily Production'!Z2834:Z2864)</f>
        <v>3.6734581142915017</v>
      </c>
      <c r="Z397" s="361">
        <f>SUM('BW Daily Production'!AA2834:AA2864)</f>
        <v>1.802</v>
      </c>
      <c r="AA397" s="361">
        <f>SUM('BW Daily Production'!AB2834:AB2864)</f>
        <v>5.5301349389751753</v>
      </c>
      <c r="AB397" s="361">
        <f t="shared" si="82"/>
        <v>13.712</v>
      </c>
      <c r="AC397" s="361">
        <f t="shared" si="83"/>
        <v>42.080582843078581</v>
      </c>
      <c r="AD397" s="361">
        <f t="shared" si="80"/>
        <v>104.11200000000002</v>
      </c>
      <c r="AE397" s="361">
        <f t="shared" si="81"/>
        <v>319.50799598589538</v>
      </c>
      <c r="AF397" s="361">
        <f t="shared" si="84"/>
        <v>0.13170431842631009</v>
      </c>
    </row>
    <row r="398" spans="1:32" x14ac:dyDescent="0.25">
      <c r="A398" s="369">
        <v>41608</v>
      </c>
      <c r="B398" s="361">
        <f>SUM('BW Daily Production'!C2865:C2894)</f>
        <v>1.8380000000000001</v>
      </c>
      <c r="C398" s="361">
        <f>SUM('BW Daily Production'!D2865:D2894)</f>
        <v>5.6406148822621383</v>
      </c>
      <c r="D398" s="361">
        <f>SUM('BW Daily Production'!E2865:E2894)</f>
        <v>0</v>
      </c>
      <c r="E398" s="361">
        <f>SUM('BW Daily Production'!F2865:F2894)</f>
        <v>0</v>
      </c>
      <c r="F398" s="361">
        <f>SUM('BW Daily Production'!G2865:G2894)</f>
        <v>0</v>
      </c>
      <c r="G398" s="361">
        <f>SUM('BW Daily Production'!H2865:H2894)</f>
        <v>0</v>
      </c>
      <c r="H398" s="361">
        <f>SUM('BW Daily Production'!I2865:I2894)</f>
        <v>15.663</v>
      </c>
      <c r="I398" s="361">
        <f>SUM('BW Daily Production'!J2865:J2894)</f>
        <v>48.067981991769251</v>
      </c>
      <c r="J398" s="361">
        <f>SUM('BW Daily Production'!K2865:K2894)</f>
        <v>0</v>
      </c>
      <c r="K398" s="361">
        <f>SUM('BW Daily Production'!L2865:L2894)</f>
        <v>0</v>
      </c>
      <c r="L398" s="361">
        <f>SUM('BW Daily Production'!M2865:M2894)</f>
        <v>0</v>
      </c>
      <c r="M398" s="361">
        <f>SUM('BW Daily Production'!N2865:N2894)</f>
        <v>0</v>
      </c>
      <c r="N398" s="361">
        <f>SUM('BW Daily Production'!O2865:O2894)</f>
        <v>0</v>
      </c>
      <c r="O398" s="361">
        <f>SUM('BW Daily Production'!P2865:P2894)</f>
        <v>0</v>
      </c>
      <c r="P398" s="361">
        <f>SUM('BW Daily Production'!Q2865:Q2894)</f>
        <v>22.439999999999998</v>
      </c>
      <c r="Q398" s="361">
        <f>SUM('BW Daily Production'!R2865:R2894)</f>
        <v>68.865831315539921</v>
      </c>
      <c r="R398" s="361">
        <f>SUM('BW Daily Production'!S2865:S2894)</f>
        <v>0</v>
      </c>
      <c r="S398" s="361">
        <f>SUM('BW Daily Production'!T2865:T2894)</f>
        <v>0</v>
      </c>
      <c r="T398" s="359">
        <f>SUM('BW Daily Production'!U2865:U2894)</f>
        <v>0</v>
      </c>
      <c r="U398" s="361">
        <f>SUM('BW Daily Production'!V2865:V2894)</f>
        <v>0</v>
      </c>
      <c r="V398" s="361">
        <f>SUM('BW Daily Production'!W2865:W2894)</f>
        <v>0</v>
      </c>
      <c r="W398" s="361">
        <f>SUM('BW Daily Production'!X2865:X2894)</f>
        <v>0</v>
      </c>
      <c r="X398" s="361">
        <f>SUM('BW Daily Production'!Y2865:Y2894)</f>
        <v>0</v>
      </c>
      <c r="Y398" s="361">
        <f>SUM('BW Daily Production'!Z2865:Z2894)</f>
        <v>0</v>
      </c>
      <c r="Z398" s="361">
        <f>SUM('BW Daily Production'!AA2865:AA2894)</f>
        <v>0</v>
      </c>
      <c r="AA398" s="361">
        <f>SUM('BW Daily Production'!AB2865:AB2894)</f>
        <v>0</v>
      </c>
      <c r="AB398" s="361">
        <f t="shared" si="82"/>
        <v>0</v>
      </c>
      <c r="AC398" s="361">
        <f t="shared" si="83"/>
        <v>0</v>
      </c>
      <c r="AD398" s="361">
        <f t="shared" si="80"/>
        <v>39.941000000000003</v>
      </c>
      <c r="AE398" s="361">
        <f t="shared" si="81"/>
        <v>122.57442818957131</v>
      </c>
      <c r="AF398" s="361">
        <f t="shared" si="84"/>
        <v>0</v>
      </c>
    </row>
    <row r="399" spans="1:32" x14ac:dyDescent="0.25">
      <c r="A399" s="369">
        <v>41639</v>
      </c>
      <c r="B399" s="371">
        <f>SUM('BW Daily Production'!C2895:C2925)</f>
        <v>21.213000000000001</v>
      </c>
      <c r="C399" s="375">
        <f>SUM('BW Daily Production'!D2895:D2925)</f>
        <v>65.100306581842617</v>
      </c>
      <c r="D399" s="375">
        <f>SUM('BW Daily Production'!E2895:E2925)</f>
        <v>0</v>
      </c>
      <c r="E399" s="375">
        <f>SUM('BW Daily Production'!F2895:F2925)</f>
        <v>0</v>
      </c>
      <c r="F399" s="375">
        <f>SUM('BW Daily Production'!G2895:G2925)</f>
        <v>4.7229999999999999</v>
      </c>
      <c r="G399" s="375">
        <f>SUM('BW Daily Production'!H2895:H2925)</f>
        <v>14.494354781786766</v>
      </c>
      <c r="H399" s="375">
        <f>SUM('BW Daily Production'!I2895:I2925)</f>
        <v>10.709999999999999</v>
      </c>
      <c r="I399" s="375">
        <f>SUM('BW Daily Production'!J2895:J2925)</f>
        <v>32.867783127871327</v>
      </c>
      <c r="J399" s="375">
        <f>SUM('BW Daily Production'!K2895:K2925)</f>
        <v>0</v>
      </c>
      <c r="K399" s="375">
        <f>SUM('BW Daily Production'!L2895:L2925)</f>
        <v>0</v>
      </c>
      <c r="L399" s="375">
        <f>SUM('BW Daily Production'!M2895:M2925)</f>
        <v>0</v>
      </c>
      <c r="M399" s="375">
        <f>SUM('BW Daily Production'!N2895:N2925)</f>
        <v>0</v>
      </c>
      <c r="N399" s="375">
        <f>SUM('BW Daily Production'!O2895:O2925)</f>
        <v>0</v>
      </c>
      <c r="O399" s="375">
        <f>SUM('BW Daily Production'!P2895:P2925)</f>
        <v>0</v>
      </c>
      <c r="P399" s="375">
        <f>SUM('BW Daily Production'!Q2895:Q2925)</f>
        <v>2.431</v>
      </c>
      <c r="Q399" s="375">
        <f>SUM('BW Daily Production'!R2895:R2925)</f>
        <v>7.4604650591834911</v>
      </c>
      <c r="R399" s="375">
        <f>SUM('BW Daily Production'!S2895:S2925)</f>
        <v>0</v>
      </c>
      <c r="S399" s="375">
        <f>SUM('BW Daily Production'!T2895:T2925)</f>
        <v>0</v>
      </c>
      <c r="T399" s="371">
        <f>SUM('BW Daily Production'!U2895:U2925)</f>
        <v>0</v>
      </c>
      <c r="U399" s="375">
        <f>SUM('BW Daily Production'!V2895:V2925)</f>
        <v>0</v>
      </c>
      <c r="V399" s="375">
        <f>SUM('BW Daily Production'!W2895:W2925)</f>
        <v>0</v>
      </c>
      <c r="W399" s="375">
        <f>SUM('BW Daily Production'!X2895:X2925)</f>
        <v>0</v>
      </c>
      <c r="X399" s="375">
        <f>SUM('BW Daily Production'!Y2895:Y2925)</f>
        <v>0.19600000000000001</v>
      </c>
      <c r="Y399" s="375">
        <f>SUM('BW Daily Production'!Z2895:Z2925)</f>
        <v>0.60150191345123993</v>
      </c>
      <c r="Z399" s="375">
        <f>SUM('BW Daily Production'!AA2895:AA2925)</f>
        <v>2.8319999999999999</v>
      </c>
      <c r="AA399" s="375">
        <f>SUM('BW Daily Production'!AB2895:AB2925)</f>
        <v>8.6910888719077128</v>
      </c>
      <c r="AB399" s="375">
        <f t="shared" si="82"/>
        <v>3.028</v>
      </c>
      <c r="AC399" s="375">
        <f t="shared" si="83"/>
        <v>9.2925907853589536</v>
      </c>
      <c r="AD399" s="375">
        <f t="shared" si="80"/>
        <v>42.104999999999997</v>
      </c>
      <c r="AE399" s="375">
        <f t="shared" si="81"/>
        <v>129.21550033604316</v>
      </c>
      <c r="AF399" s="375">
        <f t="shared" si="84"/>
        <v>7.1915449471559201E-2</v>
      </c>
    </row>
    <row r="400" spans="1:32" x14ac:dyDescent="0.25">
      <c r="A400" s="353">
        <v>41670</v>
      </c>
      <c r="B400" s="254">
        <f>(C400*43560*(1/0.13368))/1000000</f>
        <v>0</v>
      </c>
      <c r="C400" s="254">
        <v>0</v>
      </c>
      <c r="D400" s="254">
        <f>(E400*43560*(1/0.13368))/1000000</f>
        <v>0</v>
      </c>
      <c r="E400" s="254">
        <v>0</v>
      </c>
      <c r="F400" s="254">
        <f>(G400*43560*(1/0.13368))/1000000</f>
        <v>0</v>
      </c>
      <c r="G400" s="254">
        <v>0</v>
      </c>
      <c r="H400" s="254">
        <f>(I400*43560*(1/0.13368))/1000000</f>
        <v>0</v>
      </c>
      <c r="I400" s="254">
        <v>0</v>
      </c>
      <c r="J400" s="254">
        <f>(K400*43560*(1/0.13368))/1000000</f>
        <v>0</v>
      </c>
      <c r="K400" s="254">
        <v>0</v>
      </c>
      <c r="L400" s="254">
        <f>(M400*43560*(1/0.13368))/1000000</f>
        <v>0</v>
      </c>
      <c r="M400" s="254">
        <v>0</v>
      </c>
      <c r="N400" s="254">
        <f>(O400*43560*(1/0.13368))/1000000</f>
        <v>0</v>
      </c>
      <c r="O400" s="254">
        <v>0</v>
      </c>
      <c r="P400" s="254">
        <f>(Q400*43560*(1/0.13368))/1000000</f>
        <v>0</v>
      </c>
      <c r="Q400" s="254">
        <v>0</v>
      </c>
      <c r="R400" s="254">
        <f>(S400*43560*(1/0.13368))/1000000</f>
        <v>0</v>
      </c>
      <c r="S400" s="254">
        <v>0</v>
      </c>
      <c r="T400" s="271">
        <f>(U400*43560*(1/0.13368))/1000000</f>
        <v>0</v>
      </c>
      <c r="U400" s="254">
        <v>0</v>
      </c>
      <c r="V400" s="254">
        <f>(W400*43560*(1/0.13368))/1000000</f>
        <v>0</v>
      </c>
      <c r="W400" s="254">
        <v>0</v>
      </c>
      <c r="X400" s="254">
        <f>(Y400*43560*(1/0.13368))/1000000</f>
        <v>0</v>
      </c>
      <c r="Y400" s="254">
        <v>0</v>
      </c>
      <c r="Z400" s="254">
        <f>(AA400*43560*(1/0.13368))/1000000</f>
        <v>0</v>
      </c>
      <c r="AA400" s="254">
        <v>0</v>
      </c>
      <c r="AB400" s="254">
        <f>(AC400*43560*(1/0.13368))/1000000</f>
        <v>0</v>
      </c>
      <c r="AC400" s="254">
        <f t="shared" ref="AC400:AC411" si="85">U400+W400+Y400+AA400</f>
        <v>0</v>
      </c>
      <c r="AD400" s="254">
        <f t="shared" si="80"/>
        <v>0</v>
      </c>
      <c r="AE400" s="254">
        <f t="shared" si="81"/>
        <v>0</v>
      </c>
      <c r="AF400" s="254">
        <v>0</v>
      </c>
    </row>
    <row r="401" spans="1:32" x14ac:dyDescent="0.25">
      <c r="A401" s="353" t="s">
        <v>369</v>
      </c>
      <c r="B401" s="254">
        <f t="shared" ref="B401:D411" si="86">(C401*43560*(1/0.13368))/1000000</f>
        <v>0</v>
      </c>
      <c r="C401" s="254">
        <v>0</v>
      </c>
      <c r="D401" s="254">
        <f t="shared" si="86"/>
        <v>0</v>
      </c>
      <c r="E401" s="254">
        <v>0</v>
      </c>
      <c r="F401" s="254">
        <f t="shared" ref="F401" si="87">(G401*43560*(1/0.13368))/1000000</f>
        <v>0</v>
      </c>
      <c r="G401" s="254">
        <v>0</v>
      </c>
      <c r="H401" s="254">
        <f t="shared" ref="H401" si="88">(I401*43560*(1/0.13368))/1000000</f>
        <v>0</v>
      </c>
      <c r="I401" s="254">
        <v>0</v>
      </c>
      <c r="J401" s="254">
        <f t="shared" ref="J401" si="89">(K401*43560*(1/0.13368))/1000000</f>
        <v>0</v>
      </c>
      <c r="K401" s="254">
        <v>0</v>
      </c>
      <c r="L401" s="254">
        <f t="shared" ref="L401" si="90">(M401*43560*(1/0.13368))/1000000</f>
        <v>3.2585278276481152E-3</v>
      </c>
      <c r="M401" s="254">
        <v>0.01</v>
      </c>
      <c r="N401" s="254">
        <f t="shared" ref="N401" si="91">(O401*43560*(1/0.13368))/1000000</f>
        <v>0</v>
      </c>
      <c r="O401" s="254">
        <v>0</v>
      </c>
      <c r="P401" s="254">
        <f t="shared" ref="P401" si="92">(Q401*43560*(1/0.13368))/1000000</f>
        <v>0</v>
      </c>
      <c r="Q401" s="254">
        <v>0</v>
      </c>
      <c r="R401" s="254">
        <f t="shared" ref="R401" si="93">(S401*43560*(1/0.13368))/1000000</f>
        <v>0</v>
      </c>
      <c r="S401" s="254">
        <v>0</v>
      </c>
      <c r="T401" s="271">
        <f t="shared" ref="T401:T404" si="94">(U401*43560*(1/0.13368))/1000000</f>
        <v>0</v>
      </c>
      <c r="U401" s="254">
        <v>0</v>
      </c>
      <c r="V401" s="254">
        <f t="shared" ref="V401:V404" si="95">(W401*43560*(1/0.13368))/1000000</f>
        <v>0</v>
      </c>
      <c r="W401" s="254">
        <v>0</v>
      </c>
      <c r="X401" s="254">
        <f t="shared" ref="X401:X404" si="96">(Y401*43560*(1/0.13368))/1000000</f>
        <v>0</v>
      </c>
      <c r="Y401" s="254">
        <v>0</v>
      </c>
      <c r="Z401" s="254">
        <f t="shared" ref="Z401:Z404" si="97">(AA401*43560*(1/0.13368))/1000000</f>
        <v>0</v>
      </c>
      <c r="AA401" s="254">
        <v>0</v>
      </c>
      <c r="AB401" s="254">
        <f t="shared" ref="AB401:AB404" si="98">(AC401*43560*(1/0.13368))/1000000</f>
        <v>0</v>
      </c>
      <c r="AC401" s="254">
        <f t="shared" si="85"/>
        <v>0</v>
      </c>
      <c r="AD401" s="254">
        <f t="shared" si="80"/>
        <v>3.2585278276481152E-3</v>
      </c>
      <c r="AE401" s="254">
        <f t="shared" si="81"/>
        <v>0.01</v>
      </c>
      <c r="AF401" s="254">
        <f t="shared" ref="AF401:AF426" si="99">IF(AB401/AD401&gt;0,AB401/AD401,0)</f>
        <v>0</v>
      </c>
    </row>
    <row r="402" spans="1:32" x14ac:dyDescent="0.25">
      <c r="A402" s="353">
        <v>41729</v>
      </c>
      <c r="B402" s="254">
        <f t="shared" si="86"/>
        <v>0</v>
      </c>
      <c r="C402" s="254">
        <v>0</v>
      </c>
      <c r="D402" s="254">
        <f t="shared" si="86"/>
        <v>0</v>
      </c>
      <c r="E402" s="254">
        <v>0</v>
      </c>
      <c r="F402" s="254">
        <f t="shared" ref="F402" si="100">(G402*43560*(1/0.13368))/1000000</f>
        <v>0</v>
      </c>
      <c r="G402" s="254">
        <v>0</v>
      </c>
      <c r="H402" s="254">
        <f t="shared" ref="H402" si="101">(I402*43560*(1/0.13368))/1000000</f>
        <v>0</v>
      </c>
      <c r="I402" s="254">
        <v>0</v>
      </c>
      <c r="J402" s="254">
        <f t="shared" ref="J402" si="102">(K402*43560*(1/0.13368))/1000000</f>
        <v>0</v>
      </c>
      <c r="K402" s="254">
        <v>0</v>
      </c>
      <c r="L402" s="254">
        <f t="shared" ref="L402" si="103">(M402*43560*(1/0.13368))/1000000</f>
        <v>1.3034111310592461E-2</v>
      </c>
      <c r="M402" s="254">
        <v>0.04</v>
      </c>
      <c r="N402" s="254">
        <f t="shared" ref="N402" si="104">(O402*43560*(1/0.13368))/1000000</f>
        <v>0</v>
      </c>
      <c r="O402" s="254">
        <v>0</v>
      </c>
      <c r="P402" s="254">
        <f t="shared" ref="P402" si="105">(Q402*43560*(1/0.13368))/1000000</f>
        <v>0</v>
      </c>
      <c r="Q402" s="254">
        <v>0</v>
      </c>
      <c r="R402" s="254">
        <f t="shared" ref="R402" si="106">(S402*43560*(1/0.13368))/1000000</f>
        <v>0</v>
      </c>
      <c r="S402" s="254">
        <v>0</v>
      </c>
      <c r="T402" s="271">
        <f t="shared" si="94"/>
        <v>0</v>
      </c>
      <c r="U402" s="254">
        <v>0</v>
      </c>
      <c r="V402" s="254">
        <f t="shared" si="95"/>
        <v>0</v>
      </c>
      <c r="W402" s="254">
        <v>0</v>
      </c>
      <c r="X402" s="254">
        <f t="shared" si="96"/>
        <v>0</v>
      </c>
      <c r="Y402" s="254">
        <v>0</v>
      </c>
      <c r="Z402" s="254">
        <f t="shared" si="97"/>
        <v>0</v>
      </c>
      <c r="AA402" s="254">
        <v>0</v>
      </c>
      <c r="AB402" s="254">
        <f t="shared" si="98"/>
        <v>0</v>
      </c>
      <c r="AC402" s="254">
        <f t="shared" si="85"/>
        <v>0</v>
      </c>
      <c r="AD402" s="254">
        <f t="shared" si="80"/>
        <v>1.3034111310592461E-2</v>
      </c>
      <c r="AE402" s="254">
        <f t="shared" si="81"/>
        <v>0.04</v>
      </c>
      <c r="AF402" s="254">
        <f t="shared" si="99"/>
        <v>0</v>
      </c>
    </row>
    <row r="403" spans="1:32" x14ac:dyDescent="0.25">
      <c r="A403" s="353">
        <v>41759</v>
      </c>
      <c r="B403" s="254">
        <f t="shared" si="86"/>
        <v>0</v>
      </c>
      <c r="C403" s="254">
        <v>0</v>
      </c>
      <c r="D403" s="254">
        <f t="shared" si="86"/>
        <v>0</v>
      </c>
      <c r="E403" s="254">
        <v>0</v>
      </c>
      <c r="F403" s="254">
        <f t="shared" ref="F403" si="107">(G403*43560*(1/0.13368))/1000000</f>
        <v>0</v>
      </c>
      <c r="G403" s="254">
        <v>0</v>
      </c>
      <c r="H403" s="254">
        <f t="shared" ref="H403" si="108">(I403*43560*(1/0.13368))/1000000</f>
        <v>0</v>
      </c>
      <c r="I403" s="254">
        <v>0</v>
      </c>
      <c r="J403" s="254">
        <f t="shared" ref="J403" si="109">(K403*43560*(1/0.13368))/1000000</f>
        <v>0</v>
      </c>
      <c r="K403" s="254">
        <v>0</v>
      </c>
      <c r="L403" s="254">
        <f t="shared" ref="L403" si="110">(M403*43560*(1/0.13368))/1000000</f>
        <v>0</v>
      </c>
      <c r="M403" s="254">
        <v>0</v>
      </c>
      <c r="N403" s="254">
        <f t="shared" ref="N403" si="111">(O403*43560*(1/0.13368))/1000000</f>
        <v>3.2585278276481152E-3</v>
      </c>
      <c r="O403" s="254">
        <v>0.01</v>
      </c>
      <c r="P403" s="254">
        <f t="shared" ref="P403" si="112">(Q403*43560*(1/0.13368))/1000000</f>
        <v>0</v>
      </c>
      <c r="Q403" s="254">
        <v>0</v>
      </c>
      <c r="R403" s="254">
        <f t="shared" ref="R403" si="113">(S403*43560*(1/0.13368))/1000000</f>
        <v>0</v>
      </c>
      <c r="S403" s="254">
        <v>0</v>
      </c>
      <c r="T403" s="271">
        <f t="shared" si="94"/>
        <v>0</v>
      </c>
      <c r="U403" s="254">
        <v>0</v>
      </c>
      <c r="V403" s="254">
        <f t="shared" si="95"/>
        <v>0</v>
      </c>
      <c r="W403" s="254">
        <v>0</v>
      </c>
      <c r="X403" s="254">
        <f t="shared" si="96"/>
        <v>0</v>
      </c>
      <c r="Y403" s="254">
        <v>0</v>
      </c>
      <c r="Z403" s="254">
        <f t="shared" si="97"/>
        <v>0</v>
      </c>
      <c r="AA403" s="254">
        <v>0</v>
      </c>
      <c r="AB403" s="254">
        <f t="shared" si="98"/>
        <v>0</v>
      </c>
      <c r="AC403" s="254">
        <f t="shared" si="85"/>
        <v>0</v>
      </c>
      <c r="AD403" s="254">
        <f t="shared" si="80"/>
        <v>3.2585278276481152E-3</v>
      </c>
      <c r="AE403" s="254">
        <f t="shared" si="81"/>
        <v>0.01</v>
      </c>
      <c r="AF403" s="254">
        <f t="shared" si="99"/>
        <v>0</v>
      </c>
    </row>
    <row r="404" spans="1:32" x14ac:dyDescent="0.25">
      <c r="A404" s="353">
        <v>41790</v>
      </c>
      <c r="B404" s="254">
        <f t="shared" si="86"/>
        <v>0</v>
      </c>
      <c r="C404" s="254">
        <v>0</v>
      </c>
      <c r="D404" s="254">
        <f t="shared" si="86"/>
        <v>0</v>
      </c>
      <c r="E404" s="254">
        <v>0</v>
      </c>
      <c r="F404" s="254">
        <f t="shared" ref="F404" si="114">(G404*43560*(1/0.13368))/1000000</f>
        <v>0</v>
      </c>
      <c r="G404" s="254">
        <v>0</v>
      </c>
      <c r="H404" s="254">
        <f t="shared" ref="H404" si="115">(I404*43560*(1/0.13368))/1000000</f>
        <v>0</v>
      </c>
      <c r="I404" s="254">
        <v>0</v>
      </c>
      <c r="J404" s="254">
        <f t="shared" ref="J404" si="116">(K404*43560*(1/0.13368))/1000000</f>
        <v>0</v>
      </c>
      <c r="K404" s="254">
        <v>0</v>
      </c>
      <c r="L404" s="254">
        <f t="shared" ref="L404" si="117">(M404*43560*(1/0.13368))/1000000</f>
        <v>0</v>
      </c>
      <c r="M404" s="254">
        <v>0</v>
      </c>
      <c r="N404" s="254">
        <f t="shared" ref="N404" si="118">(O404*43560*(1/0.13368))/1000000</f>
        <v>0</v>
      </c>
      <c r="O404" s="254">
        <v>0</v>
      </c>
      <c r="P404" s="254">
        <f t="shared" ref="P404" si="119">(Q404*43560*(1/0.13368))/1000000</f>
        <v>0</v>
      </c>
      <c r="Q404" s="254">
        <v>0</v>
      </c>
      <c r="R404" s="254">
        <f t="shared" ref="R404" si="120">(S404*43560*(1/0.13368))/1000000</f>
        <v>0</v>
      </c>
      <c r="S404" s="254">
        <v>0</v>
      </c>
      <c r="T404" s="271">
        <f t="shared" si="94"/>
        <v>0</v>
      </c>
      <c r="U404" s="254">
        <v>0</v>
      </c>
      <c r="V404" s="254">
        <f t="shared" si="95"/>
        <v>0</v>
      </c>
      <c r="W404" s="254">
        <v>0</v>
      </c>
      <c r="X404" s="254">
        <f t="shared" si="96"/>
        <v>0</v>
      </c>
      <c r="Y404" s="254">
        <v>0</v>
      </c>
      <c r="Z404" s="254">
        <f t="shared" si="97"/>
        <v>0</v>
      </c>
      <c r="AA404" s="254">
        <v>0</v>
      </c>
      <c r="AB404" s="254">
        <f t="shared" si="98"/>
        <v>0</v>
      </c>
      <c r="AC404" s="254">
        <f t="shared" si="85"/>
        <v>0</v>
      </c>
      <c r="AD404" s="254">
        <f t="shared" si="80"/>
        <v>0</v>
      </c>
      <c r="AE404" s="254">
        <f t="shared" si="81"/>
        <v>0</v>
      </c>
      <c r="AF404" s="254">
        <v>0</v>
      </c>
    </row>
    <row r="405" spans="1:32" x14ac:dyDescent="0.25">
      <c r="A405" s="353">
        <v>41820</v>
      </c>
      <c r="B405" s="254">
        <f>(C405*43560*(1/0.13368))/1000000</f>
        <v>5.5753411131059245</v>
      </c>
      <c r="C405" s="254">
        <v>17.11</v>
      </c>
      <c r="D405" s="254">
        <f>(E405*43560*(1/0.13368))/1000000</f>
        <v>0</v>
      </c>
      <c r="E405" s="254">
        <v>0</v>
      </c>
      <c r="F405" s="254">
        <f>(G405*43560*(1/0.13368))/1000000</f>
        <v>0.52136445242369844</v>
      </c>
      <c r="G405" s="254">
        <v>1.6</v>
      </c>
      <c r="H405" s="254">
        <f>(I405*43560*(1/0.13368))/1000000</f>
        <v>0</v>
      </c>
      <c r="I405" s="254">
        <v>0</v>
      </c>
      <c r="J405" s="254">
        <f>(K405*43560*(1/0.13368))/1000000</f>
        <v>0</v>
      </c>
      <c r="K405" s="254">
        <v>0</v>
      </c>
      <c r="L405" s="254">
        <f>(M405*43560*(1/0.13368))/1000000</f>
        <v>7.1557271095152615</v>
      </c>
      <c r="M405" s="254">
        <v>21.96</v>
      </c>
      <c r="N405" s="254">
        <f>(O405*43560*(1/0.13368))/1000000</f>
        <v>0</v>
      </c>
      <c r="O405" s="254">
        <v>0</v>
      </c>
      <c r="P405" s="254">
        <f>(Q405*43560*(1/0.13368))/1000000</f>
        <v>9.7755834829443451E-3</v>
      </c>
      <c r="Q405" s="254">
        <v>0.03</v>
      </c>
      <c r="R405" s="254">
        <f>(S405*43560*(1/0.13368))/1000000</f>
        <v>9.7755834829443451E-3</v>
      </c>
      <c r="S405" s="254">
        <v>0.03</v>
      </c>
      <c r="T405" s="271">
        <f>(U405*43560*(1/0.13368))/1000000</f>
        <v>0</v>
      </c>
      <c r="U405" s="254">
        <v>0</v>
      </c>
      <c r="V405" s="254">
        <f>(W405*43560*(1/0.13368))/1000000</f>
        <v>0</v>
      </c>
      <c r="W405" s="254">
        <v>0</v>
      </c>
      <c r="X405" s="254">
        <f>(Y405*43560*(1/0.13368))/1000000</f>
        <v>0.48552064631956915</v>
      </c>
      <c r="Y405" s="254">
        <v>1.49</v>
      </c>
      <c r="Z405" s="254">
        <f>(AA405*43560*(1/0.13368))/1000000</f>
        <v>6.8494254937163381</v>
      </c>
      <c r="AA405" s="254">
        <v>21.02</v>
      </c>
      <c r="AB405" s="254">
        <f>(AC405*43560*(1/0.13368))/1000000</f>
        <v>7.3349461400359059</v>
      </c>
      <c r="AC405" s="254">
        <f t="shared" si="85"/>
        <v>22.509999999999998</v>
      </c>
      <c r="AD405" s="254">
        <f t="shared" si="80"/>
        <v>20.606929982046683</v>
      </c>
      <c r="AE405" s="254">
        <f t="shared" si="81"/>
        <v>63.240000000000009</v>
      </c>
      <c r="AF405" s="254">
        <f t="shared" si="99"/>
        <v>0.35594560404807074</v>
      </c>
    </row>
    <row r="406" spans="1:32" x14ac:dyDescent="0.25">
      <c r="A406" s="353">
        <v>41851</v>
      </c>
      <c r="B406" s="254">
        <f t="shared" si="86"/>
        <v>0</v>
      </c>
      <c r="C406" s="254">
        <v>0</v>
      </c>
      <c r="D406" s="254">
        <f t="shared" si="86"/>
        <v>0</v>
      </c>
      <c r="E406" s="254">
        <v>0</v>
      </c>
      <c r="F406" s="254">
        <f t="shared" ref="F406" si="121">(G406*43560*(1/0.13368))/1000000</f>
        <v>14.803491921005387</v>
      </c>
      <c r="G406" s="254">
        <v>45.43</v>
      </c>
      <c r="H406" s="254">
        <f t="shared" ref="H406" si="122">(I406*43560*(1/0.13368))/1000000</f>
        <v>8.8403859964093368</v>
      </c>
      <c r="I406" s="254">
        <v>27.13</v>
      </c>
      <c r="J406" s="254">
        <f t="shared" ref="J406" si="123">(K406*43560*(1/0.13368))/1000000</f>
        <v>6.787513464991024</v>
      </c>
      <c r="K406" s="254">
        <v>20.83</v>
      </c>
      <c r="L406" s="254">
        <f t="shared" ref="L406" si="124">(M406*43560*(1/0.13368))/1000000</f>
        <v>2.2809694793536808E-2</v>
      </c>
      <c r="M406" s="254">
        <v>7.0000000000000007E-2</v>
      </c>
      <c r="N406" s="254">
        <f t="shared" ref="N406" si="125">(O406*43560*(1/0.13368))/1000000</f>
        <v>0</v>
      </c>
      <c r="O406" s="254">
        <v>0</v>
      </c>
      <c r="P406" s="254">
        <f t="shared" ref="P406" si="126">(Q406*43560*(1/0.13368))/1000000</f>
        <v>0</v>
      </c>
      <c r="Q406" s="254">
        <v>0</v>
      </c>
      <c r="R406" s="254">
        <f>(S406*43560*(1/0.13368))/1000000</f>
        <v>14.96967684021544</v>
      </c>
      <c r="S406" s="254">
        <v>45.94</v>
      </c>
      <c r="T406" s="271">
        <f>(U406*43560*(1/0.13368))/1000000</f>
        <v>0</v>
      </c>
      <c r="U406" s="254">
        <v>0</v>
      </c>
      <c r="V406" s="254">
        <f>(W406*43560*(1/0.13368))/1000000</f>
        <v>9.6680520646319597</v>
      </c>
      <c r="W406" s="254">
        <v>29.67</v>
      </c>
      <c r="X406" s="254">
        <f>(Y406*43560*(1/0.13368))/1000000</f>
        <v>10.831346499102336</v>
      </c>
      <c r="Y406" s="254">
        <v>33.24</v>
      </c>
      <c r="Z406" s="254">
        <f>(AA406*43560*(1/0.13368))/1000000</f>
        <v>0</v>
      </c>
      <c r="AA406" s="254">
        <v>0</v>
      </c>
      <c r="AB406" s="254">
        <f>(AC406*43560*(1/0.13368))/1000000</f>
        <v>20.499398563734292</v>
      </c>
      <c r="AC406" s="254">
        <f>U406+W406+Y406+AA406</f>
        <v>62.910000000000004</v>
      </c>
      <c r="AD406" s="254">
        <f t="shared" si="80"/>
        <v>65.923276481149017</v>
      </c>
      <c r="AE406" s="254">
        <f t="shared" si="81"/>
        <v>202.31</v>
      </c>
      <c r="AF406" s="254">
        <f t="shared" si="99"/>
        <v>0.31095843013197566</v>
      </c>
    </row>
    <row r="407" spans="1:32" x14ac:dyDescent="0.25">
      <c r="A407" s="353">
        <v>41882</v>
      </c>
      <c r="B407" s="254">
        <f t="shared" si="86"/>
        <v>0</v>
      </c>
      <c r="C407" s="254">
        <v>0</v>
      </c>
      <c r="D407" s="254">
        <f t="shared" si="86"/>
        <v>0</v>
      </c>
      <c r="E407" s="254">
        <v>0</v>
      </c>
      <c r="F407" s="254">
        <f t="shared" ref="F407" si="127">(G407*43560*(1/0.13368))/1000000</f>
        <v>6.2172710951526033</v>
      </c>
      <c r="G407" s="254">
        <v>19.079999999999998</v>
      </c>
      <c r="H407" s="254">
        <f t="shared" ref="H407" si="128">(I407*43560*(1/0.13368))/1000000</f>
        <v>0</v>
      </c>
      <c r="I407" s="254">
        <v>0</v>
      </c>
      <c r="J407" s="254">
        <f t="shared" ref="J407" si="129">(K407*43560*(1/0.13368))/1000000</f>
        <v>2.8153680430879717</v>
      </c>
      <c r="K407" s="254">
        <v>8.64</v>
      </c>
      <c r="L407" s="254">
        <f t="shared" ref="L407" si="130">(M407*43560*(1/0.13368))/1000000</f>
        <v>19.916122082585279</v>
      </c>
      <c r="M407" s="254">
        <v>61.12</v>
      </c>
      <c r="N407" s="254">
        <f t="shared" ref="N407" si="131">(O407*43560*(1/0.13368))/1000000</f>
        <v>17.485260323159785</v>
      </c>
      <c r="O407" s="254">
        <v>53.66</v>
      </c>
      <c r="P407" s="254">
        <f t="shared" ref="P407" si="132">(Q407*43560*(1/0.13368))/1000000</f>
        <v>0</v>
      </c>
      <c r="Q407" s="254">
        <v>0</v>
      </c>
      <c r="R407" s="254">
        <f t="shared" ref="R407" si="133">(S407*43560*(1/0.13368))/1000000</f>
        <v>8.0909245960502698</v>
      </c>
      <c r="S407" s="254">
        <v>24.83</v>
      </c>
      <c r="T407" s="271">
        <f t="shared" ref="T407:T417" si="134">(U407*43560*(1/0.13368))/1000000</f>
        <v>0</v>
      </c>
      <c r="U407" s="254">
        <v>0</v>
      </c>
      <c r="V407" s="254">
        <f t="shared" ref="V407:V417" si="135">(W407*43560*(1/0.13368))/1000000</f>
        <v>0</v>
      </c>
      <c r="W407" s="254">
        <v>0</v>
      </c>
      <c r="X407" s="254">
        <f t="shared" ref="X407:X417" si="136">(Y407*43560*(1/0.13368))/1000000</f>
        <v>1.8801705565529625</v>
      </c>
      <c r="Y407" s="254">
        <v>5.77</v>
      </c>
      <c r="Z407" s="254">
        <f t="shared" ref="Z407:Z417" si="137">(AA407*43560*(1/0.13368))/1000000</f>
        <v>1.5901615798922801</v>
      </c>
      <c r="AA407" s="254">
        <v>4.88</v>
      </c>
      <c r="AB407" s="254">
        <f t="shared" ref="AB407:AB426" si="138">(AC407*43560*(1/0.13368))/1000000</f>
        <v>3.4703321364452426</v>
      </c>
      <c r="AC407" s="254">
        <f t="shared" si="85"/>
        <v>10.649999999999999</v>
      </c>
      <c r="AD407" s="254">
        <f t="shared" si="80"/>
        <v>57.995278276481152</v>
      </c>
      <c r="AE407" s="254">
        <f t="shared" si="81"/>
        <v>177.98</v>
      </c>
      <c r="AF407" s="254">
        <f t="shared" si="99"/>
        <v>5.9838184065625355E-2</v>
      </c>
    </row>
    <row r="408" spans="1:32" x14ac:dyDescent="0.25">
      <c r="A408" s="353">
        <v>41912</v>
      </c>
      <c r="B408" s="254">
        <f t="shared" si="86"/>
        <v>4.2341310592459607</v>
      </c>
      <c r="C408" s="254">
        <v>12.994</v>
      </c>
      <c r="D408" s="254">
        <f t="shared" si="86"/>
        <v>0</v>
      </c>
      <c r="E408" s="254">
        <v>0</v>
      </c>
      <c r="F408" s="254">
        <f t="shared" ref="F408" si="139">(G408*43560*(1/0.13368))/1000000</f>
        <v>3.2148635547576299</v>
      </c>
      <c r="G408" s="254">
        <v>9.8659999999999997</v>
      </c>
      <c r="H408" s="254">
        <f t="shared" ref="H408" si="140">(I408*43560*(1/0.13368))/1000000</f>
        <v>2.2200350089766605</v>
      </c>
      <c r="I408" s="254">
        <v>6.8129999999999997</v>
      </c>
      <c r="J408" s="254">
        <f t="shared" ref="J408" si="141">(K408*43560*(1/0.13368))/1000000</f>
        <v>0</v>
      </c>
      <c r="K408" s="254">
        <v>0</v>
      </c>
      <c r="L408" s="254">
        <f t="shared" ref="L408" si="142">(M408*43560*(1/0.13368))/1000000</f>
        <v>15.315080789946141</v>
      </c>
      <c r="M408" s="254">
        <v>47</v>
      </c>
      <c r="N408" s="254">
        <f t="shared" ref="N408" si="143">(O408*43560*(1/0.13368))/1000000</f>
        <v>0</v>
      </c>
      <c r="O408" s="254">
        <v>0</v>
      </c>
      <c r="P408" s="254">
        <f t="shared" ref="P408" si="144">(Q408*43560*(1/0.13368))/1000000</f>
        <v>4.2771436265709157</v>
      </c>
      <c r="Q408" s="254">
        <v>13.125999999999999</v>
      </c>
      <c r="R408" s="254">
        <f t="shared" ref="R408" si="145">(S408*43560*(1/0.13368))/1000000</f>
        <v>0</v>
      </c>
      <c r="S408" s="254">
        <v>0</v>
      </c>
      <c r="T408" s="271">
        <f t="shared" si="134"/>
        <v>0</v>
      </c>
      <c r="U408" s="254">
        <v>0</v>
      </c>
      <c r="V408" s="254">
        <f t="shared" si="135"/>
        <v>0</v>
      </c>
      <c r="W408" s="254">
        <v>0</v>
      </c>
      <c r="X408" s="254">
        <f t="shared" si="136"/>
        <v>0</v>
      </c>
      <c r="Y408" s="254">
        <v>0</v>
      </c>
      <c r="Z408" s="254">
        <f t="shared" si="137"/>
        <v>0</v>
      </c>
      <c r="AA408" s="254">
        <v>0</v>
      </c>
      <c r="AB408" s="254">
        <f t="shared" si="138"/>
        <v>0</v>
      </c>
      <c r="AC408" s="254">
        <f t="shared" si="85"/>
        <v>0</v>
      </c>
      <c r="AD408" s="254">
        <f t="shared" si="80"/>
        <v>29.261254039497306</v>
      </c>
      <c r="AE408" s="254">
        <f t="shared" si="81"/>
        <v>89.799000000000007</v>
      </c>
      <c r="AF408" s="254">
        <f t="shared" si="99"/>
        <v>0</v>
      </c>
    </row>
    <row r="409" spans="1:32" x14ac:dyDescent="0.25">
      <c r="A409" s="353">
        <v>41943</v>
      </c>
      <c r="B409" s="254">
        <f t="shared" si="86"/>
        <v>4.237063734290845</v>
      </c>
      <c r="C409" s="254">
        <v>13.003</v>
      </c>
      <c r="D409" s="254">
        <f t="shared" si="86"/>
        <v>0</v>
      </c>
      <c r="E409" s="254">
        <v>0</v>
      </c>
      <c r="F409" s="254">
        <f t="shared" ref="F409" si="146">(G409*43560*(1/0.13368))/1000000</f>
        <v>1.8260789946140037</v>
      </c>
      <c r="G409" s="254">
        <v>5.6040000000000001</v>
      </c>
      <c r="H409" s="254">
        <f t="shared" ref="H409" si="147">(I409*43560*(1/0.13368))/1000000</f>
        <v>0</v>
      </c>
      <c r="I409" s="254">
        <v>0</v>
      </c>
      <c r="J409" s="254">
        <f t="shared" ref="J409" si="148">(K409*43560*(1/0.13368))/1000000</f>
        <v>0</v>
      </c>
      <c r="K409" s="254">
        <v>0</v>
      </c>
      <c r="L409" s="254">
        <f t="shared" ref="L409" si="149">(M409*43560*(1/0.13368))/1000000</f>
        <v>0</v>
      </c>
      <c r="M409" s="254">
        <v>0</v>
      </c>
      <c r="N409" s="254">
        <f t="shared" ref="N409" si="150">(O409*43560*(1/0.13368))/1000000</f>
        <v>0</v>
      </c>
      <c r="O409" s="254">
        <v>0</v>
      </c>
      <c r="P409" s="254">
        <f t="shared" ref="P409" si="151">(Q409*43560*(1/0.13368))/1000000</f>
        <v>0</v>
      </c>
      <c r="Q409" s="254">
        <v>0</v>
      </c>
      <c r="R409" s="254">
        <f t="shared" ref="R409" si="152">(S409*43560*(1/0.13368))/1000000</f>
        <v>0</v>
      </c>
      <c r="S409" s="254">
        <v>0</v>
      </c>
      <c r="T409" s="271">
        <f t="shared" si="134"/>
        <v>0</v>
      </c>
      <c r="U409" s="254">
        <v>0</v>
      </c>
      <c r="V409" s="254">
        <f t="shared" si="135"/>
        <v>0</v>
      </c>
      <c r="W409" s="254">
        <v>0</v>
      </c>
      <c r="X409" s="254">
        <f t="shared" si="136"/>
        <v>0</v>
      </c>
      <c r="Y409" s="254">
        <v>0</v>
      </c>
      <c r="Z409" s="254">
        <f t="shared" si="137"/>
        <v>0</v>
      </c>
      <c r="AA409" s="254">
        <v>0</v>
      </c>
      <c r="AB409" s="254">
        <f t="shared" si="138"/>
        <v>0</v>
      </c>
      <c r="AC409" s="254">
        <f t="shared" si="85"/>
        <v>0</v>
      </c>
      <c r="AD409" s="254">
        <f t="shared" si="80"/>
        <v>6.0631427289048485</v>
      </c>
      <c r="AE409" s="254">
        <f t="shared" si="81"/>
        <v>18.606999999999999</v>
      </c>
      <c r="AF409" s="254">
        <f t="shared" si="99"/>
        <v>0</v>
      </c>
    </row>
    <row r="410" spans="1:32" x14ac:dyDescent="0.25">
      <c r="A410" s="353">
        <v>41973</v>
      </c>
      <c r="B410" s="254">
        <f t="shared" si="86"/>
        <v>0</v>
      </c>
      <c r="C410" s="254">
        <v>0</v>
      </c>
      <c r="D410" s="254">
        <f t="shared" si="86"/>
        <v>0</v>
      </c>
      <c r="E410" s="254">
        <v>0</v>
      </c>
      <c r="F410" s="254">
        <f t="shared" ref="F410" si="153">(G410*43560*(1/0.13368))/1000000</f>
        <v>0</v>
      </c>
      <c r="G410" s="254">
        <v>0</v>
      </c>
      <c r="H410" s="254">
        <f t="shared" ref="H410" si="154">(I410*43560*(1/0.13368))/1000000</f>
        <v>0</v>
      </c>
      <c r="I410" s="254">
        <v>0</v>
      </c>
      <c r="J410" s="254">
        <f t="shared" ref="J410" si="155">(K410*43560*(1/0.13368))/1000000</f>
        <v>0</v>
      </c>
      <c r="K410" s="254">
        <v>0</v>
      </c>
      <c r="L410" s="254">
        <f t="shared" ref="L410" si="156">(M410*43560*(1/0.13368))/1000000</f>
        <v>0</v>
      </c>
      <c r="M410" s="254">
        <v>0</v>
      </c>
      <c r="N410" s="254">
        <f t="shared" ref="N410" si="157">(O410*43560*(1/0.13368))/1000000</f>
        <v>0</v>
      </c>
      <c r="O410" s="254">
        <v>0</v>
      </c>
      <c r="P410" s="254">
        <f t="shared" ref="P410" si="158">(Q410*43560*(1/0.13368))/1000000</f>
        <v>0</v>
      </c>
      <c r="Q410" s="254">
        <v>0</v>
      </c>
      <c r="R410" s="254">
        <f t="shared" ref="R410" si="159">(S410*43560*(1/0.13368))/1000000</f>
        <v>0</v>
      </c>
      <c r="S410" s="254">
        <v>0</v>
      </c>
      <c r="T410" s="271">
        <f t="shared" si="134"/>
        <v>0</v>
      </c>
      <c r="U410" s="254">
        <v>0</v>
      </c>
      <c r="V410" s="254">
        <f t="shared" si="135"/>
        <v>0</v>
      </c>
      <c r="W410" s="254">
        <v>0</v>
      </c>
      <c r="X410" s="254">
        <f t="shared" si="136"/>
        <v>0</v>
      </c>
      <c r="Y410" s="254">
        <v>0</v>
      </c>
      <c r="Z410" s="254">
        <f t="shared" si="137"/>
        <v>0</v>
      </c>
      <c r="AA410" s="254">
        <v>0</v>
      </c>
      <c r="AB410" s="254">
        <f t="shared" si="138"/>
        <v>0</v>
      </c>
      <c r="AC410" s="254">
        <f t="shared" si="85"/>
        <v>0</v>
      </c>
      <c r="AD410" s="254">
        <f t="shared" si="80"/>
        <v>0</v>
      </c>
      <c r="AE410" s="254">
        <f t="shared" si="81"/>
        <v>0</v>
      </c>
      <c r="AF410" s="378">
        <v>0</v>
      </c>
    </row>
    <row r="411" spans="1:32" s="362" customFormat="1" x14ac:dyDescent="0.25">
      <c r="A411" s="353">
        <v>42004</v>
      </c>
      <c r="B411" s="328">
        <f t="shared" si="86"/>
        <v>3.5589640933572717</v>
      </c>
      <c r="C411" s="328">
        <v>10.922000000000001</v>
      </c>
      <c r="D411" s="328">
        <f t="shared" si="86"/>
        <v>0</v>
      </c>
      <c r="E411" s="328">
        <v>0</v>
      </c>
      <c r="F411" s="328">
        <f t="shared" ref="F411" si="160">(G411*43560*(1/0.13368))/1000000</f>
        <v>0</v>
      </c>
      <c r="G411" s="328">
        <v>0</v>
      </c>
      <c r="H411" s="328">
        <f t="shared" ref="H411" si="161">(I411*43560*(1/0.13368))/1000000</f>
        <v>1.4301678635547579</v>
      </c>
      <c r="I411" s="328">
        <v>4.3890000000000002</v>
      </c>
      <c r="J411" s="328">
        <f t="shared" ref="J411" si="162">(K411*43560*(1/0.13368))/1000000</f>
        <v>0</v>
      </c>
      <c r="K411" s="328">
        <v>0</v>
      </c>
      <c r="L411" s="328">
        <f t="shared" ref="L411" si="163">(M411*43560*(1/0.13368))/1000000</f>
        <v>1.4311454219030524</v>
      </c>
      <c r="M411" s="328">
        <v>4.3920000000000003</v>
      </c>
      <c r="N411" s="328">
        <f t="shared" ref="N411" si="164">(O411*43560*(1/0.13368))/1000000</f>
        <v>0</v>
      </c>
      <c r="O411" s="328">
        <v>0</v>
      </c>
      <c r="P411" s="328">
        <f t="shared" ref="P411" si="165">(Q411*43560*(1/0.13368))/1000000</f>
        <v>2.4341202872531422</v>
      </c>
      <c r="Q411" s="328">
        <v>7.47</v>
      </c>
      <c r="R411" s="328">
        <f t="shared" ref="R411" si="166">(S411*43560*(1/0.13368))/1000000</f>
        <v>0</v>
      </c>
      <c r="S411" s="328">
        <v>0</v>
      </c>
      <c r="T411" s="327">
        <f t="shared" si="134"/>
        <v>0</v>
      </c>
      <c r="U411" s="328">
        <v>0</v>
      </c>
      <c r="V411" s="328">
        <f t="shared" si="135"/>
        <v>0</v>
      </c>
      <c r="W411" s="328">
        <v>0</v>
      </c>
      <c r="X411" s="328">
        <f t="shared" si="136"/>
        <v>0</v>
      </c>
      <c r="Y411" s="328">
        <v>0</v>
      </c>
      <c r="Z411" s="328">
        <f t="shared" si="137"/>
        <v>0</v>
      </c>
      <c r="AA411" s="328">
        <v>0</v>
      </c>
      <c r="AB411" s="328">
        <f t="shared" si="138"/>
        <v>0</v>
      </c>
      <c r="AC411" s="328">
        <f t="shared" si="85"/>
        <v>0</v>
      </c>
      <c r="AD411" s="328">
        <f t="shared" si="80"/>
        <v>8.8543976660682233</v>
      </c>
      <c r="AE411" s="328">
        <f t="shared" si="81"/>
        <v>27.172999999999998</v>
      </c>
      <c r="AF411" s="328">
        <f t="shared" si="99"/>
        <v>0</v>
      </c>
    </row>
    <row r="412" spans="1:32" x14ac:dyDescent="0.25">
      <c r="A412" s="369">
        <v>42035</v>
      </c>
      <c r="B412" s="361">
        <f t="shared" ref="B412:D426" si="167">(C412*43560*(1/0.13368))/1000000</f>
        <v>0</v>
      </c>
      <c r="C412" s="363">
        <v>0</v>
      </c>
      <c r="D412" s="361">
        <f t="shared" si="167"/>
        <v>0</v>
      </c>
      <c r="E412" s="363">
        <v>0</v>
      </c>
      <c r="F412" s="361">
        <f t="shared" ref="F412" si="168">(G412*43560*(1/0.13368))/1000000</f>
        <v>0</v>
      </c>
      <c r="G412" s="363">
        <v>0</v>
      </c>
      <c r="H412" s="361">
        <f t="shared" ref="H412" si="169">(I412*43560*(1/0.13368))/1000000</f>
        <v>0</v>
      </c>
      <c r="I412" s="363">
        <v>0</v>
      </c>
      <c r="J412" s="361">
        <f t="shared" ref="J412" si="170">(K412*43560*(1/0.13368))/1000000</f>
        <v>0</v>
      </c>
      <c r="K412" s="363">
        <v>0</v>
      </c>
      <c r="L412" s="361">
        <f t="shared" ref="L412" si="171">(M412*43560*(1/0.13368))/1000000</f>
        <v>0</v>
      </c>
      <c r="M412" s="363">
        <v>0</v>
      </c>
      <c r="N412" s="361">
        <f t="shared" ref="N412" si="172">(O412*43560*(1/0.13368))/1000000</f>
        <v>0</v>
      </c>
      <c r="O412" s="363">
        <v>0</v>
      </c>
      <c r="P412" s="361">
        <f t="shared" ref="P412" si="173">(Q412*43560*(1/0.13368))/1000000</f>
        <v>0</v>
      </c>
      <c r="Q412" s="363">
        <v>0</v>
      </c>
      <c r="R412" s="361">
        <f t="shared" ref="R412" si="174">(S412*43560*(1/0.13368))/1000000</f>
        <v>0</v>
      </c>
      <c r="S412" s="363">
        <v>0</v>
      </c>
      <c r="T412" s="359">
        <f t="shared" si="134"/>
        <v>0</v>
      </c>
      <c r="U412" s="363">
        <v>0</v>
      </c>
      <c r="V412" s="361">
        <f t="shared" si="135"/>
        <v>0</v>
      </c>
      <c r="W412" s="363">
        <v>0</v>
      </c>
      <c r="X412" s="361">
        <f t="shared" si="136"/>
        <v>0</v>
      </c>
      <c r="Y412" s="363">
        <v>0</v>
      </c>
      <c r="Z412" s="361">
        <f t="shared" si="137"/>
        <v>0</v>
      </c>
      <c r="AA412" s="363">
        <v>0</v>
      </c>
      <c r="AB412" s="361">
        <f t="shared" si="138"/>
        <v>0</v>
      </c>
      <c r="AC412" s="361">
        <f t="shared" ref="AC412:AC426" si="175">U412+W412+Y412+AA412</f>
        <v>0</v>
      </c>
      <c r="AD412" s="361">
        <f t="shared" si="80"/>
        <v>0</v>
      </c>
      <c r="AE412" s="361">
        <f t="shared" si="81"/>
        <v>0</v>
      </c>
      <c r="AF412" s="370">
        <v>0</v>
      </c>
    </row>
    <row r="413" spans="1:32" x14ac:dyDescent="0.25">
      <c r="A413" s="369" t="s">
        <v>370</v>
      </c>
      <c r="B413" s="361">
        <f t="shared" ref="B413" si="176">(C413*43560*(1/0.13368))/1000000</f>
        <v>0</v>
      </c>
      <c r="C413" s="363">
        <v>0</v>
      </c>
      <c r="D413" s="361">
        <f t="shared" si="167"/>
        <v>0</v>
      </c>
      <c r="E413" s="363">
        <v>0</v>
      </c>
      <c r="F413" s="361">
        <f t="shared" ref="F413" si="177">(G413*43560*(1/0.13368))/1000000</f>
        <v>0</v>
      </c>
      <c r="G413" s="363">
        <v>0</v>
      </c>
      <c r="H413" s="361">
        <f t="shared" ref="H413" si="178">(I413*43560*(1/0.13368))/1000000</f>
        <v>0</v>
      </c>
      <c r="I413" s="363">
        <v>0</v>
      </c>
      <c r="J413" s="361">
        <f t="shared" ref="J413" si="179">(K413*43560*(1/0.13368))/1000000</f>
        <v>0</v>
      </c>
      <c r="K413" s="363">
        <v>0</v>
      </c>
      <c r="L413" s="361">
        <f t="shared" ref="L413" si="180">(M413*43560*(1/0.13368))/1000000</f>
        <v>0</v>
      </c>
      <c r="M413" s="363">
        <v>0</v>
      </c>
      <c r="N413" s="361">
        <f t="shared" ref="N413" si="181">(O413*43560*(1/0.13368))/1000000</f>
        <v>0</v>
      </c>
      <c r="O413" s="363">
        <v>0</v>
      </c>
      <c r="P413" s="361">
        <f t="shared" ref="P413" si="182">(Q413*43560*(1/0.13368))/1000000</f>
        <v>5.8653500897666074E-3</v>
      </c>
      <c r="Q413" s="363">
        <v>1.7999999999999999E-2</v>
      </c>
      <c r="R413" s="361">
        <f t="shared" ref="R413" si="183">(S413*43560*(1/0.13368))/1000000</f>
        <v>0</v>
      </c>
      <c r="S413" s="363">
        <v>0</v>
      </c>
      <c r="T413" s="359">
        <f t="shared" si="134"/>
        <v>0</v>
      </c>
      <c r="U413" s="363">
        <v>0</v>
      </c>
      <c r="V413" s="361">
        <f t="shared" si="135"/>
        <v>0</v>
      </c>
      <c r="W413" s="363">
        <v>0</v>
      </c>
      <c r="X413" s="361">
        <f t="shared" si="136"/>
        <v>0</v>
      </c>
      <c r="Y413" s="363">
        <v>0</v>
      </c>
      <c r="Z413" s="361">
        <f t="shared" si="137"/>
        <v>0</v>
      </c>
      <c r="AA413" s="363">
        <v>0</v>
      </c>
      <c r="AB413" s="361">
        <f t="shared" si="138"/>
        <v>0</v>
      </c>
      <c r="AC413" s="361">
        <f t="shared" si="175"/>
        <v>0</v>
      </c>
      <c r="AD413" s="361">
        <f t="shared" si="80"/>
        <v>5.8653500897666074E-3</v>
      </c>
      <c r="AE413" s="361">
        <f t="shared" si="81"/>
        <v>1.7999999999999999E-2</v>
      </c>
      <c r="AF413" s="361">
        <f t="shared" si="99"/>
        <v>0</v>
      </c>
    </row>
    <row r="414" spans="1:32" x14ac:dyDescent="0.25">
      <c r="A414" s="369">
        <v>42094</v>
      </c>
      <c r="B414" s="361">
        <f t="shared" ref="B414" si="184">(C414*43560*(1/0.13368))/1000000</f>
        <v>0</v>
      </c>
      <c r="C414" s="363">
        <v>0</v>
      </c>
      <c r="D414" s="361">
        <f t="shared" si="167"/>
        <v>0</v>
      </c>
      <c r="E414" s="363">
        <v>0</v>
      </c>
      <c r="F414" s="361">
        <f t="shared" ref="F414" si="185">(G414*43560*(1/0.13368))/1000000</f>
        <v>0</v>
      </c>
      <c r="G414" s="363">
        <v>0</v>
      </c>
      <c r="H414" s="361">
        <f t="shared" ref="H414" si="186">(I414*43560*(1/0.13368))/1000000</f>
        <v>0</v>
      </c>
      <c r="I414" s="363">
        <v>0</v>
      </c>
      <c r="J414" s="361">
        <f t="shared" ref="J414" si="187">(K414*43560*(1/0.13368))/1000000</f>
        <v>0</v>
      </c>
      <c r="K414" s="363">
        <v>0</v>
      </c>
      <c r="L414" s="361">
        <f t="shared" ref="L414" si="188">(M414*43560*(1/0.13368))/1000000</f>
        <v>0</v>
      </c>
      <c r="M414" s="363">
        <v>0</v>
      </c>
      <c r="N414" s="361">
        <f t="shared" ref="N414" si="189">(O414*43560*(1/0.13368))/1000000</f>
        <v>0</v>
      </c>
      <c r="O414" s="363">
        <v>0</v>
      </c>
      <c r="P414" s="361">
        <f t="shared" ref="P414" si="190">(Q414*43560*(1/0.13368))/1000000</f>
        <v>0</v>
      </c>
      <c r="Q414" s="363">
        <v>0</v>
      </c>
      <c r="R414" s="361">
        <f t="shared" ref="R414" si="191">(S414*43560*(1/0.13368))/1000000</f>
        <v>0</v>
      </c>
      <c r="S414" s="363">
        <v>0</v>
      </c>
      <c r="T414" s="359">
        <f t="shared" si="134"/>
        <v>0</v>
      </c>
      <c r="U414" s="363">
        <v>0</v>
      </c>
      <c r="V414" s="361">
        <f t="shared" si="135"/>
        <v>0</v>
      </c>
      <c r="W414" s="363">
        <v>0</v>
      </c>
      <c r="X414" s="361">
        <f t="shared" si="136"/>
        <v>0</v>
      </c>
      <c r="Y414" s="363">
        <v>0</v>
      </c>
      <c r="Z414" s="361">
        <f t="shared" si="137"/>
        <v>0</v>
      </c>
      <c r="AA414" s="363">
        <v>0</v>
      </c>
      <c r="AB414" s="361">
        <f t="shared" si="138"/>
        <v>0</v>
      </c>
      <c r="AC414" s="361">
        <f t="shared" si="175"/>
        <v>0</v>
      </c>
      <c r="AD414" s="361">
        <f t="shared" si="80"/>
        <v>0</v>
      </c>
      <c r="AE414" s="361">
        <f t="shared" si="81"/>
        <v>0</v>
      </c>
      <c r="AF414" s="370">
        <v>0</v>
      </c>
    </row>
    <row r="415" spans="1:32" x14ac:dyDescent="0.25">
      <c r="A415" s="369">
        <v>42124</v>
      </c>
      <c r="B415" s="361">
        <f t="shared" ref="B415" si="192">(C415*43560*(1/0.13368))/1000000</f>
        <v>29.896015260323161</v>
      </c>
      <c r="C415" s="363">
        <v>91.747</v>
      </c>
      <c r="D415" s="361">
        <f t="shared" si="167"/>
        <v>0</v>
      </c>
      <c r="E415" s="363">
        <v>0</v>
      </c>
      <c r="F415" s="361">
        <f t="shared" ref="F415" si="193">(G415*43560*(1/0.13368))/1000000</f>
        <v>6.2531149012567333</v>
      </c>
      <c r="G415" s="363">
        <v>19.190000000000001</v>
      </c>
      <c r="H415" s="361">
        <f t="shared" ref="H415" si="194">(I415*43560*(1/0.13368))/1000000</f>
        <v>1.5680035906642731</v>
      </c>
      <c r="I415" s="363">
        <v>4.8120000000000003</v>
      </c>
      <c r="J415" s="361">
        <f t="shared" ref="J415" si="195">(K415*43560*(1/0.13368))/1000000</f>
        <v>0</v>
      </c>
      <c r="K415" s="363">
        <v>0</v>
      </c>
      <c r="L415" s="361">
        <f t="shared" ref="L415" si="196">(M415*43560*(1/0.13368))/1000000</f>
        <v>26.048997307001795</v>
      </c>
      <c r="M415" s="363">
        <v>79.941000000000003</v>
      </c>
      <c r="N415" s="361">
        <f t="shared" ref="N415" si="197">(O415*43560*(1/0.13368))/1000000</f>
        <v>0.26198563734290853</v>
      </c>
      <c r="O415" s="363">
        <v>0.80400000000000005</v>
      </c>
      <c r="P415" s="361">
        <f t="shared" ref="P415" si="198">(Q415*43560*(1/0.13368))/1000000</f>
        <v>0.88501615798922817</v>
      </c>
      <c r="Q415" s="363">
        <v>2.7160000000000002</v>
      </c>
      <c r="R415" s="361">
        <f t="shared" ref="R415" si="199">(S415*43560*(1/0.13368))/1000000</f>
        <v>0</v>
      </c>
      <c r="S415" s="363">
        <v>0</v>
      </c>
      <c r="T415" s="359">
        <f t="shared" si="134"/>
        <v>0</v>
      </c>
      <c r="U415" s="363">
        <v>0</v>
      </c>
      <c r="V415" s="361">
        <f t="shared" si="135"/>
        <v>0</v>
      </c>
      <c r="W415" s="363">
        <v>0</v>
      </c>
      <c r="X415" s="361">
        <f t="shared" si="136"/>
        <v>6.3241508078994633</v>
      </c>
      <c r="Y415" s="363">
        <v>19.408000000000001</v>
      </c>
      <c r="Z415" s="361">
        <f t="shared" si="137"/>
        <v>5.3951445242369838</v>
      </c>
      <c r="AA415" s="363">
        <v>16.556999999999999</v>
      </c>
      <c r="AB415" s="361">
        <f t="shared" si="138"/>
        <v>11.719295332136447</v>
      </c>
      <c r="AC415" s="361">
        <f t="shared" si="175"/>
        <v>35.965000000000003</v>
      </c>
      <c r="AD415" s="361">
        <f t="shared" si="80"/>
        <v>76.632428186714534</v>
      </c>
      <c r="AE415" s="361">
        <f t="shared" si="81"/>
        <v>235.17499999999998</v>
      </c>
      <c r="AF415" s="361">
        <f t="shared" si="99"/>
        <v>0.15292867013925804</v>
      </c>
    </row>
    <row r="416" spans="1:32" x14ac:dyDescent="0.25">
      <c r="A416" s="369">
        <v>42155</v>
      </c>
      <c r="B416" s="361">
        <f t="shared" ref="B416" si="200">(C416*43560*(1/0.13368))/1000000</f>
        <v>4.0190682226211853</v>
      </c>
      <c r="C416" s="363">
        <v>12.334</v>
      </c>
      <c r="D416" s="361">
        <f t="shared" si="167"/>
        <v>0</v>
      </c>
      <c r="E416" s="363">
        <v>0</v>
      </c>
      <c r="F416" s="361">
        <f t="shared" ref="F416" si="201">(G416*43560*(1/0.13368))/1000000</f>
        <v>1.8029434470377022</v>
      </c>
      <c r="G416" s="363">
        <v>5.5330000000000004</v>
      </c>
      <c r="H416" s="361">
        <f t="shared" ref="H416" si="202">(I416*43560*(1/0.13368))/1000000</f>
        <v>2.3171391382405746</v>
      </c>
      <c r="I416" s="363">
        <v>7.1109999999999998</v>
      </c>
      <c r="J416" s="361">
        <f t="shared" ref="J416" si="203">(K416*43560*(1/0.13368))/1000000</f>
        <v>0</v>
      </c>
      <c r="K416" s="363">
        <v>0</v>
      </c>
      <c r="L416" s="361">
        <f t="shared" ref="L416" si="204">(M416*43560*(1/0.13368))/1000000</f>
        <v>0.36788779174147218</v>
      </c>
      <c r="M416" s="363">
        <v>1.129</v>
      </c>
      <c r="N416" s="361">
        <f t="shared" ref="N416" si="205">(O416*43560*(1/0.13368))/1000000</f>
        <v>0</v>
      </c>
      <c r="O416" s="363">
        <v>0</v>
      </c>
      <c r="P416" s="361">
        <f t="shared" ref="P416" si="206">(Q416*43560*(1/0.13368))/1000000</f>
        <v>0</v>
      </c>
      <c r="Q416" s="363">
        <v>0</v>
      </c>
      <c r="R416" s="361">
        <f t="shared" ref="R416" si="207">(S416*43560*(1/0.13368))/1000000</f>
        <v>0</v>
      </c>
      <c r="S416" s="363">
        <v>0</v>
      </c>
      <c r="T416" s="359">
        <f t="shared" si="134"/>
        <v>0</v>
      </c>
      <c r="U416" s="363">
        <v>0</v>
      </c>
      <c r="V416" s="361">
        <f t="shared" si="135"/>
        <v>1.0648868940754039</v>
      </c>
      <c r="W416" s="363">
        <v>3.2679999999999998</v>
      </c>
      <c r="X416" s="361">
        <f t="shared" si="136"/>
        <v>8.1463195691202882E-3</v>
      </c>
      <c r="Y416" s="363">
        <v>2.5000000000000001E-2</v>
      </c>
      <c r="Z416" s="361">
        <f t="shared" si="137"/>
        <v>0</v>
      </c>
      <c r="AA416" s="363">
        <v>0</v>
      </c>
      <c r="AB416" s="361">
        <f t="shared" si="138"/>
        <v>1.0730332136445244</v>
      </c>
      <c r="AC416" s="361">
        <f t="shared" si="175"/>
        <v>3.2929999999999997</v>
      </c>
      <c r="AD416" s="361">
        <f t="shared" si="80"/>
        <v>9.580071813285457</v>
      </c>
      <c r="AE416" s="361">
        <f t="shared" si="81"/>
        <v>29.400000000000002</v>
      </c>
      <c r="AF416" s="361">
        <f t="shared" si="99"/>
        <v>0.11200680272108847</v>
      </c>
    </row>
    <row r="417" spans="1:32" x14ac:dyDescent="0.25">
      <c r="A417" s="369">
        <v>42185</v>
      </c>
      <c r="B417" s="361">
        <f t="shared" ref="B417:B426" si="208">(C417*43560*(1/0.13368))/1000000</f>
        <v>5.4880125673249553</v>
      </c>
      <c r="C417" s="363">
        <v>16.841999999999999</v>
      </c>
      <c r="D417" s="361">
        <f t="shared" si="167"/>
        <v>0</v>
      </c>
      <c r="E417" s="363">
        <v>0</v>
      </c>
      <c r="F417" s="361">
        <f t="shared" ref="F417" si="209">(G417*43560*(1/0.13368))/1000000</f>
        <v>0</v>
      </c>
      <c r="G417" s="363">
        <v>0</v>
      </c>
      <c r="H417" s="361">
        <f t="shared" ref="H417" si="210">(I417*43560*(1/0.13368))/1000000</f>
        <v>0</v>
      </c>
      <c r="I417" s="363">
        <v>0</v>
      </c>
      <c r="J417" s="361">
        <f t="shared" ref="J417" si="211">(K417*43560*(1/0.13368))/1000000</f>
        <v>0</v>
      </c>
      <c r="K417" s="363">
        <v>0</v>
      </c>
      <c r="L417" s="361">
        <f t="shared" ref="L417" si="212">(M417*43560*(1/0.13368))/1000000</f>
        <v>9.0121104129263916</v>
      </c>
      <c r="M417" s="363">
        <v>27.657</v>
      </c>
      <c r="N417" s="361">
        <f t="shared" ref="N417" si="213">(O417*43560*(1/0.13368))/1000000</f>
        <v>0</v>
      </c>
      <c r="O417" s="363">
        <v>0</v>
      </c>
      <c r="P417" s="361">
        <f t="shared" ref="P417" si="214">(Q417*43560*(1/0.13368))/1000000</f>
        <v>3.8059605026929986</v>
      </c>
      <c r="Q417" s="363">
        <v>11.68</v>
      </c>
      <c r="R417" s="361">
        <f t="shared" ref="R417" si="215">(S417*43560*(1/0.13368))/1000000</f>
        <v>0</v>
      </c>
      <c r="S417" s="363">
        <v>0</v>
      </c>
      <c r="T417" s="359">
        <f t="shared" si="134"/>
        <v>0</v>
      </c>
      <c r="U417" s="363">
        <v>0</v>
      </c>
      <c r="V417" s="361">
        <f t="shared" si="135"/>
        <v>2.6941508078994616</v>
      </c>
      <c r="W417" s="363">
        <v>8.2680000000000007</v>
      </c>
      <c r="X417" s="361">
        <f t="shared" si="136"/>
        <v>1.5966786355475764E-2</v>
      </c>
      <c r="Y417" s="363">
        <v>4.9000000000000002E-2</v>
      </c>
      <c r="Z417" s="361">
        <f t="shared" si="137"/>
        <v>9.1238779174147213E-3</v>
      </c>
      <c r="AA417" s="363">
        <v>2.8000000000000001E-2</v>
      </c>
      <c r="AB417" s="361">
        <f t="shared" si="138"/>
        <v>2.7192414721723521</v>
      </c>
      <c r="AC417" s="361">
        <f t="shared" si="175"/>
        <v>8.3450000000000006</v>
      </c>
      <c r="AD417" s="361">
        <f t="shared" si="80"/>
        <v>21.025324955116698</v>
      </c>
      <c r="AE417" s="361">
        <f t="shared" si="81"/>
        <v>64.524000000000015</v>
      </c>
      <c r="AF417" s="361">
        <f t="shared" si="99"/>
        <v>0.12933172152997335</v>
      </c>
    </row>
    <row r="418" spans="1:32" x14ac:dyDescent="0.25">
      <c r="A418" s="369">
        <v>42216</v>
      </c>
      <c r="B418" s="365">
        <f t="shared" si="208"/>
        <v>5.4801921005386003</v>
      </c>
      <c r="C418" s="365">
        <v>16.818000000000001</v>
      </c>
      <c r="D418" s="361">
        <f t="shared" si="167"/>
        <v>0</v>
      </c>
      <c r="E418" s="363">
        <v>0</v>
      </c>
      <c r="F418" s="361">
        <f t="shared" ref="F418" si="216">(G418*43560*(1/0.13368))/1000000</f>
        <v>2.5439326750448839</v>
      </c>
      <c r="G418" s="363">
        <v>7.8070000000000004</v>
      </c>
      <c r="H418" s="361">
        <f t="shared" ref="H418" si="217">(I418*43560*(1/0.13368))/1000000</f>
        <v>9.7755834829443464E-4</v>
      </c>
      <c r="I418" s="363">
        <v>3.0000000000000001E-3</v>
      </c>
      <c r="J418" s="361">
        <f t="shared" ref="J418" si="218">(K418*43560*(1/0.13368))/1000000</f>
        <v>0</v>
      </c>
      <c r="K418" s="363">
        <v>0</v>
      </c>
      <c r="L418" s="361">
        <f t="shared" ref="L418" si="219">(M418*43560*(1/0.13368))/1000000</f>
        <v>5.8001795332136445E-2</v>
      </c>
      <c r="M418" s="363">
        <v>0.17799999999999999</v>
      </c>
      <c r="N418" s="361">
        <f t="shared" ref="N418" si="220">(O418*43560*(1/0.13368))/1000000</f>
        <v>0</v>
      </c>
      <c r="O418" s="363">
        <v>0</v>
      </c>
      <c r="P418" s="361">
        <f t="shared" ref="P418" si="221">(Q418*43560*(1/0.13368))/1000000</f>
        <v>0</v>
      </c>
      <c r="Q418" s="363">
        <v>0</v>
      </c>
      <c r="R418" s="361">
        <f>(S418*43560*(1/0.13368))/1000000</f>
        <v>2.5211229802513468</v>
      </c>
      <c r="S418" s="363">
        <v>7.7370000000000001</v>
      </c>
      <c r="T418" s="359">
        <f>(U418*43560*(1/0.13368))/1000000</f>
        <v>2.4491095152603233</v>
      </c>
      <c r="U418" s="363">
        <v>7.516</v>
      </c>
      <c r="V418" s="361">
        <f>(W418*43560*(1/0.13368))/1000000</f>
        <v>2.0600412926391383</v>
      </c>
      <c r="W418" s="363">
        <v>6.3220000000000001</v>
      </c>
      <c r="X418" s="361">
        <f>(Y418*43560*(1/0.13368))/1000000</f>
        <v>3.5931786355475763</v>
      </c>
      <c r="Y418" s="363">
        <v>11.026999999999999</v>
      </c>
      <c r="Z418" s="361">
        <f>(AA418*43560*(1/0.13368))/1000000</f>
        <v>5.3061867145421902</v>
      </c>
      <c r="AA418" s="363">
        <v>16.283999999999999</v>
      </c>
      <c r="AB418" s="361">
        <f t="shared" si="138"/>
        <v>13.408516157989228</v>
      </c>
      <c r="AC418" s="361">
        <f t="shared" si="175"/>
        <v>41.149000000000001</v>
      </c>
      <c r="AD418" s="361">
        <f t="shared" si="80"/>
        <v>24.01274326750449</v>
      </c>
      <c r="AE418" s="361">
        <f t="shared" si="81"/>
        <v>73.692000000000007</v>
      </c>
      <c r="AF418" s="361">
        <f t="shared" si="99"/>
        <v>0.55839168430765884</v>
      </c>
    </row>
    <row r="419" spans="1:32" x14ac:dyDescent="0.25">
      <c r="A419" s="369">
        <v>42247</v>
      </c>
      <c r="B419" s="365">
        <f t="shared" si="208"/>
        <v>0</v>
      </c>
      <c r="C419" s="365">
        <v>0</v>
      </c>
      <c r="D419" s="361">
        <f t="shared" si="167"/>
        <v>0</v>
      </c>
      <c r="E419" s="363">
        <v>0</v>
      </c>
      <c r="F419" s="361">
        <f t="shared" ref="F419:F425" si="222">(G419*43560*(1/0.13368))/1000000</f>
        <v>5.4590116696588877</v>
      </c>
      <c r="G419" s="363">
        <v>16.753</v>
      </c>
      <c r="H419" s="361">
        <f t="shared" ref="H419:H426" si="223">(I419*43560*(1/0.13368))/1000000</f>
        <v>1.7921903052064633E-2</v>
      </c>
      <c r="I419" s="363">
        <v>5.5E-2</v>
      </c>
      <c r="J419" s="361">
        <f t="shared" ref="J419:J426" si="224">(K419*43560*(1/0.13368))/1000000</f>
        <v>4.6619757630161587</v>
      </c>
      <c r="K419" s="363">
        <v>14.307</v>
      </c>
      <c r="L419" s="361">
        <f t="shared" ref="L419:L426" si="225">(M419*43560*(1/0.13368))/1000000</f>
        <v>0</v>
      </c>
      <c r="M419" s="363">
        <v>0</v>
      </c>
      <c r="N419" s="361">
        <f t="shared" ref="N419:N426" si="226">(O419*43560*(1/0.13368))/1000000</f>
        <v>10.454986535008977</v>
      </c>
      <c r="O419" s="363">
        <v>32.085000000000001</v>
      </c>
      <c r="P419" s="361">
        <f t="shared" ref="P419:P426" si="227">(Q419*43560*(1/0.13368))/1000000</f>
        <v>2.9326750448833037E-3</v>
      </c>
      <c r="Q419" s="363">
        <v>8.9999999999999993E-3</v>
      </c>
      <c r="R419" s="361">
        <f t="shared" ref="R419:R426" si="228">(S419*43560*(1/0.13368))/1000000</f>
        <v>0</v>
      </c>
      <c r="S419" s="363">
        <v>0</v>
      </c>
      <c r="T419" s="359">
        <f t="shared" ref="T419:T426" si="229">(U419*43560*(1/0.13368))/1000000</f>
        <v>1.9551166965888693E-3</v>
      </c>
      <c r="U419" s="363">
        <v>6.0000000000000001E-3</v>
      </c>
      <c r="V419" s="361">
        <f t="shared" ref="V419:V426" si="230">(W419*43560*(1/0.13368))/1000000</f>
        <v>0</v>
      </c>
      <c r="W419" s="363">
        <v>0</v>
      </c>
      <c r="X419" s="361">
        <f t="shared" ref="X419:X426" si="231">(Y419*43560*(1/0.13368))/1000000</f>
        <v>9.7755834829443464E-4</v>
      </c>
      <c r="Y419" s="363">
        <v>3.0000000000000001E-3</v>
      </c>
      <c r="Z419" s="361">
        <f t="shared" ref="Z419:Z426" si="232">(AA419*43560*(1/0.13368))/1000000</f>
        <v>0</v>
      </c>
      <c r="AA419" s="363">
        <v>0</v>
      </c>
      <c r="AB419" s="361">
        <f t="shared" si="138"/>
        <v>2.9326750448833037E-3</v>
      </c>
      <c r="AC419" s="361">
        <f t="shared" si="175"/>
        <v>9.0000000000000011E-3</v>
      </c>
      <c r="AD419" s="361">
        <f t="shared" si="80"/>
        <v>20.599761220825851</v>
      </c>
      <c r="AE419" s="361">
        <f t="shared" si="81"/>
        <v>63.218000000000004</v>
      </c>
      <c r="AF419" s="361">
        <f t="shared" si="99"/>
        <v>1.4236451643519254E-4</v>
      </c>
    </row>
    <row r="420" spans="1:32" x14ac:dyDescent="0.25">
      <c r="A420" s="369">
        <v>42277</v>
      </c>
      <c r="B420" s="365">
        <f t="shared" si="208"/>
        <v>0</v>
      </c>
      <c r="C420" s="365">
        <v>0</v>
      </c>
      <c r="D420" s="365">
        <f t="shared" si="167"/>
        <v>0</v>
      </c>
      <c r="E420" s="365">
        <v>0</v>
      </c>
      <c r="F420" s="365">
        <f t="shared" si="222"/>
        <v>0.38385457809694801</v>
      </c>
      <c r="G420" s="365">
        <v>1.1779999999999999</v>
      </c>
      <c r="H420" s="365">
        <f t="shared" si="223"/>
        <v>0</v>
      </c>
      <c r="I420" s="365">
        <v>0</v>
      </c>
      <c r="J420" s="365">
        <f t="shared" si="224"/>
        <v>0</v>
      </c>
      <c r="K420" s="365">
        <v>0</v>
      </c>
      <c r="L420" s="365">
        <f t="shared" si="225"/>
        <v>6.6421831238779188</v>
      </c>
      <c r="M420" s="365">
        <v>20.384</v>
      </c>
      <c r="N420" s="365">
        <f t="shared" si="226"/>
        <v>0</v>
      </c>
      <c r="O420" s="365">
        <v>0</v>
      </c>
      <c r="P420" s="365">
        <f t="shared" si="227"/>
        <v>6.5851588868940762</v>
      </c>
      <c r="Q420" s="365">
        <v>20.209</v>
      </c>
      <c r="R420" s="365">
        <f t="shared" si="228"/>
        <v>0</v>
      </c>
      <c r="S420" s="365">
        <v>0</v>
      </c>
      <c r="T420" s="359">
        <f t="shared" si="229"/>
        <v>1.9551166965888693E-3</v>
      </c>
      <c r="U420" s="365">
        <v>6.0000000000000001E-3</v>
      </c>
      <c r="V420" s="365">
        <f t="shared" si="230"/>
        <v>2.9326750448833037E-3</v>
      </c>
      <c r="W420" s="365">
        <v>8.9999999999999993E-3</v>
      </c>
      <c r="X420" s="365">
        <f t="shared" si="231"/>
        <v>9.7755834829443464E-4</v>
      </c>
      <c r="Y420" s="365">
        <v>3.0000000000000001E-3</v>
      </c>
      <c r="Z420" s="365">
        <f t="shared" si="232"/>
        <v>8.2131193895870727</v>
      </c>
      <c r="AA420" s="365">
        <v>25.204999999999998</v>
      </c>
      <c r="AB420" s="365">
        <f t="shared" si="138"/>
        <v>8.2189847396768396</v>
      </c>
      <c r="AC420" s="365">
        <f t="shared" si="175"/>
        <v>25.222999999999999</v>
      </c>
      <c r="AD420" s="365">
        <f t="shared" si="80"/>
        <v>21.830181328545784</v>
      </c>
      <c r="AE420" s="365">
        <f t="shared" si="81"/>
        <v>66.994</v>
      </c>
      <c r="AF420" s="365">
        <f t="shared" si="99"/>
        <v>0.37649640266292494</v>
      </c>
    </row>
    <row r="421" spans="1:32" x14ac:dyDescent="0.25">
      <c r="A421" s="369">
        <v>42308</v>
      </c>
      <c r="B421" s="365">
        <f t="shared" si="208"/>
        <v>1.4350556552962297</v>
      </c>
      <c r="C421" s="365">
        <v>4.4039999999999999</v>
      </c>
      <c r="D421" s="365">
        <f t="shared" si="167"/>
        <v>0</v>
      </c>
      <c r="E421" s="365">
        <v>0</v>
      </c>
      <c r="F421" s="365">
        <f t="shared" si="222"/>
        <v>2.0180062836624777</v>
      </c>
      <c r="G421" s="365">
        <v>6.1929999999999996</v>
      </c>
      <c r="H421" s="365">
        <f t="shared" si="223"/>
        <v>0</v>
      </c>
      <c r="I421" s="365">
        <v>0</v>
      </c>
      <c r="J421" s="365">
        <f t="shared" si="224"/>
        <v>0</v>
      </c>
      <c r="K421" s="365">
        <v>0</v>
      </c>
      <c r="L421" s="365">
        <f t="shared" si="225"/>
        <v>6.1419991023339335</v>
      </c>
      <c r="M421" s="365">
        <v>18.849</v>
      </c>
      <c r="N421" s="365">
        <f t="shared" si="226"/>
        <v>0</v>
      </c>
      <c r="O421" s="365">
        <v>0</v>
      </c>
      <c r="P421" s="365">
        <f t="shared" si="227"/>
        <v>0</v>
      </c>
      <c r="Q421" s="365">
        <v>0</v>
      </c>
      <c r="R421" s="365">
        <f t="shared" si="228"/>
        <v>0</v>
      </c>
      <c r="S421" s="365">
        <v>0</v>
      </c>
      <c r="T421" s="359">
        <f t="shared" si="229"/>
        <v>0</v>
      </c>
      <c r="U421" s="365">
        <v>0</v>
      </c>
      <c r="V421" s="365">
        <f t="shared" si="230"/>
        <v>1.2059811490125674</v>
      </c>
      <c r="W421" s="365">
        <v>3.7010000000000001</v>
      </c>
      <c r="X421" s="365">
        <f t="shared" si="231"/>
        <v>0</v>
      </c>
      <c r="Y421" s="365">
        <v>0</v>
      </c>
      <c r="Z421" s="365">
        <f t="shared" si="232"/>
        <v>4.9751202872531435</v>
      </c>
      <c r="AA421" s="365">
        <v>15.268000000000001</v>
      </c>
      <c r="AB421" s="365">
        <f t="shared" si="138"/>
        <v>6.1811014362657097</v>
      </c>
      <c r="AC421" s="365">
        <f t="shared" si="175"/>
        <v>18.969000000000001</v>
      </c>
      <c r="AD421" s="365">
        <f t="shared" si="80"/>
        <v>15.776162477558351</v>
      </c>
      <c r="AE421" s="365">
        <f t="shared" si="81"/>
        <v>48.414999999999999</v>
      </c>
      <c r="AF421" s="365">
        <f t="shared" si="99"/>
        <v>0.39180006196426725</v>
      </c>
    </row>
    <row r="422" spans="1:32" x14ac:dyDescent="0.25">
      <c r="A422" s="369">
        <v>42338</v>
      </c>
      <c r="B422" s="365">
        <f t="shared" si="208"/>
        <v>0</v>
      </c>
      <c r="C422" s="365">
        <v>0</v>
      </c>
      <c r="D422" s="365">
        <f t="shared" si="167"/>
        <v>0</v>
      </c>
      <c r="E422" s="365">
        <v>0</v>
      </c>
      <c r="F422" s="365">
        <f t="shared" si="222"/>
        <v>0</v>
      </c>
      <c r="G422" s="365">
        <v>0</v>
      </c>
      <c r="H422" s="365">
        <f t="shared" si="223"/>
        <v>0</v>
      </c>
      <c r="I422" s="365">
        <v>0</v>
      </c>
      <c r="J422" s="365">
        <f t="shared" si="224"/>
        <v>0</v>
      </c>
      <c r="K422" s="365">
        <v>0</v>
      </c>
      <c r="L422" s="365">
        <f t="shared" si="225"/>
        <v>0</v>
      </c>
      <c r="M422" s="365">
        <v>0</v>
      </c>
      <c r="N422" s="365">
        <f t="shared" si="226"/>
        <v>0</v>
      </c>
      <c r="O422" s="365">
        <v>0</v>
      </c>
      <c r="P422" s="365">
        <f t="shared" si="227"/>
        <v>0</v>
      </c>
      <c r="Q422" s="365">
        <v>0</v>
      </c>
      <c r="R422" s="365">
        <f t="shared" si="228"/>
        <v>0</v>
      </c>
      <c r="S422" s="365">
        <v>0</v>
      </c>
      <c r="T422" s="359">
        <f t="shared" si="229"/>
        <v>0</v>
      </c>
      <c r="U422" s="365">
        <v>0</v>
      </c>
      <c r="V422" s="365">
        <f t="shared" si="230"/>
        <v>0</v>
      </c>
      <c r="W422" s="365">
        <v>0</v>
      </c>
      <c r="X422" s="365">
        <f t="shared" si="231"/>
        <v>0</v>
      </c>
      <c r="Y422" s="365">
        <v>0</v>
      </c>
      <c r="Z422" s="365">
        <f t="shared" si="232"/>
        <v>0</v>
      </c>
      <c r="AA422" s="365">
        <v>0</v>
      </c>
      <c r="AB422" s="365">
        <f t="shared" si="138"/>
        <v>0</v>
      </c>
      <c r="AC422" s="365">
        <f t="shared" si="175"/>
        <v>0</v>
      </c>
      <c r="AD422" s="365">
        <f t="shared" si="80"/>
        <v>0</v>
      </c>
      <c r="AE422" s="365">
        <f t="shared" si="81"/>
        <v>0</v>
      </c>
      <c r="AF422" s="365" t="s">
        <v>377</v>
      </c>
    </row>
    <row r="423" spans="1:32" x14ac:dyDescent="0.25">
      <c r="A423" s="369">
        <v>42369</v>
      </c>
      <c r="B423" s="375">
        <f t="shared" si="208"/>
        <v>6.9559793536804317</v>
      </c>
      <c r="C423" s="375">
        <v>21.347000000000001</v>
      </c>
      <c r="D423" s="375">
        <f t="shared" si="167"/>
        <v>0</v>
      </c>
      <c r="E423" s="375">
        <v>0</v>
      </c>
      <c r="F423" s="375">
        <f t="shared" si="222"/>
        <v>0</v>
      </c>
      <c r="G423" s="375">
        <v>0</v>
      </c>
      <c r="H423" s="375">
        <f t="shared" si="223"/>
        <v>0</v>
      </c>
      <c r="I423" s="375">
        <v>0</v>
      </c>
      <c r="J423" s="375">
        <f t="shared" si="224"/>
        <v>0</v>
      </c>
      <c r="K423" s="375">
        <v>0</v>
      </c>
      <c r="L423" s="375">
        <f t="shared" si="225"/>
        <v>4.9539398563734292</v>
      </c>
      <c r="M423" s="375">
        <v>15.202999999999999</v>
      </c>
      <c r="N423" s="375">
        <f t="shared" si="226"/>
        <v>0</v>
      </c>
      <c r="O423" s="375">
        <v>0</v>
      </c>
      <c r="P423" s="375">
        <f t="shared" si="227"/>
        <v>4.880948833034112</v>
      </c>
      <c r="Q423" s="375">
        <v>14.978999999999999</v>
      </c>
      <c r="R423" s="375">
        <f t="shared" si="228"/>
        <v>0</v>
      </c>
      <c r="S423" s="375">
        <v>0</v>
      </c>
      <c r="T423" s="371">
        <f t="shared" si="229"/>
        <v>0</v>
      </c>
      <c r="U423" s="375">
        <v>0</v>
      </c>
      <c r="V423" s="375">
        <f t="shared" si="230"/>
        <v>0</v>
      </c>
      <c r="W423" s="375">
        <v>0</v>
      </c>
      <c r="X423" s="375">
        <f t="shared" si="231"/>
        <v>0</v>
      </c>
      <c r="Y423" s="375">
        <v>0</v>
      </c>
      <c r="Z423" s="375">
        <f t="shared" si="232"/>
        <v>0</v>
      </c>
      <c r="AA423" s="375">
        <v>0</v>
      </c>
      <c r="AB423" s="375">
        <f t="shared" si="138"/>
        <v>0</v>
      </c>
      <c r="AC423" s="375">
        <f t="shared" si="175"/>
        <v>0</v>
      </c>
      <c r="AD423" s="375">
        <f t="shared" si="80"/>
        <v>16.790868043087972</v>
      </c>
      <c r="AE423" s="375">
        <f t="shared" si="81"/>
        <v>51.528999999999996</v>
      </c>
      <c r="AF423" s="375">
        <f t="shared" si="99"/>
        <v>0</v>
      </c>
    </row>
    <row r="424" spans="1:32" x14ac:dyDescent="0.25">
      <c r="A424" s="353">
        <v>42400</v>
      </c>
      <c r="B424" s="254">
        <f t="shared" si="208"/>
        <v>0</v>
      </c>
      <c r="C424" s="254">
        <v>0</v>
      </c>
      <c r="D424" s="254">
        <f t="shared" si="167"/>
        <v>0</v>
      </c>
      <c r="E424" s="254">
        <v>0</v>
      </c>
      <c r="F424" s="254">
        <f t="shared" si="222"/>
        <v>0</v>
      </c>
      <c r="G424" s="254">
        <v>0</v>
      </c>
      <c r="H424" s="254">
        <f t="shared" si="223"/>
        <v>0</v>
      </c>
      <c r="I424" s="254">
        <v>0</v>
      </c>
      <c r="J424" s="254">
        <f t="shared" si="224"/>
        <v>0</v>
      </c>
      <c r="K424" s="254">
        <v>0</v>
      </c>
      <c r="L424" s="254">
        <f t="shared" si="225"/>
        <v>0</v>
      </c>
      <c r="M424" s="254">
        <v>0</v>
      </c>
      <c r="N424" s="254">
        <f t="shared" si="226"/>
        <v>0</v>
      </c>
      <c r="O424" s="254">
        <v>0</v>
      </c>
      <c r="P424" s="254">
        <f t="shared" si="227"/>
        <v>0</v>
      </c>
      <c r="Q424" s="254">
        <v>0</v>
      </c>
      <c r="R424" s="254">
        <f t="shared" si="228"/>
        <v>0</v>
      </c>
      <c r="S424" s="254">
        <v>0</v>
      </c>
      <c r="T424" s="271">
        <f t="shared" si="229"/>
        <v>0</v>
      </c>
      <c r="U424" s="254">
        <v>0</v>
      </c>
      <c r="V424" s="254">
        <f t="shared" si="230"/>
        <v>0</v>
      </c>
      <c r="W424" s="254">
        <v>0</v>
      </c>
      <c r="X424" s="254">
        <f t="shared" si="231"/>
        <v>0</v>
      </c>
      <c r="Y424" s="254">
        <v>0</v>
      </c>
      <c r="Z424" s="254">
        <f t="shared" si="232"/>
        <v>0</v>
      </c>
      <c r="AA424" s="254">
        <v>0</v>
      </c>
      <c r="AB424" s="254">
        <f t="shared" si="138"/>
        <v>0</v>
      </c>
      <c r="AC424" s="254">
        <f t="shared" si="175"/>
        <v>0</v>
      </c>
      <c r="AD424" s="254">
        <f t="shared" si="80"/>
        <v>0</v>
      </c>
      <c r="AE424" s="254">
        <f t="shared" si="81"/>
        <v>0</v>
      </c>
      <c r="AF424" s="254" t="s">
        <v>377</v>
      </c>
    </row>
    <row r="425" spans="1:32" x14ac:dyDescent="0.25">
      <c r="A425" s="353">
        <v>42429</v>
      </c>
      <c r="B425" s="254">
        <f t="shared" si="208"/>
        <v>13.862103231597846</v>
      </c>
      <c r="C425" s="254">
        <v>42.540999999999997</v>
      </c>
      <c r="D425" s="254">
        <f t="shared" si="167"/>
        <v>0</v>
      </c>
      <c r="E425" s="254">
        <v>0</v>
      </c>
      <c r="F425" s="254">
        <f t="shared" si="222"/>
        <v>0</v>
      </c>
      <c r="G425" s="254">
        <v>0</v>
      </c>
      <c r="H425" s="254">
        <f t="shared" si="223"/>
        <v>0</v>
      </c>
      <c r="I425" s="254">
        <v>0</v>
      </c>
      <c r="J425" s="254">
        <f t="shared" si="224"/>
        <v>0</v>
      </c>
      <c r="K425" s="254">
        <v>0</v>
      </c>
      <c r="L425" s="254">
        <f t="shared" si="225"/>
        <v>0</v>
      </c>
      <c r="M425" s="254">
        <v>0</v>
      </c>
      <c r="N425" s="254">
        <f t="shared" si="226"/>
        <v>0</v>
      </c>
      <c r="O425" s="254">
        <v>0</v>
      </c>
      <c r="P425" s="254">
        <f t="shared" si="227"/>
        <v>0</v>
      </c>
      <c r="Q425" s="254">
        <v>0</v>
      </c>
      <c r="R425" s="254">
        <f t="shared" si="228"/>
        <v>0</v>
      </c>
      <c r="S425" s="254">
        <v>0</v>
      </c>
      <c r="T425" s="271">
        <f t="shared" si="229"/>
        <v>0</v>
      </c>
      <c r="U425" s="254">
        <v>0</v>
      </c>
      <c r="V425" s="254">
        <f t="shared" si="230"/>
        <v>0</v>
      </c>
      <c r="W425" s="254">
        <v>0</v>
      </c>
      <c r="X425" s="254">
        <f t="shared" si="231"/>
        <v>0</v>
      </c>
      <c r="Y425" s="254">
        <v>0</v>
      </c>
      <c r="Z425" s="254">
        <f t="shared" si="232"/>
        <v>0</v>
      </c>
      <c r="AA425" s="254">
        <v>0</v>
      </c>
      <c r="AB425" s="254">
        <f t="shared" si="138"/>
        <v>0</v>
      </c>
      <c r="AC425" s="254">
        <f>U425+W425+Y425+AA425</f>
        <v>0</v>
      </c>
      <c r="AD425" s="254">
        <f t="shared" si="80"/>
        <v>13.862103231597846</v>
      </c>
      <c r="AE425" s="254">
        <f t="shared" si="81"/>
        <v>42.540999999999997</v>
      </c>
      <c r="AF425" s="254">
        <f>IF(AB425/AD425&gt;0,AB425/AD425,0)</f>
        <v>0</v>
      </c>
    </row>
    <row r="426" spans="1:32" x14ac:dyDescent="0.25">
      <c r="A426" s="353">
        <v>42460</v>
      </c>
      <c r="B426" s="254">
        <f t="shared" si="208"/>
        <v>4.2689973070017961</v>
      </c>
      <c r="C426" s="254">
        <v>13.101000000000001</v>
      </c>
      <c r="D426" s="254">
        <f t="shared" si="167"/>
        <v>0</v>
      </c>
      <c r="E426" s="254">
        <v>0</v>
      </c>
      <c r="F426" s="254">
        <f>(G426*43560*(1/0.13368))/1000000</f>
        <v>0</v>
      </c>
      <c r="G426" s="254">
        <v>0</v>
      </c>
      <c r="H426" s="254">
        <f t="shared" si="223"/>
        <v>0</v>
      </c>
      <c r="I426" s="254">
        <v>0</v>
      </c>
      <c r="J426" s="254">
        <f t="shared" si="224"/>
        <v>0</v>
      </c>
      <c r="K426" s="254">
        <v>0</v>
      </c>
      <c r="L426" s="254">
        <f t="shared" si="225"/>
        <v>1.6709730700179535</v>
      </c>
      <c r="M426" s="254">
        <v>5.1280000000000001</v>
      </c>
      <c r="N426" s="254">
        <f t="shared" si="226"/>
        <v>0</v>
      </c>
      <c r="O426" s="254">
        <v>0</v>
      </c>
      <c r="P426" s="254">
        <f t="shared" si="227"/>
        <v>0</v>
      </c>
      <c r="Q426" s="254">
        <v>0</v>
      </c>
      <c r="R426" s="254">
        <f t="shared" si="228"/>
        <v>0</v>
      </c>
      <c r="S426" s="254">
        <v>0</v>
      </c>
      <c r="T426" s="271">
        <f t="shared" si="229"/>
        <v>0</v>
      </c>
      <c r="U426" s="254">
        <v>0</v>
      </c>
      <c r="V426" s="254">
        <f t="shared" si="230"/>
        <v>0</v>
      </c>
      <c r="W426" s="254">
        <v>0</v>
      </c>
      <c r="X426" s="254">
        <f t="shared" si="231"/>
        <v>0</v>
      </c>
      <c r="Y426" s="254">
        <v>0</v>
      </c>
      <c r="Z426" s="254">
        <f t="shared" si="232"/>
        <v>0</v>
      </c>
      <c r="AA426" s="254">
        <v>0</v>
      </c>
      <c r="AB426" s="254">
        <f t="shared" si="138"/>
        <v>0</v>
      </c>
      <c r="AC426" s="254">
        <f t="shared" si="175"/>
        <v>0</v>
      </c>
      <c r="AD426" s="254">
        <f>B426+D426+F426+H426+J426+L426+N426+P426+R426+T426+V426+X426+Z426</f>
        <v>5.9399703770197494</v>
      </c>
      <c r="AE426" s="254">
        <f t="shared" si="81"/>
        <v>18.228999999999999</v>
      </c>
      <c r="AF426" s="254">
        <f t="shared" si="99"/>
        <v>0</v>
      </c>
    </row>
    <row r="427" spans="1:32" x14ac:dyDescent="0.25">
      <c r="A427" s="353">
        <v>42490</v>
      </c>
      <c r="B427" s="254"/>
      <c r="C427" s="254"/>
      <c r="D427" s="254"/>
      <c r="E427" s="254"/>
      <c r="F427" s="254"/>
      <c r="G427" s="254"/>
      <c r="H427" s="254"/>
      <c r="I427" s="254"/>
      <c r="J427" s="254"/>
      <c r="K427" s="254"/>
      <c r="L427" s="254"/>
      <c r="M427" s="254"/>
      <c r="N427" s="254"/>
      <c r="O427" s="254"/>
      <c r="P427" s="254"/>
      <c r="Q427" s="254"/>
      <c r="R427" s="254"/>
      <c r="S427" s="254"/>
      <c r="T427" s="271"/>
      <c r="U427" s="254"/>
      <c r="V427" s="254"/>
      <c r="W427" s="254"/>
      <c r="X427" s="254"/>
      <c r="Y427" s="254"/>
      <c r="Z427" s="254"/>
      <c r="AA427" s="254"/>
      <c r="AB427" s="254"/>
      <c r="AC427" s="254"/>
      <c r="AD427" s="254"/>
      <c r="AE427" s="254"/>
      <c r="AF427" s="254"/>
    </row>
    <row r="428" spans="1:32" x14ac:dyDescent="0.25">
      <c r="A428" s="353">
        <v>42521</v>
      </c>
      <c r="B428" s="254"/>
      <c r="C428" s="254"/>
      <c r="D428" s="254"/>
      <c r="E428" s="254"/>
      <c r="F428" s="254"/>
      <c r="G428" s="254"/>
      <c r="H428" s="254"/>
      <c r="I428" s="254"/>
      <c r="J428" s="254"/>
      <c r="K428" s="254"/>
      <c r="L428" s="254"/>
      <c r="M428" s="254"/>
      <c r="N428" s="254"/>
      <c r="O428" s="254"/>
      <c r="P428" s="254"/>
      <c r="Q428" s="254"/>
      <c r="R428" s="254"/>
      <c r="S428" s="254"/>
      <c r="T428" s="271"/>
      <c r="U428" s="254"/>
      <c r="V428" s="254"/>
      <c r="W428" s="254"/>
      <c r="X428" s="254"/>
      <c r="Y428" s="254"/>
      <c r="Z428" s="254"/>
      <c r="AA428" s="254"/>
      <c r="AB428" s="254"/>
      <c r="AC428" s="254"/>
      <c r="AD428" s="254"/>
      <c r="AE428" s="254"/>
      <c r="AF428" s="254"/>
    </row>
    <row r="429" spans="1:32" x14ac:dyDescent="0.25">
      <c r="A429" s="353">
        <v>42551</v>
      </c>
      <c r="B429" s="254"/>
      <c r="C429" s="254"/>
      <c r="D429" s="254"/>
      <c r="E429" s="254"/>
      <c r="F429" s="254"/>
      <c r="G429" s="254"/>
      <c r="H429" s="254"/>
      <c r="I429" s="254"/>
      <c r="J429" s="254"/>
      <c r="K429" s="254"/>
      <c r="L429" s="254"/>
      <c r="M429" s="254"/>
      <c r="N429" s="254"/>
      <c r="O429" s="254"/>
      <c r="P429" s="254"/>
      <c r="Q429" s="254"/>
      <c r="R429" s="254"/>
      <c r="S429" s="254"/>
      <c r="T429" s="271"/>
      <c r="U429" s="254"/>
      <c r="V429" s="254"/>
      <c r="W429" s="254"/>
      <c r="X429" s="254"/>
      <c r="Y429" s="254"/>
      <c r="Z429" s="254"/>
      <c r="AA429" s="254"/>
      <c r="AB429" s="254"/>
      <c r="AC429" s="254"/>
      <c r="AD429" s="254"/>
      <c r="AE429" s="254"/>
      <c r="AF429" s="254"/>
    </row>
    <row r="430" spans="1:32" x14ac:dyDescent="0.25">
      <c r="A430" s="353">
        <v>42582</v>
      </c>
      <c r="B430" s="254"/>
      <c r="C430" s="254"/>
      <c r="D430" s="254"/>
      <c r="E430" s="254"/>
      <c r="F430" s="254"/>
      <c r="G430" s="254"/>
      <c r="H430" s="254"/>
      <c r="I430" s="254"/>
      <c r="J430" s="254"/>
      <c r="K430" s="254"/>
      <c r="L430" s="254"/>
      <c r="M430" s="254"/>
      <c r="N430" s="254"/>
      <c r="O430" s="254"/>
      <c r="P430" s="254"/>
      <c r="Q430" s="254"/>
      <c r="R430" s="254"/>
      <c r="S430" s="254"/>
      <c r="T430" s="271"/>
      <c r="U430" s="254"/>
      <c r="V430" s="254"/>
      <c r="W430" s="254"/>
      <c r="X430" s="254"/>
      <c r="Y430" s="254"/>
      <c r="Z430" s="254"/>
      <c r="AA430" s="254"/>
      <c r="AB430" s="254"/>
      <c r="AC430" s="254"/>
      <c r="AD430" s="254"/>
      <c r="AE430" s="254"/>
      <c r="AF430" s="254"/>
    </row>
    <row r="431" spans="1:32" x14ac:dyDescent="0.25">
      <c r="A431" s="353">
        <v>42613</v>
      </c>
      <c r="B431" s="254"/>
      <c r="C431" s="254"/>
      <c r="D431" s="254"/>
      <c r="E431" s="254"/>
      <c r="F431" s="254"/>
      <c r="G431" s="254"/>
      <c r="H431" s="254"/>
      <c r="I431" s="254"/>
      <c r="J431" s="254"/>
      <c r="K431" s="254"/>
      <c r="L431" s="254"/>
      <c r="M431" s="254"/>
      <c r="N431" s="254"/>
      <c r="O431" s="254"/>
      <c r="P431" s="254"/>
      <c r="Q431" s="254"/>
      <c r="R431" s="254"/>
      <c r="S431" s="254"/>
      <c r="T431" s="271"/>
      <c r="U431" s="254"/>
      <c r="V431" s="254"/>
      <c r="W431" s="254"/>
      <c r="X431" s="254"/>
      <c r="Y431" s="254"/>
      <c r="Z431" s="254"/>
      <c r="AA431" s="254"/>
      <c r="AB431" s="254"/>
      <c r="AC431" s="254"/>
      <c r="AD431" s="254"/>
      <c r="AE431" s="254"/>
      <c r="AF431" s="254"/>
    </row>
    <row r="432" spans="1:32" x14ac:dyDescent="0.25">
      <c r="A432" s="353">
        <v>42643</v>
      </c>
      <c r="B432" s="254"/>
      <c r="C432" s="254"/>
      <c r="D432" s="254"/>
      <c r="E432" s="254"/>
      <c r="F432" s="254"/>
      <c r="G432" s="254"/>
      <c r="H432" s="254"/>
      <c r="I432" s="254"/>
      <c r="J432" s="254"/>
      <c r="K432" s="254"/>
      <c r="L432" s="254"/>
      <c r="M432" s="254"/>
      <c r="N432" s="254"/>
      <c r="O432" s="254"/>
      <c r="P432" s="254"/>
      <c r="Q432" s="254"/>
      <c r="R432" s="254"/>
      <c r="S432" s="254"/>
      <c r="T432" s="271"/>
      <c r="U432" s="254"/>
      <c r="V432" s="254"/>
      <c r="W432" s="254"/>
      <c r="X432" s="254"/>
      <c r="Y432" s="254"/>
      <c r="Z432" s="254"/>
      <c r="AA432" s="254"/>
      <c r="AB432" s="254"/>
      <c r="AC432" s="254"/>
      <c r="AD432" s="254"/>
      <c r="AE432" s="254"/>
      <c r="AF432" s="254"/>
    </row>
    <row r="433" spans="1:32" x14ac:dyDescent="0.25">
      <c r="A433" s="353">
        <v>42674</v>
      </c>
      <c r="B433" s="254"/>
      <c r="C433" s="254"/>
      <c r="D433" s="254"/>
      <c r="E433" s="254"/>
      <c r="F433" s="254"/>
      <c r="G433" s="254"/>
      <c r="H433" s="254"/>
      <c r="I433" s="254"/>
      <c r="J433" s="254"/>
      <c r="K433" s="254"/>
      <c r="L433" s="254"/>
      <c r="M433" s="254"/>
      <c r="N433" s="254"/>
      <c r="O433" s="254"/>
      <c r="P433" s="254"/>
      <c r="Q433" s="254"/>
      <c r="R433" s="254"/>
      <c r="S433" s="254"/>
      <c r="T433" s="271"/>
      <c r="U433" s="254"/>
      <c r="V433" s="254"/>
      <c r="W433" s="254"/>
      <c r="X433" s="254"/>
      <c r="Y433" s="254"/>
      <c r="Z433" s="254"/>
      <c r="AA433" s="254"/>
      <c r="AB433" s="254"/>
      <c r="AC433" s="254"/>
      <c r="AD433" s="254"/>
      <c r="AE433" s="254"/>
      <c r="AF433" s="254"/>
    </row>
    <row r="434" spans="1:32" x14ac:dyDescent="0.25">
      <c r="A434" s="353">
        <v>42704</v>
      </c>
      <c r="B434" s="254"/>
      <c r="C434" s="254"/>
      <c r="D434" s="254"/>
      <c r="E434" s="254"/>
      <c r="F434" s="254"/>
      <c r="G434" s="254"/>
      <c r="H434" s="254"/>
      <c r="I434" s="254"/>
      <c r="J434" s="254"/>
      <c r="K434" s="254"/>
      <c r="L434" s="254"/>
      <c r="M434" s="254"/>
      <c r="N434" s="254"/>
      <c r="O434" s="254"/>
      <c r="P434" s="254"/>
      <c r="Q434" s="254"/>
      <c r="R434" s="254"/>
      <c r="S434" s="254"/>
      <c r="T434" s="271"/>
      <c r="U434" s="254"/>
      <c r="V434" s="254"/>
      <c r="W434" s="254"/>
      <c r="X434" s="254"/>
      <c r="Y434" s="254"/>
      <c r="Z434" s="254"/>
      <c r="AA434" s="254"/>
      <c r="AB434" s="254"/>
      <c r="AC434" s="254"/>
      <c r="AD434" s="254"/>
      <c r="AE434" s="254"/>
      <c r="AF434" s="378"/>
    </row>
    <row r="435" spans="1:32" s="362" customFormat="1" x14ac:dyDescent="0.25">
      <c r="A435" s="353">
        <v>42735</v>
      </c>
      <c r="B435" s="328"/>
      <c r="C435" s="328"/>
      <c r="D435" s="328"/>
      <c r="E435" s="328"/>
      <c r="F435" s="328"/>
      <c r="G435" s="328"/>
      <c r="H435" s="328"/>
      <c r="I435" s="328"/>
      <c r="J435" s="328"/>
      <c r="K435" s="328"/>
      <c r="L435" s="328"/>
      <c r="M435" s="328"/>
      <c r="N435" s="328"/>
      <c r="O435" s="328"/>
      <c r="P435" s="328"/>
      <c r="Q435" s="328"/>
      <c r="R435" s="328"/>
      <c r="S435" s="328"/>
      <c r="T435" s="327"/>
      <c r="U435" s="328"/>
      <c r="V435" s="328"/>
      <c r="W435" s="328"/>
      <c r="X435" s="328"/>
      <c r="Y435" s="328"/>
      <c r="Z435" s="328"/>
      <c r="AA435" s="328"/>
      <c r="AB435" s="328"/>
      <c r="AC435" s="328"/>
      <c r="AD435" s="328"/>
      <c r="AE435" s="328"/>
      <c r="AF435" s="328"/>
    </row>
  </sheetData>
  <mergeCells count="21">
    <mergeCell ref="B2:C2"/>
    <mergeCell ref="D2:E2"/>
    <mergeCell ref="F2:G2"/>
    <mergeCell ref="H2:I2"/>
    <mergeCell ref="L2:M2"/>
    <mergeCell ref="AD2:AE2"/>
    <mergeCell ref="R2:S2"/>
    <mergeCell ref="T2:U2"/>
    <mergeCell ref="V2:W2"/>
    <mergeCell ref="X2:Y2"/>
    <mergeCell ref="AB2:AC2"/>
    <mergeCell ref="Z2:AA2"/>
    <mergeCell ref="T1:AC1"/>
    <mergeCell ref="F1:O1"/>
    <mergeCell ref="V276:W276"/>
    <mergeCell ref="T278:U278"/>
    <mergeCell ref="X276:Y276"/>
    <mergeCell ref="Z278:AA278"/>
    <mergeCell ref="N2:O2"/>
    <mergeCell ref="J2:K2"/>
    <mergeCell ref="P2:Q2"/>
  </mergeCells>
  <phoneticPr fontId="2" type="noConversion"/>
  <pageMargins left="0.75" right="0.75" top="1.25" bottom="1" header="0.5" footer="0.5"/>
  <pageSetup scale="65" orientation="landscape" r:id="rId1"/>
  <headerFooter alignWithMargins="0"/>
  <rowBreaks count="7" manualBreakCount="7">
    <brk id="39" max="16383" man="1"/>
    <brk id="87" max="16383" man="1"/>
    <brk id="219" max="16383" man="1"/>
    <brk id="255" max="16383" man="1"/>
    <brk id="291" max="16383" man="1"/>
    <brk id="327" max="16383" man="1"/>
    <brk id="411" max="33" man="1"/>
  </rowBreaks>
  <ignoredErrors>
    <ignoredError sqref="T377:AA378 B376:Q379 T380:X380 Z380:AC380 T382:X382 Z382 B382 T381:AC381 AE381:AF381 D382:S382 B380:S381 R376:S378 B383:R387 T383:Z387 T376" formulaRange="1"/>
    <ignoredError sqref="AD376:AD378 AD382 AA379:AD379 AD380:AE380 AF377" formula="1"/>
    <ignoredError sqref="T379:Z379 AD381 R379:S379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D3507"/>
  <sheetViews>
    <sheetView zoomScale="90" zoomScaleNormal="90" workbookViewId="0">
      <pane xSplit="2" ySplit="3" topLeftCell="C2906" activePane="bottomRight" state="frozen"/>
      <selection pane="topRight" activeCell="C1" sqref="C1"/>
      <selection pane="bottomLeft" activeCell="A4" sqref="A4"/>
      <selection pane="bottomRight" activeCell="C1465" sqref="C1465"/>
    </sheetView>
  </sheetViews>
  <sheetFormatPr defaultColWidth="11.42578125" defaultRowHeight="12.75" x14ac:dyDescent="0.2"/>
  <cols>
    <col min="1" max="1" width="10.85546875" style="113" bestFit="1" customWidth="1"/>
    <col min="2" max="2" width="9.42578125" style="113" customWidth="1"/>
    <col min="3" max="3" width="11.5703125" style="103" customWidth="1"/>
    <col min="4" max="4" width="8.28515625" style="104" customWidth="1"/>
    <col min="5" max="5" width="7.85546875" style="103" customWidth="1"/>
    <col min="6" max="6" width="8" style="106" customWidth="1"/>
    <col min="7" max="7" width="7.85546875" style="103" customWidth="1"/>
    <col min="8" max="8" width="8.5703125" style="104" bestFit="1" customWidth="1"/>
    <col min="9" max="9" width="7.85546875" style="103" customWidth="1"/>
    <col min="10" max="10" width="7.7109375" style="106" customWidth="1"/>
    <col min="11" max="11" width="7.85546875" style="103" customWidth="1"/>
    <col min="12" max="12" width="8.5703125" style="104" bestFit="1" customWidth="1"/>
    <col min="13" max="13" width="7.85546875" style="103" customWidth="1"/>
    <col min="14" max="14" width="8.5703125" style="106" bestFit="1" customWidth="1"/>
    <col min="15" max="15" width="7.85546875" style="103" customWidth="1"/>
    <col min="16" max="16" width="8.5703125" style="104" bestFit="1" customWidth="1"/>
    <col min="17" max="17" width="7.85546875" style="103" customWidth="1"/>
    <col min="18" max="18" width="8.5703125" style="106" bestFit="1" customWidth="1"/>
    <col min="19" max="19" width="5.7109375" style="103" bestFit="1" customWidth="1"/>
    <col min="20" max="20" width="8.5703125" style="104" bestFit="1" customWidth="1"/>
    <col min="21" max="21" width="6" style="103" bestFit="1" customWidth="1"/>
    <col min="22" max="22" width="8.5703125" style="106" bestFit="1" customWidth="1"/>
    <col min="23" max="23" width="6" style="103" bestFit="1" customWidth="1"/>
    <col min="24" max="24" width="8.5703125" style="104" bestFit="1" customWidth="1"/>
    <col min="25" max="25" width="6" style="103" bestFit="1" customWidth="1"/>
    <col min="26" max="26" width="8.5703125" style="106" bestFit="1" customWidth="1"/>
    <col min="27" max="27" width="5.7109375" style="103" bestFit="1" customWidth="1"/>
    <col min="28" max="28" width="8.5703125" style="106" bestFit="1" customWidth="1"/>
    <col min="29" max="29" width="7.7109375" style="106" customWidth="1"/>
    <col min="30" max="30" width="8.5703125" style="106" bestFit="1" customWidth="1"/>
    <col min="31" max="16384" width="11.42578125" style="100"/>
  </cols>
  <sheetData>
    <row r="1" spans="1:30" ht="31.5" customHeight="1" x14ac:dyDescent="0.3">
      <c r="A1" s="416" t="s">
        <v>36</v>
      </c>
      <c r="B1" s="416"/>
      <c r="C1" s="416"/>
      <c r="D1" s="416"/>
      <c r="E1" s="416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</row>
    <row r="2" spans="1:30" s="116" customFormat="1" ht="16.5" thickBot="1" x14ac:dyDescent="0.25">
      <c r="A2" s="313"/>
      <c r="C2" s="417" t="s">
        <v>37</v>
      </c>
      <c r="D2" s="418"/>
      <c r="E2" s="420" t="s">
        <v>38</v>
      </c>
      <c r="F2" s="419"/>
      <c r="G2" s="417" t="s">
        <v>39</v>
      </c>
      <c r="H2" s="418"/>
      <c r="I2" s="417" t="s">
        <v>40</v>
      </c>
      <c r="J2" s="419"/>
      <c r="K2" s="417" t="s">
        <v>41</v>
      </c>
      <c r="L2" s="418"/>
      <c r="M2" s="417" t="s">
        <v>42</v>
      </c>
      <c r="N2" s="419"/>
      <c r="O2" s="417" t="s">
        <v>43</v>
      </c>
      <c r="P2" s="418"/>
      <c r="Q2" s="417" t="s">
        <v>44</v>
      </c>
      <c r="R2" s="419"/>
      <c r="S2" s="417" t="s">
        <v>45</v>
      </c>
      <c r="T2" s="418"/>
      <c r="U2" s="417" t="s">
        <v>46</v>
      </c>
      <c r="V2" s="419"/>
      <c r="W2" s="417" t="s">
        <v>47</v>
      </c>
      <c r="X2" s="418"/>
      <c r="Y2" s="417" t="s">
        <v>48</v>
      </c>
      <c r="Z2" s="419"/>
      <c r="AA2" s="421" t="s">
        <v>49</v>
      </c>
      <c r="AB2" s="422"/>
      <c r="AC2" s="421" t="s">
        <v>50</v>
      </c>
      <c r="AD2" s="422"/>
    </row>
    <row r="3" spans="1:30" s="117" customFormat="1" ht="16.5" thickBot="1" x14ac:dyDescent="0.3">
      <c r="A3" s="314" t="s">
        <v>0</v>
      </c>
      <c r="B3" s="315" t="s">
        <v>51</v>
      </c>
      <c r="C3" s="316" t="s">
        <v>52</v>
      </c>
      <c r="D3" s="317" t="s">
        <v>53</v>
      </c>
      <c r="E3" s="316" t="s">
        <v>52</v>
      </c>
      <c r="F3" s="318" t="s">
        <v>53</v>
      </c>
      <c r="G3" s="316" t="s">
        <v>52</v>
      </c>
      <c r="H3" s="317" t="s">
        <v>53</v>
      </c>
      <c r="I3" s="316" t="s">
        <v>52</v>
      </c>
      <c r="J3" s="318" t="s">
        <v>53</v>
      </c>
      <c r="K3" s="316" t="s">
        <v>52</v>
      </c>
      <c r="L3" s="317" t="s">
        <v>53</v>
      </c>
      <c r="M3" s="316" t="s">
        <v>52</v>
      </c>
      <c r="N3" s="318" t="s">
        <v>53</v>
      </c>
      <c r="O3" s="316" t="s">
        <v>52</v>
      </c>
      <c r="P3" s="317" t="s">
        <v>53</v>
      </c>
      <c r="Q3" s="316" t="s">
        <v>52</v>
      </c>
      <c r="R3" s="318" t="s">
        <v>53</v>
      </c>
      <c r="S3" s="316" t="s">
        <v>52</v>
      </c>
      <c r="T3" s="317" t="s">
        <v>53</v>
      </c>
      <c r="U3" s="316" t="s">
        <v>52</v>
      </c>
      <c r="V3" s="318" t="s">
        <v>53</v>
      </c>
      <c r="W3" s="316" t="s">
        <v>52</v>
      </c>
      <c r="X3" s="317" t="s">
        <v>53</v>
      </c>
      <c r="Y3" s="316" t="s">
        <v>52</v>
      </c>
      <c r="Z3" s="318" t="s">
        <v>53</v>
      </c>
      <c r="AA3" s="316" t="s">
        <v>52</v>
      </c>
      <c r="AB3" s="319" t="s">
        <v>53</v>
      </c>
      <c r="AC3" s="316" t="s">
        <v>52</v>
      </c>
      <c r="AD3" s="319" t="s">
        <v>53</v>
      </c>
    </row>
    <row r="4" spans="1:30" ht="13.5" thickTop="1" x14ac:dyDescent="0.2">
      <c r="A4" s="101">
        <v>38718</v>
      </c>
      <c r="B4" s="102" t="s">
        <v>177</v>
      </c>
      <c r="C4" s="103">
        <v>0</v>
      </c>
      <c r="D4" s="104">
        <f t="shared" ref="D4:D13" si="0">C4*1000000/325851</f>
        <v>0</v>
      </c>
      <c r="E4" s="103">
        <v>0</v>
      </c>
      <c r="F4" s="99">
        <f t="shared" ref="F4:H13" si="1">E4*1000000/325851</f>
        <v>0</v>
      </c>
      <c r="G4" s="103">
        <v>0</v>
      </c>
      <c r="H4" s="104">
        <f t="shared" si="1"/>
        <v>0</v>
      </c>
      <c r="I4" s="103">
        <v>0.48799999999999999</v>
      </c>
      <c r="J4" s="99">
        <f t="shared" ref="J4:J12" si="2">I4*1000000/325851</f>
        <v>1.4976170090010466</v>
      </c>
      <c r="K4" s="103">
        <v>0</v>
      </c>
      <c r="L4" s="104">
        <f t="shared" ref="L4:L12" si="3">K4*1000000/325851</f>
        <v>0</v>
      </c>
      <c r="M4" s="103">
        <v>1.486</v>
      </c>
      <c r="N4" s="99">
        <f t="shared" ref="N4:N12" si="4">M4*1000000/325851</f>
        <v>4.5603665479007276</v>
      </c>
      <c r="O4" s="103">
        <v>0</v>
      </c>
      <c r="P4" s="104">
        <f t="shared" ref="P4:P12" si="5">O4*1000000/325851</f>
        <v>0</v>
      </c>
      <c r="Q4" s="103">
        <v>0.85799999999999998</v>
      </c>
      <c r="R4" s="99">
        <f t="shared" ref="R4:R12" si="6">Q4*1000000/325851</f>
        <v>2.6331053150059383</v>
      </c>
      <c r="S4" s="103">
        <v>0</v>
      </c>
      <c r="T4" s="104">
        <f t="shared" ref="T4:T12" si="7">S4*1000000/325851</f>
        <v>0</v>
      </c>
      <c r="U4" s="103">
        <v>0.81399999999999995</v>
      </c>
      <c r="V4" s="99">
        <f t="shared" ref="V4:V12" si="8">U4*1000000/325851</f>
        <v>2.4980742732107619</v>
      </c>
      <c r="W4" s="103">
        <v>1.117</v>
      </c>
      <c r="X4" s="104">
        <f t="shared" ref="X4:X12" si="9">W4*1000000/325851</f>
        <v>3.4279471292093624</v>
      </c>
      <c r="Y4" s="103">
        <v>0</v>
      </c>
      <c r="Z4" s="99">
        <f t="shared" ref="Z4:Z12" si="10">Y4*1000000/325851</f>
        <v>0</v>
      </c>
      <c r="AA4" s="103">
        <v>0</v>
      </c>
      <c r="AB4" s="105">
        <f t="shared" ref="AB4:AB12" si="11">AA4*1000000/325851</f>
        <v>0</v>
      </c>
      <c r="AC4" s="106">
        <f t="shared" ref="AC4:AC13" si="12">C4+E4+G4+I4+K4+M4+O4+Q4+S4+U4+W4+Y4+AA4</f>
        <v>4.7629999999999999</v>
      </c>
      <c r="AD4" s="105">
        <f t="shared" ref="AD4:AD12" si="13">AC4*1000000/325851</f>
        <v>14.617110274327837</v>
      </c>
    </row>
    <row r="5" spans="1:30" x14ac:dyDescent="0.2">
      <c r="A5" s="101">
        <v>38719</v>
      </c>
      <c r="B5" s="102" t="s">
        <v>178</v>
      </c>
      <c r="C5" s="103">
        <v>0</v>
      </c>
      <c r="D5" s="104">
        <f t="shared" si="0"/>
        <v>0</v>
      </c>
      <c r="E5" s="103">
        <v>0</v>
      </c>
      <c r="F5" s="99">
        <f t="shared" si="1"/>
        <v>0</v>
      </c>
      <c r="G5" s="103">
        <v>0</v>
      </c>
      <c r="H5" s="104">
        <f t="shared" si="1"/>
        <v>0</v>
      </c>
      <c r="I5" s="103">
        <v>0.499</v>
      </c>
      <c r="J5" s="99">
        <f t="shared" si="2"/>
        <v>1.5313747694498405</v>
      </c>
      <c r="K5" s="103">
        <v>0</v>
      </c>
      <c r="L5" s="104">
        <f t="shared" si="3"/>
        <v>0</v>
      </c>
      <c r="M5" s="103">
        <v>1.478</v>
      </c>
      <c r="N5" s="99">
        <f t="shared" si="4"/>
        <v>4.5358154493925138</v>
      </c>
      <c r="O5" s="103">
        <v>0</v>
      </c>
      <c r="P5" s="104">
        <f t="shared" si="5"/>
        <v>0</v>
      </c>
      <c r="Q5" s="103">
        <v>0.85299999999999998</v>
      </c>
      <c r="R5" s="99">
        <f t="shared" si="6"/>
        <v>2.6177608784383044</v>
      </c>
      <c r="S5" s="103">
        <v>0</v>
      </c>
      <c r="T5" s="104">
        <f t="shared" si="7"/>
        <v>0</v>
      </c>
      <c r="U5" s="103">
        <v>0.83899999999999997</v>
      </c>
      <c r="V5" s="99">
        <f t="shared" si="8"/>
        <v>2.5747964560489303</v>
      </c>
      <c r="W5" s="103">
        <v>1.115</v>
      </c>
      <c r="X5" s="104">
        <f t="shared" si="9"/>
        <v>3.4218093545823089</v>
      </c>
      <c r="Y5" s="103">
        <v>0</v>
      </c>
      <c r="Z5" s="99">
        <f t="shared" si="10"/>
        <v>0</v>
      </c>
      <c r="AA5" s="103">
        <v>0</v>
      </c>
      <c r="AB5" s="105">
        <f t="shared" si="11"/>
        <v>0</v>
      </c>
      <c r="AC5" s="106">
        <f t="shared" si="12"/>
        <v>4.7839999999999998</v>
      </c>
      <c r="AD5" s="105">
        <f t="shared" si="13"/>
        <v>14.681556907911899</v>
      </c>
    </row>
    <row r="6" spans="1:30" x14ac:dyDescent="0.2">
      <c r="A6" s="101">
        <v>38720</v>
      </c>
      <c r="B6" s="102" t="s">
        <v>179</v>
      </c>
      <c r="C6" s="103">
        <v>0</v>
      </c>
      <c r="D6" s="104">
        <f t="shared" si="0"/>
        <v>0</v>
      </c>
      <c r="E6" s="103">
        <v>0</v>
      </c>
      <c r="F6" s="99">
        <f t="shared" si="1"/>
        <v>0</v>
      </c>
      <c r="G6" s="103">
        <v>0</v>
      </c>
      <c r="H6" s="104">
        <f t="shared" si="1"/>
        <v>0</v>
      </c>
      <c r="I6" s="103">
        <v>0.66400000000000003</v>
      </c>
      <c r="J6" s="99">
        <f t="shared" si="2"/>
        <v>2.0377411761817519</v>
      </c>
      <c r="K6" s="103">
        <v>0</v>
      </c>
      <c r="L6" s="104">
        <f t="shared" si="3"/>
        <v>0</v>
      </c>
      <c r="M6" s="103">
        <v>1.474</v>
      </c>
      <c r="N6" s="99">
        <f t="shared" si="4"/>
        <v>4.5235399001384069</v>
      </c>
      <c r="O6" s="103">
        <v>0</v>
      </c>
      <c r="P6" s="104">
        <f t="shared" si="5"/>
        <v>0</v>
      </c>
      <c r="Q6" s="103">
        <v>0.85699999999999998</v>
      </c>
      <c r="R6" s="99">
        <f t="shared" si="6"/>
        <v>2.6300364276924117</v>
      </c>
      <c r="S6" s="103">
        <v>0</v>
      </c>
      <c r="T6" s="104">
        <f t="shared" si="7"/>
        <v>0</v>
      </c>
      <c r="U6" s="103">
        <v>1.125</v>
      </c>
      <c r="V6" s="99">
        <f t="shared" si="8"/>
        <v>3.4524982277175766</v>
      </c>
      <c r="W6" s="103">
        <v>1.111</v>
      </c>
      <c r="X6" s="104">
        <f t="shared" si="9"/>
        <v>3.409533805328202</v>
      </c>
      <c r="Y6" s="103">
        <v>0</v>
      </c>
      <c r="Z6" s="99">
        <f t="shared" si="10"/>
        <v>0</v>
      </c>
      <c r="AA6" s="103">
        <v>0</v>
      </c>
      <c r="AB6" s="105">
        <f t="shared" si="11"/>
        <v>0</v>
      </c>
      <c r="AC6" s="106">
        <f t="shared" si="12"/>
        <v>5.2309999999999999</v>
      </c>
      <c r="AD6" s="105">
        <f t="shared" si="13"/>
        <v>16.053349537058349</v>
      </c>
    </row>
    <row r="7" spans="1:30" x14ac:dyDescent="0.2">
      <c r="A7" s="101">
        <v>38721</v>
      </c>
      <c r="B7" s="102" t="s">
        <v>180</v>
      </c>
      <c r="C7" s="103">
        <v>0</v>
      </c>
      <c r="D7" s="104">
        <f t="shared" si="0"/>
        <v>0</v>
      </c>
      <c r="E7" s="103">
        <v>0</v>
      </c>
      <c r="F7" s="99">
        <f t="shared" si="1"/>
        <v>0</v>
      </c>
      <c r="G7" s="103">
        <v>0</v>
      </c>
      <c r="H7" s="104">
        <f t="shared" si="1"/>
        <v>0</v>
      </c>
      <c r="I7" s="103">
        <v>0.68300000000000005</v>
      </c>
      <c r="J7" s="99">
        <f t="shared" si="2"/>
        <v>2.0960500351387599</v>
      </c>
      <c r="K7" s="103">
        <v>0</v>
      </c>
      <c r="L7" s="104">
        <f t="shared" si="3"/>
        <v>0</v>
      </c>
      <c r="M7" s="103">
        <v>1.468</v>
      </c>
      <c r="N7" s="99">
        <f t="shared" si="4"/>
        <v>4.5051265762572461</v>
      </c>
      <c r="O7" s="103">
        <v>0</v>
      </c>
      <c r="P7" s="104">
        <f t="shared" si="5"/>
        <v>0</v>
      </c>
      <c r="Q7" s="103">
        <v>0.86299999999999999</v>
      </c>
      <c r="R7" s="99">
        <f t="shared" si="6"/>
        <v>2.6484497515735721</v>
      </c>
      <c r="S7" s="103">
        <v>0</v>
      </c>
      <c r="T7" s="104">
        <f t="shared" si="7"/>
        <v>0</v>
      </c>
      <c r="U7" s="103">
        <v>1.165</v>
      </c>
      <c r="V7" s="99">
        <f t="shared" si="8"/>
        <v>3.5752537202586456</v>
      </c>
      <c r="W7" s="103">
        <v>1.109</v>
      </c>
      <c r="X7" s="104">
        <f t="shared" si="9"/>
        <v>3.4033960307011486</v>
      </c>
      <c r="Y7" s="103">
        <v>0</v>
      </c>
      <c r="Z7" s="99">
        <f t="shared" si="10"/>
        <v>0</v>
      </c>
      <c r="AA7" s="103">
        <v>0</v>
      </c>
      <c r="AB7" s="105">
        <f t="shared" si="11"/>
        <v>0</v>
      </c>
      <c r="AC7" s="106">
        <f t="shared" si="12"/>
        <v>5.2880000000000003</v>
      </c>
      <c r="AD7" s="105">
        <f t="shared" si="13"/>
        <v>16.228276113929372</v>
      </c>
    </row>
    <row r="8" spans="1:30" x14ac:dyDescent="0.2">
      <c r="A8" s="101">
        <v>38722</v>
      </c>
      <c r="B8" s="102" t="s">
        <v>181</v>
      </c>
      <c r="C8" s="103">
        <v>0</v>
      </c>
      <c r="D8" s="104">
        <f t="shared" si="0"/>
        <v>0</v>
      </c>
      <c r="E8" s="103">
        <v>0</v>
      </c>
      <c r="F8" s="99">
        <f t="shared" si="1"/>
        <v>0</v>
      </c>
      <c r="G8" s="103">
        <v>0</v>
      </c>
      <c r="H8" s="104">
        <f t="shared" si="1"/>
        <v>0</v>
      </c>
      <c r="I8" s="103">
        <v>0.61799999999999999</v>
      </c>
      <c r="J8" s="99">
        <f t="shared" si="2"/>
        <v>1.8965723597595221</v>
      </c>
      <c r="K8" s="103">
        <v>0</v>
      </c>
      <c r="L8" s="104">
        <f t="shared" si="3"/>
        <v>0</v>
      </c>
      <c r="M8" s="103">
        <v>1.4630000000000001</v>
      </c>
      <c r="N8" s="99">
        <f t="shared" si="4"/>
        <v>4.4897821396896127</v>
      </c>
      <c r="O8" s="103">
        <v>0</v>
      </c>
      <c r="P8" s="104">
        <f t="shared" si="5"/>
        <v>0</v>
      </c>
      <c r="Q8" s="103">
        <v>0.86299999999999999</v>
      </c>
      <c r="R8" s="99">
        <f t="shared" si="6"/>
        <v>2.6484497515735721</v>
      </c>
      <c r="S8" s="103">
        <v>0</v>
      </c>
      <c r="T8" s="104">
        <f t="shared" si="7"/>
        <v>0</v>
      </c>
      <c r="U8" s="103">
        <v>1.056</v>
      </c>
      <c r="V8" s="99">
        <f t="shared" si="8"/>
        <v>3.240745003084232</v>
      </c>
      <c r="W8" s="103">
        <v>1.109</v>
      </c>
      <c r="X8" s="104">
        <f t="shared" si="9"/>
        <v>3.4033960307011486</v>
      </c>
      <c r="Y8" s="103">
        <v>0</v>
      </c>
      <c r="Z8" s="99">
        <f t="shared" si="10"/>
        <v>0</v>
      </c>
      <c r="AA8" s="103">
        <v>0</v>
      </c>
      <c r="AB8" s="105">
        <f t="shared" si="11"/>
        <v>0</v>
      </c>
      <c r="AC8" s="106">
        <f t="shared" si="12"/>
        <v>5.109</v>
      </c>
      <c r="AD8" s="105">
        <f t="shared" si="13"/>
        <v>15.678945284808087</v>
      </c>
    </row>
    <row r="9" spans="1:30" x14ac:dyDescent="0.2">
      <c r="A9" s="101">
        <v>38723</v>
      </c>
      <c r="B9" s="102" t="s">
        <v>182</v>
      </c>
      <c r="C9" s="103">
        <v>0</v>
      </c>
      <c r="D9" s="104">
        <f t="shared" si="0"/>
        <v>0</v>
      </c>
      <c r="E9" s="103">
        <v>0</v>
      </c>
      <c r="F9" s="99">
        <f t="shared" si="1"/>
        <v>0</v>
      </c>
      <c r="G9" s="103">
        <v>0.152</v>
      </c>
      <c r="H9" s="104">
        <f t="shared" si="1"/>
        <v>0.46647087165606366</v>
      </c>
      <c r="I9" s="103">
        <v>0.81799999999999995</v>
      </c>
      <c r="J9" s="99">
        <f t="shared" si="2"/>
        <v>2.5103498224648688</v>
      </c>
      <c r="K9" s="103">
        <v>0</v>
      </c>
      <c r="L9" s="104">
        <f t="shared" si="3"/>
        <v>0</v>
      </c>
      <c r="M9" s="103">
        <v>0.76</v>
      </c>
      <c r="N9" s="99">
        <f t="shared" si="4"/>
        <v>2.3323543582803183</v>
      </c>
      <c r="O9" s="103">
        <v>0</v>
      </c>
      <c r="P9" s="104">
        <f t="shared" si="5"/>
        <v>0</v>
      </c>
      <c r="Q9" s="103">
        <v>0.86899999999999999</v>
      </c>
      <c r="R9" s="99">
        <f t="shared" si="6"/>
        <v>2.6668630754547324</v>
      </c>
      <c r="S9" s="103">
        <v>0</v>
      </c>
      <c r="T9" s="104">
        <f t="shared" si="7"/>
        <v>0</v>
      </c>
      <c r="U9" s="103">
        <v>0.94799999999999995</v>
      </c>
      <c r="V9" s="99">
        <f t="shared" si="8"/>
        <v>2.9093051732233444</v>
      </c>
      <c r="W9" s="103">
        <v>1.1120000000000001</v>
      </c>
      <c r="X9" s="104">
        <f t="shared" si="9"/>
        <v>3.412602692641729</v>
      </c>
      <c r="Y9" s="103">
        <v>0</v>
      </c>
      <c r="Z9" s="99">
        <f t="shared" si="10"/>
        <v>0</v>
      </c>
      <c r="AA9" s="103">
        <v>0</v>
      </c>
      <c r="AB9" s="105">
        <f t="shared" si="11"/>
        <v>0</v>
      </c>
      <c r="AC9" s="106">
        <f t="shared" si="12"/>
        <v>4.6590000000000007</v>
      </c>
      <c r="AD9" s="105">
        <f t="shared" si="13"/>
        <v>14.29794599372106</v>
      </c>
    </row>
    <row r="10" spans="1:30" x14ac:dyDescent="0.2">
      <c r="A10" s="101">
        <v>38724</v>
      </c>
      <c r="B10" s="102" t="s">
        <v>183</v>
      </c>
      <c r="C10" s="103">
        <v>0</v>
      </c>
      <c r="D10" s="104">
        <f t="shared" si="0"/>
        <v>0</v>
      </c>
      <c r="E10" s="103">
        <v>0</v>
      </c>
      <c r="F10" s="99">
        <f t="shared" si="1"/>
        <v>0</v>
      </c>
      <c r="G10" s="103">
        <v>0</v>
      </c>
      <c r="H10" s="104">
        <f t="shared" si="1"/>
        <v>0</v>
      </c>
      <c r="I10" s="103">
        <v>0.876</v>
      </c>
      <c r="J10" s="99">
        <f t="shared" si="2"/>
        <v>2.6883452866494197</v>
      </c>
      <c r="K10" s="103">
        <v>0</v>
      </c>
      <c r="L10" s="104">
        <f t="shared" si="3"/>
        <v>0</v>
      </c>
      <c r="M10" s="103">
        <v>1.472</v>
      </c>
      <c r="N10" s="99">
        <f t="shared" si="4"/>
        <v>4.517402125511353</v>
      </c>
      <c r="O10" s="103">
        <v>0</v>
      </c>
      <c r="P10" s="104">
        <f t="shared" si="5"/>
        <v>0</v>
      </c>
      <c r="Q10" s="103">
        <v>0.86</v>
      </c>
      <c r="R10" s="99">
        <f t="shared" si="6"/>
        <v>2.6392430896329917</v>
      </c>
      <c r="S10" s="103">
        <v>0</v>
      </c>
      <c r="T10" s="104">
        <f t="shared" si="7"/>
        <v>0</v>
      </c>
      <c r="U10" s="103">
        <v>1.522</v>
      </c>
      <c r="V10" s="99">
        <f t="shared" si="8"/>
        <v>4.6708464911876897</v>
      </c>
      <c r="W10" s="103">
        <v>1.103</v>
      </c>
      <c r="X10" s="104">
        <f t="shared" si="9"/>
        <v>3.3849827068199883</v>
      </c>
      <c r="Y10" s="103">
        <v>0</v>
      </c>
      <c r="Z10" s="99">
        <f t="shared" si="10"/>
        <v>0</v>
      </c>
      <c r="AA10" s="103">
        <v>0</v>
      </c>
      <c r="AB10" s="105">
        <f t="shared" si="11"/>
        <v>0</v>
      </c>
      <c r="AC10" s="106">
        <f t="shared" si="12"/>
        <v>5.8329999999999993</v>
      </c>
      <c r="AD10" s="105">
        <f t="shared" si="13"/>
        <v>17.900819699801438</v>
      </c>
    </row>
    <row r="11" spans="1:30" x14ac:dyDescent="0.2">
      <c r="A11" s="101">
        <v>38725</v>
      </c>
      <c r="B11" s="102" t="s">
        <v>184</v>
      </c>
      <c r="C11" s="103">
        <v>0</v>
      </c>
      <c r="D11" s="104">
        <f t="shared" si="0"/>
        <v>0</v>
      </c>
      <c r="E11" s="103">
        <v>0</v>
      </c>
      <c r="F11" s="99">
        <f t="shared" si="1"/>
        <v>0</v>
      </c>
      <c r="G11" s="103">
        <v>0.115</v>
      </c>
      <c r="H11" s="104">
        <f t="shared" si="1"/>
        <v>0.35292204105557445</v>
      </c>
      <c r="I11" s="103">
        <v>0.437</v>
      </c>
      <c r="J11" s="99">
        <f t="shared" si="2"/>
        <v>1.3411037560111829</v>
      </c>
      <c r="K11" s="103">
        <v>0</v>
      </c>
      <c r="L11" s="104">
        <f t="shared" si="3"/>
        <v>0</v>
      </c>
      <c r="M11" s="103">
        <v>1.46</v>
      </c>
      <c r="N11" s="99">
        <f t="shared" si="4"/>
        <v>4.4805754777490323</v>
      </c>
      <c r="O11" s="103">
        <v>0</v>
      </c>
      <c r="P11" s="104">
        <f t="shared" si="5"/>
        <v>0</v>
      </c>
      <c r="Q11" s="103">
        <v>0.86599999999999999</v>
      </c>
      <c r="R11" s="99">
        <f t="shared" si="6"/>
        <v>2.657656413514152</v>
      </c>
      <c r="S11" s="103">
        <v>0</v>
      </c>
      <c r="T11" s="104">
        <f t="shared" si="7"/>
        <v>0</v>
      </c>
      <c r="U11" s="103">
        <v>0.752</v>
      </c>
      <c r="V11" s="99">
        <f t="shared" si="8"/>
        <v>2.3078032597721045</v>
      </c>
      <c r="W11" s="103">
        <v>1.1100000000000001</v>
      </c>
      <c r="X11" s="104">
        <f t="shared" si="9"/>
        <v>3.4064649180146755</v>
      </c>
      <c r="Y11" s="103">
        <v>0</v>
      </c>
      <c r="Z11" s="99">
        <f t="shared" si="10"/>
        <v>0</v>
      </c>
      <c r="AA11" s="103">
        <v>0</v>
      </c>
      <c r="AB11" s="105">
        <f t="shared" si="11"/>
        <v>0</v>
      </c>
      <c r="AC11" s="106">
        <f t="shared" si="12"/>
        <v>4.74</v>
      </c>
      <c r="AD11" s="105">
        <f t="shared" si="13"/>
        <v>14.546525866116722</v>
      </c>
    </row>
    <row r="12" spans="1:30" x14ac:dyDescent="0.2">
      <c r="A12" s="101">
        <v>38726</v>
      </c>
      <c r="B12" s="102" t="s">
        <v>185</v>
      </c>
      <c r="C12" s="103">
        <v>0</v>
      </c>
      <c r="D12" s="104">
        <f t="shared" si="0"/>
        <v>0</v>
      </c>
      <c r="E12" s="103">
        <v>0</v>
      </c>
      <c r="F12" s="99">
        <f t="shared" si="1"/>
        <v>0</v>
      </c>
      <c r="G12" s="103">
        <v>5.6000000000000001E-2</v>
      </c>
      <c r="H12" s="104">
        <f t="shared" si="1"/>
        <v>0.17185768955749714</v>
      </c>
      <c r="I12" s="103">
        <v>7.0000000000000007E-2</v>
      </c>
      <c r="J12" s="99">
        <f t="shared" si="2"/>
        <v>0.21482211194687142</v>
      </c>
      <c r="K12" s="103">
        <v>0</v>
      </c>
      <c r="L12" s="104">
        <f t="shared" si="3"/>
        <v>0</v>
      </c>
      <c r="M12" s="103">
        <v>0.115</v>
      </c>
      <c r="N12" s="99">
        <f t="shared" si="4"/>
        <v>0.35292204105557445</v>
      </c>
      <c r="O12" s="103">
        <v>0</v>
      </c>
      <c r="P12" s="104">
        <f t="shared" si="5"/>
        <v>0</v>
      </c>
      <c r="Q12" s="103">
        <v>6.9000000000000006E-2</v>
      </c>
      <c r="R12" s="99">
        <f t="shared" si="6"/>
        <v>0.2117532246333447</v>
      </c>
      <c r="S12" s="103">
        <v>0</v>
      </c>
      <c r="T12" s="104">
        <f t="shared" si="7"/>
        <v>0</v>
      </c>
      <c r="U12" s="103">
        <v>0.17199999999999999</v>
      </c>
      <c r="V12" s="99">
        <f t="shared" si="8"/>
        <v>0.52784861792659832</v>
      </c>
      <c r="W12" s="103">
        <v>0.158</v>
      </c>
      <c r="X12" s="104">
        <f t="shared" si="9"/>
        <v>0.48488419553722406</v>
      </c>
      <c r="Y12" s="103">
        <v>0</v>
      </c>
      <c r="Z12" s="99">
        <f t="shared" si="10"/>
        <v>0</v>
      </c>
      <c r="AA12" s="103">
        <v>0</v>
      </c>
      <c r="AB12" s="105">
        <f t="shared" si="11"/>
        <v>0</v>
      </c>
      <c r="AC12" s="106">
        <f t="shared" si="12"/>
        <v>0.64</v>
      </c>
      <c r="AD12" s="105">
        <f t="shared" si="13"/>
        <v>1.96408788065711</v>
      </c>
    </row>
    <row r="13" spans="1:30" x14ac:dyDescent="0.2">
      <c r="A13" s="101">
        <v>38727</v>
      </c>
      <c r="B13" s="102" t="s">
        <v>186</v>
      </c>
      <c r="C13" s="103">
        <v>0</v>
      </c>
      <c r="D13" s="104">
        <f t="shared" si="0"/>
        <v>0</v>
      </c>
      <c r="E13" s="103">
        <v>0</v>
      </c>
      <c r="F13" s="99">
        <f t="shared" si="1"/>
        <v>0</v>
      </c>
      <c r="G13" s="103">
        <v>2.9000000000000001E-2</v>
      </c>
      <c r="H13" s="104">
        <f t="shared" si="1"/>
        <v>8.8997732092275308E-2</v>
      </c>
      <c r="I13" s="103">
        <v>0.60399999999999998</v>
      </c>
      <c r="J13" s="99">
        <f t="shared" ref="J13:J76" si="14">I13*1000000/325851</f>
        <v>1.8536079373701477</v>
      </c>
      <c r="K13" s="103">
        <v>0</v>
      </c>
      <c r="L13" s="104">
        <f t="shared" ref="L13:L76" si="15">K13*1000000/325851</f>
        <v>0</v>
      </c>
      <c r="M13" s="103">
        <v>0.94299999999999995</v>
      </c>
      <c r="N13" s="99">
        <f t="shared" ref="N13:N76" si="16">M13*1000000/325851</f>
        <v>2.8939607366557105</v>
      </c>
      <c r="O13" s="103">
        <v>0</v>
      </c>
      <c r="P13" s="104">
        <f t="shared" ref="P13:P76" si="17">O13*1000000/325851</f>
        <v>0</v>
      </c>
      <c r="Q13" s="103">
        <v>0.54900000000000004</v>
      </c>
      <c r="R13" s="99">
        <f t="shared" ref="R13:R76" si="18">Q13*1000000/325851</f>
        <v>1.6848191351261772</v>
      </c>
      <c r="S13" s="103">
        <v>0</v>
      </c>
      <c r="T13" s="104">
        <f t="shared" ref="T13:T76" si="19">S13*1000000/325851</f>
        <v>0</v>
      </c>
      <c r="U13" s="103">
        <v>0</v>
      </c>
      <c r="V13" s="99">
        <f t="shared" ref="V13:V76" si="20">U13*1000000/325851</f>
        <v>0</v>
      </c>
      <c r="W13" s="103">
        <v>0</v>
      </c>
      <c r="X13" s="104">
        <f t="shared" ref="X13:X76" si="21">W13*1000000/325851</f>
        <v>0</v>
      </c>
      <c r="Y13" s="103">
        <v>0</v>
      </c>
      <c r="Z13" s="99">
        <f t="shared" ref="Z13:Z76" si="22">Y13*1000000/325851</f>
        <v>0</v>
      </c>
      <c r="AA13" s="103">
        <v>0</v>
      </c>
      <c r="AB13" s="105">
        <f t="shared" ref="AB13:AB76" si="23">AA13*1000000/325851</f>
        <v>0</v>
      </c>
      <c r="AC13" s="106">
        <f t="shared" si="12"/>
        <v>2.125</v>
      </c>
      <c r="AD13" s="105">
        <f t="shared" ref="AD13:AD76" si="24">AC13*1000000/325851</f>
        <v>6.5213855412443111</v>
      </c>
    </row>
    <row r="14" spans="1:30" x14ac:dyDescent="0.2">
      <c r="A14" s="101">
        <v>38728</v>
      </c>
      <c r="B14" s="102" t="s">
        <v>187</v>
      </c>
      <c r="C14" s="103">
        <v>0</v>
      </c>
      <c r="D14" s="104">
        <f t="shared" ref="D14:D77" si="25">C14*1000000/325851</f>
        <v>0</v>
      </c>
      <c r="E14" s="103">
        <v>0</v>
      </c>
      <c r="F14" s="99">
        <f t="shared" ref="F14:H29" si="26">E14*1000000/325851</f>
        <v>0</v>
      </c>
      <c r="G14" s="103">
        <v>0</v>
      </c>
      <c r="H14" s="104">
        <f t="shared" si="26"/>
        <v>0</v>
      </c>
      <c r="I14" s="103">
        <v>0.90200000000000002</v>
      </c>
      <c r="J14" s="99">
        <f t="shared" si="14"/>
        <v>2.7681363568011146</v>
      </c>
      <c r="K14" s="103">
        <v>0</v>
      </c>
      <c r="L14" s="104">
        <f t="shared" si="15"/>
        <v>0</v>
      </c>
      <c r="M14" s="103">
        <v>1.496</v>
      </c>
      <c r="N14" s="99">
        <f t="shared" si="16"/>
        <v>4.5910554210359953</v>
      </c>
      <c r="O14" s="103">
        <v>0</v>
      </c>
      <c r="P14" s="104">
        <f t="shared" si="17"/>
        <v>0</v>
      </c>
      <c r="Q14" s="103">
        <v>0.89600000000000002</v>
      </c>
      <c r="R14" s="99">
        <f t="shared" si="18"/>
        <v>2.7497230329199542</v>
      </c>
      <c r="S14" s="103">
        <v>0</v>
      </c>
      <c r="T14" s="104">
        <f t="shared" si="19"/>
        <v>0</v>
      </c>
      <c r="U14" s="103">
        <v>0.61199999999999999</v>
      </c>
      <c r="V14" s="99">
        <f t="shared" si="20"/>
        <v>1.8781590358783615</v>
      </c>
      <c r="W14" s="103">
        <v>0.79600000000000004</v>
      </c>
      <c r="X14" s="104">
        <f t="shared" si="21"/>
        <v>2.4428343015672809</v>
      </c>
      <c r="Y14" s="103">
        <v>0</v>
      </c>
      <c r="Z14" s="99">
        <f t="shared" si="22"/>
        <v>0</v>
      </c>
      <c r="AA14" s="103">
        <v>0</v>
      </c>
      <c r="AB14" s="105">
        <f t="shared" si="23"/>
        <v>0</v>
      </c>
      <c r="AC14" s="106">
        <f t="shared" ref="AC14:AC77" si="27">C14+E14+G14+I14+K14+M14+O14+Q14+S14+U14+W14+Y14+AA14</f>
        <v>4.702</v>
      </c>
      <c r="AD14" s="105">
        <f t="shared" si="24"/>
        <v>14.429908148202706</v>
      </c>
    </row>
    <row r="15" spans="1:30" x14ac:dyDescent="0.2">
      <c r="A15" s="101">
        <v>38729</v>
      </c>
      <c r="B15" s="102" t="s">
        <v>188</v>
      </c>
      <c r="C15" s="103">
        <v>0</v>
      </c>
      <c r="D15" s="104">
        <f t="shared" si="25"/>
        <v>0</v>
      </c>
      <c r="E15" s="103">
        <v>0</v>
      </c>
      <c r="F15" s="99">
        <f t="shared" si="26"/>
        <v>0</v>
      </c>
      <c r="G15" s="103">
        <v>0</v>
      </c>
      <c r="H15" s="104">
        <f t="shared" si="26"/>
        <v>0</v>
      </c>
      <c r="I15" s="103">
        <v>7.8E-2</v>
      </c>
      <c r="J15" s="99">
        <f t="shared" si="14"/>
        <v>0.23937321045508531</v>
      </c>
      <c r="K15" s="103">
        <v>0</v>
      </c>
      <c r="L15" s="104">
        <f t="shared" si="15"/>
        <v>0</v>
      </c>
      <c r="M15" s="103">
        <v>1.4850000000000001</v>
      </c>
      <c r="N15" s="99">
        <f t="shared" si="16"/>
        <v>4.5572976605872011</v>
      </c>
      <c r="O15" s="103">
        <v>0</v>
      </c>
      <c r="P15" s="104">
        <f t="shared" si="17"/>
        <v>0</v>
      </c>
      <c r="Q15" s="103">
        <v>0.88800000000000001</v>
      </c>
      <c r="R15" s="99">
        <f t="shared" si="18"/>
        <v>2.7251719344117404</v>
      </c>
      <c r="S15" s="103">
        <v>0</v>
      </c>
      <c r="T15" s="104">
        <f t="shared" si="19"/>
        <v>0</v>
      </c>
      <c r="U15" s="103">
        <v>0.13300000000000001</v>
      </c>
      <c r="V15" s="99">
        <f t="shared" si="20"/>
        <v>0.40816201269905572</v>
      </c>
      <c r="W15" s="103">
        <v>1.1279999999999999</v>
      </c>
      <c r="X15" s="104">
        <f t="shared" si="21"/>
        <v>3.4617048896581566</v>
      </c>
      <c r="Y15" s="103">
        <v>0</v>
      </c>
      <c r="Z15" s="99">
        <f t="shared" si="22"/>
        <v>0</v>
      </c>
      <c r="AA15" s="103">
        <v>0</v>
      </c>
      <c r="AB15" s="105">
        <f t="shared" si="23"/>
        <v>0</v>
      </c>
      <c r="AC15" s="106">
        <f t="shared" si="27"/>
        <v>3.7119999999999997</v>
      </c>
      <c r="AD15" s="105">
        <f t="shared" si="24"/>
        <v>11.391709707811238</v>
      </c>
    </row>
    <row r="16" spans="1:30" x14ac:dyDescent="0.2">
      <c r="A16" s="101">
        <v>38730</v>
      </c>
      <c r="B16" s="102" t="s">
        <v>189</v>
      </c>
      <c r="C16" s="103">
        <v>0</v>
      </c>
      <c r="D16" s="104">
        <f t="shared" si="25"/>
        <v>0</v>
      </c>
      <c r="E16" s="103">
        <v>0</v>
      </c>
      <c r="F16" s="99">
        <f t="shared" si="26"/>
        <v>0</v>
      </c>
      <c r="G16" s="103">
        <v>0</v>
      </c>
      <c r="H16" s="104">
        <f t="shared" si="26"/>
        <v>0</v>
      </c>
      <c r="I16" s="103">
        <v>0</v>
      </c>
      <c r="J16" s="99">
        <f t="shared" si="14"/>
        <v>0</v>
      </c>
      <c r="K16" s="103">
        <v>0</v>
      </c>
      <c r="L16" s="104">
        <f t="shared" si="15"/>
        <v>0</v>
      </c>
      <c r="M16" s="103">
        <v>1.488</v>
      </c>
      <c r="N16" s="99">
        <f t="shared" si="16"/>
        <v>4.5665043225277815</v>
      </c>
      <c r="O16" s="103">
        <v>0</v>
      </c>
      <c r="P16" s="104">
        <f t="shared" si="17"/>
        <v>0</v>
      </c>
      <c r="Q16" s="103">
        <v>0.878</v>
      </c>
      <c r="R16" s="99">
        <f t="shared" si="18"/>
        <v>2.6944830612764732</v>
      </c>
      <c r="S16" s="103">
        <v>0</v>
      </c>
      <c r="T16" s="104">
        <f t="shared" si="19"/>
        <v>0</v>
      </c>
      <c r="U16" s="103">
        <v>0</v>
      </c>
      <c r="V16" s="99">
        <f t="shared" si="20"/>
        <v>0</v>
      </c>
      <c r="W16" s="103">
        <v>1.127</v>
      </c>
      <c r="X16" s="104">
        <f t="shared" si="21"/>
        <v>3.4586360023446301</v>
      </c>
      <c r="Y16" s="103">
        <v>0</v>
      </c>
      <c r="Z16" s="99">
        <f t="shared" si="22"/>
        <v>0</v>
      </c>
      <c r="AA16" s="103">
        <v>0</v>
      </c>
      <c r="AB16" s="105">
        <f t="shared" si="23"/>
        <v>0</v>
      </c>
      <c r="AC16" s="106">
        <f t="shared" si="27"/>
        <v>3.4930000000000003</v>
      </c>
      <c r="AD16" s="105">
        <f t="shared" si="24"/>
        <v>10.719623386148886</v>
      </c>
    </row>
    <row r="17" spans="1:30" x14ac:dyDescent="0.2">
      <c r="A17" s="101">
        <v>38731</v>
      </c>
      <c r="B17" s="102" t="s">
        <v>190</v>
      </c>
      <c r="C17" s="103">
        <v>0</v>
      </c>
      <c r="D17" s="104">
        <f t="shared" si="25"/>
        <v>0</v>
      </c>
      <c r="E17" s="103">
        <v>0</v>
      </c>
      <c r="F17" s="99">
        <f t="shared" si="26"/>
        <v>0</v>
      </c>
      <c r="G17" s="103">
        <v>0</v>
      </c>
      <c r="H17" s="104">
        <f t="shared" si="26"/>
        <v>0</v>
      </c>
      <c r="I17" s="103">
        <v>0.11</v>
      </c>
      <c r="J17" s="99">
        <f t="shared" si="14"/>
        <v>0.33757760448794083</v>
      </c>
      <c r="K17" s="103">
        <v>0</v>
      </c>
      <c r="L17" s="104">
        <f t="shared" si="15"/>
        <v>0</v>
      </c>
      <c r="M17" s="103">
        <v>1.49</v>
      </c>
      <c r="N17" s="99">
        <f t="shared" si="16"/>
        <v>4.5726420971548345</v>
      </c>
      <c r="O17" s="103">
        <v>0</v>
      </c>
      <c r="P17" s="104">
        <f t="shared" si="17"/>
        <v>0</v>
      </c>
      <c r="Q17" s="103">
        <v>0.88300000000000001</v>
      </c>
      <c r="R17" s="99">
        <f t="shared" si="18"/>
        <v>2.7098274978441066</v>
      </c>
      <c r="S17" s="103">
        <v>0</v>
      </c>
      <c r="T17" s="104">
        <f t="shared" si="19"/>
        <v>0</v>
      </c>
      <c r="U17" s="103">
        <v>0.17399999999999999</v>
      </c>
      <c r="V17" s="99">
        <f t="shared" si="20"/>
        <v>0.53398639255365177</v>
      </c>
      <c r="W17" s="103">
        <v>1.123</v>
      </c>
      <c r="X17" s="104">
        <f t="shared" si="21"/>
        <v>3.4463604530905232</v>
      </c>
      <c r="Y17" s="103">
        <v>0</v>
      </c>
      <c r="Z17" s="99">
        <f t="shared" si="22"/>
        <v>0</v>
      </c>
      <c r="AA17" s="103">
        <v>0</v>
      </c>
      <c r="AB17" s="105">
        <f t="shared" si="23"/>
        <v>0</v>
      </c>
      <c r="AC17" s="106">
        <f t="shared" si="27"/>
        <v>3.7800000000000002</v>
      </c>
      <c r="AD17" s="105">
        <f t="shared" si="24"/>
        <v>11.600394045131058</v>
      </c>
    </row>
    <row r="18" spans="1:30" x14ac:dyDescent="0.2">
      <c r="A18" s="101">
        <v>38732</v>
      </c>
      <c r="B18" s="102" t="s">
        <v>191</v>
      </c>
      <c r="C18" s="103">
        <v>0</v>
      </c>
      <c r="D18" s="104">
        <f t="shared" si="25"/>
        <v>0</v>
      </c>
      <c r="E18" s="103">
        <v>0</v>
      </c>
      <c r="F18" s="99">
        <f t="shared" si="26"/>
        <v>0</v>
      </c>
      <c r="G18" s="103">
        <v>0</v>
      </c>
      <c r="H18" s="104">
        <f t="shared" si="26"/>
        <v>0</v>
      </c>
      <c r="I18" s="103">
        <v>0.45</v>
      </c>
      <c r="J18" s="99">
        <f t="shared" si="14"/>
        <v>1.3809992910870306</v>
      </c>
      <c r="K18" s="103">
        <v>0</v>
      </c>
      <c r="L18" s="104">
        <f t="shared" si="15"/>
        <v>0</v>
      </c>
      <c r="M18" s="103">
        <v>1.49</v>
      </c>
      <c r="N18" s="99">
        <f t="shared" si="16"/>
        <v>4.5726420971548345</v>
      </c>
      <c r="O18" s="103">
        <v>0</v>
      </c>
      <c r="P18" s="104">
        <f t="shared" si="17"/>
        <v>0</v>
      </c>
      <c r="Q18" s="103">
        <v>0.873</v>
      </c>
      <c r="R18" s="99">
        <f t="shared" si="18"/>
        <v>2.6791386247088393</v>
      </c>
      <c r="S18" s="103">
        <v>0</v>
      </c>
      <c r="T18" s="104">
        <f t="shared" si="19"/>
        <v>0</v>
      </c>
      <c r="U18" s="103">
        <v>0.73399999999999999</v>
      </c>
      <c r="V18" s="99">
        <f t="shared" si="20"/>
        <v>2.2525632881286231</v>
      </c>
      <c r="W18" s="103">
        <v>1.1180000000000001</v>
      </c>
      <c r="X18" s="104">
        <f t="shared" si="21"/>
        <v>3.4310160165228893</v>
      </c>
      <c r="Y18" s="103">
        <v>0</v>
      </c>
      <c r="Z18" s="99">
        <f t="shared" si="22"/>
        <v>0</v>
      </c>
      <c r="AA18" s="103">
        <v>0</v>
      </c>
      <c r="AB18" s="105">
        <f t="shared" si="23"/>
        <v>0</v>
      </c>
      <c r="AC18" s="106">
        <f t="shared" si="27"/>
        <v>4.665</v>
      </c>
      <c r="AD18" s="105">
        <f t="shared" si="24"/>
        <v>14.316359317602217</v>
      </c>
    </row>
    <row r="19" spans="1:30" x14ac:dyDescent="0.2">
      <c r="A19" s="101">
        <v>38733</v>
      </c>
      <c r="B19" s="102" t="s">
        <v>192</v>
      </c>
      <c r="C19" s="103">
        <v>0</v>
      </c>
      <c r="D19" s="104">
        <f t="shared" si="25"/>
        <v>0</v>
      </c>
      <c r="E19" s="103">
        <v>0</v>
      </c>
      <c r="F19" s="99">
        <f t="shared" si="26"/>
        <v>0</v>
      </c>
      <c r="G19" s="103">
        <v>0.113</v>
      </c>
      <c r="H19" s="104">
        <f t="shared" si="26"/>
        <v>0.346784266428521</v>
      </c>
      <c r="I19" s="103">
        <v>0.434</v>
      </c>
      <c r="J19" s="99">
        <f t="shared" si="14"/>
        <v>1.3318970940706027</v>
      </c>
      <c r="K19" s="103">
        <v>0</v>
      </c>
      <c r="L19" s="104">
        <f t="shared" si="15"/>
        <v>0</v>
      </c>
      <c r="M19" s="103">
        <v>1.482</v>
      </c>
      <c r="N19" s="99">
        <f t="shared" si="16"/>
        <v>4.5480909986466207</v>
      </c>
      <c r="O19" s="103">
        <v>0</v>
      </c>
      <c r="P19" s="104">
        <f t="shared" si="17"/>
        <v>0</v>
      </c>
      <c r="Q19" s="103">
        <v>0.873</v>
      </c>
      <c r="R19" s="99">
        <f t="shared" si="18"/>
        <v>2.6791386247088393</v>
      </c>
      <c r="S19" s="103">
        <v>0</v>
      </c>
      <c r="T19" s="104">
        <f t="shared" si="19"/>
        <v>0</v>
      </c>
      <c r="U19" s="103">
        <v>0.71799999999999997</v>
      </c>
      <c r="V19" s="99">
        <f t="shared" si="20"/>
        <v>2.2034610911121955</v>
      </c>
      <c r="W19" s="103">
        <v>1.115</v>
      </c>
      <c r="X19" s="104">
        <f t="shared" si="21"/>
        <v>3.4218093545823089</v>
      </c>
      <c r="Y19" s="103">
        <v>0</v>
      </c>
      <c r="Z19" s="99">
        <f t="shared" si="22"/>
        <v>0</v>
      </c>
      <c r="AA19" s="103">
        <v>0</v>
      </c>
      <c r="AB19" s="105">
        <f t="shared" si="23"/>
        <v>0</v>
      </c>
      <c r="AC19" s="106">
        <f t="shared" si="27"/>
        <v>4.7350000000000003</v>
      </c>
      <c r="AD19" s="105">
        <f t="shared" si="24"/>
        <v>14.531181429549088</v>
      </c>
    </row>
    <row r="20" spans="1:30" x14ac:dyDescent="0.2">
      <c r="A20" s="101">
        <v>38734</v>
      </c>
      <c r="B20" s="102" t="s">
        <v>193</v>
      </c>
      <c r="C20" s="103">
        <v>0</v>
      </c>
      <c r="D20" s="104">
        <f t="shared" si="25"/>
        <v>0</v>
      </c>
      <c r="E20" s="103">
        <v>0</v>
      </c>
      <c r="F20" s="99">
        <f t="shared" si="26"/>
        <v>0</v>
      </c>
      <c r="G20" s="103">
        <v>0.217</v>
      </c>
      <c r="H20" s="104">
        <f t="shared" si="26"/>
        <v>0.66594854703530137</v>
      </c>
      <c r="I20" s="103">
        <v>0.249</v>
      </c>
      <c r="J20" s="99">
        <f t="shared" si="14"/>
        <v>0.7641529410681569</v>
      </c>
      <c r="K20" s="103">
        <v>0</v>
      </c>
      <c r="L20" s="104">
        <f t="shared" si="15"/>
        <v>0</v>
      </c>
      <c r="M20" s="103">
        <v>1.472</v>
      </c>
      <c r="N20" s="99">
        <f t="shared" si="16"/>
        <v>4.517402125511353</v>
      </c>
      <c r="O20" s="103">
        <v>0</v>
      </c>
      <c r="P20" s="104">
        <f t="shared" si="17"/>
        <v>0</v>
      </c>
      <c r="Q20" s="103">
        <v>0.86599999999999999</v>
      </c>
      <c r="R20" s="99">
        <f t="shared" si="18"/>
        <v>2.657656413514152</v>
      </c>
      <c r="S20" s="103">
        <v>0</v>
      </c>
      <c r="T20" s="104">
        <f t="shared" si="19"/>
        <v>0</v>
      </c>
      <c r="U20" s="103">
        <v>0.41599999999999998</v>
      </c>
      <c r="V20" s="99">
        <f t="shared" si="20"/>
        <v>1.2766571224271217</v>
      </c>
      <c r="W20" s="103">
        <v>1.117</v>
      </c>
      <c r="X20" s="104">
        <f t="shared" si="21"/>
        <v>3.4279471292093624</v>
      </c>
      <c r="Y20" s="103">
        <v>0</v>
      </c>
      <c r="Z20" s="99">
        <f t="shared" si="22"/>
        <v>0</v>
      </c>
      <c r="AA20" s="103">
        <v>0</v>
      </c>
      <c r="AB20" s="105">
        <f t="shared" si="23"/>
        <v>0</v>
      </c>
      <c r="AC20" s="106">
        <f t="shared" si="27"/>
        <v>4.3369999999999997</v>
      </c>
      <c r="AD20" s="105">
        <f t="shared" si="24"/>
        <v>13.309764278765448</v>
      </c>
    </row>
    <row r="21" spans="1:30" x14ac:dyDescent="0.2">
      <c r="A21" s="101">
        <v>38735</v>
      </c>
      <c r="B21" s="102" t="s">
        <v>194</v>
      </c>
      <c r="C21" s="103">
        <v>0</v>
      </c>
      <c r="D21" s="104">
        <f t="shared" si="25"/>
        <v>0</v>
      </c>
      <c r="E21" s="103">
        <v>0</v>
      </c>
      <c r="F21" s="99">
        <f t="shared" si="26"/>
        <v>0</v>
      </c>
      <c r="G21" s="103">
        <v>0</v>
      </c>
      <c r="H21" s="104">
        <f t="shared" si="26"/>
        <v>0</v>
      </c>
      <c r="I21" s="103">
        <v>0</v>
      </c>
      <c r="J21" s="99">
        <f t="shared" si="14"/>
        <v>0</v>
      </c>
      <c r="K21" s="103">
        <v>0</v>
      </c>
      <c r="L21" s="104">
        <f t="shared" si="15"/>
        <v>0</v>
      </c>
      <c r="M21" s="103">
        <v>1.486</v>
      </c>
      <c r="N21" s="99">
        <f t="shared" si="16"/>
        <v>4.5603665479007276</v>
      </c>
      <c r="O21" s="103">
        <v>0</v>
      </c>
      <c r="P21" s="104">
        <f t="shared" si="17"/>
        <v>0</v>
      </c>
      <c r="Q21" s="103">
        <v>0.88100000000000001</v>
      </c>
      <c r="R21" s="99">
        <f t="shared" si="18"/>
        <v>2.7036897232170531</v>
      </c>
      <c r="S21" s="103">
        <v>0</v>
      </c>
      <c r="T21" s="104">
        <f t="shared" si="19"/>
        <v>0</v>
      </c>
      <c r="U21" s="103">
        <v>0.48699999999999999</v>
      </c>
      <c r="V21" s="99">
        <f t="shared" si="20"/>
        <v>1.4945481216875198</v>
      </c>
      <c r="W21" s="103">
        <v>1.119</v>
      </c>
      <c r="X21" s="104">
        <f t="shared" si="21"/>
        <v>3.4340849038364158</v>
      </c>
      <c r="Y21" s="103">
        <v>0</v>
      </c>
      <c r="Z21" s="99">
        <f t="shared" si="22"/>
        <v>0</v>
      </c>
      <c r="AA21" s="103">
        <v>0</v>
      </c>
      <c r="AB21" s="105">
        <f t="shared" si="23"/>
        <v>0</v>
      </c>
      <c r="AC21" s="106">
        <f t="shared" si="27"/>
        <v>3.9729999999999999</v>
      </c>
      <c r="AD21" s="105">
        <f t="shared" si="24"/>
        <v>12.192689296641717</v>
      </c>
    </row>
    <row r="22" spans="1:30" x14ac:dyDescent="0.2">
      <c r="A22" s="101">
        <v>38736</v>
      </c>
      <c r="B22" s="102" t="s">
        <v>195</v>
      </c>
      <c r="C22" s="103">
        <v>0</v>
      </c>
      <c r="D22" s="104">
        <f t="shared" si="25"/>
        <v>0</v>
      </c>
      <c r="E22" s="103">
        <v>0</v>
      </c>
      <c r="F22" s="99">
        <f t="shared" si="26"/>
        <v>0</v>
      </c>
      <c r="G22" s="103">
        <v>0</v>
      </c>
      <c r="H22" s="104">
        <f t="shared" si="26"/>
        <v>0</v>
      </c>
      <c r="I22" s="103">
        <v>0</v>
      </c>
      <c r="J22" s="99">
        <f t="shared" si="14"/>
        <v>0</v>
      </c>
      <c r="K22" s="103">
        <v>0</v>
      </c>
      <c r="L22" s="104">
        <f t="shared" si="15"/>
        <v>0</v>
      </c>
      <c r="M22" s="103">
        <v>1.492</v>
      </c>
      <c r="N22" s="99">
        <f t="shared" si="16"/>
        <v>4.5787798717818884</v>
      </c>
      <c r="O22" s="103">
        <v>0</v>
      </c>
      <c r="P22" s="104">
        <f t="shared" si="17"/>
        <v>0</v>
      </c>
      <c r="Q22" s="103">
        <v>0.871</v>
      </c>
      <c r="R22" s="99">
        <f t="shared" si="18"/>
        <v>2.6730008500817859</v>
      </c>
      <c r="S22" s="103">
        <v>0</v>
      </c>
      <c r="T22" s="104">
        <f t="shared" si="19"/>
        <v>0</v>
      </c>
      <c r="U22" s="103">
        <v>0.58899999999999997</v>
      </c>
      <c r="V22" s="99">
        <f t="shared" si="20"/>
        <v>1.8075746276672466</v>
      </c>
      <c r="W22" s="103">
        <v>1.1180000000000001</v>
      </c>
      <c r="X22" s="104">
        <f t="shared" si="21"/>
        <v>3.4310160165228893</v>
      </c>
      <c r="Y22" s="103">
        <v>0</v>
      </c>
      <c r="Z22" s="99">
        <f t="shared" si="22"/>
        <v>0</v>
      </c>
      <c r="AA22" s="103">
        <v>0</v>
      </c>
      <c r="AB22" s="105">
        <f t="shared" si="23"/>
        <v>0</v>
      </c>
      <c r="AC22" s="106">
        <f t="shared" si="27"/>
        <v>4.07</v>
      </c>
      <c r="AD22" s="105">
        <f t="shared" si="24"/>
        <v>12.490371366053811</v>
      </c>
    </row>
    <row r="23" spans="1:30" x14ac:dyDescent="0.2">
      <c r="A23" s="101">
        <v>38737</v>
      </c>
      <c r="B23" s="102" t="s">
        <v>196</v>
      </c>
      <c r="C23" s="103">
        <v>0</v>
      </c>
      <c r="D23" s="104">
        <f t="shared" si="25"/>
        <v>0</v>
      </c>
      <c r="E23" s="103">
        <v>0</v>
      </c>
      <c r="F23" s="99">
        <f t="shared" si="26"/>
        <v>0</v>
      </c>
      <c r="G23" s="103">
        <v>0</v>
      </c>
      <c r="H23" s="104">
        <f t="shared" si="26"/>
        <v>0</v>
      </c>
      <c r="I23" s="103">
        <v>0</v>
      </c>
      <c r="J23" s="99">
        <f t="shared" si="14"/>
        <v>0</v>
      </c>
      <c r="K23" s="103">
        <v>0</v>
      </c>
      <c r="L23" s="104">
        <f t="shared" si="15"/>
        <v>0</v>
      </c>
      <c r="M23" s="103">
        <v>1.492</v>
      </c>
      <c r="N23" s="99">
        <f t="shared" si="16"/>
        <v>4.5787798717818884</v>
      </c>
      <c r="O23" s="103">
        <v>0</v>
      </c>
      <c r="P23" s="104">
        <f t="shared" si="17"/>
        <v>0</v>
      </c>
      <c r="Q23" s="103">
        <v>0.86799999999999999</v>
      </c>
      <c r="R23" s="99">
        <f t="shared" si="18"/>
        <v>2.6637941881412055</v>
      </c>
      <c r="S23" s="103">
        <v>0</v>
      </c>
      <c r="T23" s="104">
        <f t="shared" si="19"/>
        <v>0</v>
      </c>
      <c r="U23" s="103">
        <v>0.435</v>
      </c>
      <c r="V23" s="99">
        <f t="shared" si="20"/>
        <v>1.3349659813841295</v>
      </c>
      <c r="W23" s="103">
        <v>1.1180000000000001</v>
      </c>
      <c r="X23" s="104">
        <f t="shared" si="21"/>
        <v>3.4310160165228893</v>
      </c>
      <c r="Y23" s="103">
        <v>0</v>
      </c>
      <c r="Z23" s="99">
        <f t="shared" si="22"/>
        <v>0</v>
      </c>
      <c r="AA23" s="103">
        <v>0</v>
      </c>
      <c r="AB23" s="105">
        <f t="shared" si="23"/>
        <v>0</v>
      </c>
      <c r="AC23" s="106">
        <f t="shared" si="27"/>
        <v>3.9130000000000003</v>
      </c>
      <c r="AD23" s="105">
        <f t="shared" si="24"/>
        <v>12.008556057830114</v>
      </c>
    </row>
    <row r="24" spans="1:30" x14ac:dyDescent="0.2">
      <c r="A24" s="101">
        <v>38738</v>
      </c>
      <c r="B24" s="102" t="s">
        <v>197</v>
      </c>
      <c r="C24" s="103">
        <v>0</v>
      </c>
      <c r="D24" s="104">
        <f t="shared" si="25"/>
        <v>0</v>
      </c>
      <c r="E24" s="103">
        <v>0</v>
      </c>
      <c r="F24" s="99">
        <f t="shared" si="26"/>
        <v>0</v>
      </c>
      <c r="G24" s="103">
        <v>0</v>
      </c>
      <c r="H24" s="104">
        <f t="shared" si="26"/>
        <v>0</v>
      </c>
      <c r="I24" s="103">
        <v>0</v>
      </c>
      <c r="J24" s="99">
        <f t="shared" si="14"/>
        <v>0</v>
      </c>
      <c r="K24" s="103">
        <v>0</v>
      </c>
      <c r="L24" s="104">
        <f t="shared" si="15"/>
        <v>0</v>
      </c>
      <c r="M24" s="103">
        <v>1.496</v>
      </c>
      <c r="N24" s="99">
        <f t="shared" si="16"/>
        <v>4.5910554210359953</v>
      </c>
      <c r="O24" s="103">
        <v>0</v>
      </c>
      <c r="P24" s="104">
        <f t="shared" si="17"/>
        <v>0</v>
      </c>
      <c r="Q24" s="103">
        <v>0.87</v>
      </c>
      <c r="R24" s="99">
        <f t="shared" si="18"/>
        <v>2.6699319627682589</v>
      </c>
      <c r="S24" s="103">
        <v>0</v>
      </c>
      <c r="T24" s="104">
        <f t="shared" si="19"/>
        <v>0</v>
      </c>
      <c r="U24" s="103">
        <v>0.03</v>
      </c>
      <c r="V24" s="99">
        <f t="shared" si="20"/>
        <v>9.2066619405802033E-2</v>
      </c>
      <c r="W24" s="103">
        <v>1.119</v>
      </c>
      <c r="X24" s="104">
        <f t="shared" si="21"/>
        <v>3.4340849038364158</v>
      </c>
      <c r="Y24" s="103">
        <v>0</v>
      </c>
      <c r="Z24" s="99">
        <f t="shared" si="22"/>
        <v>0</v>
      </c>
      <c r="AA24" s="103">
        <v>0</v>
      </c>
      <c r="AB24" s="105">
        <f t="shared" si="23"/>
        <v>0</v>
      </c>
      <c r="AC24" s="106">
        <f t="shared" si="27"/>
        <v>3.5149999999999997</v>
      </c>
      <c r="AD24" s="105">
        <f t="shared" si="24"/>
        <v>10.78713890704647</v>
      </c>
    </row>
    <row r="25" spans="1:30" x14ac:dyDescent="0.2">
      <c r="A25" s="101">
        <v>38739</v>
      </c>
      <c r="B25" s="102" t="s">
        <v>198</v>
      </c>
      <c r="C25" s="103">
        <v>0</v>
      </c>
      <c r="D25" s="104">
        <f t="shared" si="25"/>
        <v>0</v>
      </c>
      <c r="E25" s="103">
        <v>0</v>
      </c>
      <c r="F25" s="99">
        <f t="shared" si="26"/>
        <v>0</v>
      </c>
      <c r="G25" s="103">
        <v>0</v>
      </c>
      <c r="H25" s="104">
        <f t="shared" si="26"/>
        <v>0</v>
      </c>
      <c r="I25" s="103">
        <v>0</v>
      </c>
      <c r="J25" s="99">
        <f t="shared" si="14"/>
        <v>0</v>
      </c>
      <c r="K25" s="103">
        <v>0</v>
      </c>
      <c r="L25" s="104">
        <f t="shared" si="15"/>
        <v>0</v>
      </c>
      <c r="M25" s="103">
        <v>1.498</v>
      </c>
      <c r="N25" s="99">
        <f t="shared" si="16"/>
        <v>4.5971931956630483</v>
      </c>
      <c r="O25" s="103">
        <v>0</v>
      </c>
      <c r="P25" s="104">
        <f t="shared" si="17"/>
        <v>0</v>
      </c>
      <c r="Q25" s="103">
        <v>0.86799999999999999</v>
      </c>
      <c r="R25" s="99">
        <f t="shared" si="18"/>
        <v>2.6637941881412055</v>
      </c>
      <c r="S25" s="103">
        <v>0</v>
      </c>
      <c r="T25" s="104">
        <f t="shared" si="19"/>
        <v>0</v>
      </c>
      <c r="U25" s="103">
        <v>0.64300000000000002</v>
      </c>
      <c r="V25" s="99">
        <f t="shared" si="20"/>
        <v>1.9732945425976904</v>
      </c>
      <c r="W25" s="103">
        <v>1.1160000000000001</v>
      </c>
      <c r="X25" s="104">
        <f t="shared" si="21"/>
        <v>3.4248782418958359</v>
      </c>
      <c r="Y25" s="103">
        <v>0</v>
      </c>
      <c r="Z25" s="99">
        <f t="shared" si="22"/>
        <v>0</v>
      </c>
      <c r="AA25" s="103">
        <v>0</v>
      </c>
      <c r="AB25" s="105">
        <f t="shared" si="23"/>
        <v>0</v>
      </c>
      <c r="AC25" s="106">
        <f t="shared" si="27"/>
        <v>4.125</v>
      </c>
      <c r="AD25" s="105">
        <f t="shared" si="24"/>
        <v>12.659160168297781</v>
      </c>
    </row>
    <row r="26" spans="1:30" x14ac:dyDescent="0.2">
      <c r="A26" s="101">
        <v>38740</v>
      </c>
      <c r="B26" s="102" t="s">
        <v>199</v>
      </c>
      <c r="C26" s="103">
        <v>0</v>
      </c>
      <c r="D26" s="104">
        <f t="shared" si="25"/>
        <v>0</v>
      </c>
      <c r="E26" s="103">
        <v>0</v>
      </c>
      <c r="F26" s="99">
        <f t="shared" si="26"/>
        <v>0</v>
      </c>
      <c r="G26" s="103">
        <v>0</v>
      </c>
      <c r="H26" s="104">
        <f t="shared" si="26"/>
        <v>0</v>
      </c>
      <c r="I26" s="103">
        <v>0</v>
      </c>
      <c r="J26" s="99">
        <f t="shared" si="14"/>
        <v>0</v>
      </c>
      <c r="K26" s="103">
        <v>0</v>
      </c>
      <c r="L26" s="104">
        <f t="shared" si="15"/>
        <v>0</v>
      </c>
      <c r="M26" s="103">
        <v>1.4970000000000001</v>
      </c>
      <c r="N26" s="99">
        <f t="shared" si="16"/>
        <v>4.5941243083495218</v>
      </c>
      <c r="O26" s="103">
        <v>0</v>
      </c>
      <c r="P26" s="104">
        <f t="shared" si="17"/>
        <v>0</v>
      </c>
      <c r="Q26" s="103">
        <v>0.86699999999999999</v>
      </c>
      <c r="R26" s="99">
        <f t="shared" si="18"/>
        <v>2.660725300827679</v>
      </c>
      <c r="S26" s="103">
        <v>0</v>
      </c>
      <c r="T26" s="104">
        <f t="shared" si="19"/>
        <v>0</v>
      </c>
      <c r="U26" s="103">
        <v>0.878</v>
      </c>
      <c r="V26" s="99">
        <f t="shared" si="20"/>
        <v>2.6944830612764732</v>
      </c>
      <c r="W26" s="103">
        <v>1.115</v>
      </c>
      <c r="X26" s="104">
        <f t="shared" si="21"/>
        <v>3.4218093545823089</v>
      </c>
      <c r="Y26" s="103">
        <v>0</v>
      </c>
      <c r="Z26" s="99">
        <f t="shared" si="22"/>
        <v>0</v>
      </c>
      <c r="AA26" s="103">
        <v>0</v>
      </c>
      <c r="AB26" s="105">
        <f t="shared" si="23"/>
        <v>0</v>
      </c>
      <c r="AC26" s="106">
        <f t="shared" si="27"/>
        <v>4.3570000000000002</v>
      </c>
      <c r="AD26" s="105">
        <f t="shared" si="24"/>
        <v>13.371142025035983</v>
      </c>
    </row>
    <row r="27" spans="1:30" x14ac:dyDescent="0.2">
      <c r="A27" s="101">
        <v>38741</v>
      </c>
      <c r="B27" s="102" t="s">
        <v>200</v>
      </c>
      <c r="C27" s="103">
        <v>0</v>
      </c>
      <c r="D27" s="104">
        <f t="shared" si="25"/>
        <v>0</v>
      </c>
      <c r="E27" s="103">
        <v>0</v>
      </c>
      <c r="F27" s="99">
        <f t="shared" si="26"/>
        <v>0</v>
      </c>
      <c r="G27" s="103">
        <v>0.11</v>
      </c>
      <c r="H27" s="104">
        <f t="shared" si="26"/>
        <v>0.33757760448794083</v>
      </c>
      <c r="I27" s="103">
        <v>0.318</v>
      </c>
      <c r="J27" s="99">
        <f t="shared" si="14"/>
        <v>0.97590616570150157</v>
      </c>
      <c r="K27" s="103">
        <v>0</v>
      </c>
      <c r="L27" s="104">
        <f t="shared" si="15"/>
        <v>0</v>
      </c>
      <c r="M27" s="103">
        <v>0.99299999999999999</v>
      </c>
      <c r="N27" s="99">
        <f t="shared" si="16"/>
        <v>3.0474051023320476</v>
      </c>
      <c r="O27" s="103">
        <v>0</v>
      </c>
      <c r="P27" s="104">
        <f t="shared" si="17"/>
        <v>0</v>
      </c>
      <c r="Q27" s="103">
        <v>0.86</v>
      </c>
      <c r="R27" s="99">
        <f t="shared" si="18"/>
        <v>2.6392430896329917</v>
      </c>
      <c r="S27" s="103">
        <v>0</v>
      </c>
      <c r="T27" s="104">
        <f t="shared" si="19"/>
        <v>0</v>
      </c>
      <c r="U27" s="103">
        <v>0.35699999999999998</v>
      </c>
      <c r="V27" s="99">
        <f t="shared" si="20"/>
        <v>1.0955927709290443</v>
      </c>
      <c r="W27" s="103">
        <v>1.1160000000000001</v>
      </c>
      <c r="X27" s="104">
        <f t="shared" si="21"/>
        <v>3.4248782418958359</v>
      </c>
      <c r="Y27" s="103">
        <v>0</v>
      </c>
      <c r="Z27" s="99">
        <f t="shared" si="22"/>
        <v>0</v>
      </c>
      <c r="AA27" s="103">
        <v>0</v>
      </c>
      <c r="AB27" s="105">
        <f t="shared" si="23"/>
        <v>0</v>
      </c>
      <c r="AC27" s="106">
        <f t="shared" si="27"/>
        <v>3.754</v>
      </c>
      <c r="AD27" s="105">
        <f t="shared" si="24"/>
        <v>11.520602974979361</v>
      </c>
    </row>
    <row r="28" spans="1:30" x14ac:dyDescent="0.2">
      <c r="A28" s="101">
        <v>38742</v>
      </c>
      <c r="B28" s="102" t="s">
        <v>201</v>
      </c>
      <c r="C28" s="103">
        <v>0</v>
      </c>
      <c r="D28" s="104">
        <f t="shared" si="25"/>
        <v>0</v>
      </c>
      <c r="E28" s="103">
        <v>0</v>
      </c>
      <c r="F28" s="99">
        <f t="shared" si="26"/>
        <v>0</v>
      </c>
      <c r="G28" s="103">
        <v>0.72499999999999998</v>
      </c>
      <c r="H28" s="104">
        <f t="shared" si="26"/>
        <v>2.2249433023068828</v>
      </c>
      <c r="I28" s="103">
        <v>0.92900000000000005</v>
      </c>
      <c r="J28" s="99">
        <f t="shared" si="14"/>
        <v>2.8509963142663364</v>
      </c>
      <c r="K28" s="103">
        <v>0</v>
      </c>
      <c r="L28" s="104">
        <f t="shared" si="15"/>
        <v>0</v>
      </c>
      <c r="M28" s="103">
        <v>0</v>
      </c>
      <c r="N28" s="99">
        <f t="shared" si="16"/>
        <v>0</v>
      </c>
      <c r="O28" s="103">
        <v>0</v>
      </c>
      <c r="P28" s="104">
        <f t="shared" si="17"/>
        <v>0</v>
      </c>
      <c r="Q28" s="103">
        <v>0.86499999999999999</v>
      </c>
      <c r="R28" s="99">
        <f t="shared" si="18"/>
        <v>2.6545875262006255</v>
      </c>
      <c r="S28" s="103">
        <v>0</v>
      </c>
      <c r="T28" s="104">
        <f t="shared" si="19"/>
        <v>0</v>
      </c>
      <c r="U28" s="103">
        <v>0.24099999999999999</v>
      </c>
      <c r="V28" s="99">
        <f t="shared" si="20"/>
        <v>0.73960184255994299</v>
      </c>
      <c r="W28" s="103">
        <v>1.115</v>
      </c>
      <c r="X28" s="104">
        <f t="shared" si="21"/>
        <v>3.4218093545823089</v>
      </c>
      <c r="Y28" s="103">
        <v>0</v>
      </c>
      <c r="Z28" s="99">
        <f t="shared" si="22"/>
        <v>0</v>
      </c>
      <c r="AA28" s="103">
        <v>0</v>
      </c>
      <c r="AB28" s="105">
        <f t="shared" si="23"/>
        <v>0</v>
      </c>
      <c r="AC28" s="106">
        <f t="shared" si="27"/>
        <v>3.875</v>
      </c>
      <c r="AD28" s="105">
        <f t="shared" si="24"/>
        <v>11.891938339916097</v>
      </c>
    </row>
    <row r="29" spans="1:30" x14ac:dyDescent="0.2">
      <c r="A29" s="101">
        <v>38743</v>
      </c>
      <c r="B29" s="102" t="s">
        <v>202</v>
      </c>
      <c r="C29" s="103">
        <v>0</v>
      </c>
      <c r="D29" s="104">
        <f t="shared" si="25"/>
        <v>0</v>
      </c>
      <c r="E29" s="103">
        <v>0</v>
      </c>
      <c r="F29" s="99">
        <f t="shared" si="26"/>
        <v>0</v>
      </c>
      <c r="G29" s="103">
        <v>0.45300000000000001</v>
      </c>
      <c r="H29" s="104">
        <f t="shared" si="26"/>
        <v>1.3902059530276107</v>
      </c>
      <c r="I29" s="103">
        <v>0.91700000000000004</v>
      </c>
      <c r="J29" s="99">
        <f t="shared" si="14"/>
        <v>2.8141696665040157</v>
      </c>
      <c r="K29" s="103">
        <v>0</v>
      </c>
      <c r="L29" s="104">
        <f t="shared" si="15"/>
        <v>0</v>
      </c>
      <c r="M29" s="103">
        <v>0.75</v>
      </c>
      <c r="N29" s="99">
        <f t="shared" si="16"/>
        <v>2.3016654851450511</v>
      </c>
      <c r="O29" s="103">
        <v>0</v>
      </c>
      <c r="P29" s="104">
        <f t="shared" si="17"/>
        <v>0</v>
      </c>
      <c r="Q29" s="103">
        <v>0.86799999999999999</v>
      </c>
      <c r="R29" s="99">
        <f t="shared" si="18"/>
        <v>2.6637941881412055</v>
      </c>
      <c r="S29" s="103">
        <v>0</v>
      </c>
      <c r="T29" s="104">
        <f t="shared" si="19"/>
        <v>0</v>
      </c>
      <c r="U29" s="103">
        <v>0</v>
      </c>
      <c r="V29" s="99">
        <f t="shared" si="20"/>
        <v>0</v>
      </c>
      <c r="W29" s="103">
        <v>1.115</v>
      </c>
      <c r="X29" s="104">
        <f t="shared" si="21"/>
        <v>3.4218093545823089</v>
      </c>
      <c r="Y29" s="103">
        <v>0</v>
      </c>
      <c r="Z29" s="99">
        <f t="shared" si="22"/>
        <v>0</v>
      </c>
      <c r="AA29" s="103">
        <v>0</v>
      </c>
      <c r="AB29" s="105">
        <f t="shared" si="23"/>
        <v>0</v>
      </c>
      <c r="AC29" s="106">
        <f t="shared" si="27"/>
        <v>4.1029999999999998</v>
      </c>
      <c r="AD29" s="105">
        <f t="shared" si="24"/>
        <v>12.591644647400191</v>
      </c>
    </row>
    <row r="30" spans="1:30" x14ac:dyDescent="0.2">
      <c r="A30" s="101">
        <v>38744</v>
      </c>
      <c r="B30" s="102" t="s">
        <v>203</v>
      </c>
      <c r="C30" s="103">
        <v>0</v>
      </c>
      <c r="D30" s="104">
        <f t="shared" si="25"/>
        <v>0</v>
      </c>
      <c r="E30" s="103">
        <v>0</v>
      </c>
      <c r="F30" s="99">
        <f t="shared" ref="F30:H45" si="28">E30*1000000/325851</f>
        <v>0</v>
      </c>
      <c r="G30" s="103">
        <v>0</v>
      </c>
      <c r="H30" s="104">
        <f t="shared" si="28"/>
        <v>0</v>
      </c>
      <c r="I30" s="103">
        <v>0.47199999999999998</v>
      </c>
      <c r="J30" s="99">
        <f t="shared" si="14"/>
        <v>1.4485148119846187</v>
      </c>
      <c r="K30" s="103">
        <v>0</v>
      </c>
      <c r="L30" s="104">
        <f t="shared" si="15"/>
        <v>0</v>
      </c>
      <c r="M30" s="103">
        <v>1.512</v>
      </c>
      <c r="N30" s="99">
        <f t="shared" si="16"/>
        <v>4.6401576180524229</v>
      </c>
      <c r="O30" s="103">
        <v>0</v>
      </c>
      <c r="P30" s="104">
        <f t="shared" si="17"/>
        <v>0</v>
      </c>
      <c r="Q30" s="103">
        <v>0.86899999999999999</v>
      </c>
      <c r="R30" s="99">
        <f t="shared" si="18"/>
        <v>2.6668630754547324</v>
      </c>
      <c r="S30" s="103">
        <v>0</v>
      </c>
      <c r="T30" s="104">
        <f t="shared" si="19"/>
        <v>0</v>
      </c>
      <c r="U30" s="103">
        <v>0.3</v>
      </c>
      <c r="V30" s="99">
        <f t="shared" si="20"/>
        <v>0.92066619405802042</v>
      </c>
      <c r="W30" s="103">
        <v>1.111</v>
      </c>
      <c r="X30" s="104">
        <f t="shared" si="21"/>
        <v>3.409533805328202</v>
      </c>
      <c r="Y30" s="103">
        <v>0</v>
      </c>
      <c r="Z30" s="99">
        <f t="shared" si="22"/>
        <v>0</v>
      </c>
      <c r="AA30" s="103">
        <v>0</v>
      </c>
      <c r="AB30" s="105">
        <f t="shared" si="23"/>
        <v>0</v>
      </c>
      <c r="AC30" s="106">
        <f t="shared" si="27"/>
        <v>4.2639999999999993</v>
      </c>
      <c r="AD30" s="105">
        <f t="shared" si="24"/>
        <v>13.085735504877993</v>
      </c>
    </row>
    <row r="31" spans="1:30" x14ac:dyDescent="0.2">
      <c r="A31" s="101">
        <v>38745</v>
      </c>
      <c r="B31" s="102" t="s">
        <v>204</v>
      </c>
      <c r="C31" s="103">
        <v>0</v>
      </c>
      <c r="D31" s="104">
        <f t="shared" si="25"/>
        <v>0</v>
      </c>
      <c r="E31" s="103">
        <v>0</v>
      </c>
      <c r="F31" s="99">
        <f t="shared" si="28"/>
        <v>0</v>
      </c>
      <c r="G31" s="103">
        <v>0</v>
      </c>
      <c r="H31" s="104">
        <f t="shared" si="28"/>
        <v>0</v>
      </c>
      <c r="I31" s="103">
        <v>1.7000000000000001E-2</v>
      </c>
      <c r="J31" s="99">
        <f t="shared" si="14"/>
        <v>5.2171084329954487E-2</v>
      </c>
      <c r="K31" s="103">
        <v>0</v>
      </c>
      <c r="L31" s="104">
        <f t="shared" si="15"/>
        <v>0</v>
      </c>
      <c r="M31" s="103">
        <v>1.5029999999999999</v>
      </c>
      <c r="N31" s="99">
        <f t="shared" si="16"/>
        <v>4.6125376322306817</v>
      </c>
      <c r="O31" s="103">
        <v>0</v>
      </c>
      <c r="P31" s="104">
        <f t="shared" si="17"/>
        <v>0</v>
      </c>
      <c r="Q31" s="103">
        <v>0.86599999999999999</v>
      </c>
      <c r="R31" s="99">
        <f t="shared" si="18"/>
        <v>2.657656413514152</v>
      </c>
      <c r="S31" s="103">
        <v>0</v>
      </c>
      <c r="T31" s="104">
        <f t="shared" si="19"/>
        <v>0</v>
      </c>
      <c r="U31" s="103">
        <v>2.7E-2</v>
      </c>
      <c r="V31" s="99">
        <f t="shared" si="20"/>
        <v>8.2859957465221831E-2</v>
      </c>
      <c r="W31" s="103">
        <v>1.1160000000000001</v>
      </c>
      <c r="X31" s="104">
        <f t="shared" si="21"/>
        <v>3.4248782418958359</v>
      </c>
      <c r="Y31" s="103">
        <v>0</v>
      </c>
      <c r="Z31" s="99">
        <f t="shared" si="22"/>
        <v>0</v>
      </c>
      <c r="AA31" s="103">
        <v>0</v>
      </c>
      <c r="AB31" s="105">
        <f t="shared" si="23"/>
        <v>0</v>
      </c>
      <c r="AC31" s="106">
        <f t="shared" si="27"/>
        <v>3.5289999999999999</v>
      </c>
      <c r="AD31" s="105">
        <f t="shared" si="24"/>
        <v>10.830103329435847</v>
      </c>
    </row>
    <row r="32" spans="1:30" x14ac:dyDescent="0.2">
      <c r="A32" s="101">
        <v>38746</v>
      </c>
      <c r="B32" s="102" t="s">
        <v>205</v>
      </c>
      <c r="C32" s="103">
        <v>0</v>
      </c>
      <c r="D32" s="104">
        <f t="shared" si="25"/>
        <v>0</v>
      </c>
      <c r="E32" s="103">
        <v>0</v>
      </c>
      <c r="F32" s="99">
        <f t="shared" si="28"/>
        <v>0</v>
      </c>
      <c r="G32" s="103">
        <v>0</v>
      </c>
      <c r="H32" s="104">
        <f t="shared" si="28"/>
        <v>0</v>
      </c>
      <c r="I32" s="103">
        <v>0.45200000000000001</v>
      </c>
      <c r="J32" s="99">
        <f t="shared" si="14"/>
        <v>1.387137065714084</v>
      </c>
      <c r="K32" s="103">
        <v>0</v>
      </c>
      <c r="L32" s="104">
        <f t="shared" si="15"/>
        <v>0</v>
      </c>
      <c r="M32" s="103">
        <v>1.498</v>
      </c>
      <c r="N32" s="99">
        <f t="shared" si="16"/>
        <v>4.5971931956630483</v>
      </c>
      <c r="O32" s="103">
        <v>0</v>
      </c>
      <c r="P32" s="104">
        <f t="shared" si="17"/>
        <v>0</v>
      </c>
      <c r="Q32" s="103">
        <v>0.86699999999999999</v>
      </c>
      <c r="R32" s="99">
        <f t="shared" si="18"/>
        <v>2.660725300827679</v>
      </c>
      <c r="S32" s="103">
        <v>0</v>
      </c>
      <c r="T32" s="104">
        <f t="shared" si="19"/>
        <v>0</v>
      </c>
      <c r="U32" s="103">
        <v>0.73299999999999998</v>
      </c>
      <c r="V32" s="99">
        <f t="shared" si="20"/>
        <v>2.2494944008150966</v>
      </c>
      <c r="W32" s="103">
        <v>1.1080000000000001</v>
      </c>
      <c r="X32" s="104">
        <f t="shared" si="21"/>
        <v>3.4003271433876221</v>
      </c>
      <c r="Y32" s="103">
        <v>0</v>
      </c>
      <c r="Z32" s="99">
        <f t="shared" si="22"/>
        <v>0</v>
      </c>
      <c r="AA32" s="103">
        <v>0</v>
      </c>
      <c r="AB32" s="105">
        <f t="shared" si="23"/>
        <v>0</v>
      </c>
      <c r="AC32" s="106">
        <f t="shared" si="27"/>
        <v>4.6580000000000004</v>
      </c>
      <c r="AD32" s="105">
        <f t="shared" si="24"/>
        <v>14.29487710640753</v>
      </c>
    </row>
    <row r="33" spans="1:30" x14ac:dyDescent="0.2">
      <c r="A33" s="101">
        <v>38747</v>
      </c>
      <c r="B33" s="102" t="s">
        <v>237</v>
      </c>
      <c r="C33" s="103">
        <v>0</v>
      </c>
      <c r="D33" s="104">
        <f t="shared" si="25"/>
        <v>0</v>
      </c>
      <c r="E33" s="103">
        <v>0</v>
      </c>
      <c r="F33" s="99">
        <f t="shared" si="28"/>
        <v>0</v>
      </c>
      <c r="G33" s="103">
        <v>0</v>
      </c>
      <c r="H33" s="104">
        <f t="shared" si="28"/>
        <v>0</v>
      </c>
      <c r="I33" s="103">
        <v>0.53</v>
      </c>
      <c r="J33" s="99">
        <f t="shared" si="14"/>
        <v>1.6265102761691694</v>
      </c>
      <c r="K33" s="103">
        <v>0</v>
      </c>
      <c r="L33" s="104">
        <f t="shared" si="15"/>
        <v>0</v>
      </c>
      <c r="M33" s="103">
        <v>1.4910000000000001</v>
      </c>
      <c r="N33" s="99">
        <f t="shared" si="16"/>
        <v>4.575710984468361</v>
      </c>
      <c r="O33" s="103">
        <v>0</v>
      </c>
      <c r="P33" s="104">
        <f t="shared" si="17"/>
        <v>0</v>
      </c>
      <c r="Q33" s="103">
        <v>0.753</v>
      </c>
      <c r="R33" s="99">
        <f t="shared" si="18"/>
        <v>2.310872147085631</v>
      </c>
      <c r="S33" s="103">
        <v>0</v>
      </c>
      <c r="T33" s="104">
        <f t="shared" si="19"/>
        <v>0</v>
      </c>
      <c r="U33" s="103">
        <v>0.67400000000000004</v>
      </c>
      <c r="V33" s="99">
        <f t="shared" si="20"/>
        <v>2.0684300493170191</v>
      </c>
      <c r="W33" s="103">
        <v>0.51900000000000002</v>
      </c>
      <c r="X33" s="104">
        <f t="shared" si="21"/>
        <v>1.5927525157203752</v>
      </c>
      <c r="Y33" s="103">
        <v>0</v>
      </c>
      <c r="Z33" s="99">
        <f t="shared" si="22"/>
        <v>0</v>
      </c>
      <c r="AA33" s="103">
        <v>0</v>
      </c>
      <c r="AB33" s="105">
        <f t="shared" si="23"/>
        <v>0</v>
      </c>
      <c r="AC33" s="106">
        <f t="shared" si="27"/>
        <v>3.9670000000000001</v>
      </c>
      <c r="AD33" s="105">
        <f t="shared" si="24"/>
        <v>12.174275972760556</v>
      </c>
    </row>
    <row r="34" spans="1:30" x14ac:dyDescent="0.2">
      <c r="A34" s="101">
        <v>38748</v>
      </c>
      <c r="B34" s="102" t="s">
        <v>238</v>
      </c>
      <c r="C34" s="103">
        <v>0</v>
      </c>
      <c r="D34" s="104">
        <f t="shared" si="25"/>
        <v>0</v>
      </c>
      <c r="E34" s="103">
        <v>0</v>
      </c>
      <c r="F34" s="99">
        <f t="shared" si="28"/>
        <v>0</v>
      </c>
      <c r="G34" s="103">
        <v>0</v>
      </c>
      <c r="H34" s="104">
        <f t="shared" si="28"/>
        <v>0</v>
      </c>
      <c r="I34" s="103">
        <v>0.52700000000000002</v>
      </c>
      <c r="J34" s="99">
        <f t="shared" si="14"/>
        <v>1.617303614228589</v>
      </c>
      <c r="K34" s="103">
        <v>0</v>
      </c>
      <c r="L34" s="104">
        <f t="shared" si="15"/>
        <v>0</v>
      </c>
      <c r="M34" s="103">
        <v>1.482</v>
      </c>
      <c r="N34" s="99">
        <f t="shared" si="16"/>
        <v>4.5480909986466207</v>
      </c>
      <c r="O34" s="103">
        <v>0</v>
      </c>
      <c r="P34" s="104">
        <f t="shared" si="17"/>
        <v>0</v>
      </c>
      <c r="Q34" s="103">
        <v>0.876</v>
      </c>
      <c r="R34" s="99">
        <f t="shared" si="18"/>
        <v>2.6883452866494197</v>
      </c>
      <c r="S34" s="103">
        <v>0</v>
      </c>
      <c r="T34" s="104">
        <f t="shared" si="19"/>
        <v>0</v>
      </c>
      <c r="U34" s="103">
        <v>1.4370000000000001</v>
      </c>
      <c r="V34" s="99">
        <f t="shared" si="20"/>
        <v>4.4099910695379174</v>
      </c>
      <c r="W34" s="103">
        <v>0.57899999999999996</v>
      </c>
      <c r="X34" s="104">
        <f t="shared" si="21"/>
        <v>1.7768857545319794</v>
      </c>
      <c r="Y34" s="103">
        <v>0</v>
      </c>
      <c r="Z34" s="99">
        <f t="shared" si="22"/>
        <v>0</v>
      </c>
      <c r="AA34" s="103">
        <v>0</v>
      </c>
      <c r="AB34" s="105">
        <f t="shared" si="23"/>
        <v>0</v>
      </c>
      <c r="AC34" s="106">
        <f t="shared" si="27"/>
        <v>4.9009999999999998</v>
      </c>
      <c r="AD34" s="105">
        <f t="shared" si="24"/>
        <v>15.040616723594527</v>
      </c>
    </row>
    <row r="35" spans="1:30" x14ac:dyDescent="0.2">
      <c r="A35" s="101">
        <v>38749</v>
      </c>
      <c r="B35" s="102" t="s">
        <v>54</v>
      </c>
      <c r="C35" s="103">
        <v>0</v>
      </c>
      <c r="D35" s="104">
        <f t="shared" si="25"/>
        <v>0</v>
      </c>
      <c r="E35" s="103">
        <v>0</v>
      </c>
      <c r="F35" s="99">
        <f t="shared" si="28"/>
        <v>0</v>
      </c>
      <c r="G35" s="103">
        <v>0</v>
      </c>
      <c r="H35" s="104">
        <f t="shared" si="28"/>
        <v>0</v>
      </c>
      <c r="I35" s="103">
        <v>0.20899999999999999</v>
      </c>
      <c r="J35" s="99">
        <f t="shared" si="14"/>
        <v>0.64139744852708758</v>
      </c>
      <c r="K35" s="103">
        <v>0</v>
      </c>
      <c r="L35" s="104">
        <f t="shared" si="15"/>
        <v>0</v>
      </c>
      <c r="M35" s="103">
        <v>1.4850000000000001</v>
      </c>
      <c r="N35" s="99">
        <f t="shared" si="16"/>
        <v>4.5572976605872011</v>
      </c>
      <c r="O35" s="103">
        <v>0</v>
      </c>
      <c r="P35" s="104">
        <f t="shared" si="17"/>
        <v>0</v>
      </c>
      <c r="Q35" s="103">
        <v>0.871</v>
      </c>
      <c r="R35" s="99">
        <f t="shared" si="18"/>
        <v>2.6730008500817859</v>
      </c>
      <c r="S35" s="103">
        <v>0</v>
      </c>
      <c r="T35" s="104">
        <f t="shared" si="19"/>
        <v>0</v>
      </c>
      <c r="U35" s="103">
        <v>0.34100000000000003</v>
      </c>
      <c r="V35" s="99">
        <f t="shared" si="20"/>
        <v>1.0464905739126165</v>
      </c>
      <c r="W35" s="103">
        <v>1.117</v>
      </c>
      <c r="X35" s="104">
        <f t="shared" si="21"/>
        <v>3.4279471292093624</v>
      </c>
      <c r="Y35" s="103">
        <v>0</v>
      </c>
      <c r="Z35" s="99">
        <f t="shared" si="22"/>
        <v>0</v>
      </c>
      <c r="AA35" s="103">
        <v>0</v>
      </c>
      <c r="AB35" s="105">
        <f t="shared" si="23"/>
        <v>0</v>
      </c>
      <c r="AC35" s="106">
        <f t="shared" si="27"/>
        <v>4.0230000000000006</v>
      </c>
      <c r="AD35" s="105">
        <f t="shared" si="24"/>
        <v>12.346133662318055</v>
      </c>
    </row>
    <row r="36" spans="1:30" x14ac:dyDescent="0.2">
      <c r="A36" s="101">
        <v>38750</v>
      </c>
      <c r="B36" s="102" t="s">
        <v>55</v>
      </c>
      <c r="C36" s="103">
        <v>0</v>
      </c>
      <c r="D36" s="104">
        <f t="shared" si="25"/>
        <v>0</v>
      </c>
      <c r="E36" s="103">
        <v>0</v>
      </c>
      <c r="F36" s="99">
        <f t="shared" si="28"/>
        <v>0</v>
      </c>
      <c r="G36" s="103">
        <v>0</v>
      </c>
      <c r="H36" s="104">
        <f t="shared" si="28"/>
        <v>0</v>
      </c>
      <c r="I36" s="103">
        <v>0.40400000000000003</v>
      </c>
      <c r="J36" s="99">
        <f t="shared" si="14"/>
        <v>1.2398304746648008</v>
      </c>
      <c r="K36" s="103">
        <v>0</v>
      </c>
      <c r="L36" s="104">
        <f t="shared" si="15"/>
        <v>0</v>
      </c>
      <c r="M36" s="103">
        <v>1.48</v>
      </c>
      <c r="N36" s="99">
        <f t="shared" si="16"/>
        <v>4.5419532240195668</v>
      </c>
      <c r="O36" s="103">
        <v>0</v>
      </c>
      <c r="P36" s="104">
        <f t="shared" si="17"/>
        <v>0</v>
      </c>
      <c r="Q36" s="103">
        <v>0.78700000000000003</v>
      </c>
      <c r="R36" s="99">
        <f t="shared" si="18"/>
        <v>2.4152143157455401</v>
      </c>
      <c r="S36" s="103">
        <v>0</v>
      </c>
      <c r="T36" s="104">
        <f t="shared" si="19"/>
        <v>0</v>
      </c>
      <c r="U36" s="103">
        <v>0.45400000000000001</v>
      </c>
      <c r="V36" s="99">
        <f t="shared" si="20"/>
        <v>1.3932748403411375</v>
      </c>
      <c r="W36" s="103">
        <v>1.1140000000000001</v>
      </c>
      <c r="X36" s="104">
        <f t="shared" si="21"/>
        <v>3.4187404672687824</v>
      </c>
      <c r="Y36" s="103">
        <v>0</v>
      </c>
      <c r="Z36" s="99">
        <f t="shared" si="22"/>
        <v>0</v>
      </c>
      <c r="AA36" s="103">
        <v>0</v>
      </c>
      <c r="AB36" s="105">
        <f t="shared" si="23"/>
        <v>0</v>
      </c>
      <c r="AC36" s="106">
        <f t="shared" si="27"/>
        <v>4.2389999999999999</v>
      </c>
      <c r="AD36" s="105">
        <f t="shared" si="24"/>
        <v>13.009013322039827</v>
      </c>
    </row>
    <row r="37" spans="1:30" x14ac:dyDescent="0.2">
      <c r="A37" s="101">
        <v>38751</v>
      </c>
      <c r="B37" s="102" t="s">
        <v>56</v>
      </c>
      <c r="C37" s="103">
        <v>0</v>
      </c>
      <c r="D37" s="104">
        <f t="shared" si="25"/>
        <v>0</v>
      </c>
      <c r="E37" s="103">
        <v>0</v>
      </c>
      <c r="F37" s="99">
        <f t="shared" si="28"/>
        <v>0</v>
      </c>
      <c r="G37" s="103">
        <v>0</v>
      </c>
      <c r="H37" s="104">
        <f t="shared" si="28"/>
        <v>0</v>
      </c>
      <c r="I37" s="103">
        <v>0.247</v>
      </c>
      <c r="J37" s="99">
        <f t="shared" si="14"/>
        <v>0.75801516644110345</v>
      </c>
      <c r="K37" s="103">
        <v>0</v>
      </c>
      <c r="L37" s="104">
        <f t="shared" si="15"/>
        <v>0</v>
      </c>
      <c r="M37" s="103">
        <v>1.4870000000000001</v>
      </c>
      <c r="N37" s="99">
        <f t="shared" si="16"/>
        <v>4.5634354352142541</v>
      </c>
      <c r="O37" s="103">
        <v>0</v>
      </c>
      <c r="P37" s="104">
        <f t="shared" si="17"/>
        <v>0</v>
      </c>
      <c r="Q37" s="103">
        <v>0.875</v>
      </c>
      <c r="R37" s="99">
        <f t="shared" si="18"/>
        <v>2.6852763993358928</v>
      </c>
      <c r="S37" s="103">
        <v>0</v>
      </c>
      <c r="T37" s="104">
        <f t="shared" si="19"/>
        <v>0</v>
      </c>
      <c r="U37" s="103">
        <v>0.40100000000000002</v>
      </c>
      <c r="V37" s="99">
        <f t="shared" si="20"/>
        <v>1.2306238127242206</v>
      </c>
      <c r="W37" s="103">
        <v>1.113</v>
      </c>
      <c r="X37" s="104">
        <f t="shared" si="21"/>
        <v>3.4156715799552555</v>
      </c>
      <c r="Y37" s="103">
        <v>0</v>
      </c>
      <c r="Z37" s="99">
        <f t="shared" si="22"/>
        <v>0</v>
      </c>
      <c r="AA37" s="103">
        <v>0</v>
      </c>
      <c r="AB37" s="105">
        <f t="shared" si="23"/>
        <v>0</v>
      </c>
      <c r="AC37" s="106">
        <f t="shared" si="27"/>
        <v>4.1229999999999993</v>
      </c>
      <c r="AD37" s="105">
        <f t="shared" si="24"/>
        <v>12.653022393670726</v>
      </c>
    </row>
    <row r="38" spans="1:30" x14ac:dyDescent="0.2">
      <c r="A38" s="101">
        <v>38752</v>
      </c>
      <c r="B38" s="102" t="s">
        <v>57</v>
      </c>
      <c r="C38" s="103">
        <v>0</v>
      </c>
      <c r="D38" s="104">
        <f t="shared" si="25"/>
        <v>0</v>
      </c>
      <c r="E38" s="103">
        <v>0</v>
      </c>
      <c r="F38" s="99">
        <f t="shared" si="28"/>
        <v>0</v>
      </c>
      <c r="G38" s="103">
        <v>0</v>
      </c>
      <c r="H38" s="104">
        <f t="shared" si="28"/>
        <v>0</v>
      </c>
      <c r="I38" s="103">
        <v>0.20499999999999999</v>
      </c>
      <c r="J38" s="99">
        <f t="shared" si="14"/>
        <v>0.62912189927298057</v>
      </c>
      <c r="K38" s="103">
        <v>0</v>
      </c>
      <c r="L38" s="104">
        <f t="shared" si="15"/>
        <v>0</v>
      </c>
      <c r="M38" s="103">
        <v>1.486</v>
      </c>
      <c r="N38" s="99">
        <f t="shared" si="16"/>
        <v>4.5603665479007276</v>
      </c>
      <c r="O38" s="103">
        <v>0</v>
      </c>
      <c r="P38" s="104">
        <f t="shared" si="17"/>
        <v>0</v>
      </c>
      <c r="Q38" s="103">
        <v>0.879</v>
      </c>
      <c r="R38" s="99">
        <f t="shared" si="18"/>
        <v>2.6975519485899997</v>
      </c>
      <c r="S38" s="103">
        <v>0</v>
      </c>
      <c r="T38" s="104">
        <f t="shared" si="19"/>
        <v>0</v>
      </c>
      <c r="U38" s="103">
        <v>0.33100000000000002</v>
      </c>
      <c r="V38" s="99">
        <f t="shared" si="20"/>
        <v>1.0158017007773492</v>
      </c>
      <c r="W38" s="103">
        <v>1.113</v>
      </c>
      <c r="X38" s="104">
        <f t="shared" si="21"/>
        <v>3.4156715799552555</v>
      </c>
      <c r="Y38" s="103">
        <v>0</v>
      </c>
      <c r="Z38" s="99">
        <f t="shared" si="22"/>
        <v>0</v>
      </c>
      <c r="AA38" s="103">
        <v>0</v>
      </c>
      <c r="AB38" s="105">
        <f t="shared" si="23"/>
        <v>0</v>
      </c>
      <c r="AC38" s="106">
        <f t="shared" si="27"/>
        <v>4.0140000000000002</v>
      </c>
      <c r="AD38" s="105">
        <f t="shared" si="24"/>
        <v>12.318513676496314</v>
      </c>
    </row>
    <row r="39" spans="1:30" x14ac:dyDescent="0.2">
      <c r="A39" s="101">
        <v>38753</v>
      </c>
      <c r="B39" s="102" t="s">
        <v>58</v>
      </c>
      <c r="C39" s="103">
        <v>0</v>
      </c>
      <c r="D39" s="104">
        <f t="shared" si="25"/>
        <v>0</v>
      </c>
      <c r="E39" s="103">
        <v>0</v>
      </c>
      <c r="F39" s="99">
        <f t="shared" si="28"/>
        <v>0</v>
      </c>
      <c r="G39" s="103">
        <v>0</v>
      </c>
      <c r="H39" s="104">
        <f t="shared" si="28"/>
        <v>0</v>
      </c>
      <c r="I39" s="103">
        <v>0.64200000000000002</v>
      </c>
      <c r="J39" s="99">
        <f t="shared" si="14"/>
        <v>1.9702256552841637</v>
      </c>
      <c r="K39" s="103">
        <v>0</v>
      </c>
      <c r="L39" s="104">
        <f t="shared" si="15"/>
        <v>0</v>
      </c>
      <c r="M39" s="103">
        <v>1.4810000000000001</v>
      </c>
      <c r="N39" s="99">
        <f t="shared" si="16"/>
        <v>4.5450221113330942</v>
      </c>
      <c r="O39" s="103">
        <v>0</v>
      </c>
      <c r="P39" s="104">
        <f t="shared" si="17"/>
        <v>0</v>
      </c>
      <c r="Q39" s="103">
        <v>0.84099999999999997</v>
      </c>
      <c r="R39" s="99">
        <f t="shared" si="18"/>
        <v>2.5809342306759837</v>
      </c>
      <c r="S39" s="103">
        <v>0</v>
      </c>
      <c r="T39" s="104">
        <f t="shared" si="19"/>
        <v>0</v>
      </c>
      <c r="U39" s="103">
        <v>0.78200000000000003</v>
      </c>
      <c r="V39" s="99">
        <f t="shared" si="20"/>
        <v>2.3998698791779063</v>
      </c>
      <c r="W39" s="103">
        <v>1.107</v>
      </c>
      <c r="X39" s="104">
        <f t="shared" si="21"/>
        <v>3.3972582560740952</v>
      </c>
      <c r="Y39" s="103">
        <v>0</v>
      </c>
      <c r="Z39" s="99">
        <f t="shared" si="22"/>
        <v>0</v>
      </c>
      <c r="AA39" s="103">
        <v>0</v>
      </c>
      <c r="AB39" s="105">
        <f t="shared" si="23"/>
        <v>0</v>
      </c>
      <c r="AC39" s="106">
        <f t="shared" si="27"/>
        <v>4.8530000000000006</v>
      </c>
      <c r="AD39" s="105">
        <f t="shared" si="24"/>
        <v>14.893310132545245</v>
      </c>
    </row>
    <row r="40" spans="1:30" x14ac:dyDescent="0.2">
      <c r="A40" s="101">
        <v>38754</v>
      </c>
      <c r="B40" s="102" t="s">
        <v>59</v>
      </c>
      <c r="C40" s="103">
        <v>0</v>
      </c>
      <c r="D40" s="104">
        <f t="shared" si="25"/>
        <v>0</v>
      </c>
      <c r="E40" s="103">
        <v>0</v>
      </c>
      <c r="F40" s="99">
        <f t="shared" si="28"/>
        <v>0</v>
      </c>
      <c r="G40" s="103">
        <v>0</v>
      </c>
      <c r="H40" s="104">
        <f t="shared" si="28"/>
        <v>0</v>
      </c>
      <c r="I40" s="103">
        <v>0.32100000000000001</v>
      </c>
      <c r="J40" s="99">
        <f t="shared" si="14"/>
        <v>0.98511282764208186</v>
      </c>
      <c r="K40" s="103">
        <v>0</v>
      </c>
      <c r="L40" s="104">
        <f t="shared" si="15"/>
        <v>0</v>
      </c>
      <c r="M40" s="103">
        <v>1.476</v>
      </c>
      <c r="N40" s="99">
        <f t="shared" si="16"/>
        <v>4.5296776747654599</v>
      </c>
      <c r="O40" s="103">
        <v>0</v>
      </c>
      <c r="P40" s="104">
        <f t="shared" si="17"/>
        <v>0</v>
      </c>
      <c r="Q40" s="103">
        <v>0.85499999999999998</v>
      </c>
      <c r="R40" s="99">
        <f t="shared" si="18"/>
        <v>2.6238986530653583</v>
      </c>
      <c r="S40" s="103">
        <v>0</v>
      </c>
      <c r="T40" s="104">
        <f t="shared" si="19"/>
        <v>0</v>
      </c>
      <c r="U40" s="103">
        <v>0.54500000000000004</v>
      </c>
      <c r="V40" s="99">
        <f t="shared" si="20"/>
        <v>1.6725435858720703</v>
      </c>
      <c r="W40" s="103">
        <v>0.96099999999999997</v>
      </c>
      <c r="X40" s="104">
        <f t="shared" si="21"/>
        <v>2.949200708299192</v>
      </c>
      <c r="Y40" s="103">
        <v>0</v>
      </c>
      <c r="Z40" s="99">
        <f t="shared" si="22"/>
        <v>0</v>
      </c>
      <c r="AA40" s="103">
        <v>0</v>
      </c>
      <c r="AB40" s="105">
        <f t="shared" si="23"/>
        <v>0</v>
      </c>
      <c r="AC40" s="106">
        <f t="shared" si="27"/>
        <v>4.1580000000000004</v>
      </c>
      <c r="AD40" s="105">
        <f t="shared" si="24"/>
        <v>12.760433449644164</v>
      </c>
    </row>
    <row r="41" spans="1:30" x14ac:dyDescent="0.2">
      <c r="A41" s="101">
        <v>38755</v>
      </c>
      <c r="B41" s="102" t="s">
        <v>60</v>
      </c>
      <c r="C41" s="103">
        <v>0</v>
      </c>
      <c r="D41" s="104">
        <f t="shared" si="25"/>
        <v>0</v>
      </c>
      <c r="E41" s="103">
        <v>0</v>
      </c>
      <c r="F41" s="99">
        <f t="shared" si="28"/>
        <v>0</v>
      </c>
      <c r="G41" s="103">
        <v>0</v>
      </c>
      <c r="H41" s="104">
        <f t="shared" si="28"/>
        <v>0</v>
      </c>
      <c r="I41" s="103">
        <v>0.34300000000000003</v>
      </c>
      <c r="J41" s="99">
        <f t="shared" si="14"/>
        <v>1.0526283485396699</v>
      </c>
      <c r="K41" s="103">
        <v>0</v>
      </c>
      <c r="L41" s="104">
        <f t="shared" si="15"/>
        <v>0</v>
      </c>
      <c r="M41" s="103">
        <v>1.4750000000000001</v>
      </c>
      <c r="N41" s="99">
        <f t="shared" si="16"/>
        <v>4.5266087874519334</v>
      </c>
      <c r="O41" s="103">
        <v>0</v>
      </c>
      <c r="P41" s="104">
        <f t="shared" si="17"/>
        <v>0</v>
      </c>
      <c r="Q41" s="103">
        <v>0.83799999999999997</v>
      </c>
      <c r="R41" s="99">
        <f t="shared" si="18"/>
        <v>2.5717275687354038</v>
      </c>
      <c r="S41" s="103">
        <v>0</v>
      </c>
      <c r="T41" s="104">
        <f t="shared" si="19"/>
        <v>0</v>
      </c>
      <c r="U41" s="103">
        <v>0.28799999999999998</v>
      </c>
      <c r="V41" s="99">
        <f t="shared" si="20"/>
        <v>0.88383954629569961</v>
      </c>
      <c r="W41" s="103">
        <v>1.1120000000000001</v>
      </c>
      <c r="X41" s="104">
        <f t="shared" si="21"/>
        <v>3.412602692641729</v>
      </c>
      <c r="Y41" s="103">
        <v>0</v>
      </c>
      <c r="Z41" s="99">
        <f t="shared" si="22"/>
        <v>0</v>
      </c>
      <c r="AA41" s="103">
        <v>0</v>
      </c>
      <c r="AB41" s="105">
        <f t="shared" si="23"/>
        <v>0</v>
      </c>
      <c r="AC41" s="106">
        <f t="shared" si="27"/>
        <v>4.056</v>
      </c>
      <c r="AD41" s="105">
        <f t="shared" si="24"/>
        <v>12.447406943664436</v>
      </c>
    </row>
    <row r="42" spans="1:30" x14ac:dyDescent="0.2">
      <c r="A42" s="101">
        <v>38756</v>
      </c>
      <c r="B42" s="102" t="s">
        <v>61</v>
      </c>
      <c r="C42" s="103">
        <v>0</v>
      </c>
      <c r="D42" s="104">
        <f t="shared" si="25"/>
        <v>0</v>
      </c>
      <c r="E42" s="103">
        <v>0</v>
      </c>
      <c r="F42" s="99">
        <f t="shared" si="28"/>
        <v>0</v>
      </c>
      <c r="G42" s="103">
        <v>0</v>
      </c>
      <c r="H42" s="104">
        <f t="shared" si="28"/>
        <v>0</v>
      </c>
      <c r="I42" s="103">
        <v>0.47099999999999997</v>
      </c>
      <c r="J42" s="99">
        <f t="shared" si="14"/>
        <v>1.445445924671092</v>
      </c>
      <c r="K42" s="103">
        <v>0</v>
      </c>
      <c r="L42" s="104">
        <f t="shared" si="15"/>
        <v>0</v>
      </c>
      <c r="M42" s="103">
        <v>1.478</v>
      </c>
      <c r="N42" s="99">
        <f t="shared" si="16"/>
        <v>4.5358154493925138</v>
      </c>
      <c r="O42" s="103">
        <v>0</v>
      </c>
      <c r="P42" s="104">
        <f t="shared" si="17"/>
        <v>0</v>
      </c>
      <c r="Q42" s="103">
        <v>0.877</v>
      </c>
      <c r="R42" s="99">
        <f t="shared" si="18"/>
        <v>2.6914141739629462</v>
      </c>
      <c r="S42" s="103">
        <v>0</v>
      </c>
      <c r="T42" s="104">
        <f t="shared" si="19"/>
        <v>0</v>
      </c>
      <c r="U42" s="103">
        <v>0.78400000000000003</v>
      </c>
      <c r="V42" s="99">
        <f t="shared" si="20"/>
        <v>2.4060076538049597</v>
      </c>
      <c r="W42" s="103">
        <v>1.1080000000000001</v>
      </c>
      <c r="X42" s="104">
        <f t="shared" si="21"/>
        <v>3.4003271433876221</v>
      </c>
      <c r="Y42" s="103">
        <v>0</v>
      </c>
      <c r="Z42" s="99">
        <f t="shared" si="22"/>
        <v>0</v>
      </c>
      <c r="AA42" s="103">
        <v>0</v>
      </c>
      <c r="AB42" s="105">
        <f t="shared" si="23"/>
        <v>0</v>
      </c>
      <c r="AC42" s="106">
        <f t="shared" si="27"/>
        <v>4.718</v>
      </c>
      <c r="AD42" s="105">
        <f t="shared" si="24"/>
        <v>14.479010345219134</v>
      </c>
    </row>
    <row r="43" spans="1:30" x14ac:dyDescent="0.2">
      <c r="A43" s="101">
        <v>38757</v>
      </c>
      <c r="B43" s="102" t="s">
        <v>62</v>
      </c>
      <c r="C43" s="103">
        <v>0</v>
      </c>
      <c r="D43" s="104">
        <f t="shared" si="25"/>
        <v>0</v>
      </c>
      <c r="E43" s="103">
        <v>0</v>
      </c>
      <c r="F43" s="99">
        <f t="shared" si="28"/>
        <v>0</v>
      </c>
      <c r="G43" s="103">
        <v>0</v>
      </c>
      <c r="H43" s="104">
        <f t="shared" si="28"/>
        <v>0</v>
      </c>
      <c r="I43" s="103">
        <v>0.14699999999999999</v>
      </c>
      <c r="J43" s="99">
        <f t="shared" si="14"/>
        <v>0.45112643508842998</v>
      </c>
      <c r="K43" s="103">
        <v>0</v>
      </c>
      <c r="L43" s="104">
        <f t="shared" si="15"/>
        <v>0</v>
      </c>
      <c r="M43" s="103">
        <v>1.478</v>
      </c>
      <c r="N43" s="99">
        <f t="shared" si="16"/>
        <v>4.5358154493925138</v>
      </c>
      <c r="O43" s="103">
        <v>0</v>
      </c>
      <c r="P43" s="104">
        <f t="shared" si="17"/>
        <v>0</v>
      </c>
      <c r="Q43" s="103">
        <v>0.86799999999999999</v>
      </c>
      <c r="R43" s="99">
        <f t="shared" si="18"/>
        <v>2.6637941881412055</v>
      </c>
      <c r="S43" s="103">
        <v>0</v>
      </c>
      <c r="T43" s="104">
        <f t="shared" si="19"/>
        <v>0</v>
      </c>
      <c r="U43" s="103">
        <v>0.246</v>
      </c>
      <c r="V43" s="99">
        <f t="shared" si="20"/>
        <v>0.75494627912757672</v>
      </c>
      <c r="W43" s="103">
        <v>1.1120000000000001</v>
      </c>
      <c r="X43" s="104">
        <f t="shared" si="21"/>
        <v>3.412602692641729</v>
      </c>
      <c r="Y43" s="103">
        <v>0</v>
      </c>
      <c r="Z43" s="99">
        <f t="shared" si="22"/>
        <v>0</v>
      </c>
      <c r="AA43" s="103">
        <v>0</v>
      </c>
      <c r="AB43" s="105">
        <f t="shared" si="23"/>
        <v>0</v>
      </c>
      <c r="AC43" s="106">
        <f t="shared" si="27"/>
        <v>3.851</v>
      </c>
      <c r="AD43" s="105">
        <f t="shared" si="24"/>
        <v>11.818285044391455</v>
      </c>
    </row>
    <row r="44" spans="1:30" x14ac:dyDescent="0.2">
      <c r="A44" s="101">
        <v>38758</v>
      </c>
      <c r="B44" s="102" t="s">
        <v>63</v>
      </c>
      <c r="C44" s="103">
        <v>0</v>
      </c>
      <c r="D44" s="104">
        <f t="shared" si="25"/>
        <v>0</v>
      </c>
      <c r="E44" s="103">
        <v>0</v>
      </c>
      <c r="F44" s="99">
        <f t="shared" si="28"/>
        <v>0</v>
      </c>
      <c r="G44" s="103">
        <v>0</v>
      </c>
      <c r="H44" s="104">
        <f t="shared" si="28"/>
        <v>0</v>
      </c>
      <c r="I44" s="103">
        <v>0.17899999999999999</v>
      </c>
      <c r="J44" s="99">
        <f t="shared" si="14"/>
        <v>0.5493308291212855</v>
      </c>
      <c r="K44" s="103">
        <v>0</v>
      </c>
      <c r="L44" s="104">
        <f t="shared" si="15"/>
        <v>0</v>
      </c>
      <c r="M44" s="103">
        <v>1.4850000000000001</v>
      </c>
      <c r="N44" s="99">
        <f t="shared" si="16"/>
        <v>4.5572976605872011</v>
      </c>
      <c r="O44" s="103">
        <v>0</v>
      </c>
      <c r="P44" s="104">
        <f t="shared" si="17"/>
        <v>0</v>
      </c>
      <c r="Q44" s="103">
        <v>0.871</v>
      </c>
      <c r="R44" s="99">
        <f t="shared" si="18"/>
        <v>2.6730008500817859</v>
      </c>
      <c r="S44" s="103">
        <v>0</v>
      </c>
      <c r="T44" s="104">
        <f t="shared" si="19"/>
        <v>0</v>
      </c>
      <c r="U44" s="103">
        <v>0.28699999999999998</v>
      </c>
      <c r="V44" s="99">
        <f t="shared" si="20"/>
        <v>0.88077065898217288</v>
      </c>
      <c r="W44" s="103">
        <v>1.1120000000000001</v>
      </c>
      <c r="X44" s="104">
        <f t="shared" si="21"/>
        <v>3.412602692641729</v>
      </c>
      <c r="Y44" s="103">
        <v>0</v>
      </c>
      <c r="Z44" s="99">
        <f t="shared" si="22"/>
        <v>0</v>
      </c>
      <c r="AA44" s="103">
        <v>0</v>
      </c>
      <c r="AB44" s="105">
        <f t="shared" si="23"/>
        <v>0</v>
      </c>
      <c r="AC44" s="106">
        <f t="shared" si="27"/>
        <v>3.9340000000000002</v>
      </c>
      <c r="AD44" s="105">
        <f t="shared" si="24"/>
        <v>12.073002691414175</v>
      </c>
    </row>
    <row r="45" spans="1:30" x14ac:dyDescent="0.2">
      <c r="A45" s="101">
        <v>38759</v>
      </c>
      <c r="B45" s="102" t="s">
        <v>64</v>
      </c>
      <c r="C45" s="103">
        <v>0</v>
      </c>
      <c r="D45" s="104">
        <f t="shared" si="25"/>
        <v>0</v>
      </c>
      <c r="E45" s="103">
        <v>0</v>
      </c>
      <c r="F45" s="99">
        <f t="shared" si="28"/>
        <v>0</v>
      </c>
      <c r="G45" s="103">
        <v>0</v>
      </c>
      <c r="H45" s="104">
        <f t="shared" si="28"/>
        <v>0</v>
      </c>
      <c r="I45" s="103">
        <v>0.28999999999999998</v>
      </c>
      <c r="J45" s="99">
        <f t="shared" si="14"/>
        <v>0.88997732092275306</v>
      </c>
      <c r="K45" s="103">
        <v>0</v>
      </c>
      <c r="L45" s="104">
        <f t="shared" si="15"/>
        <v>0</v>
      </c>
      <c r="M45" s="103">
        <v>1.486</v>
      </c>
      <c r="N45" s="99">
        <f t="shared" si="16"/>
        <v>4.5603665479007276</v>
      </c>
      <c r="O45" s="103">
        <v>0</v>
      </c>
      <c r="P45" s="104">
        <f t="shared" si="17"/>
        <v>0</v>
      </c>
      <c r="Q45" s="103">
        <v>0.84499999999999997</v>
      </c>
      <c r="R45" s="99">
        <f t="shared" si="18"/>
        <v>2.5932097799300906</v>
      </c>
      <c r="S45" s="103">
        <v>0</v>
      </c>
      <c r="T45" s="104">
        <f t="shared" si="19"/>
        <v>0</v>
      </c>
      <c r="U45" s="103">
        <v>0.47199999999999998</v>
      </c>
      <c r="V45" s="99">
        <f t="shared" si="20"/>
        <v>1.4485148119846187</v>
      </c>
      <c r="W45" s="103">
        <v>1.1100000000000001</v>
      </c>
      <c r="X45" s="104">
        <f t="shared" si="21"/>
        <v>3.4064649180146755</v>
      </c>
      <c r="Y45" s="103">
        <v>0</v>
      </c>
      <c r="Z45" s="99">
        <f t="shared" si="22"/>
        <v>0</v>
      </c>
      <c r="AA45" s="103">
        <v>0</v>
      </c>
      <c r="AB45" s="105">
        <f t="shared" si="23"/>
        <v>0</v>
      </c>
      <c r="AC45" s="106">
        <f t="shared" si="27"/>
        <v>4.2030000000000003</v>
      </c>
      <c r="AD45" s="105">
        <f t="shared" si="24"/>
        <v>12.898533378752866</v>
      </c>
    </row>
    <row r="46" spans="1:30" x14ac:dyDescent="0.2">
      <c r="A46" s="101">
        <v>38760</v>
      </c>
      <c r="B46" s="102" t="s">
        <v>65</v>
      </c>
      <c r="C46" s="103">
        <v>0</v>
      </c>
      <c r="D46" s="104">
        <f t="shared" si="25"/>
        <v>0</v>
      </c>
      <c r="E46" s="103">
        <v>0</v>
      </c>
      <c r="F46" s="99">
        <f t="shared" ref="F46:H61" si="29">E46*1000000/325851</f>
        <v>0</v>
      </c>
      <c r="G46" s="103">
        <v>0</v>
      </c>
      <c r="H46" s="104">
        <f t="shared" si="29"/>
        <v>0</v>
      </c>
      <c r="I46" s="103">
        <v>0.30599999999999999</v>
      </c>
      <c r="J46" s="99">
        <f t="shared" si="14"/>
        <v>0.93907951793918076</v>
      </c>
      <c r="K46" s="103">
        <v>0</v>
      </c>
      <c r="L46" s="104">
        <f t="shared" si="15"/>
        <v>0</v>
      </c>
      <c r="M46" s="103">
        <v>1.4830000000000001</v>
      </c>
      <c r="N46" s="99">
        <f t="shared" si="16"/>
        <v>4.5511598859601472</v>
      </c>
      <c r="O46" s="103">
        <v>0</v>
      </c>
      <c r="P46" s="104">
        <f t="shared" si="17"/>
        <v>0</v>
      </c>
      <c r="Q46" s="103">
        <v>0.86699999999999999</v>
      </c>
      <c r="R46" s="99">
        <f t="shared" si="18"/>
        <v>2.660725300827679</v>
      </c>
      <c r="S46" s="103">
        <v>0</v>
      </c>
      <c r="T46" s="104">
        <f t="shared" si="19"/>
        <v>0</v>
      </c>
      <c r="U46" s="103">
        <v>0.499</v>
      </c>
      <c r="V46" s="99">
        <f t="shared" si="20"/>
        <v>1.5313747694498405</v>
      </c>
      <c r="W46" s="103">
        <v>1.1080000000000001</v>
      </c>
      <c r="X46" s="104">
        <f t="shared" si="21"/>
        <v>3.4003271433876221</v>
      </c>
      <c r="Y46" s="103">
        <v>0</v>
      </c>
      <c r="Z46" s="99">
        <f t="shared" si="22"/>
        <v>0</v>
      </c>
      <c r="AA46" s="103">
        <v>0</v>
      </c>
      <c r="AB46" s="105">
        <f t="shared" si="23"/>
        <v>0</v>
      </c>
      <c r="AC46" s="106">
        <f t="shared" si="27"/>
        <v>4.2629999999999999</v>
      </c>
      <c r="AD46" s="105">
        <f t="shared" si="24"/>
        <v>13.08266661756447</v>
      </c>
    </row>
    <row r="47" spans="1:30" x14ac:dyDescent="0.2">
      <c r="A47" s="101">
        <v>38761</v>
      </c>
      <c r="B47" s="102" t="s">
        <v>66</v>
      </c>
      <c r="C47" s="103">
        <v>0</v>
      </c>
      <c r="D47" s="104">
        <f t="shared" si="25"/>
        <v>0</v>
      </c>
      <c r="E47" s="103">
        <v>0</v>
      </c>
      <c r="F47" s="99">
        <f t="shared" si="29"/>
        <v>0</v>
      </c>
      <c r="G47" s="103">
        <v>0</v>
      </c>
      <c r="H47" s="104">
        <f t="shared" si="29"/>
        <v>0</v>
      </c>
      <c r="I47" s="103">
        <v>0.622</v>
      </c>
      <c r="J47" s="99">
        <f t="shared" si="14"/>
        <v>1.908847909013629</v>
      </c>
      <c r="K47" s="103">
        <v>0</v>
      </c>
      <c r="L47" s="104">
        <f t="shared" si="15"/>
        <v>0</v>
      </c>
      <c r="M47" s="103">
        <v>1.478</v>
      </c>
      <c r="N47" s="99">
        <f t="shared" si="16"/>
        <v>4.5358154493925138</v>
      </c>
      <c r="O47" s="103">
        <v>0</v>
      </c>
      <c r="P47" s="104">
        <f t="shared" si="17"/>
        <v>0</v>
      </c>
      <c r="Q47" s="103">
        <v>0.86299999999999999</v>
      </c>
      <c r="R47" s="99">
        <f t="shared" si="18"/>
        <v>2.6484497515735721</v>
      </c>
      <c r="S47" s="103">
        <v>0</v>
      </c>
      <c r="T47" s="104">
        <f t="shared" si="19"/>
        <v>0</v>
      </c>
      <c r="U47" s="103">
        <v>1.0349999999999999</v>
      </c>
      <c r="V47" s="99">
        <f t="shared" si="20"/>
        <v>3.1762983695001701</v>
      </c>
      <c r="W47" s="103">
        <v>1.103</v>
      </c>
      <c r="X47" s="104">
        <f t="shared" si="21"/>
        <v>3.3849827068199883</v>
      </c>
      <c r="Y47" s="103">
        <v>0</v>
      </c>
      <c r="Z47" s="99">
        <f t="shared" si="22"/>
        <v>0</v>
      </c>
      <c r="AA47" s="103">
        <v>0</v>
      </c>
      <c r="AB47" s="105">
        <f t="shared" si="23"/>
        <v>0</v>
      </c>
      <c r="AC47" s="106">
        <f t="shared" si="27"/>
        <v>5.101</v>
      </c>
      <c r="AD47" s="105">
        <f t="shared" si="24"/>
        <v>15.654394186299873</v>
      </c>
    </row>
    <row r="48" spans="1:30" x14ac:dyDescent="0.2">
      <c r="A48" s="101">
        <v>38762</v>
      </c>
      <c r="B48" s="102" t="s">
        <v>67</v>
      </c>
      <c r="C48" s="103">
        <v>0</v>
      </c>
      <c r="D48" s="104">
        <f t="shared" si="25"/>
        <v>0</v>
      </c>
      <c r="E48" s="103">
        <v>0</v>
      </c>
      <c r="F48" s="99">
        <f t="shared" si="29"/>
        <v>0</v>
      </c>
      <c r="G48" s="103">
        <v>0</v>
      </c>
      <c r="H48" s="104">
        <f t="shared" si="29"/>
        <v>0</v>
      </c>
      <c r="I48" s="103">
        <v>0.26800000000000002</v>
      </c>
      <c r="J48" s="99">
        <f t="shared" si="14"/>
        <v>0.82246180002516489</v>
      </c>
      <c r="K48" s="103">
        <v>0</v>
      </c>
      <c r="L48" s="104">
        <f t="shared" si="15"/>
        <v>0</v>
      </c>
      <c r="M48" s="103">
        <v>1.478</v>
      </c>
      <c r="N48" s="99">
        <f t="shared" si="16"/>
        <v>4.5358154493925138</v>
      </c>
      <c r="O48" s="103">
        <v>0</v>
      </c>
      <c r="P48" s="104">
        <f t="shared" si="17"/>
        <v>0</v>
      </c>
      <c r="Q48" s="103">
        <v>0.85499999999999998</v>
      </c>
      <c r="R48" s="99">
        <f t="shared" si="18"/>
        <v>2.6238986530653583</v>
      </c>
      <c r="S48" s="103">
        <v>0</v>
      </c>
      <c r="T48" s="104">
        <f t="shared" si="19"/>
        <v>0</v>
      </c>
      <c r="U48" s="103">
        <v>0.45100000000000001</v>
      </c>
      <c r="V48" s="99">
        <f t="shared" si="20"/>
        <v>1.3840681784005573</v>
      </c>
      <c r="W48" s="103">
        <v>1.109</v>
      </c>
      <c r="X48" s="104">
        <f t="shared" si="21"/>
        <v>3.4033960307011486</v>
      </c>
      <c r="Y48" s="103">
        <v>0</v>
      </c>
      <c r="Z48" s="99">
        <f t="shared" si="22"/>
        <v>0</v>
      </c>
      <c r="AA48" s="103">
        <v>0</v>
      </c>
      <c r="AB48" s="105">
        <f t="shared" si="23"/>
        <v>0</v>
      </c>
      <c r="AC48" s="106">
        <f t="shared" si="27"/>
        <v>4.1609999999999996</v>
      </c>
      <c r="AD48" s="105">
        <f t="shared" si="24"/>
        <v>12.76964011158474</v>
      </c>
    </row>
    <row r="49" spans="1:30" x14ac:dyDescent="0.2">
      <c r="A49" s="101">
        <v>38763</v>
      </c>
      <c r="B49" s="102" t="s">
        <v>68</v>
      </c>
      <c r="C49" s="103">
        <v>0</v>
      </c>
      <c r="D49" s="104">
        <f t="shared" si="25"/>
        <v>0</v>
      </c>
      <c r="E49" s="103">
        <v>0</v>
      </c>
      <c r="F49" s="99">
        <f t="shared" si="29"/>
        <v>0</v>
      </c>
      <c r="G49" s="103">
        <v>0</v>
      </c>
      <c r="H49" s="104">
        <f t="shared" si="29"/>
        <v>0</v>
      </c>
      <c r="I49" s="103">
        <v>0.19</v>
      </c>
      <c r="J49" s="99">
        <f t="shared" si="14"/>
        <v>0.58308858957007959</v>
      </c>
      <c r="K49" s="103">
        <v>0</v>
      </c>
      <c r="L49" s="104">
        <f t="shared" si="15"/>
        <v>0</v>
      </c>
      <c r="M49" s="103">
        <v>1.482</v>
      </c>
      <c r="N49" s="99">
        <f t="shared" si="16"/>
        <v>4.5480909986466207</v>
      </c>
      <c r="O49" s="103">
        <v>0</v>
      </c>
      <c r="P49" s="104">
        <f t="shared" si="17"/>
        <v>0</v>
      </c>
      <c r="Q49" s="103">
        <v>0.85299999999999998</v>
      </c>
      <c r="R49" s="99">
        <f t="shared" si="18"/>
        <v>2.6177608784383044</v>
      </c>
      <c r="S49" s="103">
        <v>0</v>
      </c>
      <c r="T49" s="104">
        <f t="shared" si="19"/>
        <v>0</v>
      </c>
      <c r="U49" s="103">
        <v>0.66800000000000004</v>
      </c>
      <c r="V49" s="99">
        <f t="shared" si="20"/>
        <v>2.0500167254358588</v>
      </c>
      <c r="W49" s="103">
        <v>1.1080000000000001</v>
      </c>
      <c r="X49" s="104">
        <f t="shared" si="21"/>
        <v>3.4003271433876221</v>
      </c>
      <c r="Y49" s="103">
        <v>0</v>
      </c>
      <c r="Z49" s="99">
        <f t="shared" si="22"/>
        <v>0</v>
      </c>
      <c r="AA49" s="103">
        <v>0</v>
      </c>
      <c r="AB49" s="105">
        <f t="shared" si="23"/>
        <v>0</v>
      </c>
      <c r="AC49" s="106">
        <f t="shared" si="27"/>
        <v>4.3010000000000002</v>
      </c>
      <c r="AD49" s="105">
        <f t="shared" si="24"/>
        <v>13.199284335478486</v>
      </c>
    </row>
    <row r="50" spans="1:30" x14ac:dyDescent="0.2">
      <c r="A50" s="101">
        <v>38764</v>
      </c>
      <c r="B50" s="102" t="s">
        <v>69</v>
      </c>
      <c r="C50" s="103">
        <v>0</v>
      </c>
      <c r="D50" s="104">
        <f t="shared" si="25"/>
        <v>0</v>
      </c>
      <c r="E50" s="103">
        <v>0</v>
      </c>
      <c r="F50" s="99">
        <f t="shared" si="29"/>
        <v>0</v>
      </c>
      <c r="G50" s="103">
        <v>0</v>
      </c>
      <c r="H50" s="104">
        <f t="shared" si="29"/>
        <v>0</v>
      </c>
      <c r="I50" s="103">
        <v>0</v>
      </c>
      <c r="J50" s="99">
        <f t="shared" si="14"/>
        <v>0</v>
      </c>
      <c r="K50" s="103">
        <v>0</v>
      </c>
      <c r="L50" s="104">
        <f t="shared" si="15"/>
        <v>0</v>
      </c>
      <c r="M50" s="103">
        <v>1.488</v>
      </c>
      <c r="N50" s="99">
        <f t="shared" si="16"/>
        <v>4.5665043225277815</v>
      </c>
      <c r="O50" s="103">
        <v>0</v>
      </c>
      <c r="P50" s="104">
        <f t="shared" si="17"/>
        <v>0</v>
      </c>
      <c r="Q50" s="103">
        <v>0.85499999999999998</v>
      </c>
      <c r="R50" s="99">
        <f t="shared" si="18"/>
        <v>2.6238986530653583</v>
      </c>
      <c r="S50" s="103">
        <v>0</v>
      </c>
      <c r="T50" s="104">
        <f t="shared" si="19"/>
        <v>0</v>
      </c>
      <c r="U50" s="103">
        <v>0.94799999999999995</v>
      </c>
      <c r="V50" s="99">
        <f t="shared" si="20"/>
        <v>2.9093051732233444</v>
      </c>
      <c r="W50" s="103">
        <v>1.1060000000000001</v>
      </c>
      <c r="X50" s="104">
        <f t="shared" si="21"/>
        <v>3.3941893687605686</v>
      </c>
      <c r="Y50" s="103">
        <v>0</v>
      </c>
      <c r="Z50" s="99">
        <f t="shared" si="22"/>
        <v>0</v>
      </c>
      <c r="AA50" s="103">
        <v>0</v>
      </c>
      <c r="AB50" s="105">
        <f t="shared" si="23"/>
        <v>0</v>
      </c>
      <c r="AC50" s="106">
        <f t="shared" si="27"/>
        <v>4.3970000000000002</v>
      </c>
      <c r="AD50" s="105">
        <f t="shared" si="24"/>
        <v>13.493897517577052</v>
      </c>
    </row>
    <row r="51" spans="1:30" x14ac:dyDescent="0.2">
      <c r="A51" s="101">
        <v>38765</v>
      </c>
      <c r="B51" s="102" t="s">
        <v>70</v>
      </c>
      <c r="C51" s="103">
        <v>0</v>
      </c>
      <c r="D51" s="104">
        <f t="shared" si="25"/>
        <v>0</v>
      </c>
      <c r="E51" s="103">
        <v>0</v>
      </c>
      <c r="F51" s="99">
        <f t="shared" si="29"/>
        <v>0</v>
      </c>
      <c r="G51" s="103">
        <v>0</v>
      </c>
      <c r="H51" s="104">
        <f t="shared" si="29"/>
        <v>0</v>
      </c>
      <c r="I51" s="103">
        <v>0</v>
      </c>
      <c r="J51" s="99">
        <f t="shared" si="14"/>
        <v>0</v>
      </c>
      <c r="K51" s="103">
        <v>0</v>
      </c>
      <c r="L51" s="104">
        <f t="shared" si="15"/>
        <v>0</v>
      </c>
      <c r="M51" s="103">
        <v>1.4930000000000001</v>
      </c>
      <c r="N51" s="99">
        <f t="shared" si="16"/>
        <v>4.5818487590954149</v>
      </c>
      <c r="O51" s="103">
        <v>0</v>
      </c>
      <c r="P51" s="104">
        <f t="shared" si="17"/>
        <v>0</v>
      </c>
      <c r="Q51" s="103">
        <v>0.85599999999999998</v>
      </c>
      <c r="R51" s="99">
        <f t="shared" si="18"/>
        <v>2.6269675403788848</v>
      </c>
      <c r="S51" s="103">
        <v>0</v>
      </c>
      <c r="T51" s="104">
        <f t="shared" si="19"/>
        <v>0</v>
      </c>
      <c r="U51" s="103">
        <v>0.38800000000000001</v>
      </c>
      <c r="V51" s="99">
        <f t="shared" si="20"/>
        <v>1.190728277648373</v>
      </c>
      <c r="W51" s="103">
        <v>1.105</v>
      </c>
      <c r="X51" s="104">
        <f t="shared" si="21"/>
        <v>3.3911204814470417</v>
      </c>
      <c r="Y51" s="103">
        <v>0</v>
      </c>
      <c r="Z51" s="99">
        <f t="shared" si="22"/>
        <v>0</v>
      </c>
      <c r="AA51" s="103">
        <v>0</v>
      </c>
      <c r="AB51" s="105">
        <f t="shared" si="23"/>
        <v>0</v>
      </c>
      <c r="AC51" s="106">
        <f t="shared" si="27"/>
        <v>3.8420000000000001</v>
      </c>
      <c r="AD51" s="105">
        <f t="shared" si="24"/>
        <v>11.790665058569715</v>
      </c>
    </row>
    <row r="52" spans="1:30" x14ac:dyDescent="0.2">
      <c r="A52" s="101">
        <v>38766</v>
      </c>
      <c r="B52" s="102" t="s">
        <v>71</v>
      </c>
      <c r="C52" s="103">
        <v>0</v>
      </c>
      <c r="D52" s="104">
        <f t="shared" si="25"/>
        <v>0</v>
      </c>
      <c r="E52" s="103">
        <v>0</v>
      </c>
      <c r="F52" s="99">
        <f t="shared" si="29"/>
        <v>0</v>
      </c>
      <c r="G52" s="103">
        <v>0</v>
      </c>
      <c r="H52" s="104">
        <f t="shared" si="29"/>
        <v>0</v>
      </c>
      <c r="I52" s="103">
        <v>0</v>
      </c>
      <c r="J52" s="99">
        <f t="shared" si="14"/>
        <v>0</v>
      </c>
      <c r="K52" s="103">
        <v>0</v>
      </c>
      <c r="L52" s="104">
        <f t="shared" si="15"/>
        <v>0</v>
      </c>
      <c r="M52" s="103">
        <v>1.4970000000000001</v>
      </c>
      <c r="N52" s="99">
        <f t="shared" si="16"/>
        <v>4.5941243083495218</v>
      </c>
      <c r="O52" s="103">
        <v>0</v>
      </c>
      <c r="P52" s="104">
        <f t="shared" si="17"/>
        <v>0</v>
      </c>
      <c r="Q52" s="103">
        <v>0.5</v>
      </c>
      <c r="R52" s="99">
        <f t="shared" si="18"/>
        <v>1.5344436567633672</v>
      </c>
      <c r="S52" s="103">
        <v>0</v>
      </c>
      <c r="T52" s="104">
        <f t="shared" si="19"/>
        <v>0</v>
      </c>
      <c r="U52" s="103">
        <v>0.373</v>
      </c>
      <c r="V52" s="99">
        <f t="shared" si="20"/>
        <v>1.1446949679454721</v>
      </c>
      <c r="W52" s="103">
        <v>1.105</v>
      </c>
      <c r="X52" s="104">
        <f t="shared" si="21"/>
        <v>3.3911204814470417</v>
      </c>
      <c r="Y52" s="103">
        <v>0</v>
      </c>
      <c r="Z52" s="99">
        <f t="shared" si="22"/>
        <v>0</v>
      </c>
      <c r="AA52" s="103">
        <v>0</v>
      </c>
      <c r="AB52" s="105">
        <f t="shared" si="23"/>
        <v>0</v>
      </c>
      <c r="AC52" s="106">
        <f t="shared" si="27"/>
        <v>3.4750000000000001</v>
      </c>
      <c r="AD52" s="105">
        <f t="shared" si="24"/>
        <v>10.664383414505403</v>
      </c>
    </row>
    <row r="53" spans="1:30" x14ac:dyDescent="0.2">
      <c r="A53" s="101">
        <v>38767</v>
      </c>
      <c r="B53" s="102" t="s">
        <v>72</v>
      </c>
      <c r="C53" s="103">
        <v>0</v>
      </c>
      <c r="D53" s="104">
        <f t="shared" si="25"/>
        <v>0</v>
      </c>
      <c r="E53" s="103">
        <v>0</v>
      </c>
      <c r="F53" s="99">
        <f t="shared" si="29"/>
        <v>0</v>
      </c>
      <c r="G53" s="103">
        <v>0</v>
      </c>
      <c r="H53" s="104">
        <f t="shared" si="29"/>
        <v>0</v>
      </c>
      <c r="I53" s="103">
        <v>0</v>
      </c>
      <c r="J53" s="99">
        <f t="shared" si="14"/>
        <v>0</v>
      </c>
      <c r="K53" s="103">
        <v>0</v>
      </c>
      <c r="L53" s="104">
        <f t="shared" si="15"/>
        <v>0</v>
      </c>
      <c r="M53" s="103">
        <v>1.5</v>
      </c>
      <c r="N53" s="99">
        <f t="shared" si="16"/>
        <v>4.6033309702901022</v>
      </c>
      <c r="O53" s="103">
        <v>0</v>
      </c>
      <c r="P53" s="104">
        <f t="shared" si="17"/>
        <v>0</v>
      </c>
      <c r="Q53" s="103">
        <v>0.28000000000000003</v>
      </c>
      <c r="R53" s="99">
        <f t="shared" si="18"/>
        <v>0.8592884477874857</v>
      </c>
      <c r="S53" s="103">
        <v>0</v>
      </c>
      <c r="T53" s="104">
        <f t="shared" si="19"/>
        <v>0</v>
      </c>
      <c r="U53" s="103">
        <v>1.538</v>
      </c>
      <c r="V53" s="99">
        <f t="shared" si="20"/>
        <v>4.7199486882041182</v>
      </c>
      <c r="W53" s="103">
        <v>1.1000000000000001</v>
      </c>
      <c r="X53" s="104">
        <f t="shared" si="21"/>
        <v>3.3757760448794079</v>
      </c>
      <c r="Y53" s="103">
        <v>0</v>
      </c>
      <c r="Z53" s="99">
        <f t="shared" si="22"/>
        <v>0</v>
      </c>
      <c r="AA53" s="103">
        <v>0</v>
      </c>
      <c r="AB53" s="105">
        <f t="shared" si="23"/>
        <v>0</v>
      </c>
      <c r="AC53" s="106">
        <f t="shared" si="27"/>
        <v>4.4180000000000001</v>
      </c>
      <c r="AD53" s="105">
        <f t="shared" si="24"/>
        <v>13.558344151161114</v>
      </c>
    </row>
    <row r="54" spans="1:30" x14ac:dyDescent="0.2">
      <c r="A54" s="101">
        <v>38768</v>
      </c>
      <c r="B54" s="102" t="s">
        <v>73</v>
      </c>
      <c r="C54" s="103">
        <v>0</v>
      </c>
      <c r="D54" s="104">
        <f t="shared" si="25"/>
        <v>0</v>
      </c>
      <c r="E54" s="103">
        <v>0</v>
      </c>
      <c r="F54" s="99">
        <f t="shared" si="29"/>
        <v>0</v>
      </c>
      <c r="G54" s="103">
        <v>0</v>
      </c>
      <c r="H54" s="104">
        <f t="shared" si="29"/>
        <v>0</v>
      </c>
      <c r="I54" s="103">
        <v>0</v>
      </c>
      <c r="J54" s="99">
        <f t="shared" si="14"/>
        <v>0</v>
      </c>
      <c r="K54" s="103">
        <v>0</v>
      </c>
      <c r="L54" s="104">
        <f t="shared" si="15"/>
        <v>0</v>
      </c>
      <c r="M54" s="103">
        <v>1.4990000000000001</v>
      </c>
      <c r="N54" s="99">
        <f t="shared" si="16"/>
        <v>4.6002620829765748</v>
      </c>
      <c r="O54" s="103">
        <v>0</v>
      </c>
      <c r="P54" s="104">
        <f t="shared" si="17"/>
        <v>0</v>
      </c>
      <c r="Q54" s="103">
        <v>0.90100000000000002</v>
      </c>
      <c r="R54" s="99">
        <f t="shared" si="18"/>
        <v>2.7650674694875881</v>
      </c>
      <c r="S54" s="103">
        <v>0</v>
      </c>
      <c r="T54" s="104">
        <f t="shared" si="19"/>
        <v>0</v>
      </c>
      <c r="U54" s="103">
        <v>1.0589999999999999</v>
      </c>
      <c r="V54" s="99">
        <f t="shared" si="20"/>
        <v>3.2499516650248119</v>
      </c>
      <c r="W54" s="103">
        <v>1.0980000000000001</v>
      </c>
      <c r="X54" s="104">
        <f t="shared" si="21"/>
        <v>3.3696382702523544</v>
      </c>
      <c r="Y54" s="103">
        <v>0</v>
      </c>
      <c r="Z54" s="99">
        <f t="shared" si="22"/>
        <v>0</v>
      </c>
      <c r="AA54" s="103">
        <v>0</v>
      </c>
      <c r="AB54" s="105">
        <f t="shared" si="23"/>
        <v>0</v>
      </c>
      <c r="AC54" s="106">
        <f t="shared" si="27"/>
        <v>4.5570000000000004</v>
      </c>
      <c r="AD54" s="105">
        <f t="shared" si="24"/>
        <v>13.98491948774133</v>
      </c>
    </row>
    <row r="55" spans="1:30" x14ac:dyDescent="0.2">
      <c r="A55" s="101">
        <v>38769</v>
      </c>
      <c r="B55" s="102" t="s">
        <v>74</v>
      </c>
      <c r="C55" s="103">
        <v>0</v>
      </c>
      <c r="D55" s="104">
        <f t="shared" si="25"/>
        <v>0</v>
      </c>
      <c r="E55" s="103">
        <v>0</v>
      </c>
      <c r="F55" s="99">
        <f t="shared" si="29"/>
        <v>0</v>
      </c>
      <c r="G55" s="103">
        <v>0</v>
      </c>
      <c r="H55" s="104">
        <f t="shared" si="29"/>
        <v>0</v>
      </c>
      <c r="I55" s="103">
        <v>0</v>
      </c>
      <c r="J55" s="99">
        <f t="shared" si="14"/>
        <v>0</v>
      </c>
      <c r="K55" s="103">
        <v>0</v>
      </c>
      <c r="L55" s="104">
        <f t="shared" si="15"/>
        <v>0</v>
      </c>
      <c r="M55" s="103">
        <v>1.5</v>
      </c>
      <c r="N55" s="99">
        <f t="shared" si="16"/>
        <v>4.6033309702901022</v>
      </c>
      <c r="O55" s="103">
        <v>0</v>
      </c>
      <c r="P55" s="104">
        <f t="shared" si="17"/>
        <v>0</v>
      </c>
      <c r="Q55" s="103">
        <v>0.88900000000000001</v>
      </c>
      <c r="R55" s="99">
        <f t="shared" si="18"/>
        <v>2.7282408217252669</v>
      </c>
      <c r="S55" s="103">
        <v>0</v>
      </c>
      <c r="T55" s="104">
        <f t="shared" si="19"/>
        <v>0</v>
      </c>
      <c r="U55" s="103">
        <v>0.441</v>
      </c>
      <c r="V55" s="99">
        <f t="shared" si="20"/>
        <v>1.35337930526529</v>
      </c>
      <c r="W55" s="103">
        <v>1.1020000000000001</v>
      </c>
      <c r="X55" s="104">
        <f t="shared" si="21"/>
        <v>3.3819138195064617</v>
      </c>
      <c r="Y55" s="103">
        <v>0</v>
      </c>
      <c r="Z55" s="99">
        <f t="shared" si="22"/>
        <v>0</v>
      </c>
      <c r="AA55" s="103">
        <v>0</v>
      </c>
      <c r="AB55" s="105">
        <f t="shared" si="23"/>
        <v>0</v>
      </c>
      <c r="AC55" s="106">
        <f t="shared" si="27"/>
        <v>3.9320000000000004</v>
      </c>
      <c r="AD55" s="105">
        <f t="shared" si="24"/>
        <v>12.066864916787122</v>
      </c>
    </row>
    <row r="56" spans="1:30" x14ac:dyDescent="0.2">
      <c r="A56" s="101">
        <v>38770</v>
      </c>
      <c r="B56" s="102" t="s">
        <v>75</v>
      </c>
      <c r="C56" s="103">
        <v>0</v>
      </c>
      <c r="D56" s="104">
        <f t="shared" si="25"/>
        <v>0</v>
      </c>
      <c r="E56" s="103">
        <v>0</v>
      </c>
      <c r="F56" s="99">
        <f t="shared" si="29"/>
        <v>0</v>
      </c>
      <c r="G56" s="103">
        <v>0</v>
      </c>
      <c r="H56" s="104">
        <f t="shared" si="29"/>
        <v>0</v>
      </c>
      <c r="I56" s="103">
        <v>0</v>
      </c>
      <c r="J56" s="99">
        <f t="shared" si="14"/>
        <v>0</v>
      </c>
      <c r="K56" s="103">
        <v>0</v>
      </c>
      <c r="L56" s="104">
        <f t="shared" si="15"/>
        <v>0</v>
      </c>
      <c r="M56" s="103">
        <v>1.5</v>
      </c>
      <c r="N56" s="99">
        <f t="shared" si="16"/>
        <v>4.6033309702901022</v>
      </c>
      <c r="O56" s="103">
        <v>0</v>
      </c>
      <c r="P56" s="104">
        <f t="shared" si="17"/>
        <v>0</v>
      </c>
      <c r="Q56" s="103">
        <v>0.876</v>
      </c>
      <c r="R56" s="99">
        <f t="shared" si="18"/>
        <v>2.6883452866494197</v>
      </c>
      <c r="S56" s="103">
        <v>0</v>
      </c>
      <c r="T56" s="104">
        <f t="shared" si="19"/>
        <v>0</v>
      </c>
      <c r="U56" s="103">
        <v>0.48199999999999998</v>
      </c>
      <c r="V56" s="99">
        <f t="shared" si="20"/>
        <v>1.479203685119886</v>
      </c>
      <c r="W56" s="103">
        <v>1.101</v>
      </c>
      <c r="X56" s="104">
        <f t="shared" si="21"/>
        <v>3.3788449321929348</v>
      </c>
      <c r="Y56" s="103">
        <v>0</v>
      </c>
      <c r="Z56" s="99">
        <f t="shared" si="22"/>
        <v>0</v>
      </c>
      <c r="AA56" s="103">
        <v>0</v>
      </c>
      <c r="AB56" s="105">
        <f t="shared" si="23"/>
        <v>0</v>
      </c>
      <c r="AC56" s="106">
        <f t="shared" si="27"/>
        <v>3.9589999999999996</v>
      </c>
      <c r="AD56" s="105">
        <f t="shared" si="24"/>
        <v>12.149724874252341</v>
      </c>
    </row>
    <row r="57" spans="1:30" x14ac:dyDescent="0.2">
      <c r="A57" s="101">
        <v>38771</v>
      </c>
      <c r="B57" s="102" t="s">
        <v>76</v>
      </c>
      <c r="C57" s="103">
        <v>0</v>
      </c>
      <c r="D57" s="104">
        <f t="shared" si="25"/>
        <v>0</v>
      </c>
      <c r="E57" s="103">
        <v>0</v>
      </c>
      <c r="F57" s="99">
        <f t="shared" si="29"/>
        <v>0</v>
      </c>
      <c r="G57" s="103">
        <v>0</v>
      </c>
      <c r="H57" s="104">
        <f t="shared" si="29"/>
        <v>0</v>
      </c>
      <c r="I57" s="103">
        <v>0</v>
      </c>
      <c r="J57" s="99">
        <f t="shared" si="14"/>
        <v>0</v>
      </c>
      <c r="K57" s="103">
        <v>0</v>
      </c>
      <c r="L57" s="104">
        <f t="shared" si="15"/>
        <v>0</v>
      </c>
      <c r="M57" s="103">
        <v>1.502</v>
      </c>
      <c r="N57" s="99">
        <f t="shared" si="16"/>
        <v>4.6094687449171552</v>
      </c>
      <c r="O57" s="103">
        <v>0</v>
      </c>
      <c r="P57" s="104">
        <f t="shared" si="17"/>
        <v>0</v>
      </c>
      <c r="Q57" s="103">
        <v>0.875</v>
      </c>
      <c r="R57" s="99">
        <f t="shared" si="18"/>
        <v>2.6852763993358928</v>
      </c>
      <c r="S57" s="103">
        <v>0</v>
      </c>
      <c r="T57" s="104">
        <f t="shared" si="19"/>
        <v>0</v>
      </c>
      <c r="U57" s="103">
        <v>0.32500000000000001</v>
      </c>
      <c r="V57" s="99">
        <f t="shared" si="20"/>
        <v>0.99738837689618876</v>
      </c>
      <c r="W57" s="103">
        <v>1.101</v>
      </c>
      <c r="X57" s="104">
        <f t="shared" si="21"/>
        <v>3.3788449321929348</v>
      </c>
      <c r="Y57" s="103">
        <v>0</v>
      </c>
      <c r="Z57" s="99">
        <f t="shared" si="22"/>
        <v>0</v>
      </c>
      <c r="AA57" s="103">
        <v>0</v>
      </c>
      <c r="AB57" s="105">
        <f t="shared" si="23"/>
        <v>0</v>
      </c>
      <c r="AC57" s="106">
        <f t="shared" si="27"/>
        <v>3.8029999999999999</v>
      </c>
      <c r="AD57" s="105">
        <f t="shared" si="24"/>
        <v>11.670978453342173</v>
      </c>
    </row>
    <row r="58" spans="1:30" x14ac:dyDescent="0.2">
      <c r="A58" s="101">
        <v>38772</v>
      </c>
      <c r="B58" s="102" t="s">
        <v>77</v>
      </c>
      <c r="C58" s="103">
        <v>0</v>
      </c>
      <c r="D58" s="104">
        <f t="shared" si="25"/>
        <v>0</v>
      </c>
      <c r="E58" s="103">
        <v>0</v>
      </c>
      <c r="F58" s="99">
        <f t="shared" si="29"/>
        <v>0</v>
      </c>
      <c r="G58" s="103">
        <v>0</v>
      </c>
      <c r="H58" s="104">
        <f t="shared" si="29"/>
        <v>0</v>
      </c>
      <c r="I58" s="103">
        <v>0</v>
      </c>
      <c r="J58" s="99">
        <f t="shared" si="14"/>
        <v>0</v>
      </c>
      <c r="K58" s="103">
        <v>0</v>
      </c>
      <c r="L58" s="104">
        <f t="shared" si="15"/>
        <v>0</v>
      </c>
      <c r="M58" s="103">
        <v>1.502</v>
      </c>
      <c r="N58" s="99">
        <f t="shared" si="16"/>
        <v>4.6094687449171552</v>
      </c>
      <c r="O58" s="103">
        <v>0</v>
      </c>
      <c r="P58" s="104">
        <f t="shared" si="17"/>
        <v>0</v>
      </c>
      <c r="Q58" s="103">
        <v>0.86</v>
      </c>
      <c r="R58" s="99">
        <f t="shared" si="18"/>
        <v>2.6392430896329917</v>
      </c>
      <c r="S58" s="103">
        <v>0</v>
      </c>
      <c r="T58" s="104">
        <f t="shared" si="19"/>
        <v>0</v>
      </c>
      <c r="U58" s="103">
        <v>0.36099999999999999</v>
      </c>
      <c r="V58" s="99">
        <f t="shared" si="20"/>
        <v>1.1078683201831512</v>
      </c>
      <c r="W58" s="103">
        <v>1.1000000000000001</v>
      </c>
      <c r="X58" s="104">
        <f t="shared" si="21"/>
        <v>3.3757760448794079</v>
      </c>
      <c r="Y58" s="103">
        <v>0</v>
      </c>
      <c r="Z58" s="99">
        <f t="shared" si="22"/>
        <v>0</v>
      </c>
      <c r="AA58" s="103">
        <v>0</v>
      </c>
      <c r="AB58" s="105">
        <f t="shared" si="23"/>
        <v>0</v>
      </c>
      <c r="AC58" s="106">
        <f t="shared" si="27"/>
        <v>3.823</v>
      </c>
      <c r="AD58" s="105">
        <f t="shared" si="24"/>
        <v>11.732356199612706</v>
      </c>
    </row>
    <row r="59" spans="1:30" x14ac:dyDescent="0.2">
      <c r="A59" s="101">
        <v>38773</v>
      </c>
      <c r="B59" s="102" t="s">
        <v>78</v>
      </c>
      <c r="C59" s="103">
        <v>0</v>
      </c>
      <c r="D59" s="104">
        <f t="shared" si="25"/>
        <v>0</v>
      </c>
      <c r="E59" s="103">
        <v>0</v>
      </c>
      <c r="F59" s="99">
        <f t="shared" si="29"/>
        <v>0</v>
      </c>
      <c r="G59" s="103">
        <v>0</v>
      </c>
      <c r="H59" s="104">
        <f t="shared" si="29"/>
        <v>0</v>
      </c>
      <c r="I59" s="103">
        <v>0</v>
      </c>
      <c r="J59" s="99">
        <f t="shared" si="14"/>
        <v>0</v>
      </c>
      <c r="K59" s="103">
        <v>0</v>
      </c>
      <c r="L59" s="104">
        <f t="shared" si="15"/>
        <v>0</v>
      </c>
      <c r="M59" s="103">
        <v>1.504</v>
      </c>
      <c r="N59" s="99">
        <f t="shared" si="16"/>
        <v>4.6156065195442091</v>
      </c>
      <c r="O59" s="103">
        <v>0</v>
      </c>
      <c r="P59" s="104">
        <f t="shared" si="17"/>
        <v>0</v>
      </c>
      <c r="Q59" s="103">
        <v>0.86099999999999999</v>
      </c>
      <c r="R59" s="99">
        <f t="shared" si="18"/>
        <v>2.6423119769465186</v>
      </c>
      <c r="S59" s="103">
        <v>0</v>
      </c>
      <c r="T59" s="104">
        <f t="shared" si="19"/>
        <v>0</v>
      </c>
      <c r="U59" s="103">
        <v>1.1879999999999999</v>
      </c>
      <c r="V59" s="99">
        <f t="shared" si="20"/>
        <v>3.6458381284697605</v>
      </c>
      <c r="W59" s="103">
        <v>1.0960000000000001</v>
      </c>
      <c r="X59" s="104">
        <f t="shared" si="21"/>
        <v>3.363500495625301</v>
      </c>
      <c r="Y59" s="103">
        <v>0</v>
      </c>
      <c r="Z59" s="99">
        <f t="shared" si="22"/>
        <v>0</v>
      </c>
      <c r="AA59" s="103">
        <v>0</v>
      </c>
      <c r="AB59" s="105">
        <f t="shared" si="23"/>
        <v>0</v>
      </c>
      <c r="AC59" s="106">
        <f t="shared" si="27"/>
        <v>4.649</v>
      </c>
      <c r="AD59" s="105">
        <f t="shared" si="24"/>
        <v>14.267257120585789</v>
      </c>
    </row>
    <row r="60" spans="1:30" x14ac:dyDescent="0.2">
      <c r="A60" s="101">
        <v>38774</v>
      </c>
      <c r="B60" s="102" t="s">
        <v>79</v>
      </c>
      <c r="C60" s="103">
        <v>0</v>
      </c>
      <c r="D60" s="104">
        <f t="shared" si="25"/>
        <v>0</v>
      </c>
      <c r="E60" s="103">
        <v>0</v>
      </c>
      <c r="F60" s="99">
        <f t="shared" si="29"/>
        <v>0</v>
      </c>
      <c r="G60" s="103">
        <v>0</v>
      </c>
      <c r="H60" s="104">
        <f t="shared" si="29"/>
        <v>0</v>
      </c>
      <c r="I60" s="103">
        <v>0</v>
      </c>
      <c r="J60" s="99">
        <f t="shared" si="14"/>
        <v>0</v>
      </c>
      <c r="K60" s="103">
        <v>0</v>
      </c>
      <c r="L60" s="104">
        <f t="shared" si="15"/>
        <v>0</v>
      </c>
      <c r="M60" s="103">
        <v>1.506</v>
      </c>
      <c r="N60" s="99">
        <f t="shared" si="16"/>
        <v>4.6217442941712621</v>
      </c>
      <c r="O60" s="103">
        <v>0</v>
      </c>
      <c r="P60" s="104">
        <f t="shared" si="17"/>
        <v>0</v>
      </c>
      <c r="Q60" s="103">
        <v>0.84299999999999997</v>
      </c>
      <c r="R60" s="99">
        <f t="shared" si="18"/>
        <v>2.5870720053030372</v>
      </c>
      <c r="S60" s="103">
        <v>0</v>
      </c>
      <c r="T60" s="104">
        <f t="shared" si="19"/>
        <v>0</v>
      </c>
      <c r="U60" s="103">
        <v>0.70199999999999996</v>
      </c>
      <c r="V60" s="99">
        <f t="shared" si="20"/>
        <v>2.1543588940957679</v>
      </c>
      <c r="W60" s="103">
        <v>1.0980000000000001</v>
      </c>
      <c r="X60" s="104">
        <f t="shared" si="21"/>
        <v>3.3696382702523544</v>
      </c>
      <c r="Y60" s="103">
        <v>0</v>
      </c>
      <c r="Z60" s="99">
        <f t="shared" si="22"/>
        <v>0</v>
      </c>
      <c r="AA60" s="103">
        <v>0</v>
      </c>
      <c r="AB60" s="105">
        <f t="shared" si="23"/>
        <v>0</v>
      </c>
      <c r="AC60" s="106">
        <f t="shared" si="27"/>
        <v>4.149</v>
      </c>
      <c r="AD60" s="105">
        <f t="shared" si="24"/>
        <v>12.732813463822422</v>
      </c>
    </row>
    <row r="61" spans="1:30" x14ac:dyDescent="0.2">
      <c r="A61" s="101">
        <v>38775</v>
      </c>
      <c r="B61" s="102" t="s">
        <v>80</v>
      </c>
      <c r="C61" s="103">
        <v>0</v>
      </c>
      <c r="D61" s="104">
        <f t="shared" si="25"/>
        <v>0</v>
      </c>
      <c r="E61" s="103">
        <v>0</v>
      </c>
      <c r="F61" s="99">
        <f t="shared" si="29"/>
        <v>0</v>
      </c>
      <c r="G61" s="103">
        <v>0</v>
      </c>
      <c r="H61" s="104">
        <f t="shared" si="29"/>
        <v>0</v>
      </c>
      <c r="I61" s="103">
        <v>0.41299999999999998</v>
      </c>
      <c r="J61" s="99">
        <f t="shared" si="14"/>
        <v>1.2674504604865413</v>
      </c>
      <c r="K61" s="103">
        <v>0</v>
      </c>
      <c r="L61" s="104">
        <f t="shared" si="15"/>
        <v>0</v>
      </c>
      <c r="M61" s="103">
        <v>1.504</v>
      </c>
      <c r="N61" s="99">
        <f t="shared" si="16"/>
        <v>4.6156065195442091</v>
      </c>
      <c r="O61" s="103">
        <v>0</v>
      </c>
      <c r="P61" s="104">
        <f t="shared" si="17"/>
        <v>0</v>
      </c>
      <c r="Q61" s="103">
        <v>0.86499999999999999</v>
      </c>
      <c r="R61" s="99">
        <f t="shared" si="18"/>
        <v>2.6545875262006255</v>
      </c>
      <c r="S61" s="103">
        <v>0</v>
      </c>
      <c r="T61" s="104">
        <f t="shared" si="19"/>
        <v>0</v>
      </c>
      <c r="U61" s="103">
        <v>1.532</v>
      </c>
      <c r="V61" s="99">
        <f t="shared" si="20"/>
        <v>4.7015353643229574</v>
      </c>
      <c r="W61" s="103">
        <v>1.0900000000000001</v>
      </c>
      <c r="X61" s="104">
        <f t="shared" si="21"/>
        <v>3.3450871717441406</v>
      </c>
      <c r="Y61" s="103">
        <v>0</v>
      </c>
      <c r="Z61" s="99">
        <f t="shared" si="22"/>
        <v>0</v>
      </c>
      <c r="AA61" s="103">
        <v>0.247</v>
      </c>
      <c r="AB61" s="105">
        <f t="shared" si="23"/>
        <v>0.75801516644110345</v>
      </c>
      <c r="AC61" s="106">
        <f t="shared" si="27"/>
        <v>5.6509999999999998</v>
      </c>
      <c r="AD61" s="105">
        <f t="shared" si="24"/>
        <v>17.342282208739576</v>
      </c>
    </row>
    <row r="62" spans="1:30" x14ac:dyDescent="0.2">
      <c r="A62" s="101">
        <v>38776</v>
      </c>
      <c r="B62" s="102" t="s">
        <v>81</v>
      </c>
      <c r="C62" s="103">
        <v>0</v>
      </c>
      <c r="D62" s="104">
        <f t="shared" si="25"/>
        <v>0</v>
      </c>
      <c r="E62" s="103">
        <v>0</v>
      </c>
      <c r="F62" s="99">
        <f t="shared" ref="F62:H77" si="30">E62*1000000/325851</f>
        <v>0</v>
      </c>
      <c r="G62" s="103">
        <v>0</v>
      </c>
      <c r="H62" s="104">
        <f t="shared" si="30"/>
        <v>0</v>
      </c>
      <c r="I62" s="103">
        <v>0.55800000000000005</v>
      </c>
      <c r="J62" s="99">
        <f t="shared" si="14"/>
        <v>1.7124391209479179</v>
      </c>
      <c r="K62" s="103">
        <v>0</v>
      </c>
      <c r="L62" s="104">
        <f t="shared" si="15"/>
        <v>0</v>
      </c>
      <c r="M62" s="103">
        <v>1.4930000000000001</v>
      </c>
      <c r="N62" s="99">
        <f t="shared" si="16"/>
        <v>4.5818487590954149</v>
      </c>
      <c r="O62" s="103">
        <v>0</v>
      </c>
      <c r="P62" s="104">
        <f t="shared" si="17"/>
        <v>0</v>
      </c>
      <c r="Q62" s="103">
        <v>0.84199999999999997</v>
      </c>
      <c r="R62" s="99">
        <f t="shared" si="18"/>
        <v>2.5840031179895107</v>
      </c>
      <c r="S62" s="103">
        <v>0</v>
      </c>
      <c r="T62" s="104">
        <f t="shared" si="19"/>
        <v>0</v>
      </c>
      <c r="U62" s="103">
        <v>0.90600000000000003</v>
      </c>
      <c r="V62" s="99">
        <f t="shared" si="20"/>
        <v>2.7804119060552215</v>
      </c>
      <c r="W62" s="103">
        <v>1.0900000000000001</v>
      </c>
      <c r="X62" s="104">
        <f t="shared" si="21"/>
        <v>3.3450871717441406</v>
      </c>
      <c r="Y62" s="103">
        <v>0</v>
      </c>
      <c r="Z62" s="99">
        <f t="shared" si="22"/>
        <v>0</v>
      </c>
      <c r="AA62" s="103">
        <v>0</v>
      </c>
      <c r="AB62" s="105">
        <f t="shared" si="23"/>
        <v>0</v>
      </c>
      <c r="AC62" s="106">
        <f t="shared" si="27"/>
        <v>4.8890000000000002</v>
      </c>
      <c r="AD62" s="105">
        <f t="shared" si="24"/>
        <v>15.003790075832205</v>
      </c>
    </row>
    <row r="63" spans="1:30" x14ac:dyDescent="0.2">
      <c r="A63" s="101">
        <v>38777</v>
      </c>
      <c r="B63" s="102" t="s">
        <v>54</v>
      </c>
      <c r="C63" s="103">
        <v>0</v>
      </c>
      <c r="D63" s="104">
        <f t="shared" si="25"/>
        <v>0</v>
      </c>
      <c r="E63" s="103">
        <v>0</v>
      </c>
      <c r="F63" s="99">
        <f t="shared" si="30"/>
        <v>0</v>
      </c>
      <c r="G63" s="103">
        <v>0</v>
      </c>
      <c r="H63" s="104">
        <f t="shared" si="30"/>
        <v>0</v>
      </c>
      <c r="I63" s="103">
        <v>0.621</v>
      </c>
      <c r="J63" s="99">
        <f t="shared" si="14"/>
        <v>1.9057790217001023</v>
      </c>
      <c r="K63" s="103">
        <v>0</v>
      </c>
      <c r="L63" s="104">
        <f t="shared" si="15"/>
        <v>0</v>
      </c>
      <c r="M63" s="103">
        <v>1.4850000000000001</v>
      </c>
      <c r="N63" s="99">
        <f t="shared" si="16"/>
        <v>4.5572976605872011</v>
      </c>
      <c r="O63" s="103">
        <v>0</v>
      </c>
      <c r="P63" s="104">
        <f t="shared" si="17"/>
        <v>0</v>
      </c>
      <c r="Q63" s="103">
        <v>0.876</v>
      </c>
      <c r="R63" s="99">
        <f t="shared" si="18"/>
        <v>2.6883452866494197</v>
      </c>
      <c r="S63" s="103">
        <v>0</v>
      </c>
      <c r="T63" s="104">
        <f t="shared" si="19"/>
        <v>0</v>
      </c>
      <c r="U63" s="103">
        <v>1.022</v>
      </c>
      <c r="V63" s="99">
        <f t="shared" si="20"/>
        <v>3.1364028344243229</v>
      </c>
      <c r="W63" s="103">
        <v>1.0860000000000001</v>
      </c>
      <c r="X63" s="104">
        <f t="shared" si="21"/>
        <v>3.3328116224900337</v>
      </c>
      <c r="Y63" s="103">
        <v>0</v>
      </c>
      <c r="Z63" s="99">
        <f t="shared" si="22"/>
        <v>0</v>
      </c>
      <c r="AA63" s="103">
        <v>0</v>
      </c>
      <c r="AB63" s="105">
        <f t="shared" si="23"/>
        <v>0</v>
      </c>
      <c r="AC63" s="106">
        <f t="shared" si="27"/>
        <v>5.09</v>
      </c>
      <c r="AD63" s="105">
        <f t="shared" si="24"/>
        <v>15.62063642585108</v>
      </c>
    </row>
    <row r="64" spans="1:30" x14ac:dyDescent="0.2">
      <c r="A64" s="101">
        <v>38778</v>
      </c>
      <c r="B64" s="102" t="s">
        <v>55</v>
      </c>
      <c r="C64" s="103">
        <v>0</v>
      </c>
      <c r="D64" s="104">
        <f t="shared" si="25"/>
        <v>0</v>
      </c>
      <c r="E64" s="103">
        <v>0</v>
      </c>
      <c r="F64" s="99">
        <f t="shared" si="30"/>
        <v>0</v>
      </c>
      <c r="G64" s="103">
        <v>0</v>
      </c>
      <c r="H64" s="104">
        <f t="shared" si="30"/>
        <v>0</v>
      </c>
      <c r="I64" s="103">
        <v>0.59699999999999998</v>
      </c>
      <c r="J64" s="99">
        <f t="shared" si="14"/>
        <v>1.8321257261754607</v>
      </c>
      <c r="K64" s="103">
        <v>0</v>
      </c>
      <c r="L64" s="104">
        <f t="shared" si="15"/>
        <v>0</v>
      </c>
      <c r="M64" s="103">
        <v>1.482</v>
      </c>
      <c r="N64" s="99">
        <f t="shared" si="16"/>
        <v>4.5480909986466207</v>
      </c>
      <c r="O64" s="103">
        <v>0</v>
      </c>
      <c r="P64" s="104">
        <f t="shared" si="17"/>
        <v>0</v>
      </c>
      <c r="Q64" s="103">
        <v>0.85699999999999998</v>
      </c>
      <c r="R64" s="99">
        <f t="shared" si="18"/>
        <v>2.6300364276924117</v>
      </c>
      <c r="S64" s="103">
        <v>0</v>
      </c>
      <c r="T64" s="104">
        <f t="shared" si="19"/>
        <v>0</v>
      </c>
      <c r="U64" s="103">
        <v>0.98699999999999999</v>
      </c>
      <c r="V64" s="99">
        <f t="shared" si="20"/>
        <v>3.0289917784508869</v>
      </c>
      <c r="W64" s="103">
        <v>1.0880000000000001</v>
      </c>
      <c r="X64" s="104">
        <f t="shared" si="21"/>
        <v>3.3389493971170872</v>
      </c>
      <c r="Y64" s="103">
        <v>0</v>
      </c>
      <c r="Z64" s="99">
        <f t="shared" si="22"/>
        <v>0</v>
      </c>
      <c r="AA64" s="103">
        <v>0</v>
      </c>
      <c r="AB64" s="105">
        <f t="shared" si="23"/>
        <v>0</v>
      </c>
      <c r="AC64" s="106">
        <f t="shared" si="27"/>
        <v>5.0110000000000001</v>
      </c>
      <c r="AD64" s="105">
        <f t="shared" si="24"/>
        <v>15.378194328082467</v>
      </c>
    </row>
    <row r="65" spans="1:30" x14ac:dyDescent="0.2">
      <c r="A65" s="101">
        <v>38779</v>
      </c>
      <c r="B65" s="102" t="s">
        <v>56</v>
      </c>
      <c r="C65" s="103">
        <v>0</v>
      </c>
      <c r="D65" s="104">
        <f t="shared" si="25"/>
        <v>0</v>
      </c>
      <c r="E65" s="103">
        <v>0</v>
      </c>
      <c r="F65" s="99">
        <f t="shared" si="30"/>
        <v>0</v>
      </c>
      <c r="G65" s="103">
        <v>0</v>
      </c>
      <c r="H65" s="104">
        <f t="shared" si="30"/>
        <v>0</v>
      </c>
      <c r="I65" s="103">
        <v>0.55200000000000005</v>
      </c>
      <c r="J65" s="99">
        <f t="shared" si="14"/>
        <v>1.6940257970667576</v>
      </c>
      <c r="K65" s="103">
        <v>0</v>
      </c>
      <c r="L65" s="104">
        <f t="shared" si="15"/>
        <v>0</v>
      </c>
      <c r="M65" s="103">
        <v>1.4770000000000001</v>
      </c>
      <c r="N65" s="99">
        <f t="shared" si="16"/>
        <v>4.5327465620789873</v>
      </c>
      <c r="O65" s="103">
        <v>0</v>
      </c>
      <c r="P65" s="104">
        <f t="shared" si="17"/>
        <v>0</v>
      </c>
      <c r="Q65" s="103">
        <v>0.87</v>
      </c>
      <c r="R65" s="99">
        <f t="shared" si="18"/>
        <v>2.6699319627682589</v>
      </c>
      <c r="S65" s="103">
        <v>0</v>
      </c>
      <c r="T65" s="104">
        <f t="shared" si="19"/>
        <v>0</v>
      </c>
      <c r="U65" s="103">
        <v>0.91300000000000003</v>
      </c>
      <c r="V65" s="99">
        <f t="shared" si="20"/>
        <v>2.8018941172499088</v>
      </c>
      <c r="W65" s="103">
        <v>1.087</v>
      </c>
      <c r="X65" s="104">
        <f t="shared" si="21"/>
        <v>3.3358805098035607</v>
      </c>
      <c r="Y65" s="103">
        <v>0</v>
      </c>
      <c r="Z65" s="99">
        <f t="shared" si="22"/>
        <v>0</v>
      </c>
      <c r="AA65" s="103">
        <v>0</v>
      </c>
      <c r="AB65" s="105">
        <f t="shared" si="23"/>
        <v>0</v>
      </c>
      <c r="AC65" s="106">
        <f t="shared" si="27"/>
        <v>4.899</v>
      </c>
      <c r="AD65" s="105">
        <f t="shared" si="24"/>
        <v>15.034478948967473</v>
      </c>
    </row>
    <row r="66" spans="1:30" x14ac:dyDescent="0.2">
      <c r="A66" s="101">
        <v>38780</v>
      </c>
      <c r="B66" s="102" t="s">
        <v>57</v>
      </c>
      <c r="C66" s="103">
        <v>0</v>
      </c>
      <c r="D66" s="104">
        <f t="shared" si="25"/>
        <v>0</v>
      </c>
      <c r="E66" s="103">
        <v>0</v>
      </c>
      <c r="F66" s="99">
        <f t="shared" si="30"/>
        <v>0</v>
      </c>
      <c r="G66" s="103">
        <v>0</v>
      </c>
      <c r="H66" s="104">
        <f t="shared" si="30"/>
        <v>0</v>
      </c>
      <c r="I66" s="103">
        <v>0.48599999999999999</v>
      </c>
      <c r="J66" s="99">
        <f t="shared" si="14"/>
        <v>1.4914792343739931</v>
      </c>
      <c r="K66" s="103">
        <v>0</v>
      </c>
      <c r="L66" s="104">
        <f t="shared" si="15"/>
        <v>0</v>
      </c>
      <c r="M66" s="103">
        <v>1.4750000000000001</v>
      </c>
      <c r="N66" s="99">
        <f t="shared" si="16"/>
        <v>4.5266087874519334</v>
      </c>
      <c r="O66" s="103">
        <v>0</v>
      </c>
      <c r="P66" s="104">
        <f t="shared" si="17"/>
        <v>0</v>
      </c>
      <c r="Q66" s="103">
        <v>0.85499999999999998</v>
      </c>
      <c r="R66" s="99">
        <f t="shared" si="18"/>
        <v>2.6238986530653583</v>
      </c>
      <c r="S66" s="103">
        <v>0</v>
      </c>
      <c r="T66" s="104">
        <f t="shared" si="19"/>
        <v>0</v>
      </c>
      <c r="U66" s="103">
        <v>0.80500000000000005</v>
      </c>
      <c r="V66" s="99">
        <f t="shared" si="20"/>
        <v>2.4704542873890212</v>
      </c>
      <c r="W66" s="103">
        <v>1.089</v>
      </c>
      <c r="X66" s="104">
        <f t="shared" si="21"/>
        <v>3.3420182844306141</v>
      </c>
      <c r="Y66" s="103">
        <v>0</v>
      </c>
      <c r="Z66" s="99">
        <f t="shared" si="22"/>
        <v>0</v>
      </c>
      <c r="AA66" s="103">
        <v>0</v>
      </c>
      <c r="AB66" s="105">
        <f t="shared" si="23"/>
        <v>0</v>
      </c>
      <c r="AC66" s="106">
        <f t="shared" si="27"/>
        <v>4.71</v>
      </c>
      <c r="AD66" s="105">
        <f t="shared" si="24"/>
        <v>14.45445924671092</v>
      </c>
    </row>
    <row r="67" spans="1:30" x14ac:dyDescent="0.2">
      <c r="A67" s="101">
        <v>38781</v>
      </c>
      <c r="B67" s="102" t="s">
        <v>58</v>
      </c>
      <c r="C67" s="103">
        <v>0</v>
      </c>
      <c r="D67" s="104">
        <f t="shared" si="25"/>
        <v>0</v>
      </c>
      <c r="E67" s="103">
        <v>0</v>
      </c>
      <c r="F67" s="99">
        <f t="shared" si="30"/>
        <v>0</v>
      </c>
      <c r="G67" s="103">
        <v>0</v>
      </c>
      <c r="H67" s="104">
        <f t="shared" si="30"/>
        <v>0</v>
      </c>
      <c r="I67" s="103">
        <v>0.68</v>
      </c>
      <c r="J67" s="99">
        <f t="shared" si="14"/>
        <v>2.0868433731981795</v>
      </c>
      <c r="K67" s="103">
        <v>0</v>
      </c>
      <c r="L67" s="104">
        <f t="shared" si="15"/>
        <v>0</v>
      </c>
      <c r="M67" s="103">
        <v>1.472</v>
      </c>
      <c r="N67" s="99">
        <f t="shared" si="16"/>
        <v>4.517402125511353</v>
      </c>
      <c r="O67" s="103">
        <v>0</v>
      </c>
      <c r="P67" s="104">
        <f t="shared" si="17"/>
        <v>0</v>
      </c>
      <c r="Q67" s="103">
        <v>0.84299999999999997</v>
      </c>
      <c r="R67" s="99">
        <f t="shared" si="18"/>
        <v>2.5870720053030372</v>
      </c>
      <c r="S67" s="103">
        <v>0</v>
      </c>
      <c r="T67" s="104">
        <f t="shared" si="19"/>
        <v>0</v>
      </c>
      <c r="U67" s="103">
        <v>1.131</v>
      </c>
      <c r="V67" s="99">
        <f t="shared" si="20"/>
        <v>3.470911551598737</v>
      </c>
      <c r="W67" s="103">
        <v>1.0840000000000001</v>
      </c>
      <c r="X67" s="104">
        <f t="shared" si="21"/>
        <v>3.3266738478629803</v>
      </c>
      <c r="Y67" s="103">
        <v>0</v>
      </c>
      <c r="Z67" s="99">
        <f t="shared" si="22"/>
        <v>0</v>
      </c>
      <c r="AA67" s="103">
        <v>0</v>
      </c>
      <c r="AB67" s="105">
        <f t="shared" si="23"/>
        <v>0</v>
      </c>
      <c r="AC67" s="106">
        <f t="shared" si="27"/>
        <v>5.2100000000000009</v>
      </c>
      <c r="AD67" s="105">
        <f t="shared" si="24"/>
        <v>15.98890290347429</v>
      </c>
    </row>
    <row r="68" spans="1:30" x14ac:dyDescent="0.2">
      <c r="A68" s="101">
        <v>38782</v>
      </c>
      <c r="B68" s="102" t="s">
        <v>59</v>
      </c>
      <c r="C68" s="103">
        <v>0</v>
      </c>
      <c r="D68" s="104">
        <f t="shared" si="25"/>
        <v>0</v>
      </c>
      <c r="E68" s="103">
        <v>0</v>
      </c>
      <c r="F68" s="99">
        <f t="shared" si="30"/>
        <v>0</v>
      </c>
      <c r="G68" s="103">
        <v>0</v>
      </c>
      <c r="H68" s="104">
        <f t="shared" si="30"/>
        <v>0</v>
      </c>
      <c r="I68" s="103">
        <v>0.745</v>
      </c>
      <c r="J68" s="99">
        <f t="shared" si="14"/>
        <v>2.2863210485774172</v>
      </c>
      <c r="K68" s="103">
        <v>0</v>
      </c>
      <c r="L68" s="104">
        <f t="shared" si="15"/>
        <v>0</v>
      </c>
      <c r="M68" s="103">
        <v>1.468</v>
      </c>
      <c r="N68" s="99">
        <f t="shared" si="16"/>
        <v>4.5051265762572461</v>
      </c>
      <c r="O68" s="103">
        <v>0</v>
      </c>
      <c r="P68" s="104">
        <f t="shared" si="17"/>
        <v>0</v>
      </c>
      <c r="Q68" s="103">
        <v>0.85699999999999998</v>
      </c>
      <c r="R68" s="99">
        <f t="shared" si="18"/>
        <v>2.6300364276924117</v>
      </c>
      <c r="S68" s="103">
        <v>0</v>
      </c>
      <c r="T68" s="104">
        <f t="shared" si="19"/>
        <v>0</v>
      </c>
      <c r="U68" s="103">
        <v>1.2529999999999999</v>
      </c>
      <c r="V68" s="99">
        <f t="shared" si="20"/>
        <v>3.8453158038489983</v>
      </c>
      <c r="W68" s="103">
        <v>1.083</v>
      </c>
      <c r="X68" s="104">
        <f t="shared" si="21"/>
        <v>3.3236049605494538</v>
      </c>
      <c r="Y68" s="103">
        <v>0</v>
      </c>
      <c r="Z68" s="99">
        <f t="shared" si="22"/>
        <v>0</v>
      </c>
      <c r="AA68" s="103">
        <v>0</v>
      </c>
      <c r="AB68" s="105">
        <f t="shared" si="23"/>
        <v>0</v>
      </c>
      <c r="AC68" s="106">
        <f t="shared" si="27"/>
        <v>5.4060000000000006</v>
      </c>
      <c r="AD68" s="105">
        <f t="shared" si="24"/>
        <v>16.590404816925531</v>
      </c>
    </row>
    <row r="69" spans="1:30" x14ac:dyDescent="0.2">
      <c r="A69" s="101">
        <v>38783</v>
      </c>
      <c r="B69" s="102" t="s">
        <v>60</v>
      </c>
      <c r="C69" s="103">
        <v>0</v>
      </c>
      <c r="D69" s="104">
        <f t="shared" si="25"/>
        <v>0</v>
      </c>
      <c r="E69" s="103">
        <v>0</v>
      </c>
      <c r="F69" s="99">
        <f t="shared" si="30"/>
        <v>0</v>
      </c>
      <c r="G69" s="103">
        <v>0</v>
      </c>
      <c r="H69" s="104">
        <f t="shared" si="30"/>
        <v>0</v>
      </c>
      <c r="I69" s="103">
        <v>0.89300000000000002</v>
      </c>
      <c r="J69" s="99">
        <f t="shared" si="14"/>
        <v>2.7405163709793738</v>
      </c>
      <c r="K69" s="103">
        <v>0</v>
      </c>
      <c r="L69" s="104">
        <f t="shared" si="15"/>
        <v>0</v>
      </c>
      <c r="M69" s="103">
        <v>1.462</v>
      </c>
      <c r="N69" s="99">
        <f t="shared" si="16"/>
        <v>4.4867132523760862</v>
      </c>
      <c r="O69" s="103">
        <v>0</v>
      </c>
      <c r="P69" s="104">
        <f t="shared" si="17"/>
        <v>0</v>
      </c>
      <c r="Q69" s="103">
        <v>0.85099999999999998</v>
      </c>
      <c r="R69" s="99">
        <f t="shared" si="18"/>
        <v>2.611623103811251</v>
      </c>
      <c r="S69" s="103">
        <v>0</v>
      </c>
      <c r="T69" s="104">
        <f t="shared" si="19"/>
        <v>0</v>
      </c>
      <c r="U69" s="103">
        <v>1.5249999999999999</v>
      </c>
      <c r="V69" s="99">
        <f t="shared" si="20"/>
        <v>4.6800531531282701</v>
      </c>
      <c r="W69" s="103">
        <v>1.08</v>
      </c>
      <c r="X69" s="104">
        <f t="shared" si="21"/>
        <v>3.3143982986088734</v>
      </c>
      <c r="Y69" s="103">
        <v>0</v>
      </c>
      <c r="Z69" s="99">
        <f t="shared" si="22"/>
        <v>0</v>
      </c>
      <c r="AA69" s="103">
        <v>0</v>
      </c>
      <c r="AB69" s="105">
        <f t="shared" si="23"/>
        <v>0</v>
      </c>
      <c r="AC69" s="106">
        <f t="shared" si="27"/>
        <v>5.8109999999999999</v>
      </c>
      <c r="AD69" s="105">
        <f t="shared" si="24"/>
        <v>17.833304178903855</v>
      </c>
    </row>
    <row r="70" spans="1:30" x14ac:dyDescent="0.2">
      <c r="A70" s="101">
        <v>38784</v>
      </c>
      <c r="B70" s="102" t="s">
        <v>61</v>
      </c>
      <c r="C70" s="103">
        <v>0</v>
      </c>
      <c r="D70" s="104">
        <f t="shared" si="25"/>
        <v>0</v>
      </c>
      <c r="E70" s="103">
        <v>0</v>
      </c>
      <c r="F70" s="99">
        <f t="shared" si="30"/>
        <v>0</v>
      </c>
      <c r="G70" s="103">
        <v>0</v>
      </c>
      <c r="H70" s="104">
        <f t="shared" si="30"/>
        <v>0</v>
      </c>
      <c r="I70" s="103">
        <v>0.52300000000000002</v>
      </c>
      <c r="J70" s="99">
        <f t="shared" si="14"/>
        <v>1.6050280649744821</v>
      </c>
      <c r="K70" s="103">
        <v>0</v>
      </c>
      <c r="L70" s="104">
        <f t="shared" si="15"/>
        <v>0</v>
      </c>
      <c r="M70" s="103">
        <v>1.4610000000000001</v>
      </c>
      <c r="N70" s="99">
        <f t="shared" si="16"/>
        <v>4.4836443650625597</v>
      </c>
      <c r="O70" s="103">
        <v>0</v>
      </c>
      <c r="P70" s="104">
        <f t="shared" si="17"/>
        <v>0</v>
      </c>
      <c r="Q70" s="103">
        <v>0.86</v>
      </c>
      <c r="R70" s="99">
        <f t="shared" si="18"/>
        <v>2.6392430896329917</v>
      </c>
      <c r="S70" s="103">
        <v>0</v>
      </c>
      <c r="T70" s="104">
        <f t="shared" si="19"/>
        <v>0</v>
      </c>
      <c r="U70" s="103">
        <v>0.67100000000000004</v>
      </c>
      <c r="V70" s="99">
        <f t="shared" si="20"/>
        <v>2.0592233873764387</v>
      </c>
      <c r="W70" s="103">
        <v>1.07</v>
      </c>
      <c r="X70" s="104">
        <f t="shared" si="21"/>
        <v>3.2837094254736061</v>
      </c>
      <c r="Y70" s="103">
        <v>0</v>
      </c>
      <c r="Z70" s="99">
        <f t="shared" si="22"/>
        <v>0</v>
      </c>
      <c r="AA70" s="103">
        <v>0</v>
      </c>
      <c r="AB70" s="105">
        <f t="shared" si="23"/>
        <v>0</v>
      </c>
      <c r="AC70" s="106">
        <f t="shared" si="27"/>
        <v>4.585</v>
      </c>
      <c r="AD70" s="105">
        <f t="shared" si="24"/>
        <v>14.070848332520079</v>
      </c>
    </row>
    <row r="71" spans="1:30" x14ac:dyDescent="0.2">
      <c r="A71" s="101">
        <v>38785</v>
      </c>
      <c r="B71" s="102" t="s">
        <v>62</v>
      </c>
      <c r="C71" s="103">
        <v>0</v>
      </c>
      <c r="D71" s="104">
        <f t="shared" si="25"/>
        <v>0</v>
      </c>
      <c r="E71" s="103">
        <v>0</v>
      </c>
      <c r="F71" s="99">
        <f t="shared" si="30"/>
        <v>0</v>
      </c>
      <c r="G71" s="103">
        <v>0</v>
      </c>
      <c r="H71" s="104">
        <f t="shared" si="30"/>
        <v>0</v>
      </c>
      <c r="I71" s="103">
        <v>0.27200000000000002</v>
      </c>
      <c r="J71" s="99">
        <f t="shared" si="14"/>
        <v>0.83473734927927179</v>
      </c>
      <c r="K71" s="103">
        <v>0</v>
      </c>
      <c r="L71" s="104">
        <f t="shared" si="15"/>
        <v>0</v>
      </c>
      <c r="M71" s="103">
        <v>1.466</v>
      </c>
      <c r="N71" s="99">
        <f t="shared" si="16"/>
        <v>4.4989888016301931</v>
      </c>
      <c r="O71" s="103">
        <v>0</v>
      </c>
      <c r="P71" s="104">
        <f t="shared" si="17"/>
        <v>0</v>
      </c>
      <c r="Q71" s="103">
        <v>0.871</v>
      </c>
      <c r="R71" s="99">
        <f t="shared" si="18"/>
        <v>2.6730008500817859</v>
      </c>
      <c r="S71" s="103">
        <v>0</v>
      </c>
      <c r="T71" s="104">
        <f t="shared" si="19"/>
        <v>0</v>
      </c>
      <c r="U71" s="103">
        <v>0.36299999999999999</v>
      </c>
      <c r="V71" s="99">
        <f t="shared" si="20"/>
        <v>1.1140060948102046</v>
      </c>
      <c r="W71" s="103">
        <v>1.0920000000000001</v>
      </c>
      <c r="X71" s="104">
        <f t="shared" si="21"/>
        <v>3.3512249463711941</v>
      </c>
      <c r="Y71" s="103">
        <v>0</v>
      </c>
      <c r="Z71" s="99">
        <f t="shared" si="22"/>
        <v>0</v>
      </c>
      <c r="AA71" s="103">
        <v>0</v>
      </c>
      <c r="AB71" s="105">
        <f t="shared" si="23"/>
        <v>0</v>
      </c>
      <c r="AC71" s="106">
        <f t="shared" si="27"/>
        <v>4.0640000000000001</v>
      </c>
      <c r="AD71" s="105">
        <f t="shared" si="24"/>
        <v>12.47195804217265</v>
      </c>
    </row>
    <row r="72" spans="1:30" x14ac:dyDescent="0.2">
      <c r="A72" s="101">
        <v>38786</v>
      </c>
      <c r="B72" s="102" t="s">
        <v>63</v>
      </c>
      <c r="C72" s="103">
        <v>0</v>
      </c>
      <c r="D72" s="104">
        <f t="shared" si="25"/>
        <v>0</v>
      </c>
      <c r="E72" s="103">
        <v>0</v>
      </c>
      <c r="F72" s="99">
        <f t="shared" si="30"/>
        <v>0</v>
      </c>
      <c r="G72" s="103">
        <v>0</v>
      </c>
      <c r="H72" s="104">
        <f t="shared" si="30"/>
        <v>0</v>
      </c>
      <c r="I72" s="103">
        <v>0.64</v>
      </c>
      <c r="J72" s="99">
        <f t="shared" si="14"/>
        <v>1.96408788065711</v>
      </c>
      <c r="K72" s="103">
        <v>0</v>
      </c>
      <c r="L72" s="104">
        <f t="shared" si="15"/>
        <v>0</v>
      </c>
      <c r="M72" s="103">
        <v>1.47</v>
      </c>
      <c r="N72" s="99">
        <f t="shared" si="16"/>
        <v>4.5112643508843</v>
      </c>
      <c r="O72" s="103">
        <v>0</v>
      </c>
      <c r="P72" s="104">
        <f t="shared" si="17"/>
        <v>0</v>
      </c>
      <c r="Q72" s="103">
        <v>0.61199999999999999</v>
      </c>
      <c r="R72" s="99">
        <f t="shared" si="18"/>
        <v>1.8781590358783615</v>
      </c>
      <c r="S72" s="103">
        <v>0</v>
      </c>
      <c r="T72" s="104">
        <f t="shared" si="19"/>
        <v>0</v>
      </c>
      <c r="U72" s="103">
        <v>0.71699999999999997</v>
      </c>
      <c r="V72" s="99">
        <f t="shared" si="20"/>
        <v>2.2003922037986685</v>
      </c>
      <c r="W72" s="103">
        <v>1.089</v>
      </c>
      <c r="X72" s="104">
        <f t="shared" si="21"/>
        <v>3.3420182844306141</v>
      </c>
      <c r="Y72" s="103">
        <v>0</v>
      </c>
      <c r="Z72" s="99">
        <f t="shared" si="22"/>
        <v>0</v>
      </c>
      <c r="AA72" s="103">
        <v>0</v>
      </c>
      <c r="AB72" s="105">
        <f t="shared" si="23"/>
        <v>0</v>
      </c>
      <c r="AC72" s="106">
        <f t="shared" si="27"/>
        <v>4.5280000000000005</v>
      </c>
      <c r="AD72" s="105">
        <f t="shared" si="24"/>
        <v>13.895921755649058</v>
      </c>
    </row>
    <row r="73" spans="1:30" x14ac:dyDescent="0.2">
      <c r="A73" s="101">
        <v>38787</v>
      </c>
      <c r="B73" s="102" t="s">
        <v>64</v>
      </c>
      <c r="C73" s="103">
        <v>0</v>
      </c>
      <c r="D73" s="104">
        <f t="shared" si="25"/>
        <v>0</v>
      </c>
      <c r="E73" s="103">
        <v>0</v>
      </c>
      <c r="F73" s="99">
        <f t="shared" si="30"/>
        <v>0</v>
      </c>
      <c r="G73" s="103">
        <v>0</v>
      </c>
      <c r="H73" s="104">
        <f t="shared" si="30"/>
        <v>0</v>
      </c>
      <c r="I73" s="103">
        <v>0.89600000000000002</v>
      </c>
      <c r="J73" s="99">
        <f t="shared" si="14"/>
        <v>2.7497230329199542</v>
      </c>
      <c r="K73" s="103">
        <v>0</v>
      </c>
      <c r="L73" s="104">
        <f t="shared" si="15"/>
        <v>0</v>
      </c>
      <c r="M73" s="103">
        <v>1.464</v>
      </c>
      <c r="N73" s="99">
        <f t="shared" si="16"/>
        <v>4.4928510270031392</v>
      </c>
      <c r="O73" s="103">
        <v>0</v>
      </c>
      <c r="P73" s="104">
        <f t="shared" si="17"/>
        <v>0</v>
      </c>
      <c r="Q73" s="103">
        <v>0.87</v>
      </c>
      <c r="R73" s="99">
        <f t="shared" si="18"/>
        <v>2.6699319627682589</v>
      </c>
      <c r="S73" s="103">
        <v>0</v>
      </c>
      <c r="T73" s="104">
        <f t="shared" si="19"/>
        <v>0</v>
      </c>
      <c r="U73" s="103">
        <v>0.13600000000000001</v>
      </c>
      <c r="V73" s="99">
        <f t="shared" si="20"/>
        <v>0.41736867463963589</v>
      </c>
      <c r="W73" s="103">
        <v>1.091</v>
      </c>
      <c r="X73" s="104">
        <f t="shared" si="21"/>
        <v>3.3481560590576676</v>
      </c>
      <c r="Y73" s="103">
        <v>0</v>
      </c>
      <c r="Z73" s="99">
        <f t="shared" si="22"/>
        <v>0</v>
      </c>
      <c r="AA73" s="103">
        <v>0</v>
      </c>
      <c r="AB73" s="105">
        <f t="shared" si="23"/>
        <v>0</v>
      </c>
      <c r="AC73" s="106">
        <f t="shared" si="27"/>
        <v>4.4569999999999999</v>
      </c>
      <c r="AD73" s="105">
        <f t="shared" si="24"/>
        <v>13.678030756388656</v>
      </c>
    </row>
    <row r="74" spans="1:30" x14ac:dyDescent="0.2">
      <c r="A74" s="101">
        <v>38788</v>
      </c>
      <c r="B74" s="102" t="s">
        <v>65</v>
      </c>
      <c r="C74" s="103">
        <v>0</v>
      </c>
      <c r="D74" s="104">
        <f t="shared" si="25"/>
        <v>0</v>
      </c>
      <c r="E74" s="103">
        <v>0</v>
      </c>
      <c r="F74" s="99">
        <f t="shared" si="30"/>
        <v>0</v>
      </c>
      <c r="G74" s="103">
        <v>0</v>
      </c>
      <c r="H74" s="104">
        <f t="shared" si="30"/>
        <v>0</v>
      </c>
      <c r="I74" s="103">
        <v>0.35599999999999998</v>
      </c>
      <c r="J74" s="99">
        <f t="shared" si="14"/>
        <v>1.0925238836155176</v>
      </c>
      <c r="K74" s="103">
        <v>0</v>
      </c>
      <c r="L74" s="104">
        <f t="shared" si="15"/>
        <v>0</v>
      </c>
      <c r="M74" s="103">
        <v>1.4610000000000001</v>
      </c>
      <c r="N74" s="99">
        <f t="shared" si="16"/>
        <v>4.4836443650625597</v>
      </c>
      <c r="O74" s="103">
        <v>0</v>
      </c>
      <c r="P74" s="104">
        <f t="shared" si="17"/>
        <v>0</v>
      </c>
      <c r="Q74" s="103">
        <v>0.872</v>
      </c>
      <c r="R74" s="99">
        <f t="shared" si="18"/>
        <v>2.6760697373953124</v>
      </c>
      <c r="S74" s="103">
        <v>0</v>
      </c>
      <c r="T74" s="104">
        <f t="shared" si="19"/>
        <v>0</v>
      </c>
      <c r="U74" s="103">
        <v>0</v>
      </c>
      <c r="V74" s="99">
        <f t="shared" si="20"/>
        <v>0</v>
      </c>
      <c r="W74" s="103">
        <v>1.093</v>
      </c>
      <c r="X74" s="104">
        <f t="shared" si="21"/>
        <v>3.354293833684721</v>
      </c>
      <c r="Y74" s="103">
        <v>0</v>
      </c>
      <c r="Z74" s="99">
        <f t="shared" si="22"/>
        <v>0</v>
      </c>
      <c r="AA74" s="103">
        <v>0</v>
      </c>
      <c r="AB74" s="105">
        <f t="shared" si="23"/>
        <v>0</v>
      </c>
      <c r="AC74" s="106">
        <f t="shared" si="27"/>
        <v>3.782</v>
      </c>
      <c r="AD74" s="105">
        <f t="shared" si="24"/>
        <v>11.606531819758111</v>
      </c>
    </row>
    <row r="75" spans="1:30" x14ac:dyDescent="0.2">
      <c r="A75" s="101">
        <v>38789</v>
      </c>
      <c r="B75" s="102" t="s">
        <v>66</v>
      </c>
      <c r="C75" s="103">
        <v>0</v>
      </c>
      <c r="D75" s="104">
        <f t="shared" si="25"/>
        <v>0</v>
      </c>
      <c r="E75" s="103">
        <v>0</v>
      </c>
      <c r="F75" s="99">
        <f t="shared" si="30"/>
        <v>0</v>
      </c>
      <c r="G75" s="103">
        <v>0</v>
      </c>
      <c r="H75" s="104">
        <f t="shared" si="30"/>
        <v>0</v>
      </c>
      <c r="I75" s="103">
        <v>0.64800000000000002</v>
      </c>
      <c r="J75" s="99">
        <f t="shared" si="14"/>
        <v>1.9886389791653241</v>
      </c>
      <c r="K75" s="103">
        <v>0</v>
      </c>
      <c r="L75" s="104">
        <f t="shared" si="15"/>
        <v>0</v>
      </c>
      <c r="M75" s="103">
        <v>1.4570000000000001</v>
      </c>
      <c r="N75" s="99">
        <f t="shared" si="16"/>
        <v>4.4713688158084519</v>
      </c>
      <c r="O75" s="103">
        <v>0</v>
      </c>
      <c r="P75" s="104">
        <f t="shared" si="17"/>
        <v>0</v>
      </c>
      <c r="Q75" s="103">
        <v>0.80300000000000005</v>
      </c>
      <c r="R75" s="99">
        <f t="shared" si="18"/>
        <v>2.4643165127619677</v>
      </c>
      <c r="S75" s="103">
        <v>0</v>
      </c>
      <c r="T75" s="104">
        <f t="shared" si="19"/>
        <v>0</v>
      </c>
      <c r="U75" s="103">
        <v>0.14299999999999999</v>
      </c>
      <c r="V75" s="99">
        <f t="shared" si="20"/>
        <v>0.43885088583432302</v>
      </c>
      <c r="W75" s="103">
        <v>1.091</v>
      </c>
      <c r="X75" s="104">
        <f t="shared" si="21"/>
        <v>3.3481560590576676</v>
      </c>
      <c r="Y75" s="103">
        <v>0</v>
      </c>
      <c r="Z75" s="99">
        <f t="shared" si="22"/>
        <v>0</v>
      </c>
      <c r="AA75" s="103">
        <v>0</v>
      </c>
      <c r="AB75" s="105">
        <f t="shared" si="23"/>
        <v>0</v>
      </c>
      <c r="AC75" s="106">
        <f t="shared" si="27"/>
        <v>4.1419999999999995</v>
      </c>
      <c r="AD75" s="105">
        <f t="shared" si="24"/>
        <v>12.711331252627733</v>
      </c>
    </row>
    <row r="76" spans="1:30" x14ac:dyDescent="0.2">
      <c r="A76" s="101">
        <v>38790</v>
      </c>
      <c r="B76" s="102" t="s">
        <v>67</v>
      </c>
      <c r="C76" s="103">
        <v>0</v>
      </c>
      <c r="D76" s="104">
        <f t="shared" si="25"/>
        <v>0</v>
      </c>
      <c r="E76" s="103">
        <v>0</v>
      </c>
      <c r="F76" s="99">
        <f t="shared" si="30"/>
        <v>0</v>
      </c>
      <c r="G76" s="103">
        <v>0</v>
      </c>
      <c r="H76" s="104">
        <f t="shared" si="30"/>
        <v>0</v>
      </c>
      <c r="I76" s="103">
        <v>0.69199999999999995</v>
      </c>
      <c r="J76" s="99">
        <f t="shared" si="14"/>
        <v>2.1236700209605002</v>
      </c>
      <c r="K76" s="103">
        <v>0</v>
      </c>
      <c r="L76" s="104">
        <f t="shared" si="15"/>
        <v>0</v>
      </c>
      <c r="M76" s="103">
        <v>1.4630000000000001</v>
      </c>
      <c r="N76" s="99">
        <f t="shared" si="16"/>
        <v>4.4897821396896127</v>
      </c>
      <c r="O76" s="103">
        <v>0</v>
      </c>
      <c r="P76" s="104">
        <f t="shared" si="17"/>
        <v>0</v>
      </c>
      <c r="Q76" s="103">
        <v>0.876</v>
      </c>
      <c r="R76" s="99">
        <f t="shared" si="18"/>
        <v>2.6883452866494197</v>
      </c>
      <c r="S76" s="103">
        <v>0</v>
      </c>
      <c r="T76" s="104">
        <f t="shared" si="19"/>
        <v>0</v>
      </c>
      <c r="U76" s="103">
        <v>0.187</v>
      </c>
      <c r="V76" s="99">
        <f t="shared" si="20"/>
        <v>0.57388192762949941</v>
      </c>
      <c r="W76" s="103">
        <v>1.089</v>
      </c>
      <c r="X76" s="104">
        <f t="shared" si="21"/>
        <v>3.3420182844306141</v>
      </c>
      <c r="Y76" s="103">
        <v>0</v>
      </c>
      <c r="Z76" s="99">
        <f t="shared" si="22"/>
        <v>0</v>
      </c>
      <c r="AA76" s="103">
        <v>0</v>
      </c>
      <c r="AB76" s="105">
        <f t="shared" si="23"/>
        <v>0</v>
      </c>
      <c r="AC76" s="106">
        <f t="shared" si="27"/>
        <v>4.3070000000000004</v>
      </c>
      <c r="AD76" s="105">
        <f t="shared" si="24"/>
        <v>13.217697659359645</v>
      </c>
    </row>
    <row r="77" spans="1:30" x14ac:dyDescent="0.2">
      <c r="A77" s="101">
        <v>38791</v>
      </c>
      <c r="B77" s="102" t="s">
        <v>68</v>
      </c>
      <c r="C77" s="103">
        <v>0</v>
      </c>
      <c r="D77" s="104">
        <f t="shared" si="25"/>
        <v>0</v>
      </c>
      <c r="E77" s="103">
        <v>0</v>
      </c>
      <c r="F77" s="99">
        <f t="shared" si="30"/>
        <v>0</v>
      </c>
      <c r="G77" s="103">
        <v>0</v>
      </c>
      <c r="H77" s="104">
        <f t="shared" si="30"/>
        <v>0</v>
      </c>
      <c r="I77" s="103">
        <v>0.89300000000000002</v>
      </c>
      <c r="J77" s="99">
        <f t="shared" ref="J77:J140" si="31">I77*1000000/325851</f>
        <v>2.7405163709793738</v>
      </c>
      <c r="K77" s="103">
        <v>0</v>
      </c>
      <c r="L77" s="104">
        <f t="shared" ref="L77:L140" si="32">K77*1000000/325851</f>
        <v>0</v>
      </c>
      <c r="M77" s="103">
        <v>1.4530000000000001</v>
      </c>
      <c r="N77" s="99">
        <f t="shared" ref="N77:N140" si="33">M77*1000000/325851</f>
        <v>4.459093266554345</v>
      </c>
      <c r="O77" s="103">
        <v>0</v>
      </c>
      <c r="P77" s="104">
        <f t="shared" ref="P77:P140" si="34">O77*1000000/325851</f>
        <v>0</v>
      </c>
      <c r="Q77" s="103">
        <v>0.88100000000000001</v>
      </c>
      <c r="R77" s="99">
        <f t="shared" ref="R77:R140" si="35">Q77*1000000/325851</f>
        <v>2.7036897232170531</v>
      </c>
      <c r="S77" s="103">
        <v>0</v>
      </c>
      <c r="T77" s="104">
        <f t="shared" ref="T77:T140" si="36">S77*1000000/325851</f>
        <v>0</v>
      </c>
      <c r="U77" s="103">
        <v>0.27900000000000003</v>
      </c>
      <c r="V77" s="99">
        <f t="shared" ref="V77:V140" si="37">U77*1000000/325851</f>
        <v>0.85621956047395897</v>
      </c>
      <c r="W77" s="103">
        <v>1.087</v>
      </c>
      <c r="X77" s="104">
        <f t="shared" ref="X77:X140" si="38">W77*1000000/325851</f>
        <v>3.3358805098035607</v>
      </c>
      <c r="Y77" s="103">
        <v>0</v>
      </c>
      <c r="Z77" s="99">
        <f t="shared" ref="Z77:Z140" si="39">Y77*1000000/325851</f>
        <v>0</v>
      </c>
      <c r="AA77" s="103">
        <v>0</v>
      </c>
      <c r="AB77" s="105">
        <f t="shared" ref="AB77:AB140" si="40">AA77*1000000/325851</f>
        <v>0</v>
      </c>
      <c r="AC77" s="106">
        <f t="shared" si="27"/>
        <v>4.593</v>
      </c>
      <c r="AD77" s="105">
        <f t="shared" ref="AD77:AD140" si="41">AC77*1000000/325851</f>
        <v>14.095399431028293</v>
      </c>
    </row>
    <row r="78" spans="1:30" x14ac:dyDescent="0.2">
      <c r="A78" s="101">
        <v>38792</v>
      </c>
      <c r="B78" s="102" t="s">
        <v>69</v>
      </c>
      <c r="C78" s="103">
        <v>0</v>
      </c>
      <c r="D78" s="104">
        <f t="shared" ref="D78:D141" si="42">C78*1000000/325851</f>
        <v>0</v>
      </c>
      <c r="E78" s="103">
        <v>0</v>
      </c>
      <c r="F78" s="99">
        <f t="shared" ref="F78:H93" si="43">E78*1000000/325851</f>
        <v>0</v>
      </c>
      <c r="G78" s="103">
        <v>0</v>
      </c>
      <c r="H78" s="104">
        <f t="shared" si="43"/>
        <v>0</v>
      </c>
      <c r="I78" s="103">
        <v>0.71299999999999997</v>
      </c>
      <c r="J78" s="99">
        <f t="shared" si="31"/>
        <v>2.1881166545445616</v>
      </c>
      <c r="K78" s="103">
        <v>0</v>
      </c>
      <c r="L78" s="104">
        <f t="shared" si="32"/>
        <v>0</v>
      </c>
      <c r="M78" s="103">
        <v>1.4530000000000001</v>
      </c>
      <c r="N78" s="99">
        <f t="shared" si="33"/>
        <v>4.459093266554345</v>
      </c>
      <c r="O78" s="103">
        <v>0</v>
      </c>
      <c r="P78" s="104">
        <f t="shared" si="34"/>
        <v>0</v>
      </c>
      <c r="Q78" s="103">
        <v>0.88</v>
      </c>
      <c r="R78" s="99">
        <f t="shared" si="35"/>
        <v>2.7006208359035266</v>
      </c>
      <c r="S78" s="103">
        <v>0</v>
      </c>
      <c r="T78" s="104">
        <f t="shared" si="36"/>
        <v>0</v>
      </c>
      <c r="U78" s="103">
        <v>0.13300000000000001</v>
      </c>
      <c r="V78" s="99">
        <f t="shared" si="37"/>
        <v>0.40816201269905572</v>
      </c>
      <c r="W78" s="103">
        <v>1.0529999999999999</v>
      </c>
      <c r="X78" s="104">
        <f t="shared" si="38"/>
        <v>3.2315383411436516</v>
      </c>
      <c r="Y78" s="103">
        <v>0</v>
      </c>
      <c r="Z78" s="99">
        <f t="shared" si="39"/>
        <v>0</v>
      </c>
      <c r="AA78" s="103">
        <v>0</v>
      </c>
      <c r="AB78" s="105">
        <f t="shared" si="40"/>
        <v>0</v>
      </c>
      <c r="AC78" s="106">
        <f t="shared" ref="AC78:AC141" si="44">C78+E78+G78+I78+K78+M78+O78+Q78+S78+U78+W78+Y78+AA78</f>
        <v>4.2319999999999993</v>
      </c>
      <c r="AD78" s="105">
        <f t="shared" si="41"/>
        <v>12.987531110845138</v>
      </c>
    </row>
    <row r="79" spans="1:30" x14ac:dyDescent="0.2">
      <c r="A79" s="101">
        <v>38793</v>
      </c>
      <c r="B79" s="102" t="s">
        <v>70</v>
      </c>
      <c r="C79" s="103">
        <v>0</v>
      </c>
      <c r="D79" s="104">
        <f t="shared" si="42"/>
        <v>0</v>
      </c>
      <c r="E79" s="103">
        <v>0</v>
      </c>
      <c r="F79" s="99">
        <f t="shared" si="43"/>
        <v>0</v>
      </c>
      <c r="G79" s="103">
        <v>0</v>
      </c>
      <c r="H79" s="104">
        <f t="shared" si="43"/>
        <v>0</v>
      </c>
      <c r="I79" s="103">
        <v>0.88500000000000001</v>
      </c>
      <c r="J79" s="99">
        <f t="shared" si="31"/>
        <v>2.71596527247116</v>
      </c>
      <c r="K79" s="103">
        <v>0</v>
      </c>
      <c r="L79" s="104">
        <f t="shared" si="32"/>
        <v>0</v>
      </c>
      <c r="M79" s="103">
        <v>1.4490000000000001</v>
      </c>
      <c r="N79" s="99">
        <f t="shared" si="33"/>
        <v>4.4468177173002381</v>
      </c>
      <c r="O79" s="103">
        <v>0</v>
      </c>
      <c r="P79" s="104">
        <f t="shared" si="34"/>
        <v>0</v>
      </c>
      <c r="Q79" s="103">
        <v>0.875</v>
      </c>
      <c r="R79" s="99">
        <f t="shared" si="35"/>
        <v>2.6852763993358928</v>
      </c>
      <c r="S79" s="103">
        <v>0</v>
      </c>
      <c r="T79" s="104">
        <f t="shared" si="36"/>
        <v>0</v>
      </c>
      <c r="U79" s="103">
        <v>0.58699999999999997</v>
      </c>
      <c r="V79" s="99">
        <f t="shared" si="37"/>
        <v>1.8014368530401932</v>
      </c>
      <c r="W79" s="103">
        <v>1.0860000000000001</v>
      </c>
      <c r="X79" s="104">
        <f t="shared" si="38"/>
        <v>3.3328116224900337</v>
      </c>
      <c r="Y79" s="103">
        <v>0</v>
      </c>
      <c r="Z79" s="99">
        <f t="shared" si="39"/>
        <v>0</v>
      </c>
      <c r="AA79" s="103">
        <v>0</v>
      </c>
      <c r="AB79" s="105">
        <f t="shared" si="40"/>
        <v>0</v>
      </c>
      <c r="AC79" s="106">
        <f t="shared" si="44"/>
        <v>4.8820000000000006</v>
      </c>
      <c r="AD79" s="105">
        <f t="shared" si="41"/>
        <v>14.982307864637521</v>
      </c>
    </row>
    <row r="80" spans="1:30" x14ac:dyDescent="0.2">
      <c r="A80" s="101">
        <v>38794</v>
      </c>
      <c r="B80" s="102" t="s">
        <v>71</v>
      </c>
      <c r="C80" s="103">
        <v>0</v>
      </c>
      <c r="D80" s="104">
        <f t="shared" si="42"/>
        <v>0</v>
      </c>
      <c r="E80" s="103">
        <v>0</v>
      </c>
      <c r="F80" s="99">
        <f t="shared" si="43"/>
        <v>0</v>
      </c>
      <c r="G80" s="103">
        <v>0</v>
      </c>
      <c r="H80" s="104">
        <f t="shared" si="43"/>
        <v>0</v>
      </c>
      <c r="I80" s="103">
        <v>0.75600000000000001</v>
      </c>
      <c r="J80" s="99">
        <f t="shared" si="31"/>
        <v>2.3200788090262114</v>
      </c>
      <c r="K80" s="103">
        <v>0</v>
      </c>
      <c r="L80" s="104">
        <f t="shared" si="32"/>
        <v>0</v>
      </c>
      <c r="M80" s="103">
        <v>1.446</v>
      </c>
      <c r="N80" s="99">
        <f t="shared" si="33"/>
        <v>4.4376110553596586</v>
      </c>
      <c r="O80" s="103">
        <v>0</v>
      </c>
      <c r="P80" s="104">
        <f t="shared" si="34"/>
        <v>0</v>
      </c>
      <c r="Q80" s="103">
        <v>0.873</v>
      </c>
      <c r="R80" s="99">
        <f t="shared" si="35"/>
        <v>2.6791386247088393</v>
      </c>
      <c r="S80" s="103">
        <v>0</v>
      </c>
      <c r="T80" s="104">
        <f t="shared" si="36"/>
        <v>0</v>
      </c>
      <c r="U80" s="103">
        <v>0.22</v>
      </c>
      <c r="V80" s="99">
        <f t="shared" si="37"/>
        <v>0.67515520897588166</v>
      </c>
      <c r="W80" s="103">
        <v>1.089</v>
      </c>
      <c r="X80" s="104">
        <f t="shared" si="38"/>
        <v>3.3420182844306141</v>
      </c>
      <c r="Y80" s="103">
        <v>0</v>
      </c>
      <c r="Z80" s="99">
        <f t="shared" si="39"/>
        <v>0</v>
      </c>
      <c r="AA80" s="103">
        <v>0</v>
      </c>
      <c r="AB80" s="105">
        <f t="shared" si="40"/>
        <v>0</v>
      </c>
      <c r="AC80" s="106">
        <f t="shared" si="44"/>
        <v>4.3840000000000003</v>
      </c>
      <c r="AD80" s="105">
        <f t="shared" si="41"/>
        <v>13.454001982501204</v>
      </c>
    </row>
    <row r="81" spans="1:30" x14ac:dyDescent="0.2">
      <c r="A81" s="101">
        <v>38795</v>
      </c>
      <c r="B81" s="102" t="s">
        <v>72</v>
      </c>
      <c r="C81" s="103">
        <v>0</v>
      </c>
      <c r="D81" s="104">
        <f t="shared" si="42"/>
        <v>0</v>
      </c>
      <c r="E81" s="103">
        <v>0</v>
      </c>
      <c r="F81" s="99">
        <f t="shared" si="43"/>
        <v>0</v>
      </c>
      <c r="G81" s="103">
        <v>0</v>
      </c>
      <c r="H81" s="104">
        <f t="shared" si="43"/>
        <v>0</v>
      </c>
      <c r="I81" s="103">
        <v>0.88</v>
      </c>
      <c r="J81" s="99">
        <f t="shared" si="31"/>
        <v>2.7006208359035266</v>
      </c>
      <c r="K81" s="103">
        <v>0</v>
      </c>
      <c r="L81" s="104">
        <f t="shared" si="32"/>
        <v>0</v>
      </c>
      <c r="M81" s="103">
        <v>1.4450000000000001</v>
      </c>
      <c r="N81" s="99">
        <f t="shared" si="33"/>
        <v>4.4345421680461312</v>
      </c>
      <c r="O81" s="103">
        <v>0</v>
      </c>
      <c r="P81" s="104">
        <f t="shared" si="34"/>
        <v>0</v>
      </c>
      <c r="Q81" s="103">
        <v>0.872</v>
      </c>
      <c r="R81" s="99">
        <f t="shared" si="35"/>
        <v>2.6760697373953124</v>
      </c>
      <c r="S81" s="103">
        <v>0</v>
      </c>
      <c r="T81" s="104">
        <f t="shared" si="36"/>
        <v>0</v>
      </c>
      <c r="U81" s="103">
        <v>0.49199999999999999</v>
      </c>
      <c r="V81" s="99">
        <f t="shared" si="37"/>
        <v>1.5098925582551534</v>
      </c>
      <c r="W81" s="103">
        <v>1.085</v>
      </c>
      <c r="X81" s="104">
        <f t="shared" si="38"/>
        <v>3.3297427351765072</v>
      </c>
      <c r="Y81" s="103">
        <v>0</v>
      </c>
      <c r="Z81" s="99">
        <f t="shared" si="39"/>
        <v>0</v>
      </c>
      <c r="AA81" s="103">
        <v>0</v>
      </c>
      <c r="AB81" s="105">
        <f t="shared" si="40"/>
        <v>0</v>
      </c>
      <c r="AC81" s="106">
        <f t="shared" si="44"/>
        <v>4.774</v>
      </c>
      <c r="AD81" s="105">
        <f t="shared" si="41"/>
        <v>14.65086803477663</v>
      </c>
    </row>
    <row r="82" spans="1:30" x14ac:dyDescent="0.2">
      <c r="A82" s="101">
        <v>38796</v>
      </c>
      <c r="B82" s="102" t="s">
        <v>73</v>
      </c>
      <c r="C82" s="103">
        <v>0</v>
      </c>
      <c r="D82" s="104">
        <f t="shared" si="42"/>
        <v>0</v>
      </c>
      <c r="E82" s="103">
        <v>0</v>
      </c>
      <c r="F82" s="99">
        <f t="shared" si="43"/>
        <v>0</v>
      </c>
      <c r="G82" s="103">
        <v>0</v>
      </c>
      <c r="H82" s="104">
        <f t="shared" si="43"/>
        <v>0</v>
      </c>
      <c r="I82" s="103">
        <v>0.58399999999999996</v>
      </c>
      <c r="J82" s="99">
        <f t="shared" si="31"/>
        <v>1.792230191099613</v>
      </c>
      <c r="K82" s="103">
        <v>0</v>
      </c>
      <c r="L82" s="104">
        <f t="shared" si="32"/>
        <v>0</v>
      </c>
      <c r="M82" s="103">
        <v>1.444</v>
      </c>
      <c r="N82" s="99">
        <f t="shared" si="33"/>
        <v>4.4314732807326047</v>
      </c>
      <c r="O82" s="103">
        <v>0</v>
      </c>
      <c r="P82" s="104">
        <f t="shared" si="34"/>
        <v>0</v>
      </c>
      <c r="Q82" s="103">
        <v>0.86799999999999999</v>
      </c>
      <c r="R82" s="99">
        <f t="shared" si="35"/>
        <v>2.6637941881412055</v>
      </c>
      <c r="S82" s="103">
        <v>0</v>
      </c>
      <c r="T82" s="104">
        <f t="shared" si="36"/>
        <v>0</v>
      </c>
      <c r="U82" s="103">
        <v>0.18</v>
      </c>
      <c r="V82" s="99">
        <f t="shared" si="37"/>
        <v>0.55239971643481223</v>
      </c>
      <c r="W82" s="103">
        <v>1.089</v>
      </c>
      <c r="X82" s="104">
        <f t="shared" si="38"/>
        <v>3.3420182844306141</v>
      </c>
      <c r="Y82" s="103">
        <v>0</v>
      </c>
      <c r="Z82" s="99">
        <f t="shared" si="39"/>
        <v>0</v>
      </c>
      <c r="AA82" s="103">
        <v>0</v>
      </c>
      <c r="AB82" s="105">
        <f t="shared" si="40"/>
        <v>0</v>
      </c>
      <c r="AC82" s="106">
        <f t="shared" si="44"/>
        <v>4.165</v>
      </c>
      <c r="AD82" s="105">
        <f t="shared" si="41"/>
        <v>12.78191566083885</v>
      </c>
    </row>
    <row r="83" spans="1:30" x14ac:dyDescent="0.2">
      <c r="A83" s="101">
        <v>38797</v>
      </c>
      <c r="B83" s="102" t="s">
        <v>74</v>
      </c>
      <c r="C83" s="103">
        <v>0</v>
      </c>
      <c r="D83" s="104">
        <f t="shared" si="42"/>
        <v>0</v>
      </c>
      <c r="E83" s="103">
        <v>0</v>
      </c>
      <c r="F83" s="99">
        <f t="shared" si="43"/>
        <v>0</v>
      </c>
      <c r="G83" s="103">
        <v>0</v>
      </c>
      <c r="H83" s="104">
        <f t="shared" si="43"/>
        <v>0</v>
      </c>
      <c r="I83" s="103">
        <v>0.628</v>
      </c>
      <c r="J83" s="99">
        <f t="shared" si="31"/>
        <v>1.9272612328947893</v>
      </c>
      <c r="K83" s="103">
        <v>0</v>
      </c>
      <c r="L83" s="104">
        <f t="shared" si="32"/>
        <v>0</v>
      </c>
      <c r="M83" s="103">
        <v>1.4450000000000001</v>
      </c>
      <c r="N83" s="99">
        <f t="shared" si="33"/>
        <v>4.4345421680461312</v>
      </c>
      <c r="O83" s="103">
        <v>0</v>
      </c>
      <c r="P83" s="104">
        <f t="shared" si="34"/>
        <v>0</v>
      </c>
      <c r="Q83" s="103">
        <v>0.871</v>
      </c>
      <c r="R83" s="99">
        <f t="shared" si="35"/>
        <v>2.6730008500817859</v>
      </c>
      <c r="S83" s="103">
        <v>0</v>
      </c>
      <c r="T83" s="104">
        <f t="shared" si="36"/>
        <v>0</v>
      </c>
      <c r="U83" s="103">
        <v>0</v>
      </c>
      <c r="V83" s="99">
        <f t="shared" si="37"/>
        <v>0</v>
      </c>
      <c r="W83" s="103">
        <v>1.089</v>
      </c>
      <c r="X83" s="104">
        <f t="shared" si="38"/>
        <v>3.3420182844306141</v>
      </c>
      <c r="Y83" s="103">
        <v>0</v>
      </c>
      <c r="Z83" s="99">
        <f t="shared" si="39"/>
        <v>0</v>
      </c>
      <c r="AA83" s="103">
        <v>0.20100000000000001</v>
      </c>
      <c r="AB83" s="105">
        <f t="shared" si="40"/>
        <v>0.61684635001887367</v>
      </c>
      <c r="AC83" s="106">
        <f t="shared" si="44"/>
        <v>4.2339999999999991</v>
      </c>
      <c r="AD83" s="105">
        <f t="shared" si="41"/>
        <v>12.993668885472191</v>
      </c>
    </row>
    <row r="84" spans="1:30" x14ac:dyDescent="0.2">
      <c r="A84" s="101">
        <v>38798</v>
      </c>
      <c r="B84" s="102" t="s">
        <v>75</v>
      </c>
      <c r="C84" s="103">
        <v>0</v>
      </c>
      <c r="D84" s="104">
        <f t="shared" si="42"/>
        <v>0</v>
      </c>
      <c r="E84" s="103">
        <v>0</v>
      </c>
      <c r="F84" s="99">
        <f t="shared" si="43"/>
        <v>0</v>
      </c>
      <c r="G84" s="103">
        <v>0</v>
      </c>
      <c r="H84" s="104">
        <f t="shared" si="43"/>
        <v>0</v>
      </c>
      <c r="I84" s="103">
        <v>0.27800000000000002</v>
      </c>
      <c r="J84" s="99">
        <f t="shared" si="31"/>
        <v>0.85315067316043225</v>
      </c>
      <c r="K84" s="103">
        <v>0</v>
      </c>
      <c r="L84" s="104">
        <f t="shared" si="32"/>
        <v>0</v>
      </c>
      <c r="M84" s="103">
        <v>1.4530000000000001</v>
      </c>
      <c r="N84" s="99">
        <f t="shared" si="33"/>
        <v>4.459093266554345</v>
      </c>
      <c r="O84" s="103">
        <v>0</v>
      </c>
      <c r="P84" s="104">
        <f t="shared" si="34"/>
        <v>0</v>
      </c>
      <c r="Q84" s="103">
        <v>0.877</v>
      </c>
      <c r="R84" s="99">
        <f t="shared" si="35"/>
        <v>2.6914141739629462</v>
      </c>
      <c r="S84" s="103">
        <v>0</v>
      </c>
      <c r="T84" s="104">
        <f t="shared" si="36"/>
        <v>0</v>
      </c>
      <c r="U84" s="103">
        <v>0</v>
      </c>
      <c r="V84" s="99">
        <f t="shared" si="37"/>
        <v>0</v>
      </c>
      <c r="W84" s="103">
        <v>1.091</v>
      </c>
      <c r="X84" s="104">
        <f t="shared" si="38"/>
        <v>3.3481560590576676</v>
      </c>
      <c r="Y84" s="103">
        <v>0</v>
      </c>
      <c r="Z84" s="99">
        <f t="shared" si="39"/>
        <v>0</v>
      </c>
      <c r="AA84" s="103">
        <v>0</v>
      </c>
      <c r="AB84" s="105">
        <f t="shared" si="40"/>
        <v>0</v>
      </c>
      <c r="AC84" s="106">
        <f t="shared" si="44"/>
        <v>3.6989999999999998</v>
      </c>
      <c r="AD84" s="105">
        <f t="shared" si="41"/>
        <v>11.351814172735391</v>
      </c>
    </row>
    <row r="85" spans="1:30" x14ac:dyDescent="0.2">
      <c r="A85" s="101">
        <v>38799</v>
      </c>
      <c r="B85" s="102" t="s">
        <v>76</v>
      </c>
      <c r="C85" s="103">
        <v>0</v>
      </c>
      <c r="D85" s="104">
        <f t="shared" si="42"/>
        <v>0</v>
      </c>
      <c r="E85" s="103">
        <v>0</v>
      </c>
      <c r="F85" s="99">
        <f t="shared" si="43"/>
        <v>0</v>
      </c>
      <c r="G85" s="103">
        <v>0</v>
      </c>
      <c r="H85" s="104">
        <f t="shared" si="43"/>
        <v>0</v>
      </c>
      <c r="I85" s="103">
        <v>0.89200000000000002</v>
      </c>
      <c r="J85" s="99">
        <f t="shared" si="31"/>
        <v>2.7374474836658473</v>
      </c>
      <c r="K85" s="103">
        <v>0</v>
      </c>
      <c r="L85" s="104">
        <f t="shared" si="32"/>
        <v>0</v>
      </c>
      <c r="M85" s="103">
        <v>1.452</v>
      </c>
      <c r="N85" s="99">
        <f t="shared" si="33"/>
        <v>4.4560243792408185</v>
      </c>
      <c r="O85" s="103">
        <v>0</v>
      </c>
      <c r="P85" s="104">
        <f t="shared" si="34"/>
        <v>0</v>
      </c>
      <c r="Q85" s="103">
        <v>0.876</v>
      </c>
      <c r="R85" s="99">
        <f t="shared" si="35"/>
        <v>2.6883452866494197</v>
      </c>
      <c r="S85" s="103">
        <v>0</v>
      </c>
      <c r="T85" s="104">
        <f t="shared" si="36"/>
        <v>0</v>
      </c>
      <c r="U85" s="103">
        <v>0</v>
      </c>
      <c r="V85" s="99">
        <f t="shared" si="37"/>
        <v>0</v>
      </c>
      <c r="W85" s="103">
        <v>1.0860000000000001</v>
      </c>
      <c r="X85" s="104">
        <f t="shared" si="38"/>
        <v>3.3328116224900337</v>
      </c>
      <c r="Y85" s="103">
        <v>0</v>
      </c>
      <c r="Z85" s="99">
        <f t="shared" si="39"/>
        <v>0</v>
      </c>
      <c r="AA85" s="103">
        <v>0</v>
      </c>
      <c r="AB85" s="105">
        <f t="shared" si="40"/>
        <v>0</v>
      </c>
      <c r="AC85" s="106">
        <f t="shared" si="44"/>
        <v>4.306</v>
      </c>
      <c r="AD85" s="105">
        <f t="shared" si="41"/>
        <v>13.214628772046119</v>
      </c>
    </row>
    <row r="86" spans="1:30" x14ac:dyDescent="0.2">
      <c r="A86" s="101">
        <v>38800</v>
      </c>
      <c r="B86" s="102" t="s">
        <v>77</v>
      </c>
      <c r="C86" s="103">
        <v>0</v>
      </c>
      <c r="D86" s="104">
        <f t="shared" si="42"/>
        <v>0</v>
      </c>
      <c r="E86" s="103">
        <v>0</v>
      </c>
      <c r="F86" s="99">
        <f t="shared" si="43"/>
        <v>0</v>
      </c>
      <c r="G86" s="103">
        <v>0</v>
      </c>
      <c r="H86" s="104">
        <f t="shared" si="43"/>
        <v>0</v>
      </c>
      <c r="I86" s="103">
        <v>0.63800000000000001</v>
      </c>
      <c r="J86" s="99">
        <f t="shared" si="31"/>
        <v>1.9579501060300566</v>
      </c>
      <c r="K86" s="103">
        <v>0</v>
      </c>
      <c r="L86" s="104">
        <f t="shared" si="32"/>
        <v>0</v>
      </c>
      <c r="M86" s="103">
        <v>1.4470000000000001</v>
      </c>
      <c r="N86" s="99">
        <f t="shared" si="33"/>
        <v>4.4406799426731851</v>
      </c>
      <c r="O86" s="103">
        <v>0</v>
      </c>
      <c r="P86" s="104">
        <f t="shared" si="34"/>
        <v>0</v>
      </c>
      <c r="Q86" s="103">
        <v>0.873</v>
      </c>
      <c r="R86" s="99">
        <f t="shared" si="35"/>
        <v>2.6791386247088393</v>
      </c>
      <c r="S86" s="103">
        <v>0</v>
      </c>
      <c r="T86" s="104">
        <f t="shared" si="36"/>
        <v>0</v>
      </c>
      <c r="U86" s="103">
        <v>0.23699999999999999</v>
      </c>
      <c r="V86" s="99">
        <f t="shared" si="37"/>
        <v>0.72732629330583609</v>
      </c>
      <c r="W86" s="103">
        <v>1.0860000000000001</v>
      </c>
      <c r="X86" s="104">
        <f t="shared" si="38"/>
        <v>3.3328116224900337</v>
      </c>
      <c r="Y86" s="103">
        <v>0</v>
      </c>
      <c r="Z86" s="99">
        <f t="shared" si="39"/>
        <v>0</v>
      </c>
      <c r="AA86" s="103">
        <v>0</v>
      </c>
      <c r="AB86" s="105">
        <f t="shared" si="40"/>
        <v>0</v>
      </c>
      <c r="AC86" s="106">
        <f t="shared" si="44"/>
        <v>4.2810000000000006</v>
      </c>
      <c r="AD86" s="105">
        <f t="shared" si="41"/>
        <v>13.137906589207955</v>
      </c>
    </row>
    <row r="87" spans="1:30" x14ac:dyDescent="0.2">
      <c r="A87" s="101">
        <v>38801</v>
      </c>
      <c r="B87" s="102" t="s">
        <v>78</v>
      </c>
      <c r="C87" s="103">
        <v>0</v>
      </c>
      <c r="D87" s="104">
        <f t="shared" si="42"/>
        <v>0</v>
      </c>
      <c r="E87" s="103">
        <v>0</v>
      </c>
      <c r="F87" s="99">
        <f t="shared" si="43"/>
        <v>0</v>
      </c>
      <c r="G87" s="103">
        <v>0</v>
      </c>
      <c r="H87" s="104">
        <f t="shared" si="43"/>
        <v>0</v>
      </c>
      <c r="I87" s="103">
        <v>0.88500000000000001</v>
      </c>
      <c r="J87" s="99">
        <f t="shared" si="31"/>
        <v>2.71596527247116</v>
      </c>
      <c r="K87" s="103">
        <v>0</v>
      </c>
      <c r="L87" s="104">
        <f t="shared" si="32"/>
        <v>0</v>
      </c>
      <c r="M87" s="103">
        <v>1.4470000000000001</v>
      </c>
      <c r="N87" s="99">
        <f t="shared" si="33"/>
        <v>4.4406799426731851</v>
      </c>
      <c r="O87" s="103">
        <v>0</v>
      </c>
      <c r="P87" s="104">
        <f t="shared" si="34"/>
        <v>0</v>
      </c>
      <c r="Q87" s="103">
        <v>0.872</v>
      </c>
      <c r="R87" s="99">
        <f t="shared" si="35"/>
        <v>2.6760697373953124</v>
      </c>
      <c r="S87" s="103">
        <v>0</v>
      </c>
      <c r="T87" s="104">
        <f t="shared" si="36"/>
        <v>0</v>
      </c>
      <c r="U87" s="103">
        <v>1.2250000000000001</v>
      </c>
      <c r="V87" s="99">
        <f t="shared" si="37"/>
        <v>3.75938695907025</v>
      </c>
      <c r="W87" s="103">
        <v>1.077</v>
      </c>
      <c r="X87" s="104">
        <f t="shared" si="38"/>
        <v>3.305191636668293</v>
      </c>
      <c r="Y87" s="103">
        <v>0</v>
      </c>
      <c r="Z87" s="99">
        <f t="shared" si="39"/>
        <v>0</v>
      </c>
      <c r="AA87" s="103">
        <v>0</v>
      </c>
      <c r="AB87" s="105">
        <f t="shared" si="40"/>
        <v>0</v>
      </c>
      <c r="AC87" s="106">
        <f t="shared" si="44"/>
        <v>5.5060000000000002</v>
      </c>
      <c r="AD87" s="105">
        <f t="shared" si="41"/>
        <v>16.897293548278199</v>
      </c>
    </row>
    <row r="88" spans="1:30" x14ac:dyDescent="0.2">
      <c r="A88" s="101">
        <v>38802</v>
      </c>
      <c r="B88" s="102" t="s">
        <v>79</v>
      </c>
      <c r="C88" s="103">
        <v>0</v>
      </c>
      <c r="D88" s="104">
        <f t="shared" si="42"/>
        <v>0</v>
      </c>
      <c r="E88" s="103">
        <v>0</v>
      </c>
      <c r="F88" s="99">
        <f t="shared" si="43"/>
        <v>0</v>
      </c>
      <c r="G88" s="103">
        <v>0</v>
      </c>
      <c r="H88" s="104">
        <f t="shared" si="43"/>
        <v>0</v>
      </c>
      <c r="I88" s="103">
        <v>0.56799999999999995</v>
      </c>
      <c r="J88" s="99">
        <f t="shared" si="31"/>
        <v>1.7431279940831852</v>
      </c>
      <c r="K88" s="103">
        <v>0</v>
      </c>
      <c r="L88" s="104">
        <f t="shared" si="32"/>
        <v>0</v>
      </c>
      <c r="M88" s="103">
        <v>1.444</v>
      </c>
      <c r="N88" s="99">
        <f t="shared" si="33"/>
        <v>4.4314732807326047</v>
      </c>
      <c r="O88" s="103">
        <v>0</v>
      </c>
      <c r="P88" s="104">
        <f t="shared" si="34"/>
        <v>0</v>
      </c>
      <c r="Q88" s="103">
        <v>0.86799999999999999</v>
      </c>
      <c r="R88" s="99">
        <f t="shared" si="35"/>
        <v>2.6637941881412055</v>
      </c>
      <c r="S88" s="103">
        <v>0</v>
      </c>
      <c r="T88" s="104">
        <f t="shared" si="36"/>
        <v>0</v>
      </c>
      <c r="U88" s="103">
        <v>0.41599999999999998</v>
      </c>
      <c r="V88" s="99">
        <f t="shared" si="37"/>
        <v>1.2766571224271217</v>
      </c>
      <c r="W88" s="103">
        <v>1.0840000000000001</v>
      </c>
      <c r="X88" s="104">
        <f t="shared" si="38"/>
        <v>3.3266738478629803</v>
      </c>
      <c r="Y88" s="103">
        <v>0</v>
      </c>
      <c r="Z88" s="99">
        <f t="shared" si="39"/>
        <v>0</v>
      </c>
      <c r="AA88" s="103">
        <v>0</v>
      </c>
      <c r="AB88" s="105">
        <f t="shared" si="40"/>
        <v>0</v>
      </c>
      <c r="AC88" s="106">
        <f t="shared" si="44"/>
        <v>4.38</v>
      </c>
      <c r="AD88" s="105">
        <f t="shared" si="41"/>
        <v>13.441726433247098</v>
      </c>
    </row>
    <row r="89" spans="1:30" x14ac:dyDescent="0.2">
      <c r="A89" s="101">
        <v>38803</v>
      </c>
      <c r="B89" s="102" t="s">
        <v>80</v>
      </c>
      <c r="C89" s="103">
        <v>0</v>
      </c>
      <c r="D89" s="104">
        <f t="shared" si="42"/>
        <v>0</v>
      </c>
      <c r="E89" s="103">
        <v>0</v>
      </c>
      <c r="F89" s="99">
        <f t="shared" si="43"/>
        <v>0</v>
      </c>
      <c r="G89" s="103">
        <v>0</v>
      </c>
      <c r="H89" s="104">
        <f t="shared" si="43"/>
        <v>0</v>
      </c>
      <c r="I89" s="103">
        <v>0.33800000000000002</v>
      </c>
      <c r="J89" s="99">
        <f t="shared" si="31"/>
        <v>1.0372839119720363</v>
      </c>
      <c r="K89" s="103">
        <v>0</v>
      </c>
      <c r="L89" s="104">
        <f t="shared" si="32"/>
        <v>0</v>
      </c>
      <c r="M89" s="103">
        <v>1.4470000000000001</v>
      </c>
      <c r="N89" s="99">
        <f t="shared" si="33"/>
        <v>4.4406799426731851</v>
      </c>
      <c r="O89" s="103">
        <v>0</v>
      </c>
      <c r="P89" s="104">
        <f t="shared" si="34"/>
        <v>0</v>
      </c>
      <c r="Q89" s="103">
        <v>0.872</v>
      </c>
      <c r="R89" s="99">
        <f t="shared" si="35"/>
        <v>2.6760697373953124</v>
      </c>
      <c r="S89" s="103">
        <v>0</v>
      </c>
      <c r="T89" s="104">
        <f t="shared" si="36"/>
        <v>0</v>
      </c>
      <c r="U89" s="103">
        <v>0.8</v>
      </c>
      <c r="V89" s="99">
        <f t="shared" si="37"/>
        <v>2.4551098508213878</v>
      </c>
      <c r="W89" s="103">
        <v>1.0840000000000001</v>
      </c>
      <c r="X89" s="104">
        <f t="shared" si="38"/>
        <v>3.3266738478629803</v>
      </c>
      <c r="Y89" s="103">
        <v>0</v>
      </c>
      <c r="Z89" s="99">
        <f t="shared" si="39"/>
        <v>0</v>
      </c>
      <c r="AA89" s="103">
        <v>0</v>
      </c>
      <c r="AB89" s="105">
        <f t="shared" si="40"/>
        <v>0</v>
      </c>
      <c r="AC89" s="106">
        <f t="shared" si="44"/>
        <v>4.5410000000000004</v>
      </c>
      <c r="AD89" s="105">
        <f t="shared" si="41"/>
        <v>13.935817290724902</v>
      </c>
    </row>
    <row r="90" spans="1:30" x14ac:dyDescent="0.2">
      <c r="A90" s="101">
        <v>38804</v>
      </c>
      <c r="B90" s="102" t="s">
        <v>81</v>
      </c>
      <c r="C90" s="103">
        <v>0</v>
      </c>
      <c r="D90" s="104">
        <f t="shared" si="42"/>
        <v>0</v>
      </c>
      <c r="E90" s="103">
        <v>0</v>
      </c>
      <c r="F90" s="99">
        <f t="shared" si="43"/>
        <v>0</v>
      </c>
      <c r="G90" s="103">
        <v>0</v>
      </c>
      <c r="H90" s="104">
        <f t="shared" si="43"/>
        <v>0</v>
      </c>
      <c r="I90" s="103">
        <v>0.32300000000000001</v>
      </c>
      <c r="J90" s="99">
        <f t="shared" si="31"/>
        <v>0.99125060226913531</v>
      </c>
      <c r="K90" s="103">
        <v>0</v>
      </c>
      <c r="L90" s="104">
        <f t="shared" si="32"/>
        <v>0</v>
      </c>
      <c r="M90" s="103">
        <v>1.46</v>
      </c>
      <c r="N90" s="99">
        <f t="shared" si="33"/>
        <v>4.4805754777490323</v>
      </c>
      <c r="O90" s="103">
        <v>0</v>
      </c>
      <c r="P90" s="104">
        <f t="shared" si="34"/>
        <v>0</v>
      </c>
      <c r="Q90" s="103">
        <v>0.87</v>
      </c>
      <c r="R90" s="99">
        <f t="shared" si="35"/>
        <v>2.6699319627682589</v>
      </c>
      <c r="S90" s="103">
        <v>0</v>
      </c>
      <c r="T90" s="104">
        <f t="shared" si="36"/>
        <v>0</v>
      </c>
      <c r="U90" s="103">
        <v>1.536</v>
      </c>
      <c r="V90" s="99">
        <f t="shared" si="37"/>
        <v>4.7138109135770643</v>
      </c>
      <c r="W90" s="103">
        <v>1.077</v>
      </c>
      <c r="X90" s="104">
        <f t="shared" si="38"/>
        <v>3.305191636668293</v>
      </c>
      <c r="Y90" s="103">
        <v>0</v>
      </c>
      <c r="Z90" s="99">
        <f t="shared" si="39"/>
        <v>0</v>
      </c>
      <c r="AA90" s="103">
        <v>0</v>
      </c>
      <c r="AB90" s="105">
        <f t="shared" si="40"/>
        <v>0</v>
      </c>
      <c r="AC90" s="106">
        <f t="shared" si="44"/>
        <v>5.266</v>
      </c>
      <c r="AD90" s="105">
        <f t="shared" si="41"/>
        <v>16.160760593031785</v>
      </c>
    </row>
    <row r="91" spans="1:30" x14ac:dyDescent="0.2">
      <c r="A91" s="101">
        <v>38805</v>
      </c>
      <c r="B91" s="102" t="s">
        <v>82</v>
      </c>
      <c r="C91" s="103">
        <v>0</v>
      </c>
      <c r="D91" s="104">
        <f t="shared" si="42"/>
        <v>0</v>
      </c>
      <c r="E91" s="103">
        <v>0</v>
      </c>
      <c r="F91" s="99">
        <f t="shared" si="43"/>
        <v>0</v>
      </c>
      <c r="G91" s="103">
        <v>0</v>
      </c>
      <c r="H91" s="104">
        <f t="shared" si="43"/>
        <v>0</v>
      </c>
      <c r="I91" s="103">
        <v>0.89300000000000002</v>
      </c>
      <c r="J91" s="99">
        <f t="shared" si="31"/>
        <v>2.7405163709793738</v>
      </c>
      <c r="K91" s="103">
        <v>0</v>
      </c>
      <c r="L91" s="104">
        <f t="shared" si="32"/>
        <v>0</v>
      </c>
      <c r="M91" s="103">
        <v>1.452</v>
      </c>
      <c r="N91" s="99">
        <f t="shared" si="33"/>
        <v>4.4560243792408185</v>
      </c>
      <c r="O91" s="103">
        <v>0</v>
      </c>
      <c r="P91" s="104">
        <f t="shared" si="34"/>
        <v>0</v>
      </c>
      <c r="Q91" s="103">
        <v>0.86399999999999999</v>
      </c>
      <c r="R91" s="99">
        <f t="shared" si="35"/>
        <v>2.6515186388870986</v>
      </c>
      <c r="S91" s="103">
        <v>0</v>
      </c>
      <c r="T91" s="104">
        <f t="shared" si="36"/>
        <v>0</v>
      </c>
      <c r="U91" s="103">
        <v>1.2909999999999999</v>
      </c>
      <c r="V91" s="99">
        <f t="shared" si="37"/>
        <v>3.9619335217630143</v>
      </c>
      <c r="W91" s="103">
        <v>1.0760000000000001</v>
      </c>
      <c r="X91" s="104">
        <f t="shared" si="38"/>
        <v>3.3021227493547665</v>
      </c>
      <c r="Y91" s="103">
        <v>0</v>
      </c>
      <c r="Z91" s="99">
        <f t="shared" si="39"/>
        <v>0</v>
      </c>
      <c r="AA91" s="103">
        <v>0</v>
      </c>
      <c r="AB91" s="105">
        <f t="shared" si="40"/>
        <v>0</v>
      </c>
      <c r="AC91" s="106">
        <f t="shared" si="44"/>
        <v>5.5760000000000005</v>
      </c>
      <c r="AD91" s="105">
        <f t="shared" si="41"/>
        <v>17.112115660225076</v>
      </c>
    </row>
    <row r="92" spans="1:30" x14ac:dyDescent="0.2">
      <c r="A92" s="101">
        <v>38806</v>
      </c>
      <c r="B92" s="102" t="s">
        <v>83</v>
      </c>
      <c r="C92" s="103">
        <v>0</v>
      </c>
      <c r="D92" s="104">
        <f t="shared" si="42"/>
        <v>0</v>
      </c>
      <c r="E92" s="103">
        <v>0</v>
      </c>
      <c r="F92" s="99">
        <f t="shared" si="43"/>
        <v>0</v>
      </c>
      <c r="G92" s="103">
        <v>0</v>
      </c>
      <c r="H92" s="104">
        <f t="shared" si="43"/>
        <v>0</v>
      </c>
      <c r="I92" s="103">
        <v>0.88100000000000001</v>
      </c>
      <c r="J92" s="99">
        <f t="shared" si="31"/>
        <v>2.7036897232170531</v>
      </c>
      <c r="K92" s="103">
        <v>0</v>
      </c>
      <c r="L92" s="104">
        <f t="shared" si="32"/>
        <v>0</v>
      </c>
      <c r="M92" s="103">
        <v>1.4470000000000001</v>
      </c>
      <c r="N92" s="99">
        <f t="shared" si="33"/>
        <v>4.4406799426731851</v>
      </c>
      <c r="O92" s="103">
        <v>0</v>
      </c>
      <c r="P92" s="104">
        <f t="shared" si="34"/>
        <v>0</v>
      </c>
      <c r="Q92" s="103">
        <v>0.86799999999999999</v>
      </c>
      <c r="R92" s="99">
        <f t="shared" si="35"/>
        <v>2.6637941881412055</v>
      </c>
      <c r="S92" s="103">
        <v>0</v>
      </c>
      <c r="T92" s="104">
        <f t="shared" si="36"/>
        <v>0</v>
      </c>
      <c r="U92" s="103">
        <v>1.0189999999999999</v>
      </c>
      <c r="V92" s="99">
        <f t="shared" si="37"/>
        <v>3.127196172483742</v>
      </c>
      <c r="W92" s="103">
        <v>1.0760000000000001</v>
      </c>
      <c r="X92" s="104">
        <f t="shared" si="38"/>
        <v>3.3021227493547665</v>
      </c>
      <c r="Y92" s="103">
        <v>0</v>
      </c>
      <c r="Z92" s="99">
        <f t="shared" si="39"/>
        <v>0</v>
      </c>
      <c r="AA92" s="103">
        <v>0</v>
      </c>
      <c r="AB92" s="105">
        <f t="shared" si="40"/>
        <v>0</v>
      </c>
      <c r="AC92" s="106">
        <f t="shared" si="44"/>
        <v>5.2910000000000004</v>
      </c>
      <c r="AD92" s="105">
        <f t="shared" si="41"/>
        <v>16.237482775869953</v>
      </c>
    </row>
    <row r="93" spans="1:30" x14ac:dyDescent="0.2">
      <c r="A93" s="101">
        <v>38807</v>
      </c>
      <c r="B93" s="102" t="s">
        <v>84</v>
      </c>
      <c r="C93" s="103">
        <v>0</v>
      </c>
      <c r="D93" s="104">
        <f t="shared" si="42"/>
        <v>0</v>
      </c>
      <c r="E93" s="103">
        <v>0</v>
      </c>
      <c r="F93" s="99">
        <f t="shared" si="43"/>
        <v>0</v>
      </c>
      <c r="G93" s="103">
        <v>0</v>
      </c>
      <c r="H93" s="104">
        <f t="shared" si="43"/>
        <v>0</v>
      </c>
      <c r="I93" s="103">
        <v>0.876</v>
      </c>
      <c r="J93" s="99">
        <f t="shared" si="31"/>
        <v>2.6883452866494197</v>
      </c>
      <c r="K93" s="103">
        <v>0</v>
      </c>
      <c r="L93" s="104">
        <f t="shared" si="32"/>
        <v>0</v>
      </c>
      <c r="M93" s="103">
        <v>1.4430000000000001</v>
      </c>
      <c r="N93" s="99">
        <f t="shared" si="33"/>
        <v>4.4284043934190782</v>
      </c>
      <c r="O93" s="103">
        <v>0</v>
      </c>
      <c r="P93" s="104">
        <f t="shared" si="34"/>
        <v>0</v>
      </c>
      <c r="Q93" s="103">
        <v>0.86699999999999999</v>
      </c>
      <c r="R93" s="99">
        <f t="shared" si="35"/>
        <v>2.660725300827679</v>
      </c>
      <c r="S93" s="103">
        <v>0</v>
      </c>
      <c r="T93" s="104">
        <f t="shared" si="36"/>
        <v>0</v>
      </c>
      <c r="U93" s="103">
        <v>1.3049999999999999</v>
      </c>
      <c r="V93" s="99">
        <f t="shared" si="37"/>
        <v>4.0048979441523889</v>
      </c>
      <c r="W93" s="103">
        <v>1.075</v>
      </c>
      <c r="X93" s="104">
        <f t="shared" si="38"/>
        <v>3.2990538620412395</v>
      </c>
      <c r="Y93" s="103">
        <v>0</v>
      </c>
      <c r="Z93" s="99">
        <f t="shared" si="39"/>
        <v>0</v>
      </c>
      <c r="AA93" s="103">
        <v>0</v>
      </c>
      <c r="AB93" s="105">
        <f t="shared" si="40"/>
        <v>0</v>
      </c>
      <c r="AC93" s="106">
        <f t="shared" si="44"/>
        <v>5.5659999999999998</v>
      </c>
      <c r="AD93" s="105">
        <f t="shared" si="41"/>
        <v>17.081426787089804</v>
      </c>
    </row>
    <row r="94" spans="1:30" x14ac:dyDescent="0.2">
      <c r="A94" s="101">
        <v>38808</v>
      </c>
      <c r="B94" s="102" t="s">
        <v>85</v>
      </c>
      <c r="C94" s="103">
        <v>0</v>
      </c>
      <c r="D94" s="104">
        <f t="shared" si="42"/>
        <v>0</v>
      </c>
      <c r="E94" s="103">
        <v>0</v>
      </c>
      <c r="F94" s="99">
        <f t="shared" ref="F94:H109" si="45">E94*1000000/325851</f>
        <v>0</v>
      </c>
      <c r="G94" s="103">
        <v>0</v>
      </c>
      <c r="H94" s="104">
        <f t="shared" si="45"/>
        <v>0</v>
      </c>
      <c r="I94" s="103">
        <v>0.871</v>
      </c>
      <c r="J94" s="99">
        <f t="shared" si="31"/>
        <v>2.6730008500817859</v>
      </c>
      <c r="K94" s="103">
        <v>0</v>
      </c>
      <c r="L94" s="104">
        <f t="shared" si="32"/>
        <v>0</v>
      </c>
      <c r="M94" s="103">
        <v>1.4410000000000001</v>
      </c>
      <c r="N94" s="99">
        <f t="shared" si="33"/>
        <v>4.4222666187920243</v>
      </c>
      <c r="O94" s="103">
        <v>0</v>
      </c>
      <c r="P94" s="104">
        <f t="shared" si="34"/>
        <v>0</v>
      </c>
      <c r="Q94" s="103">
        <v>0.86599999999999999</v>
      </c>
      <c r="R94" s="99">
        <f t="shared" si="35"/>
        <v>2.657656413514152</v>
      </c>
      <c r="S94" s="103">
        <v>0</v>
      </c>
      <c r="T94" s="104">
        <f t="shared" si="36"/>
        <v>0</v>
      </c>
      <c r="U94" s="103">
        <v>1.2010000000000001</v>
      </c>
      <c r="V94" s="99">
        <f t="shared" si="37"/>
        <v>3.6857336635456082</v>
      </c>
      <c r="W94" s="103">
        <v>1.0740000000000001</v>
      </c>
      <c r="X94" s="104">
        <f t="shared" si="38"/>
        <v>3.295984974727713</v>
      </c>
      <c r="Y94" s="103">
        <v>0</v>
      </c>
      <c r="Z94" s="99">
        <f t="shared" si="39"/>
        <v>0</v>
      </c>
      <c r="AA94" s="103">
        <v>0</v>
      </c>
      <c r="AB94" s="105">
        <f t="shared" si="40"/>
        <v>0</v>
      </c>
      <c r="AC94" s="106">
        <f t="shared" si="44"/>
        <v>5.4530000000000003</v>
      </c>
      <c r="AD94" s="105">
        <f t="shared" si="41"/>
        <v>16.734642520661282</v>
      </c>
    </row>
    <row r="95" spans="1:30" x14ac:dyDescent="0.2">
      <c r="A95" s="101">
        <v>38809</v>
      </c>
      <c r="B95" s="102" t="s">
        <v>86</v>
      </c>
      <c r="C95" s="103">
        <v>0</v>
      </c>
      <c r="D95" s="104">
        <f t="shared" si="42"/>
        <v>0</v>
      </c>
      <c r="E95" s="103">
        <v>0</v>
      </c>
      <c r="F95" s="99">
        <f t="shared" si="45"/>
        <v>0</v>
      </c>
      <c r="G95" s="103">
        <v>0</v>
      </c>
      <c r="H95" s="104">
        <f t="shared" si="45"/>
        <v>0</v>
      </c>
      <c r="I95" s="103">
        <v>0.76200000000000001</v>
      </c>
      <c r="J95" s="99">
        <f t="shared" si="31"/>
        <v>2.3384921329073718</v>
      </c>
      <c r="K95" s="103">
        <v>0</v>
      </c>
      <c r="L95" s="104">
        <f t="shared" si="32"/>
        <v>0</v>
      </c>
      <c r="M95" s="103">
        <v>1.4390000000000001</v>
      </c>
      <c r="N95" s="99">
        <f t="shared" si="33"/>
        <v>4.4161288441649713</v>
      </c>
      <c r="O95" s="103">
        <v>0</v>
      </c>
      <c r="P95" s="104">
        <f t="shared" si="34"/>
        <v>0</v>
      </c>
      <c r="Q95" s="103">
        <v>0.86699999999999999</v>
      </c>
      <c r="R95" s="99">
        <f t="shared" si="35"/>
        <v>2.660725300827679</v>
      </c>
      <c r="S95" s="103">
        <v>0</v>
      </c>
      <c r="T95" s="104">
        <f t="shared" si="36"/>
        <v>0</v>
      </c>
      <c r="U95" s="103">
        <v>0.61599999999999999</v>
      </c>
      <c r="V95" s="99">
        <f t="shared" si="37"/>
        <v>1.8904345851324684</v>
      </c>
      <c r="W95" s="103">
        <v>1.079</v>
      </c>
      <c r="X95" s="104">
        <f t="shared" si="38"/>
        <v>3.3113294112953469</v>
      </c>
      <c r="Y95" s="103">
        <v>0</v>
      </c>
      <c r="Z95" s="99">
        <f t="shared" si="39"/>
        <v>0</v>
      </c>
      <c r="AA95" s="103">
        <v>0</v>
      </c>
      <c r="AB95" s="105">
        <f t="shared" si="40"/>
        <v>0</v>
      </c>
      <c r="AC95" s="106">
        <f t="shared" si="44"/>
        <v>4.7629999999999999</v>
      </c>
      <c r="AD95" s="105">
        <f t="shared" si="41"/>
        <v>14.617110274327837</v>
      </c>
    </row>
    <row r="96" spans="1:30" x14ac:dyDescent="0.2">
      <c r="A96" s="101">
        <v>38810</v>
      </c>
      <c r="B96" s="102" t="s">
        <v>87</v>
      </c>
      <c r="C96" s="103">
        <v>0</v>
      </c>
      <c r="D96" s="104">
        <f t="shared" si="42"/>
        <v>0</v>
      </c>
      <c r="E96" s="103">
        <v>0</v>
      </c>
      <c r="F96" s="99">
        <f t="shared" si="45"/>
        <v>0</v>
      </c>
      <c r="G96" s="103">
        <v>0</v>
      </c>
      <c r="H96" s="104">
        <f t="shared" si="45"/>
        <v>0</v>
      </c>
      <c r="I96" s="103">
        <v>0.86199999999999999</v>
      </c>
      <c r="J96" s="99">
        <f t="shared" si="31"/>
        <v>2.6453808642600452</v>
      </c>
      <c r="K96" s="103">
        <v>0</v>
      </c>
      <c r="L96" s="104">
        <f t="shared" si="32"/>
        <v>0</v>
      </c>
      <c r="M96" s="103">
        <v>1.43</v>
      </c>
      <c r="N96" s="99">
        <f t="shared" si="33"/>
        <v>4.3885088583432301</v>
      </c>
      <c r="O96" s="103">
        <v>0</v>
      </c>
      <c r="P96" s="104">
        <f t="shared" si="34"/>
        <v>0</v>
      </c>
      <c r="Q96" s="103">
        <v>0.84</v>
      </c>
      <c r="R96" s="99">
        <f t="shared" si="35"/>
        <v>2.5778653433624572</v>
      </c>
      <c r="S96" s="103">
        <v>0</v>
      </c>
      <c r="T96" s="104">
        <f t="shared" si="36"/>
        <v>0</v>
      </c>
      <c r="U96" s="103">
        <v>1.329</v>
      </c>
      <c r="V96" s="99">
        <f t="shared" si="37"/>
        <v>4.0785512396770303</v>
      </c>
      <c r="W96" s="103">
        <v>1.073</v>
      </c>
      <c r="X96" s="104">
        <f t="shared" si="38"/>
        <v>3.2929160874141861</v>
      </c>
      <c r="Y96" s="103">
        <v>0</v>
      </c>
      <c r="Z96" s="99">
        <f t="shared" si="39"/>
        <v>0</v>
      </c>
      <c r="AA96" s="103">
        <v>0</v>
      </c>
      <c r="AB96" s="105">
        <f t="shared" si="40"/>
        <v>0</v>
      </c>
      <c r="AC96" s="106">
        <f t="shared" si="44"/>
        <v>5.5339999999999989</v>
      </c>
      <c r="AD96" s="105">
        <f t="shared" si="41"/>
        <v>16.983222393056945</v>
      </c>
    </row>
    <row r="97" spans="1:30" x14ac:dyDescent="0.2">
      <c r="A97" s="101">
        <v>38811</v>
      </c>
      <c r="B97" s="102" t="s">
        <v>88</v>
      </c>
      <c r="C97" s="103">
        <v>0</v>
      </c>
      <c r="D97" s="104">
        <f t="shared" si="42"/>
        <v>0</v>
      </c>
      <c r="E97" s="103">
        <v>0</v>
      </c>
      <c r="F97" s="99">
        <f t="shared" si="45"/>
        <v>0</v>
      </c>
      <c r="G97" s="103">
        <v>0</v>
      </c>
      <c r="H97" s="104">
        <f t="shared" si="45"/>
        <v>0</v>
      </c>
      <c r="I97" s="103">
        <v>0.871</v>
      </c>
      <c r="J97" s="99">
        <f t="shared" si="31"/>
        <v>2.6730008500817859</v>
      </c>
      <c r="K97" s="103">
        <v>0</v>
      </c>
      <c r="L97" s="104">
        <f t="shared" si="32"/>
        <v>0</v>
      </c>
      <c r="M97" s="103">
        <v>1.4370000000000001</v>
      </c>
      <c r="N97" s="99">
        <f t="shared" si="33"/>
        <v>4.4099910695379174</v>
      </c>
      <c r="O97" s="103">
        <v>0</v>
      </c>
      <c r="P97" s="104">
        <f t="shared" si="34"/>
        <v>0</v>
      </c>
      <c r="Q97" s="103">
        <v>0.85299999999999998</v>
      </c>
      <c r="R97" s="99">
        <f t="shared" si="35"/>
        <v>2.6177608784383044</v>
      </c>
      <c r="S97" s="103">
        <v>0</v>
      </c>
      <c r="T97" s="104">
        <f t="shared" si="36"/>
        <v>0</v>
      </c>
      <c r="U97" s="103">
        <v>1.0469999999999999</v>
      </c>
      <c r="V97" s="99">
        <f t="shared" si="37"/>
        <v>3.2131250172624908</v>
      </c>
      <c r="W97" s="103">
        <v>1.0489999999999999</v>
      </c>
      <c r="X97" s="104">
        <f t="shared" si="38"/>
        <v>3.2192627918895447</v>
      </c>
      <c r="Y97" s="103">
        <v>0</v>
      </c>
      <c r="Z97" s="99">
        <f t="shared" si="39"/>
        <v>0</v>
      </c>
      <c r="AA97" s="103">
        <v>0</v>
      </c>
      <c r="AB97" s="105">
        <f t="shared" si="40"/>
        <v>0</v>
      </c>
      <c r="AC97" s="106">
        <f t="shared" si="44"/>
        <v>5.2569999999999997</v>
      </c>
      <c r="AD97" s="105">
        <f t="shared" si="41"/>
        <v>16.133140607210045</v>
      </c>
    </row>
    <row r="98" spans="1:30" x14ac:dyDescent="0.2">
      <c r="A98" s="101">
        <v>38812</v>
      </c>
      <c r="B98" s="102" t="s">
        <v>89</v>
      </c>
      <c r="C98" s="103">
        <v>0</v>
      </c>
      <c r="D98" s="104">
        <f t="shared" si="42"/>
        <v>0</v>
      </c>
      <c r="E98" s="103">
        <v>0</v>
      </c>
      <c r="F98" s="99">
        <f t="shared" si="45"/>
        <v>0</v>
      </c>
      <c r="G98" s="103">
        <v>0</v>
      </c>
      <c r="H98" s="104">
        <f t="shared" si="45"/>
        <v>0</v>
      </c>
      <c r="I98" s="103">
        <v>0.86699999999999999</v>
      </c>
      <c r="J98" s="99">
        <f t="shared" si="31"/>
        <v>2.660725300827679</v>
      </c>
      <c r="K98" s="103">
        <v>0</v>
      </c>
      <c r="L98" s="104">
        <f t="shared" si="32"/>
        <v>0</v>
      </c>
      <c r="M98" s="103">
        <v>1.4350000000000001</v>
      </c>
      <c r="N98" s="99">
        <f t="shared" si="33"/>
        <v>4.4038532949108644</v>
      </c>
      <c r="O98" s="103">
        <v>0</v>
      </c>
      <c r="P98" s="104">
        <f t="shared" si="34"/>
        <v>0</v>
      </c>
      <c r="Q98" s="103">
        <v>0.86799999999999999</v>
      </c>
      <c r="R98" s="99">
        <f t="shared" si="35"/>
        <v>2.6637941881412055</v>
      </c>
      <c r="S98" s="103">
        <v>0</v>
      </c>
      <c r="T98" s="104">
        <f t="shared" si="36"/>
        <v>0</v>
      </c>
      <c r="U98" s="103">
        <v>1.3979999999999999</v>
      </c>
      <c r="V98" s="99">
        <f t="shared" si="37"/>
        <v>4.2903044643103749</v>
      </c>
      <c r="W98" s="103">
        <v>1.0760000000000001</v>
      </c>
      <c r="X98" s="104">
        <f t="shared" si="38"/>
        <v>3.3021227493547665</v>
      </c>
      <c r="Y98" s="103">
        <v>0</v>
      </c>
      <c r="Z98" s="99">
        <f t="shared" si="39"/>
        <v>0</v>
      </c>
      <c r="AA98" s="103">
        <v>0</v>
      </c>
      <c r="AB98" s="105">
        <f t="shared" si="40"/>
        <v>0</v>
      </c>
      <c r="AC98" s="106">
        <f t="shared" si="44"/>
        <v>5.6440000000000001</v>
      </c>
      <c r="AD98" s="105">
        <f t="shared" si="41"/>
        <v>17.320799997544889</v>
      </c>
    </row>
    <row r="99" spans="1:30" x14ac:dyDescent="0.2">
      <c r="A99" s="101">
        <v>38813</v>
      </c>
      <c r="B99" s="102" t="s">
        <v>90</v>
      </c>
      <c r="C99" s="103">
        <v>0</v>
      </c>
      <c r="D99" s="104">
        <f t="shared" si="42"/>
        <v>0</v>
      </c>
      <c r="E99" s="103">
        <v>0</v>
      </c>
      <c r="F99" s="99">
        <f t="shared" si="45"/>
        <v>0</v>
      </c>
      <c r="G99" s="103">
        <v>0</v>
      </c>
      <c r="H99" s="104">
        <f t="shared" si="45"/>
        <v>0</v>
      </c>
      <c r="I99" s="103">
        <v>0.86599999999999999</v>
      </c>
      <c r="J99" s="99">
        <f t="shared" si="31"/>
        <v>2.657656413514152</v>
      </c>
      <c r="K99" s="103">
        <v>0</v>
      </c>
      <c r="L99" s="104">
        <f t="shared" si="32"/>
        <v>0</v>
      </c>
      <c r="M99" s="103">
        <v>1.4370000000000001</v>
      </c>
      <c r="N99" s="99">
        <f t="shared" si="33"/>
        <v>4.4099910695379174</v>
      </c>
      <c r="O99" s="103">
        <v>0</v>
      </c>
      <c r="P99" s="104">
        <f t="shared" si="34"/>
        <v>0</v>
      </c>
      <c r="Q99" s="103">
        <v>0.86799999999999999</v>
      </c>
      <c r="R99" s="99">
        <f t="shared" si="35"/>
        <v>2.6637941881412055</v>
      </c>
      <c r="S99" s="103">
        <v>0</v>
      </c>
      <c r="T99" s="104">
        <f t="shared" si="36"/>
        <v>0</v>
      </c>
      <c r="U99" s="103">
        <v>1.383</v>
      </c>
      <c r="V99" s="99">
        <f t="shared" si="37"/>
        <v>4.2442711546074738</v>
      </c>
      <c r="W99" s="103">
        <v>1.075</v>
      </c>
      <c r="X99" s="104">
        <f t="shared" si="38"/>
        <v>3.2990538620412395</v>
      </c>
      <c r="Y99" s="103">
        <v>0</v>
      </c>
      <c r="Z99" s="99">
        <f t="shared" si="39"/>
        <v>0</v>
      </c>
      <c r="AA99" s="103">
        <v>0</v>
      </c>
      <c r="AB99" s="105">
        <f t="shared" si="40"/>
        <v>0</v>
      </c>
      <c r="AC99" s="106">
        <f t="shared" si="44"/>
        <v>5.6290000000000004</v>
      </c>
      <c r="AD99" s="105">
        <f t="shared" si="41"/>
        <v>17.274766687841989</v>
      </c>
    </row>
    <row r="100" spans="1:30" x14ac:dyDescent="0.2">
      <c r="A100" s="101">
        <v>38814</v>
      </c>
      <c r="B100" s="102" t="s">
        <v>91</v>
      </c>
      <c r="C100" s="103">
        <v>0</v>
      </c>
      <c r="D100" s="104">
        <f t="shared" si="42"/>
        <v>0</v>
      </c>
      <c r="E100" s="103">
        <v>0</v>
      </c>
      <c r="F100" s="99">
        <f t="shared" si="45"/>
        <v>0</v>
      </c>
      <c r="G100" s="103">
        <v>0</v>
      </c>
      <c r="H100" s="104">
        <f t="shared" si="45"/>
        <v>0</v>
      </c>
      <c r="I100" s="103">
        <v>0.86399999999999999</v>
      </c>
      <c r="J100" s="99">
        <f t="shared" si="31"/>
        <v>2.6515186388870986</v>
      </c>
      <c r="K100" s="103">
        <v>0</v>
      </c>
      <c r="L100" s="104">
        <f t="shared" si="32"/>
        <v>0</v>
      </c>
      <c r="M100" s="103">
        <v>1.4350000000000001</v>
      </c>
      <c r="N100" s="99">
        <f t="shared" si="33"/>
        <v>4.4038532949108644</v>
      </c>
      <c r="O100" s="103">
        <v>0</v>
      </c>
      <c r="P100" s="104">
        <f t="shared" si="34"/>
        <v>0</v>
      </c>
      <c r="Q100" s="103">
        <v>0.86799999999999999</v>
      </c>
      <c r="R100" s="99">
        <f t="shared" si="35"/>
        <v>2.6637941881412055</v>
      </c>
      <c r="S100" s="103">
        <v>0</v>
      </c>
      <c r="T100" s="104">
        <f t="shared" si="36"/>
        <v>0</v>
      </c>
      <c r="U100" s="103">
        <v>1.5229999999999999</v>
      </c>
      <c r="V100" s="99">
        <f t="shared" si="37"/>
        <v>4.6739153785012171</v>
      </c>
      <c r="W100" s="103">
        <v>1.0740000000000001</v>
      </c>
      <c r="X100" s="104">
        <f t="shared" si="38"/>
        <v>3.295984974727713</v>
      </c>
      <c r="Y100" s="103">
        <v>0</v>
      </c>
      <c r="Z100" s="99">
        <f t="shared" si="39"/>
        <v>0</v>
      </c>
      <c r="AA100" s="103">
        <v>0</v>
      </c>
      <c r="AB100" s="105">
        <f t="shared" si="40"/>
        <v>0</v>
      </c>
      <c r="AC100" s="106">
        <f t="shared" si="44"/>
        <v>5.7639999999999993</v>
      </c>
      <c r="AD100" s="105">
        <f t="shared" si="41"/>
        <v>17.689066475168094</v>
      </c>
    </row>
    <row r="101" spans="1:30" x14ac:dyDescent="0.2">
      <c r="A101" s="101">
        <v>38815</v>
      </c>
      <c r="B101" s="102" t="s">
        <v>92</v>
      </c>
      <c r="C101" s="103">
        <v>0</v>
      </c>
      <c r="D101" s="104">
        <f t="shared" si="42"/>
        <v>0</v>
      </c>
      <c r="E101" s="103">
        <v>0</v>
      </c>
      <c r="F101" s="99">
        <f t="shared" si="45"/>
        <v>0</v>
      </c>
      <c r="G101" s="103">
        <v>0</v>
      </c>
      <c r="H101" s="104">
        <f t="shared" si="45"/>
        <v>0</v>
      </c>
      <c r="I101" s="103">
        <v>0.86299999999999999</v>
      </c>
      <c r="J101" s="99">
        <f t="shared" si="31"/>
        <v>2.6484497515735721</v>
      </c>
      <c r="K101" s="103">
        <v>0</v>
      </c>
      <c r="L101" s="104">
        <f t="shared" si="32"/>
        <v>0</v>
      </c>
      <c r="M101" s="103">
        <v>1.4330000000000001</v>
      </c>
      <c r="N101" s="99">
        <f t="shared" si="33"/>
        <v>4.3977155202838105</v>
      </c>
      <c r="O101" s="103">
        <v>0</v>
      </c>
      <c r="P101" s="104">
        <f t="shared" si="34"/>
        <v>0</v>
      </c>
      <c r="Q101" s="103">
        <v>0.86699999999999999</v>
      </c>
      <c r="R101" s="99">
        <f t="shared" si="35"/>
        <v>2.660725300827679</v>
      </c>
      <c r="S101" s="103">
        <v>0</v>
      </c>
      <c r="T101" s="104">
        <f t="shared" si="36"/>
        <v>0</v>
      </c>
      <c r="U101" s="103">
        <v>1.5209999999999999</v>
      </c>
      <c r="V101" s="99">
        <f t="shared" si="37"/>
        <v>4.6677776038741632</v>
      </c>
      <c r="W101" s="103">
        <v>1.0740000000000001</v>
      </c>
      <c r="X101" s="104">
        <f t="shared" si="38"/>
        <v>3.295984974727713</v>
      </c>
      <c r="Y101" s="103">
        <v>0</v>
      </c>
      <c r="Z101" s="99">
        <f t="shared" si="39"/>
        <v>0</v>
      </c>
      <c r="AA101" s="103">
        <v>0</v>
      </c>
      <c r="AB101" s="105">
        <f t="shared" si="40"/>
        <v>0</v>
      </c>
      <c r="AC101" s="106">
        <f t="shared" si="44"/>
        <v>5.758</v>
      </c>
      <c r="AD101" s="105">
        <f t="shared" si="41"/>
        <v>17.670653151286938</v>
      </c>
    </row>
    <row r="102" spans="1:30" x14ac:dyDescent="0.2">
      <c r="A102" s="101">
        <v>38816</v>
      </c>
      <c r="B102" s="102" t="s">
        <v>93</v>
      </c>
      <c r="C102" s="103">
        <v>0</v>
      </c>
      <c r="D102" s="104">
        <f t="shared" si="42"/>
        <v>0</v>
      </c>
      <c r="E102" s="103">
        <v>0</v>
      </c>
      <c r="F102" s="99">
        <f t="shared" si="45"/>
        <v>0</v>
      </c>
      <c r="G102" s="103">
        <v>0</v>
      </c>
      <c r="H102" s="104">
        <f t="shared" si="45"/>
        <v>0</v>
      </c>
      <c r="I102" s="103">
        <v>0.86099999999999999</v>
      </c>
      <c r="J102" s="99">
        <f t="shared" si="31"/>
        <v>2.6423119769465186</v>
      </c>
      <c r="K102" s="103">
        <v>0</v>
      </c>
      <c r="L102" s="104">
        <f t="shared" si="32"/>
        <v>0</v>
      </c>
      <c r="M102" s="103">
        <v>1.4319999999999999</v>
      </c>
      <c r="N102" s="99">
        <f t="shared" si="33"/>
        <v>4.394646632970284</v>
      </c>
      <c r="O102" s="103">
        <v>0</v>
      </c>
      <c r="P102" s="104">
        <f t="shared" si="34"/>
        <v>0</v>
      </c>
      <c r="Q102" s="103">
        <v>0.86899999999999999</v>
      </c>
      <c r="R102" s="99">
        <f t="shared" si="35"/>
        <v>2.6668630754547324</v>
      </c>
      <c r="S102" s="103">
        <v>0</v>
      </c>
      <c r="T102" s="104">
        <f t="shared" si="36"/>
        <v>0</v>
      </c>
      <c r="U102" s="103">
        <v>1.5189999999999999</v>
      </c>
      <c r="V102" s="99">
        <f t="shared" si="37"/>
        <v>4.6616398292471102</v>
      </c>
      <c r="W102" s="103">
        <v>1.0720000000000001</v>
      </c>
      <c r="X102" s="104">
        <f t="shared" si="38"/>
        <v>3.2898472001006596</v>
      </c>
      <c r="Y102" s="103">
        <v>0</v>
      </c>
      <c r="Z102" s="99">
        <f t="shared" si="39"/>
        <v>0</v>
      </c>
      <c r="AA102" s="103">
        <v>0.14699999999999999</v>
      </c>
      <c r="AB102" s="105">
        <f t="shared" si="40"/>
        <v>0.45112643508842998</v>
      </c>
      <c r="AC102" s="106">
        <f t="shared" si="44"/>
        <v>5.9</v>
      </c>
      <c r="AD102" s="105">
        <f t="shared" si="41"/>
        <v>18.106435149807734</v>
      </c>
    </row>
    <row r="103" spans="1:30" x14ac:dyDescent="0.2">
      <c r="A103" s="101">
        <v>38817</v>
      </c>
      <c r="B103" s="102" t="s">
        <v>94</v>
      </c>
      <c r="C103" s="103">
        <v>0</v>
      </c>
      <c r="D103" s="104">
        <f t="shared" si="42"/>
        <v>0</v>
      </c>
      <c r="E103" s="103">
        <v>0</v>
      </c>
      <c r="F103" s="99">
        <f t="shared" si="45"/>
        <v>0</v>
      </c>
      <c r="G103" s="103">
        <v>0</v>
      </c>
      <c r="H103" s="104">
        <f t="shared" si="45"/>
        <v>0</v>
      </c>
      <c r="I103" s="103">
        <v>0.86099999999999999</v>
      </c>
      <c r="J103" s="99">
        <f t="shared" si="31"/>
        <v>2.6423119769465186</v>
      </c>
      <c r="K103" s="103">
        <v>0</v>
      </c>
      <c r="L103" s="104">
        <f t="shared" si="32"/>
        <v>0</v>
      </c>
      <c r="M103" s="103">
        <v>1.431</v>
      </c>
      <c r="N103" s="99">
        <f t="shared" si="33"/>
        <v>4.3915777456567575</v>
      </c>
      <c r="O103" s="103">
        <v>0</v>
      </c>
      <c r="P103" s="104">
        <f t="shared" si="34"/>
        <v>0</v>
      </c>
      <c r="Q103" s="103">
        <v>0.86799999999999999</v>
      </c>
      <c r="R103" s="99">
        <f t="shared" si="35"/>
        <v>2.6637941881412055</v>
      </c>
      <c r="S103" s="103">
        <v>0</v>
      </c>
      <c r="T103" s="104">
        <f t="shared" si="36"/>
        <v>0</v>
      </c>
      <c r="U103" s="103">
        <v>1.518</v>
      </c>
      <c r="V103" s="99">
        <f t="shared" si="37"/>
        <v>4.6585709419335828</v>
      </c>
      <c r="W103" s="103">
        <v>1.0720000000000001</v>
      </c>
      <c r="X103" s="104">
        <f t="shared" si="38"/>
        <v>3.2898472001006596</v>
      </c>
      <c r="Y103" s="103">
        <v>0</v>
      </c>
      <c r="Z103" s="99">
        <f t="shared" si="39"/>
        <v>0</v>
      </c>
      <c r="AA103" s="103">
        <v>0.41699999999999998</v>
      </c>
      <c r="AB103" s="105">
        <f t="shared" si="40"/>
        <v>1.2797260097406484</v>
      </c>
      <c r="AC103" s="106">
        <f t="shared" si="44"/>
        <v>6.1669999999999998</v>
      </c>
      <c r="AD103" s="105">
        <f t="shared" si="41"/>
        <v>18.925828062519372</v>
      </c>
    </row>
    <row r="104" spans="1:30" x14ac:dyDescent="0.2">
      <c r="A104" s="101">
        <v>38818</v>
      </c>
      <c r="B104" s="102" t="s">
        <v>95</v>
      </c>
      <c r="C104" s="103">
        <v>0</v>
      </c>
      <c r="D104" s="104">
        <f t="shared" si="42"/>
        <v>0</v>
      </c>
      <c r="E104" s="103">
        <v>0</v>
      </c>
      <c r="F104" s="99">
        <f t="shared" si="45"/>
        <v>0</v>
      </c>
      <c r="G104" s="103">
        <v>0</v>
      </c>
      <c r="H104" s="104">
        <f t="shared" si="45"/>
        <v>0</v>
      </c>
      <c r="I104" s="103">
        <v>0.86</v>
      </c>
      <c r="J104" s="99">
        <f t="shared" si="31"/>
        <v>2.6392430896329917</v>
      </c>
      <c r="K104" s="103">
        <v>0</v>
      </c>
      <c r="L104" s="104">
        <f t="shared" si="32"/>
        <v>0</v>
      </c>
      <c r="M104" s="103">
        <v>1.43</v>
      </c>
      <c r="N104" s="99">
        <f t="shared" si="33"/>
        <v>4.3885088583432301</v>
      </c>
      <c r="O104" s="103">
        <v>0</v>
      </c>
      <c r="P104" s="104">
        <f t="shared" si="34"/>
        <v>0</v>
      </c>
      <c r="Q104" s="103">
        <v>0.86799999999999999</v>
      </c>
      <c r="R104" s="99">
        <f t="shared" si="35"/>
        <v>2.6637941881412055</v>
      </c>
      <c r="S104" s="103">
        <v>0</v>
      </c>
      <c r="T104" s="104">
        <f t="shared" si="36"/>
        <v>0</v>
      </c>
      <c r="U104" s="103">
        <v>1.5169999999999999</v>
      </c>
      <c r="V104" s="99">
        <f t="shared" si="37"/>
        <v>4.6555020546200563</v>
      </c>
      <c r="W104" s="103">
        <v>1.073</v>
      </c>
      <c r="X104" s="104">
        <f t="shared" si="38"/>
        <v>3.2929160874141861</v>
      </c>
      <c r="Y104" s="103">
        <v>0</v>
      </c>
      <c r="Z104" s="99">
        <f t="shared" si="39"/>
        <v>0</v>
      </c>
      <c r="AA104" s="103">
        <v>1.1659999999999999</v>
      </c>
      <c r="AB104" s="105">
        <f t="shared" si="40"/>
        <v>3.5783226075721726</v>
      </c>
      <c r="AC104" s="106">
        <f t="shared" si="44"/>
        <v>6.9139999999999997</v>
      </c>
      <c r="AD104" s="105">
        <f t="shared" si="41"/>
        <v>21.218286885723842</v>
      </c>
    </row>
    <row r="105" spans="1:30" x14ac:dyDescent="0.2">
      <c r="A105" s="101">
        <v>38819</v>
      </c>
      <c r="B105" s="102" t="s">
        <v>96</v>
      </c>
      <c r="C105" s="103">
        <v>0</v>
      </c>
      <c r="D105" s="104">
        <f t="shared" si="42"/>
        <v>0</v>
      </c>
      <c r="E105" s="103">
        <v>0</v>
      </c>
      <c r="F105" s="99">
        <f t="shared" si="45"/>
        <v>0</v>
      </c>
      <c r="G105" s="103">
        <v>0</v>
      </c>
      <c r="H105" s="104">
        <f t="shared" si="45"/>
        <v>0</v>
      </c>
      <c r="I105" s="103">
        <v>0.70799999999999996</v>
      </c>
      <c r="J105" s="99">
        <f t="shared" si="31"/>
        <v>2.1727722179769282</v>
      </c>
      <c r="K105" s="103">
        <v>0</v>
      </c>
      <c r="L105" s="104">
        <f t="shared" si="32"/>
        <v>0</v>
      </c>
      <c r="M105" s="103">
        <v>1.175</v>
      </c>
      <c r="N105" s="99">
        <f t="shared" si="33"/>
        <v>3.6059425933939133</v>
      </c>
      <c r="O105" s="103">
        <v>0</v>
      </c>
      <c r="P105" s="104">
        <f t="shared" si="34"/>
        <v>0</v>
      </c>
      <c r="Q105" s="103">
        <v>0.33500000000000002</v>
      </c>
      <c r="R105" s="99">
        <f t="shared" si="35"/>
        <v>1.0280772500314561</v>
      </c>
      <c r="S105" s="103">
        <v>0</v>
      </c>
      <c r="T105" s="104">
        <f t="shared" si="36"/>
        <v>0</v>
      </c>
      <c r="U105" s="103">
        <v>1.2170000000000001</v>
      </c>
      <c r="V105" s="99">
        <f t="shared" si="37"/>
        <v>3.7348358605620362</v>
      </c>
      <c r="W105" s="103">
        <v>0.86199999999999999</v>
      </c>
      <c r="X105" s="104">
        <f t="shared" si="38"/>
        <v>2.6453808642600452</v>
      </c>
      <c r="Y105" s="103">
        <v>0</v>
      </c>
      <c r="Z105" s="99">
        <f t="shared" si="39"/>
        <v>0</v>
      </c>
      <c r="AA105" s="103">
        <v>0.69399999999999995</v>
      </c>
      <c r="AB105" s="105">
        <f t="shared" si="40"/>
        <v>2.1298077955875536</v>
      </c>
      <c r="AC105" s="106">
        <f t="shared" si="44"/>
        <v>4.9909999999999997</v>
      </c>
      <c r="AD105" s="105">
        <f t="shared" si="41"/>
        <v>15.316816581811933</v>
      </c>
    </row>
    <row r="106" spans="1:30" x14ac:dyDescent="0.2">
      <c r="A106" s="101">
        <v>38820</v>
      </c>
      <c r="B106" s="102" t="s">
        <v>97</v>
      </c>
      <c r="C106" s="103">
        <v>0</v>
      </c>
      <c r="D106" s="104">
        <f t="shared" si="42"/>
        <v>0</v>
      </c>
      <c r="E106" s="103">
        <v>0</v>
      </c>
      <c r="F106" s="99">
        <f t="shared" si="45"/>
        <v>0</v>
      </c>
      <c r="G106" s="103">
        <v>0</v>
      </c>
      <c r="H106" s="104">
        <f t="shared" si="45"/>
        <v>0</v>
      </c>
      <c r="I106" s="103">
        <v>0.86799999999999999</v>
      </c>
      <c r="J106" s="99">
        <f t="shared" si="31"/>
        <v>2.6637941881412055</v>
      </c>
      <c r="K106" s="103">
        <v>0</v>
      </c>
      <c r="L106" s="104">
        <f t="shared" si="32"/>
        <v>0</v>
      </c>
      <c r="M106" s="103">
        <v>1.4410000000000001</v>
      </c>
      <c r="N106" s="99">
        <f t="shared" si="33"/>
        <v>4.4222666187920243</v>
      </c>
      <c r="O106" s="103">
        <v>0</v>
      </c>
      <c r="P106" s="104">
        <f t="shared" si="34"/>
        <v>0</v>
      </c>
      <c r="Q106" s="103">
        <v>0.53</v>
      </c>
      <c r="R106" s="99">
        <f t="shared" si="35"/>
        <v>1.6265102761691694</v>
      </c>
      <c r="S106" s="103">
        <v>0</v>
      </c>
      <c r="T106" s="104">
        <f t="shared" si="36"/>
        <v>0</v>
      </c>
      <c r="U106" s="103">
        <v>1.516</v>
      </c>
      <c r="V106" s="99">
        <f t="shared" si="37"/>
        <v>4.6524331673065298</v>
      </c>
      <c r="W106" s="103">
        <v>1.0760000000000001</v>
      </c>
      <c r="X106" s="104">
        <f t="shared" si="38"/>
        <v>3.3021227493547665</v>
      </c>
      <c r="Y106" s="103">
        <v>0</v>
      </c>
      <c r="Z106" s="99">
        <f t="shared" si="39"/>
        <v>0</v>
      </c>
      <c r="AA106" s="103">
        <v>1.6279999999999999</v>
      </c>
      <c r="AB106" s="105">
        <f t="shared" si="40"/>
        <v>4.9961485464215238</v>
      </c>
      <c r="AC106" s="106">
        <f t="shared" si="44"/>
        <v>7.0590000000000011</v>
      </c>
      <c r="AD106" s="105">
        <f t="shared" si="41"/>
        <v>21.663275546185222</v>
      </c>
    </row>
    <row r="107" spans="1:30" x14ac:dyDescent="0.2">
      <c r="A107" s="101">
        <v>38821</v>
      </c>
      <c r="B107" s="102" t="s">
        <v>98</v>
      </c>
      <c r="C107" s="103">
        <v>0</v>
      </c>
      <c r="D107" s="104">
        <f t="shared" si="42"/>
        <v>0</v>
      </c>
      <c r="E107" s="103">
        <v>0</v>
      </c>
      <c r="F107" s="99">
        <f t="shared" si="45"/>
        <v>0</v>
      </c>
      <c r="G107" s="103">
        <v>0</v>
      </c>
      <c r="H107" s="104">
        <f t="shared" si="45"/>
        <v>0</v>
      </c>
      <c r="I107" s="103">
        <v>0.86299999999999999</v>
      </c>
      <c r="J107" s="99">
        <f t="shared" si="31"/>
        <v>2.6484497515735721</v>
      </c>
      <c r="K107" s="103">
        <v>0</v>
      </c>
      <c r="L107" s="104">
        <f t="shared" si="32"/>
        <v>0</v>
      </c>
      <c r="M107" s="103">
        <v>1.4350000000000001</v>
      </c>
      <c r="N107" s="99">
        <f t="shared" si="33"/>
        <v>4.4038532949108644</v>
      </c>
      <c r="O107" s="103">
        <v>0</v>
      </c>
      <c r="P107" s="104">
        <f t="shared" si="34"/>
        <v>0</v>
      </c>
      <c r="Q107" s="103">
        <v>0.88500000000000001</v>
      </c>
      <c r="R107" s="99">
        <f t="shared" si="35"/>
        <v>2.71596527247116</v>
      </c>
      <c r="S107" s="103">
        <v>0</v>
      </c>
      <c r="T107" s="104">
        <f t="shared" si="36"/>
        <v>0</v>
      </c>
      <c r="U107" s="103">
        <v>1.514</v>
      </c>
      <c r="V107" s="99">
        <f t="shared" si="37"/>
        <v>4.6462953926794759</v>
      </c>
      <c r="W107" s="103">
        <v>1.075</v>
      </c>
      <c r="X107" s="104">
        <f t="shared" si="38"/>
        <v>3.2990538620412395</v>
      </c>
      <c r="Y107" s="103">
        <v>0</v>
      </c>
      <c r="Z107" s="99">
        <f t="shared" si="39"/>
        <v>0</v>
      </c>
      <c r="AA107" s="103">
        <v>0.39800000000000002</v>
      </c>
      <c r="AB107" s="105">
        <f t="shared" si="40"/>
        <v>1.2214171507836404</v>
      </c>
      <c r="AC107" s="106">
        <f t="shared" si="44"/>
        <v>6.17</v>
      </c>
      <c r="AD107" s="105">
        <f t="shared" si="41"/>
        <v>18.935034724459953</v>
      </c>
    </row>
    <row r="108" spans="1:30" x14ac:dyDescent="0.2">
      <c r="A108" s="101">
        <v>38822</v>
      </c>
      <c r="B108" s="102" t="s">
        <v>99</v>
      </c>
      <c r="C108" s="103">
        <v>0</v>
      </c>
      <c r="D108" s="104">
        <f t="shared" si="42"/>
        <v>0</v>
      </c>
      <c r="E108" s="103">
        <v>0</v>
      </c>
      <c r="F108" s="99">
        <f t="shared" si="45"/>
        <v>0</v>
      </c>
      <c r="G108" s="103">
        <v>0</v>
      </c>
      <c r="H108" s="104">
        <f t="shared" si="45"/>
        <v>0</v>
      </c>
      <c r="I108" s="103">
        <v>0.86099999999999999</v>
      </c>
      <c r="J108" s="99">
        <f t="shared" si="31"/>
        <v>2.6423119769465186</v>
      </c>
      <c r="K108" s="103">
        <v>0</v>
      </c>
      <c r="L108" s="104">
        <f t="shared" si="32"/>
        <v>0</v>
      </c>
      <c r="M108" s="103">
        <v>1.4330000000000001</v>
      </c>
      <c r="N108" s="99">
        <f t="shared" si="33"/>
        <v>4.3977155202838105</v>
      </c>
      <c r="O108" s="103">
        <v>0</v>
      </c>
      <c r="P108" s="104">
        <f t="shared" si="34"/>
        <v>0</v>
      </c>
      <c r="Q108" s="103">
        <v>0.876</v>
      </c>
      <c r="R108" s="99">
        <f t="shared" si="35"/>
        <v>2.6883452866494197</v>
      </c>
      <c r="S108" s="103">
        <v>0</v>
      </c>
      <c r="T108" s="104">
        <f t="shared" si="36"/>
        <v>0</v>
      </c>
      <c r="U108" s="103">
        <v>1.512</v>
      </c>
      <c r="V108" s="99">
        <f t="shared" si="37"/>
        <v>4.6401576180524229</v>
      </c>
      <c r="W108" s="103">
        <v>1.073</v>
      </c>
      <c r="X108" s="104">
        <f t="shared" si="38"/>
        <v>3.2929160874141861</v>
      </c>
      <c r="Y108" s="103">
        <v>0</v>
      </c>
      <c r="Z108" s="99">
        <f t="shared" si="39"/>
        <v>0</v>
      </c>
      <c r="AA108" s="103">
        <v>0.34300000000000003</v>
      </c>
      <c r="AB108" s="105">
        <f t="shared" si="40"/>
        <v>1.0526283485396699</v>
      </c>
      <c r="AC108" s="106">
        <f t="shared" si="44"/>
        <v>6.0980000000000008</v>
      </c>
      <c r="AD108" s="105">
        <f t="shared" si="41"/>
        <v>18.714074837886031</v>
      </c>
    </row>
    <row r="109" spans="1:30" x14ac:dyDescent="0.2">
      <c r="A109" s="101">
        <v>38823</v>
      </c>
      <c r="B109" s="102" t="s">
        <v>100</v>
      </c>
      <c r="C109" s="103">
        <v>0</v>
      </c>
      <c r="D109" s="104">
        <f t="shared" si="42"/>
        <v>0</v>
      </c>
      <c r="E109" s="103">
        <v>0</v>
      </c>
      <c r="F109" s="99">
        <f t="shared" si="45"/>
        <v>0</v>
      </c>
      <c r="G109" s="103">
        <v>0</v>
      </c>
      <c r="H109" s="104">
        <f t="shared" si="45"/>
        <v>0</v>
      </c>
      <c r="I109" s="103">
        <v>0.85799999999999998</v>
      </c>
      <c r="J109" s="99">
        <f t="shared" si="31"/>
        <v>2.6331053150059383</v>
      </c>
      <c r="K109" s="103">
        <v>0</v>
      </c>
      <c r="L109" s="104">
        <f t="shared" si="32"/>
        <v>0</v>
      </c>
      <c r="M109" s="103">
        <v>1.43</v>
      </c>
      <c r="N109" s="99">
        <f t="shared" si="33"/>
        <v>4.3885088583432301</v>
      </c>
      <c r="O109" s="103">
        <v>0</v>
      </c>
      <c r="P109" s="104">
        <f t="shared" si="34"/>
        <v>0</v>
      </c>
      <c r="Q109" s="103">
        <v>0.878</v>
      </c>
      <c r="R109" s="99">
        <f t="shared" si="35"/>
        <v>2.6944830612764732</v>
      </c>
      <c r="S109" s="103">
        <v>0</v>
      </c>
      <c r="T109" s="104">
        <f t="shared" si="36"/>
        <v>0</v>
      </c>
      <c r="U109" s="103">
        <v>1.5109999999999999</v>
      </c>
      <c r="V109" s="99">
        <f t="shared" si="37"/>
        <v>4.6370887307388964</v>
      </c>
      <c r="W109" s="103">
        <v>1.073</v>
      </c>
      <c r="X109" s="104">
        <f t="shared" si="38"/>
        <v>3.2929160874141861</v>
      </c>
      <c r="Y109" s="103">
        <v>0</v>
      </c>
      <c r="Z109" s="99">
        <f t="shared" si="39"/>
        <v>0</v>
      </c>
      <c r="AA109" s="103">
        <v>1.623</v>
      </c>
      <c r="AB109" s="105">
        <f t="shared" si="40"/>
        <v>4.9808041098538904</v>
      </c>
      <c r="AC109" s="106">
        <f t="shared" si="44"/>
        <v>7.3730000000000002</v>
      </c>
      <c r="AD109" s="105">
        <f t="shared" si="41"/>
        <v>22.626906162632615</v>
      </c>
    </row>
    <row r="110" spans="1:30" x14ac:dyDescent="0.2">
      <c r="A110" s="101">
        <v>38824</v>
      </c>
      <c r="B110" s="102" t="s">
        <v>101</v>
      </c>
      <c r="C110" s="103">
        <v>0</v>
      </c>
      <c r="D110" s="104">
        <f t="shared" si="42"/>
        <v>0</v>
      </c>
      <c r="E110" s="103">
        <v>0</v>
      </c>
      <c r="F110" s="99">
        <f t="shared" ref="F110:H125" si="46">E110*1000000/325851</f>
        <v>0</v>
      </c>
      <c r="G110" s="103">
        <v>0</v>
      </c>
      <c r="H110" s="104">
        <f t="shared" si="46"/>
        <v>0</v>
      </c>
      <c r="I110" s="103">
        <v>0.85899999999999999</v>
      </c>
      <c r="J110" s="99">
        <f t="shared" si="31"/>
        <v>2.6361742023194652</v>
      </c>
      <c r="K110" s="103">
        <v>0</v>
      </c>
      <c r="L110" s="104">
        <f t="shared" si="32"/>
        <v>0</v>
      </c>
      <c r="M110" s="103">
        <v>1.431</v>
      </c>
      <c r="N110" s="99">
        <f t="shared" si="33"/>
        <v>4.3915777456567575</v>
      </c>
      <c r="O110" s="103">
        <v>0</v>
      </c>
      <c r="P110" s="104">
        <f t="shared" si="34"/>
        <v>0</v>
      </c>
      <c r="Q110" s="103">
        <v>0.82399999999999995</v>
      </c>
      <c r="R110" s="99">
        <f t="shared" si="35"/>
        <v>2.5287631463460292</v>
      </c>
      <c r="S110" s="103">
        <v>0</v>
      </c>
      <c r="T110" s="104">
        <f t="shared" si="36"/>
        <v>0</v>
      </c>
      <c r="U110" s="103">
        <v>1.51</v>
      </c>
      <c r="V110" s="99">
        <f t="shared" si="37"/>
        <v>4.634019843425369</v>
      </c>
      <c r="W110" s="103">
        <v>1.0740000000000001</v>
      </c>
      <c r="X110" s="104">
        <f t="shared" si="38"/>
        <v>3.295984974727713</v>
      </c>
      <c r="Y110" s="103">
        <v>0</v>
      </c>
      <c r="Z110" s="99">
        <f t="shared" si="39"/>
        <v>0</v>
      </c>
      <c r="AA110" s="103">
        <v>0.29399999999999998</v>
      </c>
      <c r="AB110" s="105">
        <f t="shared" si="40"/>
        <v>0.90225287017685996</v>
      </c>
      <c r="AC110" s="106">
        <f t="shared" si="44"/>
        <v>5.9919999999999991</v>
      </c>
      <c r="AD110" s="105">
        <f t="shared" si="41"/>
        <v>18.38877278265219</v>
      </c>
    </row>
    <row r="111" spans="1:30" x14ac:dyDescent="0.2">
      <c r="A111" s="101">
        <v>38825</v>
      </c>
      <c r="B111" s="102" t="s">
        <v>102</v>
      </c>
      <c r="C111" s="103">
        <v>0</v>
      </c>
      <c r="D111" s="104">
        <f t="shared" si="42"/>
        <v>0</v>
      </c>
      <c r="E111" s="103">
        <v>0</v>
      </c>
      <c r="F111" s="99">
        <f t="shared" si="46"/>
        <v>0</v>
      </c>
      <c r="G111" s="103">
        <v>0</v>
      </c>
      <c r="H111" s="104">
        <f t="shared" si="46"/>
        <v>0</v>
      </c>
      <c r="I111" s="103">
        <v>0.85699999999999998</v>
      </c>
      <c r="J111" s="99">
        <f t="shared" si="31"/>
        <v>2.6300364276924117</v>
      </c>
      <c r="K111" s="103">
        <v>0</v>
      </c>
      <c r="L111" s="104">
        <f t="shared" si="32"/>
        <v>0</v>
      </c>
      <c r="M111" s="103">
        <v>1.43</v>
      </c>
      <c r="N111" s="99">
        <f t="shared" si="33"/>
        <v>4.3885088583432301</v>
      </c>
      <c r="O111" s="103">
        <v>0</v>
      </c>
      <c r="P111" s="104">
        <f t="shared" si="34"/>
        <v>0</v>
      </c>
      <c r="Q111" s="103">
        <v>0.875</v>
      </c>
      <c r="R111" s="99">
        <f t="shared" si="35"/>
        <v>2.6852763993358928</v>
      </c>
      <c r="S111" s="103">
        <v>0</v>
      </c>
      <c r="T111" s="104">
        <f t="shared" si="36"/>
        <v>0</v>
      </c>
      <c r="U111" s="103">
        <v>1.51</v>
      </c>
      <c r="V111" s="99">
        <f t="shared" si="37"/>
        <v>4.634019843425369</v>
      </c>
      <c r="W111" s="103">
        <v>1.073</v>
      </c>
      <c r="X111" s="104">
        <f t="shared" si="38"/>
        <v>3.2929160874141861</v>
      </c>
      <c r="Y111" s="103">
        <v>0</v>
      </c>
      <c r="Z111" s="99">
        <f t="shared" si="39"/>
        <v>0</v>
      </c>
      <c r="AA111" s="103">
        <v>0.23</v>
      </c>
      <c r="AB111" s="105">
        <f t="shared" si="40"/>
        <v>0.70584408211114891</v>
      </c>
      <c r="AC111" s="106">
        <f t="shared" si="44"/>
        <v>5.9749999999999996</v>
      </c>
      <c r="AD111" s="105">
        <f t="shared" si="41"/>
        <v>18.336601698322241</v>
      </c>
    </row>
    <row r="112" spans="1:30" x14ac:dyDescent="0.2">
      <c r="A112" s="101">
        <v>38826</v>
      </c>
      <c r="B112" s="102" t="s">
        <v>103</v>
      </c>
      <c r="C112" s="103">
        <v>0</v>
      </c>
      <c r="D112" s="104">
        <f t="shared" si="42"/>
        <v>0</v>
      </c>
      <c r="E112" s="103">
        <v>0</v>
      </c>
      <c r="F112" s="99">
        <f t="shared" si="46"/>
        <v>0</v>
      </c>
      <c r="G112" s="103">
        <v>0</v>
      </c>
      <c r="H112" s="104">
        <f t="shared" si="46"/>
        <v>0</v>
      </c>
      <c r="I112" s="103">
        <v>0.85599999999999998</v>
      </c>
      <c r="J112" s="99">
        <f t="shared" si="31"/>
        <v>2.6269675403788848</v>
      </c>
      <c r="K112" s="103">
        <v>0</v>
      </c>
      <c r="L112" s="104">
        <f t="shared" si="32"/>
        <v>0</v>
      </c>
      <c r="M112" s="103">
        <v>1.4279999999999999</v>
      </c>
      <c r="N112" s="99">
        <f t="shared" si="33"/>
        <v>4.3823710837161771</v>
      </c>
      <c r="O112" s="103">
        <v>0</v>
      </c>
      <c r="P112" s="104">
        <f t="shared" si="34"/>
        <v>0</v>
      </c>
      <c r="Q112" s="103">
        <v>0.872</v>
      </c>
      <c r="R112" s="99">
        <f t="shared" si="35"/>
        <v>2.6760697373953124</v>
      </c>
      <c r="S112" s="103">
        <v>0</v>
      </c>
      <c r="T112" s="104">
        <f t="shared" si="36"/>
        <v>0</v>
      </c>
      <c r="U112" s="103">
        <v>1.5089999999999999</v>
      </c>
      <c r="V112" s="99">
        <f t="shared" si="37"/>
        <v>4.6309509561118425</v>
      </c>
      <c r="W112" s="103">
        <v>1.0720000000000001</v>
      </c>
      <c r="X112" s="104">
        <f t="shared" si="38"/>
        <v>3.2898472001006596</v>
      </c>
      <c r="Y112" s="103">
        <v>0</v>
      </c>
      <c r="Z112" s="99">
        <f t="shared" si="39"/>
        <v>0</v>
      </c>
      <c r="AA112" s="103">
        <v>1.62</v>
      </c>
      <c r="AB112" s="105">
        <f t="shared" si="40"/>
        <v>4.97159744791331</v>
      </c>
      <c r="AC112" s="106">
        <f t="shared" si="44"/>
        <v>7.3569999999999993</v>
      </c>
      <c r="AD112" s="105">
        <f t="shared" si="41"/>
        <v>22.577803965616184</v>
      </c>
    </row>
    <row r="113" spans="1:30" x14ac:dyDescent="0.2">
      <c r="A113" s="101">
        <v>38827</v>
      </c>
      <c r="B113" s="102" t="s">
        <v>104</v>
      </c>
      <c r="C113" s="103">
        <v>0</v>
      </c>
      <c r="D113" s="104">
        <f t="shared" si="42"/>
        <v>0</v>
      </c>
      <c r="E113" s="103">
        <v>0</v>
      </c>
      <c r="F113" s="99">
        <f t="shared" si="46"/>
        <v>0</v>
      </c>
      <c r="G113" s="103">
        <v>0</v>
      </c>
      <c r="H113" s="104">
        <f t="shared" si="46"/>
        <v>0</v>
      </c>
      <c r="I113" s="103">
        <v>0.85499999999999998</v>
      </c>
      <c r="J113" s="99">
        <f t="shared" si="31"/>
        <v>2.6238986530653583</v>
      </c>
      <c r="K113" s="103">
        <v>0</v>
      </c>
      <c r="L113" s="104">
        <f t="shared" si="32"/>
        <v>0</v>
      </c>
      <c r="M113" s="103">
        <v>1.429</v>
      </c>
      <c r="N113" s="99">
        <f t="shared" si="33"/>
        <v>4.3854399710297036</v>
      </c>
      <c r="O113" s="103">
        <v>0</v>
      </c>
      <c r="P113" s="104">
        <f t="shared" si="34"/>
        <v>0</v>
      </c>
      <c r="Q113" s="103">
        <v>0.872</v>
      </c>
      <c r="R113" s="99">
        <f t="shared" si="35"/>
        <v>2.6760697373953124</v>
      </c>
      <c r="S113" s="103">
        <v>0</v>
      </c>
      <c r="T113" s="104">
        <f t="shared" si="36"/>
        <v>0</v>
      </c>
      <c r="U113" s="103">
        <v>1.5109999999999999</v>
      </c>
      <c r="V113" s="99">
        <f t="shared" si="37"/>
        <v>4.6370887307388964</v>
      </c>
      <c r="W113" s="103">
        <v>1.0720000000000001</v>
      </c>
      <c r="X113" s="104">
        <f t="shared" si="38"/>
        <v>3.2898472001006596</v>
      </c>
      <c r="Y113" s="103">
        <v>0</v>
      </c>
      <c r="Z113" s="99">
        <f t="shared" si="39"/>
        <v>0</v>
      </c>
      <c r="AA113" s="103">
        <v>1.5980000000000001</v>
      </c>
      <c r="AB113" s="105">
        <f t="shared" si="40"/>
        <v>4.9040819270157217</v>
      </c>
      <c r="AC113" s="106">
        <f t="shared" si="44"/>
        <v>7.3369999999999997</v>
      </c>
      <c r="AD113" s="105">
        <f t="shared" si="41"/>
        <v>22.51642621934565</v>
      </c>
    </row>
    <row r="114" spans="1:30" x14ac:dyDescent="0.2">
      <c r="A114" s="101">
        <v>38828</v>
      </c>
      <c r="B114" s="102" t="s">
        <v>105</v>
      </c>
      <c r="C114" s="103">
        <v>0</v>
      </c>
      <c r="D114" s="104">
        <f t="shared" si="42"/>
        <v>0</v>
      </c>
      <c r="E114" s="103">
        <v>0</v>
      </c>
      <c r="F114" s="99">
        <f t="shared" si="46"/>
        <v>0</v>
      </c>
      <c r="G114" s="103">
        <v>0</v>
      </c>
      <c r="H114" s="104">
        <f t="shared" si="46"/>
        <v>0</v>
      </c>
      <c r="I114" s="103">
        <v>0.85499999999999998</v>
      </c>
      <c r="J114" s="99">
        <f t="shared" si="31"/>
        <v>2.6238986530653583</v>
      </c>
      <c r="K114" s="103">
        <v>0</v>
      </c>
      <c r="L114" s="104">
        <f t="shared" si="32"/>
        <v>0</v>
      </c>
      <c r="M114" s="103">
        <v>1.429</v>
      </c>
      <c r="N114" s="99">
        <f t="shared" si="33"/>
        <v>4.3854399710297036</v>
      </c>
      <c r="O114" s="103">
        <v>0</v>
      </c>
      <c r="P114" s="104">
        <f t="shared" si="34"/>
        <v>0</v>
      </c>
      <c r="Q114" s="103">
        <v>0.871</v>
      </c>
      <c r="R114" s="99">
        <f t="shared" si="35"/>
        <v>2.6730008500817859</v>
      </c>
      <c r="S114" s="103">
        <v>0</v>
      </c>
      <c r="T114" s="104">
        <f t="shared" si="36"/>
        <v>0</v>
      </c>
      <c r="U114" s="103">
        <v>1.5109999999999999</v>
      </c>
      <c r="V114" s="99">
        <f t="shared" si="37"/>
        <v>4.6370887307388964</v>
      </c>
      <c r="W114" s="103">
        <v>1.0720000000000001</v>
      </c>
      <c r="X114" s="104">
        <f t="shared" si="38"/>
        <v>3.2898472001006596</v>
      </c>
      <c r="Y114" s="103">
        <v>0</v>
      </c>
      <c r="Z114" s="99">
        <f t="shared" si="39"/>
        <v>0</v>
      </c>
      <c r="AA114" s="103">
        <v>1.01</v>
      </c>
      <c r="AB114" s="105">
        <f t="shared" si="40"/>
        <v>3.0995761866620017</v>
      </c>
      <c r="AC114" s="106">
        <f t="shared" si="44"/>
        <v>6.7479999999999993</v>
      </c>
      <c r="AD114" s="105">
        <f t="shared" si="41"/>
        <v>20.708851591678403</v>
      </c>
    </row>
    <row r="115" spans="1:30" x14ac:dyDescent="0.2">
      <c r="A115" s="101">
        <v>38829</v>
      </c>
      <c r="B115" s="102" t="s">
        <v>106</v>
      </c>
      <c r="C115" s="103">
        <v>0</v>
      </c>
      <c r="D115" s="104">
        <f t="shared" si="42"/>
        <v>0</v>
      </c>
      <c r="E115" s="103">
        <v>0</v>
      </c>
      <c r="F115" s="99">
        <f t="shared" si="46"/>
        <v>0</v>
      </c>
      <c r="G115" s="103">
        <v>0</v>
      </c>
      <c r="H115" s="104">
        <f t="shared" si="46"/>
        <v>0</v>
      </c>
      <c r="I115" s="103">
        <v>0.85299999999999998</v>
      </c>
      <c r="J115" s="99">
        <f t="shared" si="31"/>
        <v>2.6177608784383044</v>
      </c>
      <c r="K115" s="103">
        <v>0</v>
      </c>
      <c r="L115" s="104">
        <f t="shared" si="32"/>
        <v>0</v>
      </c>
      <c r="M115" s="103">
        <v>1.43</v>
      </c>
      <c r="N115" s="99">
        <f t="shared" si="33"/>
        <v>4.3885088583432301</v>
      </c>
      <c r="O115" s="103">
        <v>0</v>
      </c>
      <c r="P115" s="104">
        <f t="shared" si="34"/>
        <v>0</v>
      </c>
      <c r="Q115" s="103">
        <v>0.87</v>
      </c>
      <c r="R115" s="99">
        <f t="shared" si="35"/>
        <v>2.6699319627682589</v>
      </c>
      <c r="S115" s="103">
        <v>0</v>
      </c>
      <c r="T115" s="104">
        <f t="shared" si="36"/>
        <v>0</v>
      </c>
      <c r="U115" s="103">
        <v>1.508</v>
      </c>
      <c r="V115" s="99">
        <f t="shared" si="37"/>
        <v>4.627882068798316</v>
      </c>
      <c r="W115" s="103">
        <v>1.071</v>
      </c>
      <c r="X115" s="104">
        <f t="shared" si="38"/>
        <v>3.2867783127871326</v>
      </c>
      <c r="Y115" s="103">
        <v>0</v>
      </c>
      <c r="Z115" s="99">
        <f t="shared" si="39"/>
        <v>0</v>
      </c>
      <c r="AA115" s="103">
        <v>0.89</v>
      </c>
      <c r="AB115" s="105">
        <f t="shared" si="40"/>
        <v>2.7313097090387939</v>
      </c>
      <c r="AC115" s="106">
        <f t="shared" si="44"/>
        <v>6.621999999999999</v>
      </c>
      <c r="AD115" s="105">
        <f t="shared" si="41"/>
        <v>20.322171790174032</v>
      </c>
    </row>
    <row r="116" spans="1:30" x14ac:dyDescent="0.2">
      <c r="A116" s="101">
        <v>38830</v>
      </c>
      <c r="B116" s="102" t="s">
        <v>107</v>
      </c>
      <c r="C116" s="103">
        <v>0</v>
      </c>
      <c r="D116" s="104">
        <f t="shared" si="42"/>
        <v>0</v>
      </c>
      <c r="E116" s="103">
        <v>0</v>
      </c>
      <c r="F116" s="99">
        <f t="shared" si="46"/>
        <v>0</v>
      </c>
      <c r="G116" s="103">
        <v>0</v>
      </c>
      <c r="H116" s="104">
        <f t="shared" si="46"/>
        <v>0</v>
      </c>
      <c r="I116" s="103">
        <v>0.85299999999999998</v>
      </c>
      <c r="J116" s="99">
        <f t="shared" si="31"/>
        <v>2.6177608784383044</v>
      </c>
      <c r="K116" s="103">
        <v>0</v>
      </c>
      <c r="L116" s="104">
        <f t="shared" si="32"/>
        <v>0</v>
      </c>
      <c r="M116" s="103">
        <v>1.429</v>
      </c>
      <c r="N116" s="99">
        <f t="shared" si="33"/>
        <v>4.3854399710297036</v>
      </c>
      <c r="O116" s="103">
        <v>0</v>
      </c>
      <c r="P116" s="104">
        <f t="shared" si="34"/>
        <v>0</v>
      </c>
      <c r="Q116" s="103">
        <v>0.86699999999999999</v>
      </c>
      <c r="R116" s="99">
        <f t="shared" si="35"/>
        <v>2.660725300827679</v>
      </c>
      <c r="S116" s="103">
        <v>0</v>
      </c>
      <c r="T116" s="104">
        <f t="shared" si="36"/>
        <v>0</v>
      </c>
      <c r="U116" s="103">
        <v>1.508</v>
      </c>
      <c r="V116" s="99">
        <f t="shared" si="37"/>
        <v>4.627882068798316</v>
      </c>
      <c r="W116" s="103">
        <v>1.071</v>
      </c>
      <c r="X116" s="104">
        <f t="shared" si="38"/>
        <v>3.2867783127871326</v>
      </c>
      <c r="Y116" s="103">
        <v>0</v>
      </c>
      <c r="Z116" s="99">
        <f t="shared" si="39"/>
        <v>0</v>
      </c>
      <c r="AA116" s="103">
        <v>0.83399999999999996</v>
      </c>
      <c r="AB116" s="105">
        <f t="shared" si="40"/>
        <v>2.5594520194812969</v>
      </c>
      <c r="AC116" s="106">
        <f t="shared" si="44"/>
        <v>6.5619999999999994</v>
      </c>
      <c r="AD116" s="105">
        <f t="shared" si="41"/>
        <v>20.138038551362431</v>
      </c>
    </row>
    <row r="117" spans="1:30" x14ac:dyDescent="0.2">
      <c r="A117" s="101">
        <v>38831</v>
      </c>
      <c r="B117" s="102" t="s">
        <v>108</v>
      </c>
      <c r="C117" s="103">
        <v>0</v>
      </c>
      <c r="D117" s="104">
        <f t="shared" si="42"/>
        <v>0</v>
      </c>
      <c r="E117" s="103">
        <v>0</v>
      </c>
      <c r="F117" s="99">
        <f t="shared" si="46"/>
        <v>0</v>
      </c>
      <c r="G117" s="103">
        <v>0</v>
      </c>
      <c r="H117" s="104">
        <f t="shared" si="46"/>
        <v>0</v>
      </c>
      <c r="I117" s="103">
        <v>0.85299999999999998</v>
      </c>
      <c r="J117" s="99">
        <f t="shared" si="31"/>
        <v>2.6177608784383044</v>
      </c>
      <c r="K117" s="103">
        <v>0</v>
      </c>
      <c r="L117" s="104">
        <f t="shared" si="32"/>
        <v>0</v>
      </c>
      <c r="M117" s="103">
        <v>1.429</v>
      </c>
      <c r="N117" s="99">
        <f t="shared" si="33"/>
        <v>4.3854399710297036</v>
      </c>
      <c r="O117" s="103">
        <v>0</v>
      </c>
      <c r="P117" s="104">
        <f t="shared" si="34"/>
        <v>0</v>
      </c>
      <c r="Q117" s="103">
        <v>0.85499999999999998</v>
      </c>
      <c r="R117" s="99">
        <f t="shared" si="35"/>
        <v>2.6238986530653583</v>
      </c>
      <c r="S117" s="103">
        <v>0</v>
      </c>
      <c r="T117" s="104">
        <f t="shared" si="36"/>
        <v>0</v>
      </c>
      <c r="U117" s="103">
        <v>1.5089999999999999</v>
      </c>
      <c r="V117" s="99">
        <f t="shared" si="37"/>
        <v>4.6309509561118425</v>
      </c>
      <c r="W117" s="103">
        <v>1.0680000000000001</v>
      </c>
      <c r="X117" s="104">
        <f t="shared" si="38"/>
        <v>3.2775716508465527</v>
      </c>
      <c r="Y117" s="103">
        <v>0.55100000000000005</v>
      </c>
      <c r="Z117" s="99">
        <f t="shared" si="39"/>
        <v>1.6909569097532309</v>
      </c>
      <c r="AA117" s="103">
        <v>1.5880000000000001</v>
      </c>
      <c r="AB117" s="105">
        <f t="shared" si="40"/>
        <v>4.8733930538804549</v>
      </c>
      <c r="AC117" s="106">
        <f t="shared" si="44"/>
        <v>7.8530000000000006</v>
      </c>
      <c r="AD117" s="105">
        <f t="shared" si="41"/>
        <v>24.09997207312545</v>
      </c>
    </row>
    <row r="118" spans="1:30" x14ac:dyDescent="0.2">
      <c r="A118" s="101">
        <v>38832</v>
      </c>
      <c r="B118" s="102" t="s">
        <v>109</v>
      </c>
      <c r="C118" s="103">
        <v>0</v>
      </c>
      <c r="D118" s="104">
        <f t="shared" si="42"/>
        <v>0</v>
      </c>
      <c r="E118" s="103">
        <v>0</v>
      </c>
      <c r="F118" s="99">
        <f t="shared" si="46"/>
        <v>0</v>
      </c>
      <c r="G118" s="103">
        <v>0</v>
      </c>
      <c r="H118" s="104">
        <f t="shared" si="46"/>
        <v>0</v>
      </c>
      <c r="I118" s="103">
        <v>0.85199999999999998</v>
      </c>
      <c r="J118" s="99">
        <f t="shared" si="31"/>
        <v>2.6146919911247779</v>
      </c>
      <c r="K118" s="103">
        <v>0</v>
      </c>
      <c r="L118" s="104">
        <f t="shared" si="32"/>
        <v>0</v>
      </c>
      <c r="M118" s="103">
        <v>1.429</v>
      </c>
      <c r="N118" s="99">
        <f t="shared" si="33"/>
        <v>4.3854399710297036</v>
      </c>
      <c r="O118" s="103">
        <v>0</v>
      </c>
      <c r="P118" s="104">
        <f t="shared" si="34"/>
        <v>0</v>
      </c>
      <c r="Q118" s="103">
        <v>0.45</v>
      </c>
      <c r="R118" s="99">
        <f t="shared" si="35"/>
        <v>1.3809992910870306</v>
      </c>
      <c r="S118" s="103">
        <v>0</v>
      </c>
      <c r="T118" s="104">
        <f t="shared" si="36"/>
        <v>0</v>
      </c>
      <c r="U118" s="103">
        <v>1.5089999999999999</v>
      </c>
      <c r="V118" s="99">
        <f t="shared" si="37"/>
        <v>4.6309509561118425</v>
      </c>
      <c r="W118" s="103">
        <v>1.0680000000000001</v>
      </c>
      <c r="X118" s="104">
        <f t="shared" si="38"/>
        <v>3.2775716508465527</v>
      </c>
      <c r="Y118" s="103">
        <v>1.18</v>
      </c>
      <c r="Z118" s="99">
        <f t="shared" si="39"/>
        <v>3.6212870299615467</v>
      </c>
      <c r="AA118" s="103">
        <v>1.5720000000000001</v>
      </c>
      <c r="AB118" s="105">
        <f t="shared" si="40"/>
        <v>4.8242908568640264</v>
      </c>
      <c r="AC118" s="106">
        <f t="shared" si="44"/>
        <v>8.0599999999999987</v>
      </c>
      <c r="AD118" s="105">
        <f t="shared" si="41"/>
        <v>24.735231747025477</v>
      </c>
    </row>
    <row r="119" spans="1:30" x14ac:dyDescent="0.2">
      <c r="A119" s="101">
        <v>38833</v>
      </c>
      <c r="B119" s="102" t="s">
        <v>110</v>
      </c>
      <c r="C119" s="103">
        <v>0</v>
      </c>
      <c r="D119" s="104">
        <f t="shared" si="42"/>
        <v>0</v>
      </c>
      <c r="E119" s="103">
        <v>0</v>
      </c>
      <c r="F119" s="99">
        <f t="shared" si="46"/>
        <v>0</v>
      </c>
      <c r="G119" s="103">
        <v>0</v>
      </c>
      <c r="H119" s="104">
        <f t="shared" si="46"/>
        <v>0</v>
      </c>
      <c r="I119" s="103">
        <v>0.85099999999999998</v>
      </c>
      <c r="J119" s="99">
        <f t="shared" si="31"/>
        <v>2.611623103811251</v>
      </c>
      <c r="K119" s="103">
        <v>0</v>
      </c>
      <c r="L119" s="104">
        <f t="shared" si="32"/>
        <v>0</v>
      </c>
      <c r="M119" s="103">
        <v>1.4279999999999999</v>
      </c>
      <c r="N119" s="99">
        <f t="shared" si="33"/>
        <v>4.3823710837161771</v>
      </c>
      <c r="O119" s="103">
        <v>0</v>
      </c>
      <c r="P119" s="104">
        <f t="shared" si="34"/>
        <v>0</v>
      </c>
      <c r="Q119" s="103">
        <v>0.81699999999999995</v>
      </c>
      <c r="R119" s="99">
        <f t="shared" si="35"/>
        <v>2.5072809351513423</v>
      </c>
      <c r="S119" s="103">
        <v>0</v>
      </c>
      <c r="T119" s="104">
        <f t="shared" si="36"/>
        <v>0</v>
      </c>
      <c r="U119" s="103">
        <v>1.5069999999999999</v>
      </c>
      <c r="V119" s="99">
        <f t="shared" si="37"/>
        <v>4.6248131814847895</v>
      </c>
      <c r="W119" s="103">
        <v>1.0649999999999999</v>
      </c>
      <c r="X119" s="104">
        <f t="shared" si="38"/>
        <v>3.2683649889059723</v>
      </c>
      <c r="Y119" s="103">
        <v>0.96199999999999997</v>
      </c>
      <c r="Z119" s="99">
        <f t="shared" si="39"/>
        <v>2.9522695956127185</v>
      </c>
      <c r="AA119" s="103">
        <v>1.5620000000000001</v>
      </c>
      <c r="AB119" s="105">
        <f t="shared" si="40"/>
        <v>4.7936019837287596</v>
      </c>
      <c r="AC119" s="106">
        <f t="shared" si="44"/>
        <v>8.1919999999999984</v>
      </c>
      <c r="AD119" s="105">
        <f t="shared" si="41"/>
        <v>25.140324872411004</v>
      </c>
    </row>
    <row r="120" spans="1:30" x14ac:dyDescent="0.2">
      <c r="A120" s="101">
        <v>38834</v>
      </c>
      <c r="B120" s="102" t="s">
        <v>111</v>
      </c>
      <c r="C120" s="103">
        <v>0</v>
      </c>
      <c r="D120" s="104">
        <f t="shared" si="42"/>
        <v>0</v>
      </c>
      <c r="E120" s="103">
        <v>0</v>
      </c>
      <c r="F120" s="99">
        <f t="shared" si="46"/>
        <v>0</v>
      </c>
      <c r="G120" s="103">
        <v>0</v>
      </c>
      <c r="H120" s="104">
        <f t="shared" si="46"/>
        <v>0</v>
      </c>
      <c r="I120" s="103">
        <v>0.85099999999999998</v>
      </c>
      <c r="J120" s="99">
        <f t="shared" si="31"/>
        <v>2.611623103811251</v>
      </c>
      <c r="K120" s="103">
        <v>0</v>
      </c>
      <c r="L120" s="104">
        <f t="shared" si="32"/>
        <v>0</v>
      </c>
      <c r="M120" s="103">
        <v>1.427</v>
      </c>
      <c r="N120" s="99">
        <f t="shared" si="33"/>
        <v>4.3793021964026506</v>
      </c>
      <c r="O120" s="103">
        <v>0</v>
      </c>
      <c r="P120" s="104">
        <f t="shared" si="34"/>
        <v>0</v>
      </c>
      <c r="Q120" s="103">
        <v>0.59</v>
      </c>
      <c r="R120" s="99">
        <f t="shared" si="35"/>
        <v>1.8106435149807734</v>
      </c>
      <c r="S120" s="103">
        <v>0</v>
      </c>
      <c r="T120" s="104">
        <f t="shared" si="36"/>
        <v>0</v>
      </c>
      <c r="U120" s="103">
        <v>1.5069999999999999</v>
      </c>
      <c r="V120" s="99">
        <f t="shared" si="37"/>
        <v>4.6248131814847895</v>
      </c>
      <c r="W120" s="103">
        <v>1.0660000000000001</v>
      </c>
      <c r="X120" s="104">
        <f t="shared" si="38"/>
        <v>3.2714338762194992</v>
      </c>
      <c r="Y120" s="103">
        <v>1.165</v>
      </c>
      <c r="Z120" s="99">
        <f t="shared" si="39"/>
        <v>3.5752537202586456</v>
      </c>
      <c r="AA120" s="103">
        <v>1.5569999999999999</v>
      </c>
      <c r="AB120" s="105">
        <f t="shared" si="40"/>
        <v>4.7782575471611262</v>
      </c>
      <c r="AC120" s="106">
        <f t="shared" si="44"/>
        <v>8.1630000000000003</v>
      </c>
      <c r="AD120" s="105">
        <f t="shared" si="41"/>
        <v>25.051327140318733</v>
      </c>
    </row>
    <row r="121" spans="1:30" x14ac:dyDescent="0.2">
      <c r="A121" s="101">
        <v>38835</v>
      </c>
      <c r="B121" s="102" t="s">
        <v>112</v>
      </c>
      <c r="C121" s="103">
        <v>0</v>
      </c>
      <c r="D121" s="104">
        <f t="shared" si="42"/>
        <v>0</v>
      </c>
      <c r="E121" s="103">
        <v>0</v>
      </c>
      <c r="F121" s="99">
        <f t="shared" si="46"/>
        <v>0</v>
      </c>
      <c r="G121" s="103">
        <v>0</v>
      </c>
      <c r="H121" s="104">
        <f t="shared" si="46"/>
        <v>0</v>
      </c>
      <c r="I121" s="103">
        <v>0.47299999999999998</v>
      </c>
      <c r="J121" s="99">
        <f t="shared" si="31"/>
        <v>1.4515836992981455</v>
      </c>
      <c r="K121" s="103">
        <v>0</v>
      </c>
      <c r="L121" s="104">
        <f t="shared" si="32"/>
        <v>0</v>
      </c>
      <c r="M121" s="103">
        <v>1.4319999999999999</v>
      </c>
      <c r="N121" s="99">
        <f t="shared" si="33"/>
        <v>4.394646632970284</v>
      </c>
      <c r="O121" s="103">
        <v>0</v>
      </c>
      <c r="P121" s="104">
        <f t="shared" si="34"/>
        <v>0</v>
      </c>
      <c r="Q121" s="103">
        <v>0.89500000000000002</v>
      </c>
      <c r="R121" s="99">
        <f t="shared" si="35"/>
        <v>2.7466541456064273</v>
      </c>
      <c r="S121" s="103">
        <v>0</v>
      </c>
      <c r="T121" s="104">
        <f t="shared" si="36"/>
        <v>0</v>
      </c>
      <c r="U121" s="103">
        <v>1.508</v>
      </c>
      <c r="V121" s="99">
        <f t="shared" si="37"/>
        <v>4.627882068798316</v>
      </c>
      <c r="W121" s="103">
        <v>1.0669999999999999</v>
      </c>
      <c r="X121" s="104">
        <f t="shared" si="38"/>
        <v>3.2745027635330257</v>
      </c>
      <c r="Y121" s="103">
        <v>1.06</v>
      </c>
      <c r="Z121" s="99">
        <f t="shared" si="39"/>
        <v>3.2530205523383389</v>
      </c>
      <c r="AA121" s="103">
        <v>1.482</v>
      </c>
      <c r="AB121" s="105">
        <f t="shared" si="40"/>
        <v>4.5480909986466207</v>
      </c>
      <c r="AC121" s="106">
        <f t="shared" si="44"/>
        <v>7.9170000000000007</v>
      </c>
      <c r="AD121" s="105">
        <f t="shared" si="41"/>
        <v>24.29638086119116</v>
      </c>
    </row>
    <row r="122" spans="1:30" x14ac:dyDescent="0.2">
      <c r="A122" s="101">
        <v>38836</v>
      </c>
      <c r="B122" s="102" t="s">
        <v>113</v>
      </c>
      <c r="C122" s="103">
        <v>0</v>
      </c>
      <c r="D122" s="104">
        <f t="shared" si="42"/>
        <v>0</v>
      </c>
      <c r="E122" s="103">
        <v>0</v>
      </c>
      <c r="F122" s="99">
        <f t="shared" si="46"/>
        <v>0</v>
      </c>
      <c r="G122" s="103">
        <v>0</v>
      </c>
      <c r="H122" s="104">
        <f t="shared" si="46"/>
        <v>0</v>
      </c>
      <c r="I122" s="103">
        <v>0.87</v>
      </c>
      <c r="J122" s="99">
        <f t="shared" si="31"/>
        <v>2.6699319627682589</v>
      </c>
      <c r="K122" s="103">
        <v>0</v>
      </c>
      <c r="L122" s="104">
        <f t="shared" si="32"/>
        <v>0</v>
      </c>
      <c r="M122" s="103">
        <v>1.4350000000000001</v>
      </c>
      <c r="N122" s="99">
        <f t="shared" si="33"/>
        <v>4.4038532949108644</v>
      </c>
      <c r="O122" s="103">
        <v>0</v>
      </c>
      <c r="P122" s="104">
        <f t="shared" si="34"/>
        <v>0</v>
      </c>
      <c r="Q122" s="103">
        <v>0.88500000000000001</v>
      </c>
      <c r="R122" s="99">
        <f t="shared" si="35"/>
        <v>2.71596527247116</v>
      </c>
      <c r="S122" s="103">
        <v>0</v>
      </c>
      <c r="T122" s="104">
        <f t="shared" si="36"/>
        <v>0</v>
      </c>
      <c r="U122" s="103">
        <v>1.5069999999999999</v>
      </c>
      <c r="V122" s="99">
        <f t="shared" si="37"/>
        <v>4.6248131814847895</v>
      </c>
      <c r="W122" s="103">
        <v>1.069</v>
      </c>
      <c r="X122" s="104">
        <f t="shared" si="38"/>
        <v>3.2806405381600792</v>
      </c>
      <c r="Y122" s="103">
        <v>0</v>
      </c>
      <c r="Z122" s="99">
        <f t="shared" si="39"/>
        <v>0</v>
      </c>
      <c r="AA122" s="103">
        <v>0.33800000000000002</v>
      </c>
      <c r="AB122" s="105">
        <f t="shared" si="40"/>
        <v>1.0372839119720363</v>
      </c>
      <c r="AC122" s="106">
        <f t="shared" si="44"/>
        <v>6.1040000000000001</v>
      </c>
      <c r="AD122" s="105">
        <f t="shared" si="41"/>
        <v>18.732488161767186</v>
      </c>
    </row>
    <row r="123" spans="1:30" x14ac:dyDescent="0.2">
      <c r="A123" s="101">
        <v>38837</v>
      </c>
      <c r="B123" s="102" t="s">
        <v>114</v>
      </c>
      <c r="C123" s="103">
        <v>0</v>
      </c>
      <c r="D123" s="104">
        <f t="shared" si="42"/>
        <v>0</v>
      </c>
      <c r="E123" s="103">
        <v>0</v>
      </c>
      <c r="F123" s="99">
        <f t="shared" si="46"/>
        <v>0</v>
      </c>
      <c r="G123" s="103">
        <v>0</v>
      </c>
      <c r="H123" s="104">
        <f t="shared" si="46"/>
        <v>0</v>
      </c>
      <c r="I123" s="103">
        <v>0.85799999999999998</v>
      </c>
      <c r="J123" s="99">
        <f t="shared" si="31"/>
        <v>2.6331053150059383</v>
      </c>
      <c r="K123" s="103">
        <v>0</v>
      </c>
      <c r="L123" s="104">
        <f t="shared" si="32"/>
        <v>0</v>
      </c>
      <c r="M123" s="103">
        <v>1.4330000000000001</v>
      </c>
      <c r="N123" s="99">
        <f t="shared" si="33"/>
        <v>4.3977155202838105</v>
      </c>
      <c r="O123" s="103">
        <v>0</v>
      </c>
      <c r="P123" s="104">
        <f t="shared" si="34"/>
        <v>0</v>
      </c>
      <c r="Q123" s="103">
        <v>0.879</v>
      </c>
      <c r="R123" s="99">
        <f t="shared" si="35"/>
        <v>2.6975519485899997</v>
      </c>
      <c r="S123" s="103">
        <v>0</v>
      </c>
      <c r="T123" s="104">
        <f t="shared" si="36"/>
        <v>0</v>
      </c>
      <c r="U123" s="103">
        <v>1.506</v>
      </c>
      <c r="V123" s="99">
        <f t="shared" si="37"/>
        <v>4.6217442941712621</v>
      </c>
      <c r="W123" s="103">
        <v>1.069</v>
      </c>
      <c r="X123" s="104">
        <f t="shared" si="38"/>
        <v>3.2806405381600792</v>
      </c>
      <c r="Y123" s="103">
        <v>0</v>
      </c>
      <c r="Z123" s="99">
        <f t="shared" si="39"/>
        <v>0</v>
      </c>
      <c r="AA123" s="103">
        <v>0.27</v>
      </c>
      <c r="AB123" s="105">
        <f t="shared" si="40"/>
        <v>0.82859957465221834</v>
      </c>
      <c r="AC123" s="106">
        <f t="shared" si="44"/>
        <v>6.0150000000000006</v>
      </c>
      <c r="AD123" s="105">
        <f t="shared" si="41"/>
        <v>18.459357190863312</v>
      </c>
    </row>
    <row r="124" spans="1:30" x14ac:dyDescent="0.2">
      <c r="A124" s="101">
        <v>38838</v>
      </c>
      <c r="B124" s="102" t="s">
        <v>115</v>
      </c>
      <c r="C124" s="103">
        <v>0</v>
      </c>
      <c r="D124" s="104">
        <f t="shared" si="42"/>
        <v>0</v>
      </c>
      <c r="E124" s="103">
        <v>0</v>
      </c>
      <c r="F124" s="99">
        <f t="shared" si="46"/>
        <v>0</v>
      </c>
      <c r="G124" s="103">
        <v>0</v>
      </c>
      <c r="H124" s="104">
        <f t="shared" si="46"/>
        <v>0</v>
      </c>
      <c r="I124" s="103">
        <v>0.85499999999999998</v>
      </c>
      <c r="J124" s="99">
        <f t="shared" si="31"/>
        <v>2.6238986530653583</v>
      </c>
      <c r="K124" s="103">
        <v>0</v>
      </c>
      <c r="L124" s="104">
        <f t="shared" si="32"/>
        <v>0</v>
      </c>
      <c r="M124" s="103">
        <v>1.431</v>
      </c>
      <c r="N124" s="99">
        <f t="shared" si="33"/>
        <v>4.3915777456567575</v>
      </c>
      <c r="O124" s="103">
        <v>0</v>
      </c>
      <c r="P124" s="104">
        <f t="shared" si="34"/>
        <v>0</v>
      </c>
      <c r="Q124" s="103">
        <v>0.874</v>
      </c>
      <c r="R124" s="99">
        <f t="shared" si="35"/>
        <v>2.6822075120223658</v>
      </c>
      <c r="S124" s="103">
        <v>0</v>
      </c>
      <c r="T124" s="104">
        <f t="shared" si="36"/>
        <v>0</v>
      </c>
      <c r="U124" s="103">
        <v>1.506</v>
      </c>
      <c r="V124" s="99">
        <f t="shared" si="37"/>
        <v>4.6217442941712621</v>
      </c>
      <c r="W124" s="103">
        <v>1.0680000000000001</v>
      </c>
      <c r="X124" s="104">
        <f t="shared" si="38"/>
        <v>3.2775716508465527</v>
      </c>
      <c r="Y124" s="103">
        <v>0</v>
      </c>
      <c r="Z124" s="99">
        <f t="shared" si="39"/>
        <v>0</v>
      </c>
      <c r="AA124" s="103">
        <v>0.622</v>
      </c>
      <c r="AB124" s="105">
        <f t="shared" si="40"/>
        <v>1.908847909013629</v>
      </c>
      <c r="AC124" s="106">
        <f t="shared" si="44"/>
        <v>6.3559999999999999</v>
      </c>
      <c r="AD124" s="105">
        <f t="shared" si="41"/>
        <v>19.505847764775925</v>
      </c>
    </row>
    <row r="125" spans="1:30" x14ac:dyDescent="0.2">
      <c r="A125" s="101">
        <v>38839</v>
      </c>
      <c r="B125" s="102" t="s">
        <v>116</v>
      </c>
      <c r="C125" s="103">
        <v>0</v>
      </c>
      <c r="D125" s="104">
        <f t="shared" si="42"/>
        <v>0</v>
      </c>
      <c r="E125" s="103">
        <v>0</v>
      </c>
      <c r="F125" s="99">
        <f t="shared" si="46"/>
        <v>0</v>
      </c>
      <c r="G125" s="103">
        <v>0</v>
      </c>
      <c r="H125" s="104">
        <f t="shared" si="46"/>
        <v>0</v>
      </c>
      <c r="I125" s="103">
        <v>0.84199999999999997</v>
      </c>
      <c r="J125" s="99">
        <f t="shared" si="31"/>
        <v>2.5840031179895107</v>
      </c>
      <c r="K125" s="103">
        <v>0</v>
      </c>
      <c r="L125" s="104">
        <f t="shared" si="32"/>
        <v>0</v>
      </c>
      <c r="M125" s="103">
        <v>1.42</v>
      </c>
      <c r="N125" s="99">
        <f t="shared" si="33"/>
        <v>4.3578199852079633</v>
      </c>
      <c r="O125" s="103">
        <v>0</v>
      </c>
      <c r="P125" s="104">
        <f t="shared" si="34"/>
        <v>0</v>
      </c>
      <c r="Q125" s="103">
        <v>0.83599999999999997</v>
      </c>
      <c r="R125" s="99">
        <f t="shared" si="35"/>
        <v>2.5655897941083503</v>
      </c>
      <c r="S125" s="103">
        <v>0</v>
      </c>
      <c r="T125" s="104">
        <f t="shared" si="36"/>
        <v>0</v>
      </c>
      <c r="U125" s="103">
        <v>1.5049999999999999</v>
      </c>
      <c r="V125" s="99">
        <f t="shared" si="37"/>
        <v>4.6186754068577356</v>
      </c>
      <c r="W125" s="103">
        <v>1.0669999999999999</v>
      </c>
      <c r="X125" s="104">
        <f t="shared" si="38"/>
        <v>3.2745027635330257</v>
      </c>
      <c r="Y125" s="103">
        <v>0</v>
      </c>
      <c r="Z125" s="99">
        <f t="shared" si="39"/>
        <v>0</v>
      </c>
      <c r="AA125" s="103">
        <v>1.3220000000000001</v>
      </c>
      <c r="AB125" s="105">
        <f t="shared" si="40"/>
        <v>4.057069028482343</v>
      </c>
      <c r="AC125" s="106">
        <f t="shared" si="44"/>
        <v>6.992</v>
      </c>
      <c r="AD125" s="105">
        <f t="shared" si="41"/>
        <v>21.457660096178927</v>
      </c>
    </row>
    <row r="126" spans="1:30" x14ac:dyDescent="0.2">
      <c r="A126" s="101">
        <v>38840</v>
      </c>
      <c r="B126" s="102" t="s">
        <v>117</v>
      </c>
      <c r="C126" s="103">
        <v>0</v>
      </c>
      <c r="D126" s="104">
        <f t="shared" si="42"/>
        <v>0</v>
      </c>
      <c r="E126" s="103">
        <v>0</v>
      </c>
      <c r="F126" s="99">
        <f t="shared" ref="F126:H141" si="47">E126*1000000/325851</f>
        <v>0</v>
      </c>
      <c r="G126" s="103">
        <v>0</v>
      </c>
      <c r="H126" s="104">
        <f t="shared" si="47"/>
        <v>0</v>
      </c>
      <c r="I126" s="103">
        <v>0.85199999999999998</v>
      </c>
      <c r="J126" s="99">
        <f t="shared" si="31"/>
        <v>2.6146919911247779</v>
      </c>
      <c r="K126" s="103">
        <v>0</v>
      </c>
      <c r="L126" s="104">
        <f t="shared" si="32"/>
        <v>0</v>
      </c>
      <c r="M126" s="103">
        <v>1.429</v>
      </c>
      <c r="N126" s="99">
        <f t="shared" si="33"/>
        <v>4.3854399710297036</v>
      </c>
      <c r="O126" s="103">
        <v>0</v>
      </c>
      <c r="P126" s="104">
        <f t="shared" si="34"/>
        <v>0</v>
      </c>
      <c r="Q126" s="103">
        <v>0.84199999999999997</v>
      </c>
      <c r="R126" s="99">
        <f t="shared" si="35"/>
        <v>2.5840031179895107</v>
      </c>
      <c r="S126" s="103">
        <v>0</v>
      </c>
      <c r="T126" s="104">
        <f t="shared" si="36"/>
        <v>0</v>
      </c>
      <c r="U126" s="103">
        <v>1.5049999999999999</v>
      </c>
      <c r="V126" s="99">
        <f t="shared" si="37"/>
        <v>4.6186754068577356</v>
      </c>
      <c r="W126" s="103">
        <v>1.0669999999999999</v>
      </c>
      <c r="X126" s="104">
        <f t="shared" si="38"/>
        <v>3.2745027635330257</v>
      </c>
      <c r="Y126" s="103">
        <v>9.9000000000000005E-2</v>
      </c>
      <c r="Z126" s="99">
        <f t="shared" si="39"/>
        <v>0.30381984403914675</v>
      </c>
      <c r="AA126" s="103">
        <v>1.5649999999999999</v>
      </c>
      <c r="AB126" s="105">
        <f t="shared" si="40"/>
        <v>4.80280864566934</v>
      </c>
      <c r="AC126" s="106">
        <f t="shared" si="44"/>
        <v>7.359</v>
      </c>
      <c r="AD126" s="105">
        <f t="shared" si="41"/>
        <v>22.58394174024324</v>
      </c>
    </row>
    <row r="127" spans="1:30" x14ac:dyDescent="0.2">
      <c r="A127" s="101">
        <v>38841</v>
      </c>
      <c r="B127" s="102" t="s">
        <v>118</v>
      </c>
      <c r="C127" s="103">
        <v>0</v>
      </c>
      <c r="D127" s="104">
        <f t="shared" si="42"/>
        <v>0</v>
      </c>
      <c r="E127" s="103">
        <v>0</v>
      </c>
      <c r="F127" s="99">
        <f t="shared" si="47"/>
        <v>0</v>
      </c>
      <c r="G127" s="103">
        <v>0</v>
      </c>
      <c r="H127" s="104">
        <f t="shared" si="47"/>
        <v>0</v>
      </c>
      <c r="I127" s="103">
        <v>0.85199999999999998</v>
      </c>
      <c r="J127" s="99">
        <f t="shared" si="31"/>
        <v>2.6146919911247779</v>
      </c>
      <c r="K127" s="103">
        <v>0</v>
      </c>
      <c r="L127" s="104">
        <f t="shared" si="32"/>
        <v>0</v>
      </c>
      <c r="M127" s="103">
        <v>1.4279999999999999</v>
      </c>
      <c r="N127" s="99">
        <f t="shared" si="33"/>
        <v>4.3823710837161771</v>
      </c>
      <c r="O127" s="103">
        <v>0</v>
      </c>
      <c r="P127" s="104">
        <f t="shared" si="34"/>
        <v>0</v>
      </c>
      <c r="Q127" s="103">
        <v>0.84</v>
      </c>
      <c r="R127" s="99">
        <f t="shared" si="35"/>
        <v>2.5778653433624572</v>
      </c>
      <c r="S127" s="103">
        <v>0</v>
      </c>
      <c r="T127" s="104">
        <f t="shared" si="36"/>
        <v>0</v>
      </c>
      <c r="U127" s="103">
        <v>1.5029999999999999</v>
      </c>
      <c r="V127" s="99">
        <f t="shared" si="37"/>
        <v>4.6125376322306817</v>
      </c>
      <c r="W127" s="103">
        <v>1.0669999999999999</v>
      </c>
      <c r="X127" s="104">
        <f t="shared" si="38"/>
        <v>3.2745027635330257</v>
      </c>
      <c r="Y127" s="103">
        <v>0</v>
      </c>
      <c r="Z127" s="99">
        <f t="shared" si="39"/>
        <v>0</v>
      </c>
      <c r="AA127" s="103">
        <v>0.89200000000000002</v>
      </c>
      <c r="AB127" s="105">
        <f t="shared" si="40"/>
        <v>2.7374474836658473</v>
      </c>
      <c r="AC127" s="106">
        <f t="shared" si="44"/>
        <v>6.5819999999999999</v>
      </c>
      <c r="AD127" s="105">
        <f t="shared" si="41"/>
        <v>20.199416297632968</v>
      </c>
    </row>
    <row r="128" spans="1:30" x14ac:dyDescent="0.2">
      <c r="A128" s="101">
        <v>38842</v>
      </c>
      <c r="B128" s="102" t="s">
        <v>119</v>
      </c>
      <c r="C128" s="103">
        <v>0</v>
      </c>
      <c r="D128" s="104">
        <f t="shared" si="42"/>
        <v>0</v>
      </c>
      <c r="E128" s="103">
        <v>0</v>
      </c>
      <c r="F128" s="99">
        <f t="shared" si="47"/>
        <v>0</v>
      </c>
      <c r="G128" s="103">
        <v>0</v>
      </c>
      <c r="H128" s="104">
        <f t="shared" si="47"/>
        <v>0</v>
      </c>
      <c r="I128" s="103">
        <v>0.85099999999999998</v>
      </c>
      <c r="J128" s="99">
        <f t="shared" si="31"/>
        <v>2.611623103811251</v>
      </c>
      <c r="K128" s="103">
        <v>0</v>
      </c>
      <c r="L128" s="104">
        <f t="shared" si="32"/>
        <v>0</v>
      </c>
      <c r="M128" s="103">
        <v>1.4279999999999999</v>
      </c>
      <c r="N128" s="99">
        <f t="shared" si="33"/>
        <v>4.3823710837161771</v>
      </c>
      <c r="O128" s="103">
        <v>0</v>
      </c>
      <c r="P128" s="104">
        <f t="shared" si="34"/>
        <v>0</v>
      </c>
      <c r="Q128" s="103">
        <v>0.747</v>
      </c>
      <c r="R128" s="99">
        <f t="shared" si="35"/>
        <v>2.2924588232044707</v>
      </c>
      <c r="S128" s="103">
        <v>0</v>
      </c>
      <c r="T128" s="104">
        <f t="shared" si="36"/>
        <v>0</v>
      </c>
      <c r="U128" s="103">
        <v>1.502</v>
      </c>
      <c r="V128" s="99">
        <f t="shared" si="37"/>
        <v>4.6094687449171552</v>
      </c>
      <c r="W128" s="103">
        <v>1.0629999999999999</v>
      </c>
      <c r="X128" s="104">
        <f t="shared" si="38"/>
        <v>3.2622272142789188</v>
      </c>
      <c r="Y128" s="103">
        <v>0.88700000000000001</v>
      </c>
      <c r="Z128" s="99">
        <f t="shared" si="39"/>
        <v>2.7221030470982135</v>
      </c>
      <c r="AA128" s="103">
        <v>1.5569999999999999</v>
      </c>
      <c r="AB128" s="105">
        <f t="shared" si="40"/>
        <v>4.7782575471611262</v>
      </c>
      <c r="AC128" s="106">
        <f t="shared" si="44"/>
        <v>8.0350000000000001</v>
      </c>
      <c r="AD128" s="105">
        <f t="shared" si="41"/>
        <v>24.658509564187312</v>
      </c>
    </row>
    <row r="129" spans="1:30" x14ac:dyDescent="0.2">
      <c r="A129" s="101">
        <v>38843</v>
      </c>
      <c r="B129" s="102" t="s">
        <v>120</v>
      </c>
      <c r="C129" s="103">
        <v>0</v>
      </c>
      <c r="D129" s="104">
        <f t="shared" si="42"/>
        <v>0</v>
      </c>
      <c r="E129" s="103">
        <v>0</v>
      </c>
      <c r="F129" s="99">
        <f t="shared" si="47"/>
        <v>0</v>
      </c>
      <c r="G129" s="103">
        <v>0</v>
      </c>
      <c r="H129" s="104">
        <f t="shared" si="47"/>
        <v>0</v>
      </c>
      <c r="I129" s="103">
        <v>0.85</v>
      </c>
      <c r="J129" s="99">
        <f t="shared" si="31"/>
        <v>2.6085542164977245</v>
      </c>
      <c r="K129" s="103">
        <v>0</v>
      </c>
      <c r="L129" s="104">
        <f t="shared" si="32"/>
        <v>0</v>
      </c>
      <c r="M129" s="103">
        <v>1.4279999999999999</v>
      </c>
      <c r="N129" s="99">
        <f t="shared" si="33"/>
        <v>4.3823710837161771</v>
      </c>
      <c r="O129" s="103">
        <v>0</v>
      </c>
      <c r="P129" s="104">
        <f t="shared" si="34"/>
        <v>0</v>
      </c>
      <c r="Q129" s="103">
        <v>0.32</v>
      </c>
      <c r="R129" s="99">
        <f t="shared" si="35"/>
        <v>0.98204394032855502</v>
      </c>
      <c r="S129" s="103">
        <v>0</v>
      </c>
      <c r="T129" s="104">
        <f t="shared" si="36"/>
        <v>0</v>
      </c>
      <c r="U129" s="103">
        <v>1.5029999999999999</v>
      </c>
      <c r="V129" s="99">
        <f t="shared" si="37"/>
        <v>4.6125376322306817</v>
      </c>
      <c r="W129" s="103">
        <v>1.07</v>
      </c>
      <c r="X129" s="104">
        <f t="shared" si="38"/>
        <v>3.2837094254736061</v>
      </c>
      <c r="Y129" s="103">
        <v>0.11799999999999999</v>
      </c>
      <c r="Z129" s="99">
        <f t="shared" si="39"/>
        <v>0.36212870299615468</v>
      </c>
      <c r="AA129" s="103">
        <v>0.81899999999999995</v>
      </c>
      <c r="AB129" s="105">
        <f t="shared" si="40"/>
        <v>2.5134187097783958</v>
      </c>
      <c r="AC129" s="106">
        <f t="shared" si="44"/>
        <v>6.1080000000000005</v>
      </c>
      <c r="AD129" s="105">
        <f t="shared" si="41"/>
        <v>18.744763711021299</v>
      </c>
    </row>
    <row r="130" spans="1:30" x14ac:dyDescent="0.2">
      <c r="A130" s="101">
        <v>38844</v>
      </c>
      <c r="B130" s="102" t="s">
        <v>121</v>
      </c>
      <c r="C130" s="103">
        <v>0</v>
      </c>
      <c r="D130" s="104">
        <f t="shared" si="42"/>
        <v>0</v>
      </c>
      <c r="E130" s="103">
        <v>0</v>
      </c>
      <c r="F130" s="99">
        <f t="shared" si="47"/>
        <v>0</v>
      </c>
      <c r="G130" s="103">
        <v>0</v>
      </c>
      <c r="H130" s="104">
        <f t="shared" si="47"/>
        <v>0</v>
      </c>
      <c r="I130" s="103">
        <v>0.85099999999999998</v>
      </c>
      <c r="J130" s="99">
        <f t="shared" si="31"/>
        <v>2.611623103811251</v>
      </c>
      <c r="K130" s="103">
        <v>0</v>
      </c>
      <c r="L130" s="104">
        <f t="shared" si="32"/>
        <v>0</v>
      </c>
      <c r="M130" s="103">
        <v>1.4279999999999999</v>
      </c>
      <c r="N130" s="99">
        <f t="shared" si="33"/>
        <v>4.3823710837161771</v>
      </c>
      <c r="O130" s="103">
        <v>0</v>
      </c>
      <c r="P130" s="104">
        <f t="shared" si="34"/>
        <v>0</v>
      </c>
      <c r="Q130" s="103">
        <v>0.90300000000000002</v>
      </c>
      <c r="R130" s="99">
        <f t="shared" si="35"/>
        <v>2.7712052441146415</v>
      </c>
      <c r="S130" s="103">
        <v>0</v>
      </c>
      <c r="T130" s="104">
        <f t="shared" si="36"/>
        <v>0</v>
      </c>
      <c r="U130" s="103">
        <v>1.5009999999999999</v>
      </c>
      <c r="V130" s="99">
        <f t="shared" si="37"/>
        <v>4.6063998576036287</v>
      </c>
      <c r="W130" s="103">
        <v>1.0660000000000001</v>
      </c>
      <c r="X130" s="104">
        <f t="shared" si="38"/>
        <v>3.2714338762194992</v>
      </c>
      <c r="Y130" s="103">
        <v>0</v>
      </c>
      <c r="Z130" s="99">
        <f t="shared" si="39"/>
        <v>0</v>
      </c>
      <c r="AA130" s="103">
        <v>0.77600000000000002</v>
      </c>
      <c r="AB130" s="105">
        <f t="shared" si="40"/>
        <v>2.3814565552967459</v>
      </c>
      <c r="AC130" s="106">
        <f t="shared" si="44"/>
        <v>6.5249999999999995</v>
      </c>
      <c r="AD130" s="105">
        <f t="shared" si="41"/>
        <v>20.024489720761942</v>
      </c>
    </row>
    <row r="131" spans="1:30" x14ac:dyDescent="0.2">
      <c r="A131" s="101">
        <v>38845</v>
      </c>
      <c r="B131" s="102" t="s">
        <v>122</v>
      </c>
      <c r="C131" s="103">
        <v>0</v>
      </c>
      <c r="D131" s="104">
        <f t="shared" si="42"/>
        <v>0</v>
      </c>
      <c r="E131" s="103">
        <v>0</v>
      </c>
      <c r="F131" s="99">
        <f t="shared" si="47"/>
        <v>0</v>
      </c>
      <c r="G131" s="103">
        <v>0</v>
      </c>
      <c r="H131" s="104">
        <f t="shared" si="47"/>
        <v>0</v>
      </c>
      <c r="I131" s="103">
        <v>0.85</v>
      </c>
      <c r="J131" s="99">
        <f t="shared" si="31"/>
        <v>2.6085542164977245</v>
      </c>
      <c r="K131" s="103">
        <v>0</v>
      </c>
      <c r="L131" s="104">
        <f t="shared" si="32"/>
        <v>0</v>
      </c>
      <c r="M131" s="103">
        <v>1.4259999999999999</v>
      </c>
      <c r="N131" s="99">
        <f t="shared" si="33"/>
        <v>4.3762333090891232</v>
      </c>
      <c r="O131" s="103">
        <v>0</v>
      </c>
      <c r="P131" s="104">
        <f t="shared" si="34"/>
        <v>0</v>
      </c>
      <c r="Q131" s="103">
        <v>0.81100000000000005</v>
      </c>
      <c r="R131" s="99">
        <f t="shared" si="35"/>
        <v>2.488867611270182</v>
      </c>
      <c r="S131" s="103">
        <v>0</v>
      </c>
      <c r="T131" s="104">
        <f t="shared" si="36"/>
        <v>0</v>
      </c>
      <c r="U131" s="103">
        <v>1.5009999999999999</v>
      </c>
      <c r="V131" s="99">
        <f t="shared" si="37"/>
        <v>4.6063998576036287</v>
      </c>
      <c r="W131" s="103">
        <v>1.0649999999999999</v>
      </c>
      <c r="X131" s="104">
        <f t="shared" si="38"/>
        <v>3.2683649889059723</v>
      </c>
      <c r="Y131" s="103">
        <v>0</v>
      </c>
      <c r="Z131" s="99">
        <f t="shared" si="39"/>
        <v>0</v>
      </c>
      <c r="AA131" s="103">
        <v>0.97</v>
      </c>
      <c r="AB131" s="105">
        <f t="shared" si="40"/>
        <v>2.9768206941209328</v>
      </c>
      <c r="AC131" s="106">
        <f t="shared" si="44"/>
        <v>6.6229999999999984</v>
      </c>
      <c r="AD131" s="105">
        <f t="shared" si="41"/>
        <v>20.325240677487557</v>
      </c>
    </row>
    <row r="132" spans="1:30" x14ac:dyDescent="0.2">
      <c r="A132" s="101">
        <v>38846</v>
      </c>
      <c r="B132" s="102" t="s">
        <v>123</v>
      </c>
      <c r="C132" s="103">
        <v>0</v>
      </c>
      <c r="D132" s="104">
        <f t="shared" si="42"/>
        <v>0</v>
      </c>
      <c r="E132" s="103">
        <v>0</v>
      </c>
      <c r="F132" s="99">
        <f t="shared" si="47"/>
        <v>0</v>
      </c>
      <c r="G132" s="103">
        <v>0</v>
      </c>
      <c r="H132" s="104">
        <f t="shared" si="47"/>
        <v>0</v>
      </c>
      <c r="I132" s="103">
        <v>0.84899999999999998</v>
      </c>
      <c r="J132" s="99">
        <f t="shared" si="31"/>
        <v>2.6054853291841975</v>
      </c>
      <c r="K132" s="103">
        <v>0</v>
      </c>
      <c r="L132" s="104">
        <f t="shared" si="32"/>
        <v>0</v>
      </c>
      <c r="M132" s="103">
        <v>1.427</v>
      </c>
      <c r="N132" s="99">
        <f t="shared" si="33"/>
        <v>4.3793021964026506</v>
      </c>
      <c r="O132" s="103">
        <v>0</v>
      </c>
      <c r="P132" s="104">
        <f t="shared" si="34"/>
        <v>0</v>
      </c>
      <c r="Q132" s="103">
        <v>0.85199999999999998</v>
      </c>
      <c r="R132" s="99">
        <f t="shared" si="35"/>
        <v>2.6146919911247779</v>
      </c>
      <c r="S132" s="103">
        <v>0</v>
      </c>
      <c r="T132" s="104">
        <f t="shared" si="36"/>
        <v>0</v>
      </c>
      <c r="U132" s="103">
        <v>1.4990000000000001</v>
      </c>
      <c r="V132" s="99">
        <f t="shared" si="37"/>
        <v>4.6002620829765748</v>
      </c>
      <c r="W132" s="103">
        <v>1.0649999999999999</v>
      </c>
      <c r="X132" s="104">
        <f t="shared" si="38"/>
        <v>3.2683649889059723</v>
      </c>
      <c r="Y132" s="103">
        <v>0</v>
      </c>
      <c r="Z132" s="99">
        <f t="shared" si="39"/>
        <v>0</v>
      </c>
      <c r="AA132" s="103">
        <v>1.5569999999999999</v>
      </c>
      <c r="AB132" s="105">
        <f t="shared" si="40"/>
        <v>4.7782575471611262</v>
      </c>
      <c r="AC132" s="106">
        <f t="shared" si="44"/>
        <v>7.2490000000000006</v>
      </c>
      <c r="AD132" s="105">
        <f t="shared" si="41"/>
        <v>22.246364135755304</v>
      </c>
    </row>
    <row r="133" spans="1:30" x14ac:dyDescent="0.2">
      <c r="A133" s="101">
        <v>38847</v>
      </c>
      <c r="B133" s="102" t="s">
        <v>124</v>
      </c>
      <c r="C133" s="103">
        <v>0</v>
      </c>
      <c r="D133" s="104">
        <f t="shared" si="42"/>
        <v>0</v>
      </c>
      <c r="E133" s="103">
        <v>0</v>
      </c>
      <c r="F133" s="99">
        <f t="shared" si="47"/>
        <v>0</v>
      </c>
      <c r="G133" s="103">
        <v>0</v>
      </c>
      <c r="H133" s="104">
        <f t="shared" si="47"/>
        <v>0</v>
      </c>
      <c r="I133" s="103">
        <v>0.84799999999999998</v>
      </c>
      <c r="J133" s="99">
        <f t="shared" si="31"/>
        <v>2.602416441870671</v>
      </c>
      <c r="K133" s="103">
        <v>0</v>
      </c>
      <c r="L133" s="104">
        <f t="shared" si="32"/>
        <v>0</v>
      </c>
      <c r="M133" s="103">
        <v>1.4259999999999999</v>
      </c>
      <c r="N133" s="99">
        <f t="shared" si="33"/>
        <v>4.3762333090891232</v>
      </c>
      <c r="O133" s="103">
        <v>0</v>
      </c>
      <c r="P133" s="104">
        <f t="shared" si="34"/>
        <v>0</v>
      </c>
      <c r="Q133" s="103">
        <v>0.85399999999999998</v>
      </c>
      <c r="R133" s="99">
        <f t="shared" si="35"/>
        <v>2.6208297657518314</v>
      </c>
      <c r="S133" s="103">
        <v>0</v>
      </c>
      <c r="T133" s="104">
        <f t="shared" si="36"/>
        <v>0</v>
      </c>
      <c r="U133" s="103">
        <v>1.502</v>
      </c>
      <c r="V133" s="99">
        <f t="shared" si="37"/>
        <v>4.6094687449171552</v>
      </c>
      <c r="W133" s="103">
        <v>1.0660000000000001</v>
      </c>
      <c r="X133" s="104">
        <f t="shared" si="38"/>
        <v>3.2714338762194992</v>
      </c>
      <c r="Y133" s="103">
        <v>0</v>
      </c>
      <c r="Z133" s="99">
        <f t="shared" si="39"/>
        <v>0</v>
      </c>
      <c r="AA133" s="103">
        <v>0.36799999999999999</v>
      </c>
      <c r="AB133" s="105">
        <f t="shared" si="40"/>
        <v>1.1293505313778383</v>
      </c>
      <c r="AC133" s="106">
        <f t="shared" si="44"/>
        <v>6.0640000000000001</v>
      </c>
      <c r="AD133" s="105">
        <f t="shared" si="41"/>
        <v>18.609732669226119</v>
      </c>
    </row>
    <row r="134" spans="1:30" x14ac:dyDescent="0.2">
      <c r="A134" s="101">
        <v>38848</v>
      </c>
      <c r="B134" s="102" t="s">
        <v>125</v>
      </c>
      <c r="C134" s="103">
        <v>0</v>
      </c>
      <c r="D134" s="104">
        <f t="shared" si="42"/>
        <v>0</v>
      </c>
      <c r="E134" s="103">
        <v>0</v>
      </c>
      <c r="F134" s="99">
        <f t="shared" si="47"/>
        <v>0</v>
      </c>
      <c r="G134" s="103">
        <v>0</v>
      </c>
      <c r="H134" s="104">
        <f t="shared" si="47"/>
        <v>0</v>
      </c>
      <c r="I134" s="103">
        <v>0.84799999999999998</v>
      </c>
      <c r="J134" s="99">
        <f t="shared" si="31"/>
        <v>2.602416441870671</v>
      </c>
      <c r="K134" s="103">
        <v>0</v>
      </c>
      <c r="L134" s="104">
        <f t="shared" si="32"/>
        <v>0</v>
      </c>
      <c r="M134" s="103">
        <v>1.425</v>
      </c>
      <c r="N134" s="99">
        <f t="shared" si="33"/>
        <v>4.3731644217755967</v>
      </c>
      <c r="O134" s="103">
        <v>0</v>
      </c>
      <c r="P134" s="104">
        <f t="shared" si="34"/>
        <v>0</v>
      </c>
      <c r="Q134" s="103">
        <v>0.81499999999999995</v>
      </c>
      <c r="R134" s="99">
        <f t="shared" si="35"/>
        <v>2.5011431605242889</v>
      </c>
      <c r="S134" s="103">
        <v>0</v>
      </c>
      <c r="T134" s="104">
        <f t="shared" si="36"/>
        <v>0</v>
      </c>
      <c r="U134" s="103">
        <v>1.4990000000000001</v>
      </c>
      <c r="V134" s="99">
        <f t="shared" si="37"/>
        <v>4.6002620829765748</v>
      </c>
      <c r="W134" s="103">
        <v>1.0649999999999999</v>
      </c>
      <c r="X134" s="104">
        <f t="shared" si="38"/>
        <v>3.2683649889059723</v>
      </c>
      <c r="Y134" s="103">
        <v>0</v>
      </c>
      <c r="Z134" s="99">
        <f t="shared" si="39"/>
        <v>0</v>
      </c>
      <c r="AA134" s="103">
        <v>0.74099999999999999</v>
      </c>
      <c r="AB134" s="105">
        <f t="shared" si="40"/>
        <v>2.2740454993233103</v>
      </c>
      <c r="AC134" s="106">
        <f t="shared" si="44"/>
        <v>6.3929999999999989</v>
      </c>
      <c r="AD134" s="105">
        <f t="shared" si="41"/>
        <v>19.619396595376411</v>
      </c>
    </row>
    <row r="135" spans="1:30" x14ac:dyDescent="0.2">
      <c r="A135" s="101">
        <v>38849</v>
      </c>
      <c r="B135" s="102" t="s">
        <v>126</v>
      </c>
      <c r="C135" s="103">
        <v>0</v>
      </c>
      <c r="D135" s="104">
        <f t="shared" si="42"/>
        <v>0</v>
      </c>
      <c r="E135" s="103">
        <v>0</v>
      </c>
      <c r="F135" s="99">
        <f t="shared" si="47"/>
        <v>0</v>
      </c>
      <c r="G135" s="103">
        <v>0</v>
      </c>
      <c r="H135" s="104">
        <f t="shared" si="47"/>
        <v>0</v>
      </c>
      <c r="I135" s="103">
        <v>0.84799999999999998</v>
      </c>
      <c r="J135" s="99">
        <f t="shared" si="31"/>
        <v>2.602416441870671</v>
      </c>
      <c r="K135" s="103">
        <v>0</v>
      </c>
      <c r="L135" s="104">
        <f t="shared" si="32"/>
        <v>0</v>
      </c>
      <c r="M135" s="103">
        <v>1.4259999999999999</v>
      </c>
      <c r="N135" s="99">
        <f t="shared" si="33"/>
        <v>4.3762333090891232</v>
      </c>
      <c r="O135" s="103">
        <v>0</v>
      </c>
      <c r="P135" s="104">
        <f t="shared" si="34"/>
        <v>0</v>
      </c>
      <c r="Q135" s="103">
        <v>0.47699999999999998</v>
      </c>
      <c r="R135" s="99">
        <f t="shared" si="35"/>
        <v>1.4638592485522524</v>
      </c>
      <c r="S135" s="103">
        <v>0</v>
      </c>
      <c r="T135" s="104">
        <f t="shared" si="36"/>
        <v>0</v>
      </c>
      <c r="U135" s="103">
        <v>1.5</v>
      </c>
      <c r="V135" s="99">
        <f t="shared" si="37"/>
        <v>4.6033309702901022</v>
      </c>
      <c r="W135" s="103">
        <v>1.0660000000000001</v>
      </c>
      <c r="X135" s="104">
        <f t="shared" si="38"/>
        <v>3.2714338762194992</v>
      </c>
      <c r="Y135" s="103">
        <v>0</v>
      </c>
      <c r="Z135" s="99">
        <f t="shared" si="39"/>
        <v>0</v>
      </c>
      <c r="AA135" s="103">
        <v>0.73699999999999999</v>
      </c>
      <c r="AB135" s="105">
        <f t="shared" si="40"/>
        <v>2.2617699500692034</v>
      </c>
      <c r="AC135" s="106">
        <f t="shared" si="44"/>
        <v>6.0539999999999994</v>
      </c>
      <c r="AD135" s="105">
        <f t="shared" si="41"/>
        <v>18.579043796090847</v>
      </c>
    </row>
    <row r="136" spans="1:30" x14ac:dyDescent="0.2">
      <c r="A136" s="101">
        <v>38850</v>
      </c>
      <c r="B136" s="102" t="s">
        <v>127</v>
      </c>
      <c r="C136" s="103">
        <v>0</v>
      </c>
      <c r="D136" s="104">
        <f t="shared" si="42"/>
        <v>0</v>
      </c>
      <c r="E136" s="103">
        <v>0</v>
      </c>
      <c r="F136" s="99">
        <f t="shared" si="47"/>
        <v>0</v>
      </c>
      <c r="G136" s="103">
        <v>0</v>
      </c>
      <c r="H136" s="104">
        <f t="shared" si="47"/>
        <v>0</v>
      </c>
      <c r="I136" s="103">
        <v>0.84699999999999998</v>
      </c>
      <c r="J136" s="99">
        <f t="shared" si="31"/>
        <v>2.5993475545571441</v>
      </c>
      <c r="K136" s="103">
        <v>0</v>
      </c>
      <c r="L136" s="104">
        <f t="shared" si="32"/>
        <v>0</v>
      </c>
      <c r="M136" s="103">
        <v>1.425</v>
      </c>
      <c r="N136" s="99">
        <f t="shared" si="33"/>
        <v>4.3731644217755967</v>
      </c>
      <c r="O136" s="103">
        <v>0</v>
      </c>
      <c r="P136" s="104">
        <f t="shared" si="34"/>
        <v>0</v>
      </c>
      <c r="Q136" s="103">
        <v>0.90400000000000003</v>
      </c>
      <c r="R136" s="99">
        <f t="shared" si="35"/>
        <v>2.774274131428168</v>
      </c>
      <c r="S136" s="103">
        <v>0</v>
      </c>
      <c r="T136" s="104">
        <f t="shared" si="36"/>
        <v>0</v>
      </c>
      <c r="U136" s="103">
        <v>1.5</v>
      </c>
      <c r="V136" s="99">
        <f t="shared" si="37"/>
        <v>4.6033309702901022</v>
      </c>
      <c r="W136" s="103">
        <v>1.0640000000000001</v>
      </c>
      <c r="X136" s="104">
        <f t="shared" si="38"/>
        <v>3.2652961015924458</v>
      </c>
      <c r="Y136" s="103">
        <v>0</v>
      </c>
      <c r="Z136" s="99">
        <f t="shared" si="39"/>
        <v>0</v>
      </c>
      <c r="AA136" s="103">
        <v>0</v>
      </c>
      <c r="AB136" s="105">
        <f t="shared" si="40"/>
        <v>0</v>
      </c>
      <c r="AC136" s="106">
        <f t="shared" si="44"/>
        <v>5.74</v>
      </c>
      <c r="AD136" s="105">
        <f t="shared" si="41"/>
        <v>17.615413179643458</v>
      </c>
    </row>
    <row r="137" spans="1:30" x14ac:dyDescent="0.2">
      <c r="A137" s="101">
        <v>38851</v>
      </c>
      <c r="B137" s="102" t="s">
        <v>128</v>
      </c>
      <c r="C137" s="103">
        <v>0</v>
      </c>
      <c r="D137" s="104">
        <f t="shared" si="42"/>
        <v>0</v>
      </c>
      <c r="E137" s="103">
        <v>0</v>
      </c>
      <c r="F137" s="99">
        <f t="shared" si="47"/>
        <v>0</v>
      </c>
      <c r="G137" s="103">
        <v>0</v>
      </c>
      <c r="H137" s="104">
        <f t="shared" si="47"/>
        <v>0</v>
      </c>
      <c r="I137" s="103">
        <v>0.84699999999999998</v>
      </c>
      <c r="J137" s="99">
        <f t="shared" si="31"/>
        <v>2.5993475545571441</v>
      </c>
      <c r="K137" s="103">
        <v>0</v>
      </c>
      <c r="L137" s="104">
        <f t="shared" si="32"/>
        <v>0</v>
      </c>
      <c r="M137" s="103">
        <v>1.423</v>
      </c>
      <c r="N137" s="99">
        <f t="shared" si="33"/>
        <v>4.3670266471485437</v>
      </c>
      <c r="O137" s="103">
        <v>0</v>
      </c>
      <c r="P137" s="104">
        <f t="shared" si="34"/>
        <v>0</v>
      </c>
      <c r="Q137" s="103">
        <v>0.89200000000000002</v>
      </c>
      <c r="R137" s="99">
        <f t="shared" si="35"/>
        <v>2.7374474836658473</v>
      </c>
      <c r="S137" s="103">
        <v>0</v>
      </c>
      <c r="T137" s="104">
        <f t="shared" si="36"/>
        <v>0</v>
      </c>
      <c r="U137" s="103">
        <v>0.98499999999999999</v>
      </c>
      <c r="V137" s="99">
        <f t="shared" si="37"/>
        <v>3.0228540038238334</v>
      </c>
      <c r="W137" s="103">
        <v>1.0669999999999999</v>
      </c>
      <c r="X137" s="104">
        <f t="shared" si="38"/>
        <v>3.2745027635330257</v>
      </c>
      <c r="Y137" s="103">
        <v>0</v>
      </c>
      <c r="Z137" s="99">
        <f t="shared" si="39"/>
        <v>0</v>
      </c>
      <c r="AA137" s="103">
        <v>0</v>
      </c>
      <c r="AB137" s="105">
        <f t="shared" si="40"/>
        <v>0</v>
      </c>
      <c r="AC137" s="106">
        <f t="shared" si="44"/>
        <v>5.2140000000000004</v>
      </c>
      <c r="AD137" s="105">
        <f t="shared" si="41"/>
        <v>16.001178452728393</v>
      </c>
    </row>
    <row r="138" spans="1:30" x14ac:dyDescent="0.2">
      <c r="A138" s="101">
        <v>38852</v>
      </c>
      <c r="B138" s="102" t="s">
        <v>129</v>
      </c>
      <c r="C138" s="103">
        <v>0</v>
      </c>
      <c r="D138" s="104">
        <f t="shared" si="42"/>
        <v>0</v>
      </c>
      <c r="E138" s="103">
        <v>0</v>
      </c>
      <c r="F138" s="99">
        <f t="shared" si="47"/>
        <v>0</v>
      </c>
      <c r="G138" s="103">
        <v>0</v>
      </c>
      <c r="H138" s="104">
        <f t="shared" si="47"/>
        <v>0</v>
      </c>
      <c r="I138" s="103">
        <v>0.82</v>
      </c>
      <c r="J138" s="99">
        <f t="shared" si="31"/>
        <v>2.5164875970919223</v>
      </c>
      <c r="K138" s="103">
        <v>0</v>
      </c>
      <c r="L138" s="104">
        <f t="shared" si="32"/>
        <v>0</v>
      </c>
      <c r="M138" s="103">
        <v>1.423</v>
      </c>
      <c r="N138" s="99">
        <f t="shared" si="33"/>
        <v>4.3670266471485437</v>
      </c>
      <c r="O138" s="103">
        <v>0</v>
      </c>
      <c r="P138" s="104">
        <f t="shared" si="34"/>
        <v>0</v>
      </c>
      <c r="Q138" s="103">
        <v>0.88700000000000001</v>
      </c>
      <c r="R138" s="99">
        <f t="shared" si="35"/>
        <v>2.7221030470982135</v>
      </c>
      <c r="S138" s="103">
        <v>0</v>
      </c>
      <c r="T138" s="104">
        <f t="shared" si="36"/>
        <v>0</v>
      </c>
      <c r="U138" s="103">
        <v>0</v>
      </c>
      <c r="V138" s="99">
        <f t="shared" si="37"/>
        <v>0</v>
      </c>
      <c r="W138" s="103">
        <v>1.073</v>
      </c>
      <c r="X138" s="104">
        <f t="shared" si="38"/>
        <v>3.2929160874141861</v>
      </c>
      <c r="Y138" s="103">
        <v>0</v>
      </c>
      <c r="Z138" s="99">
        <f t="shared" si="39"/>
        <v>0</v>
      </c>
      <c r="AA138" s="103">
        <v>0</v>
      </c>
      <c r="AB138" s="105">
        <f t="shared" si="40"/>
        <v>0</v>
      </c>
      <c r="AC138" s="106">
        <f t="shared" si="44"/>
        <v>4.2029999999999994</v>
      </c>
      <c r="AD138" s="105">
        <f t="shared" si="41"/>
        <v>12.898533378752862</v>
      </c>
    </row>
    <row r="139" spans="1:30" x14ac:dyDescent="0.2">
      <c r="A139" s="101">
        <v>38853</v>
      </c>
      <c r="B139" s="102" t="s">
        <v>130</v>
      </c>
      <c r="C139" s="103">
        <v>0</v>
      </c>
      <c r="D139" s="104">
        <f t="shared" si="42"/>
        <v>0</v>
      </c>
      <c r="E139" s="103">
        <v>0</v>
      </c>
      <c r="F139" s="99">
        <f t="shared" si="47"/>
        <v>0</v>
      </c>
      <c r="G139" s="103">
        <v>0</v>
      </c>
      <c r="H139" s="104">
        <f t="shared" si="47"/>
        <v>0</v>
      </c>
      <c r="I139" s="103">
        <v>0.70599999999999996</v>
      </c>
      <c r="J139" s="99">
        <f t="shared" si="31"/>
        <v>2.1666344433498748</v>
      </c>
      <c r="K139" s="103">
        <v>0</v>
      </c>
      <c r="L139" s="104">
        <f t="shared" si="32"/>
        <v>0</v>
      </c>
      <c r="M139" s="103">
        <v>1.425</v>
      </c>
      <c r="N139" s="99">
        <f t="shared" si="33"/>
        <v>4.3731644217755967</v>
      </c>
      <c r="O139" s="103">
        <v>0</v>
      </c>
      <c r="P139" s="104">
        <f t="shared" si="34"/>
        <v>0</v>
      </c>
      <c r="Q139" s="103">
        <v>0.88300000000000001</v>
      </c>
      <c r="R139" s="99">
        <f t="shared" si="35"/>
        <v>2.7098274978441066</v>
      </c>
      <c r="S139" s="103">
        <v>0</v>
      </c>
      <c r="T139" s="104">
        <f t="shared" si="36"/>
        <v>0</v>
      </c>
      <c r="U139" s="103">
        <v>0</v>
      </c>
      <c r="V139" s="99">
        <f t="shared" si="37"/>
        <v>0</v>
      </c>
      <c r="W139" s="103">
        <v>1.0720000000000001</v>
      </c>
      <c r="X139" s="104">
        <f t="shared" si="38"/>
        <v>3.2898472001006596</v>
      </c>
      <c r="Y139" s="103">
        <v>0</v>
      </c>
      <c r="Z139" s="99">
        <f t="shared" si="39"/>
        <v>0</v>
      </c>
      <c r="AA139" s="103">
        <v>0</v>
      </c>
      <c r="AB139" s="105">
        <f t="shared" si="40"/>
        <v>0</v>
      </c>
      <c r="AC139" s="106">
        <f t="shared" si="44"/>
        <v>4.0860000000000003</v>
      </c>
      <c r="AD139" s="105">
        <f t="shared" si="41"/>
        <v>12.539473563070239</v>
      </c>
    </row>
    <row r="140" spans="1:30" x14ac:dyDescent="0.2">
      <c r="A140" s="101">
        <v>38854</v>
      </c>
      <c r="B140" s="102" t="s">
        <v>131</v>
      </c>
      <c r="C140" s="103">
        <v>0</v>
      </c>
      <c r="D140" s="104">
        <f t="shared" si="42"/>
        <v>0</v>
      </c>
      <c r="E140" s="103">
        <v>0</v>
      </c>
      <c r="F140" s="99">
        <f t="shared" si="47"/>
        <v>0</v>
      </c>
      <c r="G140" s="103">
        <v>0</v>
      </c>
      <c r="H140" s="104">
        <f t="shared" si="47"/>
        <v>0</v>
      </c>
      <c r="I140" s="103">
        <v>0.85199999999999998</v>
      </c>
      <c r="J140" s="99">
        <f t="shared" si="31"/>
        <v>2.6146919911247779</v>
      </c>
      <c r="K140" s="103">
        <v>0</v>
      </c>
      <c r="L140" s="104">
        <f t="shared" si="32"/>
        <v>0</v>
      </c>
      <c r="M140" s="103">
        <v>1.425</v>
      </c>
      <c r="N140" s="99">
        <f t="shared" si="33"/>
        <v>4.3731644217755967</v>
      </c>
      <c r="O140" s="103">
        <v>0</v>
      </c>
      <c r="P140" s="104">
        <f t="shared" si="34"/>
        <v>0</v>
      </c>
      <c r="Q140" s="103">
        <v>0.874</v>
      </c>
      <c r="R140" s="99">
        <f t="shared" si="35"/>
        <v>2.6822075120223658</v>
      </c>
      <c r="S140" s="103">
        <v>0</v>
      </c>
      <c r="T140" s="104">
        <f t="shared" si="36"/>
        <v>0</v>
      </c>
      <c r="U140" s="103">
        <v>1.0089999999999999</v>
      </c>
      <c r="V140" s="99">
        <f t="shared" si="37"/>
        <v>3.0965072993484748</v>
      </c>
      <c r="W140" s="103">
        <v>1.0660000000000001</v>
      </c>
      <c r="X140" s="104">
        <f t="shared" si="38"/>
        <v>3.2714338762194992</v>
      </c>
      <c r="Y140" s="103">
        <v>0</v>
      </c>
      <c r="Z140" s="99">
        <f t="shared" si="39"/>
        <v>0</v>
      </c>
      <c r="AA140" s="103">
        <v>0</v>
      </c>
      <c r="AB140" s="105">
        <f t="shared" si="40"/>
        <v>0</v>
      </c>
      <c r="AC140" s="106">
        <f t="shared" si="44"/>
        <v>5.226</v>
      </c>
      <c r="AD140" s="105">
        <f t="shared" si="41"/>
        <v>16.038005100490714</v>
      </c>
    </row>
    <row r="141" spans="1:30" x14ac:dyDescent="0.2">
      <c r="A141" s="101">
        <v>38855</v>
      </c>
      <c r="B141" s="102" t="s">
        <v>132</v>
      </c>
      <c r="C141" s="103">
        <v>0</v>
      </c>
      <c r="D141" s="104">
        <f t="shared" si="42"/>
        <v>0</v>
      </c>
      <c r="E141" s="103">
        <v>0</v>
      </c>
      <c r="F141" s="99">
        <f t="shared" si="47"/>
        <v>0</v>
      </c>
      <c r="G141" s="103">
        <v>0</v>
      </c>
      <c r="H141" s="104">
        <f t="shared" si="47"/>
        <v>0</v>
      </c>
      <c r="I141" s="103">
        <v>0.84699999999999998</v>
      </c>
      <c r="J141" s="99">
        <f t="shared" ref="J141:J204" si="48">I141*1000000/325851</f>
        <v>2.5993475545571441</v>
      </c>
      <c r="K141" s="103">
        <v>0</v>
      </c>
      <c r="L141" s="104">
        <f t="shared" ref="L141:L204" si="49">K141*1000000/325851</f>
        <v>0</v>
      </c>
      <c r="M141" s="103">
        <v>1.4239999999999999</v>
      </c>
      <c r="N141" s="99">
        <f t="shared" ref="N141:N204" si="50">M141*1000000/325851</f>
        <v>4.3700955344620702</v>
      </c>
      <c r="O141" s="103">
        <v>0</v>
      </c>
      <c r="P141" s="104">
        <f t="shared" ref="P141:P204" si="51">O141*1000000/325851</f>
        <v>0</v>
      </c>
      <c r="Q141" s="103">
        <v>0.871</v>
      </c>
      <c r="R141" s="99">
        <f t="shared" ref="R141:R204" si="52">Q141*1000000/325851</f>
        <v>2.6730008500817859</v>
      </c>
      <c r="S141" s="103">
        <v>0</v>
      </c>
      <c r="T141" s="104">
        <f t="shared" ref="T141:T204" si="53">S141*1000000/325851</f>
        <v>0</v>
      </c>
      <c r="U141" s="103">
        <v>1.5069999999999999</v>
      </c>
      <c r="V141" s="99">
        <f t="shared" ref="V141:V204" si="54">U141*1000000/325851</f>
        <v>4.6248131814847895</v>
      </c>
      <c r="W141" s="103">
        <v>1.0589999999999999</v>
      </c>
      <c r="X141" s="104">
        <f t="shared" ref="X141:X204" si="55">W141*1000000/325851</f>
        <v>3.2499516650248119</v>
      </c>
      <c r="Y141" s="103">
        <v>0</v>
      </c>
      <c r="Z141" s="99">
        <f t="shared" ref="Z141:Z204" si="56">Y141*1000000/325851</f>
        <v>0</v>
      </c>
      <c r="AA141" s="103">
        <v>0.57199999999999995</v>
      </c>
      <c r="AB141" s="105">
        <f t="shared" ref="AB141:AB204" si="57">AA141*1000000/325851</f>
        <v>1.7554035433372921</v>
      </c>
      <c r="AC141" s="106">
        <f t="shared" si="44"/>
        <v>6.28</v>
      </c>
      <c r="AD141" s="105">
        <f t="shared" ref="AD141:AD204" si="58">AC141*1000000/325851</f>
        <v>19.272612328947893</v>
      </c>
    </row>
    <row r="142" spans="1:30" x14ac:dyDescent="0.2">
      <c r="A142" s="101">
        <v>38856</v>
      </c>
      <c r="B142" s="102" t="s">
        <v>133</v>
      </c>
      <c r="C142" s="103">
        <v>0</v>
      </c>
      <c r="D142" s="104">
        <f t="shared" ref="D142:D205" si="59">C142*1000000/325851</f>
        <v>0</v>
      </c>
      <c r="E142" s="103">
        <v>0</v>
      </c>
      <c r="F142" s="99">
        <f t="shared" ref="F142:H157" si="60">E142*1000000/325851</f>
        <v>0</v>
      </c>
      <c r="G142" s="103">
        <v>0</v>
      </c>
      <c r="H142" s="104">
        <f t="shared" si="60"/>
        <v>0</v>
      </c>
      <c r="I142" s="103">
        <v>0.84699999999999998</v>
      </c>
      <c r="J142" s="99">
        <f t="shared" si="48"/>
        <v>2.5993475545571441</v>
      </c>
      <c r="K142" s="103">
        <v>0</v>
      </c>
      <c r="L142" s="104">
        <f t="shared" si="49"/>
        <v>0</v>
      </c>
      <c r="M142" s="103">
        <v>1.4239999999999999</v>
      </c>
      <c r="N142" s="99">
        <f t="shared" si="50"/>
        <v>4.3700955344620702</v>
      </c>
      <c r="O142" s="103">
        <v>0</v>
      </c>
      <c r="P142" s="104">
        <f t="shared" si="51"/>
        <v>0</v>
      </c>
      <c r="Q142" s="103">
        <v>0.87</v>
      </c>
      <c r="R142" s="99">
        <f t="shared" si="52"/>
        <v>2.6699319627682589</v>
      </c>
      <c r="S142" s="103">
        <v>0</v>
      </c>
      <c r="T142" s="104">
        <f t="shared" si="53"/>
        <v>0</v>
      </c>
      <c r="U142" s="103">
        <v>1.5009999999999999</v>
      </c>
      <c r="V142" s="99">
        <f t="shared" si="54"/>
        <v>4.6063998576036287</v>
      </c>
      <c r="W142" s="103">
        <v>1.0549999999999999</v>
      </c>
      <c r="X142" s="104">
        <f t="shared" si="55"/>
        <v>3.237676115770705</v>
      </c>
      <c r="Y142" s="103">
        <v>0</v>
      </c>
      <c r="Z142" s="99">
        <f t="shared" si="56"/>
        <v>0</v>
      </c>
      <c r="AA142" s="103">
        <v>0.92400000000000004</v>
      </c>
      <c r="AB142" s="105">
        <f t="shared" si="57"/>
        <v>2.835651877698703</v>
      </c>
      <c r="AC142" s="106">
        <f t="shared" ref="AC142:AC205" si="61">C142+E142+G142+I142+K142+M142+O142+Q142+S142+U142+W142+Y142+AA142</f>
        <v>6.6209999999999996</v>
      </c>
      <c r="AD142" s="105">
        <f t="shared" si="58"/>
        <v>20.319102902860511</v>
      </c>
    </row>
    <row r="143" spans="1:30" x14ac:dyDescent="0.2">
      <c r="A143" s="101">
        <v>38857</v>
      </c>
      <c r="B143" s="102" t="s">
        <v>134</v>
      </c>
      <c r="C143" s="103">
        <v>0</v>
      </c>
      <c r="D143" s="104">
        <f t="shared" si="59"/>
        <v>0</v>
      </c>
      <c r="E143" s="103">
        <v>0</v>
      </c>
      <c r="F143" s="99">
        <f t="shared" si="60"/>
        <v>0</v>
      </c>
      <c r="G143" s="103">
        <v>0</v>
      </c>
      <c r="H143" s="104">
        <f t="shared" si="60"/>
        <v>0</v>
      </c>
      <c r="I143" s="103">
        <v>0.84499999999999997</v>
      </c>
      <c r="J143" s="99">
        <f t="shared" si="48"/>
        <v>2.5932097799300906</v>
      </c>
      <c r="K143" s="103">
        <v>0</v>
      </c>
      <c r="L143" s="104">
        <f t="shared" si="49"/>
        <v>0</v>
      </c>
      <c r="M143" s="103">
        <v>1.421</v>
      </c>
      <c r="N143" s="99">
        <f t="shared" si="50"/>
        <v>4.3608888725214898</v>
      </c>
      <c r="O143" s="103">
        <v>0</v>
      </c>
      <c r="P143" s="104">
        <f t="shared" si="51"/>
        <v>0</v>
      </c>
      <c r="Q143" s="103">
        <v>0.85199999999999998</v>
      </c>
      <c r="R143" s="99">
        <f t="shared" si="52"/>
        <v>2.6146919911247779</v>
      </c>
      <c r="S143" s="103">
        <v>0</v>
      </c>
      <c r="T143" s="104">
        <f t="shared" si="53"/>
        <v>0</v>
      </c>
      <c r="U143" s="103">
        <v>1.5009999999999999</v>
      </c>
      <c r="V143" s="99">
        <f t="shared" si="54"/>
        <v>4.6063998576036287</v>
      </c>
      <c r="W143" s="103">
        <v>1.0549999999999999</v>
      </c>
      <c r="X143" s="104">
        <f t="shared" si="55"/>
        <v>3.237676115770705</v>
      </c>
      <c r="Y143" s="103">
        <v>0</v>
      </c>
      <c r="Z143" s="99">
        <f t="shared" si="56"/>
        <v>0</v>
      </c>
      <c r="AA143" s="103">
        <v>0.33300000000000002</v>
      </c>
      <c r="AB143" s="105">
        <f t="shared" si="57"/>
        <v>1.0219394754044027</v>
      </c>
      <c r="AC143" s="106">
        <f t="shared" si="61"/>
        <v>6.0069999999999997</v>
      </c>
      <c r="AD143" s="105">
        <f t="shared" si="58"/>
        <v>18.434806092355096</v>
      </c>
    </row>
    <row r="144" spans="1:30" x14ac:dyDescent="0.2">
      <c r="A144" s="101">
        <v>38858</v>
      </c>
      <c r="B144" s="102" t="s">
        <v>135</v>
      </c>
      <c r="C144" s="103">
        <v>0</v>
      </c>
      <c r="D144" s="104">
        <f t="shared" si="59"/>
        <v>0</v>
      </c>
      <c r="E144" s="103">
        <v>0</v>
      </c>
      <c r="F144" s="99">
        <f t="shared" si="60"/>
        <v>0</v>
      </c>
      <c r="G144" s="103">
        <v>0</v>
      </c>
      <c r="H144" s="104">
        <f t="shared" si="60"/>
        <v>0</v>
      </c>
      <c r="I144" s="103">
        <v>0.84599999999999997</v>
      </c>
      <c r="J144" s="99">
        <f t="shared" si="48"/>
        <v>2.5962786672436176</v>
      </c>
      <c r="K144" s="103">
        <v>0</v>
      </c>
      <c r="L144" s="104">
        <f t="shared" si="49"/>
        <v>0</v>
      </c>
      <c r="M144" s="103">
        <v>1.423</v>
      </c>
      <c r="N144" s="99">
        <f t="shared" si="50"/>
        <v>4.3670266471485437</v>
      </c>
      <c r="O144" s="103">
        <v>0</v>
      </c>
      <c r="P144" s="104">
        <f t="shared" si="51"/>
        <v>0</v>
      </c>
      <c r="Q144" s="103">
        <v>0.83899999999999997</v>
      </c>
      <c r="R144" s="99">
        <f t="shared" si="52"/>
        <v>2.5747964560489303</v>
      </c>
      <c r="S144" s="103">
        <v>0</v>
      </c>
      <c r="T144" s="104">
        <f t="shared" si="53"/>
        <v>0</v>
      </c>
      <c r="U144" s="103">
        <v>1.4990000000000001</v>
      </c>
      <c r="V144" s="99">
        <f t="shared" si="54"/>
        <v>4.6002620829765748</v>
      </c>
      <c r="W144" s="103">
        <v>1.054</v>
      </c>
      <c r="X144" s="104">
        <f t="shared" si="55"/>
        <v>3.2346072284571781</v>
      </c>
      <c r="Y144" s="103">
        <v>0</v>
      </c>
      <c r="Z144" s="99">
        <f t="shared" si="56"/>
        <v>0</v>
      </c>
      <c r="AA144" s="103">
        <v>0.26</v>
      </c>
      <c r="AB144" s="105">
        <f t="shared" si="57"/>
        <v>0.79791070151695098</v>
      </c>
      <c r="AC144" s="106">
        <f t="shared" si="61"/>
        <v>5.9210000000000003</v>
      </c>
      <c r="AD144" s="105">
        <f t="shared" si="58"/>
        <v>18.170881783391795</v>
      </c>
    </row>
    <row r="145" spans="1:30" x14ac:dyDescent="0.2">
      <c r="A145" s="101">
        <v>38859</v>
      </c>
      <c r="B145" s="102" t="s">
        <v>136</v>
      </c>
      <c r="C145" s="103">
        <v>0</v>
      </c>
      <c r="D145" s="104">
        <f t="shared" si="59"/>
        <v>0</v>
      </c>
      <c r="E145" s="103">
        <v>0</v>
      </c>
      <c r="F145" s="99">
        <f t="shared" si="60"/>
        <v>0</v>
      </c>
      <c r="G145" s="103">
        <v>0</v>
      </c>
      <c r="H145" s="104">
        <f t="shared" si="60"/>
        <v>0</v>
      </c>
      <c r="I145" s="103">
        <v>0.84499999999999997</v>
      </c>
      <c r="J145" s="99">
        <f t="shared" si="48"/>
        <v>2.5932097799300906</v>
      </c>
      <c r="K145" s="103">
        <v>0</v>
      </c>
      <c r="L145" s="104">
        <f t="shared" si="49"/>
        <v>0</v>
      </c>
      <c r="M145" s="103">
        <v>1.421</v>
      </c>
      <c r="N145" s="99">
        <f t="shared" si="50"/>
        <v>4.3608888725214898</v>
      </c>
      <c r="O145" s="103">
        <v>0</v>
      </c>
      <c r="P145" s="104">
        <f t="shared" si="51"/>
        <v>0</v>
      </c>
      <c r="Q145" s="103">
        <v>0.83799999999999997</v>
      </c>
      <c r="R145" s="99">
        <f t="shared" si="52"/>
        <v>2.5717275687354038</v>
      </c>
      <c r="S145" s="103">
        <v>0</v>
      </c>
      <c r="T145" s="104">
        <f t="shared" si="53"/>
        <v>0</v>
      </c>
      <c r="U145" s="103">
        <v>1.4990000000000001</v>
      </c>
      <c r="V145" s="99">
        <f t="shared" si="54"/>
        <v>4.6002620829765748</v>
      </c>
      <c r="W145" s="103">
        <v>1.054</v>
      </c>
      <c r="X145" s="104">
        <f t="shared" si="55"/>
        <v>3.2346072284571781</v>
      </c>
      <c r="Y145" s="103">
        <v>0</v>
      </c>
      <c r="Z145" s="99">
        <f t="shared" si="56"/>
        <v>0</v>
      </c>
      <c r="AA145" s="103">
        <v>0.375</v>
      </c>
      <c r="AB145" s="105">
        <f t="shared" si="57"/>
        <v>1.1508327425725255</v>
      </c>
      <c r="AC145" s="106">
        <f t="shared" si="61"/>
        <v>6.032</v>
      </c>
      <c r="AD145" s="105">
        <f t="shared" si="58"/>
        <v>18.511528275193264</v>
      </c>
    </row>
    <row r="146" spans="1:30" x14ac:dyDescent="0.2">
      <c r="A146" s="101">
        <v>38860</v>
      </c>
      <c r="B146" s="102" t="s">
        <v>137</v>
      </c>
      <c r="C146" s="103">
        <v>0</v>
      </c>
      <c r="D146" s="104">
        <f t="shared" si="59"/>
        <v>0</v>
      </c>
      <c r="E146" s="103">
        <v>0</v>
      </c>
      <c r="F146" s="99">
        <f t="shared" si="60"/>
        <v>0</v>
      </c>
      <c r="G146" s="103">
        <v>0</v>
      </c>
      <c r="H146" s="104">
        <f t="shared" si="60"/>
        <v>0</v>
      </c>
      <c r="I146" s="103">
        <v>0.84299999999999997</v>
      </c>
      <c r="J146" s="99">
        <f t="shared" si="48"/>
        <v>2.5870720053030372</v>
      </c>
      <c r="K146" s="103">
        <v>0</v>
      </c>
      <c r="L146" s="104">
        <f t="shared" si="49"/>
        <v>0</v>
      </c>
      <c r="M146" s="103">
        <v>1.421</v>
      </c>
      <c r="N146" s="99">
        <f t="shared" si="50"/>
        <v>4.3608888725214898</v>
      </c>
      <c r="O146" s="103">
        <v>0</v>
      </c>
      <c r="P146" s="104">
        <f t="shared" si="51"/>
        <v>0</v>
      </c>
      <c r="Q146" s="103">
        <v>0.84</v>
      </c>
      <c r="R146" s="99">
        <f t="shared" si="52"/>
        <v>2.5778653433624572</v>
      </c>
      <c r="S146" s="103">
        <v>0</v>
      </c>
      <c r="T146" s="104">
        <f t="shared" si="53"/>
        <v>0</v>
      </c>
      <c r="U146" s="103">
        <v>1.498</v>
      </c>
      <c r="V146" s="99">
        <f t="shared" si="54"/>
        <v>4.5971931956630483</v>
      </c>
      <c r="W146" s="103">
        <v>1.0529999999999999</v>
      </c>
      <c r="X146" s="104">
        <f t="shared" si="55"/>
        <v>3.2315383411436516</v>
      </c>
      <c r="Y146" s="103">
        <v>0</v>
      </c>
      <c r="Z146" s="99">
        <f t="shared" si="56"/>
        <v>0</v>
      </c>
      <c r="AA146" s="103">
        <v>0.73499999999999999</v>
      </c>
      <c r="AB146" s="105">
        <f t="shared" si="57"/>
        <v>2.25563217544215</v>
      </c>
      <c r="AC146" s="106">
        <f t="shared" si="61"/>
        <v>6.3900000000000006</v>
      </c>
      <c r="AD146" s="105">
        <f t="shared" si="58"/>
        <v>19.610189933435837</v>
      </c>
    </row>
    <row r="147" spans="1:30" x14ac:dyDescent="0.2">
      <c r="A147" s="101">
        <v>38861</v>
      </c>
      <c r="B147" s="102" t="s">
        <v>138</v>
      </c>
      <c r="C147" s="103">
        <v>0</v>
      </c>
      <c r="D147" s="104">
        <f t="shared" si="59"/>
        <v>0</v>
      </c>
      <c r="E147" s="103">
        <v>0</v>
      </c>
      <c r="F147" s="99">
        <f t="shared" si="60"/>
        <v>0</v>
      </c>
      <c r="G147" s="103">
        <v>0</v>
      </c>
      <c r="H147" s="104">
        <f t="shared" si="60"/>
        <v>0</v>
      </c>
      <c r="I147" s="103">
        <v>0.84399999999999997</v>
      </c>
      <c r="J147" s="99">
        <f t="shared" si="48"/>
        <v>2.5901408926165641</v>
      </c>
      <c r="K147" s="103">
        <v>0</v>
      </c>
      <c r="L147" s="104">
        <f t="shared" si="49"/>
        <v>0</v>
      </c>
      <c r="M147" s="103">
        <v>1.42</v>
      </c>
      <c r="N147" s="99">
        <f t="shared" si="50"/>
        <v>4.3578199852079633</v>
      </c>
      <c r="O147" s="103">
        <v>0</v>
      </c>
      <c r="P147" s="104">
        <f t="shared" si="51"/>
        <v>0</v>
      </c>
      <c r="Q147" s="103">
        <v>0.82699999999999996</v>
      </c>
      <c r="R147" s="99">
        <f t="shared" si="52"/>
        <v>2.5379698082866096</v>
      </c>
      <c r="S147" s="103">
        <v>0</v>
      </c>
      <c r="T147" s="104">
        <f t="shared" si="53"/>
        <v>0</v>
      </c>
      <c r="U147" s="103">
        <v>1.4970000000000001</v>
      </c>
      <c r="V147" s="99">
        <f t="shared" si="54"/>
        <v>4.5941243083495218</v>
      </c>
      <c r="W147" s="103">
        <v>1.048</v>
      </c>
      <c r="X147" s="104">
        <f t="shared" si="55"/>
        <v>3.2161939045760177</v>
      </c>
      <c r="Y147" s="103">
        <v>1.05</v>
      </c>
      <c r="Z147" s="99">
        <f t="shared" si="56"/>
        <v>3.2223316792030712</v>
      </c>
      <c r="AA147" s="103">
        <v>1.5840000000000001</v>
      </c>
      <c r="AB147" s="105">
        <f t="shared" si="57"/>
        <v>4.861117504626348</v>
      </c>
      <c r="AC147" s="106">
        <f t="shared" si="61"/>
        <v>8.27</v>
      </c>
      <c r="AD147" s="105">
        <f t="shared" si="58"/>
        <v>25.379698082866096</v>
      </c>
    </row>
    <row r="148" spans="1:30" x14ac:dyDescent="0.2">
      <c r="A148" s="101">
        <v>38862</v>
      </c>
      <c r="B148" s="102" t="s">
        <v>139</v>
      </c>
      <c r="C148" s="103">
        <v>0</v>
      </c>
      <c r="D148" s="104">
        <f t="shared" si="59"/>
        <v>0</v>
      </c>
      <c r="E148" s="103">
        <v>0</v>
      </c>
      <c r="F148" s="99">
        <f t="shared" si="60"/>
        <v>0</v>
      </c>
      <c r="G148" s="103">
        <v>0</v>
      </c>
      <c r="H148" s="104">
        <f t="shared" si="60"/>
        <v>0</v>
      </c>
      <c r="I148" s="103">
        <v>0.84299999999999997</v>
      </c>
      <c r="J148" s="99">
        <f t="shared" si="48"/>
        <v>2.5870720053030372</v>
      </c>
      <c r="K148" s="103">
        <v>0</v>
      </c>
      <c r="L148" s="104">
        <f t="shared" si="49"/>
        <v>0</v>
      </c>
      <c r="M148" s="103">
        <v>1.42</v>
      </c>
      <c r="N148" s="99">
        <f t="shared" si="50"/>
        <v>4.3578199852079633</v>
      </c>
      <c r="O148" s="103">
        <v>0</v>
      </c>
      <c r="P148" s="104">
        <f t="shared" si="51"/>
        <v>0</v>
      </c>
      <c r="Q148" s="103">
        <v>0.88300000000000001</v>
      </c>
      <c r="R148" s="99">
        <f t="shared" si="52"/>
        <v>2.7098274978441066</v>
      </c>
      <c r="S148" s="103">
        <v>0</v>
      </c>
      <c r="T148" s="104">
        <f t="shared" si="53"/>
        <v>0</v>
      </c>
      <c r="U148" s="103">
        <v>1.4970000000000001</v>
      </c>
      <c r="V148" s="99">
        <f t="shared" si="54"/>
        <v>4.5941243083495218</v>
      </c>
      <c r="W148" s="103">
        <v>1.052</v>
      </c>
      <c r="X148" s="104">
        <f t="shared" si="55"/>
        <v>3.2284694538301246</v>
      </c>
      <c r="Y148" s="103">
        <v>0.28699999999999998</v>
      </c>
      <c r="Z148" s="99">
        <f t="shared" si="56"/>
        <v>0.88077065898217288</v>
      </c>
      <c r="AA148" s="103">
        <v>1.569</v>
      </c>
      <c r="AB148" s="105">
        <f t="shared" si="57"/>
        <v>4.8150841949234469</v>
      </c>
      <c r="AC148" s="106">
        <f t="shared" si="61"/>
        <v>7.5510000000000002</v>
      </c>
      <c r="AD148" s="105">
        <f t="shared" si="58"/>
        <v>23.173168104440371</v>
      </c>
    </row>
    <row r="149" spans="1:30" x14ac:dyDescent="0.2">
      <c r="A149" s="101">
        <v>38863</v>
      </c>
      <c r="B149" s="102" t="s">
        <v>140</v>
      </c>
      <c r="C149" s="103">
        <v>0</v>
      </c>
      <c r="D149" s="104">
        <f t="shared" si="59"/>
        <v>0</v>
      </c>
      <c r="E149" s="103">
        <v>0</v>
      </c>
      <c r="F149" s="99">
        <f t="shared" si="60"/>
        <v>0</v>
      </c>
      <c r="G149" s="103">
        <v>0</v>
      </c>
      <c r="H149" s="104">
        <f t="shared" si="60"/>
        <v>0</v>
      </c>
      <c r="I149" s="103">
        <v>0.84199999999999997</v>
      </c>
      <c r="J149" s="99">
        <f t="shared" si="48"/>
        <v>2.5840031179895107</v>
      </c>
      <c r="K149" s="103">
        <v>0</v>
      </c>
      <c r="L149" s="104">
        <f t="shared" si="49"/>
        <v>0</v>
      </c>
      <c r="M149" s="103">
        <v>1.419</v>
      </c>
      <c r="N149" s="99">
        <f t="shared" si="50"/>
        <v>4.3547510978944368</v>
      </c>
      <c r="O149" s="103">
        <v>0</v>
      </c>
      <c r="P149" s="104">
        <f t="shared" si="51"/>
        <v>0</v>
      </c>
      <c r="Q149" s="103">
        <v>0.878</v>
      </c>
      <c r="R149" s="99">
        <f t="shared" si="52"/>
        <v>2.6944830612764732</v>
      </c>
      <c r="S149" s="103">
        <v>0</v>
      </c>
      <c r="T149" s="104">
        <f t="shared" si="53"/>
        <v>0</v>
      </c>
      <c r="U149" s="103">
        <v>1.496</v>
      </c>
      <c r="V149" s="99">
        <f t="shared" si="54"/>
        <v>4.5910554210359953</v>
      </c>
      <c r="W149" s="103">
        <v>1.048</v>
      </c>
      <c r="X149" s="104">
        <f t="shared" si="55"/>
        <v>3.2161939045760177</v>
      </c>
      <c r="Y149" s="103">
        <v>1.004</v>
      </c>
      <c r="Z149" s="99">
        <f t="shared" si="56"/>
        <v>3.0811628627808414</v>
      </c>
      <c r="AA149" s="103">
        <v>1.5549999999999999</v>
      </c>
      <c r="AB149" s="105">
        <f t="shared" si="57"/>
        <v>4.7721197725340723</v>
      </c>
      <c r="AC149" s="106">
        <f t="shared" si="61"/>
        <v>8.2419999999999991</v>
      </c>
      <c r="AD149" s="105">
        <f t="shared" si="58"/>
        <v>25.293769238087343</v>
      </c>
    </row>
    <row r="150" spans="1:30" x14ac:dyDescent="0.2">
      <c r="A150" s="101">
        <v>38864</v>
      </c>
      <c r="B150" s="102" t="s">
        <v>141</v>
      </c>
      <c r="C150" s="103">
        <v>0</v>
      </c>
      <c r="D150" s="104">
        <f t="shared" si="59"/>
        <v>0</v>
      </c>
      <c r="E150" s="103">
        <v>0</v>
      </c>
      <c r="F150" s="99">
        <f t="shared" si="60"/>
        <v>0</v>
      </c>
      <c r="G150" s="103">
        <v>0</v>
      </c>
      <c r="H150" s="104">
        <f t="shared" si="60"/>
        <v>0</v>
      </c>
      <c r="I150" s="103">
        <v>0.84299999999999997</v>
      </c>
      <c r="J150" s="99">
        <f t="shared" si="48"/>
        <v>2.5870720053030372</v>
      </c>
      <c r="K150" s="103">
        <v>0</v>
      </c>
      <c r="L150" s="104">
        <f t="shared" si="49"/>
        <v>0</v>
      </c>
      <c r="M150" s="103">
        <v>1.42</v>
      </c>
      <c r="N150" s="99">
        <f t="shared" si="50"/>
        <v>4.3578199852079633</v>
      </c>
      <c r="O150" s="103">
        <v>0</v>
      </c>
      <c r="P150" s="104">
        <f t="shared" si="51"/>
        <v>0</v>
      </c>
      <c r="Q150" s="103">
        <v>0.875</v>
      </c>
      <c r="R150" s="99">
        <f t="shared" si="52"/>
        <v>2.6852763993358928</v>
      </c>
      <c r="S150" s="103">
        <v>0</v>
      </c>
      <c r="T150" s="104">
        <f t="shared" si="53"/>
        <v>0</v>
      </c>
      <c r="U150" s="103">
        <v>1.4970000000000001</v>
      </c>
      <c r="V150" s="99">
        <f t="shared" si="54"/>
        <v>4.5941243083495218</v>
      </c>
      <c r="W150" s="103">
        <v>1.0469999999999999</v>
      </c>
      <c r="X150" s="104">
        <f t="shared" si="55"/>
        <v>3.2131250172624908</v>
      </c>
      <c r="Y150" s="103">
        <v>1.1639999999999999</v>
      </c>
      <c r="Z150" s="99">
        <f t="shared" si="56"/>
        <v>3.5721848329451191</v>
      </c>
      <c r="AA150" s="103">
        <v>1.5469999999999999</v>
      </c>
      <c r="AB150" s="105">
        <f t="shared" si="57"/>
        <v>4.7475686740258585</v>
      </c>
      <c r="AC150" s="106">
        <f t="shared" si="61"/>
        <v>8.3929999999999989</v>
      </c>
      <c r="AD150" s="105">
        <f t="shared" si="58"/>
        <v>25.757171222429879</v>
      </c>
    </row>
    <row r="151" spans="1:30" x14ac:dyDescent="0.2">
      <c r="A151" s="101">
        <v>38865</v>
      </c>
      <c r="B151" s="102" t="s">
        <v>142</v>
      </c>
      <c r="C151" s="103">
        <v>0</v>
      </c>
      <c r="D151" s="104">
        <f t="shared" si="59"/>
        <v>0</v>
      </c>
      <c r="E151" s="103">
        <v>0</v>
      </c>
      <c r="F151" s="99">
        <f t="shared" si="60"/>
        <v>0</v>
      </c>
      <c r="G151" s="103">
        <v>0</v>
      </c>
      <c r="H151" s="104">
        <f t="shared" si="60"/>
        <v>0</v>
      </c>
      <c r="I151" s="103">
        <v>0.84199999999999997</v>
      </c>
      <c r="J151" s="99">
        <f t="shared" si="48"/>
        <v>2.5840031179895107</v>
      </c>
      <c r="K151" s="103">
        <v>0</v>
      </c>
      <c r="L151" s="104">
        <f t="shared" si="49"/>
        <v>0</v>
      </c>
      <c r="M151" s="103">
        <v>1.419</v>
      </c>
      <c r="N151" s="99">
        <f t="shared" si="50"/>
        <v>4.3547510978944368</v>
      </c>
      <c r="O151" s="103">
        <v>0</v>
      </c>
      <c r="P151" s="104">
        <f t="shared" si="51"/>
        <v>0</v>
      </c>
      <c r="Q151" s="103">
        <v>0.874</v>
      </c>
      <c r="R151" s="99">
        <f t="shared" si="52"/>
        <v>2.6822075120223658</v>
      </c>
      <c r="S151" s="103">
        <v>0</v>
      </c>
      <c r="T151" s="104">
        <f t="shared" si="53"/>
        <v>0</v>
      </c>
      <c r="U151" s="103">
        <v>1.4930000000000001</v>
      </c>
      <c r="V151" s="99">
        <f t="shared" si="54"/>
        <v>4.5818487590954149</v>
      </c>
      <c r="W151" s="103">
        <v>1.05</v>
      </c>
      <c r="X151" s="104">
        <f t="shared" si="55"/>
        <v>3.2223316792030712</v>
      </c>
      <c r="Y151" s="103">
        <v>0.35499999999999998</v>
      </c>
      <c r="Z151" s="99">
        <f t="shared" si="56"/>
        <v>1.0894549963019908</v>
      </c>
      <c r="AA151" s="103">
        <v>0.41899999999999998</v>
      </c>
      <c r="AB151" s="105">
        <f t="shared" si="57"/>
        <v>1.2858637843677019</v>
      </c>
      <c r="AC151" s="106">
        <f t="shared" si="61"/>
        <v>6.4519999999999991</v>
      </c>
      <c r="AD151" s="105">
        <f t="shared" si="58"/>
        <v>19.800460946874487</v>
      </c>
    </row>
    <row r="152" spans="1:30" x14ac:dyDescent="0.2">
      <c r="A152" s="101">
        <v>38866</v>
      </c>
      <c r="B152" s="102" t="s">
        <v>143</v>
      </c>
      <c r="C152" s="103">
        <v>0</v>
      </c>
      <c r="D152" s="104">
        <f t="shared" si="59"/>
        <v>0</v>
      </c>
      <c r="E152" s="103">
        <v>0</v>
      </c>
      <c r="F152" s="99">
        <f t="shared" si="60"/>
        <v>0</v>
      </c>
      <c r="G152" s="103">
        <v>0</v>
      </c>
      <c r="H152" s="104">
        <f t="shared" si="60"/>
        <v>0</v>
      </c>
      <c r="I152" s="103">
        <v>0.84199999999999997</v>
      </c>
      <c r="J152" s="99">
        <f t="shared" si="48"/>
        <v>2.5840031179895107</v>
      </c>
      <c r="K152" s="103">
        <v>0</v>
      </c>
      <c r="L152" s="104">
        <f t="shared" si="49"/>
        <v>0</v>
      </c>
      <c r="M152" s="103">
        <v>1.419</v>
      </c>
      <c r="N152" s="99">
        <f t="shared" si="50"/>
        <v>4.3547510978944368</v>
      </c>
      <c r="O152" s="103">
        <v>0</v>
      </c>
      <c r="P152" s="104">
        <f t="shared" si="51"/>
        <v>0</v>
      </c>
      <c r="Q152" s="103">
        <v>0.876</v>
      </c>
      <c r="R152" s="99">
        <f t="shared" si="52"/>
        <v>2.6883452866494197</v>
      </c>
      <c r="S152" s="103">
        <v>0</v>
      </c>
      <c r="T152" s="104">
        <f t="shared" si="53"/>
        <v>0</v>
      </c>
      <c r="U152" s="103">
        <v>1.496</v>
      </c>
      <c r="V152" s="99">
        <f t="shared" si="54"/>
        <v>4.5910554210359953</v>
      </c>
      <c r="W152" s="103">
        <v>1.0509999999999999</v>
      </c>
      <c r="X152" s="104">
        <f t="shared" si="55"/>
        <v>3.2254005665165981</v>
      </c>
      <c r="Y152" s="103">
        <v>0.26100000000000001</v>
      </c>
      <c r="Z152" s="99">
        <f t="shared" si="56"/>
        <v>0.80097958883047771</v>
      </c>
      <c r="AA152" s="103">
        <v>0</v>
      </c>
      <c r="AB152" s="105">
        <f t="shared" si="57"/>
        <v>0</v>
      </c>
      <c r="AC152" s="106">
        <f t="shared" si="61"/>
        <v>5.9450000000000003</v>
      </c>
      <c r="AD152" s="105">
        <f t="shared" si="58"/>
        <v>18.244535078916439</v>
      </c>
    </row>
    <row r="153" spans="1:30" x14ac:dyDescent="0.2">
      <c r="A153" s="101">
        <v>38867</v>
      </c>
      <c r="B153" s="102" t="s">
        <v>144</v>
      </c>
      <c r="C153" s="103">
        <v>0</v>
      </c>
      <c r="D153" s="104">
        <f t="shared" si="59"/>
        <v>0</v>
      </c>
      <c r="E153" s="103">
        <v>0</v>
      </c>
      <c r="F153" s="99">
        <f t="shared" si="60"/>
        <v>0</v>
      </c>
      <c r="G153" s="103">
        <v>0</v>
      </c>
      <c r="H153" s="104">
        <f t="shared" si="60"/>
        <v>0</v>
      </c>
      <c r="I153" s="103">
        <v>0.66400000000000003</v>
      </c>
      <c r="J153" s="99">
        <f t="shared" si="48"/>
        <v>2.0377411761817519</v>
      </c>
      <c r="K153" s="103">
        <v>0</v>
      </c>
      <c r="L153" s="104">
        <f t="shared" si="49"/>
        <v>0</v>
      </c>
      <c r="M153" s="103">
        <v>1.42</v>
      </c>
      <c r="N153" s="99">
        <f t="shared" si="50"/>
        <v>4.3578199852079633</v>
      </c>
      <c r="O153" s="103">
        <v>0</v>
      </c>
      <c r="P153" s="104">
        <f t="shared" si="51"/>
        <v>0</v>
      </c>
      <c r="Q153" s="103">
        <v>0.876</v>
      </c>
      <c r="R153" s="99">
        <f t="shared" si="52"/>
        <v>2.6883452866494197</v>
      </c>
      <c r="S153" s="103">
        <v>0</v>
      </c>
      <c r="T153" s="104">
        <f t="shared" si="53"/>
        <v>0</v>
      </c>
      <c r="U153" s="103">
        <v>1.4950000000000001</v>
      </c>
      <c r="V153" s="99">
        <f t="shared" si="54"/>
        <v>4.5879865337224679</v>
      </c>
      <c r="W153" s="103">
        <v>1.05</v>
      </c>
      <c r="X153" s="104">
        <f t="shared" si="55"/>
        <v>3.2223316792030712</v>
      </c>
      <c r="Y153" s="103">
        <v>0.66600000000000004</v>
      </c>
      <c r="Z153" s="99">
        <f t="shared" si="56"/>
        <v>2.0438789508088053</v>
      </c>
      <c r="AA153" s="103">
        <v>0</v>
      </c>
      <c r="AB153" s="105">
        <f t="shared" si="57"/>
        <v>0</v>
      </c>
      <c r="AC153" s="106">
        <f t="shared" si="61"/>
        <v>6.1710000000000003</v>
      </c>
      <c r="AD153" s="105">
        <f t="shared" si="58"/>
        <v>18.938103611773478</v>
      </c>
    </row>
    <row r="154" spans="1:30" x14ac:dyDescent="0.2">
      <c r="A154" s="101">
        <v>38868</v>
      </c>
      <c r="B154" s="102" t="s">
        <v>145</v>
      </c>
      <c r="C154" s="103">
        <v>0</v>
      </c>
      <c r="D154" s="104">
        <f t="shared" si="59"/>
        <v>0</v>
      </c>
      <c r="E154" s="103">
        <v>0</v>
      </c>
      <c r="F154" s="99">
        <f t="shared" si="60"/>
        <v>0</v>
      </c>
      <c r="G154" s="103">
        <v>0</v>
      </c>
      <c r="H154" s="104">
        <f t="shared" si="60"/>
        <v>0</v>
      </c>
      <c r="I154" s="103">
        <v>0.84499999999999997</v>
      </c>
      <c r="J154" s="99">
        <f t="shared" si="48"/>
        <v>2.5932097799300906</v>
      </c>
      <c r="K154" s="103">
        <v>0</v>
      </c>
      <c r="L154" s="104">
        <f t="shared" si="49"/>
        <v>0</v>
      </c>
      <c r="M154" s="103">
        <v>1.401</v>
      </c>
      <c r="N154" s="99">
        <f t="shared" si="50"/>
        <v>4.2995111262509553</v>
      </c>
      <c r="O154" s="103">
        <v>0</v>
      </c>
      <c r="P154" s="104">
        <f t="shared" si="51"/>
        <v>0</v>
      </c>
      <c r="Q154" s="103">
        <v>0.874</v>
      </c>
      <c r="R154" s="99">
        <f t="shared" si="52"/>
        <v>2.6822075120223658</v>
      </c>
      <c r="S154" s="103">
        <v>0</v>
      </c>
      <c r="T154" s="104">
        <f t="shared" si="53"/>
        <v>0</v>
      </c>
      <c r="U154" s="103">
        <v>1.494</v>
      </c>
      <c r="V154" s="99">
        <f t="shared" si="54"/>
        <v>4.5849176464089414</v>
      </c>
      <c r="W154" s="103">
        <v>1.0449999999999999</v>
      </c>
      <c r="X154" s="104">
        <f t="shared" si="55"/>
        <v>3.2069872426354373</v>
      </c>
      <c r="Y154" s="103">
        <v>1.1599999999999999</v>
      </c>
      <c r="Z154" s="99">
        <f t="shared" si="56"/>
        <v>3.5599092836910122</v>
      </c>
      <c r="AA154" s="103">
        <v>0.67200000000000004</v>
      </c>
      <c r="AB154" s="105">
        <f t="shared" si="57"/>
        <v>2.0622922746899657</v>
      </c>
      <c r="AC154" s="106">
        <f t="shared" si="61"/>
        <v>7.4909999999999997</v>
      </c>
      <c r="AD154" s="105">
        <f t="shared" si="58"/>
        <v>22.989034865628771</v>
      </c>
    </row>
    <row r="155" spans="1:30" x14ac:dyDescent="0.2">
      <c r="A155" s="101">
        <v>38869</v>
      </c>
      <c r="B155" s="102" t="s">
        <v>146</v>
      </c>
      <c r="C155" s="103">
        <v>0</v>
      </c>
      <c r="D155" s="104">
        <f t="shared" si="59"/>
        <v>0</v>
      </c>
      <c r="E155" s="103">
        <v>0</v>
      </c>
      <c r="F155" s="99">
        <f t="shared" si="60"/>
        <v>0</v>
      </c>
      <c r="G155" s="103">
        <v>0</v>
      </c>
      <c r="H155" s="104">
        <f t="shared" si="60"/>
        <v>0</v>
      </c>
      <c r="I155" s="103">
        <v>0.84499999999999997</v>
      </c>
      <c r="J155" s="99">
        <f t="shared" si="48"/>
        <v>2.5932097799300906</v>
      </c>
      <c r="K155" s="103">
        <v>0</v>
      </c>
      <c r="L155" s="104">
        <f t="shared" si="49"/>
        <v>0</v>
      </c>
      <c r="M155" s="103">
        <v>1.4179999999999999</v>
      </c>
      <c r="N155" s="99">
        <f t="shared" si="50"/>
        <v>4.3516822105809094</v>
      </c>
      <c r="O155" s="103">
        <v>0</v>
      </c>
      <c r="P155" s="104">
        <f t="shared" si="51"/>
        <v>0</v>
      </c>
      <c r="Q155" s="103">
        <v>0.85499999999999998</v>
      </c>
      <c r="R155" s="99">
        <f t="shared" si="52"/>
        <v>2.6238986530653583</v>
      </c>
      <c r="S155" s="103">
        <v>0.02</v>
      </c>
      <c r="T155" s="104">
        <f t="shared" si="53"/>
        <v>6.1377746270534689E-2</v>
      </c>
      <c r="U155" s="103">
        <v>1.494</v>
      </c>
      <c r="V155" s="99">
        <f t="shared" si="54"/>
        <v>4.5849176464089414</v>
      </c>
      <c r="W155" s="103">
        <v>1.0449999999999999</v>
      </c>
      <c r="X155" s="104">
        <f t="shared" si="55"/>
        <v>3.2069872426354373</v>
      </c>
      <c r="Y155" s="103">
        <v>1.153</v>
      </c>
      <c r="Z155" s="99">
        <f t="shared" si="56"/>
        <v>3.5384270724963249</v>
      </c>
      <c r="AA155" s="103">
        <v>1.5740000000000001</v>
      </c>
      <c r="AB155" s="105">
        <f t="shared" si="57"/>
        <v>4.8304286314910803</v>
      </c>
      <c r="AC155" s="106">
        <f t="shared" si="61"/>
        <v>8.4039999999999999</v>
      </c>
      <c r="AD155" s="105">
        <f t="shared" si="58"/>
        <v>25.790928982878679</v>
      </c>
    </row>
    <row r="156" spans="1:30" x14ac:dyDescent="0.2">
      <c r="A156" s="101">
        <v>38870</v>
      </c>
      <c r="B156" s="102" t="s">
        <v>147</v>
      </c>
      <c r="C156" s="103">
        <v>0</v>
      </c>
      <c r="D156" s="104">
        <f t="shared" si="59"/>
        <v>0</v>
      </c>
      <c r="E156" s="103">
        <v>0</v>
      </c>
      <c r="F156" s="99">
        <f t="shared" si="60"/>
        <v>0</v>
      </c>
      <c r="G156" s="103">
        <v>0</v>
      </c>
      <c r="H156" s="104">
        <f t="shared" si="60"/>
        <v>0</v>
      </c>
      <c r="I156" s="103">
        <v>0.443</v>
      </c>
      <c r="J156" s="99">
        <f t="shared" si="48"/>
        <v>1.3595170798923435</v>
      </c>
      <c r="K156" s="103">
        <v>0</v>
      </c>
      <c r="L156" s="104">
        <f t="shared" si="49"/>
        <v>0</v>
      </c>
      <c r="M156" s="103">
        <v>1.421</v>
      </c>
      <c r="N156" s="99">
        <f t="shared" si="50"/>
        <v>4.3608888725214898</v>
      </c>
      <c r="O156" s="103">
        <v>0</v>
      </c>
      <c r="P156" s="104">
        <f t="shared" si="51"/>
        <v>0</v>
      </c>
      <c r="Q156" s="103">
        <v>0.85299999999999998</v>
      </c>
      <c r="R156" s="99">
        <f t="shared" si="52"/>
        <v>2.6177608784383044</v>
      </c>
      <c r="S156" s="103">
        <v>0</v>
      </c>
      <c r="T156" s="104">
        <f t="shared" si="53"/>
        <v>0</v>
      </c>
      <c r="U156" s="103">
        <v>1.4930000000000001</v>
      </c>
      <c r="V156" s="99">
        <f t="shared" si="54"/>
        <v>4.5818487590954149</v>
      </c>
      <c r="W156" s="103">
        <v>1.0449999999999999</v>
      </c>
      <c r="X156" s="104">
        <f t="shared" si="55"/>
        <v>3.2069872426354373</v>
      </c>
      <c r="Y156" s="103">
        <v>1.1479999999999999</v>
      </c>
      <c r="Z156" s="99">
        <f t="shared" si="56"/>
        <v>3.5230826359286915</v>
      </c>
      <c r="AA156" s="103">
        <v>1.554</v>
      </c>
      <c r="AB156" s="105">
        <f t="shared" si="57"/>
        <v>4.7690508852205458</v>
      </c>
      <c r="AC156" s="106">
        <f t="shared" si="61"/>
        <v>7.9569999999999999</v>
      </c>
      <c r="AD156" s="105">
        <f t="shared" si="58"/>
        <v>24.419136353732227</v>
      </c>
    </row>
    <row r="157" spans="1:30" x14ac:dyDescent="0.2">
      <c r="A157" s="101">
        <v>38871</v>
      </c>
      <c r="B157" s="102" t="s">
        <v>148</v>
      </c>
      <c r="C157" s="103">
        <v>0</v>
      </c>
      <c r="D157" s="104">
        <f t="shared" si="59"/>
        <v>0</v>
      </c>
      <c r="E157" s="103">
        <v>0</v>
      </c>
      <c r="F157" s="99">
        <f t="shared" si="60"/>
        <v>0</v>
      </c>
      <c r="G157" s="103">
        <v>0</v>
      </c>
      <c r="H157" s="104">
        <f t="shared" si="60"/>
        <v>0</v>
      </c>
      <c r="I157" s="103">
        <v>0.189</v>
      </c>
      <c r="J157" s="99">
        <f t="shared" si="48"/>
        <v>0.58001970225655286</v>
      </c>
      <c r="K157" s="103">
        <v>0</v>
      </c>
      <c r="L157" s="104">
        <f t="shared" si="49"/>
        <v>0</v>
      </c>
      <c r="M157" s="103">
        <v>1.429</v>
      </c>
      <c r="N157" s="99">
        <f t="shared" si="50"/>
        <v>4.3854399710297036</v>
      </c>
      <c r="O157" s="103">
        <v>0</v>
      </c>
      <c r="P157" s="104">
        <f t="shared" si="51"/>
        <v>0</v>
      </c>
      <c r="Q157" s="103">
        <v>0.85399999999999998</v>
      </c>
      <c r="R157" s="99">
        <f t="shared" si="52"/>
        <v>2.6208297657518314</v>
      </c>
      <c r="S157" s="103">
        <v>0</v>
      </c>
      <c r="T157" s="104">
        <f t="shared" si="53"/>
        <v>0</v>
      </c>
      <c r="U157" s="103">
        <v>1.4930000000000001</v>
      </c>
      <c r="V157" s="99">
        <f t="shared" si="54"/>
        <v>4.5818487590954149</v>
      </c>
      <c r="W157" s="103">
        <v>1.0509999999999999</v>
      </c>
      <c r="X157" s="104">
        <f t="shared" si="55"/>
        <v>3.2254005665165981</v>
      </c>
      <c r="Y157" s="103">
        <v>0.45100000000000001</v>
      </c>
      <c r="Z157" s="99">
        <f t="shared" si="56"/>
        <v>1.3840681784005573</v>
      </c>
      <c r="AA157" s="103">
        <v>1.548</v>
      </c>
      <c r="AB157" s="105">
        <f t="shared" si="57"/>
        <v>4.750637561339385</v>
      </c>
      <c r="AC157" s="106">
        <f t="shared" si="61"/>
        <v>7.0149999999999997</v>
      </c>
      <c r="AD157" s="105">
        <f t="shared" si="58"/>
        <v>21.528244504390042</v>
      </c>
    </row>
    <row r="158" spans="1:30" x14ac:dyDescent="0.2">
      <c r="A158" s="101">
        <v>38872</v>
      </c>
      <c r="B158" s="102" t="s">
        <v>149</v>
      </c>
      <c r="C158" s="103">
        <v>0</v>
      </c>
      <c r="D158" s="104">
        <f t="shared" si="59"/>
        <v>0</v>
      </c>
      <c r="E158" s="103">
        <v>0</v>
      </c>
      <c r="F158" s="99">
        <f t="shared" ref="F158:H173" si="62">E158*1000000/325851</f>
        <v>0</v>
      </c>
      <c r="G158" s="103">
        <v>0</v>
      </c>
      <c r="H158" s="104">
        <f t="shared" si="62"/>
        <v>0</v>
      </c>
      <c r="I158" s="103">
        <v>0.499</v>
      </c>
      <c r="J158" s="99">
        <f t="shared" si="48"/>
        <v>1.5313747694498405</v>
      </c>
      <c r="K158" s="103">
        <v>0</v>
      </c>
      <c r="L158" s="104">
        <f t="shared" si="49"/>
        <v>0</v>
      </c>
      <c r="M158" s="103">
        <v>1.4330000000000001</v>
      </c>
      <c r="N158" s="99">
        <f t="shared" si="50"/>
        <v>4.3977155202838105</v>
      </c>
      <c r="O158" s="103">
        <v>0</v>
      </c>
      <c r="P158" s="104">
        <f t="shared" si="51"/>
        <v>0</v>
      </c>
      <c r="Q158" s="103">
        <v>0.85099999999999998</v>
      </c>
      <c r="R158" s="99">
        <f t="shared" si="52"/>
        <v>2.611623103811251</v>
      </c>
      <c r="S158" s="103">
        <v>0</v>
      </c>
      <c r="T158" s="104">
        <f t="shared" si="53"/>
        <v>0</v>
      </c>
      <c r="U158" s="103">
        <v>1.4930000000000001</v>
      </c>
      <c r="V158" s="99">
        <f t="shared" si="54"/>
        <v>4.5818487590954149</v>
      </c>
      <c r="W158" s="103">
        <v>1.042</v>
      </c>
      <c r="X158" s="104">
        <f t="shared" si="55"/>
        <v>3.1977805806948574</v>
      </c>
      <c r="Y158" s="103">
        <v>1.151</v>
      </c>
      <c r="Z158" s="99">
        <f t="shared" si="56"/>
        <v>3.5322892978692715</v>
      </c>
      <c r="AA158" s="103">
        <v>1.5369999999999999</v>
      </c>
      <c r="AB158" s="105">
        <f t="shared" si="57"/>
        <v>4.7168798008905908</v>
      </c>
      <c r="AC158" s="106">
        <f t="shared" si="61"/>
        <v>8.0060000000000002</v>
      </c>
      <c r="AD158" s="105">
        <f t="shared" si="58"/>
        <v>24.569511832095039</v>
      </c>
    </row>
    <row r="159" spans="1:30" x14ac:dyDescent="0.2">
      <c r="A159" s="101">
        <v>38873</v>
      </c>
      <c r="B159" s="102" t="s">
        <v>150</v>
      </c>
      <c r="C159" s="103">
        <v>0</v>
      </c>
      <c r="D159" s="104">
        <f t="shared" si="59"/>
        <v>0</v>
      </c>
      <c r="E159" s="103">
        <v>0</v>
      </c>
      <c r="F159" s="99">
        <f t="shared" si="62"/>
        <v>0</v>
      </c>
      <c r="G159" s="103">
        <v>0</v>
      </c>
      <c r="H159" s="104">
        <f t="shared" si="62"/>
        <v>0</v>
      </c>
      <c r="I159" s="103">
        <v>0.46400000000000002</v>
      </c>
      <c r="J159" s="99">
        <f t="shared" si="48"/>
        <v>1.4239637134764049</v>
      </c>
      <c r="K159" s="103">
        <v>0</v>
      </c>
      <c r="L159" s="104">
        <f t="shared" si="49"/>
        <v>0</v>
      </c>
      <c r="M159" s="103">
        <v>1.4390000000000001</v>
      </c>
      <c r="N159" s="99">
        <f t="shared" si="50"/>
        <v>4.4161288441649713</v>
      </c>
      <c r="O159" s="103">
        <v>0</v>
      </c>
      <c r="P159" s="104">
        <f t="shared" si="51"/>
        <v>0</v>
      </c>
      <c r="Q159" s="103">
        <v>0.85099999999999998</v>
      </c>
      <c r="R159" s="99">
        <f t="shared" si="52"/>
        <v>2.611623103811251</v>
      </c>
      <c r="S159" s="103">
        <v>0</v>
      </c>
      <c r="T159" s="104">
        <f t="shared" si="53"/>
        <v>0</v>
      </c>
      <c r="U159" s="103">
        <v>1.4930000000000001</v>
      </c>
      <c r="V159" s="99">
        <f t="shared" si="54"/>
        <v>4.5818487590954149</v>
      </c>
      <c r="W159" s="103">
        <v>1.0469999999999999</v>
      </c>
      <c r="X159" s="104">
        <f t="shared" si="55"/>
        <v>3.2131250172624908</v>
      </c>
      <c r="Y159" s="103">
        <v>0.33700000000000002</v>
      </c>
      <c r="Z159" s="99">
        <f t="shared" si="56"/>
        <v>1.0342150246585096</v>
      </c>
      <c r="AA159" s="103">
        <v>1.532</v>
      </c>
      <c r="AB159" s="105">
        <f t="shared" si="57"/>
        <v>4.7015353643229574</v>
      </c>
      <c r="AC159" s="106">
        <f t="shared" si="61"/>
        <v>7.1629999999999994</v>
      </c>
      <c r="AD159" s="105">
        <f t="shared" si="58"/>
        <v>21.982439826791996</v>
      </c>
    </row>
    <row r="160" spans="1:30" x14ac:dyDescent="0.2">
      <c r="A160" s="101">
        <v>38874</v>
      </c>
      <c r="B160" s="102" t="s">
        <v>151</v>
      </c>
      <c r="C160" s="103">
        <v>0</v>
      </c>
      <c r="D160" s="104">
        <f t="shared" si="59"/>
        <v>0</v>
      </c>
      <c r="E160" s="103">
        <v>0</v>
      </c>
      <c r="F160" s="99">
        <f t="shared" si="62"/>
        <v>0</v>
      </c>
      <c r="G160" s="103">
        <v>0</v>
      </c>
      <c r="H160" s="104">
        <f t="shared" si="62"/>
        <v>0</v>
      </c>
      <c r="I160" s="103">
        <v>0.75700000000000001</v>
      </c>
      <c r="J160" s="99">
        <f t="shared" si="48"/>
        <v>2.3231476963397379</v>
      </c>
      <c r="K160" s="103">
        <v>0</v>
      </c>
      <c r="L160" s="104">
        <f t="shared" si="49"/>
        <v>0</v>
      </c>
      <c r="M160" s="103">
        <v>1.4350000000000001</v>
      </c>
      <c r="N160" s="99">
        <f t="shared" si="50"/>
        <v>4.4038532949108644</v>
      </c>
      <c r="O160" s="103">
        <v>0</v>
      </c>
      <c r="P160" s="104">
        <f t="shared" si="51"/>
        <v>0</v>
      </c>
      <c r="Q160" s="103">
        <v>0.84699999999999998</v>
      </c>
      <c r="R160" s="99">
        <f t="shared" si="52"/>
        <v>2.5993475545571441</v>
      </c>
      <c r="S160" s="103">
        <v>0</v>
      </c>
      <c r="T160" s="104">
        <f t="shared" si="53"/>
        <v>0</v>
      </c>
      <c r="U160" s="103">
        <v>1.492</v>
      </c>
      <c r="V160" s="99">
        <f t="shared" si="54"/>
        <v>4.5787798717818884</v>
      </c>
      <c r="W160" s="103">
        <v>1.044</v>
      </c>
      <c r="X160" s="104">
        <f t="shared" si="55"/>
        <v>3.2039183553219108</v>
      </c>
      <c r="Y160" s="103">
        <v>0.23100000000000001</v>
      </c>
      <c r="Z160" s="99">
        <f t="shared" si="56"/>
        <v>0.70891296942467574</v>
      </c>
      <c r="AA160" s="103">
        <v>1.526</v>
      </c>
      <c r="AB160" s="105">
        <f t="shared" si="57"/>
        <v>4.6831220404417966</v>
      </c>
      <c r="AC160" s="106">
        <f t="shared" si="61"/>
        <v>7.3320000000000007</v>
      </c>
      <c r="AD160" s="105">
        <f t="shared" si="58"/>
        <v>22.501081782778019</v>
      </c>
    </row>
    <row r="161" spans="1:30" x14ac:dyDescent="0.2">
      <c r="A161" s="101">
        <v>38875</v>
      </c>
      <c r="B161" s="102" t="s">
        <v>152</v>
      </c>
      <c r="C161" s="103">
        <v>0</v>
      </c>
      <c r="D161" s="104">
        <f t="shared" si="59"/>
        <v>0</v>
      </c>
      <c r="E161" s="103">
        <v>0</v>
      </c>
      <c r="F161" s="99">
        <f t="shared" si="62"/>
        <v>0</v>
      </c>
      <c r="G161" s="103">
        <v>0</v>
      </c>
      <c r="H161" s="104">
        <f t="shared" si="62"/>
        <v>0</v>
      </c>
      <c r="I161" s="103">
        <v>0.82799999999999996</v>
      </c>
      <c r="J161" s="99">
        <f t="shared" si="48"/>
        <v>2.5410386956001361</v>
      </c>
      <c r="K161" s="103">
        <v>0</v>
      </c>
      <c r="L161" s="104">
        <f t="shared" si="49"/>
        <v>0</v>
      </c>
      <c r="M161" s="103">
        <v>1.43</v>
      </c>
      <c r="N161" s="99">
        <f t="shared" si="50"/>
        <v>4.3885088583432301</v>
      </c>
      <c r="O161" s="103">
        <v>0</v>
      </c>
      <c r="P161" s="104">
        <f t="shared" si="51"/>
        <v>0</v>
      </c>
      <c r="Q161" s="103">
        <v>0.84899999999999998</v>
      </c>
      <c r="R161" s="99">
        <f t="shared" si="52"/>
        <v>2.6054853291841975</v>
      </c>
      <c r="S161" s="103">
        <v>0</v>
      </c>
      <c r="T161" s="104">
        <f t="shared" si="53"/>
        <v>0</v>
      </c>
      <c r="U161" s="103">
        <v>1.4910000000000001</v>
      </c>
      <c r="V161" s="99">
        <f t="shared" si="54"/>
        <v>4.575710984468361</v>
      </c>
      <c r="W161" s="103">
        <v>1.044</v>
      </c>
      <c r="X161" s="104">
        <f t="shared" si="55"/>
        <v>3.2039183553219108</v>
      </c>
      <c r="Y161" s="103">
        <v>0.222</v>
      </c>
      <c r="Z161" s="99">
        <f t="shared" si="56"/>
        <v>0.68129298360293511</v>
      </c>
      <c r="AA161" s="103">
        <v>1.014</v>
      </c>
      <c r="AB161" s="105">
        <f t="shared" si="57"/>
        <v>3.1118517359161091</v>
      </c>
      <c r="AC161" s="106">
        <f t="shared" si="61"/>
        <v>6.8780000000000019</v>
      </c>
      <c r="AD161" s="105">
        <f t="shared" si="58"/>
        <v>21.107806942436888</v>
      </c>
    </row>
    <row r="162" spans="1:30" x14ac:dyDescent="0.2">
      <c r="A162" s="101">
        <v>38876</v>
      </c>
      <c r="B162" s="102" t="s">
        <v>153</v>
      </c>
      <c r="C162" s="103">
        <v>0</v>
      </c>
      <c r="D162" s="104">
        <f t="shared" si="59"/>
        <v>0</v>
      </c>
      <c r="E162" s="103">
        <v>0</v>
      </c>
      <c r="F162" s="99">
        <f t="shared" si="62"/>
        <v>0</v>
      </c>
      <c r="G162" s="103">
        <v>0</v>
      </c>
      <c r="H162" s="104">
        <f t="shared" si="62"/>
        <v>0</v>
      </c>
      <c r="I162" s="103">
        <v>0.85799999999999998</v>
      </c>
      <c r="J162" s="99">
        <f t="shared" si="48"/>
        <v>2.6331053150059383</v>
      </c>
      <c r="K162" s="103">
        <v>0</v>
      </c>
      <c r="L162" s="104">
        <f t="shared" si="49"/>
        <v>0</v>
      </c>
      <c r="M162" s="103">
        <v>1.4239999999999999</v>
      </c>
      <c r="N162" s="99">
        <f t="shared" si="50"/>
        <v>4.3700955344620702</v>
      </c>
      <c r="O162" s="103">
        <v>0</v>
      </c>
      <c r="P162" s="104">
        <f t="shared" si="51"/>
        <v>0</v>
      </c>
      <c r="Q162" s="103">
        <v>0.85</v>
      </c>
      <c r="R162" s="99">
        <f t="shared" si="52"/>
        <v>2.6085542164977245</v>
      </c>
      <c r="S162" s="103">
        <v>0</v>
      </c>
      <c r="T162" s="104">
        <f t="shared" si="53"/>
        <v>0</v>
      </c>
      <c r="U162" s="103">
        <v>1.492</v>
      </c>
      <c r="V162" s="99">
        <f t="shared" si="54"/>
        <v>4.5787798717818884</v>
      </c>
      <c r="W162" s="103">
        <v>1.044</v>
      </c>
      <c r="X162" s="104">
        <f t="shared" si="55"/>
        <v>3.2039183553219108</v>
      </c>
      <c r="Y162" s="103">
        <v>0</v>
      </c>
      <c r="Z162" s="99">
        <f t="shared" si="56"/>
        <v>0</v>
      </c>
      <c r="AA162" s="103">
        <v>1.5269999999999999</v>
      </c>
      <c r="AB162" s="105">
        <f t="shared" si="57"/>
        <v>4.686190927755324</v>
      </c>
      <c r="AC162" s="106">
        <f t="shared" si="61"/>
        <v>7.1950000000000012</v>
      </c>
      <c r="AD162" s="105">
        <f t="shared" si="58"/>
        <v>22.080644220824858</v>
      </c>
    </row>
    <row r="163" spans="1:30" x14ac:dyDescent="0.2">
      <c r="A163" s="101">
        <v>38877</v>
      </c>
      <c r="B163" s="102" t="s">
        <v>154</v>
      </c>
      <c r="C163" s="103">
        <v>0</v>
      </c>
      <c r="D163" s="104">
        <f t="shared" si="59"/>
        <v>0</v>
      </c>
      <c r="E163" s="103">
        <v>0</v>
      </c>
      <c r="F163" s="99">
        <f t="shared" si="62"/>
        <v>0</v>
      </c>
      <c r="G163" s="103">
        <v>0</v>
      </c>
      <c r="H163" s="104">
        <f t="shared" si="62"/>
        <v>0</v>
      </c>
      <c r="I163" s="103">
        <v>0.83899999999999997</v>
      </c>
      <c r="J163" s="99">
        <f t="shared" si="48"/>
        <v>2.5747964560489303</v>
      </c>
      <c r="K163" s="103">
        <v>0</v>
      </c>
      <c r="L163" s="104">
        <f t="shared" si="49"/>
        <v>0</v>
      </c>
      <c r="M163" s="103">
        <v>1.413</v>
      </c>
      <c r="N163" s="99">
        <f t="shared" si="50"/>
        <v>4.336337774013276</v>
      </c>
      <c r="O163" s="103">
        <v>0</v>
      </c>
      <c r="P163" s="104">
        <f t="shared" si="51"/>
        <v>0</v>
      </c>
      <c r="Q163" s="103">
        <v>0.83499999999999996</v>
      </c>
      <c r="R163" s="99">
        <f t="shared" si="52"/>
        <v>2.5625209067948234</v>
      </c>
      <c r="S163" s="103">
        <v>0</v>
      </c>
      <c r="T163" s="104">
        <f t="shared" si="53"/>
        <v>0</v>
      </c>
      <c r="U163" s="103">
        <v>1.3069999999999999</v>
      </c>
      <c r="V163" s="99">
        <f t="shared" si="54"/>
        <v>4.0110357187794419</v>
      </c>
      <c r="W163" s="103">
        <v>1.0449999999999999</v>
      </c>
      <c r="X163" s="104">
        <f t="shared" si="55"/>
        <v>3.2069872426354373</v>
      </c>
      <c r="Y163" s="103">
        <v>0</v>
      </c>
      <c r="Z163" s="99">
        <f t="shared" si="56"/>
        <v>0</v>
      </c>
      <c r="AA163" s="103">
        <v>0.16200000000000001</v>
      </c>
      <c r="AB163" s="105">
        <f t="shared" si="57"/>
        <v>0.49715974479133102</v>
      </c>
      <c r="AC163" s="106">
        <f t="shared" si="61"/>
        <v>5.601</v>
      </c>
      <c r="AD163" s="105">
        <f t="shared" si="58"/>
        <v>17.18883784306324</v>
      </c>
    </row>
    <row r="164" spans="1:30" x14ac:dyDescent="0.2">
      <c r="A164" s="101">
        <v>38878</v>
      </c>
      <c r="B164" s="102" t="s">
        <v>155</v>
      </c>
      <c r="C164" s="103">
        <v>0</v>
      </c>
      <c r="D164" s="104">
        <f t="shared" si="59"/>
        <v>0</v>
      </c>
      <c r="E164" s="103">
        <v>0</v>
      </c>
      <c r="F164" s="99">
        <f t="shared" si="62"/>
        <v>0</v>
      </c>
      <c r="G164" s="103">
        <v>0</v>
      </c>
      <c r="H164" s="104">
        <f t="shared" si="62"/>
        <v>0</v>
      </c>
      <c r="I164" s="103">
        <v>0.85099999999999998</v>
      </c>
      <c r="J164" s="99">
        <f t="shared" si="48"/>
        <v>2.611623103811251</v>
      </c>
      <c r="K164" s="103">
        <v>0</v>
      </c>
      <c r="L164" s="104">
        <f t="shared" si="49"/>
        <v>0</v>
      </c>
      <c r="M164" s="103">
        <v>1.421</v>
      </c>
      <c r="N164" s="99">
        <f t="shared" si="50"/>
        <v>4.3608888725214898</v>
      </c>
      <c r="O164" s="103">
        <v>0</v>
      </c>
      <c r="P164" s="104">
        <f t="shared" si="51"/>
        <v>0</v>
      </c>
      <c r="Q164" s="103">
        <v>0.84699999999999998</v>
      </c>
      <c r="R164" s="99">
        <f t="shared" si="52"/>
        <v>2.5993475545571441</v>
      </c>
      <c r="S164" s="103">
        <v>0</v>
      </c>
      <c r="T164" s="104">
        <f t="shared" si="53"/>
        <v>0</v>
      </c>
      <c r="U164" s="103">
        <v>1.216</v>
      </c>
      <c r="V164" s="99">
        <f t="shared" si="54"/>
        <v>3.7317669732485093</v>
      </c>
      <c r="W164" s="103">
        <v>1.0449999999999999</v>
      </c>
      <c r="X164" s="104">
        <f t="shared" si="55"/>
        <v>3.2069872426354373</v>
      </c>
      <c r="Y164" s="103">
        <v>0</v>
      </c>
      <c r="Z164" s="99">
        <f t="shared" si="56"/>
        <v>0</v>
      </c>
      <c r="AA164" s="103">
        <v>0.35699999999999998</v>
      </c>
      <c r="AB164" s="105">
        <f t="shared" si="57"/>
        <v>1.0955927709290443</v>
      </c>
      <c r="AC164" s="106">
        <f t="shared" si="61"/>
        <v>5.7370000000000001</v>
      </c>
      <c r="AD164" s="105">
        <f t="shared" si="58"/>
        <v>17.606206517702876</v>
      </c>
    </row>
    <row r="165" spans="1:30" x14ac:dyDescent="0.2">
      <c r="A165" s="101">
        <v>38879</v>
      </c>
      <c r="B165" s="102" t="s">
        <v>156</v>
      </c>
      <c r="C165" s="103">
        <v>0</v>
      </c>
      <c r="D165" s="104">
        <f t="shared" si="59"/>
        <v>0</v>
      </c>
      <c r="E165" s="103">
        <v>0</v>
      </c>
      <c r="F165" s="99">
        <f t="shared" si="62"/>
        <v>0</v>
      </c>
      <c r="G165" s="103">
        <v>0</v>
      </c>
      <c r="H165" s="104">
        <f t="shared" si="62"/>
        <v>0</v>
      </c>
      <c r="I165" s="103">
        <v>0.84799999999999998</v>
      </c>
      <c r="J165" s="99">
        <f t="shared" si="48"/>
        <v>2.602416441870671</v>
      </c>
      <c r="K165" s="103">
        <v>0</v>
      </c>
      <c r="L165" s="104">
        <f t="shared" si="49"/>
        <v>0</v>
      </c>
      <c r="M165" s="103">
        <v>1.42</v>
      </c>
      <c r="N165" s="99">
        <f t="shared" si="50"/>
        <v>4.3578199852079633</v>
      </c>
      <c r="O165" s="103">
        <v>0</v>
      </c>
      <c r="P165" s="104">
        <f t="shared" si="51"/>
        <v>0</v>
      </c>
      <c r="Q165" s="103">
        <v>0.84799999999999998</v>
      </c>
      <c r="R165" s="99">
        <f t="shared" si="52"/>
        <v>2.602416441870671</v>
      </c>
      <c r="S165" s="103">
        <v>0</v>
      </c>
      <c r="T165" s="104">
        <f t="shared" si="53"/>
        <v>0</v>
      </c>
      <c r="U165" s="103">
        <v>1.4950000000000001</v>
      </c>
      <c r="V165" s="99">
        <f t="shared" si="54"/>
        <v>4.5879865337224679</v>
      </c>
      <c r="W165" s="103">
        <v>1.0429999999999999</v>
      </c>
      <c r="X165" s="104">
        <f t="shared" si="55"/>
        <v>3.2008494680083839</v>
      </c>
      <c r="Y165" s="103">
        <v>0</v>
      </c>
      <c r="Z165" s="99">
        <f t="shared" si="56"/>
        <v>0</v>
      </c>
      <c r="AA165" s="103">
        <v>0.70799999999999996</v>
      </c>
      <c r="AB165" s="105">
        <f t="shared" si="57"/>
        <v>2.1727722179769282</v>
      </c>
      <c r="AC165" s="106">
        <f t="shared" si="61"/>
        <v>6.3620000000000001</v>
      </c>
      <c r="AD165" s="105">
        <f t="shared" si="58"/>
        <v>19.524261088657084</v>
      </c>
    </row>
    <row r="166" spans="1:30" x14ac:dyDescent="0.2">
      <c r="A166" s="101">
        <v>38880</v>
      </c>
      <c r="B166" s="102" t="s">
        <v>157</v>
      </c>
      <c r="C166" s="103">
        <v>0</v>
      </c>
      <c r="D166" s="104">
        <f t="shared" si="59"/>
        <v>0</v>
      </c>
      <c r="E166" s="103">
        <v>0</v>
      </c>
      <c r="F166" s="99">
        <f t="shared" si="62"/>
        <v>0</v>
      </c>
      <c r="G166" s="103">
        <v>0</v>
      </c>
      <c r="H166" s="104">
        <f t="shared" si="62"/>
        <v>0</v>
      </c>
      <c r="I166" s="103">
        <v>0.84499999999999997</v>
      </c>
      <c r="J166" s="99">
        <f t="shared" si="48"/>
        <v>2.5932097799300906</v>
      </c>
      <c r="K166" s="103">
        <v>0</v>
      </c>
      <c r="L166" s="104">
        <f t="shared" si="49"/>
        <v>0</v>
      </c>
      <c r="M166" s="103">
        <v>1.417</v>
      </c>
      <c r="N166" s="99">
        <f t="shared" si="50"/>
        <v>4.3486133232673829</v>
      </c>
      <c r="O166" s="103">
        <v>0</v>
      </c>
      <c r="P166" s="104">
        <f t="shared" si="51"/>
        <v>0</v>
      </c>
      <c r="Q166" s="103">
        <v>0.84899999999999998</v>
      </c>
      <c r="R166" s="99">
        <f t="shared" si="52"/>
        <v>2.6054853291841975</v>
      </c>
      <c r="S166" s="103">
        <v>0</v>
      </c>
      <c r="T166" s="104">
        <f t="shared" si="53"/>
        <v>0</v>
      </c>
      <c r="U166" s="103">
        <v>1.4930000000000001</v>
      </c>
      <c r="V166" s="99">
        <f t="shared" si="54"/>
        <v>4.5818487590954149</v>
      </c>
      <c r="W166" s="103">
        <v>1.0429999999999999</v>
      </c>
      <c r="X166" s="104">
        <f t="shared" si="55"/>
        <v>3.2008494680083839</v>
      </c>
      <c r="Y166" s="103">
        <v>0</v>
      </c>
      <c r="Z166" s="99">
        <f t="shared" si="56"/>
        <v>0</v>
      </c>
      <c r="AA166" s="103">
        <v>0.99099999999999999</v>
      </c>
      <c r="AB166" s="105">
        <f t="shared" si="57"/>
        <v>3.0412673277049942</v>
      </c>
      <c r="AC166" s="106">
        <f t="shared" si="61"/>
        <v>6.6379999999999999</v>
      </c>
      <c r="AD166" s="105">
        <f t="shared" si="58"/>
        <v>20.371273987190463</v>
      </c>
    </row>
    <row r="167" spans="1:30" x14ac:dyDescent="0.2">
      <c r="A167" s="101">
        <v>38881</v>
      </c>
      <c r="B167" s="102" t="s">
        <v>158</v>
      </c>
      <c r="C167" s="103">
        <v>0</v>
      </c>
      <c r="D167" s="104">
        <f t="shared" si="59"/>
        <v>0</v>
      </c>
      <c r="E167" s="103">
        <v>0</v>
      </c>
      <c r="F167" s="99">
        <f t="shared" si="62"/>
        <v>0</v>
      </c>
      <c r="G167" s="103">
        <v>0</v>
      </c>
      <c r="H167" s="104">
        <f t="shared" si="62"/>
        <v>0</v>
      </c>
      <c r="I167" s="103">
        <v>0.84599999999999997</v>
      </c>
      <c r="J167" s="99">
        <f t="shared" si="48"/>
        <v>2.5962786672436176</v>
      </c>
      <c r="K167" s="103">
        <v>0</v>
      </c>
      <c r="L167" s="104">
        <f t="shared" si="49"/>
        <v>0</v>
      </c>
      <c r="M167" s="103">
        <v>1.4179999999999999</v>
      </c>
      <c r="N167" s="99">
        <f t="shared" si="50"/>
        <v>4.3516822105809094</v>
      </c>
      <c r="O167" s="103">
        <v>0</v>
      </c>
      <c r="P167" s="104">
        <f t="shared" si="51"/>
        <v>0</v>
      </c>
      <c r="Q167" s="103">
        <v>0.85</v>
      </c>
      <c r="R167" s="99">
        <f t="shared" si="52"/>
        <v>2.6085542164977245</v>
      </c>
      <c r="S167" s="103">
        <v>0</v>
      </c>
      <c r="T167" s="104">
        <f t="shared" si="53"/>
        <v>0</v>
      </c>
      <c r="U167" s="103">
        <v>1.4910000000000001</v>
      </c>
      <c r="V167" s="99">
        <f t="shared" si="54"/>
        <v>4.575710984468361</v>
      </c>
      <c r="W167" s="103">
        <v>1.0409999999999999</v>
      </c>
      <c r="X167" s="104">
        <f t="shared" si="55"/>
        <v>3.1947116933813304</v>
      </c>
      <c r="Y167" s="103">
        <v>0.378</v>
      </c>
      <c r="Z167" s="99">
        <f t="shared" si="56"/>
        <v>1.1600394045131057</v>
      </c>
      <c r="AA167" s="103">
        <v>1.546</v>
      </c>
      <c r="AB167" s="105">
        <f t="shared" si="57"/>
        <v>4.744499786712332</v>
      </c>
      <c r="AC167" s="106">
        <f t="shared" si="61"/>
        <v>7.5700000000000012</v>
      </c>
      <c r="AD167" s="105">
        <f t="shared" si="58"/>
        <v>23.231476963397384</v>
      </c>
    </row>
    <row r="168" spans="1:30" x14ac:dyDescent="0.2">
      <c r="A168" s="101">
        <v>38882</v>
      </c>
      <c r="B168" s="102" t="s">
        <v>159</v>
      </c>
      <c r="C168" s="103">
        <v>0</v>
      </c>
      <c r="D168" s="104">
        <f t="shared" si="59"/>
        <v>0</v>
      </c>
      <c r="E168" s="103">
        <v>0</v>
      </c>
      <c r="F168" s="99">
        <f t="shared" si="62"/>
        <v>0</v>
      </c>
      <c r="G168" s="103">
        <v>0</v>
      </c>
      <c r="H168" s="104">
        <f t="shared" si="62"/>
        <v>0</v>
      </c>
      <c r="I168" s="103">
        <v>0.84499999999999997</v>
      </c>
      <c r="J168" s="99">
        <f t="shared" si="48"/>
        <v>2.5932097799300906</v>
      </c>
      <c r="K168" s="103">
        <v>0</v>
      </c>
      <c r="L168" s="104">
        <f t="shared" si="49"/>
        <v>0</v>
      </c>
      <c r="M168" s="103">
        <v>1.4159999999999999</v>
      </c>
      <c r="N168" s="99">
        <f t="shared" si="50"/>
        <v>4.3455444359538564</v>
      </c>
      <c r="O168" s="103">
        <v>0</v>
      </c>
      <c r="P168" s="104">
        <f t="shared" si="51"/>
        <v>0</v>
      </c>
      <c r="Q168" s="103">
        <v>0.84699999999999998</v>
      </c>
      <c r="R168" s="99">
        <f t="shared" si="52"/>
        <v>2.5993475545571441</v>
      </c>
      <c r="S168" s="103">
        <v>0</v>
      </c>
      <c r="T168" s="104">
        <f t="shared" si="53"/>
        <v>0</v>
      </c>
      <c r="U168" s="103">
        <v>1.492</v>
      </c>
      <c r="V168" s="99">
        <f t="shared" si="54"/>
        <v>4.5787798717818884</v>
      </c>
      <c r="W168" s="103">
        <v>1.0369999999999999</v>
      </c>
      <c r="X168" s="104">
        <f t="shared" si="55"/>
        <v>3.1824361441272235</v>
      </c>
      <c r="Y168" s="103">
        <v>1.1619999999999999</v>
      </c>
      <c r="Z168" s="99">
        <f t="shared" si="56"/>
        <v>3.5660470583180657</v>
      </c>
      <c r="AA168" s="103">
        <v>1.5309999999999999</v>
      </c>
      <c r="AB168" s="105">
        <f t="shared" si="57"/>
        <v>4.6984664770094309</v>
      </c>
      <c r="AC168" s="106">
        <f t="shared" si="61"/>
        <v>8.33</v>
      </c>
      <c r="AD168" s="105">
        <f t="shared" si="58"/>
        <v>25.5638313216777</v>
      </c>
    </row>
    <row r="169" spans="1:30" x14ac:dyDescent="0.2">
      <c r="A169" s="101">
        <v>38883</v>
      </c>
      <c r="B169" s="102" t="s">
        <v>160</v>
      </c>
      <c r="C169" s="103">
        <v>0</v>
      </c>
      <c r="D169" s="104">
        <f t="shared" si="59"/>
        <v>0</v>
      </c>
      <c r="E169" s="103">
        <v>0</v>
      </c>
      <c r="F169" s="99">
        <f t="shared" si="62"/>
        <v>0</v>
      </c>
      <c r="G169" s="103">
        <v>0</v>
      </c>
      <c r="H169" s="104">
        <f t="shared" si="62"/>
        <v>0</v>
      </c>
      <c r="I169" s="103">
        <v>0.84299999999999997</v>
      </c>
      <c r="J169" s="99">
        <f t="shared" si="48"/>
        <v>2.5870720053030372</v>
      </c>
      <c r="K169" s="103">
        <v>0</v>
      </c>
      <c r="L169" s="104">
        <f t="shared" si="49"/>
        <v>0</v>
      </c>
      <c r="M169" s="103">
        <v>1.4159999999999999</v>
      </c>
      <c r="N169" s="99">
        <f t="shared" si="50"/>
        <v>4.3455444359538564</v>
      </c>
      <c r="O169" s="103">
        <v>0</v>
      </c>
      <c r="P169" s="104">
        <f t="shared" si="51"/>
        <v>0</v>
      </c>
      <c r="Q169" s="103">
        <v>0.84299999999999997</v>
      </c>
      <c r="R169" s="99">
        <f t="shared" si="52"/>
        <v>2.5870720053030372</v>
      </c>
      <c r="S169" s="103">
        <v>0</v>
      </c>
      <c r="T169" s="104">
        <f t="shared" si="53"/>
        <v>0</v>
      </c>
      <c r="U169" s="103">
        <v>1.4910000000000001</v>
      </c>
      <c r="V169" s="99">
        <f t="shared" si="54"/>
        <v>4.575710984468361</v>
      </c>
      <c r="W169" s="103">
        <v>1.0409999999999999</v>
      </c>
      <c r="X169" s="104">
        <f t="shared" si="55"/>
        <v>3.1947116933813304</v>
      </c>
      <c r="Y169" s="103">
        <v>0.39</v>
      </c>
      <c r="Z169" s="99">
        <f t="shared" si="56"/>
        <v>1.1968660522754264</v>
      </c>
      <c r="AA169" s="103">
        <v>1.526</v>
      </c>
      <c r="AB169" s="105">
        <f t="shared" si="57"/>
        <v>4.6831220404417966</v>
      </c>
      <c r="AC169" s="106">
        <f t="shared" si="61"/>
        <v>7.55</v>
      </c>
      <c r="AD169" s="105">
        <f t="shared" si="58"/>
        <v>23.170099217126847</v>
      </c>
    </row>
    <row r="170" spans="1:30" x14ac:dyDescent="0.2">
      <c r="A170" s="101">
        <v>38884</v>
      </c>
      <c r="B170" s="102" t="s">
        <v>161</v>
      </c>
      <c r="C170" s="103">
        <v>0</v>
      </c>
      <c r="D170" s="104">
        <f t="shared" si="59"/>
        <v>0</v>
      </c>
      <c r="E170" s="103">
        <v>0</v>
      </c>
      <c r="F170" s="99">
        <f t="shared" si="62"/>
        <v>0</v>
      </c>
      <c r="G170" s="103">
        <v>0</v>
      </c>
      <c r="H170" s="104">
        <f t="shared" si="62"/>
        <v>0</v>
      </c>
      <c r="I170" s="103">
        <v>0.84299999999999997</v>
      </c>
      <c r="J170" s="99">
        <f t="shared" si="48"/>
        <v>2.5870720053030372</v>
      </c>
      <c r="K170" s="103">
        <v>0</v>
      </c>
      <c r="L170" s="104">
        <f t="shared" si="49"/>
        <v>0</v>
      </c>
      <c r="M170" s="103">
        <v>1.417</v>
      </c>
      <c r="N170" s="99">
        <f t="shared" si="50"/>
        <v>4.3486133232673829</v>
      </c>
      <c r="O170" s="103">
        <v>0</v>
      </c>
      <c r="P170" s="104">
        <f t="shared" si="51"/>
        <v>0</v>
      </c>
      <c r="Q170" s="103">
        <v>0.84599999999999997</v>
      </c>
      <c r="R170" s="99">
        <f t="shared" si="52"/>
        <v>2.5962786672436176</v>
      </c>
      <c r="S170" s="103">
        <v>0</v>
      </c>
      <c r="T170" s="104">
        <f t="shared" si="53"/>
        <v>0</v>
      </c>
      <c r="U170" s="103">
        <v>1.4910000000000001</v>
      </c>
      <c r="V170" s="99">
        <f t="shared" si="54"/>
        <v>4.575710984468361</v>
      </c>
      <c r="W170" s="103">
        <v>1.0369999999999999</v>
      </c>
      <c r="X170" s="104">
        <f t="shared" si="55"/>
        <v>3.1824361441272235</v>
      </c>
      <c r="Y170" s="103">
        <v>1.1579999999999999</v>
      </c>
      <c r="Z170" s="99">
        <f t="shared" si="56"/>
        <v>3.5537715090639588</v>
      </c>
      <c r="AA170" s="103">
        <v>1.5189999999999999</v>
      </c>
      <c r="AB170" s="105">
        <f t="shared" si="57"/>
        <v>4.6616398292471102</v>
      </c>
      <c r="AC170" s="106">
        <f t="shared" si="61"/>
        <v>8.3109999999999999</v>
      </c>
      <c r="AD170" s="105">
        <f t="shared" si="58"/>
        <v>25.505522462720691</v>
      </c>
    </row>
    <row r="171" spans="1:30" x14ac:dyDescent="0.2">
      <c r="A171" s="101">
        <v>38885</v>
      </c>
      <c r="B171" s="102" t="s">
        <v>162</v>
      </c>
      <c r="C171" s="103">
        <v>0</v>
      </c>
      <c r="D171" s="104">
        <f t="shared" si="59"/>
        <v>0</v>
      </c>
      <c r="E171" s="103">
        <v>0</v>
      </c>
      <c r="F171" s="99">
        <f t="shared" si="62"/>
        <v>0</v>
      </c>
      <c r="G171" s="103">
        <v>0</v>
      </c>
      <c r="H171" s="104">
        <f t="shared" si="62"/>
        <v>0</v>
      </c>
      <c r="I171" s="103">
        <v>0.84099999999999997</v>
      </c>
      <c r="J171" s="99">
        <f t="shared" si="48"/>
        <v>2.5809342306759837</v>
      </c>
      <c r="K171" s="103">
        <v>0</v>
      </c>
      <c r="L171" s="104">
        <f t="shared" si="49"/>
        <v>0</v>
      </c>
      <c r="M171" s="103">
        <v>1.415</v>
      </c>
      <c r="N171" s="99">
        <f t="shared" si="50"/>
        <v>4.3424755486403299</v>
      </c>
      <c r="O171" s="103">
        <v>0</v>
      </c>
      <c r="P171" s="104">
        <f t="shared" si="51"/>
        <v>0</v>
      </c>
      <c r="Q171" s="103">
        <v>0.84799999999999998</v>
      </c>
      <c r="R171" s="99">
        <f t="shared" si="52"/>
        <v>2.602416441870671</v>
      </c>
      <c r="S171" s="103">
        <v>0</v>
      </c>
      <c r="T171" s="104">
        <f t="shared" si="53"/>
        <v>0</v>
      </c>
      <c r="U171" s="103">
        <v>1.4910000000000001</v>
      </c>
      <c r="V171" s="99">
        <f t="shared" si="54"/>
        <v>4.575710984468361</v>
      </c>
      <c r="W171" s="103">
        <v>1.036</v>
      </c>
      <c r="X171" s="104">
        <f t="shared" si="55"/>
        <v>3.179367256813697</v>
      </c>
      <c r="Y171" s="103">
        <v>1.149</v>
      </c>
      <c r="Z171" s="99">
        <f t="shared" si="56"/>
        <v>3.526151523242218</v>
      </c>
      <c r="AA171" s="103">
        <v>1.514</v>
      </c>
      <c r="AB171" s="105">
        <f t="shared" si="57"/>
        <v>4.6462953926794759</v>
      </c>
      <c r="AC171" s="106">
        <f t="shared" si="61"/>
        <v>8.2940000000000005</v>
      </c>
      <c r="AD171" s="105">
        <f t="shared" si="58"/>
        <v>25.453351378390739</v>
      </c>
    </row>
    <row r="172" spans="1:30" x14ac:dyDescent="0.2">
      <c r="A172" s="101">
        <v>38886</v>
      </c>
      <c r="B172" s="102" t="s">
        <v>163</v>
      </c>
      <c r="C172" s="103">
        <v>0</v>
      </c>
      <c r="D172" s="104">
        <f t="shared" si="59"/>
        <v>0</v>
      </c>
      <c r="E172" s="103">
        <v>0</v>
      </c>
      <c r="F172" s="99">
        <f t="shared" si="62"/>
        <v>0</v>
      </c>
      <c r="G172" s="103">
        <v>0</v>
      </c>
      <c r="H172" s="104">
        <f t="shared" si="62"/>
        <v>0</v>
      </c>
      <c r="I172" s="103">
        <v>0.84199999999999997</v>
      </c>
      <c r="J172" s="99">
        <f t="shared" si="48"/>
        <v>2.5840031179895107</v>
      </c>
      <c r="K172" s="103">
        <v>0</v>
      </c>
      <c r="L172" s="104">
        <f t="shared" si="49"/>
        <v>0</v>
      </c>
      <c r="M172" s="103">
        <v>1.415</v>
      </c>
      <c r="N172" s="99">
        <f t="shared" si="50"/>
        <v>4.3424755486403299</v>
      </c>
      <c r="O172" s="103">
        <v>0</v>
      </c>
      <c r="P172" s="104">
        <f t="shared" si="51"/>
        <v>0</v>
      </c>
      <c r="Q172" s="103">
        <v>0.84699999999999998</v>
      </c>
      <c r="R172" s="99">
        <f t="shared" si="52"/>
        <v>2.5993475545571441</v>
      </c>
      <c r="S172" s="103">
        <v>0</v>
      </c>
      <c r="T172" s="104">
        <f t="shared" si="53"/>
        <v>0</v>
      </c>
      <c r="U172" s="103">
        <v>1.49</v>
      </c>
      <c r="V172" s="99">
        <f t="shared" si="54"/>
        <v>4.5726420971548345</v>
      </c>
      <c r="W172" s="103">
        <v>1.0349999999999999</v>
      </c>
      <c r="X172" s="104">
        <f t="shared" si="55"/>
        <v>3.1762983695001701</v>
      </c>
      <c r="Y172" s="103">
        <v>1.143</v>
      </c>
      <c r="Z172" s="99">
        <f t="shared" si="56"/>
        <v>3.5077381993610577</v>
      </c>
      <c r="AA172" s="103">
        <v>1.4950000000000001</v>
      </c>
      <c r="AB172" s="105">
        <f t="shared" si="57"/>
        <v>4.5879865337224679</v>
      </c>
      <c r="AC172" s="106">
        <f t="shared" si="61"/>
        <v>8.2669999999999995</v>
      </c>
      <c r="AD172" s="105">
        <f t="shared" si="58"/>
        <v>25.370491420925511</v>
      </c>
    </row>
    <row r="173" spans="1:30" x14ac:dyDescent="0.2">
      <c r="A173" s="101">
        <v>38887</v>
      </c>
      <c r="B173" s="102" t="s">
        <v>164</v>
      </c>
      <c r="C173" s="103">
        <v>0</v>
      </c>
      <c r="D173" s="104">
        <f t="shared" si="59"/>
        <v>0</v>
      </c>
      <c r="E173" s="103">
        <v>0</v>
      </c>
      <c r="F173" s="99">
        <f t="shared" si="62"/>
        <v>0</v>
      </c>
      <c r="G173" s="103">
        <v>0</v>
      </c>
      <c r="H173" s="104">
        <f t="shared" si="62"/>
        <v>0</v>
      </c>
      <c r="I173" s="103">
        <v>0.84099999999999997</v>
      </c>
      <c r="J173" s="99">
        <f t="shared" si="48"/>
        <v>2.5809342306759837</v>
      </c>
      <c r="K173" s="103">
        <v>0</v>
      </c>
      <c r="L173" s="104">
        <f t="shared" si="49"/>
        <v>0</v>
      </c>
      <c r="M173" s="103">
        <v>1.4159999999999999</v>
      </c>
      <c r="N173" s="99">
        <f t="shared" si="50"/>
        <v>4.3455444359538564</v>
      </c>
      <c r="O173" s="103">
        <v>0</v>
      </c>
      <c r="P173" s="104">
        <f t="shared" si="51"/>
        <v>0</v>
      </c>
      <c r="Q173" s="103">
        <v>0.84699999999999998</v>
      </c>
      <c r="R173" s="99">
        <f t="shared" si="52"/>
        <v>2.5993475545571441</v>
      </c>
      <c r="S173" s="103">
        <v>0</v>
      </c>
      <c r="T173" s="104">
        <f t="shared" si="53"/>
        <v>0</v>
      </c>
      <c r="U173" s="103">
        <v>1.49</v>
      </c>
      <c r="V173" s="99">
        <f t="shared" si="54"/>
        <v>4.5726420971548345</v>
      </c>
      <c r="W173" s="103">
        <v>1.0389999999999999</v>
      </c>
      <c r="X173" s="104">
        <f t="shared" si="55"/>
        <v>3.188573918754277</v>
      </c>
      <c r="Y173" s="103">
        <v>0.38600000000000001</v>
      </c>
      <c r="Z173" s="99">
        <f t="shared" si="56"/>
        <v>1.1845905030213195</v>
      </c>
      <c r="AA173" s="103">
        <v>1.5089999999999999</v>
      </c>
      <c r="AB173" s="105">
        <f t="shared" si="57"/>
        <v>4.6309509561118425</v>
      </c>
      <c r="AC173" s="106">
        <f t="shared" si="61"/>
        <v>7.5279999999999987</v>
      </c>
      <c r="AD173" s="105">
        <f t="shared" si="58"/>
        <v>23.102583696229257</v>
      </c>
    </row>
    <row r="174" spans="1:30" x14ac:dyDescent="0.2">
      <c r="A174" s="101">
        <v>38888</v>
      </c>
      <c r="B174" s="102" t="s">
        <v>165</v>
      </c>
      <c r="C174" s="103">
        <v>0</v>
      </c>
      <c r="D174" s="104">
        <f t="shared" si="59"/>
        <v>0</v>
      </c>
      <c r="E174" s="103">
        <v>0</v>
      </c>
      <c r="F174" s="99">
        <f t="shared" ref="F174:H189" si="63">E174*1000000/325851</f>
        <v>0</v>
      </c>
      <c r="G174" s="103">
        <v>0</v>
      </c>
      <c r="H174" s="104">
        <f t="shared" si="63"/>
        <v>0</v>
      </c>
      <c r="I174" s="103">
        <v>0.84099999999999997</v>
      </c>
      <c r="J174" s="99">
        <f t="shared" si="48"/>
        <v>2.5809342306759837</v>
      </c>
      <c r="K174" s="103">
        <v>0</v>
      </c>
      <c r="L174" s="104">
        <f t="shared" si="49"/>
        <v>0</v>
      </c>
      <c r="M174" s="103">
        <v>1.405</v>
      </c>
      <c r="N174" s="99">
        <f t="shared" si="50"/>
        <v>4.3117866755050622</v>
      </c>
      <c r="O174" s="103">
        <v>0</v>
      </c>
      <c r="P174" s="104">
        <f t="shared" si="51"/>
        <v>0</v>
      </c>
      <c r="Q174" s="103">
        <v>0.51900000000000002</v>
      </c>
      <c r="R174" s="99">
        <f t="shared" si="52"/>
        <v>1.5927525157203752</v>
      </c>
      <c r="S174" s="103">
        <v>0</v>
      </c>
      <c r="T174" s="104">
        <f t="shared" si="53"/>
        <v>0</v>
      </c>
      <c r="U174" s="103">
        <v>1.131</v>
      </c>
      <c r="V174" s="99">
        <f t="shared" si="54"/>
        <v>3.470911551598737</v>
      </c>
      <c r="W174" s="103">
        <v>1.0329999999999999</v>
      </c>
      <c r="X174" s="104">
        <f t="shared" si="55"/>
        <v>3.1701605948731166</v>
      </c>
      <c r="Y174" s="103">
        <v>0.311</v>
      </c>
      <c r="Z174" s="99">
        <f t="shared" si="56"/>
        <v>0.9544239545068145</v>
      </c>
      <c r="AA174" s="103">
        <v>1.506</v>
      </c>
      <c r="AB174" s="105">
        <f t="shared" si="57"/>
        <v>4.6217442941712621</v>
      </c>
      <c r="AC174" s="106">
        <f t="shared" si="61"/>
        <v>6.7460000000000004</v>
      </c>
      <c r="AD174" s="105">
        <f t="shared" si="58"/>
        <v>20.70271381705135</v>
      </c>
    </row>
    <row r="175" spans="1:30" x14ac:dyDescent="0.2">
      <c r="A175" s="101">
        <v>38889</v>
      </c>
      <c r="B175" s="102" t="s">
        <v>166</v>
      </c>
      <c r="C175" s="103">
        <v>0</v>
      </c>
      <c r="D175" s="104">
        <f t="shared" si="59"/>
        <v>0</v>
      </c>
      <c r="E175" s="103">
        <v>0</v>
      </c>
      <c r="F175" s="99">
        <f t="shared" si="63"/>
        <v>0</v>
      </c>
      <c r="G175" s="103">
        <v>0</v>
      </c>
      <c r="H175" s="104">
        <f t="shared" si="63"/>
        <v>0</v>
      </c>
      <c r="I175" s="103">
        <v>0.84</v>
      </c>
      <c r="J175" s="99">
        <f t="shared" si="48"/>
        <v>2.5778653433624572</v>
      </c>
      <c r="K175" s="103">
        <v>0</v>
      </c>
      <c r="L175" s="104">
        <f t="shared" si="49"/>
        <v>0</v>
      </c>
      <c r="M175" s="103">
        <v>1.413</v>
      </c>
      <c r="N175" s="99">
        <f t="shared" si="50"/>
        <v>4.336337774013276</v>
      </c>
      <c r="O175" s="103">
        <v>0</v>
      </c>
      <c r="P175" s="104">
        <f t="shared" si="51"/>
        <v>0</v>
      </c>
      <c r="Q175" s="103">
        <v>0.878</v>
      </c>
      <c r="R175" s="99">
        <f t="shared" si="52"/>
        <v>2.6944830612764732</v>
      </c>
      <c r="S175" s="103">
        <v>0</v>
      </c>
      <c r="T175" s="104">
        <f t="shared" si="53"/>
        <v>0</v>
      </c>
      <c r="U175" s="103">
        <v>1.4930000000000001</v>
      </c>
      <c r="V175" s="99">
        <f t="shared" si="54"/>
        <v>4.5818487590954149</v>
      </c>
      <c r="W175" s="103">
        <v>1.038</v>
      </c>
      <c r="X175" s="104">
        <f t="shared" si="55"/>
        <v>3.1855050314407505</v>
      </c>
      <c r="Y175" s="103">
        <v>0.93200000000000005</v>
      </c>
      <c r="Z175" s="99">
        <f t="shared" si="56"/>
        <v>2.8602029762069168</v>
      </c>
      <c r="AA175" s="103">
        <v>1.502</v>
      </c>
      <c r="AB175" s="105">
        <f t="shared" si="57"/>
        <v>4.6094687449171552</v>
      </c>
      <c r="AC175" s="106">
        <f t="shared" si="61"/>
        <v>8.0960000000000019</v>
      </c>
      <c r="AD175" s="105">
        <f t="shared" si="58"/>
        <v>24.845711690312449</v>
      </c>
    </row>
    <row r="176" spans="1:30" x14ac:dyDescent="0.2">
      <c r="A176" s="101">
        <v>38890</v>
      </c>
      <c r="B176" s="102" t="s">
        <v>167</v>
      </c>
      <c r="C176" s="103">
        <v>0</v>
      </c>
      <c r="D176" s="104">
        <f t="shared" si="59"/>
        <v>0</v>
      </c>
      <c r="E176" s="103">
        <v>0</v>
      </c>
      <c r="F176" s="99">
        <f t="shared" si="63"/>
        <v>0</v>
      </c>
      <c r="G176" s="103">
        <v>1E-3</v>
      </c>
      <c r="H176" s="104">
        <f t="shared" si="63"/>
        <v>3.0688873135267347E-3</v>
      </c>
      <c r="I176" s="103">
        <v>0.84299999999999997</v>
      </c>
      <c r="J176" s="99">
        <f t="shared" si="48"/>
        <v>2.5870720053030372</v>
      </c>
      <c r="K176" s="103">
        <v>0</v>
      </c>
      <c r="L176" s="104">
        <f t="shared" si="49"/>
        <v>0</v>
      </c>
      <c r="M176" s="103">
        <v>1.411</v>
      </c>
      <c r="N176" s="99">
        <f t="shared" si="50"/>
        <v>4.3301999993862221</v>
      </c>
      <c r="O176" s="103">
        <v>0</v>
      </c>
      <c r="P176" s="104">
        <f t="shared" si="51"/>
        <v>0</v>
      </c>
      <c r="Q176" s="103">
        <v>0.81699999999999995</v>
      </c>
      <c r="R176" s="99">
        <f t="shared" si="52"/>
        <v>2.5072809351513423</v>
      </c>
      <c r="S176" s="103">
        <v>0</v>
      </c>
      <c r="T176" s="104">
        <f t="shared" si="53"/>
        <v>0</v>
      </c>
      <c r="U176" s="103">
        <v>1.4910000000000001</v>
      </c>
      <c r="V176" s="99">
        <f t="shared" si="54"/>
        <v>4.575710984468361</v>
      </c>
      <c r="W176" s="103">
        <v>1.0369999999999999</v>
      </c>
      <c r="X176" s="104">
        <f t="shared" si="55"/>
        <v>3.1824361441272235</v>
      </c>
      <c r="Y176" s="103">
        <v>1.143</v>
      </c>
      <c r="Z176" s="99">
        <f t="shared" si="56"/>
        <v>3.5077381993610577</v>
      </c>
      <c r="AA176" s="103">
        <v>1.5</v>
      </c>
      <c r="AB176" s="105">
        <f t="shared" si="57"/>
        <v>4.6033309702901022</v>
      </c>
      <c r="AC176" s="106">
        <f t="shared" si="61"/>
        <v>8.2430000000000003</v>
      </c>
      <c r="AD176" s="105">
        <f t="shared" si="58"/>
        <v>25.296838125400875</v>
      </c>
    </row>
    <row r="177" spans="1:30" x14ac:dyDescent="0.2">
      <c r="A177" s="101">
        <v>38891</v>
      </c>
      <c r="B177" s="102" t="s">
        <v>168</v>
      </c>
      <c r="C177" s="103">
        <v>0</v>
      </c>
      <c r="D177" s="104">
        <f t="shared" si="59"/>
        <v>0</v>
      </c>
      <c r="E177" s="103">
        <v>0</v>
      </c>
      <c r="F177" s="99">
        <f t="shared" si="63"/>
        <v>0</v>
      </c>
      <c r="G177" s="103">
        <v>0</v>
      </c>
      <c r="H177" s="104">
        <f t="shared" si="63"/>
        <v>0</v>
      </c>
      <c r="I177" s="103">
        <v>0.83899999999999997</v>
      </c>
      <c r="J177" s="99">
        <f t="shared" si="48"/>
        <v>2.5747964560489303</v>
      </c>
      <c r="K177" s="103">
        <v>0</v>
      </c>
      <c r="L177" s="104">
        <f t="shared" si="49"/>
        <v>0</v>
      </c>
      <c r="M177" s="103">
        <v>1.413</v>
      </c>
      <c r="N177" s="99">
        <f t="shared" si="50"/>
        <v>4.336337774013276</v>
      </c>
      <c r="O177" s="103">
        <v>0</v>
      </c>
      <c r="P177" s="104">
        <f t="shared" si="51"/>
        <v>0</v>
      </c>
      <c r="Q177" s="103">
        <v>0.84399999999999997</v>
      </c>
      <c r="R177" s="99">
        <f t="shared" si="52"/>
        <v>2.5901408926165641</v>
      </c>
      <c r="S177" s="103">
        <v>0</v>
      </c>
      <c r="T177" s="104">
        <f t="shared" si="53"/>
        <v>0</v>
      </c>
      <c r="U177" s="103">
        <v>1.4890000000000001</v>
      </c>
      <c r="V177" s="99">
        <f t="shared" si="54"/>
        <v>4.569573209841308</v>
      </c>
      <c r="W177" s="103">
        <v>1.0369999999999999</v>
      </c>
      <c r="X177" s="104">
        <f t="shared" si="55"/>
        <v>3.1824361441272235</v>
      </c>
      <c r="Y177" s="103">
        <v>1.1379999999999999</v>
      </c>
      <c r="Z177" s="99">
        <f t="shared" si="56"/>
        <v>3.4923937627934238</v>
      </c>
      <c r="AA177" s="103">
        <v>1.498</v>
      </c>
      <c r="AB177" s="105">
        <f t="shared" si="57"/>
        <v>4.5971931956630483</v>
      </c>
      <c r="AC177" s="106">
        <f t="shared" si="61"/>
        <v>8.2579999999999991</v>
      </c>
      <c r="AD177" s="105">
        <f t="shared" si="58"/>
        <v>25.34287143510377</v>
      </c>
    </row>
    <row r="178" spans="1:30" x14ac:dyDescent="0.2">
      <c r="A178" s="101">
        <v>38892</v>
      </c>
      <c r="B178" s="102" t="s">
        <v>169</v>
      </c>
      <c r="C178" s="103">
        <v>0</v>
      </c>
      <c r="D178" s="104">
        <f t="shared" si="59"/>
        <v>0</v>
      </c>
      <c r="E178" s="103">
        <v>0</v>
      </c>
      <c r="F178" s="99">
        <f t="shared" si="63"/>
        <v>0</v>
      </c>
      <c r="G178" s="103">
        <v>0</v>
      </c>
      <c r="H178" s="104">
        <f t="shared" si="63"/>
        <v>0</v>
      </c>
      <c r="I178" s="103">
        <v>0.83899999999999997</v>
      </c>
      <c r="J178" s="99">
        <f t="shared" si="48"/>
        <v>2.5747964560489303</v>
      </c>
      <c r="K178" s="103">
        <v>0</v>
      </c>
      <c r="L178" s="104">
        <f t="shared" si="49"/>
        <v>0</v>
      </c>
      <c r="M178" s="103">
        <v>1.4119999999999999</v>
      </c>
      <c r="N178" s="99">
        <f t="shared" si="50"/>
        <v>4.3332688866997495</v>
      </c>
      <c r="O178" s="103">
        <v>0</v>
      </c>
      <c r="P178" s="104">
        <f t="shared" si="51"/>
        <v>0</v>
      </c>
      <c r="Q178" s="103">
        <v>0.84299999999999997</v>
      </c>
      <c r="R178" s="99">
        <f t="shared" si="52"/>
        <v>2.5870720053030372</v>
      </c>
      <c r="S178" s="103">
        <v>0</v>
      </c>
      <c r="T178" s="104">
        <f t="shared" si="53"/>
        <v>0</v>
      </c>
      <c r="U178" s="103">
        <v>1.486</v>
      </c>
      <c r="V178" s="99">
        <f t="shared" si="54"/>
        <v>4.5603665479007276</v>
      </c>
      <c r="W178" s="103">
        <v>1.036</v>
      </c>
      <c r="X178" s="104">
        <f t="shared" si="55"/>
        <v>3.179367256813697</v>
      </c>
      <c r="Y178" s="103">
        <v>1.1339999999999999</v>
      </c>
      <c r="Z178" s="99">
        <f t="shared" si="56"/>
        <v>3.4801182135393169</v>
      </c>
      <c r="AA178" s="103">
        <v>1.4950000000000001</v>
      </c>
      <c r="AB178" s="105">
        <f t="shared" si="57"/>
        <v>4.5879865337224679</v>
      </c>
      <c r="AC178" s="106">
        <f t="shared" si="61"/>
        <v>8.245000000000001</v>
      </c>
      <c r="AD178" s="105">
        <f t="shared" si="58"/>
        <v>25.302975900027931</v>
      </c>
    </row>
    <row r="179" spans="1:30" x14ac:dyDescent="0.2">
      <c r="A179" s="101">
        <v>38893</v>
      </c>
      <c r="B179" s="102" t="s">
        <v>170</v>
      </c>
      <c r="C179" s="103">
        <v>0</v>
      </c>
      <c r="D179" s="104">
        <f t="shared" si="59"/>
        <v>0</v>
      </c>
      <c r="E179" s="103">
        <v>0</v>
      </c>
      <c r="F179" s="99">
        <f t="shared" si="63"/>
        <v>0</v>
      </c>
      <c r="G179" s="103">
        <v>0</v>
      </c>
      <c r="H179" s="104">
        <f t="shared" si="63"/>
        <v>0</v>
      </c>
      <c r="I179" s="103">
        <v>0.83799999999999997</v>
      </c>
      <c r="J179" s="99">
        <f t="shared" si="48"/>
        <v>2.5717275687354038</v>
      </c>
      <c r="K179" s="103">
        <v>0</v>
      </c>
      <c r="L179" s="104">
        <f t="shared" si="49"/>
        <v>0</v>
      </c>
      <c r="M179" s="103">
        <v>1.411</v>
      </c>
      <c r="N179" s="99">
        <f t="shared" si="50"/>
        <v>4.3301999993862221</v>
      </c>
      <c r="O179" s="103">
        <v>0</v>
      </c>
      <c r="P179" s="104">
        <f t="shared" si="51"/>
        <v>0</v>
      </c>
      <c r="Q179" s="103">
        <v>0.84399999999999997</v>
      </c>
      <c r="R179" s="99">
        <f t="shared" si="52"/>
        <v>2.5901408926165641</v>
      </c>
      <c r="S179" s="103">
        <v>0</v>
      </c>
      <c r="T179" s="104">
        <f t="shared" si="53"/>
        <v>0</v>
      </c>
      <c r="U179" s="103">
        <v>1.472</v>
      </c>
      <c r="V179" s="99">
        <f t="shared" si="54"/>
        <v>4.517402125511353</v>
      </c>
      <c r="W179" s="103">
        <v>0.70799999999999996</v>
      </c>
      <c r="X179" s="104">
        <f t="shared" si="55"/>
        <v>2.1727722179769282</v>
      </c>
      <c r="Y179" s="103">
        <v>1.121</v>
      </c>
      <c r="Z179" s="99">
        <f t="shared" si="56"/>
        <v>3.4402226784634693</v>
      </c>
      <c r="AA179" s="103">
        <v>1.494</v>
      </c>
      <c r="AB179" s="105">
        <f t="shared" si="57"/>
        <v>4.5849176464089414</v>
      </c>
      <c r="AC179" s="106">
        <f t="shared" si="61"/>
        <v>7.8879999999999999</v>
      </c>
      <c r="AD179" s="105">
        <f t="shared" si="58"/>
        <v>24.207383129098883</v>
      </c>
    </row>
    <row r="180" spans="1:30" x14ac:dyDescent="0.2">
      <c r="A180" s="101">
        <v>38894</v>
      </c>
      <c r="B180" s="102" t="s">
        <v>171</v>
      </c>
      <c r="C180" s="103">
        <v>0</v>
      </c>
      <c r="D180" s="104">
        <f t="shared" si="59"/>
        <v>0</v>
      </c>
      <c r="E180" s="103">
        <v>0.53300000000000003</v>
      </c>
      <c r="F180" s="99">
        <f t="shared" si="63"/>
        <v>1.6357169381097496</v>
      </c>
      <c r="G180" s="103">
        <v>0.39400000000000002</v>
      </c>
      <c r="H180" s="104">
        <f t="shared" si="63"/>
        <v>1.2091416015295335</v>
      </c>
      <c r="I180" s="103">
        <v>0.22900000000000001</v>
      </c>
      <c r="J180" s="99">
        <f t="shared" si="48"/>
        <v>0.70277519479762218</v>
      </c>
      <c r="K180" s="103">
        <v>0</v>
      </c>
      <c r="L180" s="104">
        <f t="shared" si="49"/>
        <v>0</v>
      </c>
      <c r="M180" s="103">
        <v>1.3120000000000001</v>
      </c>
      <c r="N180" s="99">
        <f t="shared" si="50"/>
        <v>4.0263801553470762</v>
      </c>
      <c r="O180" s="103">
        <v>0</v>
      </c>
      <c r="P180" s="104">
        <f t="shared" si="51"/>
        <v>0</v>
      </c>
      <c r="Q180" s="103">
        <v>0.82499999999999996</v>
      </c>
      <c r="R180" s="99">
        <f t="shared" si="52"/>
        <v>2.5318320336595561</v>
      </c>
      <c r="S180" s="103">
        <v>0</v>
      </c>
      <c r="T180" s="104">
        <f t="shared" si="53"/>
        <v>0</v>
      </c>
      <c r="U180" s="103">
        <v>1.4319999999999999</v>
      </c>
      <c r="V180" s="99">
        <f t="shared" si="54"/>
        <v>4.394646632970284</v>
      </c>
      <c r="W180" s="103">
        <v>0</v>
      </c>
      <c r="X180" s="104">
        <f t="shared" si="55"/>
        <v>0</v>
      </c>
      <c r="Y180" s="103">
        <v>0.58599999999999997</v>
      </c>
      <c r="Z180" s="99">
        <f t="shared" si="56"/>
        <v>1.7983679657266665</v>
      </c>
      <c r="AA180" s="103">
        <v>0.90500000000000003</v>
      </c>
      <c r="AB180" s="105">
        <f t="shared" si="57"/>
        <v>2.777343018741695</v>
      </c>
      <c r="AC180" s="106">
        <f t="shared" si="61"/>
        <v>6.2160000000000002</v>
      </c>
      <c r="AD180" s="105">
        <f t="shared" si="58"/>
        <v>19.076203540882183</v>
      </c>
    </row>
    <row r="181" spans="1:30" x14ac:dyDescent="0.2">
      <c r="A181" s="101">
        <v>38895</v>
      </c>
      <c r="B181" s="102" t="s">
        <v>172</v>
      </c>
      <c r="C181" s="103">
        <v>0</v>
      </c>
      <c r="D181" s="104">
        <f t="shared" si="59"/>
        <v>0</v>
      </c>
      <c r="E181" s="103">
        <v>1.147</v>
      </c>
      <c r="F181" s="99">
        <f t="shared" si="63"/>
        <v>3.5200137486151646</v>
      </c>
      <c r="G181" s="103">
        <v>0.71899999999999997</v>
      </c>
      <c r="H181" s="104">
        <f t="shared" si="63"/>
        <v>2.2065299784257224</v>
      </c>
      <c r="I181" s="103">
        <v>0.56200000000000006</v>
      </c>
      <c r="J181" s="99">
        <f t="shared" si="48"/>
        <v>1.7247146702020248</v>
      </c>
      <c r="K181" s="103">
        <v>0</v>
      </c>
      <c r="L181" s="104">
        <f t="shared" si="49"/>
        <v>0</v>
      </c>
      <c r="M181" s="103">
        <v>0.42899999999999999</v>
      </c>
      <c r="N181" s="99">
        <f t="shared" si="50"/>
        <v>1.3165526575029691</v>
      </c>
      <c r="O181" s="103">
        <v>0</v>
      </c>
      <c r="P181" s="104">
        <f t="shared" si="51"/>
        <v>0</v>
      </c>
      <c r="Q181" s="103">
        <v>0.85699999999999998</v>
      </c>
      <c r="R181" s="99">
        <f t="shared" si="52"/>
        <v>2.6300364276924117</v>
      </c>
      <c r="S181" s="103">
        <v>0</v>
      </c>
      <c r="T181" s="104">
        <f t="shared" si="53"/>
        <v>0</v>
      </c>
      <c r="U181" s="103">
        <v>1.099</v>
      </c>
      <c r="V181" s="99">
        <f t="shared" si="54"/>
        <v>3.3727071575658814</v>
      </c>
      <c r="W181" s="103">
        <v>0</v>
      </c>
      <c r="X181" s="104">
        <f t="shared" si="55"/>
        <v>0</v>
      </c>
      <c r="Y181" s="103">
        <v>0</v>
      </c>
      <c r="Z181" s="99">
        <f t="shared" si="56"/>
        <v>0</v>
      </c>
      <c r="AA181" s="103">
        <v>0</v>
      </c>
      <c r="AB181" s="105">
        <f t="shared" si="57"/>
        <v>0</v>
      </c>
      <c r="AC181" s="106">
        <f t="shared" si="61"/>
        <v>4.8129999999999997</v>
      </c>
      <c r="AD181" s="105">
        <f t="shared" si="58"/>
        <v>14.770554640004173</v>
      </c>
    </row>
    <row r="182" spans="1:30" x14ac:dyDescent="0.2">
      <c r="A182" s="101">
        <v>38896</v>
      </c>
      <c r="B182" s="102" t="s">
        <v>173</v>
      </c>
      <c r="C182" s="103">
        <v>0</v>
      </c>
      <c r="D182" s="104">
        <f t="shared" si="59"/>
        <v>0</v>
      </c>
      <c r="E182" s="103">
        <v>1.1419999999999999</v>
      </c>
      <c r="F182" s="99">
        <f t="shared" si="63"/>
        <v>3.5046693120475307</v>
      </c>
      <c r="G182" s="103">
        <v>0.71599999999999997</v>
      </c>
      <c r="H182" s="104">
        <f t="shared" si="63"/>
        <v>2.197323316485142</v>
      </c>
      <c r="I182" s="103">
        <v>0.86899999999999999</v>
      </c>
      <c r="J182" s="99">
        <f t="shared" si="48"/>
        <v>2.6668630754547324</v>
      </c>
      <c r="K182" s="103">
        <v>0</v>
      </c>
      <c r="L182" s="104">
        <f t="shared" si="49"/>
        <v>0</v>
      </c>
      <c r="M182" s="103">
        <v>0</v>
      </c>
      <c r="N182" s="99">
        <f t="shared" si="50"/>
        <v>0</v>
      </c>
      <c r="O182" s="103">
        <v>0</v>
      </c>
      <c r="P182" s="104">
        <f t="shared" si="51"/>
        <v>0</v>
      </c>
      <c r="Q182" s="103">
        <v>0.86099999999999999</v>
      </c>
      <c r="R182" s="99">
        <f t="shared" si="52"/>
        <v>2.6423119769465186</v>
      </c>
      <c r="S182" s="103">
        <v>0</v>
      </c>
      <c r="T182" s="104">
        <f t="shared" si="53"/>
        <v>0</v>
      </c>
      <c r="U182" s="103">
        <v>1.4890000000000001</v>
      </c>
      <c r="V182" s="99">
        <f t="shared" si="54"/>
        <v>4.569573209841308</v>
      </c>
      <c r="W182" s="103">
        <v>0</v>
      </c>
      <c r="X182" s="104">
        <f t="shared" si="55"/>
        <v>0</v>
      </c>
      <c r="Y182" s="103">
        <v>0</v>
      </c>
      <c r="Z182" s="99">
        <f t="shared" si="56"/>
        <v>0</v>
      </c>
      <c r="AA182" s="103">
        <v>0</v>
      </c>
      <c r="AB182" s="105">
        <f t="shared" si="57"/>
        <v>0</v>
      </c>
      <c r="AC182" s="106">
        <f t="shared" si="61"/>
        <v>5.077</v>
      </c>
      <c r="AD182" s="105">
        <f t="shared" si="58"/>
        <v>15.580740890775232</v>
      </c>
    </row>
    <row r="183" spans="1:30" x14ac:dyDescent="0.2">
      <c r="A183" s="101">
        <v>38897</v>
      </c>
      <c r="B183" s="102" t="s">
        <v>174</v>
      </c>
      <c r="C183" s="103">
        <v>0.497</v>
      </c>
      <c r="D183" s="104">
        <f t="shared" si="59"/>
        <v>1.5252369948227871</v>
      </c>
      <c r="E183" s="103">
        <v>1.135</v>
      </c>
      <c r="F183" s="99">
        <f t="shared" si="63"/>
        <v>3.4831871008528439</v>
      </c>
      <c r="G183" s="103">
        <v>0.71499999999999997</v>
      </c>
      <c r="H183" s="104">
        <f t="shared" si="63"/>
        <v>2.1942544291716151</v>
      </c>
      <c r="I183" s="103">
        <v>0.86799999999999999</v>
      </c>
      <c r="J183" s="99">
        <f t="shared" si="48"/>
        <v>2.6637941881412055</v>
      </c>
      <c r="K183" s="103">
        <v>0.13800000000000001</v>
      </c>
      <c r="L183" s="104">
        <f t="shared" si="49"/>
        <v>0.4235064492666894</v>
      </c>
      <c r="M183" s="103">
        <v>0</v>
      </c>
      <c r="N183" s="99">
        <f t="shared" si="50"/>
        <v>0</v>
      </c>
      <c r="O183" s="103">
        <v>0</v>
      </c>
      <c r="P183" s="104">
        <f t="shared" si="51"/>
        <v>0</v>
      </c>
      <c r="Q183" s="103">
        <v>0.86</v>
      </c>
      <c r="R183" s="99">
        <f t="shared" si="52"/>
        <v>2.6392430896329917</v>
      </c>
      <c r="S183" s="103">
        <v>0</v>
      </c>
      <c r="T183" s="104">
        <f t="shared" si="53"/>
        <v>0</v>
      </c>
      <c r="U183" s="103">
        <v>1.49</v>
      </c>
      <c r="V183" s="99">
        <f t="shared" si="54"/>
        <v>4.5726420971548345</v>
      </c>
      <c r="W183" s="103">
        <v>0</v>
      </c>
      <c r="X183" s="104">
        <f t="shared" si="55"/>
        <v>0</v>
      </c>
      <c r="Y183" s="103">
        <v>0</v>
      </c>
      <c r="Z183" s="99">
        <f t="shared" si="56"/>
        <v>0</v>
      </c>
      <c r="AA183" s="103">
        <v>0.998</v>
      </c>
      <c r="AB183" s="105">
        <f t="shared" si="57"/>
        <v>3.062749538899681</v>
      </c>
      <c r="AC183" s="106">
        <f t="shared" si="61"/>
        <v>6.7010000000000005</v>
      </c>
      <c r="AD183" s="105">
        <f t="shared" si="58"/>
        <v>20.564613887942652</v>
      </c>
    </row>
    <row r="184" spans="1:30" x14ac:dyDescent="0.2">
      <c r="A184" s="101">
        <v>38898</v>
      </c>
      <c r="B184" s="102" t="s">
        <v>175</v>
      </c>
      <c r="C184" s="103">
        <v>0.82499999999999996</v>
      </c>
      <c r="D184" s="104">
        <f t="shared" si="59"/>
        <v>2.5318320336595561</v>
      </c>
      <c r="E184" s="103">
        <v>1.129</v>
      </c>
      <c r="F184" s="99">
        <f t="shared" si="63"/>
        <v>3.4647737769716835</v>
      </c>
      <c r="G184" s="103">
        <v>0.71399999999999997</v>
      </c>
      <c r="H184" s="104">
        <f t="shared" si="63"/>
        <v>2.1911855418580886</v>
      </c>
      <c r="I184" s="103">
        <v>0.86899999999999999</v>
      </c>
      <c r="J184" s="99">
        <f t="shared" si="48"/>
        <v>2.6668630754547324</v>
      </c>
      <c r="K184" s="103">
        <v>0.24299999999999999</v>
      </c>
      <c r="L184" s="104">
        <f t="shared" si="49"/>
        <v>0.74573961718699655</v>
      </c>
      <c r="M184" s="103">
        <v>0</v>
      </c>
      <c r="N184" s="99">
        <f t="shared" si="50"/>
        <v>0</v>
      </c>
      <c r="O184" s="103">
        <v>0</v>
      </c>
      <c r="P184" s="104">
        <f t="shared" si="51"/>
        <v>0</v>
      </c>
      <c r="Q184" s="103">
        <v>0.85399999999999998</v>
      </c>
      <c r="R184" s="99">
        <f t="shared" si="52"/>
        <v>2.6208297657518314</v>
      </c>
      <c r="S184" s="103">
        <v>0</v>
      </c>
      <c r="T184" s="104">
        <f t="shared" si="53"/>
        <v>0</v>
      </c>
      <c r="U184" s="103">
        <v>0.57999999999999996</v>
      </c>
      <c r="V184" s="99">
        <f t="shared" si="54"/>
        <v>1.7799546418455061</v>
      </c>
      <c r="W184" s="103">
        <v>0</v>
      </c>
      <c r="X184" s="104">
        <f t="shared" si="55"/>
        <v>0</v>
      </c>
      <c r="Y184" s="103">
        <v>0</v>
      </c>
      <c r="Z184" s="99">
        <f t="shared" si="56"/>
        <v>0</v>
      </c>
      <c r="AA184" s="103">
        <v>1.18</v>
      </c>
      <c r="AB184" s="105">
        <f t="shared" si="57"/>
        <v>3.6212870299615467</v>
      </c>
      <c r="AC184" s="106">
        <f t="shared" si="61"/>
        <v>6.3939999999999992</v>
      </c>
      <c r="AD184" s="105">
        <f t="shared" si="58"/>
        <v>19.62246548268994</v>
      </c>
    </row>
    <row r="185" spans="1:30" x14ac:dyDescent="0.2">
      <c r="A185" s="101">
        <v>38899</v>
      </c>
      <c r="B185" s="102" t="s">
        <v>85</v>
      </c>
      <c r="C185" s="103">
        <v>0.74199999999999999</v>
      </c>
      <c r="D185" s="104">
        <f t="shared" si="59"/>
        <v>2.2771143866368373</v>
      </c>
      <c r="E185" s="103">
        <v>1.125</v>
      </c>
      <c r="F185" s="99">
        <f t="shared" si="63"/>
        <v>3.4524982277175766</v>
      </c>
      <c r="G185" s="103">
        <v>0.71299999999999997</v>
      </c>
      <c r="H185" s="104">
        <f t="shared" si="63"/>
        <v>2.1881166545445616</v>
      </c>
      <c r="I185" s="103">
        <v>0.86899999999999999</v>
      </c>
      <c r="J185" s="99">
        <f t="shared" si="48"/>
        <v>2.6668630754547324</v>
      </c>
      <c r="K185" s="103">
        <v>0.24199999999999999</v>
      </c>
      <c r="L185" s="104">
        <f t="shared" si="49"/>
        <v>0.74267072987346983</v>
      </c>
      <c r="M185" s="103">
        <v>0</v>
      </c>
      <c r="N185" s="99">
        <f t="shared" si="50"/>
        <v>0</v>
      </c>
      <c r="O185" s="103">
        <v>0</v>
      </c>
      <c r="P185" s="104">
        <f t="shared" si="51"/>
        <v>0</v>
      </c>
      <c r="Q185" s="103">
        <v>0.85399999999999998</v>
      </c>
      <c r="R185" s="99">
        <f t="shared" si="52"/>
        <v>2.6208297657518314</v>
      </c>
      <c r="S185" s="103">
        <v>0</v>
      </c>
      <c r="T185" s="104">
        <f t="shared" si="53"/>
        <v>0</v>
      </c>
      <c r="U185" s="103">
        <v>0</v>
      </c>
      <c r="V185" s="99">
        <f t="shared" si="54"/>
        <v>0</v>
      </c>
      <c r="W185" s="103">
        <v>0</v>
      </c>
      <c r="X185" s="104">
        <f t="shared" si="55"/>
        <v>0</v>
      </c>
      <c r="Y185" s="103">
        <v>0</v>
      </c>
      <c r="Z185" s="99">
        <f t="shared" si="56"/>
        <v>0</v>
      </c>
      <c r="AA185" s="103">
        <v>1.0489999999999999</v>
      </c>
      <c r="AB185" s="105">
        <f t="shared" si="57"/>
        <v>3.2192627918895447</v>
      </c>
      <c r="AC185" s="106">
        <f t="shared" si="61"/>
        <v>5.5939999999999994</v>
      </c>
      <c r="AD185" s="105">
        <f t="shared" si="58"/>
        <v>17.167355631868549</v>
      </c>
    </row>
    <row r="186" spans="1:30" x14ac:dyDescent="0.2">
      <c r="A186" s="101">
        <v>38900</v>
      </c>
      <c r="B186" s="102" t="s">
        <v>86</v>
      </c>
      <c r="C186" s="103">
        <v>0.59799999999999998</v>
      </c>
      <c r="D186" s="104">
        <f t="shared" si="59"/>
        <v>1.8351946134889874</v>
      </c>
      <c r="E186" s="103">
        <v>1.123</v>
      </c>
      <c r="F186" s="99">
        <f t="shared" si="63"/>
        <v>3.4463604530905232</v>
      </c>
      <c r="G186" s="103">
        <v>0.71399999999999997</v>
      </c>
      <c r="H186" s="104">
        <f t="shared" si="63"/>
        <v>2.1911855418580886</v>
      </c>
      <c r="I186" s="103">
        <v>0.86899999999999999</v>
      </c>
      <c r="J186" s="99">
        <f t="shared" si="48"/>
        <v>2.6668630754547324</v>
      </c>
      <c r="K186" s="103">
        <v>0.221</v>
      </c>
      <c r="L186" s="104">
        <f t="shared" si="49"/>
        <v>0.67822409628940838</v>
      </c>
      <c r="M186" s="103">
        <v>0</v>
      </c>
      <c r="N186" s="99">
        <f t="shared" si="50"/>
        <v>0</v>
      </c>
      <c r="O186" s="103">
        <v>0</v>
      </c>
      <c r="P186" s="104">
        <f t="shared" si="51"/>
        <v>0</v>
      </c>
      <c r="Q186" s="103">
        <v>0.85699999999999998</v>
      </c>
      <c r="R186" s="99">
        <f t="shared" si="52"/>
        <v>2.6300364276924117</v>
      </c>
      <c r="S186" s="103">
        <v>0</v>
      </c>
      <c r="T186" s="104">
        <f t="shared" si="53"/>
        <v>0</v>
      </c>
      <c r="U186" s="103">
        <v>0</v>
      </c>
      <c r="V186" s="99">
        <f t="shared" si="54"/>
        <v>0</v>
      </c>
      <c r="W186" s="103">
        <v>0</v>
      </c>
      <c r="X186" s="104">
        <f t="shared" si="55"/>
        <v>0</v>
      </c>
      <c r="Y186" s="103">
        <v>0</v>
      </c>
      <c r="Z186" s="99">
        <f t="shared" si="56"/>
        <v>0</v>
      </c>
      <c r="AA186" s="103">
        <v>1.5229999999999999</v>
      </c>
      <c r="AB186" s="105">
        <f t="shared" si="57"/>
        <v>4.6739153785012171</v>
      </c>
      <c r="AC186" s="106">
        <f t="shared" si="61"/>
        <v>5.9050000000000002</v>
      </c>
      <c r="AD186" s="105">
        <f t="shared" si="58"/>
        <v>18.121779586375368</v>
      </c>
    </row>
    <row r="187" spans="1:30" x14ac:dyDescent="0.2">
      <c r="A187" s="101">
        <v>38901</v>
      </c>
      <c r="B187" s="102" t="s">
        <v>87</v>
      </c>
      <c r="C187" s="103">
        <v>0.53500000000000003</v>
      </c>
      <c r="D187" s="104">
        <f t="shared" si="59"/>
        <v>1.6418547127368031</v>
      </c>
      <c r="E187" s="103">
        <v>1.119</v>
      </c>
      <c r="F187" s="99">
        <f t="shared" si="63"/>
        <v>3.4340849038364158</v>
      </c>
      <c r="G187" s="103">
        <v>0.71299999999999997</v>
      </c>
      <c r="H187" s="104">
        <f t="shared" si="63"/>
        <v>2.1881166545445616</v>
      </c>
      <c r="I187" s="103">
        <v>0.871</v>
      </c>
      <c r="J187" s="99">
        <f t="shared" si="48"/>
        <v>2.6730008500817859</v>
      </c>
      <c r="K187" s="103">
        <v>0.216</v>
      </c>
      <c r="L187" s="104">
        <f t="shared" si="49"/>
        <v>0.66287965972177465</v>
      </c>
      <c r="M187" s="103">
        <v>0</v>
      </c>
      <c r="N187" s="99">
        <f t="shared" si="50"/>
        <v>0</v>
      </c>
      <c r="O187" s="103">
        <v>0</v>
      </c>
      <c r="P187" s="104">
        <f t="shared" si="51"/>
        <v>0</v>
      </c>
      <c r="Q187" s="103">
        <v>0.85899999999999999</v>
      </c>
      <c r="R187" s="99">
        <f t="shared" si="52"/>
        <v>2.6361742023194652</v>
      </c>
      <c r="S187" s="103">
        <v>0</v>
      </c>
      <c r="T187" s="104">
        <f t="shared" si="53"/>
        <v>0</v>
      </c>
      <c r="U187" s="103">
        <v>0</v>
      </c>
      <c r="V187" s="99">
        <f t="shared" si="54"/>
        <v>0</v>
      </c>
      <c r="W187" s="103">
        <v>0</v>
      </c>
      <c r="X187" s="104">
        <f t="shared" si="55"/>
        <v>0</v>
      </c>
      <c r="Y187" s="103">
        <v>0</v>
      </c>
      <c r="Z187" s="99">
        <f t="shared" si="56"/>
        <v>0</v>
      </c>
      <c r="AA187" s="103">
        <v>1.022</v>
      </c>
      <c r="AB187" s="105">
        <f t="shared" si="57"/>
        <v>3.1364028344243229</v>
      </c>
      <c r="AC187" s="106">
        <f t="shared" si="61"/>
        <v>5.3350000000000009</v>
      </c>
      <c r="AD187" s="105">
        <f t="shared" si="58"/>
        <v>16.372513817665133</v>
      </c>
    </row>
    <row r="188" spans="1:30" x14ac:dyDescent="0.2">
      <c r="A188" s="101">
        <v>38902</v>
      </c>
      <c r="B188" s="102" t="s">
        <v>88</v>
      </c>
      <c r="C188" s="103">
        <v>0.41799999999999998</v>
      </c>
      <c r="D188" s="104">
        <f t="shared" si="59"/>
        <v>1.2827948970541752</v>
      </c>
      <c r="E188" s="103">
        <v>1.1160000000000001</v>
      </c>
      <c r="F188" s="99">
        <f t="shared" si="63"/>
        <v>3.4248782418958359</v>
      </c>
      <c r="G188" s="103">
        <v>0.71299999999999997</v>
      </c>
      <c r="H188" s="104">
        <f t="shared" si="63"/>
        <v>2.1881166545445616</v>
      </c>
      <c r="I188" s="103">
        <v>0.872</v>
      </c>
      <c r="J188" s="99">
        <f t="shared" si="48"/>
        <v>2.6760697373953124</v>
      </c>
      <c r="K188" s="103">
        <v>0.217</v>
      </c>
      <c r="L188" s="104">
        <f t="shared" si="49"/>
        <v>0.66594854703530137</v>
      </c>
      <c r="M188" s="103">
        <v>0</v>
      </c>
      <c r="N188" s="99">
        <f t="shared" si="50"/>
        <v>0</v>
      </c>
      <c r="O188" s="103">
        <v>0</v>
      </c>
      <c r="P188" s="104">
        <f t="shared" si="51"/>
        <v>0</v>
      </c>
      <c r="Q188" s="103">
        <v>0.85799999999999998</v>
      </c>
      <c r="R188" s="99">
        <f t="shared" si="52"/>
        <v>2.6331053150059383</v>
      </c>
      <c r="S188" s="103">
        <v>0</v>
      </c>
      <c r="T188" s="104">
        <f t="shared" si="53"/>
        <v>0</v>
      </c>
      <c r="U188" s="103">
        <v>0</v>
      </c>
      <c r="V188" s="99">
        <f t="shared" si="54"/>
        <v>0</v>
      </c>
      <c r="W188" s="103">
        <v>0</v>
      </c>
      <c r="X188" s="104">
        <f t="shared" si="55"/>
        <v>0</v>
      </c>
      <c r="Y188" s="103">
        <v>0</v>
      </c>
      <c r="Z188" s="99">
        <f t="shared" si="56"/>
        <v>0</v>
      </c>
      <c r="AA188" s="103">
        <v>0.30599999999999999</v>
      </c>
      <c r="AB188" s="105">
        <f t="shared" si="57"/>
        <v>0.93907951793918076</v>
      </c>
      <c r="AC188" s="106">
        <f t="shared" si="61"/>
        <v>4.5</v>
      </c>
      <c r="AD188" s="105">
        <f t="shared" si="58"/>
        <v>13.809992910870307</v>
      </c>
    </row>
    <row r="189" spans="1:30" x14ac:dyDescent="0.2">
      <c r="A189" s="101">
        <v>38903</v>
      </c>
      <c r="B189" s="102" t="s">
        <v>89</v>
      </c>
      <c r="C189" s="103">
        <v>0.39300000000000002</v>
      </c>
      <c r="D189" s="104">
        <f t="shared" si="59"/>
        <v>1.2060727142160066</v>
      </c>
      <c r="E189" s="103">
        <v>1.1140000000000001</v>
      </c>
      <c r="F189" s="99">
        <f t="shared" si="63"/>
        <v>3.4187404672687824</v>
      </c>
      <c r="G189" s="103">
        <v>0.71399999999999997</v>
      </c>
      <c r="H189" s="104">
        <f t="shared" si="63"/>
        <v>2.1911855418580886</v>
      </c>
      <c r="I189" s="103">
        <v>0.873</v>
      </c>
      <c r="J189" s="99">
        <f t="shared" si="48"/>
        <v>2.6791386247088393</v>
      </c>
      <c r="K189" s="103">
        <v>0.217</v>
      </c>
      <c r="L189" s="104">
        <f t="shared" si="49"/>
        <v>0.66594854703530137</v>
      </c>
      <c r="M189" s="103">
        <v>0</v>
      </c>
      <c r="N189" s="99">
        <f t="shared" si="50"/>
        <v>0</v>
      </c>
      <c r="O189" s="103">
        <v>0</v>
      </c>
      <c r="P189" s="104">
        <f t="shared" si="51"/>
        <v>0</v>
      </c>
      <c r="Q189" s="103">
        <v>0.86</v>
      </c>
      <c r="R189" s="99">
        <f t="shared" si="52"/>
        <v>2.6392430896329917</v>
      </c>
      <c r="S189" s="103">
        <v>0</v>
      </c>
      <c r="T189" s="104">
        <f t="shared" si="53"/>
        <v>0</v>
      </c>
      <c r="U189" s="103">
        <v>0</v>
      </c>
      <c r="V189" s="99">
        <f t="shared" si="54"/>
        <v>0</v>
      </c>
      <c r="W189" s="103">
        <v>0</v>
      </c>
      <c r="X189" s="104">
        <f t="shared" si="55"/>
        <v>0</v>
      </c>
      <c r="Y189" s="103">
        <v>0</v>
      </c>
      <c r="Z189" s="99">
        <f t="shared" si="56"/>
        <v>0</v>
      </c>
      <c r="AA189" s="103">
        <v>0.26</v>
      </c>
      <c r="AB189" s="105">
        <f t="shared" si="57"/>
        <v>0.79791070151695098</v>
      </c>
      <c r="AC189" s="106">
        <f t="shared" si="61"/>
        <v>4.431</v>
      </c>
      <c r="AD189" s="105">
        <f t="shared" si="58"/>
        <v>13.598239686236962</v>
      </c>
    </row>
    <row r="190" spans="1:30" x14ac:dyDescent="0.2">
      <c r="A190" s="101">
        <v>38904</v>
      </c>
      <c r="B190" s="102" t="s">
        <v>90</v>
      </c>
      <c r="C190" s="103">
        <v>0.378</v>
      </c>
      <c r="D190" s="104">
        <f t="shared" si="59"/>
        <v>1.1600394045131057</v>
      </c>
      <c r="E190" s="103">
        <v>1.111</v>
      </c>
      <c r="F190" s="99">
        <f t="shared" ref="F190:H205" si="64">E190*1000000/325851</f>
        <v>3.409533805328202</v>
      </c>
      <c r="G190" s="103">
        <v>0.433</v>
      </c>
      <c r="H190" s="104">
        <f t="shared" si="64"/>
        <v>1.328828206757076</v>
      </c>
      <c r="I190" s="103">
        <v>0.29199999999999998</v>
      </c>
      <c r="J190" s="99">
        <f t="shared" si="48"/>
        <v>0.89611509554980651</v>
      </c>
      <c r="K190" s="103">
        <v>7.2999999999999995E-2</v>
      </c>
      <c r="L190" s="104">
        <f t="shared" si="49"/>
        <v>0.22402877388745163</v>
      </c>
      <c r="M190" s="103">
        <v>0</v>
      </c>
      <c r="N190" s="99">
        <f t="shared" si="50"/>
        <v>0</v>
      </c>
      <c r="O190" s="103">
        <v>0</v>
      </c>
      <c r="P190" s="104">
        <f t="shared" si="51"/>
        <v>0</v>
      </c>
      <c r="Q190" s="103">
        <v>0.86</v>
      </c>
      <c r="R190" s="99">
        <f t="shared" si="52"/>
        <v>2.6392430896329917</v>
      </c>
      <c r="S190" s="103">
        <v>0</v>
      </c>
      <c r="T190" s="104">
        <f t="shared" si="53"/>
        <v>0</v>
      </c>
      <c r="U190" s="103">
        <v>0</v>
      </c>
      <c r="V190" s="99">
        <f t="shared" si="54"/>
        <v>0</v>
      </c>
      <c r="W190" s="103">
        <v>0</v>
      </c>
      <c r="X190" s="104">
        <f t="shared" si="55"/>
        <v>0</v>
      </c>
      <c r="Y190" s="103">
        <v>0</v>
      </c>
      <c r="Z190" s="99">
        <f t="shared" si="56"/>
        <v>0</v>
      </c>
      <c r="AA190" s="103">
        <v>0.33200000000000002</v>
      </c>
      <c r="AB190" s="105">
        <f t="shared" si="57"/>
        <v>1.0188705880908759</v>
      </c>
      <c r="AC190" s="106">
        <f t="shared" si="61"/>
        <v>3.4789999999999996</v>
      </c>
      <c r="AD190" s="105">
        <f t="shared" si="58"/>
        <v>10.676658963759508</v>
      </c>
    </row>
    <row r="191" spans="1:30" x14ac:dyDescent="0.2">
      <c r="A191" s="101">
        <v>38905</v>
      </c>
      <c r="B191" s="102" t="s">
        <v>91</v>
      </c>
      <c r="C191" s="103">
        <v>0.36</v>
      </c>
      <c r="D191" s="104">
        <f t="shared" si="59"/>
        <v>1.1047994328696245</v>
      </c>
      <c r="E191" s="103">
        <v>1.107</v>
      </c>
      <c r="F191" s="99">
        <f t="shared" si="64"/>
        <v>3.3972582560740952</v>
      </c>
      <c r="G191" s="103">
        <v>0.72199999999999998</v>
      </c>
      <c r="H191" s="104">
        <f t="shared" si="64"/>
        <v>2.2157366403663024</v>
      </c>
      <c r="I191" s="103">
        <v>0</v>
      </c>
      <c r="J191" s="99">
        <f t="shared" si="48"/>
        <v>0</v>
      </c>
      <c r="K191" s="103">
        <v>0</v>
      </c>
      <c r="L191" s="104">
        <f t="shared" si="49"/>
        <v>0</v>
      </c>
      <c r="M191" s="103">
        <v>0</v>
      </c>
      <c r="N191" s="99">
        <f t="shared" si="50"/>
        <v>0</v>
      </c>
      <c r="O191" s="103">
        <v>0</v>
      </c>
      <c r="P191" s="104">
        <f t="shared" si="51"/>
        <v>0</v>
      </c>
      <c r="Q191" s="103">
        <v>0.85499999999999998</v>
      </c>
      <c r="R191" s="99">
        <f t="shared" si="52"/>
        <v>2.6238986530653583</v>
      </c>
      <c r="S191" s="103">
        <v>0</v>
      </c>
      <c r="T191" s="104">
        <f t="shared" si="53"/>
        <v>0</v>
      </c>
      <c r="U191" s="103">
        <v>0.78700000000000003</v>
      </c>
      <c r="V191" s="99">
        <f t="shared" si="54"/>
        <v>2.4152143157455401</v>
      </c>
      <c r="W191" s="103">
        <v>0</v>
      </c>
      <c r="X191" s="104">
        <f t="shared" si="55"/>
        <v>0</v>
      </c>
      <c r="Y191" s="103">
        <v>0</v>
      </c>
      <c r="Z191" s="99">
        <f t="shared" si="56"/>
        <v>0</v>
      </c>
      <c r="AA191" s="103">
        <v>1.113</v>
      </c>
      <c r="AB191" s="105">
        <f t="shared" si="57"/>
        <v>3.4156715799552555</v>
      </c>
      <c r="AC191" s="106">
        <f t="shared" si="61"/>
        <v>4.944</v>
      </c>
      <c r="AD191" s="105">
        <f t="shared" si="58"/>
        <v>15.172578878076177</v>
      </c>
    </row>
    <row r="192" spans="1:30" x14ac:dyDescent="0.2">
      <c r="A192" s="101">
        <v>38906</v>
      </c>
      <c r="B192" s="102" t="s">
        <v>92</v>
      </c>
      <c r="C192" s="103">
        <v>0.35099999999999998</v>
      </c>
      <c r="D192" s="104">
        <f t="shared" si="59"/>
        <v>1.0771794470478839</v>
      </c>
      <c r="E192" s="103">
        <v>1.105</v>
      </c>
      <c r="F192" s="99">
        <f t="shared" si="64"/>
        <v>3.3911204814470417</v>
      </c>
      <c r="G192" s="103">
        <v>0.72299999999999998</v>
      </c>
      <c r="H192" s="104">
        <f t="shared" si="64"/>
        <v>2.2188055276798293</v>
      </c>
      <c r="I192" s="103">
        <v>0</v>
      </c>
      <c r="J192" s="99">
        <f t="shared" si="48"/>
        <v>0</v>
      </c>
      <c r="K192" s="103">
        <v>0</v>
      </c>
      <c r="L192" s="104">
        <f t="shared" si="49"/>
        <v>0</v>
      </c>
      <c r="M192" s="103">
        <v>0</v>
      </c>
      <c r="N192" s="99">
        <f t="shared" si="50"/>
        <v>0</v>
      </c>
      <c r="O192" s="103">
        <v>0</v>
      </c>
      <c r="P192" s="104">
        <f t="shared" si="51"/>
        <v>0</v>
      </c>
      <c r="Q192" s="103">
        <v>0.85499999999999998</v>
      </c>
      <c r="R192" s="99">
        <f t="shared" si="52"/>
        <v>2.6238986530653583</v>
      </c>
      <c r="S192" s="103">
        <v>0</v>
      </c>
      <c r="T192" s="104">
        <f t="shared" si="53"/>
        <v>0</v>
      </c>
      <c r="U192" s="103">
        <v>1.5049999999999999</v>
      </c>
      <c r="V192" s="99">
        <f t="shared" si="54"/>
        <v>4.6186754068577356</v>
      </c>
      <c r="W192" s="103">
        <v>0</v>
      </c>
      <c r="X192" s="104">
        <f t="shared" si="55"/>
        <v>0</v>
      </c>
      <c r="Y192" s="103">
        <v>0</v>
      </c>
      <c r="Z192" s="99">
        <f t="shared" si="56"/>
        <v>0</v>
      </c>
      <c r="AA192" s="103">
        <v>0.48</v>
      </c>
      <c r="AB192" s="105">
        <f t="shared" si="57"/>
        <v>1.4730659104928325</v>
      </c>
      <c r="AC192" s="106">
        <f t="shared" si="61"/>
        <v>5.0190000000000001</v>
      </c>
      <c r="AD192" s="105">
        <f t="shared" si="58"/>
        <v>15.40274542659068</v>
      </c>
    </row>
    <row r="193" spans="1:30" x14ac:dyDescent="0.2">
      <c r="A193" s="101">
        <v>38907</v>
      </c>
      <c r="B193" s="102" t="s">
        <v>93</v>
      </c>
      <c r="C193" s="103">
        <v>0.34599999999999997</v>
      </c>
      <c r="D193" s="104">
        <f t="shared" si="59"/>
        <v>1.0618350104802501</v>
      </c>
      <c r="E193" s="103">
        <v>1.103</v>
      </c>
      <c r="F193" s="99">
        <f t="shared" si="64"/>
        <v>3.3849827068199883</v>
      </c>
      <c r="G193" s="103">
        <v>0.45100000000000001</v>
      </c>
      <c r="H193" s="104">
        <f t="shared" si="64"/>
        <v>1.3840681784005573</v>
      </c>
      <c r="I193" s="103">
        <v>0</v>
      </c>
      <c r="J193" s="99">
        <f t="shared" si="48"/>
        <v>0</v>
      </c>
      <c r="K193" s="103">
        <v>0</v>
      </c>
      <c r="L193" s="104">
        <f t="shared" si="49"/>
        <v>0</v>
      </c>
      <c r="M193" s="103">
        <v>0</v>
      </c>
      <c r="N193" s="99">
        <f t="shared" si="50"/>
        <v>0</v>
      </c>
      <c r="O193" s="103">
        <v>0</v>
      </c>
      <c r="P193" s="104">
        <f t="shared" si="51"/>
        <v>0</v>
      </c>
      <c r="Q193" s="103">
        <v>0.85299999999999998</v>
      </c>
      <c r="R193" s="99">
        <f t="shared" si="52"/>
        <v>2.6177608784383044</v>
      </c>
      <c r="S193" s="103">
        <v>0</v>
      </c>
      <c r="T193" s="104">
        <f t="shared" si="53"/>
        <v>0</v>
      </c>
      <c r="U193" s="103">
        <v>1.498</v>
      </c>
      <c r="V193" s="99">
        <f t="shared" si="54"/>
        <v>4.5971931956630483</v>
      </c>
      <c r="W193" s="103">
        <v>0</v>
      </c>
      <c r="X193" s="104">
        <f t="shared" si="55"/>
        <v>0</v>
      </c>
      <c r="Y193" s="103">
        <v>0</v>
      </c>
      <c r="Z193" s="99">
        <f t="shared" si="56"/>
        <v>0</v>
      </c>
      <c r="AA193" s="103">
        <v>0</v>
      </c>
      <c r="AB193" s="105">
        <f t="shared" si="57"/>
        <v>0</v>
      </c>
      <c r="AC193" s="106">
        <f t="shared" si="61"/>
        <v>4.2510000000000003</v>
      </c>
      <c r="AD193" s="105">
        <f t="shared" si="58"/>
        <v>13.045839969802149</v>
      </c>
    </row>
    <row r="194" spans="1:30" x14ac:dyDescent="0.2">
      <c r="A194" s="101">
        <v>38908</v>
      </c>
      <c r="B194" s="102" t="s">
        <v>94</v>
      </c>
      <c r="C194" s="103">
        <v>0.34</v>
      </c>
      <c r="D194" s="104">
        <f t="shared" si="59"/>
        <v>1.0434216865990897</v>
      </c>
      <c r="E194" s="103">
        <v>1.101</v>
      </c>
      <c r="F194" s="99">
        <f t="shared" si="64"/>
        <v>3.3788449321929348</v>
      </c>
      <c r="G194" s="103">
        <v>0.73199999999999998</v>
      </c>
      <c r="H194" s="104">
        <f t="shared" si="64"/>
        <v>2.2464255135015696</v>
      </c>
      <c r="I194" s="103">
        <v>0</v>
      </c>
      <c r="J194" s="99">
        <f t="shared" si="48"/>
        <v>0</v>
      </c>
      <c r="K194" s="103">
        <v>0</v>
      </c>
      <c r="L194" s="104">
        <f t="shared" si="49"/>
        <v>0</v>
      </c>
      <c r="M194" s="103">
        <v>0</v>
      </c>
      <c r="N194" s="99">
        <f t="shared" si="50"/>
        <v>0</v>
      </c>
      <c r="O194" s="103">
        <v>0</v>
      </c>
      <c r="P194" s="104">
        <f t="shared" si="51"/>
        <v>0</v>
      </c>
      <c r="Q194" s="103">
        <v>0.85099999999999998</v>
      </c>
      <c r="R194" s="99">
        <f t="shared" si="52"/>
        <v>2.611623103811251</v>
      </c>
      <c r="S194" s="103">
        <v>0</v>
      </c>
      <c r="T194" s="104">
        <f t="shared" si="53"/>
        <v>0</v>
      </c>
      <c r="U194" s="103">
        <v>1.4950000000000001</v>
      </c>
      <c r="V194" s="99">
        <f t="shared" si="54"/>
        <v>4.5879865337224679</v>
      </c>
      <c r="W194" s="103">
        <v>0.438</v>
      </c>
      <c r="X194" s="104">
        <f t="shared" si="55"/>
        <v>1.3441726433247099</v>
      </c>
      <c r="Y194" s="103">
        <v>0</v>
      </c>
      <c r="Z194" s="99">
        <f t="shared" si="56"/>
        <v>0</v>
      </c>
      <c r="AA194" s="103">
        <v>0.82</v>
      </c>
      <c r="AB194" s="105">
        <f t="shared" si="57"/>
        <v>2.5164875970919223</v>
      </c>
      <c r="AC194" s="106">
        <f t="shared" si="61"/>
        <v>5.7770000000000001</v>
      </c>
      <c r="AD194" s="105">
        <f t="shared" si="58"/>
        <v>17.728962010243947</v>
      </c>
    </row>
    <row r="195" spans="1:30" x14ac:dyDescent="0.2">
      <c r="A195" s="101">
        <v>38909</v>
      </c>
      <c r="B195" s="102" t="s">
        <v>95</v>
      </c>
      <c r="C195" s="103">
        <v>0.33700000000000002</v>
      </c>
      <c r="D195" s="104">
        <f t="shared" si="59"/>
        <v>1.0342150246585096</v>
      </c>
      <c r="E195" s="103">
        <v>1.101</v>
      </c>
      <c r="F195" s="99">
        <f t="shared" si="64"/>
        <v>3.3788449321929348</v>
      </c>
      <c r="G195" s="103">
        <v>0.56399999999999995</v>
      </c>
      <c r="H195" s="104">
        <f t="shared" si="64"/>
        <v>1.7308524448290783</v>
      </c>
      <c r="I195" s="103">
        <v>0</v>
      </c>
      <c r="J195" s="99">
        <f t="shared" si="48"/>
        <v>0</v>
      </c>
      <c r="K195" s="103">
        <v>0</v>
      </c>
      <c r="L195" s="104">
        <f t="shared" si="49"/>
        <v>0</v>
      </c>
      <c r="M195" s="103">
        <v>0</v>
      </c>
      <c r="N195" s="99">
        <f t="shared" si="50"/>
        <v>0</v>
      </c>
      <c r="O195" s="103">
        <v>0</v>
      </c>
      <c r="P195" s="104">
        <f t="shared" si="51"/>
        <v>0</v>
      </c>
      <c r="Q195" s="103">
        <v>0.85399999999999998</v>
      </c>
      <c r="R195" s="99">
        <f t="shared" si="52"/>
        <v>2.6208297657518314</v>
      </c>
      <c r="S195" s="103">
        <v>0</v>
      </c>
      <c r="T195" s="104">
        <f t="shared" si="53"/>
        <v>0</v>
      </c>
      <c r="U195" s="103">
        <v>1.4950000000000001</v>
      </c>
      <c r="V195" s="99">
        <f t="shared" si="54"/>
        <v>4.5879865337224679</v>
      </c>
      <c r="W195" s="103">
        <v>1.0620000000000001</v>
      </c>
      <c r="X195" s="104">
        <f t="shared" si="55"/>
        <v>3.2591583269653923</v>
      </c>
      <c r="Y195" s="103">
        <v>0</v>
      </c>
      <c r="Z195" s="99">
        <f t="shared" si="56"/>
        <v>0</v>
      </c>
      <c r="AA195" s="103">
        <v>0.44700000000000001</v>
      </c>
      <c r="AB195" s="105">
        <f t="shared" si="57"/>
        <v>1.3717926291464504</v>
      </c>
      <c r="AC195" s="106">
        <f t="shared" si="61"/>
        <v>5.86</v>
      </c>
      <c r="AD195" s="105">
        <f t="shared" si="58"/>
        <v>17.983679657266666</v>
      </c>
    </row>
    <row r="196" spans="1:30" x14ac:dyDescent="0.2">
      <c r="A196" s="101">
        <v>38910</v>
      </c>
      <c r="B196" s="102" t="s">
        <v>96</v>
      </c>
      <c r="C196" s="103">
        <v>0.193</v>
      </c>
      <c r="D196" s="104">
        <f t="shared" si="59"/>
        <v>0.59229525151065976</v>
      </c>
      <c r="E196" s="103">
        <v>1.1000000000000001</v>
      </c>
      <c r="F196" s="99">
        <f t="shared" si="64"/>
        <v>3.3757760448794079</v>
      </c>
      <c r="G196" s="103">
        <v>0.73499999999999999</v>
      </c>
      <c r="H196" s="104">
        <f t="shared" si="64"/>
        <v>2.25563217544215</v>
      </c>
      <c r="I196" s="103">
        <v>0</v>
      </c>
      <c r="J196" s="99">
        <f t="shared" si="48"/>
        <v>0</v>
      </c>
      <c r="K196" s="103">
        <v>0</v>
      </c>
      <c r="L196" s="104">
        <f t="shared" si="49"/>
        <v>0</v>
      </c>
      <c r="M196" s="103">
        <v>0</v>
      </c>
      <c r="N196" s="99">
        <f t="shared" si="50"/>
        <v>0</v>
      </c>
      <c r="O196" s="103">
        <v>0</v>
      </c>
      <c r="P196" s="104">
        <f t="shared" si="51"/>
        <v>0</v>
      </c>
      <c r="Q196" s="103">
        <v>0.84699999999999998</v>
      </c>
      <c r="R196" s="99">
        <f t="shared" si="52"/>
        <v>2.5993475545571441</v>
      </c>
      <c r="S196" s="103">
        <v>0</v>
      </c>
      <c r="T196" s="104">
        <f t="shared" si="53"/>
        <v>0</v>
      </c>
      <c r="U196" s="103">
        <v>1.492</v>
      </c>
      <c r="V196" s="99">
        <f t="shared" si="54"/>
        <v>4.5787798717818884</v>
      </c>
      <c r="W196" s="103">
        <v>1.0580000000000001</v>
      </c>
      <c r="X196" s="104">
        <f t="shared" si="55"/>
        <v>3.2468827777112854</v>
      </c>
      <c r="Y196" s="103">
        <v>0</v>
      </c>
      <c r="Z196" s="99">
        <f t="shared" si="56"/>
        <v>0</v>
      </c>
      <c r="AA196" s="103">
        <v>0.77600000000000002</v>
      </c>
      <c r="AB196" s="105">
        <f t="shared" si="57"/>
        <v>2.3814565552967459</v>
      </c>
      <c r="AC196" s="106">
        <f t="shared" si="61"/>
        <v>6.2009999999999996</v>
      </c>
      <c r="AD196" s="105">
        <f t="shared" si="58"/>
        <v>19.03017023117928</v>
      </c>
    </row>
    <row r="197" spans="1:30" x14ac:dyDescent="0.2">
      <c r="A197" s="101">
        <v>38911</v>
      </c>
      <c r="B197" s="102" t="s">
        <v>97</v>
      </c>
      <c r="C197" s="103">
        <v>0</v>
      </c>
      <c r="D197" s="104">
        <f t="shared" si="59"/>
        <v>0</v>
      </c>
      <c r="E197" s="103">
        <v>1.0980000000000001</v>
      </c>
      <c r="F197" s="99">
        <f t="shared" si="64"/>
        <v>3.3696382702523544</v>
      </c>
      <c r="G197" s="103">
        <v>0.73399999999999999</v>
      </c>
      <c r="H197" s="104">
        <f t="shared" si="64"/>
        <v>2.2525632881286231</v>
      </c>
      <c r="I197" s="103">
        <v>0.56699999999999995</v>
      </c>
      <c r="J197" s="99">
        <f t="shared" si="48"/>
        <v>1.7400591067696585</v>
      </c>
      <c r="K197" s="103">
        <v>0</v>
      </c>
      <c r="L197" s="104">
        <f t="shared" si="49"/>
        <v>0</v>
      </c>
      <c r="M197" s="103">
        <v>0</v>
      </c>
      <c r="N197" s="99">
        <f t="shared" si="50"/>
        <v>0</v>
      </c>
      <c r="O197" s="103">
        <v>0</v>
      </c>
      <c r="P197" s="104">
        <f t="shared" si="51"/>
        <v>0</v>
      </c>
      <c r="Q197" s="103">
        <v>0.84599999999999997</v>
      </c>
      <c r="R197" s="99">
        <f t="shared" si="52"/>
        <v>2.5962786672436176</v>
      </c>
      <c r="S197" s="103">
        <v>0</v>
      </c>
      <c r="T197" s="104">
        <f t="shared" si="53"/>
        <v>0</v>
      </c>
      <c r="U197" s="103">
        <v>1.4910000000000001</v>
      </c>
      <c r="V197" s="99">
        <f t="shared" si="54"/>
        <v>4.575710984468361</v>
      </c>
      <c r="W197" s="103">
        <v>1.0509999999999999</v>
      </c>
      <c r="X197" s="104">
        <f t="shared" si="55"/>
        <v>3.2254005665165981</v>
      </c>
      <c r="Y197" s="103">
        <v>0</v>
      </c>
      <c r="Z197" s="99">
        <f t="shared" si="56"/>
        <v>0</v>
      </c>
      <c r="AA197" s="103">
        <v>1.542</v>
      </c>
      <c r="AB197" s="105">
        <f t="shared" si="57"/>
        <v>4.7322242374582251</v>
      </c>
      <c r="AC197" s="106">
        <f t="shared" si="61"/>
        <v>7.3290000000000006</v>
      </c>
      <c r="AD197" s="105">
        <f t="shared" si="58"/>
        <v>22.491875120837442</v>
      </c>
    </row>
    <row r="198" spans="1:30" x14ac:dyDescent="0.2">
      <c r="A198" s="101">
        <v>38912</v>
      </c>
      <c r="B198" s="102" t="s">
        <v>98</v>
      </c>
      <c r="C198" s="103">
        <v>0</v>
      </c>
      <c r="D198" s="104">
        <f t="shared" si="59"/>
        <v>0</v>
      </c>
      <c r="E198" s="103">
        <v>1.0980000000000001</v>
      </c>
      <c r="F198" s="99">
        <f t="shared" si="64"/>
        <v>3.3696382702523544</v>
      </c>
      <c r="G198" s="103">
        <v>0.73199999999999998</v>
      </c>
      <c r="H198" s="104">
        <f t="shared" si="64"/>
        <v>2.2464255135015696</v>
      </c>
      <c r="I198" s="103">
        <v>0.94499999999999995</v>
      </c>
      <c r="J198" s="99">
        <f t="shared" si="48"/>
        <v>2.9000985112827644</v>
      </c>
      <c r="K198" s="103">
        <v>7.0999999999999994E-2</v>
      </c>
      <c r="L198" s="104">
        <f t="shared" si="49"/>
        <v>0.21789099926039815</v>
      </c>
      <c r="M198" s="103">
        <v>0</v>
      </c>
      <c r="N198" s="99">
        <f t="shared" si="50"/>
        <v>0</v>
      </c>
      <c r="O198" s="103">
        <v>0</v>
      </c>
      <c r="P198" s="104">
        <f t="shared" si="51"/>
        <v>0</v>
      </c>
      <c r="Q198" s="103">
        <v>0.85799999999999998</v>
      </c>
      <c r="R198" s="99">
        <f t="shared" si="52"/>
        <v>2.6331053150059383</v>
      </c>
      <c r="S198" s="103">
        <v>1E-3</v>
      </c>
      <c r="T198" s="104">
        <f t="shared" si="53"/>
        <v>3.0688873135267347E-3</v>
      </c>
      <c r="U198" s="103">
        <v>1.49</v>
      </c>
      <c r="V198" s="99">
        <f t="shared" si="54"/>
        <v>4.5726420971548345</v>
      </c>
      <c r="W198" s="103">
        <v>1.0469999999999999</v>
      </c>
      <c r="X198" s="104">
        <f t="shared" si="55"/>
        <v>3.2131250172624908</v>
      </c>
      <c r="Y198" s="103">
        <v>0</v>
      </c>
      <c r="Z198" s="99">
        <f t="shared" si="56"/>
        <v>0</v>
      </c>
      <c r="AA198" s="103">
        <v>1.5309999999999999</v>
      </c>
      <c r="AB198" s="105">
        <f t="shared" si="57"/>
        <v>4.6984664770094309</v>
      </c>
      <c r="AC198" s="106">
        <f t="shared" si="61"/>
        <v>7.7729999999999997</v>
      </c>
      <c r="AD198" s="105">
        <f t="shared" si="58"/>
        <v>23.854461088043308</v>
      </c>
    </row>
    <row r="199" spans="1:30" x14ac:dyDescent="0.2">
      <c r="A199" s="101">
        <v>38913</v>
      </c>
      <c r="B199" s="102" t="s">
        <v>99</v>
      </c>
      <c r="C199" s="103">
        <v>0</v>
      </c>
      <c r="D199" s="104">
        <f t="shared" si="59"/>
        <v>0</v>
      </c>
      <c r="E199" s="103">
        <v>1.093</v>
      </c>
      <c r="F199" s="99">
        <f t="shared" si="64"/>
        <v>3.354293833684721</v>
      </c>
      <c r="G199" s="103">
        <v>0.72799999999999998</v>
      </c>
      <c r="H199" s="104">
        <f t="shared" si="64"/>
        <v>2.2341499642474627</v>
      </c>
      <c r="I199" s="103">
        <v>0.92800000000000005</v>
      </c>
      <c r="J199" s="99">
        <f t="shared" si="48"/>
        <v>2.8479274269528099</v>
      </c>
      <c r="K199" s="103">
        <v>0</v>
      </c>
      <c r="L199" s="104">
        <f t="shared" si="49"/>
        <v>0</v>
      </c>
      <c r="M199" s="103">
        <v>0</v>
      </c>
      <c r="N199" s="99">
        <f t="shared" si="50"/>
        <v>0</v>
      </c>
      <c r="O199" s="103">
        <v>0</v>
      </c>
      <c r="P199" s="104">
        <f t="shared" si="51"/>
        <v>0</v>
      </c>
      <c r="Q199" s="103">
        <v>0.85599999999999998</v>
      </c>
      <c r="R199" s="99">
        <f t="shared" si="52"/>
        <v>2.6269675403788848</v>
      </c>
      <c r="S199" s="103">
        <v>0</v>
      </c>
      <c r="T199" s="104">
        <f t="shared" si="53"/>
        <v>0</v>
      </c>
      <c r="U199" s="103">
        <v>1.4890000000000001</v>
      </c>
      <c r="V199" s="99">
        <f t="shared" si="54"/>
        <v>4.569573209841308</v>
      </c>
      <c r="W199" s="103">
        <v>1.046</v>
      </c>
      <c r="X199" s="104">
        <f t="shared" si="55"/>
        <v>3.2100561299489643</v>
      </c>
      <c r="Y199" s="103">
        <v>0</v>
      </c>
      <c r="Z199" s="99">
        <f t="shared" si="56"/>
        <v>0</v>
      </c>
      <c r="AA199" s="103">
        <v>1.522</v>
      </c>
      <c r="AB199" s="105">
        <f t="shared" si="57"/>
        <v>4.6708464911876897</v>
      </c>
      <c r="AC199" s="106">
        <f t="shared" si="61"/>
        <v>7.6620000000000008</v>
      </c>
      <c r="AD199" s="105">
        <f t="shared" si="58"/>
        <v>23.513814596241843</v>
      </c>
    </row>
    <row r="200" spans="1:30" x14ac:dyDescent="0.2">
      <c r="A200" s="101">
        <v>38914</v>
      </c>
      <c r="B200" s="102" t="s">
        <v>100</v>
      </c>
      <c r="C200" s="103">
        <v>0</v>
      </c>
      <c r="D200" s="104">
        <f t="shared" si="59"/>
        <v>0</v>
      </c>
      <c r="E200" s="103">
        <v>1.0920000000000001</v>
      </c>
      <c r="F200" s="99">
        <f t="shared" si="64"/>
        <v>3.3512249463711941</v>
      </c>
      <c r="G200" s="103">
        <v>0.72799999999999998</v>
      </c>
      <c r="H200" s="104">
        <f t="shared" si="64"/>
        <v>2.2341499642474627</v>
      </c>
      <c r="I200" s="103">
        <v>0.68100000000000005</v>
      </c>
      <c r="J200" s="99">
        <f t="shared" si="48"/>
        <v>2.0899122605117064</v>
      </c>
      <c r="K200" s="103">
        <v>0</v>
      </c>
      <c r="L200" s="104">
        <f t="shared" si="49"/>
        <v>0</v>
      </c>
      <c r="M200" s="103">
        <v>0</v>
      </c>
      <c r="N200" s="99">
        <f t="shared" si="50"/>
        <v>0</v>
      </c>
      <c r="O200" s="103">
        <v>0</v>
      </c>
      <c r="P200" s="104">
        <f t="shared" si="51"/>
        <v>0</v>
      </c>
      <c r="Q200" s="103">
        <v>0.84699999999999998</v>
      </c>
      <c r="R200" s="99">
        <f t="shared" si="52"/>
        <v>2.5993475545571441</v>
      </c>
      <c r="S200" s="103">
        <v>0</v>
      </c>
      <c r="T200" s="104">
        <f t="shared" si="53"/>
        <v>0</v>
      </c>
      <c r="U200" s="103">
        <v>1.4890000000000001</v>
      </c>
      <c r="V200" s="99">
        <f t="shared" si="54"/>
        <v>4.569573209841308</v>
      </c>
      <c r="W200" s="103">
        <v>1.048</v>
      </c>
      <c r="X200" s="104">
        <f t="shared" si="55"/>
        <v>3.2161939045760177</v>
      </c>
      <c r="Y200" s="103">
        <v>0</v>
      </c>
      <c r="Z200" s="99">
        <f t="shared" si="56"/>
        <v>0</v>
      </c>
      <c r="AA200" s="103">
        <v>0.81899999999999995</v>
      </c>
      <c r="AB200" s="105">
        <f t="shared" si="57"/>
        <v>2.5134187097783958</v>
      </c>
      <c r="AC200" s="106">
        <f t="shared" si="61"/>
        <v>6.7040000000000006</v>
      </c>
      <c r="AD200" s="105">
        <f t="shared" si="58"/>
        <v>20.57382054988323</v>
      </c>
    </row>
    <row r="201" spans="1:30" x14ac:dyDescent="0.2">
      <c r="A201" s="101">
        <v>38915</v>
      </c>
      <c r="B201" s="102" t="s">
        <v>101</v>
      </c>
      <c r="C201" s="103">
        <v>0</v>
      </c>
      <c r="D201" s="104">
        <f t="shared" si="59"/>
        <v>0</v>
      </c>
      <c r="E201" s="103">
        <v>1.0920000000000001</v>
      </c>
      <c r="F201" s="99">
        <f t="shared" si="64"/>
        <v>3.3512249463711941</v>
      </c>
      <c r="G201" s="103">
        <v>0.72799999999999998</v>
      </c>
      <c r="H201" s="104">
        <f t="shared" si="64"/>
        <v>2.2341499642474627</v>
      </c>
      <c r="I201" s="103">
        <v>0.92600000000000005</v>
      </c>
      <c r="J201" s="99">
        <f t="shared" si="48"/>
        <v>2.8417896523257564</v>
      </c>
      <c r="K201" s="103">
        <v>0</v>
      </c>
      <c r="L201" s="104">
        <f t="shared" si="49"/>
        <v>0</v>
      </c>
      <c r="M201" s="103">
        <v>0</v>
      </c>
      <c r="N201" s="99">
        <f t="shared" si="50"/>
        <v>0</v>
      </c>
      <c r="O201" s="103">
        <v>0</v>
      </c>
      <c r="P201" s="104">
        <f t="shared" si="51"/>
        <v>0</v>
      </c>
      <c r="Q201" s="103">
        <v>0.83799999999999997</v>
      </c>
      <c r="R201" s="99">
        <f t="shared" si="52"/>
        <v>2.5717275687354038</v>
      </c>
      <c r="S201" s="103">
        <v>0</v>
      </c>
      <c r="T201" s="104">
        <f t="shared" si="53"/>
        <v>0</v>
      </c>
      <c r="U201" s="103">
        <v>1.4890000000000001</v>
      </c>
      <c r="V201" s="99">
        <f t="shared" si="54"/>
        <v>4.569573209841308</v>
      </c>
      <c r="W201" s="103">
        <v>1.046</v>
      </c>
      <c r="X201" s="104">
        <f t="shared" si="55"/>
        <v>3.2100561299489643</v>
      </c>
      <c r="Y201" s="103">
        <v>0</v>
      </c>
      <c r="Z201" s="99">
        <f t="shared" si="56"/>
        <v>0</v>
      </c>
      <c r="AA201" s="103">
        <v>0.96499999999999997</v>
      </c>
      <c r="AB201" s="105">
        <f t="shared" si="57"/>
        <v>2.9614762575532989</v>
      </c>
      <c r="AC201" s="106">
        <f t="shared" si="61"/>
        <v>7.0840000000000005</v>
      </c>
      <c r="AD201" s="105">
        <f t="shared" si="58"/>
        <v>21.73999772902339</v>
      </c>
    </row>
    <row r="202" spans="1:30" x14ac:dyDescent="0.2">
      <c r="A202" s="101">
        <v>38916</v>
      </c>
      <c r="B202" s="102" t="s">
        <v>102</v>
      </c>
      <c r="C202" s="103">
        <v>0</v>
      </c>
      <c r="D202" s="104">
        <f t="shared" si="59"/>
        <v>0</v>
      </c>
      <c r="E202" s="103">
        <v>1.089</v>
      </c>
      <c r="F202" s="99">
        <f t="shared" si="64"/>
        <v>3.3420182844306141</v>
      </c>
      <c r="G202" s="103">
        <v>0.72699999999999998</v>
      </c>
      <c r="H202" s="104">
        <f t="shared" si="64"/>
        <v>2.2310810769339362</v>
      </c>
      <c r="I202" s="103">
        <v>0.91900000000000004</v>
      </c>
      <c r="J202" s="99">
        <f t="shared" si="48"/>
        <v>2.8203074411310691</v>
      </c>
      <c r="K202" s="103">
        <v>0</v>
      </c>
      <c r="L202" s="104">
        <f t="shared" si="49"/>
        <v>0</v>
      </c>
      <c r="M202" s="103">
        <v>0</v>
      </c>
      <c r="N202" s="99">
        <f t="shared" si="50"/>
        <v>0</v>
      </c>
      <c r="O202" s="103">
        <v>0</v>
      </c>
      <c r="P202" s="104">
        <f t="shared" si="51"/>
        <v>0</v>
      </c>
      <c r="Q202" s="103">
        <v>0.85</v>
      </c>
      <c r="R202" s="99">
        <f t="shared" si="52"/>
        <v>2.6085542164977245</v>
      </c>
      <c r="S202" s="103">
        <v>0</v>
      </c>
      <c r="T202" s="104">
        <f t="shared" si="53"/>
        <v>0</v>
      </c>
      <c r="U202" s="103">
        <v>1.488</v>
      </c>
      <c r="V202" s="99">
        <f t="shared" si="54"/>
        <v>4.5665043225277815</v>
      </c>
      <c r="W202" s="103">
        <v>1.0429999999999999</v>
      </c>
      <c r="X202" s="104">
        <f t="shared" si="55"/>
        <v>3.2008494680083839</v>
      </c>
      <c r="Y202" s="103">
        <v>0</v>
      </c>
      <c r="Z202" s="99">
        <f t="shared" si="56"/>
        <v>0</v>
      </c>
      <c r="AA202" s="103">
        <v>1.5229999999999999</v>
      </c>
      <c r="AB202" s="105">
        <f t="shared" si="57"/>
        <v>4.6739153785012171</v>
      </c>
      <c r="AC202" s="106">
        <f t="shared" si="61"/>
        <v>7.6390000000000002</v>
      </c>
      <c r="AD202" s="105">
        <f t="shared" si="58"/>
        <v>23.443230188030725</v>
      </c>
    </row>
    <row r="203" spans="1:30" x14ac:dyDescent="0.2">
      <c r="A203" s="101">
        <v>38917</v>
      </c>
      <c r="B203" s="102" t="s">
        <v>103</v>
      </c>
      <c r="C203" s="103">
        <v>0</v>
      </c>
      <c r="D203" s="104">
        <f t="shared" si="59"/>
        <v>0</v>
      </c>
      <c r="E203" s="103">
        <v>1.087</v>
      </c>
      <c r="F203" s="99">
        <f t="shared" si="64"/>
        <v>3.3358805098035607</v>
      </c>
      <c r="G203" s="103">
        <v>0.72599999999999998</v>
      </c>
      <c r="H203" s="104">
        <f t="shared" si="64"/>
        <v>2.2280121896204093</v>
      </c>
      <c r="I203" s="103">
        <v>0.91300000000000003</v>
      </c>
      <c r="J203" s="99">
        <f t="shared" si="48"/>
        <v>2.8018941172499088</v>
      </c>
      <c r="K203" s="103">
        <v>0.21299999999999999</v>
      </c>
      <c r="L203" s="104">
        <f t="shared" si="49"/>
        <v>0.65367299778119448</v>
      </c>
      <c r="M203" s="103">
        <v>0</v>
      </c>
      <c r="N203" s="99">
        <f t="shared" si="50"/>
        <v>0</v>
      </c>
      <c r="O203" s="103">
        <v>0</v>
      </c>
      <c r="P203" s="104">
        <f t="shared" si="51"/>
        <v>0</v>
      </c>
      <c r="Q203" s="103">
        <v>0.84599999999999997</v>
      </c>
      <c r="R203" s="99">
        <f t="shared" si="52"/>
        <v>2.5962786672436176</v>
      </c>
      <c r="S203" s="103">
        <v>0</v>
      </c>
      <c r="T203" s="104">
        <f t="shared" si="53"/>
        <v>0</v>
      </c>
      <c r="U203" s="103">
        <v>1.4870000000000001</v>
      </c>
      <c r="V203" s="99">
        <f t="shared" si="54"/>
        <v>4.5634354352142541</v>
      </c>
      <c r="W203" s="103">
        <v>1.0409999999999999</v>
      </c>
      <c r="X203" s="104">
        <f t="shared" si="55"/>
        <v>3.1947116933813304</v>
      </c>
      <c r="Y203" s="103">
        <v>0</v>
      </c>
      <c r="Z203" s="99">
        <f t="shared" si="56"/>
        <v>0</v>
      </c>
      <c r="AA203" s="103">
        <v>1.5129999999999999</v>
      </c>
      <c r="AB203" s="105">
        <f t="shared" si="57"/>
        <v>4.6432265053659494</v>
      </c>
      <c r="AC203" s="106">
        <f t="shared" si="61"/>
        <v>7.8260000000000005</v>
      </c>
      <c r="AD203" s="105">
        <f t="shared" si="58"/>
        <v>24.017112115660229</v>
      </c>
    </row>
    <row r="204" spans="1:30" x14ac:dyDescent="0.2">
      <c r="A204" s="101">
        <v>38918</v>
      </c>
      <c r="B204" s="102" t="s">
        <v>104</v>
      </c>
      <c r="C204" s="103">
        <v>0</v>
      </c>
      <c r="D204" s="104">
        <f t="shared" si="59"/>
        <v>0</v>
      </c>
      <c r="E204" s="103">
        <v>1.0880000000000001</v>
      </c>
      <c r="F204" s="99">
        <f t="shared" si="64"/>
        <v>3.3389493971170872</v>
      </c>
      <c r="G204" s="103">
        <v>0.72499999999999998</v>
      </c>
      <c r="H204" s="104">
        <f t="shared" si="64"/>
        <v>2.2249433023068828</v>
      </c>
      <c r="I204" s="103">
        <v>0.90900000000000003</v>
      </c>
      <c r="J204" s="99">
        <f t="shared" si="48"/>
        <v>2.7896185679958019</v>
      </c>
      <c r="K204" s="103">
        <v>0.222</v>
      </c>
      <c r="L204" s="104">
        <f t="shared" si="49"/>
        <v>0.68129298360293511</v>
      </c>
      <c r="M204" s="103">
        <v>0</v>
      </c>
      <c r="N204" s="99">
        <f t="shared" si="50"/>
        <v>0</v>
      </c>
      <c r="O204" s="103">
        <v>0</v>
      </c>
      <c r="P204" s="104">
        <f t="shared" si="51"/>
        <v>0</v>
      </c>
      <c r="Q204" s="103">
        <v>0.497</v>
      </c>
      <c r="R204" s="99">
        <f t="shared" si="52"/>
        <v>1.5252369948227871</v>
      </c>
      <c r="S204" s="103">
        <v>0</v>
      </c>
      <c r="T204" s="104">
        <f t="shared" si="53"/>
        <v>0</v>
      </c>
      <c r="U204" s="103">
        <v>1.486</v>
      </c>
      <c r="V204" s="99">
        <f t="shared" si="54"/>
        <v>4.5603665479007276</v>
      </c>
      <c r="W204" s="103">
        <v>1.044</v>
      </c>
      <c r="X204" s="104">
        <f t="shared" si="55"/>
        <v>3.2039183553219108</v>
      </c>
      <c r="Y204" s="103">
        <v>0</v>
      </c>
      <c r="Z204" s="99">
        <f t="shared" si="56"/>
        <v>0</v>
      </c>
      <c r="AA204" s="103">
        <v>1.5089999999999999</v>
      </c>
      <c r="AB204" s="105">
        <f t="shared" si="57"/>
        <v>4.6309509561118425</v>
      </c>
      <c r="AC204" s="106">
        <f t="shared" si="61"/>
        <v>7.48</v>
      </c>
      <c r="AD204" s="105">
        <f t="shared" si="58"/>
        <v>22.955277105179974</v>
      </c>
    </row>
    <row r="205" spans="1:30" x14ac:dyDescent="0.2">
      <c r="A205" s="101">
        <v>38919</v>
      </c>
      <c r="B205" s="102" t="s">
        <v>105</v>
      </c>
      <c r="C205" s="103">
        <v>0</v>
      </c>
      <c r="D205" s="104">
        <f t="shared" si="59"/>
        <v>0</v>
      </c>
      <c r="E205" s="103">
        <v>1.0860000000000001</v>
      </c>
      <c r="F205" s="99">
        <f t="shared" si="64"/>
        <v>3.3328116224900337</v>
      </c>
      <c r="G205" s="103">
        <v>0.72399999999999998</v>
      </c>
      <c r="H205" s="104">
        <f t="shared" si="64"/>
        <v>2.2218744149933558</v>
      </c>
      <c r="I205" s="103">
        <v>0.90500000000000003</v>
      </c>
      <c r="J205" s="99">
        <f t="shared" ref="J205:J268" si="65">I205*1000000/325851</f>
        <v>2.777343018741695</v>
      </c>
      <c r="K205" s="103">
        <v>0.193</v>
      </c>
      <c r="L205" s="104">
        <f t="shared" ref="L205:L268" si="66">K205*1000000/325851</f>
        <v>0.59229525151065976</v>
      </c>
      <c r="M205" s="103">
        <v>0</v>
      </c>
      <c r="N205" s="99">
        <f t="shared" ref="N205:N268" si="67">M205*1000000/325851</f>
        <v>0</v>
      </c>
      <c r="O205" s="103">
        <v>0</v>
      </c>
      <c r="P205" s="104">
        <f t="shared" ref="P205:P268" si="68">O205*1000000/325851</f>
        <v>0</v>
      </c>
      <c r="Q205" s="103">
        <v>0</v>
      </c>
      <c r="R205" s="99">
        <f t="shared" ref="R205:R268" si="69">Q205*1000000/325851</f>
        <v>0</v>
      </c>
      <c r="S205" s="103">
        <v>0</v>
      </c>
      <c r="T205" s="104">
        <f t="shared" ref="T205:T268" si="70">S205*1000000/325851</f>
        <v>0</v>
      </c>
      <c r="U205" s="103">
        <v>1.4870000000000001</v>
      </c>
      <c r="V205" s="99">
        <f t="shared" ref="V205:V268" si="71">U205*1000000/325851</f>
        <v>4.5634354352142541</v>
      </c>
      <c r="W205" s="103">
        <v>1.0469999999999999</v>
      </c>
      <c r="X205" s="104">
        <f t="shared" ref="X205:X268" si="72">W205*1000000/325851</f>
        <v>3.2131250172624908</v>
      </c>
      <c r="Y205" s="103">
        <v>0</v>
      </c>
      <c r="Z205" s="99">
        <f t="shared" ref="Z205:Z268" si="73">Y205*1000000/325851</f>
        <v>0</v>
      </c>
      <c r="AA205" s="103">
        <v>1.502</v>
      </c>
      <c r="AB205" s="105">
        <f t="shared" ref="AB205:AB268" si="74">AA205*1000000/325851</f>
        <v>4.6094687449171552</v>
      </c>
      <c r="AC205" s="106">
        <f t="shared" si="61"/>
        <v>6.9439999999999991</v>
      </c>
      <c r="AD205" s="105">
        <f t="shared" ref="AD205:AD268" si="75">AC205*1000000/325851</f>
        <v>21.310353505129644</v>
      </c>
    </row>
    <row r="206" spans="1:30" x14ac:dyDescent="0.2">
      <c r="A206" s="101">
        <v>38920</v>
      </c>
      <c r="B206" s="102" t="s">
        <v>106</v>
      </c>
      <c r="C206" s="103">
        <v>0</v>
      </c>
      <c r="D206" s="104">
        <f t="shared" ref="D206:D269" si="76">C206*1000000/325851</f>
        <v>0</v>
      </c>
      <c r="E206" s="103">
        <v>1.085</v>
      </c>
      <c r="F206" s="99">
        <f t="shared" ref="F206:H221" si="77">E206*1000000/325851</f>
        <v>3.3297427351765072</v>
      </c>
      <c r="G206" s="103">
        <v>0.72299999999999998</v>
      </c>
      <c r="H206" s="104">
        <f t="shared" si="77"/>
        <v>2.2188055276798293</v>
      </c>
      <c r="I206" s="103">
        <v>0.90500000000000003</v>
      </c>
      <c r="J206" s="99">
        <f t="shared" si="65"/>
        <v>2.777343018741695</v>
      </c>
      <c r="K206" s="103">
        <v>0</v>
      </c>
      <c r="L206" s="104">
        <f t="shared" si="66"/>
        <v>0</v>
      </c>
      <c r="M206" s="103">
        <v>0</v>
      </c>
      <c r="N206" s="99">
        <f t="shared" si="67"/>
        <v>0</v>
      </c>
      <c r="O206" s="103">
        <v>0</v>
      </c>
      <c r="P206" s="104">
        <f t="shared" si="68"/>
        <v>0</v>
      </c>
      <c r="Q206" s="103">
        <v>0</v>
      </c>
      <c r="R206" s="99">
        <f t="shared" si="69"/>
        <v>0</v>
      </c>
      <c r="S206" s="103">
        <v>0</v>
      </c>
      <c r="T206" s="104">
        <f t="shared" si="70"/>
        <v>0</v>
      </c>
      <c r="U206" s="103">
        <v>1.01</v>
      </c>
      <c r="V206" s="99">
        <f t="shared" si="71"/>
        <v>3.0995761866620017</v>
      </c>
      <c r="W206" s="103">
        <v>1.05</v>
      </c>
      <c r="X206" s="104">
        <f t="shared" si="72"/>
        <v>3.2223316792030712</v>
      </c>
      <c r="Y206" s="103">
        <v>0</v>
      </c>
      <c r="Z206" s="99">
        <f t="shared" si="73"/>
        <v>0</v>
      </c>
      <c r="AA206" s="103">
        <v>0.14899999999999999</v>
      </c>
      <c r="AB206" s="105">
        <f t="shared" si="74"/>
        <v>0.45726420971548348</v>
      </c>
      <c r="AC206" s="106">
        <f t="shared" ref="AC206:AC269" si="78">C206+E206+G206+I206+K206+M206+O206+Q206+S206+U206+W206+Y206+AA206</f>
        <v>4.9219999999999997</v>
      </c>
      <c r="AD206" s="105">
        <f t="shared" si="75"/>
        <v>15.105063357178588</v>
      </c>
    </row>
    <row r="207" spans="1:30" x14ac:dyDescent="0.2">
      <c r="A207" s="101">
        <v>38921</v>
      </c>
      <c r="B207" s="102" t="s">
        <v>107</v>
      </c>
      <c r="C207" s="103">
        <v>0</v>
      </c>
      <c r="D207" s="104">
        <f t="shared" si="76"/>
        <v>0</v>
      </c>
      <c r="E207" s="103">
        <v>1.083</v>
      </c>
      <c r="F207" s="99">
        <f t="shared" si="77"/>
        <v>3.3236049605494538</v>
      </c>
      <c r="G207" s="103">
        <v>0.72299999999999998</v>
      </c>
      <c r="H207" s="104">
        <f t="shared" si="77"/>
        <v>2.2188055276798293</v>
      </c>
      <c r="I207" s="103">
        <v>0.90500000000000003</v>
      </c>
      <c r="J207" s="99">
        <f t="shared" si="65"/>
        <v>2.777343018741695</v>
      </c>
      <c r="K207" s="103">
        <v>0</v>
      </c>
      <c r="L207" s="104">
        <f t="shared" si="66"/>
        <v>0</v>
      </c>
      <c r="M207" s="103">
        <v>0</v>
      </c>
      <c r="N207" s="99">
        <f t="shared" si="67"/>
        <v>0</v>
      </c>
      <c r="O207" s="103">
        <v>0</v>
      </c>
      <c r="P207" s="104">
        <f t="shared" si="68"/>
        <v>0</v>
      </c>
      <c r="Q207" s="103">
        <v>0</v>
      </c>
      <c r="R207" s="99">
        <f t="shared" si="69"/>
        <v>0</v>
      </c>
      <c r="S207" s="103">
        <v>0</v>
      </c>
      <c r="T207" s="104">
        <f t="shared" si="70"/>
        <v>0</v>
      </c>
      <c r="U207" s="103">
        <v>0.55700000000000005</v>
      </c>
      <c r="V207" s="99">
        <f t="shared" si="71"/>
        <v>1.7093702336343912</v>
      </c>
      <c r="W207" s="103">
        <v>1.052</v>
      </c>
      <c r="X207" s="104">
        <f t="shared" si="72"/>
        <v>3.2284694538301246</v>
      </c>
      <c r="Y207" s="103">
        <v>0</v>
      </c>
      <c r="Z207" s="99">
        <f t="shared" si="73"/>
        <v>0</v>
      </c>
      <c r="AA207" s="103">
        <v>0</v>
      </c>
      <c r="AB207" s="105">
        <f t="shared" si="74"/>
        <v>0</v>
      </c>
      <c r="AC207" s="106">
        <f t="shared" si="78"/>
        <v>4.32</v>
      </c>
      <c r="AD207" s="105">
        <f t="shared" si="75"/>
        <v>13.257593194435493</v>
      </c>
    </row>
    <row r="208" spans="1:30" x14ac:dyDescent="0.2">
      <c r="A208" s="101">
        <v>38922</v>
      </c>
      <c r="B208" s="102" t="s">
        <v>108</v>
      </c>
      <c r="C208" s="103">
        <v>0</v>
      </c>
      <c r="D208" s="104">
        <f t="shared" si="76"/>
        <v>0</v>
      </c>
      <c r="E208" s="103">
        <v>0.67100000000000004</v>
      </c>
      <c r="F208" s="99">
        <f t="shared" si="77"/>
        <v>2.0592233873764387</v>
      </c>
      <c r="G208" s="103">
        <v>0.72499999999999998</v>
      </c>
      <c r="H208" s="104">
        <f t="shared" si="77"/>
        <v>2.2249433023068828</v>
      </c>
      <c r="I208" s="103">
        <v>0.90800000000000003</v>
      </c>
      <c r="J208" s="99">
        <f t="shared" si="65"/>
        <v>2.7865496806822749</v>
      </c>
      <c r="K208" s="103">
        <v>0</v>
      </c>
      <c r="L208" s="104">
        <f t="shared" si="66"/>
        <v>0</v>
      </c>
      <c r="M208" s="103">
        <v>0</v>
      </c>
      <c r="N208" s="99">
        <f t="shared" si="67"/>
        <v>0</v>
      </c>
      <c r="O208" s="103">
        <v>0</v>
      </c>
      <c r="P208" s="104">
        <f t="shared" si="68"/>
        <v>0</v>
      </c>
      <c r="Q208" s="103">
        <v>0</v>
      </c>
      <c r="R208" s="99">
        <f t="shared" si="69"/>
        <v>0</v>
      </c>
      <c r="S208" s="103">
        <v>0</v>
      </c>
      <c r="T208" s="104">
        <f t="shared" si="70"/>
        <v>0</v>
      </c>
      <c r="U208" s="103">
        <v>0.55200000000000005</v>
      </c>
      <c r="V208" s="99">
        <f t="shared" si="71"/>
        <v>1.6940257970667576</v>
      </c>
      <c r="W208" s="103">
        <v>1.054</v>
      </c>
      <c r="X208" s="104">
        <f t="shared" si="72"/>
        <v>3.2346072284571781</v>
      </c>
      <c r="Y208" s="103">
        <v>0</v>
      </c>
      <c r="Z208" s="99">
        <f t="shared" si="73"/>
        <v>0</v>
      </c>
      <c r="AA208" s="103">
        <v>0</v>
      </c>
      <c r="AB208" s="105">
        <f t="shared" si="74"/>
        <v>0</v>
      </c>
      <c r="AC208" s="106">
        <f t="shared" si="78"/>
        <v>3.91</v>
      </c>
      <c r="AD208" s="105">
        <f t="shared" si="75"/>
        <v>11.999349395889533</v>
      </c>
    </row>
    <row r="209" spans="1:30" x14ac:dyDescent="0.2">
      <c r="A209" s="101">
        <v>38923</v>
      </c>
      <c r="B209" s="102" t="s">
        <v>109</v>
      </c>
      <c r="C209" s="103">
        <v>0</v>
      </c>
      <c r="D209" s="104">
        <f t="shared" si="76"/>
        <v>0</v>
      </c>
      <c r="E209" s="103">
        <v>0.25700000000000001</v>
      </c>
      <c r="F209" s="99">
        <f t="shared" si="77"/>
        <v>0.78870403957637081</v>
      </c>
      <c r="G209" s="103">
        <v>0.72399999999999998</v>
      </c>
      <c r="H209" s="104">
        <f t="shared" si="77"/>
        <v>2.2218744149933558</v>
      </c>
      <c r="I209" s="103">
        <v>0.90900000000000003</v>
      </c>
      <c r="J209" s="99">
        <f t="shared" si="65"/>
        <v>2.7896185679958019</v>
      </c>
      <c r="K209" s="103">
        <v>0</v>
      </c>
      <c r="L209" s="104">
        <f t="shared" si="66"/>
        <v>0</v>
      </c>
      <c r="M209" s="103">
        <v>0</v>
      </c>
      <c r="N209" s="99">
        <f t="shared" si="67"/>
        <v>0</v>
      </c>
      <c r="O209" s="103">
        <v>0</v>
      </c>
      <c r="P209" s="104">
        <f t="shared" si="68"/>
        <v>0</v>
      </c>
      <c r="Q209" s="103">
        <v>0</v>
      </c>
      <c r="R209" s="99">
        <f t="shared" si="69"/>
        <v>0</v>
      </c>
      <c r="S209" s="103">
        <v>0</v>
      </c>
      <c r="T209" s="104">
        <f t="shared" si="70"/>
        <v>0</v>
      </c>
      <c r="U209" s="103">
        <v>1.5009999999999999</v>
      </c>
      <c r="V209" s="99">
        <f t="shared" si="71"/>
        <v>4.6063998576036287</v>
      </c>
      <c r="W209" s="103">
        <v>1.0509999999999999</v>
      </c>
      <c r="X209" s="104">
        <f t="shared" si="72"/>
        <v>3.2254005665165981</v>
      </c>
      <c r="Y209" s="103">
        <v>0</v>
      </c>
      <c r="Z209" s="99">
        <f t="shared" si="73"/>
        <v>0</v>
      </c>
      <c r="AA209" s="103">
        <v>0</v>
      </c>
      <c r="AB209" s="105">
        <f t="shared" si="74"/>
        <v>0</v>
      </c>
      <c r="AC209" s="106">
        <f t="shared" si="78"/>
        <v>4.4420000000000002</v>
      </c>
      <c r="AD209" s="105">
        <f t="shared" si="75"/>
        <v>13.631997446685755</v>
      </c>
    </row>
    <row r="210" spans="1:30" x14ac:dyDescent="0.2">
      <c r="A210" s="101">
        <v>38924</v>
      </c>
      <c r="B210" s="102" t="s">
        <v>110</v>
      </c>
      <c r="C210" s="103">
        <v>0</v>
      </c>
      <c r="D210" s="104">
        <f t="shared" si="76"/>
        <v>0</v>
      </c>
      <c r="E210" s="103">
        <v>0.623</v>
      </c>
      <c r="F210" s="99">
        <f t="shared" si="77"/>
        <v>1.9119167963271557</v>
      </c>
      <c r="G210" s="103">
        <v>0.72299999999999998</v>
      </c>
      <c r="H210" s="104">
        <f t="shared" si="77"/>
        <v>2.2188055276798293</v>
      </c>
      <c r="I210" s="103">
        <v>0.90500000000000003</v>
      </c>
      <c r="J210" s="99">
        <f t="shared" si="65"/>
        <v>2.777343018741695</v>
      </c>
      <c r="K210" s="103">
        <v>0</v>
      </c>
      <c r="L210" s="104">
        <f t="shared" si="66"/>
        <v>0</v>
      </c>
      <c r="M210" s="103">
        <v>0</v>
      </c>
      <c r="N210" s="99">
        <f t="shared" si="67"/>
        <v>0</v>
      </c>
      <c r="O210" s="103">
        <v>0</v>
      </c>
      <c r="P210" s="104">
        <f t="shared" si="68"/>
        <v>0</v>
      </c>
      <c r="Q210" s="103">
        <v>0</v>
      </c>
      <c r="R210" s="99">
        <f t="shared" si="69"/>
        <v>0</v>
      </c>
      <c r="S210" s="103">
        <v>0</v>
      </c>
      <c r="T210" s="104">
        <f t="shared" si="70"/>
        <v>0</v>
      </c>
      <c r="U210" s="103">
        <v>0.67900000000000005</v>
      </c>
      <c r="V210" s="99">
        <f t="shared" si="71"/>
        <v>2.083774485884653</v>
      </c>
      <c r="W210" s="103">
        <v>1.0409999999999999</v>
      </c>
      <c r="X210" s="104">
        <f t="shared" si="72"/>
        <v>3.1947116933813304</v>
      </c>
      <c r="Y210" s="103">
        <v>0</v>
      </c>
      <c r="Z210" s="99">
        <f t="shared" si="73"/>
        <v>0</v>
      </c>
      <c r="AA210" s="103">
        <v>0</v>
      </c>
      <c r="AB210" s="105">
        <f t="shared" si="74"/>
        <v>0</v>
      </c>
      <c r="AC210" s="106">
        <f t="shared" si="78"/>
        <v>3.9710000000000005</v>
      </c>
      <c r="AD210" s="105">
        <f t="shared" si="75"/>
        <v>12.186551522014664</v>
      </c>
    </row>
    <row r="211" spans="1:30" x14ac:dyDescent="0.2">
      <c r="A211" s="101">
        <v>38925</v>
      </c>
      <c r="B211" s="102" t="s">
        <v>111</v>
      </c>
      <c r="C211" s="103">
        <v>0</v>
      </c>
      <c r="D211" s="104">
        <f t="shared" si="76"/>
        <v>0</v>
      </c>
      <c r="E211" s="103">
        <v>0.624</v>
      </c>
      <c r="F211" s="99">
        <f t="shared" si="77"/>
        <v>1.9149856836406824</v>
      </c>
      <c r="G211" s="103">
        <v>0.72299999999999998</v>
      </c>
      <c r="H211" s="104">
        <f t="shared" si="77"/>
        <v>2.2188055276798293</v>
      </c>
      <c r="I211" s="103">
        <v>0.90400000000000003</v>
      </c>
      <c r="J211" s="99">
        <f t="shared" si="65"/>
        <v>2.774274131428168</v>
      </c>
      <c r="K211" s="103">
        <v>0</v>
      </c>
      <c r="L211" s="104">
        <f t="shared" si="66"/>
        <v>0</v>
      </c>
      <c r="M211" s="103">
        <v>0</v>
      </c>
      <c r="N211" s="99">
        <f t="shared" si="67"/>
        <v>0</v>
      </c>
      <c r="O211" s="103">
        <v>0</v>
      </c>
      <c r="P211" s="104">
        <f t="shared" si="68"/>
        <v>0</v>
      </c>
      <c r="Q211" s="103">
        <v>0</v>
      </c>
      <c r="R211" s="99">
        <f t="shared" si="69"/>
        <v>0</v>
      </c>
      <c r="S211" s="103">
        <v>0</v>
      </c>
      <c r="T211" s="104">
        <f t="shared" si="70"/>
        <v>0</v>
      </c>
      <c r="U211" s="103">
        <v>0</v>
      </c>
      <c r="V211" s="99">
        <f t="shared" si="71"/>
        <v>0</v>
      </c>
      <c r="W211" s="103">
        <v>1.056</v>
      </c>
      <c r="X211" s="104">
        <f t="shared" si="72"/>
        <v>3.240745003084232</v>
      </c>
      <c r="Y211" s="103">
        <v>0</v>
      </c>
      <c r="Z211" s="99">
        <f t="shared" si="73"/>
        <v>0</v>
      </c>
      <c r="AA211" s="103">
        <v>0.73799999999999999</v>
      </c>
      <c r="AB211" s="105">
        <f t="shared" si="74"/>
        <v>2.26483883738273</v>
      </c>
      <c r="AC211" s="106">
        <f t="shared" si="78"/>
        <v>4.0449999999999999</v>
      </c>
      <c r="AD211" s="105">
        <f t="shared" si="75"/>
        <v>12.413649183215641</v>
      </c>
    </row>
    <row r="212" spans="1:30" x14ac:dyDescent="0.2">
      <c r="A212" s="101">
        <v>38926</v>
      </c>
      <c r="B212" s="102" t="s">
        <v>112</v>
      </c>
      <c r="C212" s="103">
        <v>0</v>
      </c>
      <c r="D212" s="104">
        <f t="shared" si="76"/>
        <v>0</v>
      </c>
      <c r="E212" s="103">
        <v>0.623</v>
      </c>
      <c r="F212" s="99">
        <f t="shared" si="77"/>
        <v>1.9119167963271557</v>
      </c>
      <c r="G212" s="103">
        <v>0.72299999999999998</v>
      </c>
      <c r="H212" s="104">
        <f t="shared" si="77"/>
        <v>2.2188055276798293</v>
      </c>
      <c r="I212" s="103">
        <v>0.90400000000000003</v>
      </c>
      <c r="J212" s="99">
        <f t="shared" si="65"/>
        <v>2.774274131428168</v>
      </c>
      <c r="K212" s="103">
        <v>0</v>
      </c>
      <c r="L212" s="104">
        <f t="shared" si="66"/>
        <v>0</v>
      </c>
      <c r="M212" s="103">
        <v>0</v>
      </c>
      <c r="N212" s="99">
        <f t="shared" si="67"/>
        <v>0</v>
      </c>
      <c r="O212" s="103">
        <v>0</v>
      </c>
      <c r="P212" s="104">
        <f t="shared" si="68"/>
        <v>0</v>
      </c>
      <c r="Q212" s="103">
        <v>0</v>
      </c>
      <c r="R212" s="99">
        <f t="shared" si="69"/>
        <v>0</v>
      </c>
      <c r="S212" s="103">
        <v>0</v>
      </c>
      <c r="T212" s="104">
        <f t="shared" si="70"/>
        <v>0</v>
      </c>
      <c r="U212" s="103">
        <v>0</v>
      </c>
      <c r="V212" s="99">
        <f t="shared" si="71"/>
        <v>0</v>
      </c>
      <c r="W212" s="103">
        <v>1.054</v>
      </c>
      <c r="X212" s="104">
        <f t="shared" si="72"/>
        <v>3.2346072284571781</v>
      </c>
      <c r="Y212" s="103">
        <v>0</v>
      </c>
      <c r="Z212" s="99">
        <f t="shared" si="73"/>
        <v>0</v>
      </c>
      <c r="AA212" s="103">
        <v>0</v>
      </c>
      <c r="AB212" s="105">
        <f t="shared" si="74"/>
        <v>0</v>
      </c>
      <c r="AC212" s="106">
        <f t="shared" si="78"/>
        <v>3.3040000000000003</v>
      </c>
      <c r="AD212" s="105">
        <f t="shared" si="75"/>
        <v>10.139603683892332</v>
      </c>
    </row>
    <row r="213" spans="1:30" x14ac:dyDescent="0.2">
      <c r="A213" s="101">
        <v>38927</v>
      </c>
      <c r="B213" s="102" t="s">
        <v>113</v>
      </c>
      <c r="C213" s="103">
        <v>0</v>
      </c>
      <c r="D213" s="104">
        <f t="shared" si="76"/>
        <v>0</v>
      </c>
      <c r="E213" s="103">
        <v>0.623</v>
      </c>
      <c r="F213" s="99">
        <f t="shared" si="77"/>
        <v>1.9119167963271557</v>
      </c>
      <c r="G213" s="103">
        <v>0.72199999999999998</v>
      </c>
      <c r="H213" s="104">
        <f t="shared" si="77"/>
        <v>2.2157366403663024</v>
      </c>
      <c r="I213" s="103">
        <v>0.90400000000000003</v>
      </c>
      <c r="J213" s="99">
        <f t="shared" si="65"/>
        <v>2.774274131428168</v>
      </c>
      <c r="K213" s="103">
        <v>0</v>
      </c>
      <c r="L213" s="104">
        <f t="shared" si="66"/>
        <v>0</v>
      </c>
      <c r="M213" s="103">
        <v>0</v>
      </c>
      <c r="N213" s="99">
        <f t="shared" si="67"/>
        <v>0</v>
      </c>
      <c r="O213" s="103">
        <v>0</v>
      </c>
      <c r="P213" s="104">
        <f t="shared" si="68"/>
        <v>0</v>
      </c>
      <c r="Q213" s="103">
        <v>0</v>
      </c>
      <c r="R213" s="99">
        <f t="shared" si="69"/>
        <v>0</v>
      </c>
      <c r="S213" s="103">
        <v>0</v>
      </c>
      <c r="T213" s="104">
        <f t="shared" si="70"/>
        <v>0</v>
      </c>
      <c r="U213" s="103">
        <v>0</v>
      </c>
      <c r="V213" s="99">
        <f t="shared" si="71"/>
        <v>0</v>
      </c>
      <c r="W213" s="103">
        <v>0.499</v>
      </c>
      <c r="X213" s="104">
        <f t="shared" si="72"/>
        <v>1.5313747694498405</v>
      </c>
      <c r="Y213" s="103">
        <v>0</v>
      </c>
      <c r="Z213" s="99">
        <f t="shared" si="73"/>
        <v>0</v>
      </c>
      <c r="AA213" s="103">
        <v>0</v>
      </c>
      <c r="AB213" s="105">
        <f t="shared" si="74"/>
        <v>0</v>
      </c>
      <c r="AC213" s="106">
        <f t="shared" si="78"/>
        <v>2.7480000000000002</v>
      </c>
      <c r="AD213" s="105">
        <f t="shared" si="75"/>
        <v>8.4333023375714671</v>
      </c>
    </row>
    <row r="214" spans="1:30" x14ac:dyDescent="0.2">
      <c r="A214" s="101">
        <v>38928</v>
      </c>
      <c r="B214" s="102" t="s">
        <v>114</v>
      </c>
      <c r="C214" s="103">
        <v>0</v>
      </c>
      <c r="D214" s="104">
        <f t="shared" si="76"/>
        <v>0</v>
      </c>
      <c r="E214" s="103">
        <v>0.623</v>
      </c>
      <c r="F214" s="99">
        <f t="shared" si="77"/>
        <v>1.9119167963271557</v>
      </c>
      <c r="G214" s="103">
        <v>0.72299999999999998</v>
      </c>
      <c r="H214" s="104">
        <f t="shared" si="77"/>
        <v>2.2188055276798293</v>
      </c>
      <c r="I214" s="103">
        <v>0.90400000000000003</v>
      </c>
      <c r="J214" s="99">
        <f t="shared" si="65"/>
        <v>2.774274131428168</v>
      </c>
      <c r="K214" s="103">
        <v>0</v>
      </c>
      <c r="L214" s="104">
        <f t="shared" si="66"/>
        <v>0</v>
      </c>
      <c r="M214" s="103">
        <v>0</v>
      </c>
      <c r="N214" s="99">
        <f t="shared" si="67"/>
        <v>0</v>
      </c>
      <c r="O214" s="103">
        <v>0</v>
      </c>
      <c r="P214" s="104">
        <f t="shared" si="68"/>
        <v>0</v>
      </c>
      <c r="Q214" s="103">
        <v>0</v>
      </c>
      <c r="R214" s="99">
        <f t="shared" si="69"/>
        <v>0</v>
      </c>
      <c r="S214" s="103">
        <v>0</v>
      </c>
      <c r="T214" s="104">
        <f t="shared" si="70"/>
        <v>0</v>
      </c>
      <c r="U214" s="103">
        <v>0</v>
      </c>
      <c r="V214" s="99">
        <f t="shared" si="71"/>
        <v>0</v>
      </c>
      <c r="W214" s="103">
        <v>1.0569999999999999</v>
      </c>
      <c r="X214" s="104">
        <f t="shared" si="72"/>
        <v>3.2438138903977585</v>
      </c>
      <c r="Y214" s="103">
        <v>0</v>
      </c>
      <c r="Z214" s="99">
        <f t="shared" si="73"/>
        <v>0</v>
      </c>
      <c r="AA214" s="103">
        <v>0</v>
      </c>
      <c r="AB214" s="105">
        <f t="shared" si="74"/>
        <v>0</v>
      </c>
      <c r="AC214" s="106">
        <f t="shared" si="78"/>
        <v>3.3069999999999999</v>
      </c>
      <c r="AD214" s="105">
        <f t="shared" si="75"/>
        <v>10.148810345832912</v>
      </c>
    </row>
    <row r="215" spans="1:30" x14ac:dyDescent="0.2">
      <c r="A215" s="101">
        <v>38929</v>
      </c>
      <c r="B215" s="102" t="s">
        <v>206</v>
      </c>
      <c r="C215" s="103">
        <v>0</v>
      </c>
      <c r="D215" s="104">
        <f t="shared" si="76"/>
        <v>0</v>
      </c>
      <c r="E215" s="103">
        <v>0.623</v>
      </c>
      <c r="F215" s="99">
        <f t="shared" si="77"/>
        <v>1.9119167963271557</v>
      </c>
      <c r="G215" s="103">
        <v>0.72199999999999998</v>
      </c>
      <c r="H215" s="104">
        <f t="shared" si="77"/>
        <v>2.2157366403663024</v>
      </c>
      <c r="I215" s="103">
        <v>0.90300000000000002</v>
      </c>
      <c r="J215" s="99">
        <f t="shared" si="65"/>
        <v>2.7712052441146415</v>
      </c>
      <c r="K215" s="103">
        <v>0</v>
      </c>
      <c r="L215" s="104">
        <f t="shared" si="66"/>
        <v>0</v>
      </c>
      <c r="M215" s="103">
        <v>0</v>
      </c>
      <c r="N215" s="99">
        <f t="shared" si="67"/>
        <v>0</v>
      </c>
      <c r="O215" s="103">
        <v>0</v>
      </c>
      <c r="P215" s="104">
        <f t="shared" si="68"/>
        <v>0</v>
      </c>
      <c r="Q215" s="103">
        <v>0</v>
      </c>
      <c r="R215" s="99">
        <f t="shared" si="69"/>
        <v>0</v>
      </c>
      <c r="S215" s="103">
        <v>0</v>
      </c>
      <c r="T215" s="104">
        <f t="shared" si="70"/>
        <v>0</v>
      </c>
      <c r="U215" s="103">
        <v>0</v>
      </c>
      <c r="V215" s="99">
        <f t="shared" si="71"/>
        <v>0</v>
      </c>
      <c r="W215" s="103">
        <v>0.8</v>
      </c>
      <c r="X215" s="104">
        <f t="shared" si="72"/>
        <v>2.4551098508213878</v>
      </c>
      <c r="Y215" s="103">
        <v>0</v>
      </c>
      <c r="Z215" s="99">
        <f t="shared" si="73"/>
        <v>0</v>
      </c>
      <c r="AA215" s="103">
        <v>0</v>
      </c>
      <c r="AB215" s="105">
        <f t="shared" si="74"/>
        <v>0</v>
      </c>
      <c r="AC215" s="106">
        <f t="shared" si="78"/>
        <v>3.048</v>
      </c>
      <c r="AD215" s="105">
        <f t="shared" si="75"/>
        <v>9.3539685316294872</v>
      </c>
    </row>
    <row r="216" spans="1:30" x14ac:dyDescent="0.2">
      <c r="A216" s="101">
        <v>38930</v>
      </c>
      <c r="B216" s="102" t="s">
        <v>207</v>
      </c>
      <c r="C216" s="103">
        <v>0</v>
      </c>
      <c r="D216" s="104">
        <f t="shared" si="76"/>
        <v>0</v>
      </c>
      <c r="E216" s="103">
        <v>0.624</v>
      </c>
      <c r="F216" s="99">
        <f t="shared" si="77"/>
        <v>1.9149856836406824</v>
      </c>
      <c r="G216" s="103">
        <v>0.72199999999999998</v>
      </c>
      <c r="H216" s="104">
        <f t="shared" si="77"/>
        <v>2.2157366403663024</v>
      </c>
      <c r="I216" s="103">
        <v>0.90400000000000003</v>
      </c>
      <c r="J216" s="99">
        <f t="shared" si="65"/>
        <v>2.774274131428168</v>
      </c>
      <c r="K216" s="103">
        <v>0</v>
      </c>
      <c r="L216" s="104">
        <f t="shared" si="66"/>
        <v>0</v>
      </c>
      <c r="M216" s="103">
        <v>0</v>
      </c>
      <c r="N216" s="99">
        <f t="shared" si="67"/>
        <v>0</v>
      </c>
      <c r="O216" s="103">
        <v>0</v>
      </c>
      <c r="P216" s="104">
        <f t="shared" si="68"/>
        <v>0</v>
      </c>
      <c r="Q216" s="103">
        <v>0</v>
      </c>
      <c r="R216" s="99">
        <f t="shared" si="69"/>
        <v>0</v>
      </c>
      <c r="S216" s="103">
        <v>0</v>
      </c>
      <c r="T216" s="104">
        <f t="shared" si="70"/>
        <v>0</v>
      </c>
      <c r="U216" s="103">
        <v>0</v>
      </c>
      <c r="V216" s="99">
        <f t="shared" si="71"/>
        <v>0</v>
      </c>
      <c r="W216" s="103">
        <v>1.0569999999999999</v>
      </c>
      <c r="X216" s="104">
        <f t="shared" si="72"/>
        <v>3.2438138903977585</v>
      </c>
      <c r="Y216" s="103">
        <v>0</v>
      </c>
      <c r="Z216" s="99">
        <f t="shared" si="73"/>
        <v>0</v>
      </c>
      <c r="AA216" s="103">
        <v>0</v>
      </c>
      <c r="AB216" s="105">
        <f t="shared" si="74"/>
        <v>0</v>
      </c>
      <c r="AC216" s="106">
        <f t="shared" si="78"/>
        <v>3.3069999999999999</v>
      </c>
      <c r="AD216" s="105">
        <f t="shared" si="75"/>
        <v>10.148810345832912</v>
      </c>
    </row>
    <row r="217" spans="1:30" x14ac:dyDescent="0.2">
      <c r="A217" s="101">
        <v>38931</v>
      </c>
      <c r="B217" s="102" t="s">
        <v>208</v>
      </c>
      <c r="C217" s="103">
        <v>0</v>
      </c>
      <c r="D217" s="104">
        <f t="shared" si="76"/>
        <v>0</v>
      </c>
      <c r="E217" s="103">
        <v>0.61899999999999999</v>
      </c>
      <c r="F217" s="99">
        <f t="shared" si="77"/>
        <v>1.8996412470730488</v>
      </c>
      <c r="G217" s="103">
        <v>0.72299999999999998</v>
      </c>
      <c r="H217" s="104">
        <f t="shared" si="77"/>
        <v>2.2188055276798293</v>
      </c>
      <c r="I217" s="103">
        <v>0.90300000000000002</v>
      </c>
      <c r="J217" s="99">
        <f t="shared" si="65"/>
        <v>2.7712052441146415</v>
      </c>
      <c r="K217" s="103">
        <v>0</v>
      </c>
      <c r="L217" s="104">
        <f t="shared" si="66"/>
        <v>0</v>
      </c>
      <c r="M217" s="103">
        <v>0</v>
      </c>
      <c r="N217" s="99">
        <f t="shared" si="67"/>
        <v>0</v>
      </c>
      <c r="O217" s="103">
        <v>0.80200000000000005</v>
      </c>
      <c r="P217" s="104">
        <f t="shared" si="68"/>
        <v>2.4612476254484412</v>
      </c>
      <c r="Q217" s="103">
        <v>0</v>
      </c>
      <c r="R217" s="99">
        <f t="shared" si="69"/>
        <v>0</v>
      </c>
      <c r="S217" s="103">
        <v>0</v>
      </c>
      <c r="T217" s="104">
        <f t="shared" si="70"/>
        <v>0</v>
      </c>
      <c r="U217" s="103">
        <v>0.67900000000000005</v>
      </c>
      <c r="V217" s="99">
        <f t="shared" si="71"/>
        <v>2.083774485884653</v>
      </c>
      <c r="W217" s="103">
        <v>1.046</v>
      </c>
      <c r="X217" s="104">
        <f t="shared" si="72"/>
        <v>3.2100561299489643</v>
      </c>
      <c r="Y217" s="103">
        <v>0</v>
      </c>
      <c r="Z217" s="99">
        <f t="shared" si="73"/>
        <v>0</v>
      </c>
      <c r="AA217" s="103">
        <v>0.73499999999999999</v>
      </c>
      <c r="AB217" s="105">
        <f t="shared" si="74"/>
        <v>2.25563217544215</v>
      </c>
      <c r="AC217" s="106">
        <f t="shared" si="78"/>
        <v>5.5070000000000006</v>
      </c>
      <c r="AD217" s="105">
        <f t="shared" si="75"/>
        <v>16.900362435591731</v>
      </c>
    </row>
    <row r="218" spans="1:30" x14ac:dyDescent="0.2">
      <c r="A218" s="101">
        <v>38932</v>
      </c>
      <c r="B218" s="102" t="s">
        <v>209</v>
      </c>
      <c r="C218" s="103">
        <v>0</v>
      </c>
      <c r="D218" s="104">
        <f t="shared" si="76"/>
        <v>0</v>
      </c>
      <c r="E218" s="103">
        <v>0.61599999999999999</v>
      </c>
      <c r="F218" s="99">
        <f t="shared" si="77"/>
        <v>1.8904345851324684</v>
      </c>
      <c r="G218" s="103">
        <v>0.71899999999999997</v>
      </c>
      <c r="H218" s="104">
        <f t="shared" si="77"/>
        <v>2.2065299784257224</v>
      </c>
      <c r="I218" s="103">
        <v>0.47499999999999998</v>
      </c>
      <c r="J218" s="99">
        <f t="shared" si="65"/>
        <v>1.4577214739251989</v>
      </c>
      <c r="K218" s="103">
        <v>0</v>
      </c>
      <c r="L218" s="104">
        <f t="shared" si="66"/>
        <v>0</v>
      </c>
      <c r="M218" s="103">
        <v>0</v>
      </c>
      <c r="N218" s="99">
        <f t="shared" si="67"/>
        <v>0</v>
      </c>
      <c r="O218" s="103">
        <v>1.454</v>
      </c>
      <c r="P218" s="104">
        <f t="shared" si="68"/>
        <v>4.4621621538678724</v>
      </c>
      <c r="Q218" s="103">
        <v>0</v>
      </c>
      <c r="R218" s="99">
        <f t="shared" si="69"/>
        <v>0</v>
      </c>
      <c r="S218" s="103">
        <v>0</v>
      </c>
      <c r="T218" s="104">
        <f t="shared" si="70"/>
        <v>0</v>
      </c>
      <c r="U218" s="103">
        <v>1.0569999999999999</v>
      </c>
      <c r="V218" s="99">
        <f t="shared" si="71"/>
        <v>3.2438138903977585</v>
      </c>
      <c r="W218" s="103">
        <v>1.04</v>
      </c>
      <c r="X218" s="104">
        <f t="shared" si="72"/>
        <v>3.1916428060678039</v>
      </c>
      <c r="Y218" s="103">
        <v>0</v>
      </c>
      <c r="Z218" s="99">
        <f t="shared" si="73"/>
        <v>0</v>
      </c>
      <c r="AA218" s="103">
        <v>0.38100000000000001</v>
      </c>
      <c r="AB218" s="105">
        <f t="shared" si="74"/>
        <v>1.1692460664536859</v>
      </c>
      <c r="AC218" s="106">
        <f t="shared" si="78"/>
        <v>5.742</v>
      </c>
      <c r="AD218" s="105">
        <f t="shared" si="75"/>
        <v>17.621550954270511</v>
      </c>
    </row>
    <row r="219" spans="1:30" x14ac:dyDescent="0.2">
      <c r="A219" s="101">
        <v>38933</v>
      </c>
      <c r="B219" s="102" t="s">
        <v>210</v>
      </c>
      <c r="C219" s="103">
        <v>0</v>
      </c>
      <c r="D219" s="104">
        <f t="shared" si="76"/>
        <v>0</v>
      </c>
      <c r="E219" s="103">
        <v>0.61599999999999999</v>
      </c>
      <c r="F219" s="99">
        <f t="shared" si="77"/>
        <v>1.8904345851324684</v>
      </c>
      <c r="G219" s="103">
        <v>0.71699999999999997</v>
      </c>
      <c r="H219" s="104">
        <f t="shared" si="77"/>
        <v>2.2003922037986685</v>
      </c>
      <c r="I219" s="103">
        <v>0.81799999999999995</v>
      </c>
      <c r="J219" s="99">
        <f t="shared" si="65"/>
        <v>2.5103498224648688</v>
      </c>
      <c r="K219" s="103">
        <v>0</v>
      </c>
      <c r="L219" s="104">
        <f t="shared" si="66"/>
        <v>0</v>
      </c>
      <c r="M219" s="103">
        <v>0</v>
      </c>
      <c r="N219" s="99">
        <f t="shared" si="67"/>
        <v>0</v>
      </c>
      <c r="O219" s="103">
        <v>1.452</v>
      </c>
      <c r="P219" s="104">
        <f t="shared" si="68"/>
        <v>4.4560243792408185</v>
      </c>
      <c r="Q219" s="103">
        <v>0</v>
      </c>
      <c r="R219" s="99">
        <f t="shared" si="69"/>
        <v>0</v>
      </c>
      <c r="S219" s="103">
        <v>0</v>
      </c>
      <c r="T219" s="104">
        <f t="shared" si="70"/>
        <v>0</v>
      </c>
      <c r="U219" s="103">
        <v>1.4350000000000001</v>
      </c>
      <c r="V219" s="99">
        <f t="shared" si="71"/>
        <v>4.4038532949108644</v>
      </c>
      <c r="W219" s="103">
        <v>1.036</v>
      </c>
      <c r="X219" s="104">
        <f t="shared" si="72"/>
        <v>3.179367256813697</v>
      </c>
      <c r="Y219" s="103">
        <v>0</v>
      </c>
      <c r="Z219" s="99">
        <f t="shared" si="73"/>
        <v>0</v>
      </c>
      <c r="AA219" s="103">
        <v>0.91600000000000004</v>
      </c>
      <c r="AB219" s="105">
        <f t="shared" si="74"/>
        <v>2.8111007791904887</v>
      </c>
      <c r="AC219" s="106">
        <f t="shared" si="78"/>
        <v>6.99</v>
      </c>
      <c r="AD219" s="105">
        <f t="shared" si="75"/>
        <v>21.451522321551874</v>
      </c>
    </row>
    <row r="220" spans="1:30" x14ac:dyDescent="0.2">
      <c r="A220" s="101">
        <v>38934</v>
      </c>
      <c r="B220" s="102" t="s">
        <v>211</v>
      </c>
      <c r="C220" s="103">
        <v>0</v>
      </c>
      <c r="D220" s="104">
        <f t="shared" si="76"/>
        <v>0</v>
      </c>
      <c r="E220" s="103">
        <v>0.61599999999999999</v>
      </c>
      <c r="F220" s="99">
        <f t="shared" si="77"/>
        <v>1.8904345851324684</v>
      </c>
      <c r="G220" s="103">
        <v>0.71599999999999997</v>
      </c>
      <c r="H220" s="104">
        <f t="shared" si="77"/>
        <v>2.197323316485142</v>
      </c>
      <c r="I220" s="103">
        <v>0</v>
      </c>
      <c r="J220" s="99">
        <f t="shared" si="65"/>
        <v>0</v>
      </c>
      <c r="K220" s="103">
        <v>0</v>
      </c>
      <c r="L220" s="104">
        <f t="shared" si="66"/>
        <v>0</v>
      </c>
      <c r="M220" s="103">
        <v>0</v>
      </c>
      <c r="N220" s="99">
        <f t="shared" si="67"/>
        <v>0</v>
      </c>
      <c r="O220" s="103">
        <v>1.4430000000000001</v>
      </c>
      <c r="P220" s="104">
        <f t="shared" si="68"/>
        <v>4.4284043934190782</v>
      </c>
      <c r="Q220" s="103">
        <v>0</v>
      </c>
      <c r="R220" s="99">
        <f t="shared" si="69"/>
        <v>0</v>
      </c>
      <c r="S220" s="103">
        <v>0</v>
      </c>
      <c r="T220" s="104">
        <f t="shared" si="70"/>
        <v>0</v>
      </c>
      <c r="U220" s="103">
        <v>0.57999999999999996</v>
      </c>
      <c r="V220" s="99">
        <f t="shared" si="71"/>
        <v>1.7799546418455061</v>
      </c>
      <c r="W220" s="103">
        <v>1.046</v>
      </c>
      <c r="X220" s="104">
        <f t="shared" si="72"/>
        <v>3.2100561299489643</v>
      </c>
      <c r="Y220" s="103">
        <v>0</v>
      </c>
      <c r="Z220" s="99">
        <f t="shared" si="73"/>
        <v>0</v>
      </c>
      <c r="AA220" s="103">
        <v>0</v>
      </c>
      <c r="AB220" s="105">
        <f t="shared" si="74"/>
        <v>0</v>
      </c>
      <c r="AC220" s="106">
        <f t="shared" si="78"/>
        <v>4.4009999999999998</v>
      </c>
      <c r="AD220" s="105">
        <f t="shared" si="75"/>
        <v>13.50617306683116</v>
      </c>
    </row>
    <row r="221" spans="1:30" x14ac:dyDescent="0.2">
      <c r="A221" s="101">
        <v>38935</v>
      </c>
      <c r="B221" s="102" t="s">
        <v>212</v>
      </c>
      <c r="C221" s="103">
        <v>0</v>
      </c>
      <c r="D221" s="104">
        <f t="shared" si="76"/>
        <v>0</v>
      </c>
      <c r="E221" s="103">
        <v>0.61599999999999999</v>
      </c>
      <c r="F221" s="99">
        <f t="shared" si="77"/>
        <v>1.8904345851324684</v>
      </c>
      <c r="G221" s="103">
        <v>0.71599999999999997</v>
      </c>
      <c r="H221" s="104">
        <f t="shared" si="77"/>
        <v>2.197323316485142</v>
      </c>
      <c r="I221" s="103">
        <v>0</v>
      </c>
      <c r="J221" s="99">
        <f t="shared" si="65"/>
        <v>0</v>
      </c>
      <c r="K221" s="103">
        <v>0</v>
      </c>
      <c r="L221" s="104">
        <f t="shared" si="66"/>
        <v>0</v>
      </c>
      <c r="M221" s="103">
        <v>0</v>
      </c>
      <c r="N221" s="99">
        <f t="shared" si="67"/>
        <v>0</v>
      </c>
      <c r="O221" s="103">
        <v>1.4419999999999999</v>
      </c>
      <c r="P221" s="104">
        <f t="shared" si="68"/>
        <v>4.4253355061055517</v>
      </c>
      <c r="Q221" s="103">
        <v>0</v>
      </c>
      <c r="R221" s="99">
        <f t="shared" si="69"/>
        <v>0</v>
      </c>
      <c r="S221" s="103">
        <v>0</v>
      </c>
      <c r="T221" s="104">
        <f t="shared" si="70"/>
        <v>0</v>
      </c>
      <c r="U221" s="103">
        <v>0</v>
      </c>
      <c r="V221" s="99">
        <f t="shared" si="71"/>
        <v>0</v>
      </c>
      <c r="W221" s="103">
        <v>0.41599999999999998</v>
      </c>
      <c r="X221" s="104">
        <f t="shared" si="72"/>
        <v>1.2766571224271217</v>
      </c>
      <c r="Y221" s="103">
        <v>0</v>
      </c>
      <c r="Z221" s="99">
        <f t="shared" si="73"/>
        <v>0</v>
      </c>
      <c r="AA221" s="103">
        <v>0</v>
      </c>
      <c r="AB221" s="105">
        <f t="shared" si="74"/>
        <v>0</v>
      </c>
      <c r="AC221" s="106">
        <f t="shared" si="78"/>
        <v>3.19</v>
      </c>
      <c r="AD221" s="105">
        <f t="shared" si="75"/>
        <v>9.7897505301502843</v>
      </c>
    </row>
    <row r="222" spans="1:30" x14ac:dyDescent="0.2">
      <c r="A222" s="101">
        <v>38936</v>
      </c>
      <c r="B222" s="102" t="s">
        <v>213</v>
      </c>
      <c r="C222" s="103">
        <v>0</v>
      </c>
      <c r="D222" s="104">
        <f t="shared" si="76"/>
        <v>0</v>
      </c>
      <c r="E222" s="103">
        <v>0.61399999999999999</v>
      </c>
      <c r="F222" s="99">
        <f t="shared" ref="F222:H237" si="79">E222*1000000/325851</f>
        <v>1.884296810505415</v>
      </c>
      <c r="G222" s="103">
        <v>0.71699999999999997</v>
      </c>
      <c r="H222" s="104">
        <f t="shared" si="79"/>
        <v>2.2003922037986685</v>
      </c>
      <c r="I222" s="103">
        <v>0.17699999999999999</v>
      </c>
      <c r="J222" s="99">
        <f t="shared" si="65"/>
        <v>0.54319305449423205</v>
      </c>
      <c r="K222" s="103">
        <v>0</v>
      </c>
      <c r="L222" s="104">
        <f t="shared" si="66"/>
        <v>0</v>
      </c>
      <c r="M222" s="103">
        <v>0</v>
      </c>
      <c r="N222" s="99">
        <f t="shared" si="67"/>
        <v>0</v>
      </c>
      <c r="O222" s="103">
        <v>1.4370000000000001</v>
      </c>
      <c r="P222" s="104">
        <f t="shared" si="68"/>
        <v>4.4099910695379174</v>
      </c>
      <c r="Q222" s="103">
        <v>0</v>
      </c>
      <c r="R222" s="99">
        <f t="shared" si="69"/>
        <v>0</v>
      </c>
      <c r="S222" s="103">
        <v>0</v>
      </c>
      <c r="T222" s="104">
        <f t="shared" si="70"/>
        <v>0</v>
      </c>
      <c r="U222" s="103">
        <v>0.80200000000000005</v>
      </c>
      <c r="V222" s="99">
        <f t="shared" si="71"/>
        <v>2.4612476254484412</v>
      </c>
      <c r="W222" s="103">
        <v>0.55900000000000005</v>
      </c>
      <c r="X222" s="104">
        <f t="shared" si="72"/>
        <v>1.7155080082614447</v>
      </c>
      <c r="Y222" s="103">
        <v>0</v>
      </c>
      <c r="Z222" s="99">
        <f t="shared" si="73"/>
        <v>0</v>
      </c>
      <c r="AA222" s="103">
        <v>0</v>
      </c>
      <c r="AB222" s="105">
        <f t="shared" si="74"/>
        <v>0</v>
      </c>
      <c r="AC222" s="106">
        <f t="shared" si="78"/>
        <v>4.306</v>
      </c>
      <c r="AD222" s="105">
        <f t="shared" si="75"/>
        <v>13.214628772046119</v>
      </c>
    </row>
    <row r="223" spans="1:30" x14ac:dyDescent="0.2">
      <c r="A223" s="101">
        <v>38937</v>
      </c>
      <c r="B223" s="102" t="s">
        <v>214</v>
      </c>
      <c r="C223" s="103">
        <v>0</v>
      </c>
      <c r="D223" s="104">
        <f t="shared" si="76"/>
        <v>0</v>
      </c>
      <c r="E223" s="103">
        <v>0.61599999999999999</v>
      </c>
      <c r="F223" s="99">
        <f t="shared" si="79"/>
        <v>1.8904345851324684</v>
      </c>
      <c r="G223" s="103">
        <v>0.71799999999999997</v>
      </c>
      <c r="H223" s="104">
        <f t="shared" si="79"/>
        <v>2.2034610911121955</v>
      </c>
      <c r="I223" s="103">
        <v>0.13100000000000001</v>
      </c>
      <c r="J223" s="99">
        <f t="shared" si="65"/>
        <v>0.40202423807200222</v>
      </c>
      <c r="K223" s="103">
        <v>0</v>
      </c>
      <c r="L223" s="104">
        <f t="shared" si="66"/>
        <v>0</v>
      </c>
      <c r="M223" s="103">
        <v>0</v>
      </c>
      <c r="N223" s="99">
        <f t="shared" si="67"/>
        <v>0</v>
      </c>
      <c r="O223" s="103">
        <v>1.4330000000000001</v>
      </c>
      <c r="P223" s="104">
        <f t="shared" si="68"/>
        <v>4.3977155202838105</v>
      </c>
      <c r="Q223" s="103">
        <v>0</v>
      </c>
      <c r="R223" s="99">
        <f t="shared" si="69"/>
        <v>0</v>
      </c>
      <c r="S223" s="103">
        <v>0</v>
      </c>
      <c r="T223" s="104">
        <f t="shared" si="70"/>
        <v>0</v>
      </c>
      <c r="U223" s="103">
        <v>0</v>
      </c>
      <c r="V223" s="99">
        <f t="shared" si="71"/>
        <v>0</v>
      </c>
      <c r="W223" s="103">
        <v>0.76600000000000001</v>
      </c>
      <c r="X223" s="104">
        <f t="shared" si="72"/>
        <v>2.3507676821614787</v>
      </c>
      <c r="Y223" s="103">
        <v>0</v>
      </c>
      <c r="Z223" s="99">
        <f t="shared" si="73"/>
        <v>0</v>
      </c>
      <c r="AA223" s="103">
        <v>0</v>
      </c>
      <c r="AB223" s="105">
        <f t="shared" si="74"/>
        <v>0</v>
      </c>
      <c r="AC223" s="106">
        <f t="shared" si="78"/>
        <v>3.6640000000000001</v>
      </c>
      <c r="AD223" s="105">
        <f t="shared" si="75"/>
        <v>11.244403116761955</v>
      </c>
    </row>
    <row r="224" spans="1:30" x14ac:dyDescent="0.2">
      <c r="A224" s="101">
        <v>38938</v>
      </c>
      <c r="B224" s="102" t="s">
        <v>215</v>
      </c>
      <c r="C224" s="103">
        <v>0</v>
      </c>
      <c r="D224" s="104">
        <f t="shared" si="76"/>
        <v>0</v>
      </c>
      <c r="E224" s="103">
        <v>0.61499999999999999</v>
      </c>
      <c r="F224" s="99">
        <f t="shared" si="79"/>
        <v>1.8873656978189417</v>
      </c>
      <c r="G224" s="103">
        <v>0.71499999999999997</v>
      </c>
      <c r="H224" s="104">
        <f t="shared" si="79"/>
        <v>2.1942544291716151</v>
      </c>
      <c r="I224" s="103">
        <v>1.9E-2</v>
      </c>
      <c r="J224" s="99">
        <f t="shared" si="65"/>
        <v>5.8308858957007957E-2</v>
      </c>
      <c r="K224" s="103">
        <v>0</v>
      </c>
      <c r="L224" s="104">
        <f t="shared" si="66"/>
        <v>0</v>
      </c>
      <c r="M224" s="103">
        <v>0</v>
      </c>
      <c r="N224" s="99">
        <f t="shared" si="67"/>
        <v>0</v>
      </c>
      <c r="O224" s="103">
        <v>1.4330000000000001</v>
      </c>
      <c r="P224" s="104">
        <f t="shared" si="68"/>
        <v>4.3977155202838105</v>
      </c>
      <c r="Q224" s="103">
        <v>0</v>
      </c>
      <c r="R224" s="99">
        <f t="shared" si="69"/>
        <v>0</v>
      </c>
      <c r="S224" s="103">
        <v>0</v>
      </c>
      <c r="T224" s="104">
        <f t="shared" si="70"/>
        <v>0</v>
      </c>
      <c r="U224" s="103">
        <v>0</v>
      </c>
      <c r="V224" s="99">
        <f t="shared" si="71"/>
        <v>0</v>
      </c>
      <c r="W224" s="103">
        <v>1.0369999999999999</v>
      </c>
      <c r="X224" s="104">
        <f t="shared" si="72"/>
        <v>3.1824361441272235</v>
      </c>
      <c r="Y224" s="103">
        <v>0</v>
      </c>
      <c r="Z224" s="99">
        <f t="shared" si="73"/>
        <v>0</v>
      </c>
      <c r="AA224" s="103">
        <v>0</v>
      </c>
      <c r="AB224" s="105">
        <f t="shared" si="74"/>
        <v>0</v>
      </c>
      <c r="AC224" s="106">
        <f t="shared" si="78"/>
        <v>3.819</v>
      </c>
      <c r="AD224" s="105">
        <f t="shared" si="75"/>
        <v>11.7200806503586</v>
      </c>
    </row>
    <row r="225" spans="1:30" x14ac:dyDescent="0.2">
      <c r="A225" s="101">
        <v>38939</v>
      </c>
      <c r="B225" s="102" t="s">
        <v>216</v>
      </c>
      <c r="C225" s="103">
        <v>0</v>
      </c>
      <c r="D225" s="104">
        <f t="shared" si="76"/>
        <v>0</v>
      </c>
      <c r="E225" s="103">
        <v>0.61599999999999999</v>
      </c>
      <c r="F225" s="99">
        <f t="shared" si="79"/>
        <v>1.8904345851324684</v>
      </c>
      <c r="G225" s="103">
        <v>0.26600000000000001</v>
      </c>
      <c r="H225" s="104">
        <f t="shared" si="79"/>
        <v>0.81632402539811144</v>
      </c>
      <c r="I225" s="103">
        <v>0</v>
      </c>
      <c r="J225" s="99">
        <f t="shared" si="65"/>
        <v>0</v>
      </c>
      <c r="K225" s="103">
        <v>0</v>
      </c>
      <c r="L225" s="104">
        <f t="shared" si="66"/>
        <v>0</v>
      </c>
      <c r="M225" s="103">
        <v>0</v>
      </c>
      <c r="N225" s="99">
        <f t="shared" si="67"/>
        <v>0</v>
      </c>
      <c r="O225" s="103">
        <v>1.43</v>
      </c>
      <c r="P225" s="104">
        <f t="shared" si="68"/>
        <v>4.3885088583432301</v>
      </c>
      <c r="Q225" s="103">
        <v>0</v>
      </c>
      <c r="R225" s="99">
        <f t="shared" si="69"/>
        <v>0</v>
      </c>
      <c r="S225" s="103">
        <v>0</v>
      </c>
      <c r="T225" s="104">
        <f t="shared" si="70"/>
        <v>0</v>
      </c>
      <c r="U225" s="103">
        <v>0</v>
      </c>
      <c r="V225" s="99">
        <f t="shared" si="71"/>
        <v>0</v>
      </c>
      <c r="W225" s="103">
        <v>0.38900000000000001</v>
      </c>
      <c r="X225" s="104">
        <f t="shared" si="72"/>
        <v>1.1937971649618997</v>
      </c>
      <c r="Y225" s="103">
        <v>0</v>
      </c>
      <c r="Z225" s="99">
        <f t="shared" si="73"/>
        <v>0</v>
      </c>
      <c r="AA225" s="103">
        <v>0</v>
      </c>
      <c r="AB225" s="105">
        <f t="shared" si="74"/>
        <v>0</v>
      </c>
      <c r="AC225" s="106">
        <f t="shared" si="78"/>
        <v>2.7009999999999996</v>
      </c>
      <c r="AD225" s="105">
        <f t="shared" si="75"/>
        <v>8.289064633835709</v>
      </c>
    </row>
    <row r="226" spans="1:30" x14ac:dyDescent="0.2">
      <c r="A226" s="101">
        <v>38940</v>
      </c>
      <c r="B226" s="102" t="s">
        <v>217</v>
      </c>
      <c r="C226" s="103">
        <v>0</v>
      </c>
      <c r="D226" s="104">
        <f t="shared" si="76"/>
        <v>0</v>
      </c>
      <c r="E226" s="103">
        <v>0.61699999999999999</v>
      </c>
      <c r="F226" s="99">
        <f t="shared" si="79"/>
        <v>1.8935034724459952</v>
      </c>
      <c r="G226" s="103">
        <v>0.499</v>
      </c>
      <c r="H226" s="104">
        <f t="shared" si="79"/>
        <v>1.5313747694498405</v>
      </c>
      <c r="I226" s="103">
        <v>0.26300000000000001</v>
      </c>
      <c r="J226" s="99">
        <f t="shared" si="65"/>
        <v>0.80711736345753116</v>
      </c>
      <c r="K226" s="103">
        <v>0</v>
      </c>
      <c r="L226" s="104">
        <f t="shared" si="66"/>
        <v>0</v>
      </c>
      <c r="M226" s="103">
        <v>0</v>
      </c>
      <c r="N226" s="99">
        <f t="shared" si="67"/>
        <v>0</v>
      </c>
      <c r="O226" s="103">
        <v>1.4319999999999999</v>
      </c>
      <c r="P226" s="104">
        <f t="shared" si="68"/>
        <v>4.394646632970284</v>
      </c>
      <c r="Q226" s="103">
        <v>0</v>
      </c>
      <c r="R226" s="99">
        <f t="shared" si="69"/>
        <v>0</v>
      </c>
      <c r="S226" s="103">
        <v>0</v>
      </c>
      <c r="T226" s="104">
        <f t="shared" si="70"/>
        <v>0</v>
      </c>
      <c r="U226" s="103">
        <v>0</v>
      </c>
      <c r="V226" s="99">
        <f t="shared" si="71"/>
        <v>0</v>
      </c>
      <c r="W226" s="103">
        <v>0.50600000000000001</v>
      </c>
      <c r="X226" s="104">
        <f t="shared" si="72"/>
        <v>1.5528569806445278</v>
      </c>
      <c r="Y226" s="103">
        <v>0</v>
      </c>
      <c r="Z226" s="99">
        <f t="shared" si="73"/>
        <v>0</v>
      </c>
      <c r="AA226" s="103">
        <v>0</v>
      </c>
      <c r="AB226" s="105">
        <f t="shared" si="74"/>
        <v>0</v>
      </c>
      <c r="AC226" s="106">
        <f t="shared" si="78"/>
        <v>3.3170000000000002</v>
      </c>
      <c r="AD226" s="105">
        <f t="shared" si="75"/>
        <v>10.179499218968179</v>
      </c>
    </row>
    <row r="227" spans="1:30" x14ac:dyDescent="0.2">
      <c r="A227" s="101">
        <v>38941</v>
      </c>
      <c r="B227" s="102" t="s">
        <v>218</v>
      </c>
      <c r="C227" s="103">
        <v>0</v>
      </c>
      <c r="D227" s="104">
        <f t="shared" si="76"/>
        <v>0</v>
      </c>
      <c r="E227" s="103">
        <v>0.61199999999999999</v>
      </c>
      <c r="F227" s="99">
        <f t="shared" si="79"/>
        <v>1.8781590358783615</v>
      </c>
      <c r="G227" s="103">
        <v>0.72</v>
      </c>
      <c r="H227" s="104">
        <f t="shared" si="79"/>
        <v>2.2095988657392489</v>
      </c>
      <c r="I227" s="103">
        <v>0.35099999999999998</v>
      </c>
      <c r="J227" s="99">
        <f t="shared" si="65"/>
        <v>1.0771794470478839</v>
      </c>
      <c r="K227" s="103">
        <v>4.3999999999999997E-2</v>
      </c>
      <c r="L227" s="104">
        <f t="shared" si="66"/>
        <v>0.13503104179517633</v>
      </c>
      <c r="M227" s="103">
        <v>0</v>
      </c>
      <c r="N227" s="99">
        <f t="shared" si="67"/>
        <v>0</v>
      </c>
      <c r="O227" s="103">
        <v>1.429</v>
      </c>
      <c r="P227" s="104">
        <f t="shared" si="68"/>
        <v>4.3854399710297036</v>
      </c>
      <c r="Q227" s="103">
        <v>0</v>
      </c>
      <c r="R227" s="99">
        <f t="shared" si="69"/>
        <v>0</v>
      </c>
      <c r="S227" s="103">
        <v>0</v>
      </c>
      <c r="T227" s="104">
        <f t="shared" si="70"/>
        <v>0</v>
      </c>
      <c r="U227" s="103">
        <v>0</v>
      </c>
      <c r="V227" s="99">
        <f t="shared" si="71"/>
        <v>0</v>
      </c>
      <c r="W227" s="103">
        <v>1.0489999999999999</v>
      </c>
      <c r="X227" s="104">
        <f t="shared" si="72"/>
        <v>3.2192627918895447</v>
      </c>
      <c r="Y227" s="103">
        <v>0</v>
      </c>
      <c r="Z227" s="99">
        <f t="shared" si="73"/>
        <v>0</v>
      </c>
      <c r="AA227" s="103">
        <v>0.32500000000000001</v>
      </c>
      <c r="AB227" s="105">
        <f t="shared" si="74"/>
        <v>0.99738837689618876</v>
      </c>
      <c r="AC227" s="106">
        <f t="shared" si="78"/>
        <v>4.53</v>
      </c>
      <c r="AD227" s="105">
        <f t="shared" si="75"/>
        <v>13.902059530276107</v>
      </c>
    </row>
    <row r="228" spans="1:30" x14ac:dyDescent="0.2">
      <c r="A228" s="101">
        <v>38942</v>
      </c>
      <c r="B228" s="102" t="s">
        <v>219</v>
      </c>
      <c r="C228" s="103">
        <v>0</v>
      </c>
      <c r="D228" s="104">
        <f t="shared" si="76"/>
        <v>0</v>
      </c>
      <c r="E228" s="103">
        <v>0.61199999999999999</v>
      </c>
      <c r="F228" s="99">
        <f t="shared" si="79"/>
        <v>1.8781590358783615</v>
      </c>
      <c r="G228" s="103">
        <v>0.71599999999999997</v>
      </c>
      <c r="H228" s="104">
        <f t="shared" si="79"/>
        <v>2.197323316485142</v>
      </c>
      <c r="I228" s="103">
        <v>0.188</v>
      </c>
      <c r="J228" s="99">
        <f t="shared" si="65"/>
        <v>0.57695081494302614</v>
      </c>
      <c r="K228" s="103">
        <v>0</v>
      </c>
      <c r="L228" s="104">
        <f t="shared" si="66"/>
        <v>0</v>
      </c>
      <c r="M228" s="103">
        <v>0</v>
      </c>
      <c r="N228" s="99">
        <f t="shared" si="67"/>
        <v>0</v>
      </c>
      <c r="O228" s="103">
        <v>1.4259999999999999</v>
      </c>
      <c r="P228" s="104">
        <f t="shared" si="68"/>
        <v>4.3762333090891232</v>
      </c>
      <c r="Q228" s="103">
        <v>0</v>
      </c>
      <c r="R228" s="99">
        <f t="shared" si="69"/>
        <v>0</v>
      </c>
      <c r="S228" s="103">
        <v>0</v>
      </c>
      <c r="T228" s="104">
        <f t="shared" si="70"/>
        <v>0</v>
      </c>
      <c r="U228" s="103">
        <v>0</v>
      </c>
      <c r="V228" s="99">
        <f t="shared" si="71"/>
        <v>0</v>
      </c>
      <c r="W228" s="103">
        <v>1.0389999999999999</v>
      </c>
      <c r="X228" s="104">
        <f t="shared" si="72"/>
        <v>3.188573918754277</v>
      </c>
      <c r="Y228" s="103">
        <v>0</v>
      </c>
      <c r="Z228" s="99">
        <f t="shared" si="73"/>
        <v>0</v>
      </c>
      <c r="AA228" s="103">
        <v>0</v>
      </c>
      <c r="AB228" s="105">
        <f t="shared" si="74"/>
        <v>0</v>
      </c>
      <c r="AC228" s="106">
        <f t="shared" si="78"/>
        <v>3.9809999999999999</v>
      </c>
      <c r="AD228" s="105">
        <f t="shared" si="75"/>
        <v>12.217240395149931</v>
      </c>
    </row>
    <row r="229" spans="1:30" x14ac:dyDescent="0.2">
      <c r="A229" s="101">
        <v>38943</v>
      </c>
      <c r="B229" s="102" t="s">
        <v>220</v>
      </c>
      <c r="C229" s="103">
        <v>0</v>
      </c>
      <c r="D229" s="104">
        <f t="shared" si="76"/>
        <v>0</v>
      </c>
      <c r="E229" s="103">
        <v>0.61099999999999999</v>
      </c>
      <c r="F229" s="99">
        <f t="shared" si="79"/>
        <v>1.8750901485648348</v>
      </c>
      <c r="G229" s="103">
        <v>0.71599999999999997</v>
      </c>
      <c r="H229" s="104">
        <f t="shared" si="79"/>
        <v>2.197323316485142</v>
      </c>
      <c r="I229" s="103">
        <v>0</v>
      </c>
      <c r="J229" s="99">
        <f t="shared" si="65"/>
        <v>0</v>
      </c>
      <c r="K229" s="103">
        <v>6.0999999999999999E-2</v>
      </c>
      <c r="L229" s="104">
        <f t="shared" si="66"/>
        <v>0.18720212612513082</v>
      </c>
      <c r="M229" s="103">
        <v>0</v>
      </c>
      <c r="N229" s="99">
        <f t="shared" si="67"/>
        <v>0</v>
      </c>
      <c r="O229" s="103">
        <v>1.425</v>
      </c>
      <c r="P229" s="104">
        <f t="shared" si="68"/>
        <v>4.3731644217755967</v>
      </c>
      <c r="Q229" s="103">
        <v>0</v>
      </c>
      <c r="R229" s="99">
        <f t="shared" si="69"/>
        <v>0</v>
      </c>
      <c r="S229" s="103">
        <v>0</v>
      </c>
      <c r="T229" s="104">
        <f t="shared" si="70"/>
        <v>0</v>
      </c>
      <c r="U229" s="103">
        <v>0</v>
      </c>
      <c r="V229" s="99">
        <f t="shared" si="71"/>
        <v>0</v>
      </c>
      <c r="W229" s="103">
        <v>1.004</v>
      </c>
      <c r="X229" s="104">
        <f t="shared" si="72"/>
        <v>3.0811628627808414</v>
      </c>
      <c r="Y229" s="103">
        <v>0</v>
      </c>
      <c r="Z229" s="99">
        <f t="shared" si="73"/>
        <v>0</v>
      </c>
      <c r="AA229" s="103">
        <v>0.44800000000000001</v>
      </c>
      <c r="AB229" s="105">
        <f t="shared" si="74"/>
        <v>1.3748615164599771</v>
      </c>
      <c r="AC229" s="106">
        <f t="shared" si="78"/>
        <v>4.2649999999999997</v>
      </c>
      <c r="AD229" s="105">
        <f t="shared" si="75"/>
        <v>13.088804392191523</v>
      </c>
    </row>
    <row r="230" spans="1:30" x14ac:dyDescent="0.2">
      <c r="A230" s="101">
        <v>38944</v>
      </c>
      <c r="B230" s="102" t="s">
        <v>221</v>
      </c>
      <c r="C230" s="103">
        <v>0</v>
      </c>
      <c r="D230" s="104">
        <f t="shared" si="76"/>
        <v>0</v>
      </c>
      <c r="E230" s="103">
        <v>0.61799999999999999</v>
      </c>
      <c r="F230" s="99">
        <f t="shared" si="79"/>
        <v>1.8965723597595221</v>
      </c>
      <c r="G230" s="103">
        <v>0.20300000000000001</v>
      </c>
      <c r="H230" s="104">
        <f t="shared" si="79"/>
        <v>0.62298412464592712</v>
      </c>
      <c r="I230" s="103">
        <v>9.5000000000000001E-2</v>
      </c>
      <c r="J230" s="99">
        <f t="shared" si="65"/>
        <v>0.29154429478503979</v>
      </c>
      <c r="K230" s="103">
        <v>0</v>
      </c>
      <c r="L230" s="104">
        <f t="shared" si="66"/>
        <v>0</v>
      </c>
      <c r="M230" s="103">
        <v>0</v>
      </c>
      <c r="N230" s="99">
        <f t="shared" si="67"/>
        <v>0</v>
      </c>
      <c r="O230" s="103">
        <v>1.425</v>
      </c>
      <c r="P230" s="104">
        <f t="shared" si="68"/>
        <v>4.3731644217755967</v>
      </c>
      <c r="Q230" s="103">
        <v>0</v>
      </c>
      <c r="R230" s="99">
        <f t="shared" si="69"/>
        <v>0</v>
      </c>
      <c r="S230" s="103">
        <v>0</v>
      </c>
      <c r="T230" s="104">
        <f t="shared" si="70"/>
        <v>0</v>
      </c>
      <c r="U230" s="103">
        <v>0</v>
      </c>
      <c r="V230" s="99">
        <f t="shared" si="71"/>
        <v>0</v>
      </c>
      <c r="W230" s="103">
        <v>0.14699999999999999</v>
      </c>
      <c r="X230" s="104">
        <f t="shared" si="72"/>
        <v>0.45112643508842998</v>
      </c>
      <c r="Y230" s="103">
        <v>0</v>
      </c>
      <c r="Z230" s="99">
        <f t="shared" si="73"/>
        <v>0</v>
      </c>
      <c r="AA230" s="103">
        <v>0</v>
      </c>
      <c r="AB230" s="105">
        <f t="shared" si="74"/>
        <v>0</v>
      </c>
      <c r="AC230" s="106">
        <f t="shared" si="78"/>
        <v>2.488</v>
      </c>
      <c r="AD230" s="105">
        <f t="shared" si="75"/>
        <v>7.635391636054516</v>
      </c>
    </row>
    <row r="231" spans="1:30" x14ac:dyDescent="0.2">
      <c r="A231" s="101">
        <v>38945</v>
      </c>
      <c r="B231" s="102" t="s">
        <v>222</v>
      </c>
      <c r="C231" s="103">
        <v>0</v>
      </c>
      <c r="D231" s="104">
        <f t="shared" si="76"/>
        <v>0</v>
      </c>
      <c r="E231" s="103">
        <v>0.61</v>
      </c>
      <c r="F231" s="99">
        <f t="shared" si="79"/>
        <v>1.8720212612513081</v>
      </c>
      <c r="G231" s="103">
        <v>0.72099999999999997</v>
      </c>
      <c r="H231" s="104">
        <f t="shared" si="79"/>
        <v>2.2126677530527759</v>
      </c>
      <c r="I231" s="103">
        <v>0.47099999999999997</v>
      </c>
      <c r="J231" s="99">
        <f t="shared" si="65"/>
        <v>1.445445924671092</v>
      </c>
      <c r="K231" s="103">
        <v>4.1000000000000002E-2</v>
      </c>
      <c r="L231" s="104">
        <f t="shared" si="66"/>
        <v>0.12582437985459613</v>
      </c>
      <c r="M231" s="103">
        <v>0</v>
      </c>
      <c r="N231" s="99">
        <f t="shared" si="67"/>
        <v>0</v>
      </c>
      <c r="O231" s="103">
        <v>1.4239999999999999</v>
      </c>
      <c r="P231" s="104">
        <f t="shared" si="68"/>
        <v>4.3700955344620702</v>
      </c>
      <c r="Q231" s="103">
        <v>0</v>
      </c>
      <c r="R231" s="99">
        <f t="shared" si="69"/>
        <v>0</v>
      </c>
      <c r="S231" s="103">
        <v>0</v>
      </c>
      <c r="T231" s="104">
        <f t="shared" si="70"/>
        <v>0</v>
      </c>
      <c r="U231" s="103">
        <v>0</v>
      </c>
      <c r="V231" s="99">
        <f t="shared" si="71"/>
        <v>0</v>
      </c>
      <c r="W231" s="103">
        <v>0.61599999999999999</v>
      </c>
      <c r="X231" s="104">
        <f t="shared" si="72"/>
        <v>1.8904345851324684</v>
      </c>
      <c r="Y231" s="103">
        <v>0</v>
      </c>
      <c r="Z231" s="99">
        <f t="shared" si="73"/>
        <v>0</v>
      </c>
      <c r="AA231" s="103">
        <v>0.3</v>
      </c>
      <c r="AB231" s="105">
        <f t="shared" si="74"/>
        <v>0.92066619405802042</v>
      </c>
      <c r="AC231" s="106">
        <f t="shared" si="78"/>
        <v>4.1829999999999998</v>
      </c>
      <c r="AD231" s="105">
        <f t="shared" si="75"/>
        <v>12.837155632482331</v>
      </c>
    </row>
    <row r="232" spans="1:30" x14ac:dyDescent="0.2">
      <c r="A232" s="101">
        <v>38946</v>
      </c>
      <c r="B232" s="102" t="s">
        <v>223</v>
      </c>
      <c r="C232" s="103">
        <v>0</v>
      </c>
      <c r="D232" s="104">
        <f t="shared" si="76"/>
        <v>0</v>
      </c>
      <c r="E232" s="103">
        <v>0.61599999999999999</v>
      </c>
      <c r="F232" s="99">
        <f t="shared" si="79"/>
        <v>1.8904345851324684</v>
      </c>
      <c r="G232" s="103">
        <v>7.4999999999999997E-2</v>
      </c>
      <c r="H232" s="104">
        <f t="shared" si="79"/>
        <v>0.2301665485145051</v>
      </c>
      <c r="I232" s="103">
        <v>0</v>
      </c>
      <c r="J232" s="99">
        <f t="shared" si="65"/>
        <v>0</v>
      </c>
      <c r="K232" s="103">
        <v>0</v>
      </c>
      <c r="L232" s="104">
        <f t="shared" si="66"/>
        <v>0</v>
      </c>
      <c r="M232" s="103">
        <v>0</v>
      </c>
      <c r="N232" s="99">
        <f t="shared" si="67"/>
        <v>0</v>
      </c>
      <c r="O232" s="103">
        <v>1.411</v>
      </c>
      <c r="P232" s="104">
        <f t="shared" si="68"/>
        <v>4.3301999993862221</v>
      </c>
      <c r="Q232" s="103">
        <v>0</v>
      </c>
      <c r="R232" s="99">
        <f t="shared" si="69"/>
        <v>0</v>
      </c>
      <c r="S232" s="103">
        <v>0</v>
      </c>
      <c r="T232" s="104">
        <f t="shared" si="70"/>
        <v>0</v>
      </c>
      <c r="U232" s="103">
        <v>0</v>
      </c>
      <c r="V232" s="99">
        <f t="shared" si="71"/>
        <v>0</v>
      </c>
      <c r="W232" s="103">
        <v>0</v>
      </c>
      <c r="X232" s="104">
        <f t="shared" si="72"/>
        <v>0</v>
      </c>
      <c r="Y232" s="103">
        <v>0</v>
      </c>
      <c r="Z232" s="99">
        <f t="shared" si="73"/>
        <v>0</v>
      </c>
      <c r="AA232" s="103">
        <v>0</v>
      </c>
      <c r="AB232" s="105">
        <f t="shared" si="74"/>
        <v>0</v>
      </c>
      <c r="AC232" s="106">
        <f t="shared" si="78"/>
        <v>2.1019999999999999</v>
      </c>
      <c r="AD232" s="105">
        <f t="shared" si="75"/>
        <v>6.4508011330331962</v>
      </c>
    </row>
    <row r="233" spans="1:30" x14ac:dyDescent="0.2">
      <c r="A233" s="101">
        <v>38947</v>
      </c>
      <c r="B233" s="102" t="s">
        <v>224</v>
      </c>
      <c r="C233" s="103">
        <v>5.0999999999999997E-2</v>
      </c>
      <c r="D233" s="104">
        <f t="shared" si="76"/>
        <v>0.15651325298986346</v>
      </c>
      <c r="E233" s="103">
        <v>0.61799999999999999</v>
      </c>
      <c r="F233" s="99">
        <f t="shared" si="79"/>
        <v>1.8965723597595221</v>
      </c>
      <c r="G233" s="103">
        <v>0</v>
      </c>
      <c r="H233" s="104">
        <f t="shared" si="79"/>
        <v>0</v>
      </c>
      <c r="I233" s="103">
        <v>0</v>
      </c>
      <c r="J233" s="99">
        <f t="shared" si="65"/>
        <v>0</v>
      </c>
      <c r="K233" s="103">
        <v>0</v>
      </c>
      <c r="L233" s="104">
        <f t="shared" si="66"/>
        <v>0</v>
      </c>
      <c r="M233" s="103">
        <v>0</v>
      </c>
      <c r="N233" s="99">
        <f t="shared" si="67"/>
        <v>0</v>
      </c>
      <c r="O233" s="103">
        <v>1.4019999999999999</v>
      </c>
      <c r="P233" s="104">
        <f t="shared" si="68"/>
        <v>4.3025800135644818</v>
      </c>
      <c r="Q233" s="103">
        <v>0</v>
      </c>
      <c r="R233" s="99">
        <f t="shared" si="69"/>
        <v>0</v>
      </c>
      <c r="S233" s="103">
        <v>0</v>
      </c>
      <c r="T233" s="104">
        <f t="shared" si="70"/>
        <v>0</v>
      </c>
      <c r="U233" s="103">
        <v>0</v>
      </c>
      <c r="V233" s="99">
        <f t="shared" si="71"/>
        <v>0</v>
      </c>
      <c r="W233" s="103">
        <v>0</v>
      </c>
      <c r="X233" s="104">
        <f t="shared" si="72"/>
        <v>0</v>
      </c>
      <c r="Y233" s="103">
        <v>0</v>
      </c>
      <c r="Z233" s="99">
        <f t="shared" si="73"/>
        <v>0</v>
      </c>
      <c r="AA233" s="103">
        <v>0</v>
      </c>
      <c r="AB233" s="105">
        <f t="shared" si="74"/>
        <v>0</v>
      </c>
      <c r="AC233" s="106">
        <f t="shared" si="78"/>
        <v>2.0709999999999997</v>
      </c>
      <c r="AD233" s="105">
        <f t="shared" si="75"/>
        <v>6.3556656263138667</v>
      </c>
    </row>
    <row r="234" spans="1:30" x14ac:dyDescent="0.2">
      <c r="A234" s="101">
        <v>38948</v>
      </c>
      <c r="B234" s="102" t="s">
        <v>225</v>
      </c>
      <c r="C234" s="103">
        <v>0</v>
      </c>
      <c r="D234" s="104">
        <f t="shared" si="76"/>
        <v>0</v>
      </c>
      <c r="E234" s="103">
        <v>0.61799999999999999</v>
      </c>
      <c r="F234" s="99">
        <f t="shared" si="79"/>
        <v>1.8965723597595221</v>
      </c>
      <c r="G234" s="103">
        <v>0</v>
      </c>
      <c r="H234" s="104">
        <f t="shared" si="79"/>
        <v>0</v>
      </c>
      <c r="I234" s="103">
        <v>0</v>
      </c>
      <c r="J234" s="99">
        <f t="shared" si="65"/>
        <v>0</v>
      </c>
      <c r="K234" s="103">
        <v>0</v>
      </c>
      <c r="L234" s="104">
        <f t="shared" si="66"/>
        <v>0</v>
      </c>
      <c r="M234" s="103">
        <v>0</v>
      </c>
      <c r="N234" s="99">
        <f t="shared" si="67"/>
        <v>0</v>
      </c>
      <c r="O234" s="103">
        <v>1.4059999999999999</v>
      </c>
      <c r="P234" s="104">
        <f t="shared" si="68"/>
        <v>4.3148555628185887</v>
      </c>
      <c r="Q234" s="103">
        <v>0</v>
      </c>
      <c r="R234" s="99">
        <f t="shared" si="69"/>
        <v>0</v>
      </c>
      <c r="S234" s="103">
        <v>0</v>
      </c>
      <c r="T234" s="104">
        <f t="shared" si="70"/>
        <v>0</v>
      </c>
      <c r="U234" s="103">
        <v>0</v>
      </c>
      <c r="V234" s="99">
        <f t="shared" si="71"/>
        <v>0</v>
      </c>
      <c r="W234" s="103">
        <v>0</v>
      </c>
      <c r="X234" s="104">
        <f t="shared" si="72"/>
        <v>0</v>
      </c>
      <c r="Y234" s="103">
        <v>0</v>
      </c>
      <c r="Z234" s="99">
        <f t="shared" si="73"/>
        <v>0</v>
      </c>
      <c r="AA234" s="103">
        <v>0</v>
      </c>
      <c r="AB234" s="105">
        <f t="shared" si="74"/>
        <v>0</v>
      </c>
      <c r="AC234" s="106">
        <f t="shared" si="78"/>
        <v>2.024</v>
      </c>
      <c r="AD234" s="105">
        <f t="shared" si="75"/>
        <v>6.2114279225781113</v>
      </c>
    </row>
    <row r="235" spans="1:30" x14ac:dyDescent="0.2">
      <c r="A235" s="101">
        <v>38949</v>
      </c>
      <c r="B235" s="102" t="s">
        <v>226</v>
      </c>
      <c r="C235" s="103">
        <v>0</v>
      </c>
      <c r="D235" s="104">
        <f t="shared" si="76"/>
        <v>0</v>
      </c>
      <c r="E235" s="103">
        <v>0.61799999999999999</v>
      </c>
      <c r="F235" s="99">
        <f t="shared" si="79"/>
        <v>1.8965723597595221</v>
      </c>
      <c r="G235" s="103">
        <v>0</v>
      </c>
      <c r="H235" s="104">
        <f t="shared" si="79"/>
        <v>0</v>
      </c>
      <c r="I235" s="103">
        <v>0</v>
      </c>
      <c r="J235" s="99">
        <f t="shared" si="65"/>
        <v>0</v>
      </c>
      <c r="K235" s="103">
        <v>0</v>
      </c>
      <c r="L235" s="104">
        <f t="shared" si="66"/>
        <v>0</v>
      </c>
      <c r="M235" s="103">
        <v>0</v>
      </c>
      <c r="N235" s="99">
        <f t="shared" si="67"/>
        <v>0</v>
      </c>
      <c r="O235" s="103">
        <v>1.4059999999999999</v>
      </c>
      <c r="P235" s="104">
        <f t="shared" si="68"/>
        <v>4.3148555628185887</v>
      </c>
      <c r="Q235" s="103">
        <v>0</v>
      </c>
      <c r="R235" s="99">
        <f t="shared" si="69"/>
        <v>0</v>
      </c>
      <c r="S235" s="103">
        <v>0</v>
      </c>
      <c r="T235" s="104">
        <f t="shared" si="70"/>
        <v>0</v>
      </c>
      <c r="U235" s="103">
        <v>0</v>
      </c>
      <c r="V235" s="99">
        <f t="shared" si="71"/>
        <v>0</v>
      </c>
      <c r="W235" s="103">
        <v>0</v>
      </c>
      <c r="X235" s="104">
        <f t="shared" si="72"/>
        <v>0</v>
      </c>
      <c r="Y235" s="103">
        <v>0</v>
      </c>
      <c r="Z235" s="99">
        <f t="shared" si="73"/>
        <v>0</v>
      </c>
      <c r="AA235" s="103">
        <v>0</v>
      </c>
      <c r="AB235" s="105">
        <f t="shared" si="74"/>
        <v>0</v>
      </c>
      <c r="AC235" s="106">
        <f t="shared" si="78"/>
        <v>2.024</v>
      </c>
      <c r="AD235" s="105">
        <f t="shared" si="75"/>
        <v>6.2114279225781113</v>
      </c>
    </row>
    <row r="236" spans="1:30" x14ac:dyDescent="0.2">
      <c r="A236" s="101">
        <v>38950</v>
      </c>
      <c r="B236" s="102" t="s">
        <v>227</v>
      </c>
      <c r="C236" s="103">
        <v>0</v>
      </c>
      <c r="D236" s="104">
        <f t="shared" si="76"/>
        <v>0</v>
      </c>
      <c r="E236" s="103">
        <v>0.61599999999999999</v>
      </c>
      <c r="F236" s="99">
        <f t="shared" si="79"/>
        <v>1.8904345851324684</v>
      </c>
      <c r="G236" s="103">
        <v>0</v>
      </c>
      <c r="H236" s="104">
        <f t="shared" si="79"/>
        <v>0</v>
      </c>
      <c r="I236" s="103">
        <v>0</v>
      </c>
      <c r="J236" s="99">
        <f t="shared" si="65"/>
        <v>0</v>
      </c>
      <c r="K236" s="103">
        <v>0</v>
      </c>
      <c r="L236" s="104">
        <f t="shared" si="66"/>
        <v>0</v>
      </c>
      <c r="M236" s="103">
        <v>0</v>
      </c>
      <c r="N236" s="99">
        <f t="shared" si="67"/>
        <v>0</v>
      </c>
      <c r="O236" s="103">
        <v>1.4059999999999999</v>
      </c>
      <c r="P236" s="104">
        <f t="shared" si="68"/>
        <v>4.3148555628185887</v>
      </c>
      <c r="Q236" s="103">
        <v>0</v>
      </c>
      <c r="R236" s="99">
        <f t="shared" si="69"/>
        <v>0</v>
      </c>
      <c r="S236" s="103">
        <v>0</v>
      </c>
      <c r="T236" s="104">
        <f t="shared" si="70"/>
        <v>0</v>
      </c>
      <c r="U236" s="103">
        <v>0</v>
      </c>
      <c r="V236" s="99">
        <f t="shared" si="71"/>
        <v>0</v>
      </c>
      <c r="W236" s="103">
        <v>0</v>
      </c>
      <c r="X236" s="104">
        <f t="shared" si="72"/>
        <v>0</v>
      </c>
      <c r="Y236" s="103">
        <v>0</v>
      </c>
      <c r="Z236" s="99">
        <f t="shared" si="73"/>
        <v>0</v>
      </c>
      <c r="AA236" s="103">
        <v>0</v>
      </c>
      <c r="AB236" s="105">
        <f t="shared" si="74"/>
        <v>0</v>
      </c>
      <c r="AC236" s="106">
        <f t="shared" si="78"/>
        <v>2.0219999999999998</v>
      </c>
      <c r="AD236" s="105">
        <f t="shared" si="75"/>
        <v>6.2052901479510565</v>
      </c>
    </row>
    <row r="237" spans="1:30" x14ac:dyDescent="0.2">
      <c r="A237" s="101">
        <v>38951</v>
      </c>
      <c r="B237" s="102" t="s">
        <v>228</v>
      </c>
      <c r="C237" s="103">
        <v>0</v>
      </c>
      <c r="D237" s="104">
        <f t="shared" si="76"/>
        <v>0</v>
      </c>
      <c r="E237" s="103">
        <v>0.61699999999999999</v>
      </c>
      <c r="F237" s="99">
        <f t="shared" si="79"/>
        <v>1.8935034724459952</v>
      </c>
      <c r="G237" s="103">
        <v>0</v>
      </c>
      <c r="H237" s="104">
        <f t="shared" si="79"/>
        <v>0</v>
      </c>
      <c r="I237" s="103">
        <v>0</v>
      </c>
      <c r="J237" s="99">
        <f t="shared" si="65"/>
        <v>0</v>
      </c>
      <c r="K237" s="103">
        <v>0</v>
      </c>
      <c r="L237" s="104">
        <f t="shared" si="66"/>
        <v>0</v>
      </c>
      <c r="M237" s="103">
        <v>0</v>
      </c>
      <c r="N237" s="99">
        <f t="shared" si="67"/>
        <v>0</v>
      </c>
      <c r="O237" s="103">
        <v>1.423</v>
      </c>
      <c r="P237" s="104">
        <f t="shared" si="68"/>
        <v>4.3670266471485437</v>
      </c>
      <c r="Q237" s="103">
        <v>0</v>
      </c>
      <c r="R237" s="99">
        <f t="shared" si="69"/>
        <v>0</v>
      </c>
      <c r="S237" s="103">
        <v>5.3999999999999999E-2</v>
      </c>
      <c r="T237" s="104">
        <f t="shared" si="70"/>
        <v>0.16571991493044366</v>
      </c>
      <c r="U237" s="103">
        <v>0</v>
      </c>
      <c r="V237" s="99">
        <f t="shared" si="71"/>
        <v>0</v>
      </c>
      <c r="W237" s="103">
        <v>0</v>
      </c>
      <c r="X237" s="104">
        <f t="shared" si="72"/>
        <v>0</v>
      </c>
      <c r="Y237" s="103">
        <v>0</v>
      </c>
      <c r="Z237" s="99">
        <f t="shared" si="73"/>
        <v>0</v>
      </c>
      <c r="AA237" s="103">
        <v>0</v>
      </c>
      <c r="AB237" s="105">
        <f t="shared" si="74"/>
        <v>0</v>
      </c>
      <c r="AC237" s="106">
        <f t="shared" si="78"/>
        <v>2.0939999999999999</v>
      </c>
      <c r="AD237" s="105">
        <f t="shared" si="75"/>
        <v>6.4262500345249816</v>
      </c>
    </row>
    <row r="238" spans="1:30" x14ac:dyDescent="0.2">
      <c r="A238" s="101">
        <v>38952</v>
      </c>
      <c r="B238" s="102" t="s">
        <v>229</v>
      </c>
      <c r="C238" s="103">
        <v>0</v>
      </c>
      <c r="D238" s="104">
        <f t="shared" si="76"/>
        <v>0</v>
      </c>
      <c r="E238" s="103">
        <v>0.22800000000000001</v>
      </c>
      <c r="F238" s="99">
        <f t="shared" ref="F238:H253" si="80">E238*1000000/325851</f>
        <v>0.69970630748409546</v>
      </c>
      <c r="G238" s="103">
        <v>0.432</v>
      </c>
      <c r="H238" s="104">
        <f t="shared" si="80"/>
        <v>1.3257593194435493</v>
      </c>
      <c r="I238" s="103">
        <v>0.59699999999999998</v>
      </c>
      <c r="J238" s="99">
        <f t="shared" si="65"/>
        <v>1.8321257261754607</v>
      </c>
      <c r="K238" s="103">
        <v>0</v>
      </c>
      <c r="L238" s="104">
        <f t="shared" si="66"/>
        <v>0</v>
      </c>
      <c r="M238" s="103">
        <v>0</v>
      </c>
      <c r="N238" s="99">
        <f t="shared" si="67"/>
        <v>0</v>
      </c>
      <c r="O238" s="103">
        <v>1.431</v>
      </c>
      <c r="P238" s="104">
        <f t="shared" si="68"/>
        <v>4.3915777456567575</v>
      </c>
      <c r="Q238" s="103">
        <v>0</v>
      </c>
      <c r="R238" s="99">
        <f t="shared" si="69"/>
        <v>0</v>
      </c>
      <c r="S238" s="103">
        <v>5.0000000000000001E-3</v>
      </c>
      <c r="T238" s="104">
        <f t="shared" si="70"/>
        <v>1.5344436567633672E-2</v>
      </c>
      <c r="U238" s="103">
        <v>0</v>
      </c>
      <c r="V238" s="99">
        <f t="shared" si="71"/>
        <v>0</v>
      </c>
      <c r="W238" s="103">
        <v>0</v>
      </c>
      <c r="X238" s="104">
        <f t="shared" si="72"/>
        <v>0</v>
      </c>
      <c r="Y238" s="103">
        <v>0</v>
      </c>
      <c r="Z238" s="99">
        <f t="shared" si="73"/>
        <v>0</v>
      </c>
      <c r="AA238" s="103">
        <v>0</v>
      </c>
      <c r="AB238" s="105">
        <f t="shared" si="74"/>
        <v>0</v>
      </c>
      <c r="AC238" s="106">
        <f t="shared" si="78"/>
        <v>2.6930000000000001</v>
      </c>
      <c r="AD238" s="105">
        <f t="shared" si="75"/>
        <v>8.264513535327497</v>
      </c>
    </row>
    <row r="239" spans="1:30" x14ac:dyDescent="0.2">
      <c r="A239" s="101">
        <v>38953</v>
      </c>
      <c r="B239" s="102" t="s">
        <v>230</v>
      </c>
      <c r="C239" s="103">
        <v>0</v>
      </c>
      <c r="D239" s="104">
        <f t="shared" si="76"/>
        <v>0</v>
      </c>
      <c r="E239" s="103">
        <v>0</v>
      </c>
      <c r="F239" s="99">
        <f t="shared" si="80"/>
        <v>0</v>
      </c>
      <c r="G239" s="103">
        <v>0.14399999999999999</v>
      </c>
      <c r="H239" s="104">
        <f t="shared" si="80"/>
        <v>0.4419197731478498</v>
      </c>
      <c r="I239" s="103">
        <v>0.95699999999999996</v>
      </c>
      <c r="J239" s="99">
        <f t="shared" si="65"/>
        <v>2.9369251590450851</v>
      </c>
      <c r="K239" s="103">
        <v>0</v>
      </c>
      <c r="L239" s="104">
        <f t="shared" si="66"/>
        <v>0</v>
      </c>
      <c r="M239" s="103">
        <v>0</v>
      </c>
      <c r="N239" s="99">
        <f t="shared" si="67"/>
        <v>0</v>
      </c>
      <c r="O239" s="103">
        <v>1.4259999999999999</v>
      </c>
      <c r="P239" s="104">
        <f t="shared" si="68"/>
        <v>4.3762333090891232</v>
      </c>
      <c r="Q239" s="103">
        <v>0</v>
      </c>
      <c r="R239" s="99">
        <f t="shared" si="69"/>
        <v>0</v>
      </c>
      <c r="S239" s="103">
        <v>0</v>
      </c>
      <c r="T239" s="104">
        <f t="shared" si="70"/>
        <v>0</v>
      </c>
      <c r="U239" s="103">
        <v>0</v>
      </c>
      <c r="V239" s="99">
        <f t="shared" si="71"/>
        <v>0</v>
      </c>
      <c r="W239" s="103">
        <v>0</v>
      </c>
      <c r="X239" s="104">
        <f t="shared" si="72"/>
        <v>0</v>
      </c>
      <c r="Y239" s="103">
        <v>0</v>
      </c>
      <c r="Z239" s="99">
        <f t="shared" si="73"/>
        <v>0</v>
      </c>
      <c r="AA239" s="103">
        <v>0</v>
      </c>
      <c r="AB239" s="105">
        <f t="shared" si="74"/>
        <v>0</v>
      </c>
      <c r="AC239" s="106">
        <f t="shared" si="78"/>
        <v>2.5270000000000001</v>
      </c>
      <c r="AD239" s="105">
        <f t="shared" si="75"/>
        <v>7.7550782412820585</v>
      </c>
    </row>
    <row r="240" spans="1:30" x14ac:dyDescent="0.2">
      <c r="A240" s="101">
        <v>38954</v>
      </c>
      <c r="B240" s="102" t="s">
        <v>231</v>
      </c>
      <c r="C240" s="103">
        <v>0</v>
      </c>
      <c r="D240" s="104">
        <f t="shared" si="76"/>
        <v>0</v>
      </c>
      <c r="E240" s="103">
        <v>0</v>
      </c>
      <c r="F240" s="99">
        <f t="shared" si="80"/>
        <v>0</v>
      </c>
      <c r="G240" s="103">
        <v>0.40400000000000003</v>
      </c>
      <c r="H240" s="104">
        <f t="shared" si="80"/>
        <v>1.2398304746648008</v>
      </c>
      <c r="I240" s="103">
        <v>0.94099999999999995</v>
      </c>
      <c r="J240" s="99">
        <f t="shared" si="65"/>
        <v>2.8878229620286571</v>
      </c>
      <c r="K240" s="103">
        <v>0</v>
      </c>
      <c r="L240" s="104">
        <f t="shared" si="66"/>
        <v>0</v>
      </c>
      <c r="M240" s="103">
        <v>0</v>
      </c>
      <c r="N240" s="99">
        <f t="shared" si="67"/>
        <v>0</v>
      </c>
      <c r="O240" s="103">
        <v>1.4239999999999999</v>
      </c>
      <c r="P240" s="104">
        <f t="shared" si="68"/>
        <v>4.3700955344620702</v>
      </c>
      <c r="Q240" s="103">
        <v>0</v>
      </c>
      <c r="R240" s="99">
        <f t="shared" si="69"/>
        <v>0</v>
      </c>
      <c r="S240" s="103">
        <v>0</v>
      </c>
      <c r="T240" s="104">
        <f t="shared" si="70"/>
        <v>0</v>
      </c>
      <c r="U240" s="103">
        <v>0</v>
      </c>
      <c r="V240" s="99">
        <f t="shared" si="71"/>
        <v>0</v>
      </c>
      <c r="W240" s="103">
        <v>7.3999999999999996E-2</v>
      </c>
      <c r="X240" s="104">
        <f t="shared" si="72"/>
        <v>0.22709766120097835</v>
      </c>
      <c r="Y240" s="103">
        <v>0</v>
      </c>
      <c r="Z240" s="99">
        <f t="shared" si="73"/>
        <v>0</v>
      </c>
      <c r="AA240" s="103">
        <v>0</v>
      </c>
      <c r="AB240" s="105">
        <f t="shared" si="74"/>
        <v>0</v>
      </c>
      <c r="AC240" s="106">
        <f t="shared" si="78"/>
        <v>2.843</v>
      </c>
      <c r="AD240" s="105">
        <f t="shared" si="75"/>
        <v>8.7248466323565061</v>
      </c>
    </row>
    <row r="241" spans="1:30" x14ac:dyDescent="0.2">
      <c r="A241" s="101">
        <v>38955</v>
      </c>
      <c r="B241" s="102" t="s">
        <v>232</v>
      </c>
      <c r="C241" s="103">
        <v>0</v>
      </c>
      <c r="D241" s="104">
        <f t="shared" si="76"/>
        <v>0</v>
      </c>
      <c r="E241" s="103">
        <v>0</v>
      </c>
      <c r="F241" s="99">
        <f t="shared" si="80"/>
        <v>0</v>
      </c>
      <c r="G241" s="103">
        <v>0.42099999999999999</v>
      </c>
      <c r="H241" s="104">
        <f t="shared" si="80"/>
        <v>1.2920015589947553</v>
      </c>
      <c r="I241" s="103">
        <v>0.92900000000000005</v>
      </c>
      <c r="J241" s="99">
        <f t="shared" si="65"/>
        <v>2.8509963142663364</v>
      </c>
      <c r="K241" s="103">
        <v>0</v>
      </c>
      <c r="L241" s="104">
        <f t="shared" si="66"/>
        <v>0</v>
      </c>
      <c r="M241" s="103">
        <v>0</v>
      </c>
      <c r="N241" s="99">
        <f t="shared" si="67"/>
        <v>0</v>
      </c>
      <c r="O241" s="103">
        <v>1.321</v>
      </c>
      <c r="P241" s="104">
        <f t="shared" si="68"/>
        <v>4.0540001411688165</v>
      </c>
      <c r="Q241" s="103">
        <v>0</v>
      </c>
      <c r="R241" s="99">
        <f t="shared" si="69"/>
        <v>0</v>
      </c>
      <c r="S241" s="103">
        <v>0</v>
      </c>
      <c r="T241" s="104">
        <f t="shared" si="70"/>
        <v>0</v>
      </c>
      <c r="U241" s="103">
        <v>0</v>
      </c>
      <c r="V241" s="99">
        <f t="shared" si="71"/>
        <v>0</v>
      </c>
      <c r="W241" s="103">
        <v>0.42699999999999999</v>
      </c>
      <c r="X241" s="104">
        <f t="shared" si="72"/>
        <v>1.3104148828759157</v>
      </c>
      <c r="Y241" s="103">
        <v>0</v>
      </c>
      <c r="Z241" s="99">
        <f t="shared" si="73"/>
        <v>0</v>
      </c>
      <c r="AA241" s="103">
        <v>0</v>
      </c>
      <c r="AB241" s="105">
        <f t="shared" si="74"/>
        <v>0</v>
      </c>
      <c r="AC241" s="106">
        <f t="shared" si="78"/>
        <v>3.0980000000000003</v>
      </c>
      <c r="AD241" s="105">
        <f t="shared" si="75"/>
        <v>9.5074128973058247</v>
      </c>
    </row>
    <row r="242" spans="1:30" x14ac:dyDescent="0.2">
      <c r="A242" s="101">
        <v>38956</v>
      </c>
      <c r="B242" s="102" t="s">
        <v>233</v>
      </c>
      <c r="C242" s="103">
        <v>0</v>
      </c>
      <c r="D242" s="104">
        <f t="shared" si="76"/>
        <v>0</v>
      </c>
      <c r="E242" s="103">
        <v>0</v>
      </c>
      <c r="F242" s="99">
        <f t="shared" si="80"/>
        <v>0</v>
      </c>
      <c r="G242" s="103">
        <v>0.251</v>
      </c>
      <c r="H242" s="104">
        <f t="shared" si="80"/>
        <v>0.77029071569521035</v>
      </c>
      <c r="I242" s="103">
        <v>0.92400000000000004</v>
      </c>
      <c r="J242" s="99">
        <f t="shared" si="65"/>
        <v>2.835651877698703</v>
      </c>
      <c r="K242" s="103">
        <v>0</v>
      </c>
      <c r="L242" s="104">
        <f t="shared" si="66"/>
        <v>0</v>
      </c>
      <c r="M242" s="103">
        <v>0</v>
      </c>
      <c r="N242" s="99">
        <f t="shared" si="67"/>
        <v>0</v>
      </c>
      <c r="O242" s="103">
        <v>0.68899999999999995</v>
      </c>
      <c r="P242" s="104">
        <f t="shared" si="68"/>
        <v>2.1144633590199202</v>
      </c>
      <c r="Q242" s="103">
        <v>0</v>
      </c>
      <c r="R242" s="99">
        <f t="shared" si="69"/>
        <v>0</v>
      </c>
      <c r="S242" s="103">
        <v>0</v>
      </c>
      <c r="T242" s="104">
        <f t="shared" si="70"/>
        <v>0</v>
      </c>
      <c r="U242" s="103">
        <v>0</v>
      </c>
      <c r="V242" s="99">
        <f t="shared" si="71"/>
        <v>0</v>
      </c>
      <c r="W242" s="103">
        <v>0.2</v>
      </c>
      <c r="X242" s="104">
        <f t="shared" si="72"/>
        <v>0.61377746270534694</v>
      </c>
      <c r="Y242" s="103">
        <v>0</v>
      </c>
      <c r="Z242" s="99">
        <f t="shared" si="73"/>
        <v>0</v>
      </c>
      <c r="AA242" s="103">
        <v>0</v>
      </c>
      <c r="AB242" s="105">
        <f t="shared" si="74"/>
        <v>0</v>
      </c>
      <c r="AC242" s="106">
        <f t="shared" si="78"/>
        <v>2.0640000000000001</v>
      </c>
      <c r="AD242" s="105">
        <f t="shared" si="75"/>
        <v>6.3341834151191803</v>
      </c>
    </row>
    <row r="243" spans="1:30" x14ac:dyDescent="0.2">
      <c r="A243" s="101">
        <v>38957</v>
      </c>
      <c r="B243" s="102" t="s">
        <v>234</v>
      </c>
      <c r="C243" s="103">
        <v>0</v>
      </c>
      <c r="D243" s="104">
        <f t="shared" si="76"/>
        <v>0</v>
      </c>
      <c r="E243" s="103">
        <v>0</v>
      </c>
      <c r="F243" s="99">
        <f t="shared" si="80"/>
        <v>0</v>
      </c>
      <c r="G243" s="103">
        <v>0.35</v>
      </c>
      <c r="H243" s="104">
        <f t="shared" si="80"/>
        <v>1.0741105597343572</v>
      </c>
      <c r="I243" s="103">
        <v>0.92200000000000004</v>
      </c>
      <c r="J243" s="99">
        <f t="shared" si="65"/>
        <v>2.8295141030716495</v>
      </c>
      <c r="K243" s="103">
        <v>5.8000000000000003E-2</v>
      </c>
      <c r="L243" s="104">
        <f t="shared" si="66"/>
        <v>0.17799546418455062</v>
      </c>
      <c r="M243" s="103">
        <v>0</v>
      </c>
      <c r="N243" s="99">
        <f t="shared" si="67"/>
        <v>0</v>
      </c>
      <c r="O243" s="103">
        <v>0.21199999999999999</v>
      </c>
      <c r="P243" s="104">
        <f t="shared" si="68"/>
        <v>0.65060411046766775</v>
      </c>
      <c r="Q243" s="103">
        <v>0</v>
      </c>
      <c r="R243" s="99">
        <f t="shared" si="69"/>
        <v>0</v>
      </c>
      <c r="S243" s="103">
        <v>0.13800000000000001</v>
      </c>
      <c r="T243" s="104">
        <f t="shared" si="70"/>
        <v>0.4235064492666894</v>
      </c>
      <c r="U243" s="103">
        <v>0</v>
      </c>
      <c r="V243" s="99">
        <f t="shared" si="71"/>
        <v>0</v>
      </c>
      <c r="W243" s="103">
        <v>0.46500000000000002</v>
      </c>
      <c r="X243" s="104">
        <f t="shared" si="72"/>
        <v>1.4270326007899317</v>
      </c>
      <c r="Y243" s="103">
        <v>0</v>
      </c>
      <c r="Z243" s="99">
        <f t="shared" si="73"/>
        <v>0</v>
      </c>
      <c r="AA243" s="103">
        <v>0.54100000000000004</v>
      </c>
      <c r="AB243" s="105">
        <f t="shared" si="74"/>
        <v>1.6602680366179634</v>
      </c>
      <c r="AC243" s="106">
        <f t="shared" si="78"/>
        <v>2.6859999999999999</v>
      </c>
      <c r="AD243" s="105">
        <f t="shared" si="75"/>
        <v>8.2430313241328097</v>
      </c>
    </row>
    <row r="244" spans="1:30" x14ac:dyDescent="0.2">
      <c r="A244" s="101">
        <v>38958</v>
      </c>
      <c r="B244" s="102" t="s">
        <v>235</v>
      </c>
      <c r="C244" s="103">
        <v>0</v>
      </c>
      <c r="D244" s="104">
        <f t="shared" si="76"/>
        <v>0</v>
      </c>
      <c r="E244" s="103">
        <v>0</v>
      </c>
      <c r="F244" s="99">
        <f t="shared" si="80"/>
        <v>0</v>
      </c>
      <c r="G244" s="103">
        <v>0.72</v>
      </c>
      <c r="H244" s="104">
        <f t="shared" si="80"/>
        <v>2.2095988657392489</v>
      </c>
      <c r="I244" s="103">
        <v>0.91800000000000004</v>
      </c>
      <c r="J244" s="99">
        <f t="shared" si="65"/>
        <v>2.8172385538175422</v>
      </c>
      <c r="K244" s="103">
        <v>2E-3</v>
      </c>
      <c r="L244" s="104">
        <f t="shared" si="66"/>
        <v>6.1377746270534694E-3</v>
      </c>
      <c r="M244" s="103">
        <v>0</v>
      </c>
      <c r="N244" s="99">
        <f t="shared" si="67"/>
        <v>0</v>
      </c>
      <c r="O244" s="103">
        <v>0</v>
      </c>
      <c r="P244" s="104">
        <f t="shared" si="68"/>
        <v>0</v>
      </c>
      <c r="Q244" s="103">
        <v>0</v>
      </c>
      <c r="R244" s="99">
        <f t="shared" si="69"/>
        <v>0</v>
      </c>
      <c r="S244" s="103">
        <v>0</v>
      </c>
      <c r="T244" s="104">
        <f t="shared" si="70"/>
        <v>0</v>
      </c>
      <c r="U244" s="103">
        <v>0</v>
      </c>
      <c r="V244" s="99">
        <f t="shared" si="71"/>
        <v>0</v>
      </c>
      <c r="W244" s="103">
        <v>1.0620000000000001</v>
      </c>
      <c r="X244" s="104">
        <f t="shared" si="72"/>
        <v>3.2591583269653923</v>
      </c>
      <c r="Y244" s="103">
        <v>0</v>
      </c>
      <c r="Z244" s="99">
        <f t="shared" si="73"/>
        <v>0</v>
      </c>
      <c r="AA244" s="103">
        <v>1.7000000000000001E-2</v>
      </c>
      <c r="AB244" s="105">
        <f t="shared" si="74"/>
        <v>5.2171084329954487E-2</v>
      </c>
      <c r="AC244" s="106">
        <f t="shared" si="78"/>
        <v>2.7189999999999999</v>
      </c>
      <c r="AD244" s="105">
        <f t="shared" si="75"/>
        <v>8.3443046054791914</v>
      </c>
    </row>
    <row r="245" spans="1:30" x14ac:dyDescent="0.2">
      <c r="A245" s="101">
        <v>38959</v>
      </c>
      <c r="B245" s="102" t="s">
        <v>236</v>
      </c>
      <c r="C245" s="103">
        <v>0</v>
      </c>
      <c r="D245" s="104">
        <f t="shared" si="76"/>
        <v>0</v>
      </c>
      <c r="E245" s="103">
        <v>0</v>
      </c>
      <c r="F245" s="99">
        <f t="shared" si="80"/>
        <v>0</v>
      </c>
      <c r="G245" s="103">
        <v>0.72</v>
      </c>
      <c r="H245" s="104">
        <f t="shared" si="80"/>
        <v>2.2095988657392489</v>
      </c>
      <c r="I245" s="103">
        <v>0.91200000000000003</v>
      </c>
      <c r="J245" s="99">
        <f t="shared" si="65"/>
        <v>2.7988252299363818</v>
      </c>
      <c r="K245" s="103">
        <v>0</v>
      </c>
      <c r="L245" s="104">
        <f t="shared" si="66"/>
        <v>0</v>
      </c>
      <c r="M245" s="103">
        <v>0</v>
      </c>
      <c r="N245" s="99">
        <f t="shared" si="67"/>
        <v>0</v>
      </c>
      <c r="O245" s="103">
        <v>0</v>
      </c>
      <c r="P245" s="104">
        <f t="shared" si="68"/>
        <v>0</v>
      </c>
      <c r="Q245" s="103">
        <v>0.26100000000000001</v>
      </c>
      <c r="R245" s="99">
        <f t="shared" si="69"/>
        <v>0.80097958883047771</v>
      </c>
      <c r="S245" s="103">
        <v>0</v>
      </c>
      <c r="T245" s="104">
        <f t="shared" si="70"/>
        <v>0</v>
      </c>
      <c r="U245" s="103">
        <v>0</v>
      </c>
      <c r="V245" s="99">
        <f t="shared" si="71"/>
        <v>0</v>
      </c>
      <c r="W245" s="103">
        <v>0.78500000000000003</v>
      </c>
      <c r="X245" s="104">
        <f t="shared" si="72"/>
        <v>2.4090765411184867</v>
      </c>
      <c r="Y245" s="103">
        <v>0</v>
      </c>
      <c r="Z245" s="99">
        <f t="shared" si="73"/>
        <v>0</v>
      </c>
      <c r="AA245" s="103">
        <v>0</v>
      </c>
      <c r="AB245" s="105">
        <f t="shared" si="74"/>
        <v>0</v>
      </c>
      <c r="AC245" s="106">
        <f t="shared" si="78"/>
        <v>2.6780000000000004</v>
      </c>
      <c r="AD245" s="105">
        <f t="shared" si="75"/>
        <v>8.2184802256245959</v>
      </c>
    </row>
    <row r="246" spans="1:30" x14ac:dyDescent="0.2">
      <c r="A246" s="101">
        <v>38960</v>
      </c>
      <c r="B246" s="102" t="s">
        <v>270</v>
      </c>
      <c r="C246" s="103">
        <v>0</v>
      </c>
      <c r="D246" s="104">
        <f t="shared" si="76"/>
        <v>0</v>
      </c>
      <c r="E246" s="103">
        <v>0</v>
      </c>
      <c r="F246" s="99">
        <f t="shared" si="80"/>
        <v>0</v>
      </c>
      <c r="G246" s="103">
        <v>0.71499999999999997</v>
      </c>
      <c r="H246" s="104">
        <f t="shared" si="80"/>
        <v>2.1942544291716151</v>
      </c>
      <c r="I246" s="103">
        <v>0.90200000000000002</v>
      </c>
      <c r="J246" s="99">
        <f t="shared" si="65"/>
        <v>2.7681363568011146</v>
      </c>
      <c r="K246" s="103">
        <v>0</v>
      </c>
      <c r="L246" s="104">
        <f t="shared" si="66"/>
        <v>0</v>
      </c>
      <c r="M246" s="103">
        <v>0</v>
      </c>
      <c r="N246" s="99">
        <f t="shared" si="67"/>
        <v>0</v>
      </c>
      <c r="O246" s="103">
        <v>0.83399999999999996</v>
      </c>
      <c r="P246" s="104">
        <f t="shared" si="68"/>
        <v>2.5594520194812969</v>
      </c>
      <c r="Q246" s="103">
        <v>4.7E-2</v>
      </c>
      <c r="R246" s="99">
        <f t="shared" si="69"/>
        <v>0.14423770373575653</v>
      </c>
      <c r="S246" s="103">
        <v>0</v>
      </c>
      <c r="T246" s="104">
        <f t="shared" si="70"/>
        <v>0</v>
      </c>
      <c r="U246" s="103">
        <v>0</v>
      </c>
      <c r="V246" s="99">
        <f t="shared" si="71"/>
        <v>0</v>
      </c>
      <c r="W246" s="103">
        <v>0</v>
      </c>
      <c r="X246" s="104">
        <f t="shared" si="72"/>
        <v>0</v>
      </c>
      <c r="Y246" s="103">
        <v>0</v>
      </c>
      <c r="Z246" s="99">
        <f t="shared" si="73"/>
        <v>0</v>
      </c>
      <c r="AA246" s="103">
        <v>0</v>
      </c>
      <c r="AB246" s="105">
        <f t="shared" si="74"/>
        <v>0</v>
      </c>
      <c r="AC246" s="106">
        <f t="shared" si="78"/>
        <v>2.4980000000000002</v>
      </c>
      <c r="AD246" s="105">
        <f t="shared" si="75"/>
        <v>7.6660805091897828</v>
      </c>
    </row>
    <row r="247" spans="1:30" x14ac:dyDescent="0.2">
      <c r="A247" s="101">
        <v>38961</v>
      </c>
      <c r="B247" s="102" t="s">
        <v>239</v>
      </c>
      <c r="C247" s="103">
        <v>0</v>
      </c>
      <c r="D247" s="104">
        <f t="shared" si="76"/>
        <v>0</v>
      </c>
      <c r="E247" s="103">
        <v>0</v>
      </c>
      <c r="F247" s="99">
        <f t="shared" si="80"/>
        <v>0</v>
      </c>
      <c r="G247" s="103">
        <v>0.13800000000000001</v>
      </c>
      <c r="H247" s="104">
        <f t="shared" si="80"/>
        <v>0.4235064492666894</v>
      </c>
      <c r="I247" s="103">
        <v>0.90100000000000002</v>
      </c>
      <c r="J247" s="99">
        <f t="shared" si="65"/>
        <v>2.7650674694875881</v>
      </c>
      <c r="K247" s="103">
        <v>0</v>
      </c>
      <c r="L247" s="104">
        <f t="shared" si="66"/>
        <v>0</v>
      </c>
      <c r="M247" s="103">
        <v>0</v>
      </c>
      <c r="N247" s="99">
        <f t="shared" si="67"/>
        <v>0</v>
      </c>
      <c r="O247" s="103">
        <v>1.4239999999999999</v>
      </c>
      <c r="P247" s="104">
        <f t="shared" si="68"/>
        <v>4.3700955344620702</v>
      </c>
      <c r="Q247" s="103">
        <v>0</v>
      </c>
      <c r="R247" s="99">
        <f t="shared" si="69"/>
        <v>0</v>
      </c>
      <c r="S247" s="103">
        <v>0</v>
      </c>
      <c r="T247" s="104">
        <f t="shared" si="70"/>
        <v>0</v>
      </c>
      <c r="U247" s="103">
        <v>0</v>
      </c>
      <c r="V247" s="99">
        <f t="shared" si="71"/>
        <v>0</v>
      </c>
      <c r="W247" s="103">
        <v>0</v>
      </c>
      <c r="X247" s="104">
        <f t="shared" si="72"/>
        <v>0</v>
      </c>
      <c r="Y247" s="103">
        <v>0</v>
      </c>
      <c r="Z247" s="99">
        <f t="shared" si="73"/>
        <v>0</v>
      </c>
      <c r="AA247" s="103">
        <v>0</v>
      </c>
      <c r="AB247" s="105">
        <f t="shared" si="74"/>
        <v>0</v>
      </c>
      <c r="AC247" s="106">
        <f t="shared" si="78"/>
        <v>2.4630000000000001</v>
      </c>
      <c r="AD247" s="105">
        <f t="shared" si="75"/>
        <v>7.5586694532163472</v>
      </c>
    </row>
    <row r="248" spans="1:30" x14ac:dyDescent="0.2">
      <c r="A248" s="101">
        <v>38962</v>
      </c>
      <c r="B248" s="102" t="s">
        <v>240</v>
      </c>
      <c r="C248" s="103">
        <v>0</v>
      </c>
      <c r="D248" s="104">
        <f t="shared" si="76"/>
        <v>0</v>
      </c>
      <c r="E248" s="103">
        <v>0</v>
      </c>
      <c r="F248" s="99">
        <f t="shared" si="80"/>
        <v>0</v>
      </c>
      <c r="G248" s="103">
        <v>0</v>
      </c>
      <c r="H248" s="104">
        <f t="shared" si="80"/>
        <v>0</v>
      </c>
      <c r="I248" s="103">
        <v>0.90400000000000003</v>
      </c>
      <c r="J248" s="99">
        <f t="shared" si="65"/>
        <v>2.774274131428168</v>
      </c>
      <c r="K248" s="103">
        <v>0</v>
      </c>
      <c r="L248" s="104">
        <f t="shared" si="66"/>
        <v>0</v>
      </c>
      <c r="M248" s="103">
        <v>0</v>
      </c>
      <c r="N248" s="99">
        <f t="shared" si="67"/>
        <v>0</v>
      </c>
      <c r="O248" s="103">
        <v>1.425</v>
      </c>
      <c r="P248" s="104">
        <f t="shared" si="68"/>
        <v>4.3731644217755967</v>
      </c>
      <c r="Q248" s="103">
        <v>0</v>
      </c>
      <c r="R248" s="99">
        <f t="shared" si="69"/>
        <v>0</v>
      </c>
      <c r="S248" s="103">
        <v>0</v>
      </c>
      <c r="T248" s="104">
        <f t="shared" si="70"/>
        <v>0</v>
      </c>
      <c r="U248" s="103">
        <v>0</v>
      </c>
      <c r="V248" s="99">
        <f t="shared" si="71"/>
        <v>0</v>
      </c>
      <c r="W248" s="103">
        <v>0</v>
      </c>
      <c r="X248" s="104">
        <f t="shared" si="72"/>
        <v>0</v>
      </c>
      <c r="Y248" s="103">
        <v>0</v>
      </c>
      <c r="Z248" s="99">
        <f t="shared" si="73"/>
        <v>0</v>
      </c>
      <c r="AA248" s="103">
        <v>0</v>
      </c>
      <c r="AB248" s="105">
        <f t="shared" si="74"/>
        <v>0</v>
      </c>
      <c r="AC248" s="106">
        <f t="shared" si="78"/>
        <v>2.3290000000000002</v>
      </c>
      <c r="AD248" s="105">
        <f t="shared" si="75"/>
        <v>7.1474385532037648</v>
      </c>
    </row>
    <row r="249" spans="1:30" x14ac:dyDescent="0.2">
      <c r="A249" s="101">
        <v>38963</v>
      </c>
      <c r="B249" s="102" t="s">
        <v>241</v>
      </c>
      <c r="C249" s="103">
        <v>0</v>
      </c>
      <c r="D249" s="104">
        <f t="shared" si="76"/>
        <v>0</v>
      </c>
      <c r="E249" s="103">
        <v>0</v>
      </c>
      <c r="F249" s="99">
        <f t="shared" si="80"/>
        <v>0</v>
      </c>
      <c r="G249" s="103">
        <v>0</v>
      </c>
      <c r="H249" s="104">
        <f t="shared" si="80"/>
        <v>0</v>
      </c>
      <c r="I249" s="103">
        <v>0.90700000000000003</v>
      </c>
      <c r="J249" s="99">
        <f t="shared" si="65"/>
        <v>2.7834807933687484</v>
      </c>
      <c r="K249" s="103">
        <v>0</v>
      </c>
      <c r="L249" s="104">
        <f t="shared" si="66"/>
        <v>0</v>
      </c>
      <c r="M249" s="103">
        <v>0</v>
      </c>
      <c r="N249" s="99">
        <f t="shared" si="67"/>
        <v>0</v>
      </c>
      <c r="O249" s="103">
        <v>1.4219999999999999</v>
      </c>
      <c r="P249" s="104">
        <f t="shared" si="68"/>
        <v>4.3639577598350163</v>
      </c>
      <c r="Q249" s="103">
        <v>0</v>
      </c>
      <c r="R249" s="99">
        <f t="shared" si="69"/>
        <v>0</v>
      </c>
      <c r="S249" s="103">
        <v>0</v>
      </c>
      <c r="T249" s="104">
        <f t="shared" si="70"/>
        <v>0</v>
      </c>
      <c r="U249" s="103">
        <v>0</v>
      </c>
      <c r="V249" s="99">
        <f t="shared" si="71"/>
        <v>0</v>
      </c>
      <c r="W249" s="103">
        <v>0</v>
      </c>
      <c r="X249" s="104">
        <f t="shared" si="72"/>
        <v>0</v>
      </c>
      <c r="Y249" s="103">
        <v>0</v>
      </c>
      <c r="Z249" s="99">
        <f t="shared" si="73"/>
        <v>0</v>
      </c>
      <c r="AA249" s="103">
        <v>0</v>
      </c>
      <c r="AB249" s="105">
        <f t="shared" si="74"/>
        <v>0</v>
      </c>
      <c r="AC249" s="106">
        <f t="shared" si="78"/>
        <v>2.3289999999999997</v>
      </c>
      <c r="AD249" s="105">
        <f t="shared" si="75"/>
        <v>7.1474385532037639</v>
      </c>
    </row>
    <row r="250" spans="1:30" x14ac:dyDescent="0.2">
      <c r="A250" s="101">
        <v>38964</v>
      </c>
      <c r="B250" s="102" t="s">
        <v>242</v>
      </c>
      <c r="C250" s="103">
        <v>0</v>
      </c>
      <c r="D250" s="104">
        <f t="shared" si="76"/>
        <v>0</v>
      </c>
      <c r="E250" s="103">
        <v>0</v>
      </c>
      <c r="F250" s="99">
        <f t="shared" si="80"/>
        <v>0</v>
      </c>
      <c r="G250" s="103">
        <v>0</v>
      </c>
      <c r="H250" s="104">
        <f t="shared" si="80"/>
        <v>0</v>
      </c>
      <c r="I250" s="103">
        <v>0.90600000000000003</v>
      </c>
      <c r="J250" s="99">
        <f t="shared" si="65"/>
        <v>2.7804119060552215</v>
      </c>
      <c r="K250" s="103">
        <v>0</v>
      </c>
      <c r="L250" s="104">
        <f t="shared" si="66"/>
        <v>0</v>
      </c>
      <c r="M250" s="103">
        <v>0</v>
      </c>
      <c r="N250" s="99">
        <f t="shared" si="67"/>
        <v>0</v>
      </c>
      <c r="O250" s="103">
        <v>1.419</v>
      </c>
      <c r="P250" s="104">
        <f t="shared" si="68"/>
        <v>4.3547510978944368</v>
      </c>
      <c r="Q250" s="103">
        <v>0</v>
      </c>
      <c r="R250" s="99">
        <f t="shared" si="69"/>
        <v>0</v>
      </c>
      <c r="S250" s="103">
        <v>0</v>
      </c>
      <c r="T250" s="104">
        <f t="shared" si="70"/>
        <v>0</v>
      </c>
      <c r="U250" s="103">
        <v>0</v>
      </c>
      <c r="V250" s="99">
        <f t="shared" si="71"/>
        <v>0</v>
      </c>
      <c r="W250" s="103">
        <v>0</v>
      </c>
      <c r="X250" s="104">
        <f t="shared" si="72"/>
        <v>0</v>
      </c>
      <c r="Y250" s="103">
        <v>0</v>
      </c>
      <c r="Z250" s="99">
        <f t="shared" si="73"/>
        <v>0</v>
      </c>
      <c r="AA250" s="103">
        <v>0</v>
      </c>
      <c r="AB250" s="105">
        <f t="shared" si="74"/>
        <v>0</v>
      </c>
      <c r="AC250" s="106">
        <f t="shared" si="78"/>
        <v>2.3250000000000002</v>
      </c>
      <c r="AD250" s="105">
        <f t="shared" si="75"/>
        <v>7.1351630039496579</v>
      </c>
    </row>
    <row r="251" spans="1:30" x14ac:dyDescent="0.2">
      <c r="A251" s="101">
        <v>38965</v>
      </c>
      <c r="B251" s="102" t="s">
        <v>243</v>
      </c>
      <c r="C251" s="103">
        <v>0</v>
      </c>
      <c r="D251" s="104">
        <f t="shared" si="76"/>
        <v>0</v>
      </c>
      <c r="E251" s="103">
        <v>0</v>
      </c>
      <c r="F251" s="99">
        <f t="shared" si="80"/>
        <v>0</v>
      </c>
      <c r="G251" s="103">
        <v>8.6999999999999994E-2</v>
      </c>
      <c r="H251" s="104">
        <f t="shared" si="80"/>
        <v>0.26699319627682588</v>
      </c>
      <c r="I251" s="103">
        <v>0.47299999999999998</v>
      </c>
      <c r="J251" s="99">
        <f t="shared" si="65"/>
        <v>1.4515836992981455</v>
      </c>
      <c r="K251" s="103">
        <v>0</v>
      </c>
      <c r="L251" s="104">
        <f t="shared" si="66"/>
        <v>0</v>
      </c>
      <c r="M251" s="103">
        <v>0</v>
      </c>
      <c r="N251" s="99">
        <f t="shared" si="67"/>
        <v>0</v>
      </c>
      <c r="O251" s="103">
        <v>1.419</v>
      </c>
      <c r="P251" s="104">
        <f t="shared" si="68"/>
        <v>4.3547510978944368</v>
      </c>
      <c r="Q251" s="103">
        <v>0</v>
      </c>
      <c r="R251" s="99">
        <f t="shared" si="69"/>
        <v>0</v>
      </c>
      <c r="S251" s="103">
        <v>0</v>
      </c>
      <c r="T251" s="104">
        <f t="shared" si="70"/>
        <v>0</v>
      </c>
      <c r="U251" s="103">
        <v>0</v>
      </c>
      <c r="V251" s="99">
        <f t="shared" si="71"/>
        <v>0</v>
      </c>
      <c r="W251" s="103">
        <v>0</v>
      </c>
      <c r="X251" s="104">
        <f t="shared" si="72"/>
        <v>0</v>
      </c>
      <c r="Y251" s="103">
        <v>0</v>
      </c>
      <c r="Z251" s="99">
        <f t="shared" si="73"/>
        <v>0</v>
      </c>
      <c r="AA251" s="103">
        <v>0</v>
      </c>
      <c r="AB251" s="105">
        <f t="shared" si="74"/>
        <v>0</v>
      </c>
      <c r="AC251" s="106">
        <f t="shared" si="78"/>
        <v>1.9790000000000001</v>
      </c>
      <c r="AD251" s="105">
        <f t="shared" si="75"/>
        <v>6.073327993469408</v>
      </c>
    </row>
    <row r="252" spans="1:30" x14ac:dyDescent="0.2">
      <c r="A252" s="101">
        <v>38966</v>
      </c>
      <c r="B252" s="102" t="s">
        <v>244</v>
      </c>
      <c r="C252" s="103">
        <v>0</v>
      </c>
      <c r="D252" s="104">
        <f t="shared" si="76"/>
        <v>0</v>
      </c>
      <c r="E252" s="103">
        <v>0</v>
      </c>
      <c r="F252" s="99">
        <f t="shared" si="80"/>
        <v>0</v>
      </c>
      <c r="G252" s="103">
        <v>0</v>
      </c>
      <c r="H252" s="104">
        <f t="shared" si="80"/>
        <v>0</v>
      </c>
      <c r="I252" s="103">
        <v>0</v>
      </c>
      <c r="J252" s="99">
        <f t="shared" si="65"/>
        <v>0</v>
      </c>
      <c r="K252" s="103">
        <v>0</v>
      </c>
      <c r="L252" s="104">
        <f t="shared" si="66"/>
        <v>0</v>
      </c>
      <c r="M252" s="103">
        <v>0</v>
      </c>
      <c r="N252" s="99">
        <f t="shared" si="67"/>
        <v>0</v>
      </c>
      <c r="O252" s="103">
        <v>1.4139999999999999</v>
      </c>
      <c r="P252" s="104">
        <f t="shared" si="68"/>
        <v>4.3394066613268025</v>
      </c>
      <c r="Q252" s="103">
        <v>0.56999999999999995</v>
      </c>
      <c r="R252" s="99">
        <f t="shared" si="69"/>
        <v>1.7492657687102386</v>
      </c>
      <c r="S252" s="103">
        <v>0</v>
      </c>
      <c r="T252" s="104">
        <f t="shared" si="70"/>
        <v>0</v>
      </c>
      <c r="U252" s="103">
        <v>0</v>
      </c>
      <c r="V252" s="99">
        <f t="shared" si="71"/>
        <v>0</v>
      </c>
      <c r="W252" s="103">
        <v>0</v>
      </c>
      <c r="X252" s="104">
        <f t="shared" si="72"/>
        <v>0</v>
      </c>
      <c r="Y252" s="103">
        <v>0</v>
      </c>
      <c r="Z252" s="99">
        <f t="shared" si="73"/>
        <v>0</v>
      </c>
      <c r="AA252" s="103">
        <v>0</v>
      </c>
      <c r="AB252" s="105">
        <f t="shared" si="74"/>
        <v>0</v>
      </c>
      <c r="AC252" s="106">
        <f t="shared" si="78"/>
        <v>1.984</v>
      </c>
      <c r="AD252" s="105">
        <f t="shared" si="75"/>
        <v>6.0886724300370414</v>
      </c>
    </row>
    <row r="253" spans="1:30" x14ac:dyDescent="0.2">
      <c r="A253" s="101">
        <v>38967</v>
      </c>
      <c r="B253" s="102" t="s">
        <v>245</v>
      </c>
      <c r="C253" s="103">
        <v>0</v>
      </c>
      <c r="D253" s="104">
        <f t="shared" si="76"/>
        <v>0</v>
      </c>
      <c r="E253" s="103">
        <v>0</v>
      </c>
      <c r="F253" s="99">
        <f t="shared" si="80"/>
        <v>0</v>
      </c>
      <c r="G253" s="103">
        <v>0.38700000000000001</v>
      </c>
      <c r="H253" s="104">
        <f t="shared" si="80"/>
        <v>1.1876593903348462</v>
      </c>
      <c r="I253" s="103">
        <v>0</v>
      </c>
      <c r="J253" s="99">
        <f t="shared" si="65"/>
        <v>0</v>
      </c>
      <c r="K253" s="103">
        <v>0</v>
      </c>
      <c r="L253" s="104">
        <f t="shared" si="66"/>
        <v>0</v>
      </c>
      <c r="M253" s="103">
        <v>0.46899999999999997</v>
      </c>
      <c r="N253" s="99">
        <f t="shared" si="67"/>
        <v>1.4393081500440386</v>
      </c>
      <c r="O253" s="103">
        <v>1.4139999999999999</v>
      </c>
      <c r="P253" s="104">
        <f t="shared" si="68"/>
        <v>4.3394066613268025</v>
      </c>
      <c r="Q253" s="103">
        <v>0.66800000000000004</v>
      </c>
      <c r="R253" s="99">
        <f t="shared" si="69"/>
        <v>2.0500167254358588</v>
      </c>
      <c r="S253" s="103">
        <v>0</v>
      </c>
      <c r="T253" s="104">
        <f t="shared" si="70"/>
        <v>0</v>
      </c>
      <c r="U253" s="103">
        <v>0</v>
      </c>
      <c r="V253" s="99">
        <f t="shared" si="71"/>
        <v>0</v>
      </c>
      <c r="W253" s="103">
        <v>0</v>
      </c>
      <c r="X253" s="104">
        <f t="shared" si="72"/>
        <v>0</v>
      </c>
      <c r="Y253" s="103">
        <v>0</v>
      </c>
      <c r="Z253" s="99">
        <f t="shared" si="73"/>
        <v>0</v>
      </c>
      <c r="AA253" s="103">
        <v>0</v>
      </c>
      <c r="AB253" s="105">
        <f t="shared" si="74"/>
        <v>0</v>
      </c>
      <c r="AC253" s="106">
        <f t="shared" si="78"/>
        <v>2.9380000000000002</v>
      </c>
      <c r="AD253" s="105">
        <f t="shared" si="75"/>
        <v>9.016390927141547</v>
      </c>
    </row>
    <row r="254" spans="1:30" x14ac:dyDescent="0.2">
      <c r="A254" s="101">
        <v>38968</v>
      </c>
      <c r="B254" s="102" t="s">
        <v>246</v>
      </c>
      <c r="C254" s="103">
        <v>0</v>
      </c>
      <c r="D254" s="104">
        <f t="shared" si="76"/>
        <v>0</v>
      </c>
      <c r="E254" s="103">
        <v>0</v>
      </c>
      <c r="F254" s="99">
        <f t="shared" ref="F254:H269" si="81">E254*1000000/325851</f>
        <v>0</v>
      </c>
      <c r="G254" s="103">
        <v>0.72199999999999998</v>
      </c>
      <c r="H254" s="104">
        <f t="shared" si="81"/>
        <v>2.2157366403663024</v>
      </c>
      <c r="I254" s="103">
        <v>0</v>
      </c>
      <c r="J254" s="99">
        <f t="shared" si="65"/>
        <v>0</v>
      </c>
      <c r="K254" s="103">
        <v>0</v>
      </c>
      <c r="L254" s="104">
        <f t="shared" si="66"/>
        <v>0</v>
      </c>
      <c r="M254" s="103">
        <v>0</v>
      </c>
      <c r="N254" s="99">
        <f t="shared" si="67"/>
        <v>0</v>
      </c>
      <c r="O254" s="103">
        <v>1.4059999999999999</v>
      </c>
      <c r="P254" s="104">
        <f t="shared" si="68"/>
        <v>4.3148555628185887</v>
      </c>
      <c r="Q254" s="103">
        <v>1.0049999999999999</v>
      </c>
      <c r="R254" s="99">
        <f t="shared" si="69"/>
        <v>3.0842317500943679</v>
      </c>
      <c r="S254" s="103">
        <v>0</v>
      </c>
      <c r="T254" s="104">
        <f t="shared" si="70"/>
        <v>0</v>
      </c>
      <c r="U254" s="103">
        <v>0</v>
      </c>
      <c r="V254" s="99">
        <f t="shared" si="71"/>
        <v>0</v>
      </c>
      <c r="W254" s="103">
        <v>0</v>
      </c>
      <c r="X254" s="104">
        <f t="shared" si="72"/>
        <v>0</v>
      </c>
      <c r="Y254" s="103">
        <v>0</v>
      </c>
      <c r="Z254" s="99">
        <f t="shared" si="73"/>
        <v>0</v>
      </c>
      <c r="AA254" s="103">
        <v>0</v>
      </c>
      <c r="AB254" s="105">
        <f t="shared" si="74"/>
        <v>0</v>
      </c>
      <c r="AC254" s="106">
        <f t="shared" si="78"/>
        <v>3.133</v>
      </c>
      <c r="AD254" s="105">
        <f t="shared" si="75"/>
        <v>9.6148239532792594</v>
      </c>
    </row>
    <row r="255" spans="1:30" x14ac:dyDescent="0.2">
      <c r="A255" s="101">
        <v>38969</v>
      </c>
      <c r="B255" s="102" t="s">
        <v>247</v>
      </c>
      <c r="C255" s="103">
        <v>0</v>
      </c>
      <c r="D255" s="104">
        <f t="shared" si="76"/>
        <v>0</v>
      </c>
      <c r="E255" s="103">
        <v>0</v>
      </c>
      <c r="F255" s="99">
        <f t="shared" si="81"/>
        <v>0</v>
      </c>
      <c r="G255" s="103">
        <v>0.71599999999999997</v>
      </c>
      <c r="H255" s="104">
        <f t="shared" si="81"/>
        <v>2.197323316485142</v>
      </c>
      <c r="I255" s="103">
        <v>0</v>
      </c>
      <c r="J255" s="99">
        <f t="shared" si="65"/>
        <v>0</v>
      </c>
      <c r="K255" s="103">
        <v>0</v>
      </c>
      <c r="L255" s="104">
        <f t="shared" si="66"/>
        <v>0</v>
      </c>
      <c r="M255" s="103">
        <v>0</v>
      </c>
      <c r="N255" s="99">
        <f t="shared" si="67"/>
        <v>0</v>
      </c>
      <c r="O255" s="103">
        <v>1.405</v>
      </c>
      <c r="P255" s="104">
        <f t="shared" si="68"/>
        <v>4.3117866755050622</v>
      </c>
      <c r="Q255" s="103">
        <v>0.98599999999999999</v>
      </c>
      <c r="R255" s="99">
        <f t="shared" si="69"/>
        <v>3.0259228911373603</v>
      </c>
      <c r="S255" s="103">
        <v>0</v>
      </c>
      <c r="T255" s="104">
        <f t="shared" si="70"/>
        <v>0</v>
      </c>
      <c r="U255" s="103">
        <v>0</v>
      </c>
      <c r="V255" s="99">
        <f t="shared" si="71"/>
        <v>0</v>
      </c>
      <c r="W255" s="103">
        <v>0</v>
      </c>
      <c r="X255" s="104">
        <f t="shared" si="72"/>
        <v>0</v>
      </c>
      <c r="Y255" s="103">
        <v>0</v>
      </c>
      <c r="Z255" s="99">
        <f t="shared" si="73"/>
        <v>0</v>
      </c>
      <c r="AA255" s="103">
        <v>0</v>
      </c>
      <c r="AB255" s="105">
        <f t="shared" si="74"/>
        <v>0</v>
      </c>
      <c r="AC255" s="106">
        <f t="shared" si="78"/>
        <v>3.1070000000000002</v>
      </c>
      <c r="AD255" s="105">
        <f t="shared" si="75"/>
        <v>9.535032883127565</v>
      </c>
    </row>
    <row r="256" spans="1:30" x14ac:dyDescent="0.2">
      <c r="A256" s="101">
        <v>38970</v>
      </c>
      <c r="B256" s="102" t="s">
        <v>248</v>
      </c>
      <c r="C256" s="103">
        <v>0</v>
      </c>
      <c r="D256" s="104">
        <f t="shared" si="76"/>
        <v>0</v>
      </c>
      <c r="E256" s="103">
        <v>0</v>
      </c>
      <c r="F256" s="99">
        <f t="shared" si="81"/>
        <v>0</v>
      </c>
      <c r="G256" s="103">
        <v>0.16400000000000001</v>
      </c>
      <c r="H256" s="104">
        <f t="shared" si="81"/>
        <v>0.50329751941838452</v>
      </c>
      <c r="I256" s="103">
        <v>0</v>
      </c>
      <c r="J256" s="99">
        <f t="shared" si="65"/>
        <v>0</v>
      </c>
      <c r="K256" s="103">
        <v>0</v>
      </c>
      <c r="L256" s="104">
        <f t="shared" si="66"/>
        <v>0</v>
      </c>
      <c r="M256" s="103">
        <v>0</v>
      </c>
      <c r="N256" s="99">
        <f t="shared" si="67"/>
        <v>0</v>
      </c>
      <c r="O256" s="103">
        <v>1.4059999999999999</v>
      </c>
      <c r="P256" s="104">
        <f t="shared" si="68"/>
        <v>4.3148555628185887</v>
      </c>
      <c r="Q256" s="103">
        <v>0.97299999999999998</v>
      </c>
      <c r="R256" s="99">
        <f t="shared" si="69"/>
        <v>2.9860273560615127</v>
      </c>
      <c r="S256" s="103">
        <v>0</v>
      </c>
      <c r="T256" s="104">
        <f t="shared" si="70"/>
        <v>0</v>
      </c>
      <c r="U256" s="103">
        <v>0</v>
      </c>
      <c r="V256" s="99">
        <f t="shared" si="71"/>
        <v>0</v>
      </c>
      <c r="W256" s="103">
        <v>0</v>
      </c>
      <c r="X256" s="104">
        <f t="shared" si="72"/>
        <v>0</v>
      </c>
      <c r="Y256" s="103">
        <v>0</v>
      </c>
      <c r="Z256" s="99">
        <f t="shared" si="73"/>
        <v>0</v>
      </c>
      <c r="AA256" s="103">
        <v>0</v>
      </c>
      <c r="AB256" s="105">
        <f t="shared" si="74"/>
        <v>0</v>
      </c>
      <c r="AC256" s="106">
        <f t="shared" si="78"/>
        <v>2.5429999999999997</v>
      </c>
      <c r="AD256" s="105">
        <f t="shared" si="75"/>
        <v>7.8041804382984843</v>
      </c>
    </row>
    <row r="257" spans="1:30" x14ac:dyDescent="0.2">
      <c r="A257" s="101">
        <v>38971</v>
      </c>
      <c r="B257" s="102" t="s">
        <v>249</v>
      </c>
      <c r="C257" s="103">
        <v>0</v>
      </c>
      <c r="D257" s="104">
        <f t="shared" si="76"/>
        <v>0</v>
      </c>
      <c r="E257" s="103">
        <v>0</v>
      </c>
      <c r="F257" s="99">
        <f t="shared" si="81"/>
        <v>0</v>
      </c>
      <c r="G257" s="103">
        <v>0.27500000000000002</v>
      </c>
      <c r="H257" s="104">
        <f t="shared" si="81"/>
        <v>0.84394401121985196</v>
      </c>
      <c r="I257" s="103">
        <v>0</v>
      </c>
      <c r="J257" s="99">
        <f t="shared" si="65"/>
        <v>0</v>
      </c>
      <c r="K257" s="103">
        <v>0</v>
      </c>
      <c r="L257" s="104">
        <f t="shared" si="66"/>
        <v>0</v>
      </c>
      <c r="M257" s="103">
        <v>0</v>
      </c>
      <c r="N257" s="99">
        <f t="shared" si="67"/>
        <v>0</v>
      </c>
      <c r="O257" s="103">
        <v>0.55800000000000005</v>
      </c>
      <c r="P257" s="104">
        <f t="shared" si="68"/>
        <v>1.7124391209479179</v>
      </c>
      <c r="Q257" s="103">
        <v>0.97399999999999998</v>
      </c>
      <c r="R257" s="99">
        <f t="shared" si="69"/>
        <v>2.9890962433750397</v>
      </c>
      <c r="S257" s="103">
        <v>0</v>
      </c>
      <c r="T257" s="104">
        <f t="shared" si="70"/>
        <v>0</v>
      </c>
      <c r="U257" s="103">
        <v>0</v>
      </c>
      <c r="V257" s="99">
        <f t="shared" si="71"/>
        <v>0</v>
      </c>
      <c r="W257" s="103">
        <v>0</v>
      </c>
      <c r="X257" s="104">
        <f t="shared" si="72"/>
        <v>0</v>
      </c>
      <c r="Y257" s="103">
        <v>0</v>
      </c>
      <c r="Z257" s="99">
        <f t="shared" si="73"/>
        <v>0</v>
      </c>
      <c r="AA257" s="103">
        <v>0</v>
      </c>
      <c r="AB257" s="105">
        <f t="shared" si="74"/>
        <v>0</v>
      </c>
      <c r="AC257" s="106">
        <f t="shared" si="78"/>
        <v>1.8069999999999999</v>
      </c>
      <c r="AD257" s="105">
        <f t="shared" si="75"/>
        <v>5.5454793755428096</v>
      </c>
    </row>
    <row r="258" spans="1:30" x14ac:dyDescent="0.2">
      <c r="A258" s="101">
        <v>38972</v>
      </c>
      <c r="B258" s="102" t="s">
        <v>250</v>
      </c>
      <c r="C258" s="103">
        <v>0</v>
      </c>
      <c r="D258" s="104">
        <f t="shared" si="76"/>
        <v>0</v>
      </c>
      <c r="E258" s="103">
        <v>0</v>
      </c>
      <c r="F258" s="99">
        <f t="shared" si="81"/>
        <v>0</v>
      </c>
      <c r="G258" s="103">
        <v>0.72499999999999998</v>
      </c>
      <c r="H258" s="104">
        <f t="shared" si="81"/>
        <v>2.2249433023068828</v>
      </c>
      <c r="I258" s="103">
        <v>0</v>
      </c>
      <c r="J258" s="99">
        <f t="shared" si="65"/>
        <v>0</v>
      </c>
      <c r="K258" s="103">
        <v>0</v>
      </c>
      <c r="L258" s="104">
        <f t="shared" si="66"/>
        <v>0</v>
      </c>
      <c r="M258" s="103">
        <v>0</v>
      </c>
      <c r="N258" s="99">
        <f t="shared" si="67"/>
        <v>0</v>
      </c>
      <c r="O258" s="103">
        <v>0.86799999999999999</v>
      </c>
      <c r="P258" s="104">
        <f t="shared" si="68"/>
        <v>2.6637941881412055</v>
      </c>
      <c r="Q258" s="103">
        <v>0.96</v>
      </c>
      <c r="R258" s="99">
        <f t="shared" si="69"/>
        <v>2.9461318209856651</v>
      </c>
      <c r="S258" s="103">
        <v>0</v>
      </c>
      <c r="T258" s="104">
        <f t="shared" si="70"/>
        <v>0</v>
      </c>
      <c r="U258" s="103">
        <v>0</v>
      </c>
      <c r="V258" s="99">
        <f t="shared" si="71"/>
        <v>0</v>
      </c>
      <c r="W258" s="103">
        <v>0</v>
      </c>
      <c r="X258" s="104">
        <f t="shared" si="72"/>
        <v>0</v>
      </c>
      <c r="Y258" s="103">
        <v>0</v>
      </c>
      <c r="Z258" s="99">
        <f t="shared" si="73"/>
        <v>0</v>
      </c>
      <c r="AA258" s="103">
        <v>0</v>
      </c>
      <c r="AB258" s="105">
        <f t="shared" si="74"/>
        <v>0</v>
      </c>
      <c r="AC258" s="106">
        <f t="shared" si="78"/>
        <v>2.5529999999999999</v>
      </c>
      <c r="AD258" s="105">
        <f t="shared" si="75"/>
        <v>7.8348693114337538</v>
      </c>
    </row>
    <row r="259" spans="1:30" x14ac:dyDescent="0.2">
      <c r="A259" s="101">
        <v>38973</v>
      </c>
      <c r="B259" s="102" t="s">
        <v>251</v>
      </c>
      <c r="C259" s="103">
        <v>0</v>
      </c>
      <c r="D259" s="104">
        <f t="shared" si="76"/>
        <v>0</v>
      </c>
      <c r="E259" s="103">
        <v>0</v>
      </c>
      <c r="F259" s="99">
        <f t="shared" si="81"/>
        <v>0</v>
      </c>
      <c r="G259" s="103">
        <v>0.72099999999999997</v>
      </c>
      <c r="H259" s="104">
        <f t="shared" si="81"/>
        <v>2.2126677530527759</v>
      </c>
      <c r="I259" s="103">
        <v>0</v>
      </c>
      <c r="J259" s="99">
        <f t="shared" si="65"/>
        <v>0</v>
      </c>
      <c r="K259" s="103">
        <v>0</v>
      </c>
      <c r="L259" s="104">
        <f t="shared" si="66"/>
        <v>0</v>
      </c>
      <c r="M259" s="103">
        <v>0</v>
      </c>
      <c r="N259" s="99">
        <f t="shared" si="67"/>
        <v>0</v>
      </c>
      <c r="O259" s="103">
        <v>1.3939999999999999</v>
      </c>
      <c r="P259" s="104">
        <f t="shared" si="68"/>
        <v>4.278028915056268</v>
      </c>
      <c r="Q259" s="103">
        <v>0.47</v>
      </c>
      <c r="R259" s="99">
        <f t="shared" si="69"/>
        <v>1.4423770373575653</v>
      </c>
      <c r="S259" s="103">
        <v>0</v>
      </c>
      <c r="T259" s="104">
        <f t="shared" si="70"/>
        <v>0</v>
      </c>
      <c r="U259" s="103">
        <v>0</v>
      </c>
      <c r="V259" s="99">
        <f t="shared" si="71"/>
        <v>0</v>
      </c>
      <c r="W259" s="103">
        <v>0.66100000000000003</v>
      </c>
      <c r="X259" s="104">
        <f t="shared" si="72"/>
        <v>2.0285345142411715</v>
      </c>
      <c r="Y259" s="103">
        <v>0</v>
      </c>
      <c r="Z259" s="99">
        <f t="shared" si="73"/>
        <v>0</v>
      </c>
      <c r="AA259" s="103">
        <v>0</v>
      </c>
      <c r="AB259" s="105">
        <f t="shared" si="74"/>
        <v>0</v>
      </c>
      <c r="AC259" s="106">
        <f t="shared" si="78"/>
        <v>3.246</v>
      </c>
      <c r="AD259" s="105">
        <f t="shared" si="75"/>
        <v>9.9616082197077809</v>
      </c>
    </row>
    <row r="260" spans="1:30" x14ac:dyDescent="0.2">
      <c r="A260" s="101">
        <v>38974</v>
      </c>
      <c r="B260" s="102" t="s">
        <v>252</v>
      </c>
      <c r="C260" s="103">
        <v>0</v>
      </c>
      <c r="D260" s="104">
        <f t="shared" si="76"/>
        <v>0</v>
      </c>
      <c r="E260" s="103">
        <v>0</v>
      </c>
      <c r="F260" s="99">
        <f t="shared" si="81"/>
        <v>0</v>
      </c>
      <c r="G260" s="103">
        <v>0.71899999999999997</v>
      </c>
      <c r="H260" s="104">
        <f t="shared" si="81"/>
        <v>2.2065299784257224</v>
      </c>
      <c r="I260" s="103">
        <v>0</v>
      </c>
      <c r="J260" s="99">
        <f t="shared" si="65"/>
        <v>0</v>
      </c>
      <c r="K260" s="103">
        <v>0</v>
      </c>
      <c r="L260" s="104">
        <f t="shared" si="66"/>
        <v>0</v>
      </c>
      <c r="M260" s="103">
        <v>0</v>
      </c>
      <c r="N260" s="99">
        <f t="shared" si="67"/>
        <v>0</v>
      </c>
      <c r="O260" s="103">
        <v>1.399</v>
      </c>
      <c r="P260" s="104">
        <f t="shared" si="68"/>
        <v>4.2933733516239014</v>
      </c>
      <c r="Q260" s="103">
        <v>4.0000000000000001E-3</v>
      </c>
      <c r="R260" s="99">
        <f t="shared" si="69"/>
        <v>1.2275549254106939E-2</v>
      </c>
      <c r="S260" s="103">
        <v>0</v>
      </c>
      <c r="T260" s="104">
        <f t="shared" si="70"/>
        <v>0</v>
      </c>
      <c r="U260" s="103">
        <v>0</v>
      </c>
      <c r="V260" s="99">
        <f t="shared" si="71"/>
        <v>0</v>
      </c>
      <c r="W260" s="103">
        <v>1.0629999999999999</v>
      </c>
      <c r="X260" s="104">
        <f t="shared" si="72"/>
        <v>3.2622272142789188</v>
      </c>
      <c r="Y260" s="103">
        <v>0</v>
      </c>
      <c r="Z260" s="99">
        <f t="shared" si="73"/>
        <v>0</v>
      </c>
      <c r="AA260" s="103">
        <v>0</v>
      </c>
      <c r="AB260" s="105">
        <f t="shared" si="74"/>
        <v>0</v>
      </c>
      <c r="AC260" s="106">
        <f t="shared" si="78"/>
        <v>3.1849999999999996</v>
      </c>
      <c r="AD260" s="105">
        <f t="shared" si="75"/>
        <v>9.7744060935826482</v>
      </c>
    </row>
    <row r="261" spans="1:30" x14ac:dyDescent="0.2">
      <c r="A261" s="101">
        <v>38975</v>
      </c>
      <c r="B261" s="102" t="s">
        <v>253</v>
      </c>
      <c r="C261" s="103">
        <v>0</v>
      </c>
      <c r="D261" s="104">
        <f t="shared" si="76"/>
        <v>0</v>
      </c>
      <c r="E261" s="103">
        <v>0</v>
      </c>
      <c r="F261" s="99">
        <f t="shared" si="81"/>
        <v>0</v>
      </c>
      <c r="G261" s="103">
        <v>0.71799999999999997</v>
      </c>
      <c r="H261" s="104">
        <f t="shared" si="81"/>
        <v>2.2034610911121955</v>
      </c>
      <c r="I261" s="103">
        <v>0</v>
      </c>
      <c r="J261" s="99">
        <f t="shared" si="65"/>
        <v>0</v>
      </c>
      <c r="K261" s="103">
        <v>0</v>
      </c>
      <c r="L261" s="104">
        <f t="shared" si="66"/>
        <v>0</v>
      </c>
      <c r="M261" s="103">
        <v>0</v>
      </c>
      <c r="N261" s="99">
        <f t="shared" si="67"/>
        <v>0</v>
      </c>
      <c r="O261" s="103">
        <v>1.399</v>
      </c>
      <c r="P261" s="104">
        <f t="shared" si="68"/>
        <v>4.2933733516239014</v>
      </c>
      <c r="Q261" s="103">
        <v>0.56000000000000005</v>
      </c>
      <c r="R261" s="99">
        <f t="shared" si="69"/>
        <v>1.7185768955749714</v>
      </c>
      <c r="S261" s="103">
        <v>0</v>
      </c>
      <c r="T261" s="104">
        <f t="shared" si="70"/>
        <v>0</v>
      </c>
      <c r="U261" s="103">
        <v>0</v>
      </c>
      <c r="V261" s="99">
        <f t="shared" si="71"/>
        <v>0</v>
      </c>
      <c r="W261" s="103">
        <v>1.056</v>
      </c>
      <c r="X261" s="104">
        <f t="shared" si="72"/>
        <v>3.240745003084232</v>
      </c>
      <c r="Y261" s="103">
        <v>0</v>
      </c>
      <c r="Z261" s="99">
        <f t="shared" si="73"/>
        <v>0</v>
      </c>
      <c r="AA261" s="103">
        <v>0</v>
      </c>
      <c r="AB261" s="105">
        <f t="shared" si="74"/>
        <v>0</v>
      </c>
      <c r="AC261" s="106">
        <f t="shared" si="78"/>
        <v>3.7330000000000001</v>
      </c>
      <c r="AD261" s="105">
        <f t="shared" si="75"/>
        <v>11.4561563413953</v>
      </c>
    </row>
    <row r="262" spans="1:30" x14ac:dyDescent="0.2">
      <c r="A262" s="101">
        <v>38976</v>
      </c>
      <c r="B262" s="102" t="s">
        <v>254</v>
      </c>
      <c r="C262" s="103">
        <v>0</v>
      </c>
      <c r="D262" s="104">
        <f t="shared" si="76"/>
        <v>0</v>
      </c>
      <c r="E262" s="103">
        <v>0</v>
      </c>
      <c r="F262" s="99">
        <f t="shared" si="81"/>
        <v>0</v>
      </c>
      <c r="G262" s="103">
        <v>0.71499999999999997</v>
      </c>
      <c r="H262" s="104">
        <f t="shared" si="81"/>
        <v>2.1942544291716151</v>
      </c>
      <c r="I262" s="103">
        <v>0</v>
      </c>
      <c r="J262" s="99">
        <f t="shared" si="65"/>
        <v>0</v>
      </c>
      <c r="K262" s="103">
        <v>0</v>
      </c>
      <c r="L262" s="104">
        <f t="shared" si="66"/>
        <v>0</v>
      </c>
      <c r="M262" s="103">
        <v>0</v>
      </c>
      <c r="N262" s="99">
        <f t="shared" si="67"/>
        <v>0</v>
      </c>
      <c r="O262" s="103">
        <v>1.4019999999999999</v>
      </c>
      <c r="P262" s="104">
        <f t="shared" si="68"/>
        <v>4.3025800135644818</v>
      </c>
      <c r="Q262" s="103">
        <v>0.97199999999999998</v>
      </c>
      <c r="R262" s="99">
        <f t="shared" si="69"/>
        <v>2.9829584687479862</v>
      </c>
      <c r="S262" s="103">
        <v>0</v>
      </c>
      <c r="T262" s="104">
        <f t="shared" si="70"/>
        <v>0</v>
      </c>
      <c r="U262" s="103">
        <v>0</v>
      </c>
      <c r="V262" s="99">
        <f t="shared" si="71"/>
        <v>0</v>
      </c>
      <c r="W262" s="103">
        <v>1.0529999999999999</v>
      </c>
      <c r="X262" s="104">
        <f t="shared" si="72"/>
        <v>3.2315383411436516</v>
      </c>
      <c r="Y262" s="103">
        <v>0</v>
      </c>
      <c r="Z262" s="99">
        <f t="shared" si="73"/>
        <v>0</v>
      </c>
      <c r="AA262" s="103">
        <v>0</v>
      </c>
      <c r="AB262" s="105">
        <f t="shared" si="74"/>
        <v>0</v>
      </c>
      <c r="AC262" s="106">
        <f t="shared" si="78"/>
        <v>4.1419999999999995</v>
      </c>
      <c r="AD262" s="105">
        <f t="shared" si="75"/>
        <v>12.711331252627733</v>
      </c>
    </row>
    <row r="263" spans="1:30" x14ac:dyDescent="0.2">
      <c r="A263" s="101">
        <v>38977</v>
      </c>
      <c r="B263" s="102" t="s">
        <v>255</v>
      </c>
      <c r="C263" s="103">
        <v>0</v>
      </c>
      <c r="D263" s="104">
        <f t="shared" si="76"/>
        <v>0</v>
      </c>
      <c r="E263" s="103">
        <v>0</v>
      </c>
      <c r="F263" s="99">
        <f t="shared" si="81"/>
        <v>0</v>
      </c>
      <c r="G263" s="103">
        <v>0.499</v>
      </c>
      <c r="H263" s="104">
        <f t="shared" si="81"/>
        <v>1.5313747694498405</v>
      </c>
      <c r="I263" s="103">
        <v>0</v>
      </c>
      <c r="J263" s="99">
        <f t="shared" si="65"/>
        <v>0</v>
      </c>
      <c r="K263" s="103">
        <v>0</v>
      </c>
      <c r="L263" s="104">
        <f t="shared" si="66"/>
        <v>0</v>
      </c>
      <c r="M263" s="103">
        <v>0</v>
      </c>
      <c r="N263" s="99">
        <f t="shared" si="67"/>
        <v>0</v>
      </c>
      <c r="O263" s="103">
        <v>0.73499999999999999</v>
      </c>
      <c r="P263" s="104">
        <f t="shared" si="68"/>
        <v>2.25563217544215</v>
      </c>
      <c r="Q263" s="103">
        <v>0.36799999999999999</v>
      </c>
      <c r="R263" s="99">
        <f t="shared" si="69"/>
        <v>1.1293505313778383</v>
      </c>
      <c r="S263" s="103">
        <v>0</v>
      </c>
      <c r="T263" s="104">
        <f t="shared" si="70"/>
        <v>0</v>
      </c>
      <c r="U263" s="103">
        <v>0</v>
      </c>
      <c r="V263" s="99">
        <f t="shared" si="71"/>
        <v>0</v>
      </c>
      <c r="W263" s="103">
        <v>1.0569999999999999</v>
      </c>
      <c r="X263" s="104">
        <f t="shared" si="72"/>
        <v>3.2438138903977585</v>
      </c>
      <c r="Y263" s="103">
        <v>0</v>
      </c>
      <c r="Z263" s="99">
        <f t="shared" si="73"/>
        <v>0</v>
      </c>
      <c r="AA263" s="103">
        <v>0.48299999999999998</v>
      </c>
      <c r="AB263" s="105">
        <f t="shared" si="74"/>
        <v>1.4822725724334129</v>
      </c>
      <c r="AC263" s="106">
        <f t="shared" si="78"/>
        <v>3.1419999999999999</v>
      </c>
      <c r="AD263" s="105">
        <f t="shared" si="75"/>
        <v>9.6424439391009997</v>
      </c>
    </row>
    <row r="264" spans="1:30" x14ac:dyDescent="0.2">
      <c r="A264" s="101">
        <v>38978</v>
      </c>
      <c r="B264" s="102" t="s">
        <v>256</v>
      </c>
      <c r="C264" s="103">
        <v>0</v>
      </c>
      <c r="D264" s="104">
        <f t="shared" si="76"/>
        <v>0</v>
      </c>
      <c r="E264" s="103">
        <v>0</v>
      </c>
      <c r="F264" s="99">
        <f t="shared" si="81"/>
        <v>0</v>
      </c>
      <c r="G264" s="103">
        <v>0.28000000000000003</v>
      </c>
      <c r="H264" s="104">
        <f t="shared" si="81"/>
        <v>0.8592884477874857</v>
      </c>
      <c r="I264" s="103">
        <v>0</v>
      </c>
      <c r="J264" s="99">
        <f t="shared" si="65"/>
        <v>0</v>
      </c>
      <c r="K264" s="103">
        <v>0</v>
      </c>
      <c r="L264" s="104">
        <f t="shared" si="66"/>
        <v>0</v>
      </c>
      <c r="M264" s="103">
        <v>0</v>
      </c>
      <c r="N264" s="99">
        <f t="shared" si="67"/>
        <v>0</v>
      </c>
      <c r="O264" s="103">
        <v>0</v>
      </c>
      <c r="P264" s="104">
        <f t="shared" si="68"/>
        <v>0</v>
      </c>
      <c r="Q264" s="103">
        <v>0.52</v>
      </c>
      <c r="R264" s="99">
        <f t="shared" si="69"/>
        <v>1.595821403033902</v>
      </c>
      <c r="S264" s="103">
        <v>0</v>
      </c>
      <c r="T264" s="104">
        <f t="shared" si="70"/>
        <v>0</v>
      </c>
      <c r="U264" s="103">
        <v>0</v>
      </c>
      <c r="V264" s="99">
        <f t="shared" si="71"/>
        <v>0</v>
      </c>
      <c r="W264" s="103">
        <v>1.0580000000000001</v>
      </c>
      <c r="X264" s="104">
        <f t="shared" si="72"/>
        <v>3.2468827777112854</v>
      </c>
      <c r="Y264" s="103">
        <v>0</v>
      </c>
      <c r="Z264" s="99">
        <f t="shared" si="73"/>
        <v>0</v>
      </c>
      <c r="AA264" s="103">
        <v>1.6180000000000001</v>
      </c>
      <c r="AB264" s="105">
        <f t="shared" si="74"/>
        <v>4.965459673286257</v>
      </c>
      <c r="AC264" s="106">
        <f t="shared" si="78"/>
        <v>3.476</v>
      </c>
      <c r="AD264" s="105">
        <f t="shared" si="75"/>
        <v>10.66745230181893</v>
      </c>
    </row>
    <row r="265" spans="1:30" x14ac:dyDescent="0.2">
      <c r="A265" s="101">
        <v>38979</v>
      </c>
      <c r="B265" s="102" t="s">
        <v>257</v>
      </c>
      <c r="C265" s="103">
        <v>0</v>
      </c>
      <c r="D265" s="104">
        <f t="shared" si="76"/>
        <v>0</v>
      </c>
      <c r="E265" s="103">
        <v>0</v>
      </c>
      <c r="F265" s="99">
        <f t="shared" si="81"/>
        <v>0</v>
      </c>
      <c r="G265" s="103">
        <v>0.41899999999999998</v>
      </c>
      <c r="H265" s="104">
        <f t="shared" si="81"/>
        <v>1.2858637843677019</v>
      </c>
      <c r="I265" s="103">
        <v>0.49299999999999999</v>
      </c>
      <c r="J265" s="99">
        <f t="shared" si="65"/>
        <v>1.5129614455686802</v>
      </c>
      <c r="K265" s="103">
        <v>0</v>
      </c>
      <c r="L265" s="104">
        <f t="shared" si="66"/>
        <v>0</v>
      </c>
      <c r="M265" s="103">
        <v>0</v>
      </c>
      <c r="N265" s="99">
        <f t="shared" si="67"/>
        <v>0</v>
      </c>
      <c r="O265" s="103">
        <v>0.85</v>
      </c>
      <c r="P265" s="104">
        <f t="shared" si="68"/>
        <v>2.6085542164977245</v>
      </c>
      <c r="Q265" s="103">
        <v>0.97399999999999998</v>
      </c>
      <c r="R265" s="99">
        <f t="shared" si="69"/>
        <v>2.9890962433750397</v>
      </c>
      <c r="S265" s="103">
        <v>0</v>
      </c>
      <c r="T265" s="104">
        <f t="shared" si="70"/>
        <v>0</v>
      </c>
      <c r="U265" s="103">
        <v>0</v>
      </c>
      <c r="V265" s="99">
        <f t="shared" si="71"/>
        <v>0</v>
      </c>
      <c r="W265" s="103">
        <v>0.60399999999999998</v>
      </c>
      <c r="X265" s="104">
        <f t="shared" si="72"/>
        <v>1.8536079373701477</v>
      </c>
      <c r="Y265" s="103">
        <v>0</v>
      </c>
      <c r="Z265" s="99">
        <f t="shared" si="73"/>
        <v>0</v>
      </c>
      <c r="AA265" s="103">
        <v>0.91900000000000004</v>
      </c>
      <c r="AB265" s="105">
        <f t="shared" si="74"/>
        <v>2.8203074411310691</v>
      </c>
      <c r="AC265" s="106">
        <f t="shared" si="78"/>
        <v>4.2590000000000003</v>
      </c>
      <c r="AD265" s="105">
        <f t="shared" si="75"/>
        <v>13.070391068310363</v>
      </c>
    </row>
    <row r="266" spans="1:30" x14ac:dyDescent="0.2">
      <c r="A266" s="101">
        <v>38980</v>
      </c>
      <c r="B266" s="102" t="s">
        <v>258</v>
      </c>
      <c r="C266" s="103">
        <v>0</v>
      </c>
      <c r="D266" s="104">
        <f t="shared" si="76"/>
        <v>0</v>
      </c>
      <c r="E266" s="103">
        <v>0</v>
      </c>
      <c r="F266" s="99">
        <f t="shared" si="81"/>
        <v>0</v>
      </c>
      <c r="G266" s="103">
        <v>0</v>
      </c>
      <c r="H266" s="104">
        <f t="shared" si="81"/>
        <v>0</v>
      </c>
      <c r="I266" s="103">
        <v>0.95599999999999996</v>
      </c>
      <c r="J266" s="99">
        <f t="shared" si="65"/>
        <v>2.9338562717315582</v>
      </c>
      <c r="K266" s="103">
        <v>0</v>
      </c>
      <c r="L266" s="104">
        <f t="shared" si="66"/>
        <v>0</v>
      </c>
      <c r="M266" s="103">
        <v>0</v>
      </c>
      <c r="N266" s="99">
        <f t="shared" si="67"/>
        <v>0</v>
      </c>
      <c r="O266" s="103">
        <v>1.419</v>
      </c>
      <c r="P266" s="104">
        <f t="shared" si="68"/>
        <v>4.3547510978944368</v>
      </c>
      <c r="Q266" s="103">
        <v>0.94899999999999995</v>
      </c>
      <c r="R266" s="99">
        <f t="shared" si="69"/>
        <v>2.9123740605368713</v>
      </c>
      <c r="S266" s="103">
        <v>0</v>
      </c>
      <c r="T266" s="104">
        <f t="shared" si="70"/>
        <v>0</v>
      </c>
      <c r="U266" s="103">
        <v>0</v>
      </c>
      <c r="V266" s="99">
        <f t="shared" si="71"/>
        <v>0</v>
      </c>
      <c r="W266" s="103">
        <v>0.376</v>
      </c>
      <c r="X266" s="104">
        <f t="shared" si="72"/>
        <v>1.1539016298860523</v>
      </c>
      <c r="Y266" s="103">
        <v>0</v>
      </c>
      <c r="Z266" s="99">
        <f t="shared" si="73"/>
        <v>0</v>
      </c>
      <c r="AA266" s="103">
        <v>0</v>
      </c>
      <c r="AB266" s="105">
        <f t="shared" si="74"/>
        <v>0</v>
      </c>
      <c r="AC266" s="106">
        <f t="shared" si="78"/>
        <v>3.6999999999999997</v>
      </c>
      <c r="AD266" s="105">
        <f t="shared" si="75"/>
        <v>11.354883060048916</v>
      </c>
    </row>
    <row r="267" spans="1:30" x14ac:dyDescent="0.2">
      <c r="A267" s="101">
        <v>38981</v>
      </c>
      <c r="B267" s="102" t="s">
        <v>259</v>
      </c>
      <c r="C267" s="103">
        <v>0</v>
      </c>
      <c r="D267" s="104">
        <f t="shared" si="76"/>
        <v>0</v>
      </c>
      <c r="E267" s="103">
        <v>0</v>
      </c>
      <c r="F267" s="99">
        <f t="shared" si="81"/>
        <v>0</v>
      </c>
      <c r="G267" s="103">
        <v>0</v>
      </c>
      <c r="H267" s="104">
        <f t="shared" si="81"/>
        <v>0</v>
      </c>
      <c r="I267" s="103">
        <v>0.94099999999999995</v>
      </c>
      <c r="J267" s="99">
        <f t="shared" si="65"/>
        <v>2.8878229620286571</v>
      </c>
      <c r="K267" s="103">
        <v>0</v>
      </c>
      <c r="L267" s="104">
        <f t="shared" si="66"/>
        <v>0</v>
      </c>
      <c r="M267" s="103">
        <v>0</v>
      </c>
      <c r="N267" s="99">
        <f t="shared" si="67"/>
        <v>0</v>
      </c>
      <c r="O267" s="103">
        <v>1.413</v>
      </c>
      <c r="P267" s="104">
        <f t="shared" si="68"/>
        <v>4.336337774013276</v>
      </c>
      <c r="Q267" s="103">
        <v>0.94199999999999995</v>
      </c>
      <c r="R267" s="99">
        <f t="shared" si="69"/>
        <v>2.890891849342184</v>
      </c>
      <c r="S267" s="103">
        <v>0</v>
      </c>
      <c r="T267" s="104">
        <f t="shared" si="70"/>
        <v>0</v>
      </c>
      <c r="U267" s="103">
        <v>0</v>
      </c>
      <c r="V267" s="99">
        <f t="shared" si="71"/>
        <v>0</v>
      </c>
      <c r="W267" s="103">
        <v>0.29199999999999998</v>
      </c>
      <c r="X267" s="104">
        <f t="shared" si="72"/>
        <v>0.89611509554980651</v>
      </c>
      <c r="Y267" s="103">
        <v>0</v>
      </c>
      <c r="Z267" s="99">
        <f t="shared" si="73"/>
        <v>0</v>
      </c>
      <c r="AA267" s="103">
        <v>0</v>
      </c>
      <c r="AB267" s="105">
        <f t="shared" si="74"/>
        <v>0</v>
      </c>
      <c r="AC267" s="106">
        <f t="shared" si="78"/>
        <v>3.5880000000000001</v>
      </c>
      <c r="AD267" s="105">
        <f t="shared" si="75"/>
        <v>11.011167680933923</v>
      </c>
    </row>
    <row r="268" spans="1:30" x14ac:dyDescent="0.2">
      <c r="A268" s="101">
        <v>38982</v>
      </c>
      <c r="B268" s="102" t="s">
        <v>260</v>
      </c>
      <c r="C268" s="103">
        <v>0</v>
      </c>
      <c r="D268" s="104">
        <f t="shared" si="76"/>
        <v>0</v>
      </c>
      <c r="E268" s="103">
        <v>0</v>
      </c>
      <c r="F268" s="99">
        <f t="shared" si="81"/>
        <v>0</v>
      </c>
      <c r="G268" s="103">
        <v>0</v>
      </c>
      <c r="H268" s="104">
        <f t="shared" si="81"/>
        <v>0</v>
      </c>
      <c r="I268" s="103">
        <v>0.93400000000000005</v>
      </c>
      <c r="J268" s="99">
        <f t="shared" si="65"/>
        <v>2.8663407508339702</v>
      </c>
      <c r="K268" s="103">
        <v>0</v>
      </c>
      <c r="L268" s="104">
        <f t="shared" si="66"/>
        <v>0</v>
      </c>
      <c r="M268" s="103">
        <v>0</v>
      </c>
      <c r="N268" s="99">
        <f t="shared" si="67"/>
        <v>0</v>
      </c>
      <c r="O268" s="103">
        <v>1.3959999999999999</v>
      </c>
      <c r="P268" s="104">
        <f t="shared" si="68"/>
        <v>4.2841666896833219</v>
      </c>
      <c r="Q268" s="103">
        <v>0.94299999999999995</v>
      </c>
      <c r="R268" s="99">
        <f t="shared" si="69"/>
        <v>2.8939607366557105</v>
      </c>
      <c r="S268" s="103">
        <v>0</v>
      </c>
      <c r="T268" s="104">
        <f t="shared" si="70"/>
        <v>0</v>
      </c>
      <c r="U268" s="103">
        <v>0</v>
      </c>
      <c r="V268" s="99">
        <f t="shared" si="71"/>
        <v>0</v>
      </c>
      <c r="W268" s="103">
        <v>0</v>
      </c>
      <c r="X268" s="104">
        <f t="shared" si="72"/>
        <v>0</v>
      </c>
      <c r="Y268" s="103">
        <v>0</v>
      </c>
      <c r="Z268" s="99">
        <f t="shared" si="73"/>
        <v>0</v>
      </c>
      <c r="AA268" s="103">
        <v>0</v>
      </c>
      <c r="AB268" s="105">
        <f t="shared" si="74"/>
        <v>0</v>
      </c>
      <c r="AC268" s="106">
        <f t="shared" si="78"/>
        <v>3.2730000000000001</v>
      </c>
      <c r="AD268" s="105">
        <f t="shared" si="75"/>
        <v>10.044468177173002</v>
      </c>
    </row>
    <row r="269" spans="1:30" x14ac:dyDescent="0.2">
      <c r="A269" s="101">
        <v>38983</v>
      </c>
      <c r="B269" s="102" t="s">
        <v>261</v>
      </c>
      <c r="C269" s="103">
        <v>0</v>
      </c>
      <c r="D269" s="104">
        <f t="shared" si="76"/>
        <v>0</v>
      </c>
      <c r="E269" s="103">
        <v>0</v>
      </c>
      <c r="F269" s="99">
        <f t="shared" si="81"/>
        <v>0</v>
      </c>
      <c r="G269" s="103">
        <v>0</v>
      </c>
      <c r="H269" s="104">
        <f t="shared" si="81"/>
        <v>0</v>
      </c>
      <c r="I269" s="103">
        <v>0.92800000000000005</v>
      </c>
      <c r="J269" s="99">
        <f t="shared" ref="J269:J332" si="82">I269*1000000/325851</f>
        <v>2.8479274269528099</v>
      </c>
      <c r="K269" s="103">
        <v>0</v>
      </c>
      <c r="L269" s="104">
        <f t="shared" ref="L269:L332" si="83">K269*1000000/325851</f>
        <v>0</v>
      </c>
      <c r="M269" s="103">
        <v>0</v>
      </c>
      <c r="N269" s="99">
        <f t="shared" ref="N269:N332" si="84">M269*1000000/325851</f>
        <v>0</v>
      </c>
      <c r="O269" s="103">
        <v>1.383</v>
      </c>
      <c r="P269" s="104">
        <f t="shared" ref="P269:P332" si="85">O269*1000000/325851</f>
        <v>4.2442711546074738</v>
      </c>
      <c r="Q269" s="103">
        <v>0.93200000000000005</v>
      </c>
      <c r="R269" s="99">
        <f t="shared" ref="R269:R332" si="86">Q269*1000000/325851</f>
        <v>2.8602029762069168</v>
      </c>
      <c r="S269" s="103">
        <v>0</v>
      </c>
      <c r="T269" s="104">
        <f t="shared" ref="T269:T332" si="87">S269*1000000/325851</f>
        <v>0</v>
      </c>
      <c r="U269" s="103">
        <v>0</v>
      </c>
      <c r="V269" s="99">
        <f t="shared" ref="V269:V332" si="88">U269*1000000/325851</f>
        <v>0</v>
      </c>
      <c r="W269" s="103">
        <v>0</v>
      </c>
      <c r="X269" s="104">
        <f t="shared" ref="X269:X332" si="89">W269*1000000/325851</f>
        <v>0</v>
      </c>
      <c r="Y269" s="103">
        <v>0</v>
      </c>
      <c r="Z269" s="99">
        <f t="shared" ref="Z269:Z332" si="90">Y269*1000000/325851</f>
        <v>0</v>
      </c>
      <c r="AA269" s="103">
        <v>0</v>
      </c>
      <c r="AB269" s="105">
        <f t="shared" ref="AB269:AB332" si="91">AA269*1000000/325851</f>
        <v>0</v>
      </c>
      <c r="AC269" s="106">
        <f t="shared" si="78"/>
        <v>3.2429999999999999</v>
      </c>
      <c r="AD269" s="105">
        <f t="shared" ref="AD269:AD332" si="92">AC269*1000000/325851</f>
        <v>9.9524015577671996</v>
      </c>
    </row>
    <row r="270" spans="1:30" x14ac:dyDescent="0.2">
      <c r="A270" s="101">
        <v>38984</v>
      </c>
      <c r="B270" s="102" t="s">
        <v>262</v>
      </c>
      <c r="C270" s="103">
        <v>0</v>
      </c>
      <c r="D270" s="104">
        <f t="shared" ref="D270:D333" si="93">C270*1000000/325851</f>
        <v>0</v>
      </c>
      <c r="E270" s="103">
        <v>0</v>
      </c>
      <c r="F270" s="99">
        <f t="shared" ref="F270:H285" si="94">E270*1000000/325851</f>
        <v>0</v>
      </c>
      <c r="G270" s="103">
        <v>0</v>
      </c>
      <c r="H270" s="104">
        <f t="shared" si="94"/>
        <v>0</v>
      </c>
      <c r="I270" s="103">
        <v>0.92400000000000004</v>
      </c>
      <c r="J270" s="99">
        <f t="shared" si="82"/>
        <v>2.835651877698703</v>
      </c>
      <c r="K270" s="103">
        <v>0</v>
      </c>
      <c r="L270" s="104">
        <f t="shared" si="83"/>
        <v>0</v>
      </c>
      <c r="M270" s="103">
        <v>0</v>
      </c>
      <c r="N270" s="99">
        <f t="shared" si="84"/>
        <v>0</v>
      </c>
      <c r="O270" s="103">
        <v>1.381</v>
      </c>
      <c r="P270" s="104">
        <f t="shared" si="85"/>
        <v>4.2381333799804208</v>
      </c>
      <c r="Q270" s="103">
        <v>0.92600000000000005</v>
      </c>
      <c r="R270" s="99">
        <f t="shared" si="86"/>
        <v>2.8417896523257564</v>
      </c>
      <c r="S270" s="103">
        <v>0</v>
      </c>
      <c r="T270" s="104">
        <f t="shared" si="87"/>
        <v>0</v>
      </c>
      <c r="U270" s="103">
        <v>0</v>
      </c>
      <c r="V270" s="99">
        <f t="shared" si="88"/>
        <v>0</v>
      </c>
      <c r="W270" s="103">
        <v>0</v>
      </c>
      <c r="X270" s="104">
        <f t="shared" si="89"/>
        <v>0</v>
      </c>
      <c r="Y270" s="103">
        <v>0</v>
      </c>
      <c r="Z270" s="99">
        <f t="shared" si="90"/>
        <v>0</v>
      </c>
      <c r="AA270" s="103">
        <v>0</v>
      </c>
      <c r="AB270" s="105">
        <f t="shared" si="91"/>
        <v>0</v>
      </c>
      <c r="AC270" s="106">
        <f t="shared" ref="AC270:AC333" si="95">C270+E270+G270+I270+K270+M270+O270+Q270+S270+U270+W270+Y270+AA270</f>
        <v>3.2310000000000003</v>
      </c>
      <c r="AD270" s="105">
        <f t="shared" si="92"/>
        <v>9.9155749100048816</v>
      </c>
    </row>
    <row r="271" spans="1:30" x14ac:dyDescent="0.2">
      <c r="A271" s="101">
        <v>38985</v>
      </c>
      <c r="B271" s="102" t="s">
        <v>263</v>
      </c>
      <c r="C271" s="103">
        <v>0</v>
      </c>
      <c r="D271" s="104">
        <f t="shared" si="93"/>
        <v>0</v>
      </c>
      <c r="E271" s="103">
        <v>0</v>
      </c>
      <c r="F271" s="99">
        <f t="shared" si="94"/>
        <v>0</v>
      </c>
      <c r="G271" s="103">
        <v>0.20399999999999999</v>
      </c>
      <c r="H271" s="104">
        <f t="shared" si="94"/>
        <v>0.62605301195945384</v>
      </c>
      <c r="I271" s="103">
        <v>0.92100000000000004</v>
      </c>
      <c r="J271" s="99">
        <f t="shared" si="82"/>
        <v>2.8264452157581226</v>
      </c>
      <c r="K271" s="103">
        <v>0</v>
      </c>
      <c r="L271" s="104">
        <f t="shared" si="83"/>
        <v>0</v>
      </c>
      <c r="M271" s="103">
        <v>8.7999999999999995E-2</v>
      </c>
      <c r="N271" s="99">
        <f t="shared" si="84"/>
        <v>0.27006208359035266</v>
      </c>
      <c r="O271" s="103">
        <v>1.38</v>
      </c>
      <c r="P271" s="104">
        <f t="shared" si="85"/>
        <v>4.2350644926668934</v>
      </c>
      <c r="Q271" s="103">
        <v>0.92</v>
      </c>
      <c r="R271" s="99">
        <f t="shared" si="86"/>
        <v>2.8233763284445956</v>
      </c>
      <c r="S271" s="103">
        <v>0</v>
      </c>
      <c r="T271" s="104">
        <f t="shared" si="87"/>
        <v>0</v>
      </c>
      <c r="U271" s="103">
        <v>0</v>
      </c>
      <c r="V271" s="99">
        <f t="shared" si="88"/>
        <v>0</v>
      </c>
      <c r="W271" s="103">
        <v>0</v>
      </c>
      <c r="X271" s="104">
        <f t="shared" si="89"/>
        <v>0</v>
      </c>
      <c r="Y271" s="103">
        <v>0</v>
      </c>
      <c r="Z271" s="99">
        <f t="shared" si="90"/>
        <v>0</v>
      </c>
      <c r="AA271" s="103">
        <v>0.71799999999999997</v>
      </c>
      <c r="AB271" s="105">
        <f t="shared" si="91"/>
        <v>2.2034610911121955</v>
      </c>
      <c r="AC271" s="106">
        <f t="shared" si="95"/>
        <v>4.2309999999999999</v>
      </c>
      <c r="AD271" s="105">
        <f t="shared" si="92"/>
        <v>12.984462223531613</v>
      </c>
    </row>
    <row r="272" spans="1:30" x14ac:dyDescent="0.2">
      <c r="A272" s="101">
        <v>38986</v>
      </c>
      <c r="B272" s="102" t="s">
        <v>264</v>
      </c>
      <c r="C272" s="103">
        <v>0</v>
      </c>
      <c r="D272" s="104">
        <f t="shared" si="93"/>
        <v>0</v>
      </c>
      <c r="E272" s="103">
        <v>0</v>
      </c>
      <c r="F272" s="99">
        <f t="shared" si="94"/>
        <v>0</v>
      </c>
      <c r="G272" s="103">
        <v>0.69899999999999995</v>
      </c>
      <c r="H272" s="104">
        <f t="shared" si="94"/>
        <v>2.1451522321551875</v>
      </c>
      <c r="I272" s="103">
        <v>0.89</v>
      </c>
      <c r="J272" s="99">
        <f t="shared" si="82"/>
        <v>2.7313097090387939</v>
      </c>
      <c r="K272" s="103">
        <v>0</v>
      </c>
      <c r="L272" s="104">
        <f t="shared" si="83"/>
        <v>0</v>
      </c>
      <c r="M272" s="103">
        <v>1.3640000000000001</v>
      </c>
      <c r="N272" s="99">
        <f t="shared" si="84"/>
        <v>4.1859622956504658</v>
      </c>
      <c r="O272" s="103">
        <v>1.331</v>
      </c>
      <c r="P272" s="104">
        <f t="shared" si="85"/>
        <v>4.0846890143040842</v>
      </c>
      <c r="Q272" s="103">
        <v>0.91600000000000004</v>
      </c>
      <c r="R272" s="99">
        <f t="shared" si="86"/>
        <v>2.8111007791904887</v>
      </c>
      <c r="S272" s="103">
        <v>0</v>
      </c>
      <c r="T272" s="104">
        <f t="shared" si="87"/>
        <v>0</v>
      </c>
      <c r="U272" s="103">
        <v>0</v>
      </c>
      <c r="V272" s="99">
        <f t="shared" si="88"/>
        <v>0</v>
      </c>
      <c r="W272" s="103">
        <v>0</v>
      </c>
      <c r="X272" s="104">
        <f t="shared" si="89"/>
        <v>0</v>
      </c>
      <c r="Y272" s="103">
        <v>0</v>
      </c>
      <c r="Z272" s="99">
        <f t="shared" si="90"/>
        <v>0</v>
      </c>
      <c r="AA272" s="103">
        <v>1.587</v>
      </c>
      <c r="AB272" s="105">
        <f t="shared" si="91"/>
        <v>4.8703241665669275</v>
      </c>
      <c r="AC272" s="106">
        <f t="shared" si="95"/>
        <v>6.7870000000000008</v>
      </c>
      <c r="AD272" s="105">
        <f t="shared" si="92"/>
        <v>20.828538196905949</v>
      </c>
    </row>
    <row r="273" spans="1:30" x14ac:dyDescent="0.2">
      <c r="A273" s="101">
        <v>38987</v>
      </c>
      <c r="B273" s="102" t="s">
        <v>265</v>
      </c>
      <c r="C273" s="103">
        <v>0</v>
      </c>
      <c r="D273" s="104">
        <f t="shared" si="93"/>
        <v>0</v>
      </c>
      <c r="E273" s="103">
        <v>0</v>
      </c>
      <c r="F273" s="99">
        <f t="shared" si="94"/>
        <v>0</v>
      </c>
      <c r="G273" s="103">
        <v>0.70599999999999996</v>
      </c>
      <c r="H273" s="104">
        <f t="shared" si="94"/>
        <v>2.1666344433498748</v>
      </c>
      <c r="I273" s="103">
        <v>0.88700000000000001</v>
      </c>
      <c r="J273" s="99">
        <f t="shared" si="82"/>
        <v>2.7221030470982135</v>
      </c>
      <c r="K273" s="103">
        <v>0</v>
      </c>
      <c r="L273" s="104">
        <f t="shared" si="83"/>
        <v>0</v>
      </c>
      <c r="M273" s="103">
        <v>1.1539999999999999</v>
      </c>
      <c r="N273" s="99">
        <f t="shared" si="84"/>
        <v>3.5414959598098519</v>
      </c>
      <c r="O273" s="103">
        <v>1.367</v>
      </c>
      <c r="P273" s="104">
        <f t="shared" si="85"/>
        <v>4.1951689575910462</v>
      </c>
      <c r="Q273" s="103">
        <v>0.91100000000000003</v>
      </c>
      <c r="R273" s="99">
        <f t="shared" si="86"/>
        <v>2.7957563426228553</v>
      </c>
      <c r="S273" s="103">
        <v>0</v>
      </c>
      <c r="T273" s="104">
        <f t="shared" si="87"/>
        <v>0</v>
      </c>
      <c r="U273" s="103">
        <v>0</v>
      </c>
      <c r="V273" s="99">
        <f t="shared" si="88"/>
        <v>0</v>
      </c>
      <c r="W273" s="103">
        <v>0</v>
      </c>
      <c r="X273" s="104">
        <f t="shared" si="89"/>
        <v>0</v>
      </c>
      <c r="Y273" s="103">
        <v>0</v>
      </c>
      <c r="Z273" s="99">
        <f t="shared" si="90"/>
        <v>0</v>
      </c>
      <c r="AA273" s="103">
        <v>1.5860000000000001</v>
      </c>
      <c r="AB273" s="105">
        <f t="shared" si="91"/>
        <v>4.867255279253401</v>
      </c>
      <c r="AC273" s="106">
        <f t="shared" si="95"/>
        <v>6.6110000000000007</v>
      </c>
      <c r="AD273" s="105">
        <f t="shared" si="92"/>
        <v>20.288414029725246</v>
      </c>
    </row>
    <row r="274" spans="1:30" x14ac:dyDescent="0.2">
      <c r="A274" s="101">
        <v>38988</v>
      </c>
      <c r="B274" s="102" t="s">
        <v>266</v>
      </c>
      <c r="C274" s="103">
        <v>2.5999999999999999E-2</v>
      </c>
      <c r="D274" s="104">
        <f t="shared" si="93"/>
        <v>7.9791070151695107E-2</v>
      </c>
      <c r="E274" s="103">
        <v>0.106</v>
      </c>
      <c r="F274" s="99">
        <f t="shared" si="94"/>
        <v>0.32530205523383388</v>
      </c>
      <c r="G274" s="103">
        <v>0.66900000000000004</v>
      </c>
      <c r="H274" s="104">
        <f t="shared" si="94"/>
        <v>2.0530856127493853</v>
      </c>
      <c r="I274" s="103">
        <v>0.65600000000000003</v>
      </c>
      <c r="J274" s="99">
        <f t="shared" si="82"/>
        <v>2.0131900776735381</v>
      </c>
      <c r="K274" s="103">
        <v>2.5000000000000001E-2</v>
      </c>
      <c r="L274" s="104">
        <f t="shared" si="83"/>
        <v>7.6722182838168368E-2</v>
      </c>
      <c r="M274" s="103">
        <v>1.0609999999999999</v>
      </c>
      <c r="N274" s="99">
        <f t="shared" si="84"/>
        <v>3.2560894396518654</v>
      </c>
      <c r="O274" s="103">
        <v>0.91700000000000004</v>
      </c>
      <c r="P274" s="104">
        <f t="shared" si="85"/>
        <v>2.8141696665040157</v>
      </c>
      <c r="Q274" s="103">
        <v>0.91400000000000003</v>
      </c>
      <c r="R274" s="99">
        <f t="shared" si="86"/>
        <v>2.8049630045634353</v>
      </c>
      <c r="S274" s="103">
        <v>0.45300000000000001</v>
      </c>
      <c r="T274" s="104">
        <f t="shared" si="87"/>
        <v>1.3902059530276107</v>
      </c>
      <c r="U274" s="103">
        <v>0</v>
      </c>
      <c r="V274" s="99">
        <f t="shared" si="88"/>
        <v>0</v>
      </c>
      <c r="W274" s="103">
        <v>0</v>
      </c>
      <c r="X274" s="104">
        <f t="shared" si="89"/>
        <v>0</v>
      </c>
      <c r="Y274" s="103">
        <v>0</v>
      </c>
      <c r="Z274" s="99">
        <f t="shared" si="90"/>
        <v>0</v>
      </c>
      <c r="AA274" s="103">
        <v>1.5720000000000001</v>
      </c>
      <c r="AB274" s="105">
        <f t="shared" si="91"/>
        <v>4.8242908568640264</v>
      </c>
      <c r="AC274" s="106">
        <f t="shared" si="95"/>
        <v>6.399</v>
      </c>
      <c r="AD274" s="105">
        <f t="shared" si="92"/>
        <v>19.637809919257574</v>
      </c>
    </row>
    <row r="275" spans="1:30" x14ac:dyDescent="0.2">
      <c r="A275" s="101">
        <v>38989</v>
      </c>
      <c r="B275" s="102" t="s">
        <v>267</v>
      </c>
      <c r="C275" s="103">
        <v>0</v>
      </c>
      <c r="D275" s="104">
        <f t="shared" si="93"/>
        <v>0</v>
      </c>
      <c r="E275" s="103">
        <v>0</v>
      </c>
      <c r="F275" s="99">
        <f t="shared" si="94"/>
        <v>0</v>
      </c>
      <c r="G275" s="103">
        <v>0.69299999999999995</v>
      </c>
      <c r="H275" s="104">
        <f t="shared" si="94"/>
        <v>2.1267389082740271</v>
      </c>
      <c r="I275" s="103">
        <v>0.86199999999999999</v>
      </c>
      <c r="J275" s="99">
        <f t="shared" si="82"/>
        <v>2.6453808642600452</v>
      </c>
      <c r="K275" s="103">
        <v>0</v>
      </c>
      <c r="L275" s="104">
        <f t="shared" si="83"/>
        <v>0</v>
      </c>
      <c r="M275" s="103">
        <v>1.4910000000000001</v>
      </c>
      <c r="N275" s="99">
        <f t="shared" si="84"/>
        <v>4.575710984468361</v>
      </c>
      <c r="O275" s="103">
        <v>1.371</v>
      </c>
      <c r="P275" s="104">
        <f t="shared" si="85"/>
        <v>4.2074445068451531</v>
      </c>
      <c r="Q275" s="103">
        <v>0.90400000000000003</v>
      </c>
      <c r="R275" s="99">
        <f t="shared" si="86"/>
        <v>2.774274131428168</v>
      </c>
      <c r="S275" s="103">
        <v>0.64800000000000002</v>
      </c>
      <c r="T275" s="104">
        <f t="shared" si="87"/>
        <v>1.9886389791653241</v>
      </c>
      <c r="U275" s="103">
        <v>0</v>
      </c>
      <c r="V275" s="99">
        <f t="shared" si="88"/>
        <v>0</v>
      </c>
      <c r="W275" s="103">
        <v>0.311</v>
      </c>
      <c r="X275" s="104">
        <f t="shared" si="89"/>
        <v>0.9544239545068145</v>
      </c>
      <c r="Y275" s="103">
        <v>0</v>
      </c>
      <c r="Z275" s="99">
        <f t="shared" si="90"/>
        <v>0</v>
      </c>
      <c r="AA275" s="103">
        <v>1.5609999999999999</v>
      </c>
      <c r="AB275" s="105">
        <f t="shared" si="91"/>
        <v>4.7905330964152331</v>
      </c>
      <c r="AC275" s="106">
        <f t="shared" si="95"/>
        <v>7.8409999999999993</v>
      </c>
      <c r="AD275" s="105">
        <f t="shared" si="92"/>
        <v>24.063145425363125</v>
      </c>
    </row>
    <row r="276" spans="1:30" x14ac:dyDescent="0.2">
      <c r="A276" s="101">
        <v>38990</v>
      </c>
      <c r="B276" s="102" t="s">
        <v>268</v>
      </c>
      <c r="C276" s="103">
        <v>0</v>
      </c>
      <c r="D276" s="104">
        <f t="shared" si="93"/>
        <v>0</v>
      </c>
      <c r="E276" s="103">
        <v>0</v>
      </c>
      <c r="F276" s="99">
        <f t="shared" si="94"/>
        <v>0</v>
      </c>
      <c r="G276" s="103">
        <v>0.68600000000000005</v>
      </c>
      <c r="H276" s="104">
        <f t="shared" si="94"/>
        <v>2.1052566970793398</v>
      </c>
      <c r="I276" s="103">
        <v>0.84</v>
      </c>
      <c r="J276" s="99">
        <f t="shared" si="82"/>
        <v>2.5778653433624572</v>
      </c>
      <c r="K276" s="103">
        <v>0</v>
      </c>
      <c r="L276" s="104">
        <f t="shared" si="83"/>
        <v>0</v>
      </c>
      <c r="M276" s="103">
        <v>1.165</v>
      </c>
      <c r="N276" s="99">
        <f t="shared" si="84"/>
        <v>3.5752537202586456</v>
      </c>
      <c r="O276" s="103">
        <v>1.363</v>
      </c>
      <c r="P276" s="104">
        <f t="shared" si="85"/>
        <v>4.1828934083369393</v>
      </c>
      <c r="Q276" s="103">
        <v>0.88800000000000001</v>
      </c>
      <c r="R276" s="99">
        <f t="shared" si="86"/>
        <v>2.7251719344117404</v>
      </c>
      <c r="S276" s="103">
        <v>0.41399999999999998</v>
      </c>
      <c r="T276" s="104">
        <f t="shared" si="87"/>
        <v>1.270519347800068</v>
      </c>
      <c r="U276" s="103">
        <v>0</v>
      </c>
      <c r="V276" s="99">
        <f t="shared" si="88"/>
        <v>0</v>
      </c>
      <c r="W276" s="103">
        <v>0</v>
      </c>
      <c r="X276" s="104">
        <f t="shared" si="89"/>
        <v>0</v>
      </c>
      <c r="Y276" s="103">
        <v>0</v>
      </c>
      <c r="Z276" s="99">
        <f t="shared" si="90"/>
        <v>0</v>
      </c>
      <c r="AA276" s="103">
        <v>1.5529999999999999</v>
      </c>
      <c r="AB276" s="105">
        <f t="shared" si="91"/>
        <v>4.7659819979070193</v>
      </c>
      <c r="AC276" s="106">
        <f t="shared" si="95"/>
        <v>6.9089999999999998</v>
      </c>
      <c r="AD276" s="105">
        <f t="shared" si="92"/>
        <v>21.202942449156211</v>
      </c>
    </row>
    <row r="277" spans="1:30" x14ac:dyDescent="0.2">
      <c r="A277" s="101">
        <v>38991</v>
      </c>
      <c r="B277" s="102" t="s">
        <v>177</v>
      </c>
      <c r="C277" s="103">
        <v>0</v>
      </c>
      <c r="D277" s="104">
        <f t="shared" si="93"/>
        <v>0</v>
      </c>
      <c r="E277" s="103">
        <v>0</v>
      </c>
      <c r="F277" s="99">
        <f t="shared" si="94"/>
        <v>0</v>
      </c>
      <c r="G277" s="103">
        <v>0.68200000000000005</v>
      </c>
      <c r="H277" s="104">
        <f t="shared" si="94"/>
        <v>2.0929811478252329</v>
      </c>
      <c r="I277" s="103">
        <v>0.82799999999999996</v>
      </c>
      <c r="J277" s="99">
        <f t="shared" si="82"/>
        <v>2.5410386956001361</v>
      </c>
      <c r="K277" s="103">
        <v>0</v>
      </c>
      <c r="L277" s="104">
        <f t="shared" si="83"/>
        <v>0</v>
      </c>
      <c r="M277" s="103">
        <v>1.048</v>
      </c>
      <c r="N277" s="99">
        <f t="shared" si="84"/>
        <v>3.2161939045760177</v>
      </c>
      <c r="O277" s="103">
        <v>1.361</v>
      </c>
      <c r="P277" s="104">
        <f t="shared" si="85"/>
        <v>4.1767556337098855</v>
      </c>
      <c r="Q277" s="103">
        <v>0.86699999999999999</v>
      </c>
      <c r="R277" s="99">
        <f t="shared" si="86"/>
        <v>2.660725300827679</v>
      </c>
      <c r="S277" s="103">
        <v>0.38500000000000001</v>
      </c>
      <c r="T277" s="104">
        <f t="shared" si="87"/>
        <v>1.1815216157077928</v>
      </c>
      <c r="U277" s="103">
        <v>0</v>
      </c>
      <c r="V277" s="99">
        <f t="shared" si="88"/>
        <v>0</v>
      </c>
      <c r="W277" s="103">
        <v>0</v>
      </c>
      <c r="X277" s="104">
        <f t="shared" si="89"/>
        <v>0</v>
      </c>
      <c r="Y277" s="103">
        <v>0</v>
      </c>
      <c r="Z277" s="99">
        <f t="shared" si="90"/>
        <v>0</v>
      </c>
      <c r="AA277" s="103">
        <v>1.5469999999999999</v>
      </c>
      <c r="AB277" s="105">
        <f t="shared" si="91"/>
        <v>4.7475686740258585</v>
      </c>
      <c r="AC277" s="106">
        <f t="shared" si="95"/>
        <v>6.7179999999999991</v>
      </c>
      <c r="AD277" s="105">
        <f t="shared" si="92"/>
        <v>20.616784972272601</v>
      </c>
    </row>
    <row r="278" spans="1:30" x14ac:dyDescent="0.2">
      <c r="A278" s="101">
        <v>38992</v>
      </c>
      <c r="B278" s="102" t="s">
        <v>178</v>
      </c>
      <c r="C278" s="103">
        <v>0</v>
      </c>
      <c r="D278" s="104">
        <f t="shared" si="93"/>
        <v>0</v>
      </c>
      <c r="E278" s="103">
        <v>0</v>
      </c>
      <c r="F278" s="99">
        <f t="shared" si="94"/>
        <v>0</v>
      </c>
      <c r="G278" s="103">
        <v>0.67800000000000005</v>
      </c>
      <c r="H278" s="104">
        <f t="shared" si="94"/>
        <v>2.080705598571126</v>
      </c>
      <c r="I278" s="103">
        <v>0.81499999999999995</v>
      </c>
      <c r="J278" s="99">
        <f t="shared" si="82"/>
        <v>2.5011431605242889</v>
      </c>
      <c r="K278" s="103">
        <v>0</v>
      </c>
      <c r="L278" s="104">
        <f t="shared" si="83"/>
        <v>0</v>
      </c>
      <c r="M278" s="103">
        <v>1.446</v>
      </c>
      <c r="N278" s="99">
        <f t="shared" si="84"/>
        <v>4.4376110553596586</v>
      </c>
      <c r="O278" s="103">
        <v>1.357</v>
      </c>
      <c r="P278" s="104">
        <f t="shared" si="85"/>
        <v>4.1644800844557786</v>
      </c>
      <c r="Q278" s="103">
        <v>0.86699999999999999</v>
      </c>
      <c r="R278" s="99">
        <f t="shared" si="86"/>
        <v>2.660725300827679</v>
      </c>
      <c r="S278" s="103">
        <v>0.45</v>
      </c>
      <c r="T278" s="104">
        <f t="shared" si="87"/>
        <v>1.3809992910870306</v>
      </c>
      <c r="U278" s="103">
        <v>0</v>
      </c>
      <c r="V278" s="99">
        <f t="shared" si="88"/>
        <v>0</v>
      </c>
      <c r="W278" s="103">
        <v>0</v>
      </c>
      <c r="X278" s="104">
        <f t="shared" si="89"/>
        <v>0</v>
      </c>
      <c r="Y278" s="103">
        <v>0</v>
      </c>
      <c r="Z278" s="99">
        <f t="shared" si="90"/>
        <v>0</v>
      </c>
      <c r="AA278" s="103">
        <v>1.54</v>
      </c>
      <c r="AB278" s="105">
        <f t="shared" si="91"/>
        <v>4.7260864628311712</v>
      </c>
      <c r="AC278" s="106">
        <f t="shared" si="95"/>
        <v>7.1530000000000005</v>
      </c>
      <c r="AD278" s="105">
        <f t="shared" si="92"/>
        <v>21.951750953656735</v>
      </c>
    </row>
    <row r="279" spans="1:30" x14ac:dyDescent="0.2">
      <c r="A279" s="101">
        <v>38993</v>
      </c>
      <c r="B279" s="102" t="s">
        <v>179</v>
      </c>
      <c r="C279" s="103">
        <v>0</v>
      </c>
      <c r="D279" s="104">
        <f t="shared" si="93"/>
        <v>0</v>
      </c>
      <c r="E279" s="103">
        <v>0</v>
      </c>
      <c r="F279" s="99">
        <f t="shared" si="94"/>
        <v>0</v>
      </c>
      <c r="G279" s="103">
        <v>0.67400000000000004</v>
      </c>
      <c r="H279" s="104">
        <f t="shared" si="94"/>
        <v>2.0684300493170191</v>
      </c>
      <c r="I279" s="103">
        <v>0.80500000000000005</v>
      </c>
      <c r="J279" s="99">
        <f t="shared" si="82"/>
        <v>2.4704542873890212</v>
      </c>
      <c r="K279" s="103">
        <v>0</v>
      </c>
      <c r="L279" s="104">
        <f t="shared" si="83"/>
        <v>0</v>
      </c>
      <c r="M279" s="103">
        <v>1.0209999999999999</v>
      </c>
      <c r="N279" s="99">
        <f t="shared" si="84"/>
        <v>3.1333339471107955</v>
      </c>
      <c r="O279" s="103">
        <v>0.53600000000000003</v>
      </c>
      <c r="P279" s="104">
        <f t="shared" si="85"/>
        <v>1.6449236000503298</v>
      </c>
      <c r="Q279" s="103">
        <v>0.876</v>
      </c>
      <c r="R279" s="99">
        <f t="shared" si="86"/>
        <v>2.6883452866494197</v>
      </c>
      <c r="S279" s="103">
        <v>0.42099999999999999</v>
      </c>
      <c r="T279" s="104">
        <f t="shared" si="87"/>
        <v>1.2920015589947553</v>
      </c>
      <c r="U279" s="103">
        <v>0</v>
      </c>
      <c r="V279" s="99">
        <f t="shared" si="88"/>
        <v>0</v>
      </c>
      <c r="W279" s="103">
        <v>0</v>
      </c>
      <c r="X279" s="104">
        <f t="shared" si="89"/>
        <v>0</v>
      </c>
      <c r="Y279" s="103">
        <v>0</v>
      </c>
      <c r="Z279" s="99">
        <f t="shared" si="90"/>
        <v>0</v>
      </c>
      <c r="AA279" s="103">
        <v>1.538</v>
      </c>
      <c r="AB279" s="105">
        <f t="shared" si="91"/>
        <v>4.7199486882041182</v>
      </c>
      <c r="AC279" s="106">
        <f t="shared" si="95"/>
        <v>5.8710000000000004</v>
      </c>
      <c r="AD279" s="105">
        <f t="shared" si="92"/>
        <v>18.01743741771546</v>
      </c>
    </row>
    <row r="280" spans="1:30" x14ac:dyDescent="0.2">
      <c r="A280" s="101">
        <v>38994</v>
      </c>
      <c r="B280" s="102" t="s">
        <v>180</v>
      </c>
      <c r="C280" s="103">
        <v>0</v>
      </c>
      <c r="D280" s="104">
        <f t="shared" si="93"/>
        <v>0</v>
      </c>
      <c r="E280" s="103">
        <v>0</v>
      </c>
      <c r="F280" s="99">
        <f t="shared" si="94"/>
        <v>0</v>
      </c>
      <c r="G280" s="103">
        <v>0.67600000000000005</v>
      </c>
      <c r="H280" s="104">
        <f t="shared" si="94"/>
        <v>2.0745678239440726</v>
      </c>
      <c r="I280" s="103">
        <v>0.80300000000000005</v>
      </c>
      <c r="J280" s="99">
        <f t="shared" si="82"/>
        <v>2.4643165127619677</v>
      </c>
      <c r="K280" s="103">
        <v>0</v>
      </c>
      <c r="L280" s="104">
        <f t="shared" si="83"/>
        <v>0</v>
      </c>
      <c r="M280" s="103">
        <v>0.316</v>
      </c>
      <c r="N280" s="99">
        <f t="shared" si="84"/>
        <v>0.96976839107444812</v>
      </c>
      <c r="O280" s="103">
        <v>0</v>
      </c>
      <c r="P280" s="104">
        <f t="shared" si="85"/>
        <v>0</v>
      </c>
      <c r="Q280" s="103">
        <v>0.878</v>
      </c>
      <c r="R280" s="99">
        <f t="shared" si="86"/>
        <v>2.6944830612764732</v>
      </c>
      <c r="S280" s="103">
        <v>8.5000000000000006E-2</v>
      </c>
      <c r="T280" s="104">
        <f t="shared" si="87"/>
        <v>0.26085542164977243</v>
      </c>
      <c r="U280" s="103">
        <v>0</v>
      </c>
      <c r="V280" s="99">
        <f t="shared" si="88"/>
        <v>0</v>
      </c>
      <c r="W280" s="103">
        <v>0</v>
      </c>
      <c r="X280" s="104">
        <f t="shared" si="89"/>
        <v>0</v>
      </c>
      <c r="Y280" s="103">
        <v>0</v>
      </c>
      <c r="Z280" s="99">
        <f t="shared" si="90"/>
        <v>0</v>
      </c>
      <c r="AA280" s="103">
        <v>0.52500000000000002</v>
      </c>
      <c r="AB280" s="105">
        <f t="shared" si="91"/>
        <v>1.6111658396015356</v>
      </c>
      <c r="AC280" s="106">
        <f t="shared" si="95"/>
        <v>3.2829999999999999</v>
      </c>
      <c r="AD280" s="105">
        <f t="shared" si="92"/>
        <v>10.07515705030827</v>
      </c>
    </row>
    <row r="281" spans="1:30" x14ac:dyDescent="0.2">
      <c r="A281" s="101">
        <v>38995</v>
      </c>
      <c r="B281" s="102" t="s">
        <v>181</v>
      </c>
      <c r="C281" s="103">
        <v>0</v>
      </c>
      <c r="D281" s="104">
        <f t="shared" si="93"/>
        <v>0</v>
      </c>
      <c r="E281" s="103">
        <v>0</v>
      </c>
      <c r="F281" s="99">
        <f t="shared" si="94"/>
        <v>0</v>
      </c>
      <c r="G281" s="103">
        <v>0.68100000000000005</v>
      </c>
      <c r="H281" s="104">
        <f t="shared" si="94"/>
        <v>2.0899122605117064</v>
      </c>
      <c r="I281" s="103">
        <v>0.82699999999999996</v>
      </c>
      <c r="J281" s="99">
        <f t="shared" si="82"/>
        <v>2.5379698082866096</v>
      </c>
      <c r="K281" s="103">
        <v>0</v>
      </c>
      <c r="L281" s="104">
        <f t="shared" si="83"/>
        <v>0</v>
      </c>
      <c r="M281" s="103">
        <v>0</v>
      </c>
      <c r="N281" s="99">
        <f t="shared" si="84"/>
        <v>0</v>
      </c>
      <c r="O281" s="103">
        <v>0</v>
      </c>
      <c r="P281" s="104">
        <f t="shared" si="85"/>
        <v>0</v>
      </c>
      <c r="Q281" s="103">
        <v>0.877</v>
      </c>
      <c r="R281" s="99">
        <f t="shared" si="86"/>
        <v>2.6914141739629462</v>
      </c>
      <c r="S281" s="103">
        <v>0.22600000000000001</v>
      </c>
      <c r="T281" s="104">
        <f t="shared" si="87"/>
        <v>0.69356853285704201</v>
      </c>
      <c r="U281" s="103">
        <v>0</v>
      </c>
      <c r="V281" s="99">
        <f t="shared" si="88"/>
        <v>0</v>
      </c>
      <c r="W281" s="103">
        <v>0</v>
      </c>
      <c r="X281" s="104">
        <f t="shared" si="89"/>
        <v>0</v>
      </c>
      <c r="Y281" s="103">
        <v>0</v>
      </c>
      <c r="Z281" s="99">
        <f t="shared" si="90"/>
        <v>0</v>
      </c>
      <c r="AA281" s="103">
        <v>0</v>
      </c>
      <c r="AB281" s="105">
        <f t="shared" si="91"/>
        <v>0</v>
      </c>
      <c r="AC281" s="106">
        <f t="shared" si="95"/>
        <v>2.6109999999999998</v>
      </c>
      <c r="AD281" s="105">
        <f t="shared" si="92"/>
        <v>8.0128647756183025</v>
      </c>
    </row>
    <row r="282" spans="1:30" x14ac:dyDescent="0.2">
      <c r="A282" s="101">
        <v>38996</v>
      </c>
      <c r="B282" s="102" t="s">
        <v>182</v>
      </c>
      <c r="C282" s="103">
        <v>0</v>
      </c>
      <c r="D282" s="104">
        <f t="shared" si="93"/>
        <v>0</v>
      </c>
      <c r="E282" s="103">
        <v>0</v>
      </c>
      <c r="F282" s="99">
        <f t="shared" si="94"/>
        <v>0</v>
      </c>
      <c r="G282" s="103">
        <v>0.68200000000000005</v>
      </c>
      <c r="H282" s="104">
        <f t="shared" si="94"/>
        <v>2.0929811478252329</v>
      </c>
      <c r="I282" s="103">
        <v>0.83299999999999996</v>
      </c>
      <c r="J282" s="99">
        <f t="shared" si="82"/>
        <v>2.5563831321677699</v>
      </c>
      <c r="K282" s="103">
        <v>0</v>
      </c>
      <c r="L282" s="104">
        <f t="shared" si="83"/>
        <v>0</v>
      </c>
      <c r="M282" s="103">
        <v>0</v>
      </c>
      <c r="N282" s="99">
        <f t="shared" si="84"/>
        <v>0</v>
      </c>
      <c r="O282" s="103">
        <v>0</v>
      </c>
      <c r="P282" s="104">
        <f t="shared" si="85"/>
        <v>0</v>
      </c>
      <c r="Q282" s="103">
        <v>0.875</v>
      </c>
      <c r="R282" s="99">
        <f t="shared" si="86"/>
        <v>2.6852763993358928</v>
      </c>
      <c r="S282" s="103">
        <v>0.64300000000000002</v>
      </c>
      <c r="T282" s="104">
        <f t="shared" si="87"/>
        <v>1.9732945425976904</v>
      </c>
      <c r="U282" s="103">
        <v>0</v>
      </c>
      <c r="V282" s="99">
        <f t="shared" si="88"/>
        <v>0</v>
      </c>
      <c r="W282" s="103">
        <v>0</v>
      </c>
      <c r="X282" s="104">
        <f t="shared" si="89"/>
        <v>0</v>
      </c>
      <c r="Y282" s="103">
        <v>0</v>
      </c>
      <c r="Z282" s="99">
        <f t="shared" si="90"/>
        <v>0</v>
      </c>
      <c r="AA282" s="103">
        <v>0</v>
      </c>
      <c r="AB282" s="105">
        <f t="shared" si="91"/>
        <v>0</v>
      </c>
      <c r="AC282" s="106">
        <f t="shared" si="95"/>
        <v>3.0330000000000004</v>
      </c>
      <c r="AD282" s="105">
        <f t="shared" si="92"/>
        <v>9.3079352219265878</v>
      </c>
    </row>
    <row r="283" spans="1:30" x14ac:dyDescent="0.2">
      <c r="A283" s="101">
        <v>38997</v>
      </c>
      <c r="B283" s="102" t="s">
        <v>183</v>
      </c>
      <c r="C283" s="103">
        <v>0</v>
      </c>
      <c r="D283" s="104">
        <f t="shared" si="93"/>
        <v>0</v>
      </c>
      <c r="E283" s="103">
        <v>0</v>
      </c>
      <c r="F283" s="99">
        <f t="shared" si="94"/>
        <v>0</v>
      </c>
      <c r="G283" s="103">
        <v>0.68200000000000005</v>
      </c>
      <c r="H283" s="104">
        <f t="shared" si="94"/>
        <v>2.0929811478252329</v>
      </c>
      <c r="I283" s="103">
        <v>0.83799999999999997</v>
      </c>
      <c r="J283" s="99">
        <f t="shared" si="82"/>
        <v>2.5717275687354038</v>
      </c>
      <c r="K283" s="103">
        <v>0</v>
      </c>
      <c r="L283" s="104">
        <f t="shared" si="83"/>
        <v>0</v>
      </c>
      <c r="M283" s="103">
        <v>0</v>
      </c>
      <c r="N283" s="99">
        <f t="shared" si="84"/>
        <v>0</v>
      </c>
      <c r="O283" s="103">
        <v>0</v>
      </c>
      <c r="P283" s="104">
        <f t="shared" si="85"/>
        <v>0</v>
      </c>
      <c r="Q283" s="103">
        <v>0.874</v>
      </c>
      <c r="R283" s="99">
        <f t="shared" si="86"/>
        <v>2.6822075120223658</v>
      </c>
      <c r="S283" s="103">
        <v>0.64200000000000002</v>
      </c>
      <c r="T283" s="104">
        <f t="shared" si="87"/>
        <v>1.9702256552841637</v>
      </c>
      <c r="U283" s="103">
        <v>0</v>
      </c>
      <c r="V283" s="99">
        <f t="shared" si="88"/>
        <v>0</v>
      </c>
      <c r="W283" s="103">
        <v>0</v>
      </c>
      <c r="X283" s="104">
        <f t="shared" si="89"/>
        <v>0</v>
      </c>
      <c r="Y283" s="103">
        <v>0</v>
      </c>
      <c r="Z283" s="99">
        <f t="shared" si="90"/>
        <v>0</v>
      </c>
      <c r="AA283" s="103">
        <v>0</v>
      </c>
      <c r="AB283" s="105">
        <f t="shared" si="91"/>
        <v>0</v>
      </c>
      <c r="AC283" s="106">
        <f t="shared" si="95"/>
        <v>3.036</v>
      </c>
      <c r="AD283" s="105">
        <f t="shared" si="92"/>
        <v>9.3171418838671656</v>
      </c>
    </row>
    <row r="284" spans="1:30" x14ac:dyDescent="0.2">
      <c r="A284" s="101">
        <v>38998</v>
      </c>
      <c r="B284" s="102" t="s">
        <v>184</v>
      </c>
      <c r="C284" s="103">
        <v>0</v>
      </c>
      <c r="D284" s="104">
        <f t="shared" si="93"/>
        <v>0</v>
      </c>
      <c r="E284" s="103">
        <v>0</v>
      </c>
      <c r="F284" s="99">
        <f t="shared" si="94"/>
        <v>0</v>
      </c>
      <c r="G284" s="103">
        <v>0.23</v>
      </c>
      <c r="H284" s="104">
        <f t="shared" si="94"/>
        <v>0.70584408211114891</v>
      </c>
      <c r="I284" s="103">
        <v>0.84299999999999997</v>
      </c>
      <c r="J284" s="99">
        <f t="shared" si="82"/>
        <v>2.5870720053030372</v>
      </c>
      <c r="K284" s="103">
        <v>0</v>
      </c>
      <c r="L284" s="104">
        <f t="shared" si="83"/>
        <v>0</v>
      </c>
      <c r="M284" s="103">
        <v>0</v>
      </c>
      <c r="N284" s="99">
        <f t="shared" si="84"/>
        <v>0</v>
      </c>
      <c r="O284" s="103">
        <v>0</v>
      </c>
      <c r="P284" s="104">
        <f t="shared" si="85"/>
        <v>0</v>
      </c>
      <c r="Q284" s="103">
        <v>0.876</v>
      </c>
      <c r="R284" s="99">
        <f t="shared" si="86"/>
        <v>2.6883452866494197</v>
      </c>
      <c r="S284" s="103">
        <v>0.64200000000000002</v>
      </c>
      <c r="T284" s="104">
        <f t="shared" si="87"/>
        <v>1.9702256552841637</v>
      </c>
      <c r="U284" s="103">
        <v>0</v>
      </c>
      <c r="V284" s="99">
        <f t="shared" si="88"/>
        <v>0</v>
      </c>
      <c r="W284" s="103">
        <v>0</v>
      </c>
      <c r="X284" s="104">
        <f t="shared" si="89"/>
        <v>0</v>
      </c>
      <c r="Y284" s="103">
        <v>0</v>
      </c>
      <c r="Z284" s="99">
        <f t="shared" si="90"/>
        <v>0</v>
      </c>
      <c r="AA284" s="103">
        <v>0</v>
      </c>
      <c r="AB284" s="105">
        <f t="shared" si="91"/>
        <v>0</v>
      </c>
      <c r="AC284" s="106">
        <f t="shared" si="95"/>
        <v>2.5909999999999997</v>
      </c>
      <c r="AD284" s="105">
        <f t="shared" si="92"/>
        <v>7.951487029347768</v>
      </c>
    </row>
    <row r="285" spans="1:30" x14ac:dyDescent="0.2">
      <c r="A285" s="101">
        <v>38999</v>
      </c>
      <c r="B285" s="102" t="s">
        <v>185</v>
      </c>
      <c r="C285" s="103">
        <v>0</v>
      </c>
      <c r="D285" s="104">
        <f t="shared" si="93"/>
        <v>0</v>
      </c>
      <c r="E285" s="103">
        <v>0</v>
      </c>
      <c r="F285" s="99">
        <f t="shared" si="94"/>
        <v>0</v>
      </c>
      <c r="G285" s="103">
        <v>1.2E-2</v>
      </c>
      <c r="H285" s="104">
        <f t="shared" si="94"/>
        <v>3.6826647762320815E-2</v>
      </c>
      <c r="I285" s="103">
        <v>0.85199999999999998</v>
      </c>
      <c r="J285" s="99">
        <f t="shared" si="82"/>
        <v>2.6146919911247779</v>
      </c>
      <c r="K285" s="103">
        <v>0</v>
      </c>
      <c r="L285" s="104">
        <f t="shared" si="83"/>
        <v>0</v>
      </c>
      <c r="M285" s="103">
        <v>0</v>
      </c>
      <c r="N285" s="99">
        <f t="shared" si="84"/>
        <v>0</v>
      </c>
      <c r="O285" s="103">
        <v>0</v>
      </c>
      <c r="P285" s="104">
        <f t="shared" si="85"/>
        <v>0</v>
      </c>
      <c r="Q285" s="103">
        <v>0.875</v>
      </c>
      <c r="R285" s="99">
        <f t="shared" si="86"/>
        <v>2.6852763993358928</v>
      </c>
      <c r="S285" s="103">
        <v>0.64300000000000002</v>
      </c>
      <c r="T285" s="104">
        <f t="shared" si="87"/>
        <v>1.9732945425976904</v>
      </c>
      <c r="U285" s="103">
        <v>0</v>
      </c>
      <c r="V285" s="99">
        <f t="shared" si="88"/>
        <v>0</v>
      </c>
      <c r="W285" s="103">
        <v>0</v>
      </c>
      <c r="X285" s="104">
        <f t="shared" si="89"/>
        <v>0</v>
      </c>
      <c r="Y285" s="103">
        <v>0</v>
      </c>
      <c r="Z285" s="99">
        <f t="shared" si="90"/>
        <v>0</v>
      </c>
      <c r="AA285" s="103">
        <v>0</v>
      </c>
      <c r="AB285" s="105">
        <f t="shared" si="91"/>
        <v>0</v>
      </c>
      <c r="AC285" s="106">
        <f t="shared" si="95"/>
        <v>2.3819999999999997</v>
      </c>
      <c r="AD285" s="105">
        <f t="shared" si="92"/>
        <v>7.3100895808206801</v>
      </c>
    </row>
    <row r="286" spans="1:30" x14ac:dyDescent="0.2">
      <c r="A286" s="101">
        <v>39000</v>
      </c>
      <c r="B286" s="102" t="s">
        <v>186</v>
      </c>
      <c r="C286" s="103">
        <v>0</v>
      </c>
      <c r="D286" s="104">
        <f t="shared" si="93"/>
        <v>0</v>
      </c>
      <c r="E286" s="103">
        <v>0</v>
      </c>
      <c r="F286" s="99">
        <f t="shared" ref="F286:H301" si="96">E286*1000000/325851</f>
        <v>0</v>
      </c>
      <c r="G286" s="103">
        <v>0</v>
      </c>
      <c r="H286" s="104">
        <f t="shared" si="96"/>
        <v>0</v>
      </c>
      <c r="I286" s="103">
        <v>0.85899999999999999</v>
      </c>
      <c r="J286" s="99">
        <f t="shared" si="82"/>
        <v>2.6361742023194652</v>
      </c>
      <c r="K286" s="103">
        <v>0</v>
      </c>
      <c r="L286" s="104">
        <f t="shared" si="83"/>
        <v>0</v>
      </c>
      <c r="M286" s="103">
        <v>0</v>
      </c>
      <c r="N286" s="99">
        <f t="shared" si="84"/>
        <v>0</v>
      </c>
      <c r="O286" s="103">
        <v>0</v>
      </c>
      <c r="P286" s="104">
        <f t="shared" si="85"/>
        <v>0</v>
      </c>
      <c r="Q286" s="103">
        <v>0.875</v>
      </c>
      <c r="R286" s="99">
        <f t="shared" si="86"/>
        <v>2.6852763993358928</v>
      </c>
      <c r="S286" s="103">
        <v>0.64400000000000002</v>
      </c>
      <c r="T286" s="104">
        <f t="shared" si="87"/>
        <v>1.9763634299112172</v>
      </c>
      <c r="U286" s="103">
        <v>0</v>
      </c>
      <c r="V286" s="99">
        <f t="shared" si="88"/>
        <v>0</v>
      </c>
      <c r="W286" s="103">
        <v>0</v>
      </c>
      <c r="X286" s="104">
        <f t="shared" si="89"/>
        <v>0</v>
      </c>
      <c r="Y286" s="103">
        <v>0</v>
      </c>
      <c r="Z286" s="99">
        <f t="shared" si="90"/>
        <v>0</v>
      </c>
      <c r="AA286" s="103">
        <v>0</v>
      </c>
      <c r="AB286" s="105">
        <f t="shared" si="91"/>
        <v>0</v>
      </c>
      <c r="AC286" s="106">
        <f t="shared" si="95"/>
        <v>2.3780000000000001</v>
      </c>
      <c r="AD286" s="105">
        <f t="shared" si="92"/>
        <v>7.2978140315665749</v>
      </c>
    </row>
    <row r="287" spans="1:30" x14ac:dyDescent="0.2">
      <c r="A287" s="101">
        <v>39001</v>
      </c>
      <c r="B287" s="102" t="s">
        <v>187</v>
      </c>
      <c r="C287" s="103">
        <v>0</v>
      </c>
      <c r="D287" s="104">
        <f t="shared" si="93"/>
        <v>0</v>
      </c>
      <c r="E287" s="103">
        <v>0</v>
      </c>
      <c r="F287" s="99">
        <f t="shared" si="96"/>
        <v>0</v>
      </c>
      <c r="G287" s="103">
        <v>0.29599999999999999</v>
      </c>
      <c r="H287" s="104">
        <f t="shared" si="96"/>
        <v>0.90839064480391341</v>
      </c>
      <c r="I287" s="103">
        <v>0.86699999999999999</v>
      </c>
      <c r="J287" s="99">
        <f t="shared" si="82"/>
        <v>2.660725300827679</v>
      </c>
      <c r="K287" s="103">
        <v>0</v>
      </c>
      <c r="L287" s="104">
        <f t="shared" si="83"/>
        <v>0</v>
      </c>
      <c r="M287" s="103">
        <v>0</v>
      </c>
      <c r="N287" s="99">
        <f t="shared" si="84"/>
        <v>0</v>
      </c>
      <c r="O287" s="103">
        <v>0</v>
      </c>
      <c r="P287" s="104">
        <f t="shared" si="85"/>
        <v>0</v>
      </c>
      <c r="Q287" s="103">
        <v>0.875</v>
      </c>
      <c r="R287" s="99">
        <f t="shared" si="86"/>
        <v>2.6852763993358928</v>
      </c>
      <c r="S287" s="103">
        <v>0.108</v>
      </c>
      <c r="T287" s="104">
        <f t="shared" si="87"/>
        <v>0.33143982986088733</v>
      </c>
      <c r="U287" s="103">
        <v>0</v>
      </c>
      <c r="V287" s="99">
        <f t="shared" si="88"/>
        <v>0</v>
      </c>
      <c r="W287" s="103">
        <v>0</v>
      </c>
      <c r="X287" s="104">
        <f t="shared" si="89"/>
        <v>0</v>
      </c>
      <c r="Y287" s="103">
        <v>0</v>
      </c>
      <c r="Z287" s="99">
        <f t="shared" si="90"/>
        <v>0</v>
      </c>
      <c r="AA287" s="103">
        <v>0</v>
      </c>
      <c r="AB287" s="105">
        <f t="shared" si="91"/>
        <v>0</v>
      </c>
      <c r="AC287" s="106">
        <f t="shared" si="95"/>
        <v>2.1460000000000004</v>
      </c>
      <c r="AD287" s="105">
        <f t="shared" si="92"/>
        <v>6.5858321748283739</v>
      </c>
    </row>
    <row r="288" spans="1:30" x14ac:dyDescent="0.2">
      <c r="A288" s="101">
        <v>39002</v>
      </c>
      <c r="B288" s="102" t="s">
        <v>188</v>
      </c>
      <c r="C288" s="103">
        <v>0</v>
      </c>
      <c r="D288" s="104">
        <f t="shared" si="93"/>
        <v>0</v>
      </c>
      <c r="E288" s="103">
        <v>0</v>
      </c>
      <c r="F288" s="99">
        <f t="shared" si="96"/>
        <v>0</v>
      </c>
      <c r="G288" s="103">
        <v>0.7</v>
      </c>
      <c r="H288" s="104">
        <f t="shared" si="96"/>
        <v>2.1482211194687144</v>
      </c>
      <c r="I288" s="103">
        <v>0.86599999999999999</v>
      </c>
      <c r="J288" s="99">
        <f t="shared" si="82"/>
        <v>2.657656413514152</v>
      </c>
      <c r="K288" s="103">
        <v>0</v>
      </c>
      <c r="L288" s="104">
        <f t="shared" si="83"/>
        <v>0</v>
      </c>
      <c r="M288" s="103">
        <v>0</v>
      </c>
      <c r="N288" s="99">
        <f t="shared" si="84"/>
        <v>0</v>
      </c>
      <c r="O288" s="103">
        <v>0</v>
      </c>
      <c r="P288" s="104">
        <f t="shared" si="85"/>
        <v>0</v>
      </c>
      <c r="Q288" s="103">
        <v>0.873</v>
      </c>
      <c r="R288" s="99">
        <f t="shared" si="86"/>
        <v>2.6791386247088393</v>
      </c>
      <c r="S288" s="103">
        <v>0</v>
      </c>
      <c r="T288" s="104">
        <f t="shared" si="87"/>
        <v>0</v>
      </c>
      <c r="U288" s="103">
        <v>0</v>
      </c>
      <c r="V288" s="99">
        <f t="shared" si="88"/>
        <v>0</v>
      </c>
      <c r="W288" s="103">
        <v>0</v>
      </c>
      <c r="X288" s="104">
        <f t="shared" si="89"/>
        <v>0</v>
      </c>
      <c r="Y288" s="103">
        <v>0</v>
      </c>
      <c r="Z288" s="99">
        <f t="shared" si="90"/>
        <v>0</v>
      </c>
      <c r="AA288" s="103">
        <v>0</v>
      </c>
      <c r="AB288" s="105">
        <f t="shared" si="91"/>
        <v>0</v>
      </c>
      <c r="AC288" s="106">
        <f t="shared" si="95"/>
        <v>2.4390000000000001</v>
      </c>
      <c r="AD288" s="105">
        <f t="shared" si="92"/>
        <v>7.4850161576917058</v>
      </c>
    </row>
    <row r="289" spans="1:30" x14ac:dyDescent="0.2">
      <c r="A289" s="101">
        <v>39003</v>
      </c>
      <c r="B289" s="102" t="s">
        <v>189</v>
      </c>
      <c r="C289" s="103">
        <v>0</v>
      </c>
      <c r="D289" s="104">
        <f t="shared" si="93"/>
        <v>0</v>
      </c>
      <c r="E289" s="103">
        <v>0</v>
      </c>
      <c r="F289" s="99">
        <f t="shared" si="96"/>
        <v>0</v>
      </c>
      <c r="G289" s="103">
        <v>0.69899999999999995</v>
      </c>
      <c r="H289" s="104">
        <f t="shared" si="96"/>
        <v>2.1451522321551875</v>
      </c>
      <c r="I289" s="103">
        <v>0.86699999999999999</v>
      </c>
      <c r="J289" s="99">
        <f t="shared" si="82"/>
        <v>2.660725300827679</v>
      </c>
      <c r="K289" s="103">
        <v>0</v>
      </c>
      <c r="L289" s="104">
        <f t="shared" si="83"/>
        <v>0</v>
      </c>
      <c r="M289" s="103">
        <v>0</v>
      </c>
      <c r="N289" s="99">
        <f t="shared" si="84"/>
        <v>0</v>
      </c>
      <c r="O289" s="103">
        <v>0</v>
      </c>
      <c r="P289" s="104">
        <f t="shared" si="85"/>
        <v>0</v>
      </c>
      <c r="Q289" s="103">
        <v>0.873</v>
      </c>
      <c r="R289" s="99">
        <f t="shared" si="86"/>
        <v>2.6791386247088393</v>
      </c>
      <c r="S289" s="103">
        <v>0.317</v>
      </c>
      <c r="T289" s="104">
        <f t="shared" si="87"/>
        <v>0.97283727838797485</v>
      </c>
      <c r="U289" s="103">
        <v>0</v>
      </c>
      <c r="V289" s="99">
        <f t="shared" si="88"/>
        <v>0</v>
      </c>
      <c r="W289" s="103">
        <v>0</v>
      </c>
      <c r="X289" s="104">
        <f t="shared" si="89"/>
        <v>0</v>
      </c>
      <c r="Y289" s="103">
        <v>0</v>
      </c>
      <c r="Z289" s="99">
        <f t="shared" si="90"/>
        <v>0</v>
      </c>
      <c r="AA289" s="103">
        <v>0</v>
      </c>
      <c r="AB289" s="105">
        <f t="shared" si="91"/>
        <v>0</v>
      </c>
      <c r="AC289" s="106">
        <f t="shared" si="95"/>
        <v>2.7560000000000002</v>
      </c>
      <c r="AD289" s="105">
        <f t="shared" si="92"/>
        <v>8.4578534360796809</v>
      </c>
    </row>
    <row r="290" spans="1:30" x14ac:dyDescent="0.2">
      <c r="A290" s="101">
        <v>39004</v>
      </c>
      <c r="B290" s="102" t="s">
        <v>190</v>
      </c>
      <c r="C290" s="103">
        <v>0</v>
      </c>
      <c r="D290" s="104">
        <f t="shared" si="93"/>
        <v>0</v>
      </c>
      <c r="E290" s="103">
        <v>0</v>
      </c>
      <c r="F290" s="99">
        <f t="shared" si="96"/>
        <v>0</v>
      </c>
      <c r="G290" s="103">
        <v>0.69499999999999995</v>
      </c>
      <c r="H290" s="104">
        <f t="shared" si="96"/>
        <v>2.1328766829010806</v>
      </c>
      <c r="I290" s="103">
        <v>0.86599999999999999</v>
      </c>
      <c r="J290" s="99">
        <f t="shared" si="82"/>
        <v>2.657656413514152</v>
      </c>
      <c r="K290" s="103">
        <v>0</v>
      </c>
      <c r="L290" s="104">
        <f t="shared" si="83"/>
        <v>0</v>
      </c>
      <c r="M290" s="103">
        <v>0</v>
      </c>
      <c r="N290" s="99">
        <f t="shared" si="84"/>
        <v>0</v>
      </c>
      <c r="O290" s="103">
        <v>0</v>
      </c>
      <c r="P290" s="104">
        <f t="shared" si="85"/>
        <v>0</v>
      </c>
      <c r="Q290" s="103">
        <v>0.872</v>
      </c>
      <c r="R290" s="99">
        <f t="shared" si="86"/>
        <v>2.6760697373953124</v>
      </c>
      <c r="S290" s="103">
        <v>0.64900000000000002</v>
      </c>
      <c r="T290" s="104">
        <f t="shared" si="87"/>
        <v>1.9917078664788508</v>
      </c>
      <c r="U290" s="103">
        <v>0</v>
      </c>
      <c r="V290" s="99">
        <f t="shared" si="88"/>
        <v>0</v>
      </c>
      <c r="W290" s="103">
        <v>0</v>
      </c>
      <c r="X290" s="104">
        <f t="shared" si="89"/>
        <v>0</v>
      </c>
      <c r="Y290" s="103">
        <v>0</v>
      </c>
      <c r="Z290" s="99">
        <f t="shared" si="90"/>
        <v>0</v>
      </c>
      <c r="AA290" s="103">
        <v>0</v>
      </c>
      <c r="AB290" s="105">
        <f t="shared" si="91"/>
        <v>0</v>
      </c>
      <c r="AC290" s="106">
        <f t="shared" si="95"/>
        <v>3.0819999999999999</v>
      </c>
      <c r="AD290" s="105">
        <f t="shared" si="92"/>
        <v>9.4583107002893954</v>
      </c>
    </row>
    <row r="291" spans="1:30" x14ac:dyDescent="0.2">
      <c r="A291" s="101">
        <v>39005</v>
      </c>
      <c r="B291" s="102" t="s">
        <v>191</v>
      </c>
      <c r="C291" s="103">
        <v>0</v>
      </c>
      <c r="D291" s="104">
        <f t="shared" si="93"/>
        <v>0</v>
      </c>
      <c r="E291" s="103">
        <v>0</v>
      </c>
      <c r="F291" s="99">
        <f t="shared" si="96"/>
        <v>0</v>
      </c>
      <c r="G291" s="103">
        <v>0.69399999999999995</v>
      </c>
      <c r="H291" s="104">
        <f t="shared" si="96"/>
        <v>2.1298077955875536</v>
      </c>
      <c r="I291" s="103">
        <v>0.86399999999999999</v>
      </c>
      <c r="J291" s="99">
        <f t="shared" si="82"/>
        <v>2.6515186388870986</v>
      </c>
      <c r="K291" s="103">
        <v>0</v>
      </c>
      <c r="L291" s="104">
        <f t="shared" si="83"/>
        <v>0</v>
      </c>
      <c r="M291" s="103">
        <v>0</v>
      </c>
      <c r="N291" s="99">
        <f t="shared" si="84"/>
        <v>0</v>
      </c>
      <c r="O291" s="103">
        <v>0</v>
      </c>
      <c r="P291" s="104">
        <f t="shared" si="85"/>
        <v>0</v>
      </c>
      <c r="Q291" s="103">
        <v>0.86899999999999999</v>
      </c>
      <c r="R291" s="99">
        <f t="shared" si="86"/>
        <v>2.6668630754547324</v>
      </c>
      <c r="S291" s="103">
        <v>0.64300000000000002</v>
      </c>
      <c r="T291" s="104">
        <f t="shared" si="87"/>
        <v>1.9732945425976904</v>
      </c>
      <c r="U291" s="103">
        <v>0</v>
      </c>
      <c r="V291" s="99">
        <f t="shared" si="88"/>
        <v>0</v>
      </c>
      <c r="W291" s="103">
        <v>0</v>
      </c>
      <c r="X291" s="104">
        <f t="shared" si="89"/>
        <v>0</v>
      </c>
      <c r="Y291" s="103">
        <v>0</v>
      </c>
      <c r="Z291" s="99">
        <f t="shared" si="90"/>
        <v>0</v>
      </c>
      <c r="AA291" s="103">
        <v>0</v>
      </c>
      <c r="AB291" s="105">
        <f t="shared" si="91"/>
        <v>0</v>
      </c>
      <c r="AC291" s="106">
        <f t="shared" si="95"/>
        <v>3.0699999999999994</v>
      </c>
      <c r="AD291" s="105">
        <f t="shared" si="92"/>
        <v>9.4214840525270738</v>
      </c>
    </row>
    <row r="292" spans="1:30" x14ac:dyDescent="0.2">
      <c r="A292" s="101">
        <v>39006</v>
      </c>
      <c r="B292" s="102" t="s">
        <v>192</v>
      </c>
      <c r="C292" s="103">
        <v>0</v>
      </c>
      <c r="D292" s="104">
        <f t="shared" si="93"/>
        <v>0</v>
      </c>
      <c r="E292" s="103">
        <v>0</v>
      </c>
      <c r="F292" s="99">
        <f t="shared" si="96"/>
        <v>0</v>
      </c>
      <c r="G292" s="103">
        <v>0.69199999999999995</v>
      </c>
      <c r="H292" s="104">
        <f t="shared" si="96"/>
        <v>2.1236700209605002</v>
      </c>
      <c r="I292" s="103">
        <v>0.86199999999999999</v>
      </c>
      <c r="J292" s="99">
        <f t="shared" si="82"/>
        <v>2.6453808642600452</v>
      </c>
      <c r="K292" s="103">
        <v>0</v>
      </c>
      <c r="L292" s="104">
        <f t="shared" si="83"/>
        <v>0</v>
      </c>
      <c r="M292" s="103">
        <v>0</v>
      </c>
      <c r="N292" s="99">
        <f t="shared" si="84"/>
        <v>0</v>
      </c>
      <c r="O292" s="103">
        <v>0</v>
      </c>
      <c r="P292" s="104">
        <f t="shared" si="85"/>
        <v>0</v>
      </c>
      <c r="Q292" s="103">
        <v>0.86499999999999999</v>
      </c>
      <c r="R292" s="99">
        <f t="shared" si="86"/>
        <v>2.6545875262006255</v>
      </c>
      <c r="S292" s="103">
        <v>0.64</v>
      </c>
      <c r="T292" s="104">
        <f t="shared" si="87"/>
        <v>1.96408788065711</v>
      </c>
      <c r="U292" s="103">
        <v>0</v>
      </c>
      <c r="V292" s="99">
        <f t="shared" si="88"/>
        <v>0</v>
      </c>
      <c r="W292" s="103">
        <v>0</v>
      </c>
      <c r="X292" s="104">
        <f t="shared" si="89"/>
        <v>0</v>
      </c>
      <c r="Y292" s="103">
        <v>0</v>
      </c>
      <c r="Z292" s="99">
        <f t="shared" si="90"/>
        <v>0</v>
      </c>
      <c r="AA292" s="103">
        <v>0</v>
      </c>
      <c r="AB292" s="105">
        <f t="shared" si="91"/>
        <v>0</v>
      </c>
      <c r="AC292" s="106">
        <f t="shared" si="95"/>
        <v>3.0589999999999997</v>
      </c>
      <c r="AD292" s="105">
        <f t="shared" si="92"/>
        <v>9.3877262920782805</v>
      </c>
    </row>
    <row r="293" spans="1:30" x14ac:dyDescent="0.2">
      <c r="A293" s="101">
        <v>39007</v>
      </c>
      <c r="B293" s="102" t="s">
        <v>193</v>
      </c>
      <c r="C293" s="103">
        <v>0</v>
      </c>
      <c r="D293" s="104">
        <f t="shared" si="93"/>
        <v>0</v>
      </c>
      <c r="E293" s="103">
        <v>0</v>
      </c>
      <c r="F293" s="99">
        <f t="shared" si="96"/>
        <v>0</v>
      </c>
      <c r="G293" s="103">
        <v>0.69199999999999995</v>
      </c>
      <c r="H293" s="104">
        <f t="shared" si="96"/>
        <v>2.1236700209605002</v>
      </c>
      <c r="I293" s="103">
        <v>0.86099999999999999</v>
      </c>
      <c r="J293" s="99">
        <f t="shared" si="82"/>
        <v>2.6423119769465186</v>
      </c>
      <c r="K293" s="103">
        <v>0</v>
      </c>
      <c r="L293" s="104">
        <f t="shared" si="83"/>
        <v>0</v>
      </c>
      <c r="M293" s="103">
        <v>0</v>
      </c>
      <c r="N293" s="99">
        <f t="shared" si="84"/>
        <v>0</v>
      </c>
      <c r="O293" s="103">
        <v>0</v>
      </c>
      <c r="P293" s="104">
        <f t="shared" si="85"/>
        <v>0</v>
      </c>
      <c r="Q293" s="103">
        <v>0.86699999999999999</v>
      </c>
      <c r="R293" s="99">
        <f t="shared" si="86"/>
        <v>2.660725300827679</v>
      </c>
      <c r="S293" s="103">
        <v>0.63700000000000001</v>
      </c>
      <c r="T293" s="104">
        <f t="shared" si="87"/>
        <v>1.9548812187165299</v>
      </c>
      <c r="U293" s="103">
        <v>0</v>
      </c>
      <c r="V293" s="99">
        <f t="shared" si="88"/>
        <v>0</v>
      </c>
      <c r="W293" s="103">
        <v>0</v>
      </c>
      <c r="X293" s="104">
        <f t="shared" si="89"/>
        <v>0</v>
      </c>
      <c r="Y293" s="103">
        <v>0</v>
      </c>
      <c r="Z293" s="99">
        <f t="shared" si="90"/>
        <v>0</v>
      </c>
      <c r="AA293" s="103">
        <v>0</v>
      </c>
      <c r="AB293" s="105">
        <f t="shared" si="91"/>
        <v>0</v>
      </c>
      <c r="AC293" s="106">
        <f t="shared" si="95"/>
        <v>3.0569999999999999</v>
      </c>
      <c r="AD293" s="105">
        <f t="shared" si="92"/>
        <v>9.3815885174512275</v>
      </c>
    </row>
    <row r="294" spans="1:30" x14ac:dyDescent="0.2">
      <c r="A294" s="101">
        <v>39008</v>
      </c>
      <c r="B294" s="102" t="s">
        <v>194</v>
      </c>
      <c r="C294" s="103">
        <v>0</v>
      </c>
      <c r="D294" s="104">
        <f t="shared" si="93"/>
        <v>0</v>
      </c>
      <c r="E294" s="103">
        <v>0</v>
      </c>
      <c r="F294" s="99">
        <f t="shared" si="96"/>
        <v>0</v>
      </c>
      <c r="G294" s="103">
        <v>0.69099999999999995</v>
      </c>
      <c r="H294" s="104">
        <f t="shared" si="96"/>
        <v>2.1206011336469737</v>
      </c>
      <c r="I294" s="103">
        <v>0.86</v>
      </c>
      <c r="J294" s="99">
        <f t="shared" si="82"/>
        <v>2.6392430896329917</v>
      </c>
      <c r="K294" s="103">
        <v>0</v>
      </c>
      <c r="L294" s="104">
        <f t="shared" si="83"/>
        <v>0</v>
      </c>
      <c r="M294" s="103">
        <v>0</v>
      </c>
      <c r="N294" s="99">
        <f t="shared" si="84"/>
        <v>0</v>
      </c>
      <c r="O294" s="103">
        <v>0</v>
      </c>
      <c r="P294" s="104">
        <f t="shared" si="85"/>
        <v>0</v>
      </c>
      <c r="Q294" s="103">
        <v>0.871</v>
      </c>
      <c r="R294" s="99">
        <f t="shared" si="86"/>
        <v>2.6730008500817859</v>
      </c>
      <c r="S294" s="103">
        <v>0.63500000000000001</v>
      </c>
      <c r="T294" s="104">
        <f t="shared" si="87"/>
        <v>1.9487434440894764</v>
      </c>
      <c r="U294" s="103">
        <v>0</v>
      </c>
      <c r="V294" s="99">
        <f t="shared" si="88"/>
        <v>0</v>
      </c>
      <c r="W294" s="103">
        <v>0</v>
      </c>
      <c r="X294" s="104">
        <f t="shared" si="89"/>
        <v>0</v>
      </c>
      <c r="Y294" s="103">
        <v>0</v>
      </c>
      <c r="Z294" s="99">
        <f t="shared" si="90"/>
        <v>0</v>
      </c>
      <c r="AA294" s="103">
        <v>0</v>
      </c>
      <c r="AB294" s="105">
        <f t="shared" si="91"/>
        <v>0</v>
      </c>
      <c r="AC294" s="106">
        <f t="shared" si="95"/>
        <v>3.0569999999999995</v>
      </c>
      <c r="AD294" s="105">
        <f t="shared" si="92"/>
        <v>9.3815885174512257</v>
      </c>
    </row>
    <row r="295" spans="1:30" x14ac:dyDescent="0.2">
      <c r="A295" s="101">
        <v>39009</v>
      </c>
      <c r="B295" s="102" t="s">
        <v>195</v>
      </c>
      <c r="C295" s="103">
        <v>0</v>
      </c>
      <c r="D295" s="104">
        <f t="shared" si="93"/>
        <v>0</v>
      </c>
      <c r="E295" s="103">
        <v>0</v>
      </c>
      <c r="F295" s="99">
        <f t="shared" si="96"/>
        <v>0</v>
      </c>
      <c r="G295" s="103">
        <v>0.69099999999999995</v>
      </c>
      <c r="H295" s="104">
        <f t="shared" si="96"/>
        <v>2.1206011336469737</v>
      </c>
      <c r="I295" s="103">
        <v>0.85699999999999998</v>
      </c>
      <c r="J295" s="99">
        <f t="shared" si="82"/>
        <v>2.6300364276924117</v>
      </c>
      <c r="K295" s="103">
        <v>0</v>
      </c>
      <c r="L295" s="104">
        <f t="shared" si="83"/>
        <v>0</v>
      </c>
      <c r="M295" s="103">
        <v>0.26800000000000002</v>
      </c>
      <c r="N295" s="99">
        <f t="shared" si="84"/>
        <v>0.82246180002516489</v>
      </c>
      <c r="O295" s="103">
        <v>0</v>
      </c>
      <c r="P295" s="104">
        <f t="shared" si="85"/>
        <v>0</v>
      </c>
      <c r="Q295" s="103">
        <v>0.87</v>
      </c>
      <c r="R295" s="99">
        <f t="shared" si="86"/>
        <v>2.6699319627682589</v>
      </c>
      <c r="S295" s="103">
        <v>0.629</v>
      </c>
      <c r="T295" s="104">
        <f t="shared" si="87"/>
        <v>1.9303301202083161</v>
      </c>
      <c r="U295" s="103">
        <v>0</v>
      </c>
      <c r="V295" s="99">
        <f t="shared" si="88"/>
        <v>0</v>
      </c>
      <c r="W295" s="103">
        <v>0</v>
      </c>
      <c r="X295" s="104">
        <f t="shared" si="89"/>
        <v>0</v>
      </c>
      <c r="Y295" s="103">
        <v>0</v>
      </c>
      <c r="Z295" s="99">
        <f t="shared" si="90"/>
        <v>0</v>
      </c>
      <c r="AA295" s="103">
        <v>0.28299999999999997</v>
      </c>
      <c r="AB295" s="105">
        <f t="shared" si="91"/>
        <v>0.86849510972806587</v>
      </c>
      <c r="AC295" s="106">
        <f t="shared" si="95"/>
        <v>3.5979999999999999</v>
      </c>
      <c r="AD295" s="105">
        <f t="shared" si="92"/>
        <v>11.041856554069192</v>
      </c>
    </row>
    <row r="296" spans="1:30" x14ac:dyDescent="0.2">
      <c r="A296" s="101">
        <v>39010</v>
      </c>
      <c r="B296" s="102" t="s">
        <v>196</v>
      </c>
      <c r="C296" s="103">
        <v>0</v>
      </c>
      <c r="D296" s="104">
        <f t="shared" si="93"/>
        <v>0</v>
      </c>
      <c r="E296" s="103">
        <v>0</v>
      </c>
      <c r="F296" s="99">
        <f t="shared" si="96"/>
        <v>0</v>
      </c>
      <c r="G296" s="103">
        <v>0.69</v>
      </c>
      <c r="H296" s="104">
        <f t="shared" si="96"/>
        <v>2.1175322463334467</v>
      </c>
      <c r="I296" s="103">
        <v>0.85399999999999998</v>
      </c>
      <c r="J296" s="99">
        <f t="shared" si="82"/>
        <v>2.6208297657518314</v>
      </c>
      <c r="K296" s="103">
        <v>0</v>
      </c>
      <c r="L296" s="104">
        <f t="shared" si="83"/>
        <v>0</v>
      </c>
      <c r="M296" s="103">
        <v>0</v>
      </c>
      <c r="N296" s="99">
        <f t="shared" si="84"/>
        <v>0</v>
      </c>
      <c r="O296" s="103">
        <v>0</v>
      </c>
      <c r="P296" s="104">
        <f t="shared" si="85"/>
        <v>0</v>
      </c>
      <c r="Q296" s="103">
        <v>0.86899999999999999</v>
      </c>
      <c r="R296" s="99">
        <f t="shared" si="86"/>
        <v>2.6668630754547324</v>
      </c>
      <c r="S296" s="103">
        <v>0.625</v>
      </c>
      <c r="T296" s="104">
        <f t="shared" si="87"/>
        <v>1.9180545709542092</v>
      </c>
      <c r="U296" s="103">
        <v>0</v>
      </c>
      <c r="V296" s="99">
        <f t="shared" si="88"/>
        <v>0</v>
      </c>
      <c r="W296" s="103">
        <v>0</v>
      </c>
      <c r="X296" s="104">
        <f t="shared" si="89"/>
        <v>0</v>
      </c>
      <c r="Y296" s="103">
        <v>0</v>
      </c>
      <c r="Z296" s="99">
        <f t="shared" si="90"/>
        <v>0</v>
      </c>
      <c r="AA296" s="103">
        <v>0</v>
      </c>
      <c r="AB296" s="105">
        <f t="shared" si="91"/>
        <v>0</v>
      </c>
      <c r="AC296" s="106">
        <f t="shared" si="95"/>
        <v>3.0380000000000003</v>
      </c>
      <c r="AD296" s="105">
        <f t="shared" si="92"/>
        <v>9.3232796584942204</v>
      </c>
    </row>
    <row r="297" spans="1:30" x14ac:dyDescent="0.2">
      <c r="A297" s="101">
        <v>39011</v>
      </c>
      <c r="B297" s="102" t="s">
        <v>197</v>
      </c>
      <c r="C297" s="103">
        <v>0</v>
      </c>
      <c r="D297" s="104">
        <f t="shared" si="93"/>
        <v>0</v>
      </c>
      <c r="E297" s="103">
        <v>0</v>
      </c>
      <c r="F297" s="99">
        <f t="shared" si="96"/>
        <v>0</v>
      </c>
      <c r="G297" s="103">
        <v>0.68899999999999995</v>
      </c>
      <c r="H297" s="104">
        <f t="shared" si="96"/>
        <v>2.1144633590199202</v>
      </c>
      <c r="I297" s="103">
        <v>0.85399999999999998</v>
      </c>
      <c r="J297" s="99">
        <f t="shared" si="82"/>
        <v>2.6208297657518314</v>
      </c>
      <c r="K297" s="103">
        <v>0</v>
      </c>
      <c r="L297" s="104">
        <f t="shared" si="83"/>
        <v>0</v>
      </c>
      <c r="M297" s="103">
        <v>0</v>
      </c>
      <c r="N297" s="99">
        <f t="shared" si="84"/>
        <v>0</v>
      </c>
      <c r="O297" s="103">
        <v>0</v>
      </c>
      <c r="P297" s="104">
        <f t="shared" si="85"/>
        <v>0</v>
      </c>
      <c r="Q297" s="103">
        <v>0.86899999999999999</v>
      </c>
      <c r="R297" s="99">
        <f t="shared" si="86"/>
        <v>2.6668630754547324</v>
      </c>
      <c r="S297" s="103">
        <v>0.622</v>
      </c>
      <c r="T297" s="104">
        <f t="shared" si="87"/>
        <v>1.908847909013629</v>
      </c>
      <c r="U297" s="103">
        <v>0</v>
      </c>
      <c r="V297" s="99">
        <f t="shared" si="88"/>
        <v>0</v>
      </c>
      <c r="W297" s="103">
        <v>0</v>
      </c>
      <c r="X297" s="104">
        <f t="shared" si="89"/>
        <v>0</v>
      </c>
      <c r="Y297" s="103">
        <v>0</v>
      </c>
      <c r="Z297" s="99">
        <f t="shared" si="90"/>
        <v>0</v>
      </c>
      <c r="AA297" s="103">
        <v>0</v>
      </c>
      <c r="AB297" s="105">
        <f t="shared" si="91"/>
        <v>0</v>
      </c>
      <c r="AC297" s="106">
        <f t="shared" si="95"/>
        <v>3.0339999999999998</v>
      </c>
      <c r="AD297" s="105">
        <f t="shared" si="92"/>
        <v>9.3110041092401126</v>
      </c>
    </row>
    <row r="298" spans="1:30" x14ac:dyDescent="0.2">
      <c r="A298" s="101">
        <v>39012</v>
      </c>
      <c r="B298" s="102" t="s">
        <v>198</v>
      </c>
      <c r="C298" s="103">
        <v>0</v>
      </c>
      <c r="D298" s="104">
        <f t="shared" si="93"/>
        <v>0</v>
      </c>
      <c r="E298" s="103">
        <v>0</v>
      </c>
      <c r="F298" s="99">
        <f t="shared" si="96"/>
        <v>0</v>
      </c>
      <c r="G298" s="103">
        <v>0.68899999999999995</v>
      </c>
      <c r="H298" s="104">
        <f t="shared" si="96"/>
        <v>2.1144633590199202</v>
      </c>
      <c r="I298" s="103">
        <v>0.85499999999999998</v>
      </c>
      <c r="J298" s="99">
        <f t="shared" si="82"/>
        <v>2.6238986530653583</v>
      </c>
      <c r="K298" s="103">
        <v>0</v>
      </c>
      <c r="L298" s="104">
        <f t="shared" si="83"/>
        <v>0</v>
      </c>
      <c r="M298" s="103">
        <v>0</v>
      </c>
      <c r="N298" s="99">
        <f t="shared" si="84"/>
        <v>0</v>
      </c>
      <c r="O298" s="103">
        <v>0</v>
      </c>
      <c r="P298" s="104">
        <f t="shared" si="85"/>
        <v>0</v>
      </c>
      <c r="Q298" s="103">
        <v>0.872</v>
      </c>
      <c r="R298" s="99">
        <f t="shared" si="86"/>
        <v>2.6760697373953124</v>
      </c>
      <c r="S298" s="103">
        <v>0.61499999999999999</v>
      </c>
      <c r="T298" s="104">
        <f t="shared" si="87"/>
        <v>1.8873656978189417</v>
      </c>
      <c r="U298" s="103">
        <v>0</v>
      </c>
      <c r="V298" s="99">
        <f t="shared" si="88"/>
        <v>0</v>
      </c>
      <c r="W298" s="103">
        <v>0</v>
      </c>
      <c r="X298" s="104">
        <f t="shared" si="89"/>
        <v>0</v>
      </c>
      <c r="Y298" s="103">
        <v>0</v>
      </c>
      <c r="Z298" s="99">
        <f t="shared" si="90"/>
        <v>0</v>
      </c>
      <c r="AA298" s="103">
        <v>0</v>
      </c>
      <c r="AB298" s="105">
        <f t="shared" si="91"/>
        <v>0</v>
      </c>
      <c r="AC298" s="106">
        <f t="shared" si="95"/>
        <v>3.0309999999999997</v>
      </c>
      <c r="AD298" s="105">
        <f t="shared" si="92"/>
        <v>9.3017974472995313</v>
      </c>
    </row>
    <row r="299" spans="1:30" x14ac:dyDescent="0.2">
      <c r="A299" s="101">
        <v>39013</v>
      </c>
      <c r="B299" s="102" t="s">
        <v>199</v>
      </c>
      <c r="C299" s="103">
        <v>0</v>
      </c>
      <c r="D299" s="104">
        <f t="shared" si="93"/>
        <v>0</v>
      </c>
      <c r="E299" s="103">
        <v>0</v>
      </c>
      <c r="F299" s="99">
        <f t="shared" si="96"/>
        <v>0</v>
      </c>
      <c r="G299" s="103">
        <v>0.69</v>
      </c>
      <c r="H299" s="104">
        <f t="shared" si="96"/>
        <v>2.1175322463334467</v>
      </c>
      <c r="I299" s="103">
        <v>0.85399999999999998</v>
      </c>
      <c r="J299" s="99">
        <f t="shared" si="82"/>
        <v>2.6208297657518314</v>
      </c>
      <c r="K299" s="103">
        <v>0</v>
      </c>
      <c r="L299" s="104">
        <f t="shared" si="83"/>
        <v>0</v>
      </c>
      <c r="M299" s="103">
        <v>0</v>
      </c>
      <c r="N299" s="99">
        <f t="shared" si="84"/>
        <v>0</v>
      </c>
      <c r="O299" s="103">
        <v>0</v>
      </c>
      <c r="P299" s="104">
        <f t="shared" si="85"/>
        <v>0</v>
      </c>
      <c r="Q299" s="103">
        <v>0.83599999999999997</v>
      </c>
      <c r="R299" s="99">
        <f t="shared" si="86"/>
        <v>2.5655897941083503</v>
      </c>
      <c r="S299" s="103">
        <v>0.61</v>
      </c>
      <c r="T299" s="104">
        <f t="shared" si="87"/>
        <v>1.8720212612513081</v>
      </c>
      <c r="U299" s="103">
        <v>0</v>
      </c>
      <c r="V299" s="99">
        <f t="shared" si="88"/>
        <v>0</v>
      </c>
      <c r="W299" s="103">
        <v>0</v>
      </c>
      <c r="X299" s="104">
        <f t="shared" si="89"/>
        <v>0</v>
      </c>
      <c r="Y299" s="103">
        <v>0</v>
      </c>
      <c r="Z299" s="99">
        <f t="shared" si="90"/>
        <v>0</v>
      </c>
      <c r="AA299" s="103">
        <v>0</v>
      </c>
      <c r="AB299" s="105">
        <f t="shared" si="91"/>
        <v>0</v>
      </c>
      <c r="AC299" s="106">
        <f t="shared" si="95"/>
        <v>2.9899999999999998</v>
      </c>
      <c r="AD299" s="105">
        <f t="shared" si="92"/>
        <v>9.1759730674449358</v>
      </c>
    </row>
    <row r="300" spans="1:30" x14ac:dyDescent="0.2">
      <c r="A300" s="101">
        <v>39014</v>
      </c>
      <c r="B300" s="102" t="s">
        <v>200</v>
      </c>
      <c r="C300" s="103">
        <v>0</v>
      </c>
      <c r="D300" s="104">
        <f t="shared" si="93"/>
        <v>0</v>
      </c>
      <c r="E300" s="103">
        <v>0</v>
      </c>
      <c r="F300" s="99">
        <f t="shared" si="96"/>
        <v>0</v>
      </c>
      <c r="G300" s="103">
        <v>0.68899999999999995</v>
      </c>
      <c r="H300" s="104">
        <f t="shared" si="96"/>
        <v>2.1144633590199202</v>
      </c>
      <c r="I300" s="103">
        <v>0.85399999999999998</v>
      </c>
      <c r="J300" s="99">
        <f t="shared" si="82"/>
        <v>2.6208297657518314</v>
      </c>
      <c r="K300" s="103">
        <v>0</v>
      </c>
      <c r="L300" s="104">
        <f t="shared" si="83"/>
        <v>0</v>
      </c>
      <c r="M300" s="103">
        <v>0</v>
      </c>
      <c r="N300" s="99">
        <f t="shared" si="84"/>
        <v>0</v>
      </c>
      <c r="O300" s="103">
        <v>0</v>
      </c>
      <c r="P300" s="104">
        <f t="shared" si="85"/>
        <v>0</v>
      </c>
      <c r="Q300" s="103">
        <v>0.90700000000000003</v>
      </c>
      <c r="R300" s="99">
        <f t="shared" si="86"/>
        <v>2.7834807933687484</v>
      </c>
      <c r="S300" s="103">
        <v>0.60599999999999998</v>
      </c>
      <c r="T300" s="104">
        <f t="shared" si="87"/>
        <v>1.8597457119972012</v>
      </c>
      <c r="U300" s="103">
        <v>0</v>
      </c>
      <c r="V300" s="99">
        <f t="shared" si="88"/>
        <v>0</v>
      </c>
      <c r="W300" s="103">
        <v>0</v>
      </c>
      <c r="X300" s="104">
        <f t="shared" si="89"/>
        <v>0</v>
      </c>
      <c r="Y300" s="103">
        <v>0</v>
      </c>
      <c r="Z300" s="99">
        <f t="shared" si="90"/>
        <v>0</v>
      </c>
      <c r="AA300" s="103">
        <v>0</v>
      </c>
      <c r="AB300" s="105">
        <f t="shared" si="91"/>
        <v>0</v>
      </c>
      <c r="AC300" s="106">
        <f t="shared" si="95"/>
        <v>3.056</v>
      </c>
      <c r="AD300" s="105">
        <f t="shared" si="92"/>
        <v>9.378519630137701</v>
      </c>
    </row>
    <row r="301" spans="1:30" x14ac:dyDescent="0.2">
      <c r="A301" s="101">
        <v>39015</v>
      </c>
      <c r="B301" s="102" t="s">
        <v>201</v>
      </c>
      <c r="C301" s="103">
        <v>0</v>
      </c>
      <c r="D301" s="104">
        <f t="shared" si="93"/>
        <v>0</v>
      </c>
      <c r="E301" s="103">
        <v>0</v>
      </c>
      <c r="F301" s="99">
        <f t="shared" si="96"/>
        <v>0</v>
      </c>
      <c r="G301" s="103">
        <v>0.69099999999999995</v>
      </c>
      <c r="H301" s="104">
        <f t="shared" si="96"/>
        <v>2.1206011336469737</v>
      </c>
      <c r="I301" s="103">
        <v>0.85399999999999998</v>
      </c>
      <c r="J301" s="99">
        <f t="shared" si="82"/>
        <v>2.6208297657518314</v>
      </c>
      <c r="K301" s="103">
        <v>0</v>
      </c>
      <c r="L301" s="104">
        <f t="shared" si="83"/>
        <v>0</v>
      </c>
      <c r="M301" s="103">
        <v>0</v>
      </c>
      <c r="N301" s="99">
        <f t="shared" si="84"/>
        <v>0</v>
      </c>
      <c r="O301" s="103">
        <v>0</v>
      </c>
      <c r="P301" s="104">
        <f t="shared" si="85"/>
        <v>0</v>
      </c>
      <c r="Q301" s="103">
        <v>0.9</v>
      </c>
      <c r="R301" s="99">
        <f t="shared" si="86"/>
        <v>2.7619985821740611</v>
      </c>
      <c r="S301" s="103">
        <v>0.59799999999999998</v>
      </c>
      <c r="T301" s="104">
        <f t="shared" si="87"/>
        <v>1.8351946134889874</v>
      </c>
      <c r="U301" s="103">
        <v>0</v>
      </c>
      <c r="V301" s="99">
        <f t="shared" si="88"/>
        <v>0</v>
      </c>
      <c r="W301" s="103">
        <v>0</v>
      </c>
      <c r="X301" s="104">
        <f t="shared" si="89"/>
        <v>0</v>
      </c>
      <c r="Y301" s="103">
        <v>0</v>
      </c>
      <c r="Z301" s="99">
        <f t="shared" si="90"/>
        <v>0</v>
      </c>
      <c r="AA301" s="103">
        <v>0</v>
      </c>
      <c r="AB301" s="105">
        <f t="shared" si="91"/>
        <v>0</v>
      </c>
      <c r="AC301" s="106">
        <f t="shared" si="95"/>
        <v>3.0429999999999997</v>
      </c>
      <c r="AD301" s="105">
        <f t="shared" si="92"/>
        <v>9.3386240950618529</v>
      </c>
    </row>
    <row r="302" spans="1:30" x14ac:dyDescent="0.2">
      <c r="A302" s="101">
        <v>39016</v>
      </c>
      <c r="B302" s="102" t="s">
        <v>202</v>
      </c>
      <c r="C302" s="103">
        <v>0</v>
      </c>
      <c r="D302" s="104">
        <f t="shared" si="93"/>
        <v>0</v>
      </c>
      <c r="E302" s="103">
        <v>0</v>
      </c>
      <c r="F302" s="99">
        <f t="shared" ref="F302:H317" si="97">E302*1000000/325851</f>
        <v>0</v>
      </c>
      <c r="G302" s="103">
        <v>0.69</v>
      </c>
      <c r="H302" s="104">
        <f t="shared" si="97"/>
        <v>2.1175322463334467</v>
      </c>
      <c r="I302" s="103">
        <v>0.85399999999999998</v>
      </c>
      <c r="J302" s="99">
        <f t="shared" si="82"/>
        <v>2.6208297657518314</v>
      </c>
      <c r="K302" s="103">
        <v>0</v>
      </c>
      <c r="L302" s="104">
        <f t="shared" si="83"/>
        <v>0</v>
      </c>
      <c r="M302" s="103">
        <v>0</v>
      </c>
      <c r="N302" s="99">
        <f t="shared" si="84"/>
        <v>0</v>
      </c>
      <c r="O302" s="103">
        <v>0</v>
      </c>
      <c r="P302" s="104">
        <f t="shared" si="85"/>
        <v>0</v>
      </c>
      <c r="Q302" s="103">
        <v>0.90200000000000002</v>
      </c>
      <c r="R302" s="99">
        <f t="shared" si="86"/>
        <v>2.7681363568011146</v>
      </c>
      <c r="S302" s="103">
        <v>0.59099999999999997</v>
      </c>
      <c r="T302" s="104">
        <f t="shared" si="87"/>
        <v>1.8137124022943001</v>
      </c>
      <c r="U302" s="103">
        <v>0</v>
      </c>
      <c r="V302" s="99">
        <f t="shared" si="88"/>
        <v>0</v>
      </c>
      <c r="W302" s="103">
        <v>0</v>
      </c>
      <c r="X302" s="104">
        <f t="shared" si="89"/>
        <v>0</v>
      </c>
      <c r="Y302" s="103">
        <v>0</v>
      </c>
      <c r="Z302" s="99">
        <f t="shared" si="90"/>
        <v>0</v>
      </c>
      <c r="AA302" s="103">
        <v>0</v>
      </c>
      <c r="AB302" s="105">
        <f t="shared" si="91"/>
        <v>0</v>
      </c>
      <c r="AC302" s="106">
        <f t="shared" si="95"/>
        <v>3.0369999999999999</v>
      </c>
      <c r="AD302" s="105">
        <f t="shared" si="92"/>
        <v>9.3202107711806939</v>
      </c>
    </row>
    <row r="303" spans="1:30" x14ac:dyDescent="0.2">
      <c r="A303" s="101">
        <v>39017</v>
      </c>
      <c r="B303" s="102" t="s">
        <v>203</v>
      </c>
      <c r="C303" s="103">
        <v>0</v>
      </c>
      <c r="D303" s="104">
        <f t="shared" si="93"/>
        <v>0</v>
      </c>
      <c r="E303" s="103">
        <v>0</v>
      </c>
      <c r="F303" s="99">
        <f t="shared" si="97"/>
        <v>0</v>
      </c>
      <c r="G303" s="103">
        <v>0.69</v>
      </c>
      <c r="H303" s="104">
        <f t="shared" si="97"/>
        <v>2.1175322463334467</v>
      </c>
      <c r="I303" s="103">
        <v>0.85399999999999998</v>
      </c>
      <c r="J303" s="99">
        <f t="shared" si="82"/>
        <v>2.6208297657518314</v>
      </c>
      <c r="K303" s="103">
        <v>0</v>
      </c>
      <c r="L303" s="104">
        <f t="shared" si="83"/>
        <v>0</v>
      </c>
      <c r="M303" s="103">
        <v>0</v>
      </c>
      <c r="N303" s="99">
        <f t="shared" si="84"/>
        <v>0</v>
      </c>
      <c r="O303" s="103">
        <v>0</v>
      </c>
      <c r="P303" s="104">
        <f t="shared" si="85"/>
        <v>0</v>
      </c>
      <c r="Q303" s="103">
        <v>0.89900000000000002</v>
      </c>
      <c r="R303" s="99">
        <f t="shared" si="86"/>
        <v>2.7589296948605346</v>
      </c>
      <c r="S303" s="103">
        <v>0.57699999999999996</v>
      </c>
      <c r="T303" s="104">
        <f t="shared" si="87"/>
        <v>1.7707479799049259</v>
      </c>
      <c r="U303" s="103">
        <v>0</v>
      </c>
      <c r="V303" s="99">
        <f t="shared" si="88"/>
        <v>0</v>
      </c>
      <c r="W303" s="103">
        <v>0</v>
      </c>
      <c r="X303" s="104">
        <f t="shared" si="89"/>
        <v>0</v>
      </c>
      <c r="Y303" s="103">
        <v>0</v>
      </c>
      <c r="Z303" s="99">
        <f t="shared" si="90"/>
        <v>0</v>
      </c>
      <c r="AA303" s="103">
        <v>0</v>
      </c>
      <c r="AB303" s="105">
        <f t="shared" si="91"/>
        <v>0</v>
      </c>
      <c r="AC303" s="106">
        <f t="shared" si="95"/>
        <v>3.02</v>
      </c>
      <c r="AD303" s="105">
        <f t="shared" si="92"/>
        <v>9.268039686850738</v>
      </c>
    </row>
    <row r="304" spans="1:30" x14ac:dyDescent="0.2">
      <c r="A304" s="101">
        <v>39018</v>
      </c>
      <c r="B304" s="102" t="s">
        <v>204</v>
      </c>
      <c r="C304" s="103">
        <v>0</v>
      </c>
      <c r="D304" s="104">
        <f t="shared" si="93"/>
        <v>0</v>
      </c>
      <c r="E304" s="103">
        <v>0</v>
      </c>
      <c r="F304" s="99">
        <f t="shared" si="97"/>
        <v>0</v>
      </c>
      <c r="G304" s="103">
        <v>0.69</v>
      </c>
      <c r="H304" s="104">
        <f t="shared" si="97"/>
        <v>2.1175322463334467</v>
      </c>
      <c r="I304" s="103">
        <v>0.85299999999999998</v>
      </c>
      <c r="J304" s="99">
        <f t="shared" si="82"/>
        <v>2.6177608784383044</v>
      </c>
      <c r="K304" s="103">
        <v>0</v>
      </c>
      <c r="L304" s="104">
        <f t="shared" si="83"/>
        <v>0</v>
      </c>
      <c r="M304" s="103">
        <v>0</v>
      </c>
      <c r="N304" s="99">
        <f t="shared" si="84"/>
        <v>0</v>
      </c>
      <c r="O304" s="103">
        <v>0</v>
      </c>
      <c r="P304" s="104">
        <f t="shared" si="85"/>
        <v>0</v>
      </c>
      <c r="Q304" s="103">
        <v>0.89300000000000002</v>
      </c>
      <c r="R304" s="99">
        <f t="shared" si="86"/>
        <v>2.7405163709793738</v>
      </c>
      <c r="S304" s="103">
        <v>0.56200000000000006</v>
      </c>
      <c r="T304" s="104">
        <f t="shared" si="87"/>
        <v>1.7247146702020248</v>
      </c>
      <c r="U304" s="103">
        <v>0</v>
      </c>
      <c r="V304" s="99">
        <f t="shared" si="88"/>
        <v>0</v>
      </c>
      <c r="W304" s="103">
        <v>0</v>
      </c>
      <c r="X304" s="104">
        <f t="shared" si="89"/>
        <v>0</v>
      </c>
      <c r="Y304" s="103">
        <v>0</v>
      </c>
      <c r="Z304" s="99">
        <f t="shared" si="90"/>
        <v>0</v>
      </c>
      <c r="AA304" s="103">
        <v>0</v>
      </c>
      <c r="AB304" s="105">
        <f t="shared" si="91"/>
        <v>0</v>
      </c>
      <c r="AC304" s="106">
        <f t="shared" si="95"/>
        <v>2.9980000000000002</v>
      </c>
      <c r="AD304" s="105">
        <f t="shared" si="92"/>
        <v>9.2005241659531496</v>
      </c>
    </row>
    <row r="305" spans="1:30" x14ac:dyDescent="0.2">
      <c r="A305" s="101">
        <v>39019</v>
      </c>
      <c r="B305" s="102" t="s">
        <v>205</v>
      </c>
      <c r="C305" s="103">
        <v>0</v>
      </c>
      <c r="D305" s="104">
        <f t="shared" si="93"/>
        <v>0</v>
      </c>
      <c r="E305" s="103">
        <v>0</v>
      </c>
      <c r="F305" s="99">
        <f t="shared" si="97"/>
        <v>0</v>
      </c>
      <c r="G305" s="103">
        <v>0.69099999999999995</v>
      </c>
      <c r="H305" s="104">
        <f t="shared" si="97"/>
        <v>2.1206011336469737</v>
      </c>
      <c r="I305" s="103">
        <v>0.85399999999999998</v>
      </c>
      <c r="J305" s="99">
        <f t="shared" si="82"/>
        <v>2.6208297657518314</v>
      </c>
      <c r="K305" s="103">
        <v>0</v>
      </c>
      <c r="L305" s="104">
        <f t="shared" si="83"/>
        <v>0</v>
      </c>
      <c r="M305" s="103">
        <v>0</v>
      </c>
      <c r="N305" s="99">
        <f t="shared" si="84"/>
        <v>0</v>
      </c>
      <c r="O305" s="103">
        <v>0</v>
      </c>
      <c r="P305" s="104">
        <f t="shared" si="85"/>
        <v>0</v>
      </c>
      <c r="Q305" s="103">
        <v>0.88800000000000001</v>
      </c>
      <c r="R305" s="99">
        <f t="shared" si="86"/>
        <v>2.7251719344117404</v>
      </c>
      <c r="S305" s="103">
        <v>0.218</v>
      </c>
      <c r="T305" s="104">
        <f t="shared" si="87"/>
        <v>0.6690174343488281</v>
      </c>
      <c r="U305" s="103">
        <v>0</v>
      </c>
      <c r="V305" s="99">
        <f t="shared" si="88"/>
        <v>0</v>
      </c>
      <c r="W305" s="103">
        <v>0</v>
      </c>
      <c r="X305" s="104">
        <f t="shared" si="89"/>
        <v>0</v>
      </c>
      <c r="Y305" s="103">
        <v>0</v>
      </c>
      <c r="Z305" s="99">
        <f t="shared" si="90"/>
        <v>0</v>
      </c>
      <c r="AA305" s="103">
        <v>0</v>
      </c>
      <c r="AB305" s="105">
        <f t="shared" si="91"/>
        <v>0</v>
      </c>
      <c r="AC305" s="106">
        <f t="shared" si="95"/>
        <v>2.6509999999999998</v>
      </c>
      <c r="AD305" s="105">
        <f t="shared" si="92"/>
        <v>8.1356202681593732</v>
      </c>
    </row>
    <row r="306" spans="1:30" x14ac:dyDescent="0.2">
      <c r="A306" s="101">
        <v>39020</v>
      </c>
      <c r="B306" s="102" t="s">
        <v>237</v>
      </c>
      <c r="C306" s="103">
        <v>0</v>
      </c>
      <c r="D306" s="104">
        <f t="shared" si="93"/>
        <v>0</v>
      </c>
      <c r="E306" s="103">
        <v>0</v>
      </c>
      <c r="F306" s="99">
        <f t="shared" si="97"/>
        <v>0</v>
      </c>
      <c r="G306" s="103">
        <v>0.69399999999999995</v>
      </c>
      <c r="H306" s="104">
        <f t="shared" si="97"/>
        <v>2.1298077955875536</v>
      </c>
      <c r="I306" s="103">
        <v>0.85599999999999998</v>
      </c>
      <c r="J306" s="99">
        <f t="shared" si="82"/>
        <v>2.6269675403788848</v>
      </c>
      <c r="K306" s="103">
        <v>0</v>
      </c>
      <c r="L306" s="104">
        <f t="shared" si="83"/>
        <v>0</v>
      </c>
      <c r="M306" s="103">
        <v>0</v>
      </c>
      <c r="N306" s="99">
        <f t="shared" si="84"/>
        <v>0</v>
      </c>
      <c r="O306" s="103">
        <v>0</v>
      </c>
      <c r="P306" s="104">
        <f t="shared" si="85"/>
        <v>0</v>
      </c>
      <c r="Q306" s="103">
        <v>0.88500000000000001</v>
      </c>
      <c r="R306" s="99">
        <f t="shared" si="86"/>
        <v>2.71596527247116</v>
      </c>
      <c r="S306" s="103">
        <v>0.20300000000000001</v>
      </c>
      <c r="T306" s="104">
        <f t="shared" si="87"/>
        <v>0.62298412464592712</v>
      </c>
      <c r="U306" s="103">
        <v>0</v>
      </c>
      <c r="V306" s="99">
        <f t="shared" si="88"/>
        <v>0</v>
      </c>
      <c r="W306" s="103">
        <v>0</v>
      </c>
      <c r="X306" s="104">
        <f t="shared" si="89"/>
        <v>0</v>
      </c>
      <c r="Y306" s="103">
        <v>0</v>
      </c>
      <c r="Z306" s="99">
        <f t="shared" si="90"/>
        <v>0</v>
      </c>
      <c r="AA306" s="103">
        <v>0</v>
      </c>
      <c r="AB306" s="105">
        <f t="shared" si="91"/>
        <v>0</v>
      </c>
      <c r="AC306" s="106">
        <f t="shared" si="95"/>
        <v>2.6379999999999995</v>
      </c>
      <c r="AD306" s="105">
        <f t="shared" si="92"/>
        <v>8.0957247330835251</v>
      </c>
    </row>
    <row r="307" spans="1:30" x14ac:dyDescent="0.2">
      <c r="A307" s="101">
        <v>39021</v>
      </c>
      <c r="B307" s="102" t="s">
        <v>238</v>
      </c>
      <c r="C307" s="103">
        <v>0</v>
      </c>
      <c r="D307" s="104">
        <f t="shared" si="93"/>
        <v>0</v>
      </c>
      <c r="E307" s="103">
        <v>0</v>
      </c>
      <c r="F307" s="99">
        <f t="shared" si="97"/>
        <v>0</v>
      </c>
      <c r="G307" s="103">
        <v>0.69499999999999995</v>
      </c>
      <c r="H307" s="104">
        <f t="shared" si="97"/>
        <v>2.1328766829010806</v>
      </c>
      <c r="I307" s="103">
        <v>0.85799999999999998</v>
      </c>
      <c r="J307" s="99">
        <f t="shared" si="82"/>
        <v>2.6331053150059383</v>
      </c>
      <c r="K307" s="103">
        <v>0</v>
      </c>
      <c r="L307" s="104">
        <f t="shared" si="83"/>
        <v>0</v>
      </c>
      <c r="M307" s="103">
        <v>0</v>
      </c>
      <c r="N307" s="99">
        <f t="shared" si="84"/>
        <v>0</v>
      </c>
      <c r="O307" s="103">
        <v>0</v>
      </c>
      <c r="P307" s="104">
        <f t="shared" si="85"/>
        <v>0</v>
      </c>
      <c r="Q307" s="103">
        <v>0.88600000000000001</v>
      </c>
      <c r="R307" s="99">
        <f t="shared" si="86"/>
        <v>2.719034159784687</v>
      </c>
      <c r="S307" s="103">
        <v>0.221</v>
      </c>
      <c r="T307" s="104">
        <f t="shared" si="87"/>
        <v>0.67822409628940838</v>
      </c>
      <c r="U307" s="103">
        <v>0</v>
      </c>
      <c r="V307" s="99">
        <f t="shared" si="88"/>
        <v>0</v>
      </c>
      <c r="W307" s="103">
        <v>8.1000000000000003E-2</v>
      </c>
      <c r="X307" s="104">
        <f t="shared" si="89"/>
        <v>0.24857987239566551</v>
      </c>
      <c r="Y307" s="103">
        <v>0</v>
      </c>
      <c r="Z307" s="99">
        <f t="shared" si="90"/>
        <v>0</v>
      </c>
      <c r="AA307" s="103">
        <v>0</v>
      </c>
      <c r="AB307" s="105">
        <f t="shared" si="91"/>
        <v>0</v>
      </c>
      <c r="AC307" s="106">
        <f t="shared" si="95"/>
        <v>2.7410000000000001</v>
      </c>
      <c r="AD307" s="105">
        <f t="shared" si="92"/>
        <v>8.4118201263767798</v>
      </c>
    </row>
    <row r="308" spans="1:30" x14ac:dyDescent="0.2">
      <c r="A308" s="101">
        <v>39022</v>
      </c>
      <c r="B308" s="102" t="s">
        <v>54</v>
      </c>
      <c r="C308" s="103">
        <v>0</v>
      </c>
      <c r="D308" s="104">
        <f t="shared" si="93"/>
        <v>0</v>
      </c>
      <c r="E308" s="103">
        <v>0</v>
      </c>
      <c r="F308" s="99">
        <f t="shared" si="97"/>
        <v>0</v>
      </c>
      <c r="G308" s="103">
        <v>0.69699999999999995</v>
      </c>
      <c r="H308" s="104">
        <f t="shared" si="97"/>
        <v>2.139014457528134</v>
      </c>
      <c r="I308" s="103">
        <v>0.314</v>
      </c>
      <c r="J308" s="99">
        <f t="shared" si="82"/>
        <v>0.96363061644739467</v>
      </c>
      <c r="K308" s="103">
        <v>0</v>
      </c>
      <c r="L308" s="104">
        <f t="shared" si="83"/>
        <v>0</v>
      </c>
      <c r="M308" s="103">
        <v>0.99099999999999999</v>
      </c>
      <c r="N308" s="99">
        <f t="shared" si="84"/>
        <v>3.0412673277049942</v>
      </c>
      <c r="O308" s="103">
        <v>0</v>
      </c>
      <c r="P308" s="104">
        <f t="shared" si="85"/>
        <v>0</v>
      </c>
      <c r="Q308" s="103">
        <v>0.88500000000000001</v>
      </c>
      <c r="R308" s="99">
        <f t="shared" si="86"/>
        <v>2.71596527247116</v>
      </c>
      <c r="S308" s="103">
        <v>0</v>
      </c>
      <c r="T308" s="104">
        <f t="shared" si="87"/>
        <v>0</v>
      </c>
      <c r="U308" s="103">
        <v>0</v>
      </c>
      <c r="V308" s="99">
        <f t="shared" si="88"/>
        <v>0</v>
      </c>
      <c r="W308" s="103">
        <v>1.0589999999999999</v>
      </c>
      <c r="X308" s="104">
        <f t="shared" si="89"/>
        <v>3.2499516650248119</v>
      </c>
      <c r="Y308" s="103">
        <v>0</v>
      </c>
      <c r="Z308" s="99">
        <f t="shared" si="90"/>
        <v>0</v>
      </c>
      <c r="AA308" s="103">
        <v>0</v>
      </c>
      <c r="AB308" s="105">
        <f t="shared" si="91"/>
        <v>0</v>
      </c>
      <c r="AC308" s="106">
        <f t="shared" si="95"/>
        <v>3.9459999999999997</v>
      </c>
      <c r="AD308" s="105">
        <f t="shared" si="92"/>
        <v>12.109829339176493</v>
      </c>
    </row>
    <row r="309" spans="1:30" x14ac:dyDescent="0.2">
      <c r="A309" s="101">
        <v>39023</v>
      </c>
      <c r="B309" s="102" t="s">
        <v>55</v>
      </c>
      <c r="C309" s="103">
        <v>0</v>
      </c>
      <c r="D309" s="104">
        <f t="shared" si="93"/>
        <v>0</v>
      </c>
      <c r="E309" s="103">
        <v>0</v>
      </c>
      <c r="F309" s="99">
        <f t="shared" si="97"/>
        <v>0</v>
      </c>
      <c r="G309" s="103">
        <v>0.70099999999999996</v>
      </c>
      <c r="H309" s="104">
        <f t="shared" si="97"/>
        <v>2.1512900067822409</v>
      </c>
      <c r="I309" s="103">
        <v>0.21299999999999999</v>
      </c>
      <c r="J309" s="99">
        <f t="shared" si="82"/>
        <v>0.65367299778119448</v>
      </c>
      <c r="K309" s="103">
        <v>0</v>
      </c>
      <c r="L309" s="104">
        <f t="shared" si="83"/>
        <v>0</v>
      </c>
      <c r="M309" s="103">
        <v>1.496</v>
      </c>
      <c r="N309" s="99">
        <f t="shared" si="84"/>
        <v>4.5910554210359953</v>
      </c>
      <c r="O309" s="103">
        <v>0</v>
      </c>
      <c r="P309" s="104">
        <f t="shared" si="85"/>
        <v>0</v>
      </c>
      <c r="Q309" s="103">
        <v>0.88500000000000001</v>
      </c>
      <c r="R309" s="99">
        <f t="shared" si="86"/>
        <v>2.71596527247116</v>
      </c>
      <c r="S309" s="103">
        <v>0</v>
      </c>
      <c r="T309" s="104">
        <f t="shared" si="87"/>
        <v>0</v>
      </c>
      <c r="U309" s="103">
        <v>0</v>
      </c>
      <c r="V309" s="99">
        <f t="shared" si="88"/>
        <v>0</v>
      </c>
      <c r="W309" s="103">
        <v>1.0529999999999999</v>
      </c>
      <c r="X309" s="104">
        <f t="shared" si="89"/>
        <v>3.2315383411436516</v>
      </c>
      <c r="Y309" s="103">
        <v>0</v>
      </c>
      <c r="Z309" s="99">
        <f t="shared" si="90"/>
        <v>0</v>
      </c>
      <c r="AA309" s="103">
        <v>0</v>
      </c>
      <c r="AB309" s="105">
        <f t="shared" si="91"/>
        <v>0</v>
      </c>
      <c r="AC309" s="106">
        <f t="shared" si="95"/>
        <v>4.3479999999999999</v>
      </c>
      <c r="AD309" s="105">
        <f t="shared" si="92"/>
        <v>13.343522039214243</v>
      </c>
    </row>
    <row r="310" spans="1:30" x14ac:dyDescent="0.2">
      <c r="A310" s="101">
        <v>39024</v>
      </c>
      <c r="B310" s="102" t="s">
        <v>56</v>
      </c>
      <c r="C310" s="103">
        <v>0</v>
      </c>
      <c r="D310" s="104">
        <f t="shared" si="93"/>
        <v>0</v>
      </c>
      <c r="E310" s="103">
        <v>0</v>
      </c>
      <c r="F310" s="99">
        <f t="shared" si="97"/>
        <v>0</v>
      </c>
      <c r="G310" s="103">
        <v>0.70099999999999996</v>
      </c>
      <c r="H310" s="104">
        <f t="shared" si="97"/>
        <v>2.1512900067822409</v>
      </c>
      <c r="I310" s="103">
        <v>4.4999999999999998E-2</v>
      </c>
      <c r="J310" s="99">
        <f t="shared" si="82"/>
        <v>0.13809992910870306</v>
      </c>
      <c r="K310" s="103">
        <v>0</v>
      </c>
      <c r="L310" s="104">
        <f t="shared" si="83"/>
        <v>0</v>
      </c>
      <c r="M310" s="103">
        <v>1.48</v>
      </c>
      <c r="N310" s="99">
        <f t="shared" si="84"/>
        <v>4.5419532240195668</v>
      </c>
      <c r="O310" s="103">
        <v>0</v>
      </c>
      <c r="P310" s="104">
        <f t="shared" si="85"/>
        <v>0</v>
      </c>
      <c r="Q310" s="103">
        <v>0.88300000000000001</v>
      </c>
      <c r="R310" s="99">
        <f t="shared" si="86"/>
        <v>2.7098274978441066</v>
      </c>
      <c r="S310" s="103">
        <v>0</v>
      </c>
      <c r="T310" s="104">
        <f t="shared" si="87"/>
        <v>0</v>
      </c>
      <c r="U310" s="103">
        <v>0</v>
      </c>
      <c r="V310" s="99">
        <f t="shared" si="88"/>
        <v>0</v>
      </c>
      <c r="W310" s="103">
        <v>1.0509999999999999</v>
      </c>
      <c r="X310" s="104">
        <f t="shared" si="89"/>
        <v>3.2254005665165981</v>
      </c>
      <c r="Y310" s="103">
        <v>0</v>
      </c>
      <c r="Z310" s="99">
        <f t="shared" si="90"/>
        <v>0</v>
      </c>
      <c r="AA310" s="103">
        <v>0.40799999999999997</v>
      </c>
      <c r="AB310" s="105">
        <f t="shared" si="91"/>
        <v>1.2521060239189077</v>
      </c>
      <c r="AC310" s="106">
        <f t="shared" si="95"/>
        <v>4.5680000000000005</v>
      </c>
      <c r="AD310" s="105">
        <f t="shared" si="92"/>
        <v>14.018677248190127</v>
      </c>
    </row>
    <row r="311" spans="1:30" x14ac:dyDescent="0.2">
      <c r="A311" s="101">
        <v>39025</v>
      </c>
      <c r="B311" s="102" t="s">
        <v>57</v>
      </c>
      <c r="C311" s="103">
        <v>0</v>
      </c>
      <c r="D311" s="104">
        <f t="shared" si="93"/>
        <v>0</v>
      </c>
      <c r="E311" s="103">
        <v>0</v>
      </c>
      <c r="F311" s="99">
        <f t="shared" si="97"/>
        <v>0</v>
      </c>
      <c r="G311" s="103">
        <v>0.70199999999999996</v>
      </c>
      <c r="H311" s="104">
        <f t="shared" si="97"/>
        <v>2.1543588940957679</v>
      </c>
      <c r="I311" s="103">
        <v>0</v>
      </c>
      <c r="J311" s="99">
        <f t="shared" si="82"/>
        <v>0</v>
      </c>
      <c r="K311" s="103">
        <v>0</v>
      </c>
      <c r="L311" s="104">
        <f t="shared" si="83"/>
        <v>0</v>
      </c>
      <c r="M311" s="103">
        <v>1.4750000000000001</v>
      </c>
      <c r="N311" s="99">
        <f t="shared" si="84"/>
        <v>4.5266087874519334</v>
      </c>
      <c r="O311" s="103">
        <v>0</v>
      </c>
      <c r="P311" s="104">
        <f t="shared" si="85"/>
        <v>0</v>
      </c>
      <c r="Q311" s="103">
        <v>0.88100000000000001</v>
      </c>
      <c r="R311" s="99">
        <f t="shared" si="86"/>
        <v>2.7036897232170531</v>
      </c>
      <c r="S311" s="103">
        <v>4.4999999999999998E-2</v>
      </c>
      <c r="T311" s="104">
        <f t="shared" si="87"/>
        <v>0.13809992910870306</v>
      </c>
      <c r="U311" s="103">
        <v>0</v>
      </c>
      <c r="V311" s="99">
        <f t="shared" si="88"/>
        <v>0</v>
      </c>
      <c r="W311" s="103">
        <v>1.0509999999999999</v>
      </c>
      <c r="X311" s="104">
        <f t="shared" si="89"/>
        <v>3.2254005665165981</v>
      </c>
      <c r="Y311" s="103">
        <v>0</v>
      </c>
      <c r="Z311" s="99">
        <f t="shared" si="90"/>
        <v>0</v>
      </c>
      <c r="AA311" s="103">
        <v>0.35299999999999998</v>
      </c>
      <c r="AB311" s="105">
        <f t="shared" si="91"/>
        <v>1.0833172216749374</v>
      </c>
      <c r="AC311" s="106">
        <f t="shared" si="95"/>
        <v>4.5069999999999997</v>
      </c>
      <c r="AD311" s="105">
        <f t="shared" si="92"/>
        <v>13.831475122064992</v>
      </c>
    </row>
    <row r="312" spans="1:30" x14ac:dyDescent="0.2">
      <c r="A312" s="101">
        <v>39026</v>
      </c>
      <c r="B312" s="102" t="s">
        <v>58</v>
      </c>
      <c r="C312" s="103">
        <v>0</v>
      </c>
      <c r="D312" s="104">
        <f t="shared" si="93"/>
        <v>0</v>
      </c>
      <c r="E312" s="103">
        <v>0</v>
      </c>
      <c r="F312" s="99">
        <f t="shared" si="97"/>
        <v>0</v>
      </c>
      <c r="G312" s="103">
        <v>0.70199999999999996</v>
      </c>
      <c r="H312" s="104">
        <f t="shared" si="97"/>
        <v>2.1543588940957679</v>
      </c>
      <c r="I312" s="103">
        <v>0</v>
      </c>
      <c r="J312" s="99">
        <f t="shared" si="82"/>
        <v>0</v>
      </c>
      <c r="K312" s="103">
        <v>0</v>
      </c>
      <c r="L312" s="104">
        <f t="shared" si="83"/>
        <v>0</v>
      </c>
      <c r="M312" s="103">
        <v>1.4710000000000001</v>
      </c>
      <c r="N312" s="99">
        <f t="shared" si="84"/>
        <v>4.5143332381978265</v>
      </c>
      <c r="O312" s="103">
        <v>0</v>
      </c>
      <c r="P312" s="104">
        <f t="shared" si="85"/>
        <v>0</v>
      </c>
      <c r="Q312" s="103">
        <v>0.88200000000000001</v>
      </c>
      <c r="R312" s="99">
        <f t="shared" si="86"/>
        <v>2.7067586105305801</v>
      </c>
      <c r="S312" s="103">
        <v>5.8999999999999997E-2</v>
      </c>
      <c r="T312" s="104">
        <f t="shared" si="87"/>
        <v>0.18106435149807734</v>
      </c>
      <c r="U312" s="103">
        <v>0</v>
      </c>
      <c r="V312" s="99">
        <f t="shared" si="88"/>
        <v>0</v>
      </c>
      <c r="W312" s="103">
        <v>1.048</v>
      </c>
      <c r="X312" s="104">
        <f t="shared" si="89"/>
        <v>3.2161939045760177</v>
      </c>
      <c r="Y312" s="103">
        <v>0</v>
      </c>
      <c r="Z312" s="99">
        <f t="shared" si="90"/>
        <v>0</v>
      </c>
      <c r="AA312" s="103">
        <v>0.42799999999999999</v>
      </c>
      <c r="AB312" s="105">
        <f t="shared" si="91"/>
        <v>1.3134837701894424</v>
      </c>
      <c r="AC312" s="106">
        <f t="shared" si="95"/>
        <v>4.5900000000000007</v>
      </c>
      <c r="AD312" s="105">
        <f t="shared" si="92"/>
        <v>14.086192769087715</v>
      </c>
    </row>
    <row r="313" spans="1:30" x14ac:dyDescent="0.2">
      <c r="A313" s="101">
        <v>39027</v>
      </c>
      <c r="B313" s="102" t="s">
        <v>59</v>
      </c>
      <c r="C313" s="103">
        <v>0</v>
      </c>
      <c r="D313" s="104">
        <f t="shared" si="93"/>
        <v>0</v>
      </c>
      <c r="E313" s="103">
        <v>0</v>
      </c>
      <c r="F313" s="99">
        <f t="shared" si="97"/>
        <v>0</v>
      </c>
      <c r="G313" s="103">
        <v>0.70399999999999996</v>
      </c>
      <c r="H313" s="104">
        <f t="shared" si="97"/>
        <v>2.1604966687228213</v>
      </c>
      <c r="I313" s="103">
        <v>0</v>
      </c>
      <c r="J313" s="99">
        <f t="shared" si="82"/>
        <v>0</v>
      </c>
      <c r="K313" s="103">
        <v>0</v>
      </c>
      <c r="L313" s="104">
        <f t="shared" si="83"/>
        <v>0</v>
      </c>
      <c r="M313" s="103">
        <v>1.468</v>
      </c>
      <c r="N313" s="99">
        <f t="shared" si="84"/>
        <v>4.5051265762572461</v>
      </c>
      <c r="O313" s="103">
        <v>0</v>
      </c>
      <c r="P313" s="104">
        <f t="shared" si="85"/>
        <v>0</v>
      </c>
      <c r="Q313" s="103">
        <v>0.88</v>
      </c>
      <c r="R313" s="99">
        <f t="shared" si="86"/>
        <v>2.7006208359035266</v>
      </c>
      <c r="S313" s="103">
        <v>0</v>
      </c>
      <c r="T313" s="104">
        <f t="shared" si="87"/>
        <v>0</v>
      </c>
      <c r="U313" s="103">
        <v>0</v>
      </c>
      <c r="V313" s="99">
        <f t="shared" si="88"/>
        <v>0</v>
      </c>
      <c r="W313" s="103">
        <v>1.048</v>
      </c>
      <c r="X313" s="104">
        <f t="shared" si="89"/>
        <v>3.2161939045760177</v>
      </c>
      <c r="Y313" s="103">
        <v>0</v>
      </c>
      <c r="Z313" s="99">
        <f t="shared" si="90"/>
        <v>0</v>
      </c>
      <c r="AA313" s="103">
        <v>0.53400000000000003</v>
      </c>
      <c r="AB313" s="105">
        <f t="shared" si="91"/>
        <v>1.6387858254232763</v>
      </c>
      <c r="AC313" s="106">
        <f t="shared" si="95"/>
        <v>4.6339999999999995</v>
      </c>
      <c r="AD313" s="105">
        <f t="shared" si="92"/>
        <v>14.221223810882885</v>
      </c>
    </row>
    <row r="314" spans="1:30" x14ac:dyDescent="0.2">
      <c r="A314" s="101">
        <v>39028</v>
      </c>
      <c r="B314" s="102" t="s">
        <v>60</v>
      </c>
      <c r="C314" s="103">
        <v>0</v>
      </c>
      <c r="D314" s="104">
        <f t="shared" si="93"/>
        <v>0</v>
      </c>
      <c r="E314" s="103">
        <v>0</v>
      </c>
      <c r="F314" s="99">
        <f t="shared" si="97"/>
        <v>0</v>
      </c>
      <c r="G314" s="103">
        <v>0.70399999999999996</v>
      </c>
      <c r="H314" s="104">
        <f t="shared" si="97"/>
        <v>2.1604966687228213</v>
      </c>
      <c r="I314" s="103">
        <v>0</v>
      </c>
      <c r="J314" s="99">
        <f t="shared" si="82"/>
        <v>0</v>
      </c>
      <c r="K314" s="103">
        <v>0</v>
      </c>
      <c r="L314" s="104">
        <f t="shared" si="83"/>
        <v>0</v>
      </c>
      <c r="M314" s="103">
        <v>1.466</v>
      </c>
      <c r="N314" s="99">
        <f t="shared" si="84"/>
        <v>4.4989888016301931</v>
      </c>
      <c r="O314" s="103">
        <v>0</v>
      </c>
      <c r="P314" s="104">
        <f t="shared" si="85"/>
        <v>0</v>
      </c>
      <c r="Q314" s="103">
        <v>0.876</v>
      </c>
      <c r="R314" s="99">
        <f t="shared" si="86"/>
        <v>2.6883452866494197</v>
      </c>
      <c r="S314" s="103">
        <v>0</v>
      </c>
      <c r="T314" s="104">
        <f t="shared" si="87"/>
        <v>0</v>
      </c>
      <c r="U314" s="103">
        <v>0</v>
      </c>
      <c r="V314" s="99">
        <f t="shared" si="88"/>
        <v>0</v>
      </c>
      <c r="W314" s="103">
        <v>1.0469999999999999</v>
      </c>
      <c r="X314" s="104">
        <f t="shared" si="89"/>
        <v>3.2131250172624908</v>
      </c>
      <c r="Y314" s="103">
        <v>0</v>
      </c>
      <c r="Z314" s="99">
        <f t="shared" si="90"/>
        <v>0</v>
      </c>
      <c r="AA314" s="103">
        <v>0.40899999999999997</v>
      </c>
      <c r="AB314" s="105">
        <f t="shared" si="91"/>
        <v>1.2551749112324344</v>
      </c>
      <c r="AC314" s="106">
        <f t="shared" si="95"/>
        <v>4.5019999999999998</v>
      </c>
      <c r="AD314" s="105">
        <f t="shared" si="92"/>
        <v>13.81613068549736</v>
      </c>
    </row>
    <row r="315" spans="1:30" x14ac:dyDescent="0.2">
      <c r="A315" s="101">
        <v>39029</v>
      </c>
      <c r="B315" s="102" t="s">
        <v>61</v>
      </c>
      <c r="C315" s="103">
        <v>0</v>
      </c>
      <c r="D315" s="104">
        <f t="shared" si="93"/>
        <v>0</v>
      </c>
      <c r="E315" s="103">
        <v>0</v>
      </c>
      <c r="F315" s="99">
        <f t="shared" si="97"/>
        <v>0</v>
      </c>
      <c r="G315" s="103">
        <v>0.70399999999999996</v>
      </c>
      <c r="H315" s="104">
        <f t="shared" si="97"/>
        <v>2.1604966687228213</v>
      </c>
      <c r="I315" s="103">
        <v>0.55300000000000005</v>
      </c>
      <c r="J315" s="99">
        <f t="shared" si="82"/>
        <v>1.6970946843802843</v>
      </c>
      <c r="K315" s="103">
        <v>0</v>
      </c>
      <c r="L315" s="104">
        <f t="shared" si="83"/>
        <v>0</v>
      </c>
      <c r="M315" s="103">
        <v>1.4610000000000001</v>
      </c>
      <c r="N315" s="99">
        <f t="shared" si="84"/>
        <v>4.4836443650625597</v>
      </c>
      <c r="O315" s="103">
        <v>0</v>
      </c>
      <c r="P315" s="104">
        <f t="shared" si="85"/>
        <v>0</v>
      </c>
      <c r="Q315" s="103">
        <v>0.86799999999999999</v>
      </c>
      <c r="R315" s="99">
        <f t="shared" si="86"/>
        <v>2.6637941881412055</v>
      </c>
      <c r="S315" s="103">
        <v>0</v>
      </c>
      <c r="T315" s="104">
        <f t="shared" si="87"/>
        <v>0</v>
      </c>
      <c r="U315" s="103">
        <v>0</v>
      </c>
      <c r="V315" s="99">
        <f t="shared" si="88"/>
        <v>0</v>
      </c>
      <c r="W315" s="103">
        <v>1.042</v>
      </c>
      <c r="X315" s="104">
        <f t="shared" si="89"/>
        <v>3.1977805806948574</v>
      </c>
      <c r="Y315" s="103">
        <v>0</v>
      </c>
      <c r="Z315" s="99">
        <f t="shared" si="90"/>
        <v>0</v>
      </c>
      <c r="AA315" s="103">
        <v>0</v>
      </c>
      <c r="AB315" s="105">
        <f t="shared" si="91"/>
        <v>0</v>
      </c>
      <c r="AC315" s="106">
        <f t="shared" si="95"/>
        <v>4.6280000000000001</v>
      </c>
      <c r="AD315" s="105">
        <f t="shared" si="92"/>
        <v>14.202810487001727</v>
      </c>
    </row>
    <row r="316" spans="1:30" x14ac:dyDescent="0.2">
      <c r="A316" s="101">
        <v>39030</v>
      </c>
      <c r="B316" s="102" t="s">
        <v>62</v>
      </c>
      <c r="C316" s="103">
        <v>0</v>
      </c>
      <c r="D316" s="104">
        <f t="shared" si="93"/>
        <v>0</v>
      </c>
      <c r="E316" s="103">
        <v>0</v>
      </c>
      <c r="F316" s="99">
        <f t="shared" si="97"/>
        <v>0</v>
      </c>
      <c r="G316" s="103">
        <v>0.70199999999999996</v>
      </c>
      <c r="H316" s="104">
        <f t="shared" si="97"/>
        <v>2.1543588940957679</v>
      </c>
      <c r="I316" s="103">
        <v>0.45500000000000002</v>
      </c>
      <c r="J316" s="99">
        <f t="shared" si="82"/>
        <v>1.3963437276546642</v>
      </c>
      <c r="K316" s="103">
        <v>0</v>
      </c>
      <c r="L316" s="104">
        <f t="shared" si="83"/>
        <v>0</v>
      </c>
      <c r="M316" s="103">
        <v>1.4419999999999999</v>
      </c>
      <c r="N316" s="99">
        <f t="shared" si="84"/>
        <v>4.4253355061055517</v>
      </c>
      <c r="O316" s="103">
        <v>0</v>
      </c>
      <c r="P316" s="104">
        <f t="shared" si="85"/>
        <v>0</v>
      </c>
      <c r="Q316" s="103">
        <v>0.84599999999999997</v>
      </c>
      <c r="R316" s="99">
        <f t="shared" si="86"/>
        <v>2.5962786672436176</v>
      </c>
      <c r="S316" s="103">
        <v>0</v>
      </c>
      <c r="T316" s="104">
        <f t="shared" si="87"/>
        <v>0</v>
      </c>
      <c r="U316" s="103">
        <v>0</v>
      </c>
      <c r="V316" s="99">
        <f t="shared" si="88"/>
        <v>0</v>
      </c>
      <c r="W316" s="103">
        <v>1.0429999999999999</v>
      </c>
      <c r="X316" s="104">
        <f t="shared" si="89"/>
        <v>3.2008494680083839</v>
      </c>
      <c r="Y316" s="103">
        <v>0</v>
      </c>
      <c r="Z316" s="99">
        <f t="shared" si="90"/>
        <v>0</v>
      </c>
      <c r="AA316" s="103">
        <v>0.38200000000000001</v>
      </c>
      <c r="AB316" s="105">
        <f t="shared" si="91"/>
        <v>1.1723149537672126</v>
      </c>
      <c r="AC316" s="106">
        <f t="shared" si="95"/>
        <v>4.87</v>
      </c>
      <c r="AD316" s="105">
        <f t="shared" si="92"/>
        <v>14.945481216875198</v>
      </c>
    </row>
    <row r="317" spans="1:30" x14ac:dyDescent="0.2">
      <c r="A317" s="101">
        <v>39031</v>
      </c>
      <c r="B317" s="102" t="s">
        <v>63</v>
      </c>
      <c r="C317" s="103">
        <v>0</v>
      </c>
      <c r="D317" s="104">
        <f t="shared" si="93"/>
        <v>0</v>
      </c>
      <c r="E317" s="103">
        <v>0</v>
      </c>
      <c r="F317" s="99">
        <f t="shared" si="97"/>
        <v>0</v>
      </c>
      <c r="G317" s="103">
        <v>0.70099999999999996</v>
      </c>
      <c r="H317" s="104">
        <f t="shared" si="97"/>
        <v>2.1512900067822409</v>
      </c>
      <c r="I317" s="103">
        <v>0.52200000000000002</v>
      </c>
      <c r="J317" s="99">
        <f t="shared" si="82"/>
        <v>1.6019591776609554</v>
      </c>
      <c r="K317" s="103">
        <v>0</v>
      </c>
      <c r="L317" s="104">
        <f t="shared" si="83"/>
        <v>0</v>
      </c>
      <c r="M317" s="103">
        <v>1.446</v>
      </c>
      <c r="N317" s="99">
        <f t="shared" si="84"/>
        <v>4.4376110553596586</v>
      </c>
      <c r="O317" s="103">
        <v>0</v>
      </c>
      <c r="P317" s="104">
        <f t="shared" si="85"/>
        <v>0</v>
      </c>
      <c r="Q317" s="103">
        <v>0.85599999999999998</v>
      </c>
      <c r="R317" s="99">
        <f t="shared" si="86"/>
        <v>2.6269675403788848</v>
      </c>
      <c r="S317" s="103">
        <v>0</v>
      </c>
      <c r="T317" s="104">
        <f t="shared" si="87"/>
        <v>0</v>
      </c>
      <c r="U317" s="103">
        <v>0</v>
      </c>
      <c r="V317" s="99">
        <f t="shared" si="88"/>
        <v>0</v>
      </c>
      <c r="W317" s="103">
        <v>1.042</v>
      </c>
      <c r="X317" s="104">
        <f t="shared" si="89"/>
        <v>3.1977805806948574</v>
      </c>
      <c r="Y317" s="103">
        <v>0</v>
      </c>
      <c r="Z317" s="99">
        <f t="shared" si="90"/>
        <v>0</v>
      </c>
      <c r="AA317" s="103">
        <v>0.30299999999999999</v>
      </c>
      <c r="AB317" s="105">
        <f t="shared" si="91"/>
        <v>0.92987285599860059</v>
      </c>
      <c r="AC317" s="106">
        <f t="shared" si="95"/>
        <v>4.8699999999999992</v>
      </c>
      <c r="AD317" s="105">
        <f t="shared" si="92"/>
        <v>14.945481216875194</v>
      </c>
    </row>
    <row r="318" spans="1:30" x14ac:dyDescent="0.2">
      <c r="A318" s="101">
        <v>39032</v>
      </c>
      <c r="B318" s="102" t="s">
        <v>64</v>
      </c>
      <c r="C318" s="103">
        <v>0</v>
      </c>
      <c r="D318" s="104">
        <f t="shared" si="93"/>
        <v>0</v>
      </c>
      <c r="E318" s="103">
        <v>0</v>
      </c>
      <c r="F318" s="99">
        <f t="shared" ref="F318:H333" si="98">E318*1000000/325851</f>
        <v>0</v>
      </c>
      <c r="G318" s="103">
        <v>0.69899999999999995</v>
      </c>
      <c r="H318" s="104">
        <f t="shared" si="98"/>
        <v>2.1451522321551875</v>
      </c>
      <c r="I318" s="103">
        <v>0.56599999999999995</v>
      </c>
      <c r="J318" s="99">
        <f t="shared" si="82"/>
        <v>1.7369902194561317</v>
      </c>
      <c r="K318" s="103">
        <v>0</v>
      </c>
      <c r="L318" s="104">
        <f t="shared" si="83"/>
        <v>0</v>
      </c>
      <c r="M318" s="103">
        <v>1.4379999999999999</v>
      </c>
      <c r="N318" s="99">
        <f t="shared" si="84"/>
        <v>4.4130599568514448</v>
      </c>
      <c r="O318" s="103">
        <v>0</v>
      </c>
      <c r="P318" s="104">
        <f t="shared" si="85"/>
        <v>0</v>
      </c>
      <c r="Q318" s="103">
        <v>0.85499999999999998</v>
      </c>
      <c r="R318" s="99">
        <f t="shared" si="86"/>
        <v>2.6238986530653583</v>
      </c>
      <c r="S318" s="103">
        <v>0</v>
      </c>
      <c r="T318" s="104">
        <f t="shared" si="87"/>
        <v>0</v>
      </c>
      <c r="U318" s="103">
        <v>0</v>
      </c>
      <c r="V318" s="99">
        <f t="shared" si="88"/>
        <v>0</v>
      </c>
      <c r="W318" s="103">
        <v>1.0389999999999999</v>
      </c>
      <c r="X318" s="104">
        <f t="shared" si="89"/>
        <v>3.188573918754277</v>
      </c>
      <c r="Y318" s="103">
        <v>0</v>
      </c>
      <c r="Z318" s="99">
        <f t="shared" si="90"/>
        <v>0</v>
      </c>
      <c r="AA318" s="103">
        <v>0</v>
      </c>
      <c r="AB318" s="105">
        <f t="shared" si="91"/>
        <v>0</v>
      </c>
      <c r="AC318" s="106">
        <f t="shared" si="95"/>
        <v>4.5969999999999995</v>
      </c>
      <c r="AD318" s="105">
        <f t="shared" si="92"/>
        <v>14.107674980282397</v>
      </c>
    </row>
    <row r="319" spans="1:30" x14ac:dyDescent="0.2">
      <c r="A319" s="101">
        <v>39033</v>
      </c>
      <c r="B319" s="102" t="s">
        <v>65</v>
      </c>
      <c r="C319" s="103">
        <v>0</v>
      </c>
      <c r="D319" s="104">
        <f t="shared" si="93"/>
        <v>0</v>
      </c>
      <c r="E319" s="103">
        <v>0</v>
      </c>
      <c r="F319" s="99">
        <f t="shared" si="98"/>
        <v>0</v>
      </c>
      <c r="G319" s="103">
        <v>0.69799999999999995</v>
      </c>
      <c r="H319" s="104">
        <f t="shared" si="98"/>
        <v>2.142083344841661</v>
      </c>
      <c r="I319" s="103">
        <v>0.46200000000000002</v>
      </c>
      <c r="J319" s="99">
        <f t="shared" si="82"/>
        <v>1.4178259388493515</v>
      </c>
      <c r="K319" s="103">
        <v>0</v>
      </c>
      <c r="L319" s="104">
        <f t="shared" si="83"/>
        <v>0</v>
      </c>
      <c r="M319" s="103">
        <v>1.4319999999999999</v>
      </c>
      <c r="N319" s="99">
        <f t="shared" si="84"/>
        <v>4.394646632970284</v>
      </c>
      <c r="O319" s="103">
        <v>0</v>
      </c>
      <c r="P319" s="104">
        <f t="shared" si="85"/>
        <v>0</v>
      </c>
      <c r="Q319" s="103">
        <v>0.85499999999999998</v>
      </c>
      <c r="R319" s="99">
        <f t="shared" si="86"/>
        <v>2.6238986530653583</v>
      </c>
      <c r="S319" s="103">
        <v>0</v>
      </c>
      <c r="T319" s="104">
        <f t="shared" si="87"/>
        <v>0</v>
      </c>
      <c r="U319" s="103">
        <v>0</v>
      </c>
      <c r="V319" s="99">
        <f t="shared" si="88"/>
        <v>0</v>
      </c>
      <c r="W319" s="103">
        <v>1.0409999999999999</v>
      </c>
      <c r="X319" s="104">
        <f t="shared" si="89"/>
        <v>3.1947116933813304</v>
      </c>
      <c r="Y319" s="103">
        <v>0</v>
      </c>
      <c r="Z319" s="99">
        <f t="shared" si="90"/>
        <v>0</v>
      </c>
      <c r="AA319" s="103">
        <v>0.123</v>
      </c>
      <c r="AB319" s="105">
        <f t="shared" si="91"/>
        <v>0.37747313956378836</v>
      </c>
      <c r="AC319" s="106">
        <f t="shared" si="95"/>
        <v>4.6109999999999998</v>
      </c>
      <c r="AD319" s="105">
        <f t="shared" si="92"/>
        <v>14.150639402671773</v>
      </c>
    </row>
    <row r="320" spans="1:30" x14ac:dyDescent="0.2">
      <c r="A320" s="101">
        <v>39034</v>
      </c>
      <c r="B320" s="102" t="s">
        <v>66</v>
      </c>
      <c r="C320" s="103">
        <v>0</v>
      </c>
      <c r="D320" s="104">
        <f t="shared" si="93"/>
        <v>0</v>
      </c>
      <c r="E320" s="103">
        <v>0</v>
      </c>
      <c r="F320" s="99">
        <f t="shared" si="98"/>
        <v>0</v>
      </c>
      <c r="G320" s="103">
        <v>0.57899999999999996</v>
      </c>
      <c r="H320" s="104">
        <f t="shared" si="98"/>
        <v>1.7768857545319794</v>
      </c>
      <c r="I320" s="103">
        <v>0.442</v>
      </c>
      <c r="J320" s="99">
        <f t="shared" si="82"/>
        <v>1.3564481925788168</v>
      </c>
      <c r="K320" s="103">
        <v>0</v>
      </c>
      <c r="L320" s="104">
        <f t="shared" si="83"/>
        <v>0</v>
      </c>
      <c r="M320" s="103">
        <v>1.423</v>
      </c>
      <c r="N320" s="99">
        <f t="shared" si="84"/>
        <v>4.3670266471485437</v>
      </c>
      <c r="O320" s="103">
        <v>0</v>
      </c>
      <c r="P320" s="104">
        <f t="shared" si="85"/>
        <v>0</v>
      </c>
      <c r="Q320" s="103">
        <v>0.85599999999999998</v>
      </c>
      <c r="R320" s="99">
        <f t="shared" si="86"/>
        <v>2.6269675403788848</v>
      </c>
      <c r="S320" s="103">
        <v>6.3E-2</v>
      </c>
      <c r="T320" s="104">
        <f t="shared" si="87"/>
        <v>0.19333990075218427</v>
      </c>
      <c r="U320" s="103">
        <v>0</v>
      </c>
      <c r="V320" s="99">
        <f t="shared" si="88"/>
        <v>0</v>
      </c>
      <c r="W320" s="103">
        <v>1.026</v>
      </c>
      <c r="X320" s="104">
        <f t="shared" si="89"/>
        <v>3.1486783836784298</v>
      </c>
      <c r="Y320" s="103">
        <v>0</v>
      </c>
      <c r="Z320" s="99">
        <f t="shared" si="90"/>
        <v>0</v>
      </c>
      <c r="AA320" s="103">
        <v>0.56499999999999995</v>
      </c>
      <c r="AB320" s="105">
        <f t="shared" si="91"/>
        <v>1.733921332142605</v>
      </c>
      <c r="AC320" s="106">
        <f t="shared" si="95"/>
        <v>4.9540000000000006</v>
      </c>
      <c r="AD320" s="105">
        <f t="shared" si="92"/>
        <v>15.203267751211445</v>
      </c>
    </row>
    <row r="321" spans="1:30" x14ac:dyDescent="0.2">
      <c r="A321" s="101">
        <v>39035</v>
      </c>
      <c r="B321" s="102" t="s">
        <v>67</v>
      </c>
      <c r="C321" s="103">
        <v>0</v>
      </c>
      <c r="D321" s="104">
        <f t="shared" si="93"/>
        <v>0</v>
      </c>
      <c r="E321" s="103">
        <v>0</v>
      </c>
      <c r="F321" s="99">
        <f t="shared" si="98"/>
        <v>0</v>
      </c>
      <c r="G321" s="103">
        <v>0</v>
      </c>
      <c r="H321" s="104">
        <f t="shared" si="98"/>
        <v>0</v>
      </c>
      <c r="I321" s="103">
        <v>0.47799999999999998</v>
      </c>
      <c r="J321" s="99">
        <f t="shared" si="82"/>
        <v>1.4669281358657791</v>
      </c>
      <c r="K321" s="103">
        <v>0</v>
      </c>
      <c r="L321" s="104">
        <f t="shared" si="83"/>
        <v>0</v>
      </c>
      <c r="M321" s="103">
        <v>1.099</v>
      </c>
      <c r="N321" s="99">
        <f t="shared" si="84"/>
        <v>3.3727071575658814</v>
      </c>
      <c r="O321" s="103">
        <v>0</v>
      </c>
      <c r="P321" s="104">
        <f t="shared" si="85"/>
        <v>0</v>
      </c>
      <c r="Q321" s="103">
        <v>0.84599999999999997</v>
      </c>
      <c r="R321" s="99">
        <f t="shared" si="86"/>
        <v>2.5962786672436176</v>
      </c>
      <c r="S321" s="103">
        <v>0.376</v>
      </c>
      <c r="T321" s="104">
        <f t="shared" si="87"/>
        <v>1.1539016298860523</v>
      </c>
      <c r="U321" s="103">
        <v>0</v>
      </c>
      <c r="V321" s="99">
        <f t="shared" si="88"/>
        <v>0</v>
      </c>
      <c r="W321" s="103">
        <v>1.0429999999999999</v>
      </c>
      <c r="X321" s="104">
        <f t="shared" si="89"/>
        <v>3.2008494680083839</v>
      </c>
      <c r="Y321" s="103">
        <v>0</v>
      </c>
      <c r="Z321" s="99">
        <f t="shared" si="90"/>
        <v>0</v>
      </c>
      <c r="AA321" s="103">
        <v>0</v>
      </c>
      <c r="AB321" s="105">
        <f t="shared" si="91"/>
        <v>0</v>
      </c>
      <c r="AC321" s="106">
        <f t="shared" si="95"/>
        <v>3.8419999999999996</v>
      </c>
      <c r="AD321" s="105">
        <f t="shared" si="92"/>
        <v>11.790665058569713</v>
      </c>
    </row>
    <row r="322" spans="1:30" x14ac:dyDescent="0.2">
      <c r="A322" s="101">
        <v>39036</v>
      </c>
      <c r="B322" s="102" t="s">
        <v>68</v>
      </c>
      <c r="C322" s="103">
        <v>0</v>
      </c>
      <c r="D322" s="104">
        <f t="shared" si="93"/>
        <v>0</v>
      </c>
      <c r="E322" s="103">
        <v>0</v>
      </c>
      <c r="F322" s="99">
        <f t="shared" si="98"/>
        <v>0</v>
      </c>
      <c r="G322" s="103">
        <v>0</v>
      </c>
      <c r="H322" s="104">
        <f t="shared" si="98"/>
        <v>0</v>
      </c>
      <c r="I322" s="103">
        <v>0.70499999999999996</v>
      </c>
      <c r="J322" s="99">
        <f t="shared" si="82"/>
        <v>2.1635655560363478</v>
      </c>
      <c r="K322" s="103">
        <v>0</v>
      </c>
      <c r="L322" s="104">
        <f t="shared" si="83"/>
        <v>0</v>
      </c>
      <c r="M322" s="103">
        <v>1.4410000000000001</v>
      </c>
      <c r="N322" s="99">
        <f t="shared" si="84"/>
        <v>4.4222666187920243</v>
      </c>
      <c r="O322" s="103">
        <v>0</v>
      </c>
      <c r="P322" s="104">
        <f t="shared" si="85"/>
        <v>0</v>
      </c>
      <c r="Q322" s="103">
        <v>0.88200000000000001</v>
      </c>
      <c r="R322" s="99">
        <f t="shared" si="86"/>
        <v>2.7067586105305801</v>
      </c>
      <c r="S322" s="103">
        <v>0</v>
      </c>
      <c r="T322" s="104">
        <f t="shared" si="87"/>
        <v>0</v>
      </c>
      <c r="U322" s="103">
        <v>0</v>
      </c>
      <c r="V322" s="99">
        <f t="shared" si="88"/>
        <v>0</v>
      </c>
      <c r="W322" s="103">
        <v>1.0409999999999999</v>
      </c>
      <c r="X322" s="104">
        <f t="shared" si="89"/>
        <v>3.1947116933813304</v>
      </c>
      <c r="Y322" s="103">
        <v>0</v>
      </c>
      <c r="Z322" s="99">
        <f t="shared" si="90"/>
        <v>0</v>
      </c>
      <c r="AA322" s="103">
        <v>0.48499999999999999</v>
      </c>
      <c r="AB322" s="105">
        <f t="shared" si="91"/>
        <v>1.4884103470604664</v>
      </c>
      <c r="AC322" s="106">
        <f t="shared" si="95"/>
        <v>4.5540000000000003</v>
      </c>
      <c r="AD322" s="105">
        <f t="shared" si="92"/>
        <v>13.97571282580075</v>
      </c>
    </row>
    <row r="323" spans="1:30" x14ac:dyDescent="0.2">
      <c r="A323" s="101">
        <v>39037</v>
      </c>
      <c r="B323" s="102" t="s">
        <v>69</v>
      </c>
      <c r="C323" s="103">
        <v>0</v>
      </c>
      <c r="D323" s="104">
        <f t="shared" si="93"/>
        <v>0</v>
      </c>
      <c r="E323" s="103">
        <v>0</v>
      </c>
      <c r="F323" s="99">
        <f t="shared" si="98"/>
        <v>0</v>
      </c>
      <c r="G323" s="103">
        <v>0</v>
      </c>
      <c r="H323" s="104">
        <f t="shared" si="98"/>
        <v>0</v>
      </c>
      <c r="I323" s="103">
        <v>0.61099999999999999</v>
      </c>
      <c r="J323" s="99">
        <f t="shared" si="82"/>
        <v>1.8750901485648348</v>
      </c>
      <c r="K323" s="103">
        <v>0</v>
      </c>
      <c r="L323" s="104">
        <f t="shared" si="83"/>
        <v>0</v>
      </c>
      <c r="M323" s="103">
        <v>1.4370000000000001</v>
      </c>
      <c r="N323" s="99">
        <f t="shared" si="84"/>
        <v>4.4099910695379174</v>
      </c>
      <c r="O323" s="103">
        <v>0</v>
      </c>
      <c r="P323" s="104">
        <f t="shared" si="85"/>
        <v>0</v>
      </c>
      <c r="Q323" s="103">
        <v>0.89200000000000002</v>
      </c>
      <c r="R323" s="99">
        <f t="shared" si="86"/>
        <v>2.7374474836658473</v>
      </c>
      <c r="S323" s="103">
        <v>0</v>
      </c>
      <c r="T323" s="104">
        <f t="shared" si="87"/>
        <v>0</v>
      </c>
      <c r="U323" s="103">
        <v>0</v>
      </c>
      <c r="V323" s="99">
        <f t="shared" si="88"/>
        <v>0</v>
      </c>
      <c r="W323" s="103">
        <v>1.04</v>
      </c>
      <c r="X323" s="104">
        <f t="shared" si="89"/>
        <v>3.1916428060678039</v>
      </c>
      <c r="Y323" s="103">
        <v>0</v>
      </c>
      <c r="Z323" s="99">
        <f t="shared" si="90"/>
        <v>0</v>
      </c>
      <c r="AA323" s="103">
        <v>0.91700000000000004</v>
      </c>
      <c r="AB323" s="105">
        <f t="shared" si="91"/>
        <v>2.8141696665040157</v>
      </c>
      <c r="AC323" s="106">
        <f t="shared" si="95"/>
        <v>4.8970000000000002</v>
      </c>
      <c r="AD323" s="105">
        <f t="shared" si="92"/>
        <v>15.028341174340419</v>
      </c>
    </row>
    <row r="324" spans="1:30" x14ac:dyDescent="0.2">
      <c r="A324" s="101">
        <v>39038</v>
      </c>
      <c r="B324" s="102" t="s">
        <v>70</v>
      </c>
      <c r="C324" s="103">
        <v>0</v>
      </c>
      <c r="D324" s="104">
        <f t="shared" si="93"/>
        <v>0</v>
      </c>
      <c r="E324" s="103">
        <v>0</v>
      </c>
      <c r="F324" s="99">
        <f t="shared" si="98"/>
        <v>0</v>
      </c>
      <c r="G324" s="103">
        <v>0</v>
      </c>
      <c r="H324" s="104">
        <f t="shared" si="98"/>
        <v>0</v>
      </c>
      <c r="I324" s="103">
        <v>0.61699999999999999</v>
      </c>
      <c r="J324" s="99">
        <f t="shared" si="82"/>
        <v>1.8935034724459952</v>
      </c>
      <c r="K324" s="103">
        <v>0</v>
      </c>
      <c r="L324" s="104">
        <f t="shared" si="83"/>
        <v>0</v>
      </c>
      <c r="M324" s="103">
        <v>1.4350000000000001</v>
      </c>
      <c r="N324" s="99">
        <f t="shared" si="84"/>
        <v>4.4038532949108644</v>
      </c>
      <c r="O324" s="103">
        <v>0</v>
      </c>
      <c r="P324" s="104">
        <f t="shared" si="85"/>
        <v>0</v>
      </c>
      <c r="Q324" s="103">
        <v>0.89100000000000001</v>
      </c>
      <c r="R324" s="99">
        <f t="shared" si="86"/>
        <v>2.7343785963523204</v>
      </c>
      <c r="S324" s="103">
        <v>0</v>
      </c>
      <c r="T324" s="104">
        <f t="shared" si="87"/>
        <v>0</v>
      </c>
      <c r="U324" s="103">
        <v>0</v>
      </c>
      <c r="V324" s="99">
        <f t="shared" si="88"/>
        <v>0</v>
      </c>
      <c r="W324" s="103">
        <v>1.0389999999999999</v>
      </c>
      <c r="X324" s="104">
        <f t="shared" si="89"/>
        <v>3.188573918754277</v>
      </c>
      <c r="Y324" s="103">
        <v>0</v>
      </c>
      <c r="Z324" s="99">
        <f t="shared" si="90"/>
        <v>0</v>
      </c>
      <c r="AA324" s="103">
        <v>0.52</v>
      </c>
      <c r="AB324" s="105">
        <f t="shared" si="91"/>
        <v>1.595821403033902</v>
      </c>
      <c r="AC324" s="106">
        <f t="shared" si="95"/>
        <v>4.5020000000000007</v>
      </c>
      <c r="AD324" s="105">
        <f t="shared" si="92"/>
        <v>13.816130685497361</v>
      </c>
    </row>
    <row r="325" spans="1:30" x14ac:dyDescent="0.2">
      <c r="A325" s="101">
        <v>39039</v>
      </c>
      <c r="B325" s="102" t="s">
        <v>71</v>
      </c>
      <c r="C325" s="103">
        <v>0</v>
      </c>
      <c r="D325" s="104">
        <f t="shared" si="93"/>
        <v>0</v>
      </c>
      <c r="E325" s="103">
        <v>0</v>
      </c>
      <c r="F325" s="99">
        <f t="shared" si="98"/>
        <v>0</v>
      </c>
      <c r="G325" s="103">
        <v>0</v>
      </c>
      <c r="H325" s="104">
        <f t="shared" si="98"/>
        <v>0</v>
      </c>
      <c r="I325" s="103">
        <v>0.65200000000000002</v>
      </c>
      <c r="J325" s="99">
        <f t="shared" si="82"/>
        <v>2.0009145284194312</v>
      </c>
      <c r="K325" s="103">
        <v>0</v>
      </c>
      <c r="L325" s="104">
        <f t="shared" si="83"/>
        <v>0</v>
      </c>
      <c r="M325" s="103">
        <v>1.4339999999999999</v>
      </c>
      <c r="N325" s="99">
        <f t="shared" si="84"/>
        <v>4.400784407597337</v>
      </c>
      <c r="O325" s="103">
        <v>0</v>
      </c>
      <c r="P325" s="104">
        <f t="shared" si="85"/>
        <v>0</v>
      </c>
      <c r="Q325" s="103">
        <v>0.89200000000000002</v>
      </c>
      <c r="R325" s="99">
        <f t="shared" si="86"/>
        <v>2.7374474836658473</v>
      </c>
      <c r="S325" s="103">
        <v>0</v>
      </c>
      <c r="T325" s="104">
        <f t="shared" si="87"/>
        <v>0</v>
      </c>
      <c r="U325" s="103">
        <v>0</v>
      </c>
      <c r="V325" s="99">
        <f t="shared" si="88"/>
        <v>0</v>
      </c>
      <c r="W325" s="103">
        <v>1.0389999999999999</v>
      </c>
      <c r="X325" s="104">
        <f t="shared" si="89"/>
        <v>3.188573918754277</v>
      </c>
      <c r="Y325" s="103">
        <v>0</v>
      </c>
      <c r="Z325" s="99">
        <f t="shared" si="90"/>
        <v>0</v>
      </c>
      <c r="AA325" s="103">
        <v>0.35</v>
      </c>
      <c r="AB325" s="105">
        <f t="shared" si="91"/>
        <v>1.0741105597343572</v>
      </c>
      <c r="AC325" s="106">
        <f t="shared" si="95"/>
        <v>4.3669999999999991</v>
      </c>
      <c r="AD325" s="105">
        <f t="shared" si="92"/>
        <v>13.401830898171248</v>
      </c>
    </row>
    <row r="326" spans="1:30" x14ac:dyDescent="0.2">
      <c r="A326" s="101">
        <v>39040</v>
      </c>
      <c r="B326" s="102" t="s">
        <v>72</v>
      </c>
      <c r="C326" s="103">
        <v>0</v>
      </c>
      <c r="D326" s="104">
        <f t="shared" si="93"/>
        <v>0</v>
      </c>
      <c r="E326" s="103">
        <v>0</v>
      </c>
      <c r="F326" s="99">
        <f t="shared" si="98"/>
        <v>0</v>
      </c>
      <c r="G326" s="103">
        <v>0</v>
      </c>
      <c r="H326" s="104">
        <f t="shared" si="98"/>
        <v>0</v>
      </c>
      <c r="I326" s="103">
        <v>0.83899999999999997</v>
      </c>
      <c r="J326" s="99">
        <f t="shared" si="82"/>
        <v>2.5747964560489303</v>
      </c>
      <c r="K326" s="103">
        <v>0</v>
      </c>
      <c r="L326" s="104">
        <f t="shared" si="83"/>
        <v>0</v>
      </c>
      <c r="M326" s="103">
        <v>1.43</v>
      </c>
      <c r="N326" s="99">
        <f t="shared" si="84"/>
        <v>4.3885088583432301</v>
      </c>
      <c r="O326" s="103">
        <v>0</v>
      </c>
      <c r="P326" s="104">
        <f t="shared" si="85"/>
        <v>0</v>
      </c>
      <c r="Q326" s="103">
        <v>0.89300000000000002</v>
      </c>
      <c r="R326" s="99">
        <f t="shared" si="86"/>
        <v>2.7405163709793738</v>
      </c>
      <c r="S326" s="103">
        <v>0</v>
      </c>
      <c r="T326" s="104">
        <f t="shared" si="87"/>
        <v>0</v>
      </c>
      <c r="U326" s="103">
        <v>0</v>
      </c>
      <c r="V326" s="99">
        <f t="shared" si="88"/>
        <v>0</v>
      </c>
      <c r="W326" s="103">
        <v>1.036</v>
      </c>
      <c r="X326" s="104">
        <f t="shared" si="89"/>
        <v>3.179367256813697</v>
      </c>
      <c r="Y326" s="103">
        <v>0</v>
      </c>
      <c r="Z326" s="99">
        <f t="shared" si="90"/>
        <v>0</v>
      </c>
      <c r="AA326" s="103">
        <v>0.40100000000000002</v>
      </c>
      <c r="AB326" s="105">
        <f t="shared" si="91"/>
        <v>1.2306238127242206</v>
      </c>
      <c r="AC326" s="106">
        <f t="shared" si="95"/>
        <v>4.5990000000000002</v>
      </c>
      <c r="AD326" s="105">
        <f t="shared" si="92"/>
        <v>14.113812754909452</v>
      </c>
    </row>
    <row r="327" spans="1:30" x14ac:dyDescent="0.2">
      <c r="A327" s="101">
        <v>39041</v>
      </c>
      <c r="B327" s="102" t="s">
        <v>73</v>
      </c>
      <c r="C327" s="103">
        <v>0</v>
      </c>
      <c r="D327" s="104">
        <f t="shared" si="93"/>
        <v>0</v>
      </c>
      <c r="E327" s="103">
        <v>0</v>
      </c>
      <c r="F327" s="99">
        <f t="shared" si="98"/>
        <v>0</v>
      </c>
      <c r="G327" s="103">
        <v>0</v>
      </c>
      <c r="H327" s="104">
        <f t="shared" si="98"/>
        <v>0</v>
      </c>
      <c r="I327" s="103">
        <v>0.83199999999999996</v>
      </c>
      <c r="J327" s="99">
        <f t="shared" si="82"/>
        <v>2.5533142448542434</v>
      </c>
      <c r="K327" s="103">
        <v>0</v>
      </c>
      <c r="L327" s="104">
        <f t="shared" si="83"/>
        <v>0</v>
      </c>
      <c r="M327" s="103">
        <v>1.4279999999999999</v>
      </c>
      <c r="N327" s="99">
        <f t="shared" si="84"/>
        <v>4.3823710837161771</v>
      </c>
      <c r="O327" s="103">
        <v>0</v>
      </c>
      <c r="P327" s="104">
        <f t="shared" si="85"/>
        <v>0</v>
      </c>
      <c r="Q327" s="103">
        <v>0.89200000000000002</v>
      </c>
      <c r="R327" s="99">
        <f t="shared" si="86"/>
        <v>2.7374474836658473</v>
      </c>
      <c r="S327" s="103">
        <v>0</v>
      </c>
      <c r="T327" s="104">
        <f t="shared" si="87"/>
        <v>0</v>
      </c>
      <c r="U327" s="103">
        <v>0</v>
      </c>
      <c r="V327" s="99">
        <f t="shared" si="88"/>
        <v>0</v>
      </c>
      <c r="W327" s="103">
        <v>1.034</v>
      </c>
      <c r="X327" s="104">
        <f t="shared" si="89"/>
        <v>3.1732294821866436</v>
      </c>
      <c r="Y327" s="103">
        <v>0</v>
      </c>
      <c r="Z327" s="99">
        <f t="shared" si="90"/>
        <v>0</v>
      </c>
      <c r="AA327" s="103">
        <v>1.603</v>
      </c>
      <c r="AB327" s="105">
        <f t="shared" si="91"/>
        <v>4.9194263635833559</v>
      </c>
      <c r="AC327" s="106">
        <f t="shared" si="95"/>
        <v>5.7889999999999997</v>
      </c>
      <c r="AD327" s="105">
        <f t="shared" si="92"/>
        <v>17.765788658006265</v>
      </c>
    </row>
    <row r="328" spans="1:30" x14ac:dyDescent="0.2">
      <c r="A328" s="101">
        <v>39042</v>
      </c>
      <c r="B328" s="102" t="s">
        <v>74</v>
      </c>
      <c r="C328" s="103">
        <v>0</v>
      </c>
      <c r="D328" s="104">
        <f t="shared" si="93"/>
        <v>0</v>
      </c>
      <c r="E328" s="103">
        <v>0</v>
      </c>
      <c r="F328" s="99">
        <f t="shared" si="98"/>
        <v>0</v>
      </c>
      <c r="G328" s="103">
        <v>0</v>
      </c>
      <c r="H328" s="104">
        <f t="shared" si="98"/>
        <v>0</v>
      </c>
      <c r="I328" s="103">
        <v>0.46</v>
      </c>
      <c r="J328" s="99">
        <f t="shared" si="82"/>
        <v>1.4116881642222978</v>
      </c>
      <c r="K328" s="103">
        <v>0</v>
      </c>
      <c r="L328" s="104">
        <f t="shared" si="83"/>
        <v>0</v>
      </c>
      <c r="M328" s="103">
        <v>0.56899999999999995</v>
      </c>
      <c r="N328" s="99">
        <f t="shared" si="84"/>
        <v>1.7461968813967119</v>
      </c>
      <c r="O328" s="103">
        <v>0</v>
      </c>
      <c r="P328" s="104">
        <f t="shared" si="85"/>
        <v>0</v>
      </c>
      <c r="Q328" s="103">
        <v>0.22500000000000001</v>
      </c>
      <c r="R328" s="99">
        <f t="shared" si="86"/>
        <v>0.69049964554351528</v>
      </c>
      <c r="S328" s="103">
        <v>3.0000000000000001E-3</v>
      </c>
      <c r="T328" s="104">
        <f t="shared" si="87"/>
        <v>9.2066619405802037E-3</v>
      </c>
      <c r="U328" s="103">
        <v>0</v>
      </c>
      <c r="V328" s="99">
        <f t="shared" si="88"/>
        <v>0</v>
      </c>
      <c r="W328" s="103">
        <v>0.80100000000000005</v>
      </c>
      <c r="X328" s="104">
        <f t="shared" si="89"/>
        <v>2.4581787381349143</v>
      </c>
      <c r="Y328" s="103">
        <v>0</v>
      </c>
      <c r="Z328" s="99">
        <f t="shared" si="90"/>
        <v>0</v>
      </c>
      <c r="AA328" s="103">
        <v>0.84299999999999997</v>
      </c>
      <c r="AB328" s="105">
        <f t="shared" si="91"/>
        <v>2.5870720053030372</v>
      </c>
      <c r="AC328" s="106">
        <f t="shared" si="95"/>
        <v>2.9009999999999998</v>
      </c>
      <c r="AD328" s="105">
        <f t="shared" si="92"/>
        <v>8.9028420965410575</v>
      </c>
    </row>
    <row r="329" spans="1:30" x14ac:dyDescent="0.2">
      <c r="A329" s="101">
        <v>39043</v>
      </c>
      <c r="B329" s="102" t="s">
        <v>75</v>
      </c>
      <c r="C329" s="103">
        <v>0</v>
      </c>
      <c r="D329" s="104">
        <f t="shared" si="93"/>
        <v>0</v>
      </c>
      <c r="E329" s="103">
        <v>0</v>
      </c>
      <c r="F329" s="99">
        <f t="shared" si="98"/>
        <v>0</v>
      </c>
      <c r="G329" s="103">
        <v>0</v>
      </c>
      <c r="H329" s="104">
        <f t="shared" si="98"/>
        <v>0</v>
      </c>
      <c r="I329" s="103">
        <v>0.85799999999999998</v>
      </c>
      <c r="J329" s="99">
        <f t="shared" si="82"/>
        <v>2.6331053150059383</v>
      </c>
      <c r="K329" s="103">
        <v>0</v>
      </c>
      <c r="L329" s="104">
        <f t="shared" si="83"/>
        <v>0</v>
      </c>
      <c r="M329" s="103">
        <v>1.46</v>
      </c>
      <c r="N329" s="99">
        <f t="shared" si="84"/>
        <v>4.4805754777490323</v>
      </c>
      <c r="O329" s="103">
        <v>0</v>
      </c>
      <c r="P329" s="104">
        <f t="shared" si="85"/>
        <v>0</v>
      </c>
      <c r="Q329" s="103">
        <v>0.186</v>
      </c>
      <c r="R329" s="99">
        <f t="shared" si="86"/>
        <v>0.57081304031597269</v>
      </c>
      <c r="S329" s="103">
        <v>0</v>
      </c>
      <c r="T329" s="104">
        <f t="shared" si="87"/>
        <v>0</v>
      </c>
      <c r="U329" s="103">
        <v>0</v>
      </c>
      <c r="V329" s="99">
        <f t="shared" si="88"/>
        <v>0</v>
      </c>
      <c r="W329" s="103">
        <v>1.0369999999999999</v>
      </c>
      <c r="X329" s="104">
        <f t="shared" si="89"/>
        <v>3.1824361441272235</v>
      </c>
      <c r="Y329" s="103">
        <v>0</v>
      </c>
      <c r="Z329" s="99">
        <f t="shared" si="90"/>
        <v>0</v>
      </c>
      <c r="AA329" s="103">
        <v>0.57299999999999995</v>
      </c>
      <c r="AB329" s="105">
        <f t="shared" si="91"/>
        <v>1.758472430650819</v>
      </c>
      <c r="AC329" s="106">
        <f t="shared" si="95"/>
        <v>4.1139999999999999</v>
      </c>
      <c r="AD329" s="105">
        <f t="shared" si="92"/>
        <v>12.625402407848986</v>
      </c>
    </row>
    <row r="330" spans="1:30" x14ac:dyDescent="0.2">
      <c r="A330" s="101">
        <v>39044</v>
      </c>
      <c r="B330" s="102" t="s">
        <v>76</v>
      </c>
      <c r="C330" s="103">
        <v>0</v>
      </c>
      <c r="D330" s="104">
        <f t="shared" si="93"/>
        <v>0</v>
      </c>
      <c r="E330" s="103">
        <v>0</v>
      </c>
      <c r="F330" s="99">
        <f t="shared" si="98"/>
        <v>0</v>
      </c>
      <c r="G330" s="103">
        <v>0</v>
      </c>
      <c r="H330" s="104">
        <f t="shared" si="98"/>
        <v>0</v>
      </c>
      <c r="I330" s="103">
        <v>0.84399999999999997</v>
      </c>
      <c r="J330" s="99">
        <f t="shared" si="82"/>
        <v>2.5901408926165641</v>
      </c>
      <c r="K330" s="103">
        <v>0</v>
      </c>
      <c r="L330" s="104">
        <f t="shared" si="83"/>
        <v>0</v>
      </c>
      <c r="M330" s="103">
        <v>1.4430000000000001</v>
      </c>
      <c r="N330" s="99">
        <f t="shared" si="84"/>
        <v>4.4284043934190782</v>
      </c>
      <c r="O330" s="103">
        <v>0</v>
      </c>
      <c r="P330" s="104">
        <f t="shared" si="85"/>
        <v>0</v>
      </c>
      <c r="Q330" s="103">
        <v>0.90700000000000003</v>
      </c>
      <c r="R330" s="99">
        <f t="shared" si="86"/>
        <v>2.7834807933687484</v>
      </c>
      <c r="S330" s="103">
        <v>0</v>
      </c>
      <c r="T330" s="104">
        <f t="shared" si="87"/>
        <v>0</v>
      </c>
      <c r="U330" s="103">
        <v>0</v>
      </c>
      <c r="V330" s="99">
        <f t="shared" si="88"/>
        <v>0</v>
      </c>
      <c r="W330" s="103">
        <v>1.0329999999999999</v>
      </c>
      <c r="X330" s="104">
        <f t="shared" si="89"/>
        <v>3.1701605948731166</v>
      </c>
      <c r="Y330" s="103">
        <v>0</v>
      </c>
      <c r="Z330" s="99">
        <f t="shared" si="90"/>
        <v>0</v>
      </c>
      <c r="AA330" s="103">
        <v>0.501</v>
      </c>
      <c r="AB330" s="105">
        <f t="shared" si="91"/>
        <v>1.537512544076894</v>
      </c>
      <c r="AC330" s="106">
        <f t="shared" si="95"/>
        <v>4.7280000000000006</v>
      </c>
      <c r="AD330" s="105">
        <f t="shared" si="92"/>
        <v>14.509699218354404</v>
      </c>
    </row>
    <row r="331" spans="1:30" x14ac:dyDescent="0.2">
      <c r="A331" s="101">
        <v>39045</v>
      </c>
      <c r="B331" s="102" t="s">
        <v>77</v>
      </c>
      <c r="C331" s="103">
        <v>0</v>
      </c>
      <c r="D331" s="104">
        <f t="shared" si="93"/>
        <v>0</v>
      </c>
      <c r="E331" s="103">
        <v>0</v>
      </c>
      <c r="F331" s="99">
        <f t="shared" si="98"/>
        <v>0</v>
      </c>
      <c r="G331" s="103">
        <v>0</v>
      </c>
      <c r="H331" s="104">
        <f t="shared" si="98"/>
        <v>0</v>
      </c>
      <c r="I331" s="103">
        <v>4.8000000000000001E-2</v>
      </c>
      <c r="J331" s="99">
        <f t="shared" si="82"/>
        <v>0.14730659104928326</v>
      </c>
      <c r="K331" s="103">
        <v>0</v>
      </c>
      <c r="L331" s="104">
        <f t="shared" si="83"/>
        <v>0</v>
      </c>
      <c r="M331" s="103">
        <v>1.4419999999999999</v>
      </c>
      <c r="N331" s="99">
        <f t="shared" si="84"/>
        <v>4.4253355061055517</v>
      </c>
      <c r="O331" s="103">
        <v>0</v>
      </c>
      <c r="P331" s="104">
        <f t="shared" si="85"/>
        <v>0</v>
      </c>
      <c r="Q331" s="103">
        <v>0.91500000000000004</v>
      </c>
      <c r="R331" s="99">
        <f t="shared" si="86"/>
        <v>2.8080318918769622</v>
      </c>
      <c r="S331" s="103">
        <v>0</v>
      </c>
      <c r="T331" s="104">
        <f t="shared" si="87"/>
        <v>0</v>
      </c>
      <c r="U331" s="103">
        <v>0</v>
      </c>
      <c r="V331" s="99">
        <f t="shared" si="88"/>
        <v>0</v>
      </c>
      <c r="W331" s="103">
        <v>0.74399999999999999</v>
      </c>
      <c r="X331" s="104">
        <f t="shared" si="89"/>
        <v>2.2832521612638907</v>
      </c>
      <c r="Y331" s="103">
        <v>0</v>
      </c>
      <c r="Z331" s="99">
        <f t="shared" si="90"/>
        <v>0</v>
      </c>
      <c r="AA331" s="103">
        <v>0</v>
      </c>
      <c r="AB331" s="105">
        <f t="shared" si="91"/>
        <v>0</v>
      </c>
      <c r="AC331" s="106">
        <f t="shared" si="95"/>
        <v>3.149</v>
      </c>
      <c r="AD331" s="105">
        <f t="shared" si="92"/>
        <v>9.663926150295687</v>
      </c>
    </row>
    <row r="332" spans="1:30" x14ac:dyDescent="0.2">
      <c r="A332" s="101">
        <v>39046</v>
      </c>
      <c r="B332" s="102" t="s">
        <v>78</v>
      </c>
      <c r="C332" s="103">
        <v>0</v>
      </c>
      <c r="D332" s="104">
        <f t="shared" si="93"/>
        <v>0</v>
      </c>
      <c r="E332" s="103">
        <v>0</v>
      </c>
      <c r="F332" s="99">
        <f t="shared" si="98"/>
        <v>0</v>
      </c>
      <c r="G332" s="103">
        <v>0</v>
      </c>
      <c r="H332" s="104">
        <f t="shared" si="98"/>
        <v>0</v>
      </c>
      <c r="I332" s="103">
        <v>0</v>
      </c>
      <c r="J332" s="99">
        <f t="shared" si="82"/>
        <v>0</v>
      </c>
      <c r="K332" s="103">
        <v>0</v>
      </c>
      <c r="L332" s="104">
        <f t="shared" si="83"/>
        <v>0</v>
      </c>
      <c r="M332" s="103">
        <v>1.454</v>
      </c>
      <c r="N332" s="99">
        <f t="shared" si="84"/>
        <v>4.4621621538678724</v>
      </c>
      <c r="O332" s="103">
        <v>0</v>
      </c>
      <c r="P332" s="104">
        <f t="shared" si="85"/>
        <v>0</v>
      </c>
      <c r="Q332" s="103">
        <v>0.90700000000000003</v>
      </c>
      <c r="R332" s="99">
        <f t="shared" si="86"/>
        <v>2.7834807933687484</v>
      </c>
      <c r="S332" s="103">
        <v>0</v>
      </c>
      <c r="T332" s="104">
        <f t="shared" si="87"/>
        <v>0</v>
      </c>
      <c r="U332" s="103">
        <v>0</v>
      </c>
      <c r="V332" s="99">
        <f t="shared" si="88"/>
        <v>0</v>
      </c>
      <c r="W332" s="103">
        <v>1.0369999999999999</v>
      </c>
      <c r="X332" s="104">
        <f t="shared" si="89"/>
        <v>3.1824361441272235</v>
      </c>
      <c r="Y332" s="103">
        <v>0</v>
      </c>
      <c r="Z332" s="99">
        <f t="shared" si="90"/>
        <v>0</v>
      </c>
      <c r="AA332" s="103">
        <v>0</v>
      </c>
      <c r="AB332" s="105">
        <f t="shared" si="91"/>
        <v>0</v>
      </c>
      <c r="AC332" s="106">
        <f t="shared" si="95"/>
        <v>3.3979999999999997</v>
      </c>
      <c r="AD332" s="105">
        <f t="shared" si="92"/>
        <v>10.428079091363843</v>
      </c>
    </row>
    <row r="333" spans="1:30" x14ac:dyDescent="0.2">
      <c r="A333" s="101">
        <v>39047</v>
      </c>
      <c r="B333" s="102" t="s">
        <v>79</v>
      </c>
      <c r="C333" s="103">
        <v>0</v>
      </c>
      <c r="D333" s="104">
        <f t="shared" si="93"/>
        <v>0</v>
      </c>
      <c r="E333" s="103">
        <v>0</v>
      </c>
      <c r="F333" s="99">
        <f t="shared" si="98"/>
        <v>0</v>
      </c>
      <c r="G333" s="103">
        <v>0</v>
      </c>
      <c r="H333" s="104">
        <f t="shared" si="98"/>
        <v>0</v>
      </c>
      <c r="I333" s="103">
        <v>0</v>
      </c>
      <c r="J333" s="99">
        <f t="shared" ref="J333:J396" si="99">I333*1000000/325851</f>
        <v>0</v>
      </c>
      <c r="K333" s="103">
        <v>0</v>
      </c>
      <c r="L333" s="104">
        <f t="shared" ref="L333:L396" si="100">K333*1000000/325851</f>
        <v>0</v>
      </c>
      <c r="M333" s="103">
        <v>1.462</v>
      </c>
      <c r="N333" s="99">
        <f t="shared" ref="N333:N396" si="101">M333*1000000/325851</f>
        <v>4.4867132523760862</v>
      </c>
      <c r="O333" s="103">
        <v>0</v>
      </c>
      <c r="P333" s="104">
        <f t="shared" ref="P333:P396" si="102">O333*1000000/325851</f>
        <v>0</v>
      </c>
      <c r="Q333" s="103">
        <v>0.90300000000000002</v>
      </c>
      <c r="R333" s="99">
        <f t="shared" ref="R333:R396" si="103">Q333*1000000/325851</f>
        <v>2.7712052441146415</v>
      </c>
      <c r="S333" s="103">
        <v>0</v>
      </c>
      <c r="T333" s="104">
        <f t="shared" ref="T333:T396" si="104">S333*1000000/325851</f>
        <v>0</v>
      </c>
      <c r="U333" s="103">
        <v>0</v>
      </c>
      <c r="V333" s="99">
        <f t="shared" ref="V333:V396" si="105">U333*1000000/325851</f>
        <v>0</v>
      </c>
      <c r="W333" s="103">
        <v>1.0349999999999999</v>
      </c>
      <c r="X333" s="104">
        <f t="shared" ref="X333:X396" si="106">W333*1000000/325851</f>
        <v>3.1762983695001701</v>
      </c>
      <c r="Y333" s="103">
        <v>0</v>
      </c>
      <c r="Z333" s="99">
        <f t="shared" ref="Z333:Z396" si="107">Y333*1000000/325851</f>
        <v>0</v>
      </c>
      <c r="AA333" s="103">
        <v>0</v>
      </c>
      <c r="AB333" s="105">
        <f t="shared" ref="AB333:AB396" si="108">AA333*1000000/325851</f>
        <v>0</v>
      </c>
      <c r="AC333" s="106">
        <f t="shared" si="95"/>
        <v>3.4000000000000004</v>
      </c>
      <c r="AD333" s="105">
        <f t="shared" ref="AD333:AD396" si="109">AC333*1000000/325851</f>
        <v>10.4342168659909</v>
      </c>
    </row>
    <row r="334" spans="1:30" x14ac:dyDescent="0.2">
      <c r="A334" s="101">
        <v>39048</v>
      </c>
      <c r="B334" s="102" t="s">
        <v>80</v>
      </c>
      <c r="C334" s="103">
        <v>0</v>
      </c>
      <c r="D334" s="104">
        <f t="shared" ref="D334:D397" si="110">C334*1000000/325851</f>
        <v>0</v>
      </c>
      <c r="E334" s="103">
        <v>0</v>
      </c>
      <c r="F334" s="99">
        <f t="shared" ref="F334:H349" si="111">E334*1000000/325851</f>
        <v>0</v>
      </c>
      <c r="G334" s="103">
        <v>0</v>
      </c>
      <c r="H334" s="104">
        <f t="shared" si="111"/>
        <v>0</v>
      </c>
      <c r="I334" s="103">
        <v>0</v>
      </c>
      <c r="J334" s="99">
        <f t="shared" si="99"/>
        <v>0</v>
      </c>
      <c r="K334" s="103">
        <v>0</v>
      </c>
      <c r="L334" s="104">
        <f t="shared" si="100"/>
        <v>0</v>
      </c>
      <c r="M334" s="103">
        <v>1.466</v>
      </c>
      <c r="N334" s="99">
        <f t="shared" si="101"/>
        <v>4.4989888016301931</v>
      </c>
      <c r="O334" s="103">
        <v>0</v>
      </c>
      <c r="P334" s="104">
        <f t="shared" si="102"/>
        <v>0</v>
      </c>
      <c r="Q334" s="103">
        <v>0.89500000000000002</v>
      </c>
      <c r="R334" s="99">
        <f t="shared" si="103"/>
        <v>2.7466541456064273</v>
      </c>
      <c r="S334" s="103">
        <v>0</v>
      </c>
      <c r="T334" s="104">
        <f t="shared" si="104"/>
        <v>0</v>
      </c>
      <c r="U334" s="103">
        <v>0</v>
      </c>
      <c r="V334" s="99">
        <f t="shared" si="105"/>
        <v>0</v>
      </c>
      <c r="W334" s="103">
        <v>1.034</v>
      </c>
      <c r="X334" s="104">
        <f t="shared" si="106"/>
        <v>3.1732294821866436</v>
      </c>
      <c r="Y334" s="103">
        <v>0</v>
      </c>
      <c r="Z334" s="99">
        <f t="shared" si="107"/>
        <v>0</v>
      </c>
      <c r="AA334" s="103">
        <v>0</v>
      </c>
      <c r="AB334" s="105">
        <f t="shared" si="108"/>
        <v>0</v>
      </c>
      <c r="AC334" s="106">
        <f t="shared" ref="AC334:AC397" si="112">C334+E334+G334+I334+K334+M334+O334+Q334+S334+U334+W334+Y334+AA334</f>
        <v>3.3949999999999996</v>
      </c>
      <c r="AD334" s="105">
        <f t="shared" si="109"/>
        <v>10.418872429423262</v>
      </c>
    </row>
    <row r="335" spans="1:30" x14ac:dyDescent="0.2">
      <c r="A335" s="101">
        <v>39049</v>
      </c>
      <c r="B335" s="102" t="s">
        <v>81</v>
      </c>
      <c r="C335" s="103">
        <v>0</v>
      </c>
      <c r="D335" s="104">
        <f t="shared" si="110"/>
        <v>0</v>
      </c>
      <c r="E335" s="103">
        <v>0</v>
      </c>
      <c r="F335" s="99">
        <f t="shared" si="111"/>
        <v>0</v>
      </c>
      <c r="G335" s="103">
        <v>0</v>
      </c>
      <c r="H335" s="104">
        <f t="shared" si="111"/>
        <v>0</v>
      </c>
      <c r="I335" s="103">
        <v>0</v>
      </c>
      <c r="J335" s="99">
        <f t="shared" si="99"/>
        <v>0</v>
      </c>
      <c r="K335" s="103">
        <v>0</v>
      </c>
      <c r="L335" s="104">
        <f t="shared" si="100"/>
        <v>0</v>
      </c>
      <c r="M335" s="103">
        <v>1.4730000000000001</v>
      </c>
      <c r="N335" s="99">
        <f t="shared" si="101"/>
        <v>4.5204710128248804</v>
      </c>
      <c r="O335" s="103">
        <v>0</v>
      </c>
      <c r="P335" s="104">
        <f t="shared" si="102"/>
        <v>0</v>
      </c>
      <c r="Q335" s="103">
        <v>0.89300000000000002</v>
      </c>
      <c r="R335" s="99">
        <f t="shared" si="103"/>
        <v>2.7405163709793738</v>
      </c>
      <c r="S335" s="103">
        <v>0</v>
      </c>
      <c r="T335" s="104">
        <f t="shared" si="104"/>
        <v>0</v>
      </c>
      <c r="U335" s="103">
        <v>0</v>
      </c>
      <c r="V335" s="99">
        <f t="shared" si="105"/>
        <v>0</v>
      </c>
      <c r="W335" s="103">
        <v>2.4E-2</v>
      </c>
      <c r="X335" s="104">
        <f t="shared" si="106"/>
        <v>7.3653295524641629E-2</v>
      </c>
      <c r="Y335" s="103">
        <v>0</v>
      </c>
      <c r="Z335" s="99">
        <f t="shared" si="107"/>
        <v>0</v>
      </c>
      <c r="AA335" s="103">
        <v>0</v>
      </c>
      <c r="AB335" s="105">
        <f t="shared" si="108"/>
        <v>0</v>
      </c>
      <c r="AC335" s="106">
        <f t="shared" si="112"/>
        <v>2.39</v>
      </c>
      <c r="AD335" s="105">
        <f t="shared" si="109"/>
        <v>7.3346406793288956</v>
      </c>
    </row>
    <row r="336" spans="1:30" x14ac:dyDescent="0.2">
      <c r="A336" s="101">
        <v>39050</v>
      </c>
      <c r="B336" s="102" t="s">
        <v>82</v>
      </c>
      <c r="C336" s="103">
        <v>0</v>
      </c>
      <c r="D336" s="104">
        <f t="shared" si="110"/>
        <v>0</v>
      </c>
      <c r="E336" s="103">
        <v>0</v>
      </c>
      <c r="F336" s="99">
        <f t="shared" si="111"/>
        <v>0</v>
      </c>
      <c r="G336" s="103">
        <v>0</v>
      </c>
      <c r="H336" s="104">
        <f t="shared" si="111"/>
        <v>0</v>
      </c>
      <c r="I336" s="103">
        <v>0</v>
      </c>
      <c r="J336" s="99">
        <f t="shared" si="99"/>
        <v>0</v>
      </c>
      <c r="K336" s="103">
        <v>0</v>
      </c>
      <c r="L336" s="104">
        <f t="shared" si="100"/>
        <v>0</v>
      </c>
      <c r="M336" s="103">
        <v>1.476</v>
      </c>
      <c r="N336" s="99">
        <f t="shared" si="101"/>
        <v>4.5296776747654599</v>
      </c>
      <c r="O336" s="103">
        <v>0</v>
      </c>
      <c r="P336" s="104">
        <f t="shared" si="102"/>
        <v>0</v>
      </c>
      <c r="Q336" s="103">
        <v>0.83199999999999996</v>
      </c>
      <c r="R336" s="99">
        <f t="shared" si="103"/>
        <v>2.5533142448542434</v>
      </c>
      <c r="S336" s="103">
        <v>0</v>
      </c>
      <c r="T336" s="104">
        <f t="shared" si="104"/>
        <v>0</v>
      </c>
      <c r="U336" s="103">
        <v>0</v>
      </c>
      <c r="V336" s="99">
        <f t="shared" si="105"/>
        <v>0</v>
      </c>
      <c r="W336" s="103">
        <v>0</v>
      </c>
      <c r="X336" s="104">
        <f t="shared" si="106"/>
        <v>0</v>
      </c>
      <c r="Y336" s="103">
        <v>0</v>
      </c>
      <c r="Z336" s="99">
        <f t="shared" si="107"/>
        <v>0</v>
      </c>
      <c r="AA336" s="103">
        <v>0</v>
      </c>
      <c r="AB336" s="105">
        <f t="shared" si="108"/>
        <v>0</v>
      </c>
      <c r="AC336" s="106">
        <f t="shared" si="112"/>
        <v>2.3079999999999998</v>
      </c>
      <c r="AD336" s="105">
        <f t="shared" si="109"/>
        <v>7.0829919196197038</v>
      </c>
    </row>
    <row r="337" spans="1:30" x14ac:dyDescent="0.2">
      <c r="A337" s="101">
        <v>39051</v>
      </c>
      <c r="B337" s="102" t="s">
        <v>83</v>
      </c>
      <c r="C337" s="103">
        <v>0</v>
      </c>
      <c r="D337" s="104">
        <f t="shared" si="110"/>
        <v>0</v>
      </c>
      <c r="E337" s="103">
        <v>0</v>
      </c>
      <c r="F337" s="99">
        <f t="shared" si="111"/>
        <v>0</v>
      </c>
      <c r="G337" s="103">
        <v>0</v>
      </c>
      <c r="H337" s="104">
        <f t="shared" si="111"/>
        <v>0</v>
      </c>
      <c r="I337" s="103">
        <v>0</v>
      </c>
      <c r="J337" s="99">
        <f t="shared" si="99"/>
        <v>0</v>
      </c>
      <c r="K337" s="103">
        <v>0</v>
      </c>
      <c r="L337" s="104">
        <f t="shared" si="100"/>
        <v>0</v>
      </c>
      <c r="M337" s="103">
        <v>1.48</v>
      </c>
      <c r="N337" s="99">
        <f t="shared" si="101"/>
        <v>4.5419532240195668</v>
      </c>
      <c r="O337" s="103">
        <v>0</v>
      </c>
      <c r="P337" s="104">
        <f t="shared" si="102"/>
        <v>0</v>
      </c>
      <c r="Q337" s="103">
        <v>0.877</v>
      </c>
      <c r="R337" s="99">
        <f t="shared" si="103"/>
        <v>2.6914141739629462</v>
      </c>
      <c r="S337" s="103">
        <v>0</v>
      </c>
      <c r="T337" s="104">
        <f t="shared" si="104"/>
        <v>0</v>
      </c>
      <c r="U337" s="103">
        <v>0</v>
      </c>
      <c r="V337" s="99">
        <f t="shared" si="105"/>
        <v>0</v>
      </c>
      <c r="W337" s="103">
        <v>0</v>
      </c>
      <c r="X337" s="104">
        <f t="shared" si="106"/>
        <v>0</v>
      </c>
      <c r="Y337" s="103">
        <v>0</v>
      </c>
      <c r="Z337" s="99">
        <f t="shared" si="107"/>
        <v>0</v>
      </c>
      <c r="AA337" s="103">
        <v>0</v>
      </c>
      <c r="AB337" s="105">
        <f t="shared" si="108"/>
        <v>0</v>
      </c>
      <c r="AC337" s="106">
        <f t="shared" si="112"/>
        <v>2.3570000000000002</v>
      </c>
      <c r="AD337" s="105">
        <f t="shared" si="109"/>
        <v>7.233367397982513</v>
      </c>
    </row>
    <row r="338" spans="1:30" x14ac:dyDescent="0.2">
      <c r="A338" s="101">
        <v>39052</v>
      </c>
      <c r="B338" s="102" t="s">
        <v>239</v>
      </c>
      <c r="C338" s="103">
        <v>0</v>
      </c>
      <c r="D338" s="104">
        <f t="shared" si="110"/>
        <v>0</v>
      </c>
      <c r="E338" s="103">
        <v>0</v>
      </c>
      <c r="F338" s="99">
        <f t="shared" si="111"/>
        <v>0</v>
      </c>
      <c r="G338" s="103">
        <v>0</v>
      </c>
      <c r="H338" s="104">
        <f t="shared" si="111"/>
        <v>0</v>
      </c>
      <c r="I338" s="103">
        <v>0</v>
      </c>
      <c r="J338" s="99">
        <f t="shared" si="99"/>
        <v>0</v>
      </c>
      <c r="K338" s="103">
        <v>0</v>
      </c>
      <c r="L338" s="104">
        <f t="shared" si="100"/>
        <v>0</v>
      </c>
      <c r="M338" s="103">
        <v>1.4830000000000001</v>
      </c>
      <c r="N338" s="99">
        <f t="shared" si="101"/>
        <v>4.5511598859601472</v>
      </c>
      <c r="O338" s="103">
        <v>0</v>
      </c>
      <c r="P338" s="104">
        <f t="shared" si="102"/>
        <v>0</v>
      </c>
      <c r="Q338" s="103">
        <v>0.88400000000000001</v>
      </c>
      <c r="R338" s="99">
        <f t="shared" si="103"/>
        <v>2.7128963851576335</v>
      </c>
      <c r="S338" s="103">
        <v>0</v>
      </c>
      <c r="T338" s="104">
        <f t="shared" si="104"/>
        <v>0</v>
      </c>
      <c r="U338" s="103">
        <v>0</v>
      </c>
      <c r="V338" s="99">
        <f t="shared" si="105"/>
        <v>0</v>
      </c>
      <c r="W338" s="103">
        <v>0</v>
      </c>
      <c r="X338" s="104">
        <f t="shared" si="106"/>
        <v>0</v>
      </c>
      <c r="Y338" s="103">
        <v>0</v>
      </c>
      <c r="Z338" s="99">
        <f t="shared" si="107"/>
        <v>0</v>
      </c>
      <c r="AA338" s="103">
        <v>0</v>
      </c>
      <c r="AB338" s="105">
        <f t="shared" si="108"/>
        <v>0</v>
      </c>
      <c r="AC338" s="106">
        <f t="shared" si="112"/>
        <v>2.367</v>
      </c>
      <c r="AD338" s="105">
        <f t="shared" si="109"/>
        <v>7.2640562711177807</v>
      </c>
    </row>
    <row r="339" spans="1:30" x14ac:dyDescent="0.2">
      <c r="A339" s="101">
        <v>39053</v>
      </c>
      <c r="B339" s="102" t="s">
        <v>240</v>
      </c>
      <c r="C339" s="103">
        <v>0</v>
      </c>
      <c r="D339" s="104">
        <f t="shared" si="110"/>
        <v>0</v>
      </c>
      <c r="E339" s="103">
        <v>0</v>
      </c>
      <c r="F339" s="99">
        <f t="shared" si="111"/>
        <v>0</v>
      </c>
      <c r="G339" s="103">
        <v>0</v>
      </c>
      <c r="H339" s="104">
        <f t="shared" si="111"/>
        <v>0</v>
      </c>
      <c r="I339" s="103">
        <v>0</v>
      </c>
      <c r="J339" s="99">
        <f t="shared" si="99"/>
        <v>0</v>
      </c>
      <c r="K339" s="103">
        <v>0</v>
      </c>
      <c r="L339" s="104">
        <f t="shared" si="100"/>
        <v>0</v>
      </c>
      <c r="M339" s="103">
        <v>1.484</v>
      </c>
      <c r="N339" s="99">
        <f t="shared" si="101"/>
        <v>4.5542287732736746</v>
      </c>
      <c r="O339" s="103">
        <v>0</v>
      </c>
      <c r="P339" s="104">
        <f t="shared" si="102"/>
        <v>0</v>
      </c>
      <c r="Q339" s="103">
        <v>0.878</v>
      </c>
      <c r="R339" s="99">
        <f t="shared" si="103"/>
        <v>2.6944830612764732</v>
      </c>
      <c r="S339" s="103">
        <v>0</v>
      </c>
      <c r="T339" s="104">
        <f t="shared" si="104"/>
        <v>0</v>
      </c>
      <c r="U339" s="103">
        <v>0</v>
      </c>
      <c r="V339" s="99">
        <f t="shared" si="105"/>
        <v>0</v>
      </c>
      <c r="W339" s="103">
        <v>0</v>
      </c>
      <c r="X339" s="104">
        <f t="shared" si="106"/>
        <v>0</v>
      </c>
      <c r="Y339" s="103">
        <v>0</v>
      </c>
      <c r="Z339" s="99">
        <f t="shared" si="107"/>
        <v>0</v>
      </c>
      <c r="AA339" s="103">
        <v>0</v>
      </c>
      <c r="AB339" s="105">
        <f t="shared" si="108"/>
        <v>0</v>
      </c>
      <c r="AC339" s="106">
        <f t="shared" si="112"/>
        <v>2.3620000000000001</v>
      </c>
      <c r="AD339" s="105">
        <f t="shared" si="109"/>
        <v>7.2487118345501473</v>
      </c>
    </row>
    <row r="340" spans="1:30" x14ac:dyDescent="0.2">
      <c r="A340" s="101">
        <v>39054</v>
      </c>
      <c r="B340" s="102" t="s">
        <v>241</v>
      </c>
      <c r="C340" s="103">
        <v>0</v>
      </c>
      <c r="D340" s="104">
        <f t="shared" si="110"/>
        <v>0</v>
      </c>
      <c r="E340" s="103">
        <v>0</v>
      </c>
      <c r="F340" s="99">
        <f t="shared" si="111"/>
        <v>0</v>
      </c>
      <c r="G340" s="103">
        <v>0</v>
      </c>
      <c r="H340" s="104">
        <f t="shared" si="111"/>
        <v>0</v>
      </c>
      <c r="I340" s="103">
        <v>0</v>
      </c>
      <c r="J340" s="99">
        <f t="shared" si="99"/>
        <v>0</v>
      </c>
      <c r="K340" s="103">
        <v>0</v>
      </c>
      <c r="L340" s="104">
        <f t="shared" si="100"/>
        <v>0</v>
      </c>
      <c r="M340" s="103">
        <v>1.488</v>
      </c>
      <c r="N340" s="99">
        <f t="shared" si="101"/>
        <v>4.5665043225277815</v>
      </c>
      <c r="O340" s="103">
        <v>0</v>
      </c>
      <c r="P340" s="104">
        <f t="shared" si="102"/>
        <v>0</v>
      </c>
      <c r="Q340" s="103">
        <v>0.46700000000000003</v>
      </c>
      <c r="R340" s="99">
        <f t="shared" si="103"/>
        <v>1.4331703754169851</v>
      </c>
      <c r="S340" s="103">
        <v>0.09</v>
      </c>
      <c r="T340" s="104">
        <f t="shared" si="104"/>
        <v>0.27619985821740611</v>
      </c>
      <c r="U340" s="103">
        <v>0</v>
      </c>
      <c r="V340" s="99">
        <f t="shared" si="105"/>
        <v>0</v>
      </c>
      <c r="W340" s="103">
        <v>0.13400000000000001</v>
      </c>
      <c r="X340" s="104">
        <f t="shared" si="106"/>
        <v>0.41123090001258245</v>
      </c>
      <c r="Y340" s="103">
        <v>0</v>
      </c>
      <c r="Z340" s="99">
        <f t="shared" si="107"/>
        <v>0</v>
      </c>
      <c r="AA340" s="103">
        <v>0</v>
      </c>
      <c r="AB340" s="105">
        <f t="shared" si="108"/>
        <v>0</v>
      </c>
      <c r="AC340" s="106">
        <f t="shared" si="112"/>
        <v>2.1789999999999998</v>
      </c>
      <c r="AD340" s="105">
        <f t="shared" si="109"/>
        <v>6.6871054561747547</v>
      </c>
    </row>
    <row r="341" spans="1:30" x14ac:dyDescent="0.2">
      <c r="A341" s="101">
        <v>39055</v>
      </c>
      <c r="B341" s="102" t="s">
        <v>242</v>
      </c>
      <c r="C341" s="103">
        <v>0.127</v>
      </c>
      <c r="D341" s="104">
        <f t="shared" si="110"/>
        <v>0.38974868881789532</v>
      </c>
      <c r="E341" s="103">
        <v>0</v>
      </c>
      <c r="F341" s="99">
        <f t="shared" si="111"/>
        <v>0</v>
      </c>
      <c r="G341" s="103">
        <v>0</v>
      </c>
      <c r="H341" s="104">
        <f t="shared" si="111"/>
        <v>0</v>
      </c>
      <c r="I341" s="103">
        <v>0.14000000000000001</v>
      </c>
      <c r="J341" s="99">
        <f t="shared" si="99"/>
        <v>0.42964422389374285</v>
      </c>
      <c r="K341" s="103">
        <v>0</v>
      </c>
      <c r="L341" s="104">
        <f t="shared" si="100"/>
        <v>0</v>
      </c>
      <c r="M341" s="103">
        <v>1.4870000000000001</v>
      </c>
      <c r="N341" s="99">
        <f t="shared" si="101"/>
        <v>4.5634354352142541</v>
      </c>
      <c r="O341" s="103">
        <v>0</v>
      </c>
      <c r="P341" s="104">
        <f t="shared" si="102"/>
        <v>0</v>
      </c>
      <c r="Q341" s="103">
        <v>0.41099999999999998</v>
      </c>
      <c r="R341" s="99">
        <f t="shared" si="103"/>
        <v>1.2613126858594879</v>
      </c>
      <c r="S341" s="103">
        <v>0.26</v>
      </c>
      <c r="T341" s="104">
        <f t="shared" si="104"/>
        <v>0.79791070151695098</v>
      </c>
      <c r="U341" s="103">
        <v>0</v>
      </c>
      <c r="V341" s="99">
        <f t="shared" si="105"/>
        <v>0</v>
      </c>
      <c r="W341" s="103">
        <v>0.14099999999999999</v>
      </c>
      <c r="X341" s="104">
        <f t="shared" si="106"/>
        <v>0.43271311120726957</v>
      </c>
      <c r="Y341" s="103">
        <v>0</v>
      </c>
      <c r="Z341" s="99">
        <f t="shared" si="107"/>
        <v>0</v>
      </c>
      <c r="AA341" s="103">
        <v>0</v>
      </c>
      <c r="AB341" s="105">
        <f t="shared" si="108"/>
        <v>0</v>
      </c>
      <c r="AC341" s="106">
        <f t="shared" si="112"/>
        <v>2.5659999999999998</v>
      </c>
      <c r="AD341" s="105">
        <f t="shared" si="109"/>
        <v>7.874764846509601</v>
      </c>
    </row>
    <row r="342" spans="1:30" x14ac:dyDescent="0.2">
      <c r="A342" s="101">
        <v>39056</v>
      </c>
      <c r="B342" s="102" t="s">
        <v>243</v>
      </c>
      <c r="C342" s="103">
        <v>0</v>
      </c>
      <c r="D342" s="104">
        <f t="shared" si="110"/>
        <v>0</v>
      </c>
      <c r="E342" s="103">
        <v>0</v>
      </c>
      <c r="F342" s="99">
        <f t="shared" si="111"/>
        <v>0</v>
      </c>
      <c r="G342" s="103">
        <v>0</v>
      </c>
      <c r="H342" s="104">
        <f t="shared" si="111"/>
        <v>0</v>
      </c>
      <c r="I342" s="103">
        <v>0</v>
      </c>
      <c r="J342" s="99">
        <f t="shared" si="99"/>
        <v>0</v>
      </c>
      <c r="K342" s="103">
        <v>0</v>
      </c>
      <c r="L342" s="104">
        <f t="shared" si="100"/>
        <v>0</v>
      </c>
      <c r="M342" s="103">
        <v>1.484</v>
      </c>
      <c r="N342" s="99">
        <f t="shared" si="101"/>
        <v>4.5542287732736746</v>
      </c>
      <c r="O342" s="103">
        <v>0</v>
      </c>
      <c r="P342" s="104">
        <f t="shared" si="102"/>
        <v>0</v>
      </c>
      <c r="Q342" s="103">
        <v>0.83399999999999996</v>
      </c>
      <c r="R342" s="99">
        <f t="shared" si="103"/>
        <v>2.5594520194812969</v>
      </c>
      <c r="S342" s="103">
        <v>0</v>
      </c>
      <c r="T342" s="104">
        <f t="shared" si="104"/>
        <v>0</v>
      </c>
      <c r="U342" s="103">
        <v>0</v>
      </c>
      <c r="V342" s="99">
        <f t="shared" si="105"/>
        <v>0</v>
      </c>
      <c r="W342" s="103">
        <v>0</v>
      </c>
      <c r="X342" s="104">
        <f t="shared" si="106"/>
        <v>0</v>
      </c>
      <c r="Y342" s="103">
        <v>0</v>
      </c>
      <c r="Z342" s="99">
        <f t="shared" si="107"/>
        <v>0</v>
      </c>
      <c r="AA342" s="103">
        <v>0</v>
      </c>
      <c r="AB342" s="105">
        <f t="shared" si="108"/>
        <v>0</v>
      </c>
      <c r="AC342" s="106">
        <f t="shared" si="112"/>
        <v>2.3180000000000001</v>
      </c>
      <c r="AD342" s="105">
        <f t="shared" si="109"/>
        <v>7.1136807927549706</v>
      </c>
    </row>
    <row r="343" spans="1:30" x14ac:dyDescent="0.2">
      <c r="A343" s="101">
        <v>39057</v>
      </c>
      <c r="B343" s="102" t="s">
        <v>244</v>
      </c>
      <c r="C343" s="103">
        <v>0</v>
      </c>
      <c r="D343" s="104">
        <f t="shared" si="110"/>
        <v>0</v>
      </c>
      <c r="E343" s="103">
        <v>0</v>
      </c>
      <c r="F343" s="99">
        <f t="shared" si="111"/>
        <v>0</v>
      </c>
      <c r="G343" s="103">
        <v>0</v>
      </c>
      <c r="H343" s="104">
        <f t="shared" si="111"/>
        <v>0</v>
      </c>
      <c r="I343" s="103">
        <v>0</v>
      </c>
      <c r="J343" s="99">
        <f t="shared" si="99"/>
        <v>0</v>
      </c>
      <c r="K343" s="103">
        <v>0</v>
      </c>
      <c r="L343" s="104">
        <f t="shared" si="100"/>
        <v>0</v>
      </c>
      <c r="M343" s="103">
        <v>1.4870000000000001</v>
      </c>
      <c r="N343" s="99">
        <f t="shared" si="101"/>
        <v>4.5634354352142541</v>
      </c>
      <c r="O343" s="103">
        <v>0</v>
      </c>
      <c r="P343" s="104">
        <f t="shared" si="102"/>
        <v>0</v>
      </c>
      <c r="Q343" s="103">
        <v>0.90800000000000003</v>
      </c>
      <c r="R343" s="99">
        <f t="shared" si="103"/>
        <v>2.7865496806822749</v>
      </c>
      <c r="S343" s="103">
        <v>0</v>
      </c>
      <c r="T343" s="104">
        <f t="shared" si="104"/>
        <v>0</v>
      </c>
      <c r="U343" s="103">
        <v>0</v>
      </c>
      <c r="V343" s="99">
        <f t="shared" si="105"/>
        <v>0</v>
      </c>
      <c r="W343" s="103">
        <v>0</v>
      </c>
      <c r="X343" s="104">
        <f t="shared" si="106"/>
        <v>0</v>
      </c>
      <c r="Y343" s="103">
        <v>0</v>
      </c>
      <c r="Z343" s="99">
        <f t="shared" si="107"/>
        <v>0</v>
      </c>
      <c r="AA343" s="103">
        <v>0</v>
      </c>
      <c r="AB343" s="105">
        <f t="shared" si="108"/>
        <v>0</v>
      </c>
      <c r="AC343" s="106">
        <f t="shared" si="112"/>
        <v>2.395</v>
      </c>
      <c r="AD343" s="105">
        <f t="shared" si="109"/>
        <v>7.349985115896529</v>
      </c>
    </row>
    <row r="344" spans="1:30" x14ac:dyDescent="0.2">
      <c r="A344" s="101">
        <v>39058</v>
      </c>
      <c r="B344" s="102" t="s">
        <v>245</v>
      </c>
      <c r="C344" s="103">
        <v>0</v>
      </c>
      <c r="D344" s="104">
        <f t="shared" si="110"/>
        <v>0</v>
      </c>
      <c r="E344" s="103">
        <v>0</v>
      </c>
      <c r="F344" s="99">
        <f t="shared" si="111"/>
        <v>0</v>
      </c>
      <c r="G344" s="103">
        <v>0</v>
      </c>
      <c r="H344" s="104">
        <f t="shared" si="111"/>
        <v>0</v>
      </c>
      <c r="I344" s="103">
        <v>0</v>
      </c>
      <c r="J344" s="99">
        <f t="shared" si="99"/>
        <v>0</v>
      </c>
      <c r="K344" s="103">
        <v>0</v>
      </c>
      <c r="L344" s="104">
        <f t="shared" si="100"/>
        <v>0</v>
      </c>
      <c r="M344" s="103">
        <v>1.4890000000000001</v>
      </c>
      <c r="N344" s="99">
        <f t="shared" si="101"/>
        <v>4.569573209841308</v>
      </c>
      <c r="O344" s="103">
        <v>0</v>
      </c>
      <c r="P344" s="104">
        <f t="shared" si="102"/>
        <v>0</v>
      </c>
      <c r="Q344" s="103">
        <v>0.89800000000000002</v>
      </c>
      <c r="R344" s="99">
        <f t="shared" si="103"/>
        <v>2.7558608075470077</v>
      </c>
      <c r="S344" s="103">
        <v>0</v>
      </c>
      <c r="T344" s="104">
        <f t="shared" si="104"/>
        <v>0</v>
      </c>
      <c r="U344" s="103">
        <v>0</v>
      </c>
      <c r="V344" s="99">
        <f t="shared" si="105"/>
        <v>0</v>
      </c>
      <c r="W344" s="103">
        <v>0</v>
      </c>
      <c r="X344" s="104">
        <f t="shared" si="106"/>
        <v>0</v>
      </c>
      <c r="Y344" s="103">
        <v>0</v>
      </c>
      <c r="Z344" s="99">
        <f t="shared" si="107"/>
        <v>0</v>
      </c>
      <c r="AA344" s="103">
        <v>0</v>
      </c>
      <c r="AB344" s="105">
        <f t="shared" si="108"/>
        <v>0</v>
      </c>
      <c r="AC344" s="106">
        <f t="shared" si="112"/>
        <v>2.387</v>
      </c>
      <c r="AD344" s="105">
        <f t="shared" si="109"/>
        <v>7.3254340173883152</v>
      </c>
    </row>
    <row r="345" spans="1:30" x14ac:dyDescent="0.2">
      <c r="A345" s="101">
        <v>39059</v>
      </c>
      <c r="B345" s="102" t="s">
        <v>246</v>
      </c>
      <c r="C345" s="103">
        <v>0</v>
      </c>
      <c r="D345" s="104">
        <f t="shared" si="110"/>
        <v>0</v>
      </c>
      <c r="E345" s="103">
        <v>0</v>
      </c>
      <c r="F345" s="99">
        <f t="shared" si="111"/>
        <v>0</v>
      </c>
      <c r="G345" s="103">
        <v>0</v>
      </c>
      <c r="H345" s="104">
        <f t="shared" si="111"/>
        <v>0</v>
      </c>
      <c r="I345" s="103">
        <v>0</v>
      </c>
      <c r="J345" s="99">
        <f t="shared" si="99"/>
        <v>0</v>
      </c>
      <c r="K345" s="103">
        <v>0</v>
      </c>
      <c r="L345" s="104">
        <f t="shared" si="100"/>
        <v>0</v>
      </c>
      <c r="M345" s="103">
        <v>1.4910000000000001</v>
      </c>
      <c r="N345" s="99">
        <f t="shared" si="101"/>
        <v>4.575710984468361</v>
      </c>
      <c r="O345" s="103">
        <v>0</v>
      </c>
      <c r="P345" s="104">
        <f t="shared" si="102"/>
        <v>0</v>
      </c>
      <c r="Q345" s="103">
        <v>0.871</v>
      </c>
      <c r="R345" s="99">
        <f t="shared" si="103"/>
        <v>2.6730008500817859</v>
      </c>
      <c r="S345" s="103">
        <v>0</v>
      </c>
      <c r="T345" s="104">
        <f t="shared" si="104"/>
        <v>0</v>
      </c>
      <c r="U345" s="103">
        <v>0</v>
      </c>
      <c r="V345" s="99">
        <f t="shared" si="105"/>
        <v>0</v>
      </c>
      <c r="W345" s="103">
        <v>0</v>
      </c>
      <c r="X345" s="104">
        <f t="shared" si="106"/>
        <v>0</v>
      </c>
      <c r="Y345" s="103">
        <v>0</v>
      </c>
      <c r="Z345" s="99">
        <f t="shared" si="107"/>
        <v>0</v>
      </c>
      <c r="AA345" s="103">
        <v>0</v>
      </c>
      <c r="AB345" s="105">
        <f t="shared" si="108"/>
        <v>0</v>
      </c>
      <c r="AC345" s="106">
        <f t="shared" si="112"/>
        <v>2.3620000000000001</v>
      </c>
      <c r="AD345" s="105">
        <f t="shared" si="109"/>
        <v>7.2487118345501473</v>
      </c>
    </row>
    <row r="346" spans="1:30" x14ac:dyDescent="0.2">
      <c r="A346" s="101">
        <v>39060</v>
      </c>
      <c r="B346" s="102" t="s">
        <v>247</v>
      </c>
      <c r="C346" s="103">
        <v>0</v>
      </c>
      <c r="D346" s="104">
        <f t="shared" si="110"/>
        <v>0</v>
      </c>
      <c r="E346" s="103">
        <v>0</v>
      </c>
      <c r="F346" s="99">
        <f t="shared" si="111"/>
        <v>0</v>
      </c>
      <c r="G346" s="103">
        <v>0</v>
      </c>
      <c r="H346" s="104">
        <f t="shared" si="111"/>
        <v>0</v>
      </c>
      <c r="I346" s="103">
        <v>0</v>
      </c>
      <c r="J346" s="99">
        <f t="shared" si="99"/>
        <v>0</v>
      </c>
      <c r="K346" s="103">
        <v>0</v>
      </c>
      <c r="L346" s="104">
        <f t="shared" si="100"/>
        <v>0</v>
      </c>
      <c r="M346" s="103">
        <v>1.494</v>
      </c>
      <c r="N346" s="99">
        <f t="shared" si="101"/>
        <v>4.5849176464089414</v>
      </c>
      <c r="O346" s="103">
        <v>0</v>
      </c>
      <c r="P346" s="104">
        <f t="shared" si="102"/>
        <v>0</v>
      </c>
      <c r="Q346" s="103">
        <v>0.85299999999999998</v>
      </c>
      <c r="R346" s="99">
        <f t="shared" si="103"/>
        <v>2.6177608784383044</v>
      </c>
      <c r="S346" s="103">
        <v>0</v>
      </c>
      <c r="T346" s="104">
        <f t="shared" si="104"/>
        <v>0</v>
      </c>
      <c r="U346" s="103">
        <v>0</v>
      </c>
      <c r="V346" s="99">
        <f t="shared" si="105"/>
        <v>0</v>
      </c>
      <c r="W346" s="103">
        <v>0</v>
      </c>
      <c r="X346" s="104">
        <f t="shared" si="106"/>
        <v>0</v>
      </c>
      <c r="Y346" s="103">
        <v>0</v>
      </c>
      <c r="Z346" s="99">
        <f t="shared" si="107"/>
        <v>0</v>
      </c>
      <c r="AA346" s="103">
        <v>0</v>
      </c>
      <c r="AB346" s="105">
        <f t="shared" si="108"/>
        <v>0</v>
      </c>
      <c r="AC346" s="106">
        <f t="shared" si="112"/>
        <v>2.347</v>
      </c>
      <c r="AD346" s="105">
        <f t="shared" si="109"/>
        <v>7.2026785248472462</v>
      </c>
    </row>
    <row r="347" spans="1:30" x14ac:dyDescent="0.2">
      <c r="A347" s="101">
        <v>39061</v>
      </c>
      <c r="B347" s="102" t="s">
        <v>248</v>
      </c>
      <c r="C347" s="103">
        <v>0</v>
      </c>
      <c r="D347" s="104">
        <f t="shared" si="110"/>
        <v>0</v>
      </c>
      <c r="E347" s="103">
        <v>0</v>
      </c>
      <c r="F347" s="99">
        <f t="shared" si="111"/>
        <v>0</v>
      </c>
      <c r="G347" s="103">
        <v>0</v>
      </c>
      <c r="H347" s="104">
        <f t="shared" si="111"/>
        <v>0</v>
      </c>
      <c r="I347" s="103">
        <v>0.53900000000000003</v>
      </c>
      <c r="J347" s="99">
        <f t="shared" si="99"/>
        <v>1.65413026199091</v>
      </c>
      <c r="K347" s="103">
        <v>0</v>
      </c>
      <c r="L347" s="104">
        <f t="shared" si="100"/>
        <v>0</v>
      </c>
      <c r="M347" s="103">
        <v>1.4930000000000001</v>
      </c>
      <c r="N347" s="99">
        <f t="shared" si="101"/>
        <v>4.5818487590954149</v>
      </c>
      <c r="O347" s="103">
        <v>0</v>
      </c>
      <c r="P347" s="104">
        <f t="shared" si="102"/>
        <v>0</v>
      </c>
      <c r="Q347" s="103">
        <v>0.29199999999999998</v>
      </c>
      <c r="R347" s="99">
        <f t="shared" si="103"/>
        <v>0.89611509554980651</v>
      </c>
      <c r="S347" s="103">
        <v>0</v>
      </c>
      <c r="T347" s="104">
        <f t="shared" si="104"/>
        <v>0</v>
      </c>
      <c r="U347" s="103">
        <v>0</v>
      </c>
      <c r="V347" s="99">
        <f t="shared" si="105"/>
        <v>0</v>
      </c>
      <c r="W347" s="103">
        <v>0</v>
      </c>
      <c r="X347" s="104">
        <f t="shared" si="106"/>
        <v>0</v>
      </c>
      <c r="Y347" s="103">
        <v>0</v>
      </c>
      <c r="Z347" s="99">
        <f t="shared" si="107"/>
        <v>0</v>
      </c>
      <c r="AA347" s="103">
        <v>0</v>
      </c>
      <c r="AB347" s="105">
        <f t="shared" si="108"/>
        <v>0</v>
      </c>
      <c r="AC347" s="106">
        <f t="shared" si="112"/>
        <v>2.3239999999999998</v>
      </c>
      <c r="AD347" s="105">
        <f t="shared" si="109"/>
        <v>7.1320941166361314</v>
      </c>
    </row>
    <row r="348" spans="1:30" x14ac:dyDescent="0.2">
      <c r="A348" s="101">
        <v>39062</v>
      </c>
      <c r="B348" s="102" t="s">
        <v>249</v>
      </c>
      <c r="C348" s="103">
        <v>0</v>
      </c>
      <c r="D348" s="104">
        <f t="shared" si="110"/>
        <v>0</v>
      </c>
      <c r="E348" s="103">
        <v>0</v>
      </c>
      <c r="F348" s="99">
        <f t="shared" si="111"/>
        <v>0</v>
      </c>
      <c r="G348" s="103">
        <v>0</v>
      </c>
      <c r="H348" s="104">
        <f t="shared" si="111"/>
        <v>0</v>
      </c>
      <c r="I348" s="103">
        <v>0.88700000000000001</v>
      </c>
      <c r="J348" s="99">
        <f t="shared" si="99"/>
        <v>2.7221030470982135</v>
      </c>
      <c r="K348" s="103">
        <v>0</v>
      </c>
      <c r="L348" s="104">
        <f t="shared" si="100"/>
        <v>0</v>
      </c>
      <c r="M348" s="103">
        <v>1.48</v>
      </c>
      <c r="N348" s="99">
        <f t="shared" si="101"/>
        <v>4.5419532240195668</v>
      </c>
      <c r="O348" s="103">
        <v>0</v>
      </c>
      <c r="P348" s="104">
        <f t="shared" si="102"/>
        <v>0</v>
      </c>
      <c r="Q348" s="103">
        <v>0.52700000000000002</v>
      </c>
      <c r="R348" s="99">
        <f t="shared" si="103"/>
        <v>1.617303614228589</v>
      </c>
      <c r="S348" s="103">
        <v>0</v>
      </c>
      <c r="T348" s="104">
        <f t="shared" si="104"/>
        <v>0</v>
      </c>
      <c r="U348" s="103">
        <v>0</v>
      </c>
      <c r="V348" s="99">
        <f t="shared" si="105"/>
        <v>0</v>
      </c>
      <c r="W348" s="103">
        <v>0</v>
      </c>
      <c r="X348" s="104">
        <f t="shared" si="106"/>
        <v>0</v>
      </c>
      <c r="Y348" s="103">
        <v>0</v>
      </c>
      <c r="Z348" s="99">
        <f t="shared" si="107"/>
        <v>0</v>
      </c>
      <c r="AA348" s="103">
        <v>0</v>
      </c>
      <c r="AB348" s="105">
        <f t="shared" si="108"/>
        <v>0</v>
      </c>
      <c r="AC348" s="106">
        <f t="shared" si="112"/>
        <v>2.8940000000000001</v>
      </c>
      <c r="AD348" s="105">
        <f t="shared" si="109"/>
        <v>8.8813598853463702</v>
      </c>
    </row>
    <row r="349" spans="1:30" x14ac:dyDescent="0.2">
      <c r="A349" s="101">
        <v>39063</v>
      </c>
      <c r="B349" s="102" t="s">
        <v>250</v>
      </c>
      <c r="C349" s="103">
        <v>0</v>
      </c>
      <c r="D349" s="104">
        <f t="shared" si="110"/>
        <v>0</v>
      </c>
      <c r="E349" s="103">
        <v>0</v>
      </c>
      <c r="F349" s="99">
        <f t="shared" si="111"/>
        <v>0</v>
      </c>
      <c r="G349" s="103">
        <v>0</v>
      </c>
      <c r="H349" s="104">
        <f t="shared" si="111"/>
        <v>0</v>
      </c>
      <c r="I349" s="103">
        <v>0.32500000000000001</v>
      </c>
      <c r="J349" s="99">
        <f t="shared" si="99"/>
        <v>0.99738837689618876</v>
      </c>
      <c r="K349" s="103">
        <v>0</v>
      </c>
      <c r="L349" s="104">
        <f t="shared" si="100"/>
        <v>0</v>
      </c>
      <c r="M349" s="103">
        <v>1.474</v>
      </c>
      <c r="N349" s="99">
        <f t="shared" si="101"/>
        <v>4.5235399001384069</v>
      </c>
      <c r="O349" s="103">
        <v>0</v>
      </c>
      <c r="P349" s="104">
        <f t="shared" si="102"/>
        <v>0</v>
      </c>
      <c r="Q349" s="103">
        <v>0.878</v>
      </c>
      <c r="R349" s="99">
        <f t="shared" si="103"/>
        <v>2.6944830612764732</v>
      </c>
      <c r="S349" s="103">
        <v>0</v>
      </c>
      <c r="T349" s="104">
        <f t="shared" si="104"/>
        <v>0</v>
      </c>
      <c r="U349" s="103">
        <v>0</v>
      </c>
      <c r="V349" s="99">
        <f t="shared" si="105"/>
        <v>0</v>
      </c>
      <c r="W349" s="103">
        <v>0</v>
      </c>
      <c r="X349" s="104">
        <f t="shared" si="106"/>
        <v>0</v>
      </c>
      <c r="Y349" s="103">
        <v>0</v>
      </c>
      <c r="Z349" s="99">
        <f t="shared" si="107"/>
        <v>0</v>
      </c>
      <c r="AA349" s="103">
        <v>0</v>
      </c>
      <c r="AB349" s="105">
        <f t="shared" si="108"/>
        <v>0</v>
      </c>
      <c r="AC349" s="106">
        <f t="shared" si="112"/>
        <v>2.677</v>
      </c>
      <c r="AD349" s="105">
        <f t="shared" si="109"/>
        <v>8.2154113383110694</v>
      </c>
    </row>
    <row r="350" spans="1:30" x14ac:dyDescent="0.2">
      <c r="A350" s="101">
        <v>39064</v>
      </c>
      <c r="B350" s="102" t="s">
        <v>251</v>
      </c>
      <c r="C350" s="103">
        <v>0</v>
      </c>
      <c r="D350" s="104">
        <f t="shared" si="110"/>
        <v>0</v>
      </c>
      <c r="E350" s="103">
        <v>0</v>
      </c>
      <c r="F350" s="99">
        <f t="shared" ref="F350:H365" si="113">E350*1000000/325851</f>
        <v>0</v>
      </c>
      <c r="G350" s="103">
        <v>0</v>
      </c>
      <c r="H350" s="104">
        <f t="shared" si="113"/>
        <v>0</v>
      </c>
      <c r="I350" s="103">
        <v>0</v>
      </c>
      <c r="J350" s="99">
        <f t="shared" si="99"/>
        <v>0</v>
      </c>
      <c r="K350" s="103">
        <v>0</v>
      </c>
      <c r="L350" s="104">
        <f t="shared" si="100"/>
        <v>0</v>
      </c>
      <c r="M350" s="103">
        <v>1.4810000000000001</v>
      </c>
      <c r="N350" s="99">
        <f t="shared" si="101"/>
        <v>4.5450221113330942</v>
      </c>
      <c r="O350" s="103">
        <v>0</v>
      </c>
      <c r="P350" s="104">
        <f t="shared" si="102"/>
        <v>0</v>
      </c>
      <c r="Q350" s="103">
        <v>0.87</v>
      </c>
      <c r="R350" s="99">
        <f t="shared" si="103"/>
        <v>2.6699319627682589</v>
      </c>
      <c r="S350" s="103">
        <v>0</v>
      </c>
      <c r="T350" s="104">
        <f t="shared" si="104"/>
        <v>0</v>
      </c>
      <c r="U350" s="103">
        <v>0</v>
      </c>
      <c r="V350" s="99">
        <f t="shared" si="105"/>
        <v>0</v>
      </c>
      <c r="W350" s="103">
        <v>0</v>
      </c>
      <c r="X350" s="104">
        <f t="shared" si="106"/>
        <v>0</v>
      </c>
      <c r="Y350" s="103">
        <v>0</v>
      </c>
      <c r="Z350" s="99">
        <f t="shared" si="107"/>
        <v>0</v>
      </c>
      <c r="AA350" s="103">
        <v>0</v>
      </c>
      <c r="AB350" s="105">
        <f t="shared" si="108"/>
        <v>0</v>
      </c>
      <c r="AC350" s="106">
        <f t="shared" si="112"/>
        <v>2.351</v>
      </c>
      <c r="AD350" s="105">
        <f t="shared" si="109"/>
        <v>7.2149540741013531</v>
      </c>
    </row>
    <row r="351" spans="1:30" x14ac:dyDescent="0.2">
      <c r="A351" s="101">
        <v>39065</v>
      </c>
      <c r="B351" s="102" t="s">
        <v>252</v>
      </c>
      <c r="C351" s="103">
        <v>0</v>
      </c>
      <c r="D351" s="104">
        <f t="shared" si="110"/>
        <v>0</v>
      </c>
      <c r="E351" s="103">
        <v>0</v>
      </c>
      <c r="F351" s="99">
        <f t="shared" si="113"/>
        <v>0</v>
      </c>
      <c r="G351" s="103">
        <v>0</v>
      </c>
      <c r="H351" s="104">
        <f t="shared" si="113"/>
        <v>0</v>
      </c>
      <c r="I351" s="103">
        <v>0</v>
      </c>
      <c r="J351" s="99">
        <f t="shared" si="99"/>
        <v>0</v>
      </c>
      <c r="K351" s="103">
        <v>0</v>
      </c>
      <c r="L351" s="104">
        <f t="shared" si="100"/>
        <v>0</v>
      </c>
      <c r="M351" s="103">
        <v>1.488</v>
      </c>
      <c r="N351" s="99">
        <f t="shared" si="101"/>
        <v>4.5665043225277815</v>
      </c>
      <c r="O351" s="103">
        <v>0</v>
      </c>
      <c r="P351" s="104">
        <f t="shared" si="102"/>
        <v>0</v>
      </c>
      <c r="Q351" s="103">
        <v>0.88100000000000001</v>
      </c>
      <c r="R351" s="99">
        <f t="shared" si="103"/>
        <v>2.7036897232170531</v>
      </c>
      <c r="S351" s="103">
        <v>0</v>
      </c>
      <c r="T351" s="104">
        <f t="shared" si="104"/>
        <v>0</v>
      </c>
      <c r="U351" s="103">
        <v>0</v>
      </c>
      <c r="V351" s="99">
        <f t="shared" si="105"/>
        <v>0</v>
      </c>
      <c r="W351" s="103">
        <v>0</v>
      </c>
      <c r="X351" s="104">
        <f t="shared" si="106"/>
        <v>0</v>
      </c>
      <c r="Y351" s="103">
        <v>0</v>
      </c>
      <c r="Z351" s="99">
        <f t="shared" si="107"/>
        <v>0</v>
      </c>
      <c r="AA351" s="103">
        <v>0</v>
      </c>
      <c r="AB351" s="105">
        <f t="shared" si="108"/>
        <v>0</v>
      </c>
      <c r="AC351" s="106">
        <f t="shared" si="112"/>
        <v>2.3689999999999998</v>
      </c>
      <c r="AD351" s="105">
        <f t="shared" si="109"/>
        <v>7.2701940457448346</v>
      </c>
    </row>
    <row r="352" spans="1:30" x14ac:dyDescent="0.2">
      <c r="A352" s="101">
        <v>39066</v>
      </c>
      <c r="B352" s="102" t="s">
        <v>253</v>
      </c>
      <c r="C352" s="103">
        <v>0</v>
      </c>
      <c r="D352" s="104">
        <f t="shared" si="110"/>
        <v>0</v>
      </c>
      <c r="E352" s="103">
        <v>0</v>
      </c>
      <c r="F352" s="99">
        <f t="shared" si="113"/>
        <v>0</v>
      </c>
      <c r="G352" s="103">
        <v>0</v>
      </c>
      <c r="H352" s="104">
        <f t="shared" si="113"/>
        <v>0</v>
      </c>
      <c r="I352" s="103">
        <v>0</v>
      </c>
      <c r="J352" s="99">
        <f t="shared" si="99"/>
        <v>0</v>
      </c>
      <c r="K352" s="103">
        <v>0</v>
      </c>
      <c r="L352" s="104">
        <f t="shared" si="100"/>
        <v>0</v>
      </c>
      <c r="M352" s="103">
        <v>1.4910000000000001</v>
      </c>
      <c r="N352" s="99">
        <f t="shared" si="101"/>
        <v>4.575710984468361</v>
      </c>
      <c r="O352" s="103">
        <v>0</v>
      </c>
      <c r="P352" s="104">
        <f t="shared" si="102"/>
        <v>0</v>
      </c>
      <c r="Q352" s="103">
        <v>0.88700000000000001</v>
      </c>
      <c r="R352" s="99">
        <f t="shared" si="103"/>
        <v>2.7221030470982135</v>
      </c>
      <c r="S352" s="103">
        <v>0</v>
      </c>
      <c r="T352" s="104">
        <f t="shared" si="104"/>
        <v>0</v>
      </c>
      <c r="U352" s="103">
        <v>0</v>
      </c>
      <c r="V352" s="99">
        <f t="shared" si="105"/>
        <v>0</v>
      </c>
      <c r="W352" s="103">
        <v>0.438</v>
      </c>
      <c r="X352" s="104">
        <f t="shared" si="106"/>
        <v>1.3441726433247099</v>
      </c>
      <c r="Y352" s="103">
        <v>0</v>
      </c>
      <c r="Z352" s="99">
        <f t="shared" si="107"/>
        <v>0</v>
      </c>
      <c r="AA352" s="103">
        <v>0</v>
      </c>
      <c r="AB352" s="105">
        <f t="shared" si="108"/>
        <v>0</v>
      </c>
      <c r="AC352" s="106">
        <f t="shared" si="112"/>
        <v>2.8160000000000003</v>
      </c>
      <c r="AD352" s="105">
        <f t="shared" si="109"/>
        <v>8.6419866748912852</v>
      </c>
    </row>
    <row r="353" spans="1:30" x14ac:dyDescent="0.2">
      <c r="A353" s="101">
        <v>39067</v>
      </c>
      <c r="B353" s="102" t="s">
        <v>254</v>
      </c>
      <c r="C353" s="103">
        <v>0</v>
      </c>
      <c r="D353" s="104">
        <f t="shared" si="110"/>
        <v>0</v>
      </c>
      <c r="E353" s="103">
        <v>0</v>
      </c>
      <c r="F353" s="99">
        <f t="shared" si="113"/>
        <v>0</v>
      </c>
      <c r="G353" s="103">
        <v>0</v>
      </c>
      <c r="H353" s="104">
        <f t="shared" si="113"/>
        <v>0</v>
      </c>
      <c r="I353" s="103">
        <v>0</v>
      </c>
      <c r="J353" s="99">
        <f t="shared" si="99"/>
        <v>0</v>
      </c>
      <c r="K353" s="103">
        <v>0</v>
      </c>
      <c r="L353" s="104">
        <f t="shared" si="100"/>
        <v>0</v>
      </c>
      <c r="M353" s="103">
        <v>1.4950000000000001</v>
      </c>
      <c r="N353" s="99">
        <f t="shared" si="101"/>
        <v>4.5879865337224679</v>
      </c>
      <c r="O353" s="103">
        <v>0</v>
      </c>
      <c r="P353" s="104">
        <f t="shared" si="102"/>
        <v>0</v>
      </c>
      <c r="Q353" s="103">
        <v>0.88600000000000001</v>
      </c>
      <c r="R353" s="99">
        <f t="shared" si="103"/>
        <v>2.719034159784687</v>
      </c>
      <c r="S353" s="103">
        <v>0</v>
      </c>
      <c r="T353" s="104">
        <f t="shared" si="104"/>
        <v>0</v>
      </c>
      <c r="U353" s="103">
        <v>0</v>
      </c>
      <c r="V353" s="99">
        <f t="shared" si="105"/>
        <v>0</v>
      </c>
      <c r="W353" s="103">
        <v>0.33100000000000002</v>
      </c>
      <c r="X353" s="104">
        <f t="shared" si="106"/>
        <v>1.0158017007773492</v>
      </c>
      <c r="Y353" s="103">
        <v>0</v>
      </c>
      <c r="Z353" s="99">
        <f t="shared" si="107"/>
        <v>0</v>
      </c>
      <c r="AA353" s="103">
        <v>0</v>
      </c>
      <c r="AB353" s="105">
        <f t="shared" si="108"/>
        <v>0</v>
      </c>
      <c r="AC353" s="106">
        <f t="shared" si="112"/>
        <v>2.7120000000000002</v>
      </c>
      <c r="AD353" s="105">
        <f t="shared" si="109"/>
        <v>8.3228223942845041</v>
      </c>
    </row>
    <row r="354" spans="1:30" x14ac:dyDescent="0.2">
      <c r="A354" s="101">
        <v>39068</v>
      </c>
      <c r="B354" s="102" t="s">
        <v>255</v>
      </c>
      <c r="C354" s="103">
        <v>0</v>
      </c>
      <c r="D354" s="104">
        <f t="shared" si="110"/>
        <v>0</v>
      </c>
      <c r="E354" s="103">
        <v>0</v>
      </c>
      <c r="F354" s="99">
        <f t="shared" si="113"/>
        <v>0</v>
      </c>
      <c r="G354" s="103">
        <v>0</v>
      </c>
      <c r="H354" s="104">
        <f t="shared" si="113"/>
        <v>0</v>
      </c>
      <c r="I354" s="103">
        <v>0</v>
      </c>
      <c r="J354" s="99">
        <f t="shared" si="99"/>
        <v>0</v>
      </c>
      <c r="K354" s="103">
        <v>0</v>
      </c>
      <c r="L354" s="104">
        <f t="shared" si="100"/>
        <v>0</v>
      </c>
      <c r="M354" s="103">
        <v>1.498</v>
      </c>
      <c r="N354" s="99">
        <f t="shared" si="101"/>
        <v>4.5971931956630483</v>
      </c>
      <c r="O354" s="103">
        <v>0</v>
      </c>
      <c r="P354" s="104">
        <f t="shared" si="102"/>
        <v>0</v>
      </c>
      <c r="Q354" s="103">
        <v>0.86599999999999999</v>
      </c>
      <c r="R354" s="99">
        <f t="shared" si="103"/>
        <v>2.657656413514152</v>
      </c>
      <c r="S354" s="103">
        <v>0</v>
      </c>
      <c r="T354" s="104">
        <f t="shared" si="104"/>
        <v>0</v>
      </c>
      <c r="U354" s="103">
        <v>0</v>
      </c>
      <c r="V354" s="99">
        <f t="shared" si="105"/>
        <v>0</v>
      </c>
      <c r="W354" s="103">
        <v>0.54600000000000004</v>
      </c>
      <c r="X354" s="104">
        <f t="shared" si="106"/>
        <v>1.675612473185597</v>
      </c>
      <c r="Y354" s="103">
        <v>0</v>
      </c>
      <c r="Z354" s="99">
        <f t="shared" si="107"/>
        <v>0</v>
      </c>
      <c r="AA354" s="103">
        <v>0</v>
      </c>
      <c r="AB354" s="105">
        <f t="shared" si="108"/>
        <v>0</v>
      </c>
      <c r="AC354" s="106">
        <f t="shared" si="112"/>
        <v>2.91</v>
      </c>
      <c r="AD354" s="105">
        <f t="shared" si="109"/>
        <v>8.9304620823627978</v>
      </c>
    </row>
    <row r="355" spans="1:30" x14ac:dyDescent="0.2">
      <c r="A355" s="101">
        <v>39069</v>
      </c>
      <c r="B355" s="102" t="s">
        <v>256</v>
      </c>
      <c r="C355" s="103">
        <v>0</v>
      </c>
      <c r="D355" s="104">
        <f t="shared" si="110"/>
        <v>0</v>
      </c>
      <c r="E355" s="103">
        <v>0</v>
      </c>
      <c r="F355" s="99">
        <f t="shared" si="113"/>
        <v>0</v>
      </c>
      <c r="G355" s="103">
        <v>0</v>
      </c>
      <c r="H355" s="104">
        <f t="shared" si="113"/>
        <v>0</v>
      </c>
      <c r="I355" s="103">
        <v>0</v>
      </c>
      <c r="J355" s="99">
        <f t="shared" si="99"/>
        <v>0</v>
      </c>
      <c r="K355" s="103">
        <v>0</v>
      </c>
      <c r="L355" s="104">
        <f t="shared" si="100"/>
        <v>0</v>
      </c>
      <c r="M355" s="103">
        <v>1.5</v>
      </c>
      <c r="N355" s="99">
        <f t="shared" si="101"/>
        <v>4.6033309702901022</v>
      </c>
      <c r="O355" s="103">
        <v>0</v>
      </c>
      <c r="P355" s="104">
        <f t="shared" si="102"/>
        <v>0</v>
      </c>
      <c r="Q355" s="103">
        <v>0.85899999999999999</v>
      </c>
      <c r="R355" s="99">
        <f t="shared" si="103"/>
        <v>2.6361742023194652</v>
      </c>
      <c r="S355" s="103">
        <v>0</v>
      </c>
      <c r="T355" s="104">
        <f t="shared" si="104"/>
        <v>0</v>
      </c>
      <c r="U355" s="103">
        <v>0</v>
      </c>
      <c r="V355" s="99">
        <f t="shared" si="105"/>
        <v>0</v>
      </c>
      <c r="W355" s="103">
        <v>0.55900000000000005</v>
      </c>
      <c r="X355" s="104">
        <f t="shared" si="106"/>
        <v>1.7155080082614447</v>
      </c>
      <c r="Y355" s="103">
        <v>0</v>
      </c>
      <c r="Z355" s="99">
        <f t="shared" si="107"/>
        <v>0</v>
      </c>
      <c r="AA355" s="103">
        <v>0</v>
      </c>
      <c r="AB355" s="105">
        <f t="shared" si="108"/>
        <v>0</v>
      </c>
      <c r="AC355" s="106">
        <f t="shared" si="112"/>
        <v>2.9180000000000001</v>
      </c>
      <c r="AD355" s="105">
        <f t="shared" si="109"/>
        <v>8.9550131808710116</v>
      </c>
    </row>
    <row r="356" spans="1:30" x14ac:dyDescent="0.2">
      <c r="A356" s="101">
        <v>39070</v>
      </c>
      <c r="B356" s="102" t="s">
        <v>257</v>
      </c>
      <c r="C356" s="103">
        <v>0</v>
      </c>
      <c r="D356" s="104">
        <f t="shared" si="110"/>
        <v>0</v>
      </c>
      <c r="E356" s="103">
        <v>0</v>
      </c>
      <c r="F356" s="99">
        <f t="shared" si="113"/>
        <v>0</v>
      </c>
      <c r="G356" s="103">
        <v>0</v>
      </c>
      <c r="H356" s="104">
        <f t="shared" si="113"/>
        <v>0</v>
      </c>
      <c r="I356" s="103">
        <v>0</v>
      </c>
      <c r="J356" s="99">
        <f t="shared" si="99"/>
        <v>0</v>
      </c>
      <c r="K356" s="103">
        <v>0</v>
      </c>
      <c r="L356" s="104">
        <f t="shared" si="100"/>
        <v>0</v>
      </c>
      <c r="M356" s="103">
        <v>1.5009999999999999</v>
      </c>
      <c r="N356" s="99">
        <f t="shared" si="101"/>
        <v>4.6063998576036287</v>
      </c>
      <c r="O356" s="103">
        <v>0</v>
      </c>
      <c r="P356" s="104">
        <f t="shared" si="102"/>
        <v>0</v>
      </c>
      <c r="Q356" s="103">
        <v>0.86199999999999999</v>
      </c>
      <c r="R356" s="99">
        <f t="shared" si="103"/>
        <v>2.6453808642600452</v>
      </c>
      <c r="S356" s="103">
        <v>0</v>
      </c>
      <c r="T356" s="104">
        <f t="shared" si="104"/>
        <v>0</v>
      </c>
      <c r="U356" s="103">
        <v>0</v>
      </c>
      <c r="V356" s="99">
        <f t="shared" si="105"/>
        <v>0</v>
      </c>
      <c r="W356" s="103">
        <v>0.51600000000000001</v>
      </c>
      <c r="X356" s="104">
        <f t="shared" si="106"/>
        <v>1.5835458537797951</v>
      </c>
      <c r="Y356" s="103">
        <v>0</v>
      </c>
      <c r="Z356" s="99">
        <f t="shared" si="107"/>
        <v>0</v>
      </c>
      <c r="AA356" s="103">
        <v>0</v>
      </c>
      <c r="AB356" s="105">
        <f t="shared" si="108"/>
        <v>0</v>
      </c>
      <c r="AC356" s="106">
        <f t="shared" si="112"/>
        <v>2.879</v>
      </c>
      <c r="AD356" s="105">
        <f t="shared" si="109"/>
        <v>8.8353265756434691</v>
      </c>
    </row>
    <row r="357" spans="1:30" x14ac:dyDescent="0.2">
      <c r="A357" s="101">
        <v>39071</v>
      </c>
      <c r="B357" s="102" t="s">
        <v>258</v>
      </c>
      <c r="C357" s="103">
        <v>0</v>
      </c>
      <c r="D357" s="104">
        <f t="shared" si="110"/>
        <v>0</v>
      </c>
      <c r="E357" s="103">
        <v>0</v>
      </c>
      <c r="F357" s="99">
        <f t="shared" si="113"/>
        <v>0</v>
      </c>
      <c r="G357" s="103">
        <v>0</v>
      </c>
      <c r="H357" s="104">
        <f t="shared" si="113"/>
        <v>0</v>
      </c>
      <c r="I357" s="103">
        <v>0</v>
      </c>
      <c r="J357" s="99">
        <f t="shared" si="99"/>
        <v>0</v>
      </c>
      <c r="K357" s="103">
        <v>0</v>
      </c>
      <c r="L357" s="104">
        <f t="shared" si="100"/>
        <v>0</v>
      </c>
      <c r="M357" s="103">
        <v>1.504</v>
      </c>
      <c r="N357" s="99">
        <f t="shared" si="101"/>
        <v>4.6156065195442091</v>
      </c>
      <c r="O357" s="103">
        <v>0</v>
      </c>
      <c r="P357" s="104">
        <f t="shared" si="102"/>
        <v>0</v>
      </c>
      <c r="Q357" s="103">
        <v>0.85499999999999998</v>
      </c>
      <c r="R357" s="99">
        <f t="shared" si="103"/>
        <v>2.6238986530653583</v>
      </c>
      <c r="S357" s="103">
        <v>0</v>
      </c>
      <c r="T357" s="104">
        <f t="shared" si="104"/>
        <v>0</v>
      </c>
      <c r="U357" s="103">
        <v>0</v>
      </c>
      <c r="V357" s="99">
        <f t="shared" si="105"/>
        <v>0</v>
      </c>
      <c r="W357" s="103">
        <v>0</v>
      </c>
      <c r="X357" s="104">
        <f t="shared" si="106"/>
        <v>0</v>
      </c>
      <c r="Y357" s="103">
        <v>0</v>
      </c>
      <c r="Z357" s="99">
        <f t="shared" si="107"/>
        <v>0</v>
      </c>
      <c r="AA357" s="103">
        <v>0</v>
      </c>
      <c r="AB357" s="105">
        <f t="shared" si="108"/>
        <v>0</v>
      </c>
      <c r="AC357" s="106">
        <f t="shared" si="112"/>
        <v>2.359</v>
      </c>
      <c r="AD357" s="105">
        <f t="shared" si="109"/>
        <v>7.2395051726095669</v>
      </c>
    </row>
    <row r="358" spans="1:30" x14ac:dyDescent="0.2">
      <c r="A358" s="101">
        <v>39072</v>
      </c>
      <c r="B358" s="102" t="s">
        <v>259</v>
      </c>
      <c r="C358" s="103">
        <v>0</v>
      </c>
      <c r="D358" s="104">
        <f t="shared" si="110"/>
        <v>0</v>
      </c>
      <c r="E358" s="103">
        <v>0</v>
      </c>
      <c r="F358" s="99">
        <f t="shared" si="113"/>
        <v>0</v>
      </c>
      <c r="G358" s="103">
        <v>0</v>
      </c>
      <c r="H358" s="104">
        <f t="shared" si="113"/>
        <v>0</v>
      </c>
      <c r="I358" s="103">
        <v>0</v>
      </c>
      <c r="J358" s="99">
        <f t="shared" si="99"/>
        <v>0</v>
      </c>
      <c r="K358" s="103">
        <v>0</v>
      </c>
      <c r="L358" s="104">
        <f t="shared" si="100"/>
        <v>0</v>
      </c>
      <c r="M358" s="103">
        <v>1.502</v>
      </c>
      <c r="N358" s="99">
        <f t="shared" si="101"/>
        <v>4.6094687449171552</v>
      </c>
      <c r="O358" s="103">
        <v>0</v>
      </c>
      <c r="P358" s="104">
        <f t="shared" si="102"/>
        <v>0</v>
      </c>
      <c r="Q358" s="103">
        <v>0.873</v>
      </c>
      <c r="R358" s="99">
        <f t="shared" si="103"/>
        <v>2.6791386247088393</v>
      </c>
      <c r="S358" s="103">
        <v>0</v>
      </c>
      <c r="T358" s="104">
        <f t="shared" si="104"/>
        <v>0</v>
      </c>
      <c r="U358" s="103">
        <v>0</v>
      </c>
      <c r="V358" s="99">
        <f t="shared" si="105"/>
        <v>0</v>
      </c>
      <c r="W358" s="103">
        <v>0.36699999999999999</v>
      </c>
      <c r="X358" s="104">
        <f t="shared" si="106"/>
        <v>1.1262816440643115</v>
      </c>
      <c r="Y358" s="103">
        <v>0</v>
      </c>
      <c r="Z358" s="99">
        <f t="shared" si="107"/>
        <v>0</v>
      </c>
      <c r="AA358" s="103">
        <v>0</v>
      </c>
      <c r="AB358" s="105">
        <f t="shared" si="108"/>
        <v>0</v>
      </c>
      <c r="AC358" s="106">
        <f t="shared" si="112"/>
        <v>2.742</v>
      </c>
      <c r="AD358" s="105">
        <f t="shared" si="109"/>
        <v>8.4148890136903063</v>
      </c>
    </row>
    <row r="359" spans="1:30" x14ac:dyDescent="0.2">
      <c r="A359" s="101">
        <v>39073</v>
      </c>
      <c r="B359" s="102" t="s">
        <v>260</v>
      </c>
      <c r="C359" s="103">
        <v>0</v>
      </c>
      <c r="D359" s="104">
        <f t="shared" si="110"/>
        <v>0</v>
      </c>
      <c r="E359" s="103">
        <v>0</v>
      </c>
      <c r="F359" s="99">
        <f t="shared" si="113"/>
        <v>0</v>
      </c>
      <c r="G359" s="103">
        <v>0</v>
      </c>
      <c r="H359" s="104">
        <f t="shared" si="113"/>
        <v>0</v>
      </c>
      <c r="I359" s="103">
        <v>0</v>
      </c>
      <c r="J359" s="99">
        <f t="shared" si="99"/>
        <v>0</v>
      </c>
      <c r="K359" s="103">
        <v>0</v>
      </c>
      <c r="L359" s="104">
        <f t="shared" si="100"/>
        <v>0</v>
      </c>
      <c r="M359" s="103">
        <v>1.504</v>
      </c>
      <c r="N359" s="99">
        <f t="shared" si="101"/>
        <v>4.6156065195442091</v>
      </c>
      <c r="O359" s="103">
        <v>0</v>
      </c>
      <c r="P359" s="104">
        <f t="shared" si="102"/>
        <v>0</v>
      </c>
      <c r="Q359" s="103">
        <v>0.89100000000000001</v>
      </c>
      <c r="R359" s="99">
        <f t="shared" si="103"/>
        <v>2.7343785963523204</v>
      </c>
      <c r="S359" s="103">
        <v>0</v>
      </c>
      <c r="T359" s="104">
        <f t="shared" si="104"/>
        <v>0</v>
      </c>
      <c r="U359" s="103">
        <v>0</v>
      </c>
      <c r="V359" s="99">
        <f t="shared" si="105"/>
        <v>0</v>
      </c>
      <c r="W359" s="103">
        <v>1.0429999999999999</v>
      </c>
      <c r="X359" s="104">
        <f t="shared" si="106"/>
        <v>3.2008494680083839</v>
      </c>
      <c r="Y359" s="103">
        <v>0</v>
      </c>
      <c r="Z359" s="99">
        <f t="shared" si="107"/>
        <v>0</v>
      </c>
      <c r="AA359" s="103">
        <v>0</v>
      </c>
      <c r="AB359" s="105">
        <f t="shared" si="108"/>
        <v>0</v>
      </c>
      <c r="AC359" s="106">
        <f t="shared" si="112"/>
        <v>3.4379999999999997</v>
      </c>
      <c r="AD359" s="105">
        <f t="shared" si="109"/>
        <v>10.550834583904912</v>
      </c>
    </row>
    <row r="360" spans="1:30" x14ac:dyDescent="0.2">
      <c r="A360" s="101">
        <v>39074</v>
      </c>
      <c r="B360" s="102" t="s">
        <v>261</v>
      </c>
      <c r="C360" s="103">
        <v>0</v>
      </c>
      <c r="D360" s="104">
        <f t="shared" si="110"/>
        <v>0</v>
      </c>
      <c r="E360" s="103">
        <v>0</v>
      </c>
      <c r="F360" s="99">
        <f t="shared" si="113"/>
        <v>0</v>
      </c>
      <c r="G360" s="103">
        <v>0</v>
      </c>
      <c r="H360" s="104">
        <f t="shared" si="113"/>
        <v>0</v>
      </c>
      <c r="I360" s="103">
        <v>0</v>
      </c>
      <c r="J360" s="99">
        <f t="shared" si="99"/>
        <v>0</v>
      </c>
      <c r="K360" s="103">
        <v>0</v>
      </c>
      <c r="L360" s="104">
        <f t="shared" si="100"/>
        <v>0</v>
      </c>
      <c r="M360" s="103">
        <v>1.504</v>
      </c>
      <c r="N360" s="99">
        <f t="shared" si="101"/>
        <v>4.6156065195442091</v>
      </c>
      <c r="O360" s="103">
        <v>0</v>
      </c>
      <c r="P360" s="104">
        <f t="shared" si="102"/>
        <v>0</v>
      </c>
      <c r="Q360" s="103">
        <v>0.89100000000000001</v>
      </c>
      <c r="R360" s="99">
        <f t="shared" si="103"/>
        <v>2.7343785963523204</v>
      </c>
      <c r="S360" s="103">
        <v>0</v>
      </c>
      <c r="T360" s="104">
        <f t="shared" si="104"/>
        <v>0</v>
      </c>
      <c r="U360" s="103">
        <v>0</v>
      </c>
      <c r="V360" s="99">
        <f t="shared" si="105"/>
        <v>0</v>
      </c>
      <c r="W360" s="103">
        <v>1.0389999999999999</v>
      </c>
      <c r="X360" s="104">
        <f t="shared" si="106"/>
        <v>3.188573918754277</v>
      </c>
      <c r="Y360" s="103">
        <v>0</v>
      </c>
      <c r="Z360" s="99">
        <f t="shared" si="107"/>
        <v>0</v>
      </c>
      <c r="AA360" s="103">
        <v>0</v>
      </c>
      <c r="AB360" s="105">
        <f t="shared" si="108"/>
        <v>0</v>
      </c>
      <c r="AC360" s="106">
        <f t="shared" si="112"/>
        <v>3.4340000000000002</v>
      </c>
      <c r="AD360" s="105">
        <f t="shared" si="109"/>
        <v>10.538559034650806</v>
      </c>
    </row>
    <row r="361" spans="1:30" x14ac:dyDescent="0.2">
      <c r="A361" s="101">
        <v>39075</v>
      </c>
      <c r="B361" s="102" t="s">
        <v>262</v>
      </c>
      <c r="C361" s="103">
        <v>0</v>
      </c>
      <c r="D361" s="104">
        <f t="shared" si="110"/>
        <v>0</v>
      </c>
      <c r="E361" s="103">
        <v>0</v>
      </c>
      <c r="F361" s="99">
        <f t="shared" si="113"/>
        <v>0</v>
      </c>
      <c r="G361" s="103">
        <v>0</v>
      </c>
      <c r="H361" s="104">
        <f t="shared" si="113"/>
        <v>0</v>
      </c>
      <c r="I361" s="103">
        <v>0</v>
      </c>
      <c r="J361" s="99">
        <f t="shared" si="99"/>
        <v>0</v>
      </c>
      <c r="K361" s="103">
        <v>0</v>
      </c>
      <c r="L361" s="104">
        <f t="shared" si="100"/>
        <v>0</v>
      </c>
      <c r="M361" s="103">
        <v>1.506</v>
      </c>
      <c r="N361" s="99">
        <f t="shared" si="101"/>
        <v>4.6217442941712621</v>
      </c>
      <c r="O361" s="103">
        <v>0</v>
      </c>
      <c r="P361" s="104">
        <f t="shared" si="102"/>
        <v>0</v>
      </c>
      <c r="Q361" s="103">
        <v>0.89100000000000001</v>
      </c>
      <c r="R361" s="99">
        <f t="shared" si="103"/>
        <v>2.7343785963523204</v>
      </c>
      <c r="S361" s="103">
        <v>0</v>
      </c>
      <c r="T361" s="104">
        <f t="shared" si="104"/>
        <v>0</v>
      </c>
      <c r="U361" s="103">
        <v>0</v>
      </c>
      <c r="V361" s="99">
        <f t="shared" si="105"/>
        <v>0</v>
      </c>
      <c r="W361" s="103">
        <v>1.0369999999999999</v>
      </c>
      <c r="X361" s="104">
        <f t="shared" si="106"/>
        <v>3.1824361441272235</v>
      </c>
      <c r="Y361" s="103">
        <v>0</v>
      </c>
      <c r="Z361" s="99">
        <f t="shared" si="107"/>
        <v>0</v>
      </c>
      <c r="AA361" s="103">
        <v>0</v>
      </c>
      <c r="AB361" s="105">
        <f t="shared" si="108"/>
        <v>0</v>
      </c>
      <c r="AC361" s="106">
        <f t="shared" si="112"/>
        <v>3.4340000000000002</v>
      </c>
      <c r="AD361" s="105">
        <f t="shared" si="109"/>
        <v>10.538559034650806</v>
      </c>
    </row>
    <row r="362" spans="1:30" x14ac:dyDescent="0.2">
      <c r="A362" s="101">
        <v>39076</v>
      </c>
      <c r="B362" s="102" t="s">
        <v>263</v>
      </c>
      <c r="C362" s="103">
        <v>0</v>
      </c>
      <c r="D362" s="104">
        <f t="shared" si="110"/>
        <v>0</v>
      </c>
      <c r="E362" s="103">
        <v>0</v>
      </c>
      <c r="F362" s="99">
        <f t="shared" si="113"/>
        <v>0</v>
      </c>
      <c r="G362" s="103">
        <v>0</v>
      </c>
      <c r="H362" s="104">
        <f t="shared" si="113"/>
        <v>0</v>
      </c>
      <c r="I362" s="103">
        <v>0</v>
      </c>
      <c r="J362" s="99">
        <f t="shared" si="99"/>
        <v>0</v>
      </c>
      <c r="K362" s="103">
        <v>0</v>
      </c>
      <c r="L362" s="104">
        <f t="shared" si="100"/>
        <v>0</v>
      </c>
      <c r="M362" s="103">
        <v>1.504</v>
      </c>
      <c r="N362" s="99">
        <f t="shared" si="101"/>
        <v>4.6156065195442091</v>
      </c>
      <c r="O362" s="103">
        <v>0</v>
      </c>
      <c r="P362" s="104">
        <f t="shared" si="102"/>
        <v>0</v>
      </c>
      <c r="Q362" s="103">
        <v>0.89100000000000001</v>
      </c>
      <c r="R362" s="99">
        <f t="shared" si="103"/>
        <v>2.7343785963523204</v>
      </c>
      <c r="S362" s="103">
        <v>0</v>
      </c>
      <c r="T362" s="104">
        <f t="shared" si="104"/>
        <v>0</v>
      </c>
      <c r="U362" s="103">
        <v>0</v>
      </c>
      <c r="V362" s="99">
        <f t="shared" si="105"/>
        <v>0</v>
      </c>
      <c r="W362" s="103">
        <v>0.76800000000000002</v>
      </c>
      <c r="X362" s="104">
        <f t="shared" si="106"/>
        <v>2.3569054567885321</v>
      </c>
      <c r="Y362" s="103">
        <v>0</v>
      </c>
      <c r="Z362" s="99">
        <f t="shared" si="107"/>
        <v>0</v>
      </c>
      <c r="AA362" s="103">
        <v>0</v>
      </c>
      <c r="AB362" s="105">
        <f t="shared" si="108"/>
        <v>0</v>
      </c>
      <c r="AC362" s="106">
        <f t="shared" si="112"/>
        <v>3.1630000000000003</v>
      </c>
      <c r="AD362" s="105">
        <f t="shared" si="109"/>
        <v>9.7068905726850634</v>
      </c>
    </row>
    <row r="363" spans="1:30" x14ac:dyDescent="0.2">
      <c r="A363" s="101">
        <v>39077</v>
      </c>
      <c r="B363" s="102" t="s">
        <v>264</v>
      </c>
      <c r="C363" s="103">
        <v>0</v>
      </c>
      <c r="D363" s="104">
        <f t="shared" si="110"/>
        <v>0</v>
      </c>
      <c r="E363" s="103">
        <v>0</v>
      </c>
      <c r="F363" s="99">
        <f t="shared" si="113"/>
        <v>0</v>
      </c>
      <c r="G363" s="103">
        <v>0</v>
      </c>
      <c r="H363" s="104">
        <f t="shared" si="113"/>
        <v>0</v>
      </c>
      <c r="I363" s="103">
        <v>0</v>
      </c>
      <c r="J363" s="99">
        <f t="shared" si="99"/>
        <v>0</v>
      </c>
      <c r="K363" s="103">
        <v>0</v>
      </c>
      <c r="L363" s="104">
        <f t="shared" si="100"/>
        <v>0</v>
      </c>
      <c r="M363" s="103">
        <v>1.508</v>
      </c>
      <c r="N363" s="99">
        <f t="shared" si="101"/>
        <v>4.627882068798316</v>
      </c>
      <c r="O363" s="103">
        <v>0</v>
      </c>
      <c r="P363" s="104">
        <f t="shared" si="102"/>
        <v>0</v>
      </c>
      <c r="Q363" s="103">
        <v>0.89200000000000002</v>
      </c>
      <c r="R363" s="99">
        <f t="shared" si="103"/>
        <v>2.7374474836658473</v>
      </c>
      <c r="S363" s="103">
        <v>0</v>
      </c>
      <c r="T363" s="104">
        <f t="shared" si="104"/>
        <v>0</v>
      </c>
      <c r="U363" s="103">
        <v>0</v>
      </c>
      <c r="V363" s="99">
        <f t="shared" si="105"/>
        <v>0</v>
      </c>
      <c r="W363" s="103">
        <v>0.55400000000000005</v>
      </c>
      <c r="X363" s="104">
        <f t="shared" si="106"/>
        <v>1.700163571693811</v>
      </c>
      <c r="Y363" s="103">
        <v>0</v>
      </c>
      <c r="Z363" s="99">
        <f t="shared" si="107"/>
        <v>0</v>
      </c>
      <c r="AA363" s="103">
        <v>0</v>
      </c>
      <c r="AB363" s="105">
        <f t="shared" si="108"/>
        <v>0</v>
      </c>
      <c r="AC363" s="106">
        <f t="shared" si="112"/>
        <v>2.9539999999999997</v>
      </c>
      <c r="AD363" s="105">
        <f t="shared" si="109"/>
        <v>9.0654931241579728</v>
      </c>
    </row>
    <row r="364" spans="1:30" x14ac:dyDescent="0.2">
      <c r="A364" s="101">
        <v>39078</v>
      </c>
      <c r="B364" s="102" t="s">
        <v>265</v>
      </c>
      <c r="C364" s="103">
        <v>0</v>
      </c>
      <c r="D364" s="104">
        <f t="shared" si="110"/>
        <v>0</v>
      </c>
      <c r="E364" s="103">
        <v>0</v>
      </c>
      <c r="F364" s="99">
        <f t="shared" si="113"/>
        <v>0</v>
      </c>
      <c r="G364" s="103">
        <v>0</v>
      </c>
      <c r="H364" s="104">
        <f t="shared" si="113"/>
        <v>0</v>
      </c>
      <c r="I364" s="103">
        <v>0</v>
      </c>
      <c r="J364" s="99">
        <f t="shared" si="99"/>
        <v>0</v>
      </c>
      <c r="K364" s="103">
        <v>0</v>
      </c>
      <c r="L364" s="104">
        <f t="shared" si="100"/>
        <v>0</v>
      </c>
      <c r="M364" s="103">
        <v>1.5069999999999999</v>
      </c>
      <c r="N364" s="99">
        <f t="shared" si="101"/>
        <v>4.6248131814847895</v>
      </c>
      <c r="O364" s="103">
        <v>0</v>
      </c>
      <c r="P364" s="104">
        <f t="shared" si="102"/>
        <v>0</v>
      </c>
      <c r="Q364" s="103">
        <v>0.84499999999999997</v>
      </c>
      <c r="R364" s="99">
        <f t="shared" si="103"/>
        <v>2.5932097799300906</v>
      </c>
      <c r="S364" s="103">
        <v>0</v>
      </c>
      <c r="T364" s="104">
        <f t="shared" si="104"/>
        <v>0</v>
      </c>
      <c r="U364" s="103">
        <v>0</v>
      </c>
      <c r="V364" s="99">
        <f t="shared" si="105"/>
        <v>0</v>
      </c>
      <c r="W364" s="103">
        <v>1.034</v>
      </c>
      <c r="X364" s="104">
        <f t="shared" si="106"/>
        <v>3.1732294821866436</v>
      </c>
      <c r="Y364" s="103">
        <v>0</v>
      </c>
      <c r="Z364" s="99">
        <f t="shared" si="107"/>
        <v>0</v>
      </c>
      <c r="AA364" s="103">
        <v>0</v>
      </c>
      <c r="AB364" s="105">
        <f t="shared" si="108"/>
        <v>0</v>
      </c>
      <c r="AC364" s="106">
        <f t="shared" si="112"/>
        <v>3.3860000000000001</v>
      </c>
      <c r="AD364" s="105">
        <f t="shared" si="109"/>
        <v>10.391252443601523</v>
      </c>
    </row>
    <row r="365" spans="1:30" x14ac:dyDescent="0.2">
      <c r="A365" s="101">
        <v>39079</v>
      </c>
      <c r="B365" s="102" t="s">
        <v>266</v>
      </c>
      <c r="C365" s="103">
        <v>0</v>
      </c>
      <c r="D365" s="104">
        <f t="shared" si="110"/>
        <v>0</v>
      </c>
      <c r="E365" s="103">
        <v>0</v>
      </c>
      <c r="F365" s="99">
        <f t="shared" si="113"/>
        <v>0</v>
      </c>
      <c r="G365" s="103">
        <v>0</v>
      </c>
      <c r="H365" s="104">
        <f t="shared" si="113"/>
        <v>0</v>
      </c>
      <c r="I365" s="103">
        <v>0</v>
      </c>
      <c r="J365" s="99">
        <f t="shared" si="99"/>
        <v>0</v>
      </c>
      <c r="K365" s="103">
        <v>0</v>
      </c>
      <c r="L365" s="104">
        <f t="shared" si="100"/>
        <v>0</v>
      </c>
      <c r="M365" s="103">
        <v>1.5089999999999999</v>
      </c>
      <c r="N365" s="99">
        <f t="shared" si="101"/>
        <v>4.6309509561118425</v>
      </c>
      <c r="O365" s="103">
        <v>0</v>
      </c>
      <c r="P365" s="104">
        <f t="shared" si="102"/>
        <v>0</v>
      </c>
      <c r="Q365" s="103">
        <v>0.85499999999999998</v>
      </c>
      <c r="R365" s="99">
        <f t="shared" si="103"/>
        <v>2.6238986530653583</v>
      </c>
      <c r="S365" s="103">
        <v>0</v>
      </c>
      <c r="T365" s="104">
        <f t="shared" si="104"/>
        <v>0</v>
      </c>
      <c r="U365" s="103">
        <v>0</v>
      </c>
      <c r="V365" s="99">
        <f t="shared" si="105"/>
        <v>0</v>
      </c>
      <c r="W365" s="103">
        <v>1.0269999999999999</v>
      </c>
      <c r="X365" s="104">
        <f t="shared" si="106"/>
        <v>3.1517472709919563</v>
      </c>
      <c r="Y365" s="103">
        <v>0</v>
      </c>
      <c r="Z365" s="99">
        <f t="shared" si="107"/>
        <v>0</v>
      </c>
      <c r="AA365" s="103">
        <v>0</v>
      </c>
      <c r="AB365" s="105">
        <f t="shared" si="108"/>
        <v>0</v>
      </c>
      <c r="AC365" s="106">
        <f t="shared" si="112"/>
        <v>3.391</v>
      </c>
      <c r="AD365" s="105">
        <f t="shared" si="109"/>
        <v>10.406596880169158</v>
      </c>
    </row>
    <row r="366" spans="1:30" x14ac:dyDescent="0.2">
      <c r="A366" s="101">
        <v>39080</v>
      </c>
      <c r="B366" s="102" t="s">
        <v>267</v>
      </c>
      <c r="C366" s="103">
        <v>0</v>
      </c>
      <c r="D366" s="104">
        <f t="shared" si="110"/>
        <v>0</v>
      </c>
      <c r="E366" s="103">
        <v>0</v>
      </c>
      <c r="F366" s="99">
        <f t="shared" ref="F366:H381" si="114">E366*1000000/325851</f>
        <v>0</v>
      </c>
      <c r="G366" s="103">
        <v>0</v>
      </c>
      <c r="H366" s="104">
        <f t="shared" si="114"/>
        <v>0</v>
      </c>
      <c r="I366" s="103">
        <v>0</v>
      </c>
      <c r="J366" s="99">
        <f t="shared" si="99"/>
        <v>0</v>
      </c>
      <c r="K366" s="103">
        <v>0</v>
      </c>
      <c r="L366" s="104">
        <f t="shared" si="100"/>
        <v>0</v>
      </c>
      <c r="M366" s="103">
        <v>1.508</v>
      </c>
      <c r="N366" s="99">
        <f t="shared" si="101"/>
        <v>4.627882068798316</v>
      </c>
      <c r="O366" s="103">
        <v>0</v>
      </c>
      <c r="P366" s="104">
        <f t="shared" si="102"/>
        <v>0</v>
      </c>
      <c r="Q366" s="103">
        <v>0.874</v>
      </c>
      <c r="R366" s="99">
        <f t="shared" si="103"/>
        <v>2.6822075120223658</v>
      </c>
      <c r="S366" s="103">
        <v>0</v>
      </c>
      <c r="T366" s="104">
        <f t="shared" si="104"/>
        <v>0</v>
      </c>
      <c r="U366" s="103">
        <v>0</v>
      </c>
      <c r="V366" s="99">
        <f t="shared" si="105"/>
        <v>0</v>
      </c>
      <c r="W366" s="103">
        <v>0.33900000000000002</v>
      </c>
      <c r="X366" s="104">
        <f t="shared" si="106"/>
        <v>1.040352799285563</v>
      </c>
      <c r="Y366" s="103">
        <v>0</v>
      </c>
      <c r="Z366" s="99">
        <f t="shared" si="107"/>
        <v>0</v>
      </c>
      <c r="AA366" s="103">
        <v>0</v>
      </c>
      <c r="AB366" s="105">
        <f t="shared" si="108"/>
        <v>0</v>
      </c>
      <c r="AC366" s="106">
        <f t="shared" si="112"/>
        <v>2.7210000000000001</v>
      </c>
      <c r="AD366" s="105">
        <f t="shared" si="109"/>
        <v>8.3504423801062444</v>
      </c>
    </row>
    <row r="367" spans="1:30" x14ac:dyDescent="0.2">
      <c r="A367" s="101">
        <v>39081</v>
      </c>
      <c r="B367" s="102" t="s">
        <v>268</v>
      </c>
      <c r="C367" s="103">
        <v>0</v>
      </c>
      <c r="D367" s="104">
        <f t="shared" si="110"/>
        <v>0</v>
      </c>
      <c r="E367" s="103">
        <v>0</v>
      </c>
      <c r="F367" s="99">
        <f t="shared" si="114"/>
        <v>0</v>
      </c>
      <c r="G367" s="103">
        <v>0</v>
      </c>
      <c r="H367" s="104">
        <f t="shared" si="114"/>
        <v>0</v>
      </c>
      <c r="I367" s="103">
        <v>0</v>
      </c>
      <c r="J367" s="99">
        <f t="shared" si="99"/>
        <v>0</v>
      </c>
      <c r="K367" s="103">
        <v>0</v>
      </c>
      <c r="L367" s="104">
        <f t="shared" si="100"/>
        <v>0</v>
      </c>
      <c r="M367" s="103">
        <v>1.5089999999999999</v>
      </c>
      <c r="N367" s="99">
        <f t="shared" si="101"/>
        <v>4.6309509561118425</v>
      </c>
      <c r="O367" s="103">
        <v>0</v>
      </c>
      <c r="P367" s="104">
        <f t="shared" si="102"/>
        <v>0</v>
      </c>
      <c r="Q367" s="103">
        <v>0.878</v>
      </c>
      <c r="R367" s="99">
        <f t="shared" si="103"/>
        <v>2.6944830612764732</v>
      </c>
      <c r="S367" s="103">
        <v>0</v>
      </c>
      <c r="T367" s="104">
        <f t="shared" si="104"/>
        <v>0</v>
      </c>
      <c r="U367" s="103">
        <v>0</v>
      </c>
      <c r="V367" s="99">
        <f t="shared" si="105"/>
        <v>0</v>
      </c>
      <c r="W367" s="103">
        <v>0</v>
      </c>
      <c r="X367" s="104">
        <f t="shared" si="106"/>
        <v>0</v>
      </c>
      <c r="Y367" s="103">
        <v>0</v>
      </c>
      <c r="Z367" s="99">
        <f t="shared" si="107"/>
        <v>0</v>
      </c>
      <c r="AA367" s="103">
        <v>0</v>
      </c>
      <c r="AB367" s="105">
        <f t="shared" si="108"/>
        <v>0</v>
      </c>
      <c r="AC367" s="106">
        <f t="shared" si="112"/>
        <v>2.387</v>
      </c>
      <c r="AD367" s="105">
        <f t="shared" si="109"/>
        <v>7.3254340173883152</v>
      </c>
    </row>
    <row r="368" spans="1:30" ht="13.5" thickBot="1" x14ac:dyDescent="0.25">
      <c r="A368" s="107">
        <v>39082</v>
      </c>
      <c r="B368" s="108" t="s">
        <v>269</v>
      </c>
      <c r="C368" s="109">
        <v>0</v>
      </c>
      <c r="D368" s="110">
        <f t="shared" si="110"/>
        <v>0</v>
      </c>
      <c r="E368" s="109">
        <v>0</v>
      </c>
      <c r="F368" s="111">
        <f t="shared" si="114"/>
        <v>0</v>
      </c>
      <c r="G368" s="109">
        <v>0</v>
      </c>
      <c r="H368" s="110">
        <f t="shared" si="114"/>
        <v>0</v>
      </c>
      <c r="I368" s="109">
        <v>4.7E-2</v>
      </c>
      <c r="J368" s="111">
        <f t="shared" si="99"/>
        <v>0.14423770373575653</v>
      </c>
      <c r="K368" s="109">
        <v>0</v>
      </c>
      <c r="L368" s="110">
        <f t="shared" si="100"/>
        <v>0</v>
      </c>
      <c r="M368" s="109">
        <v>1.51</v>
      </c>
      <c r="N368" s="111">
        <f t="shared" si="101"/>
        <v>4.634019843425369</v>
      </c>
      <c r="O368" s="109">
        <v>0</v>
      </c>
      <c r="P368" s="110">
        <f t="shared" si="102"/>
        <v>0</v>
      </c>
      <c r="Q368" s="109">
        <v>0.83099999999999996</v>
      </c>
      <c r="R368" s="111">
        <f t="shared" si="103"/>
        <v>2.5502453575407165</v>
      </c>
      <c r="S368" s="109">
        <v>0</v>
      </c>
      <c r="T368" s="110">
        <f t="shared" si="104"/>
        <v>0</v>
      </c>
      <c r="U368" s="109">
        <v>0</v>
      </c>
      <c r="V368" s="111">
        <f t="shared" si="105"/>
        <v>0</v>
      </c>
      <c r="W368" s="109">
        <v>0.27100000000000002</v>
      </c>
      <c r="X368" s="110">
        <f t="shared" si="106"/>
        <v>0.83166846196574507</v>
      </c>
      <c r="Y368" s="109">
        <v>0</v>
      </c>
      <c r="Z368" s="111">
        <f t="shared" si="107"/>
        <v>0</v>
      </c>
      <c r="AA368" s="109">
        <v>0</v>
      </c>
      <c r="AB368" s="112">
        <f t="shared" si="108"/>
        <v>0</v>
      </c>
      <c r="AC368" s="111">
        <f t="shared" si="112"/>
        <v>2.6589999999999998</v>
      </c>
      <c r="AD368" s="112">
        <f t="shared" si="109"/>
        <v>8.160171366667587</v>
      </c>
    </row>
    <row r="369" spans="1:30" ht="13.5" thickTop="1" x14ac:dyDescent="0.2">
      <c r="A369" s="101">
        <v>39083</v>
      </c>
      <c r="B369" s="102" t="s">
        <v>115</v>
      </c>
      <c r="C369" s="103">
        <v>0</v>
      </c>
      <c r="D369" s="104">
        <f t="shared" si="110"/>
        <v>0</v>
      </c>
      <c r="E369" s="103">
        <v>0</v>
      </c>
      <c r="F369" s="99">
        <f t="shared" si="114"/>
        <v>0</v>
      </c>
      <c r="G369" s="103">
        <v>0</v>
      </c>
      <c r="H369" s="104">
        <f t="shared" si="114"/>
        <v>0</v>
      </c>
      <c r="I369" s="103">
        <v>0.92500000000000004</v>
      </c>
      <c r="J369" s="99">
        <f t="shared" si="99"/>
        <v>2.8387207650122295</v>
      </c>
      <c r="K369" s="103">
        <v>0</v>
      </c>
      <c r="L369" s="104">
        <f t="shared" si="100"/>
        <v>0</v>
      </c>
      <c r="M369" s="103">
        <v>1.502</v>
      </c>
      <c r="N369" s="99">
        <f t="shared" si="101"/>
        <v>4.6094687449171552</v>
      </c>
      <c r="O369" s="103">
        <v>0</v>
      </c>
      <c r="P369" s="104">
        <f t="shared" si="102"/>
        <v>0</v>
      </c>
      <c r="Q369" s="103">
        <v>0</v>
      </c>
      <c r="R369" s="99">
        <f t="shared" si="103"/>
        <v>0</v>
      </c>
      <c r="S369" s="103">
        <v>0</v>
      </c>
      <c r="T369" s="104">
        <f t="shared" si="104"/>
        <v>0</v>
      </c>
      <c r="U369" s="103">
        <v>0</v>
      </c>
      <c r="V369" s="99">
        <f t="shared" si="105"/>
        <v>0</v>
      </c>
      <c r="W369" s="103">
        <v>0.47799999999999998</v>
      </c>
      <c r="X369" s="104">
        <f t="shared" si="106"/>
        <v>1.4669281358657791</v>
      </c>
      <c r="Y369" s="103">
        <v>0</v>
      </c>
      <c r="Z369" s="99">
        <f t="shared" si="107"/>
        <v>0</v>
      </c>
      <c r="AA369" s="103">
        <v>0</v>
      </c>
      <c r="AB369" s="105">
        <f t="shared" si="108"/>
        <v>0</v>
      </c>
      <c r="AC369" s="106">
        <f t="shared" si="112"/>
        <v>2.9050000000000002</v>
      </c>
      <c r="AD369" s="105">
        <f t="shared" si="109"/>
        <v>8.9151176457951653</v>
      </c>
    </row>
    <row r="370" spans="1:30" x14ac:dyDescent="0.2">
      <c r="A370" s="101">
        <v>39084</v>
      </c>
      <c r="B370" s="102" t="s">
        <v>116</v>
      </c>
      <c r="C370" s="103">
        <v>0</v>
      </c>
      <c r="D370" s="104">
        <f t="shared" si="110"/>
        <v>0</v>
      </c>
      <c r="E370" s="103">
        <v>0</v>
      </c>
      <c r="F370" s="99">
        <f t="shared" si="114"/>
        <v>0</v>
      </c>
      <c r="G370" s="103">
        <v>0</v>
      </c>
      <c r="H370" s="104">
        <f t="shared" si="114"/>
        <v>0</v>
      </c>
      <c r="I370" s="103">
        <v>0.89200000000000002</v>
      </c>
      <c r="J370" s="99">
        <f t="shared" si="99"/>
        <v>2.7374474836658473</v>
      </c>
      <c r="K370" s="103">
        <v>0</v>
      </c>
      <c r="L370" s="104">
        <f t="shared" si="100"/>
        <v>0</v>
      </c>
      <c r="M370" s="103">
        <v>1.486</v>
      </c>
      <c r="N370" s="99">
        <f t="shared" si="101"/>
        <v>4.5603665479007276</v>
      </c>
      <c r="O370" s="103">
        <v>0</v>
      </c>
      <c r="P370" s="104">
        <f t="shared" si="102"/>
        <v>0</v>
      </c>
      <c r="Q370" s="103">
        <v>0</v>
      </c>
      <c r="R370" s="99">
        <f t="shared" si="103"/>
        <v>0</v>
      </c>
      <c r="S370" s="103">
        <v>0</v>
      </c>
      <c r="T370" s="104">
        <f t="shared" si="104"/>
        <v>0</v>
      </c>
      <c r="U370" s="103">
        <v>0</v>
      </c>
      <c r="V370" s="99">
        <f t="shared" si="105"/>
        <v>0</v>
      </c>
      <c r="W370" s="103">
        <v>0.36599999999999999</v>
      </c>
      <c r="X370" s="104">
        <f t="shared" si="106"/>
        <v>1.1232127567507848</v>
      </c>
      <c r="Y370" s="103">
        <v>0</v>
      </c>
      <c r="Z370" s="99">
        <f t="shared" si="107"/>
        <v>0</v>
      </c>
      <c r="AA370" s="103">
        <v>0</v>
      </c>
      <c r="AB370" s="105">
        <f t="shared" si="108"/>
        <v>0</v>
      </c>
      <c r="AC370" s="106">
        <f t="shared" si="112"/>
        <v>2.7440000000000002</v>
      </c>
      <c r="AD370" s="105">
        <f t="shared" si="109"/>
        <v>8.4210267883173593</v>
      </c>
    </row>
    <row r="371" spans="1:30" x14ac:dyDescent="0.2">
      <c r="A371" s="101">
        <v>39085</v>
      </c>
      <c r="B371" s="102" t="s">
        <v>117</v>
      </c>
      <c r="C371" s="103">
        <v>0</v>
      </c>
      <c r="D371" s="104">
        <f t="shared" si="110"/>
        <v>0</v>
      </c>
      <c r="E371" s="103">
        <v>0</v>
      </c>
      <c r="F371" s="99">
        <f t="shared" si="114"/>
        <v>0</v>
      </c>
      <c r="G371" s="103">
        <v>0</v>
      </c>
      <c r="H371" s="104">
        <f t="shared" si="114"/>
        <v>0</v>
      </c>
      <c r="I371" s="103">
        <v>0.49199999999999999</v>
      </c>
      <c r="J371" s="99">
        <f t="shared" si="99"/>
        <v>1.5098925582551534</v>
      </c>
      <c r="K371" s="103">
        <v>0</v>
      </c>
      <c r="L371" s="104">
        <f t="shared" si="100"/>
        <v>0</v>
      </c>
      <c r="M371" s="103">
        <v>1.4790000000000001</v>
      </c>
      <c r="N371" s="99">
        <f t="shared" si="101"/>
        <v>4.5388843367060403</v>
      </c>
      <c r="O371" s="103">
        <v>0</v>
      </c>
      <c r="P371" s="104">
        <f t="shared" si="102"/>
        <v>0</v>
      </c>
      <c r="Q371" s="103">
        <v>0.49299999999999999</v>
      </c>
      <c r="R371" s="99">
        <f t="shared" si="103"/>
        <v>1.5129614455686802</v>
      </c>
      <c r="S371" s="103">
        <v>0</v>
      </c>
      <c r="T371" s="104">
        <f t="shared" si="104"/>
        <v>0</v>
      </c>
      <c r="U371" s="103">
        <v>0</v>
      </c>
      <c r="V371" s="99">
        <f t="shared" si="105"/>
        <v>0</v>
      </c>
      <c r="W371" s="103">
        <v>0.13200000000000001</v>
      </c>
      <c r="X371" s="104">
        <f t="shared" si="106"/>
        <v>0.405093125385529</v>
      </c>
      <c r="Y371" s="103">
        <v>0</v>
      </c>
      <c r="Z371" s="99">
        <f t="shared" si="107"/>
        <v>0</v>
      </c>
      <c r="AA371" s="103">
        <v>0</v>
      </c>
      <c r="AB371" s="105">
        <f t="shared" si="108"/>
        <v>0</v>
      </c>
      <c r="AC371" s="106">
        <f t="shared" si="112"/>
        <v>2.5960000000000001</v>
      </c>
      <c r="AD371" s="105">
        <f t="shared" si="109"/>
        <v>7.9668314659154031</v>
      </c>
    </row>
    <row r="372" spans="1:30" x14ac:dyDescent="0.2">
      <c r="A372" s="101">
        <v>39086</v>
      </c>
      <c r="B372" s="102" t="s">
        <v>118</v>
      </c>
      <c r="C372" s="103">
        <v>0</v>
      </c>
      <c r="D372" s="104">
        <f t="shared" si="110"/>
        <v>0</v>
      </c>
      <c r="E372" s="103">
        <v>0</v>
      </c>
      <c r="F372" s="99">
        <f t="shared" si="114"/>
        <v>0</v>
      </c>
      <c r="G372" s="103">
        <v>0</v>
      </c>
      <c r="H372" s="104">
        <f t="shared" si="114"/>
        <v>0</v>
      </c>
      <c r="I372" s="103">
        <v>0</v>
      </c>
      <c r="J372" s="99">
        <f t="shared" si="99"/>
        <v>0</v>
      </c>
      <c r="K372" s="103">
        <v>0</v>
      </c>
      <c r="L372" s="104">
        <f t="shared" si="100"/>
        <v>0</v>
      </c>
      <c r="M372" s="103">
        <v>1.4830000000000001</v>
      </c>
      <c r="N372" s="99">
        <f t="shared" si="101"/>
        <v>4.5511598859601472</v>
      </c>
      <c r="O372" s="103">
        <v>0</v>
      </c>
      <c r="P372" s="104">
        <f t="shared" si="102"/>
        <v>0</v>
      </c>
      <c r="Q372" s="103">
        <v>0.88400000000000001</v>
      </c>
      <c r="R372" s="99">
        <f t="shared" si="103"/>
        <v>2.7128963851576335</v>
      </c>
      <c r="S372" s="103">
        <v>0</v>
      </c>
      <c r="T372" s="104">
        <f t="shared" si="104"/>
        <v>0</v>
      </c>
      <c r="U372" s="103">
        <v>0</v>
      </c>
      <c r="V372" s="99">
        <f t="shared" si="105"/>
        <v>0</v>
      </c>
      <c r="W372" s="103">
        <v>0.30499999999999999</v>
      </c>
      <c r="X372" s="104">
        <f t="shared" si="106"/>
        <v>0.93601063062565404</v>
      </c>
      <c r="Y372" s="103">
        <v>0</v>
      </c>
      <c r="Z372" s="99">
        <f t="shared" si="107"/>
        <v>0</v>
      </c>
      <c r="AA372" s="103">
        <v>0</v>
      </c>
      <c r="AB372" s="105">
        <f t="shared" si="108"/>
        <v>0</v>
      </c>
      <c r="AC372" s="106">
        <f t="shared" si="112"/>
        <v>2.6720000000000002</v>
      </c>
      <c r="AD372" s="105">
        <f t="shared" si="109"/>
        <v>8.2000669017434351</v>
      </c>
    </row>
    <row r="373" spans="1:30" x14ac:dyDescent="0.2">
      <c r="A373" s="101">
        <v>39087</v>
      </c>
      <c r="B373" s="102" t="s">
        <v>119</v>
      </c>
      <c r="C373" s="103">
        <v>0</v>
      </c>
      <c r="D373" s="104">
        <f t="shared" si="110"/>
        <v>0</v>
      </c>
      <c r="E373" s="103">
        <v>0</v>
      </c>
      <c r="F373" s="99">
        <f t="shared" si="114"/>
        <v>0</v>
      </c>
      <c r="G373" s="103">
        <v>0</v>
      </c>
      <c r="H373" s="104">
        <f t="shared" si="114"/>
        <v>0</v>
      </c>
      <c r="I373" s="103">
        <v>0</v>
      </c>
      <c r="J373" s="99">
        <f t="shared" si="99"/>
        <v>0</v>
      </c>
      <c r="K373" s="103">
        <v>0</v>
      </c>
      <c r="L373" s="104">
        <f t="shared" si="100"/>
        <v>0</v>
      </c>
      <c r="M373" s="103">
        <v>1.4910000000000001</v>
      </c>
      <c r="N373" s="99">
        <f t="shared" si="101"/>
        <v>4.575710984468361</v>
      </c>
      <c r="O373" s="103">
        <v>0</v>
      </c>
      <c r="P373" s="104">
        <f t="shared" si="102"/>
        <v>0</v>
      </c>
      <c r="Q373" s="103">
        <v>0.88400000000000001</v>
      </c>
      <c r="R373" s="99">
        <f t="shared" si="103"/>
        <v>2.7128963851576335</v>
      </c>
      <c r="S373" s="103">
        <v>0</v>
      </c>
      <c r="T373" s="104">
        <f t="shared" si="104"/>
        <v>0</v>
      </c>
      <c r="U373" s="103">
        <v>0</v>
      </c>
      <c r="V373" s="99">
        <f t="shared" si="105"/>
        <v>0</v>
      </c>
      <c r="W373" s="103">
        <v>0.38100000000000001</v>
      </c>
      <c r="X373" s="104">
        <f t="shared" si="106"/>
        <v>1.1692460664536859</v>
      </c>
      <c r="Y373" s="103">
        <v>0</v>
      </c>
      <c r="Z373" s="99">
        <f t="shared" si="107"/>
        <v>0</v>
      </c>
      <c r="AA373" s="103">
        <v>0</v>
      </c>
      <c r="AB373" s="105">
        <f t="shared" si="108"/>
        <v>0</v>
      </c>
      <c r="AC373" s="106">
        <f t="shared" si="112"/>
        <v>2.7560000000000002</v>
      </c>
      <c r="AD373" s="105">
        <f t="shared" si="109"/>
        <v>8.4578534360796809</v>
      </c>
    </row>
    <row r="374" spans="1:30" x14ac:dyDescent="0.2">
      <c r="A374" s="101">
        <v>39088</v>
      </c>
      <c r="B374" s="102" t="s">
        <v>120</v>
      </c>
      <c r="C374" s="103">
        <v>0</v>
      </c>
      <c r="D374" s="104">
        <f t="shared" si="110"/>
        <v>0</v>
      </c>
      <c r="E374" s="103">
        <v>0</v>
      </c>
      <c r="F374" s="99">
        <f t="shared" si="114"/>
        <v>0</v>
      </c>
      <c r="G374" s="103">
        <v>0</v>
      </c>
      <c r="H374" s="104">
        <f t="shared" si="114"/>
        <v>0</v>
      </c>
      <c r="I374" s="103">
        <v>0</v>
      </c>
      <c r="J374" s="99">
        <f t="shared" si="99"/>
        <v>0</v>
      </c>
      <c r="K374" s="103">
        <v>0</v>
      </c>
      <c r="L374" s="104">
        <f t="shared" si="100"/>
        <v>0</v>
      </c>
      <c r="M374" s="103">
        <v>1.4950000000000001</v>
      </c>
      <c r="N374" s="99">
        <f t="shared" si="101"/>
        <v>4.5879865337224679</v>
      </c>
      <c r="O374" s="103">
        <v>0</v>
      </c>
      <c r="P374" s="104">
        <f t="shared" si="102"/>
        <v>0</v>
      </c>
      <c r="Q374" s="103">
        <v>0.89100000000000001</v>
      </c>
      <c r="R374" s="99">
        <f t="shared" si="103"/>
        <v>2.7343785963523204</v>
      </c>
      <c r="S374" s="103">
        <v>0</v>
      </c>
      <c r="T374" s="104">
        <f t="shared" si="104"/>
        <v>0</v>
      </c>
      <c r="U374" s="103">
        <v>0</v>
      </c>
      <c r="V374" s="99">
        <f t="shared" si="105"/>
        <v>0</v>
      </c>
      <c r="W374" s="103">
        <v>0.47499999999999998</v>
      </c>
      <c r="X374" s="104">
        <f t="shared" si="106"/>
        <v>1.4577214739251989</v>
      </c>
      <c r="Y374" s="103">
        <v>0</v>
      </c>
      <c r="Z374" s="99">
        <f t="shared" si="107"/>
        <v>0</v>
      </c>
      <c r="AA374" s="103">
        <v>0</v>
      </c>
      <c r="AB374" s="105">
        <f t="shared" si="108"/>
        <v>0</v>
      </c>
      <c r="AC374" s="106">
        <f t="shared" si="112"/>
        <v>2.8610000000000002</v>
      </c>
      <c r="AD374" s="105">
        <f t="shared" si="109"/>
        <v>8.7800866039999885</v>
      </c>
    </row>
    <row r="375" spans="1:30" x14ac:dyDescent="0.2">
      <c r="A375" s="101">
        <v>39089</v>
      </c>
      <c r="B375" s="102" t="s">
        <v>121</v>
      </c>
      <c r="C375" s="103">
        <v>0</v>
      </c>
      <c r="D375" s="104">
        <f t="shared" si="110"/>
        <v>0</v>
      </c>
      <c r="E375" s="103">
        <v>0</v>
      </c>
      <c r="F375" s="99">
        <f t="shared" si="114"/>
        <v>0</v>
      </c>
      <c r="G375" s="103">
        <v>0</v>
      </c>
      <c r="H375" s="104">
        <f t="shared" si="114"/>
        <v>0</v>
      </c>
      <c r="I375" s="103">
        <v>0</v>
      </c>
      <c r="J375" s="99">
        <f t="shared" si="99"/>
        <v>0</v>
      </c>
      <c r="K375" s="103">
        <v>0</v>
      </c>
      <c r="L375" s="104">
        <f t="shared" si="100"/>
        <v>0</v>
      </c>
      <c r="M375" s="103">
        <v>1.498</v>
      </c>
      <c r="N375" s="99">
        <f t="shared" si="101"/>
        <v>4.5971931956630483</v>
      </c>
      <c r="O375" s="103">
        <v>0</v>
      </c>
      <c r="P375" s="104">
        <f t="shared" si="102"/>
        <v>0</v>
      </c>
      <c r="Q375" s="103">
        <v>0.90300000000000002</v>
      </c>
      <c r="R375" s="99">
        <f t="shared" si="103"/>
        <v>2.7712052441146415</v>
      </c>
      <c r="S375" s="103">
        <v>0</v>
      </c>
      <c r="T375" s="104">
        <f t="shared" si="104"/>
        <v>0</v>
      </c>
      <c r="U375" s="103">
        <v>0</v>
      </c>
      <c r="V375" s="99">
        <f t="shared" si="105"/>
        <v>0</v>
      </c>
      <c r="W375" s="103">
        <v>0.24399999999999999</v>
      </c>
      <c r="X375" s="104">
        <f t="shared" si="106"/>
        <v>0.74880850450052328</v>
      </c>
      <c r="Y375" s="103">
        <v>0</v>
      </c>
      <c r="Z375" s="99">
        <f t="shared" si="107"/>
        <v>0</v>
      </c>
      <c r="AA375" s="103">
        <v>0</v>
      </c>
      <c r="AB375" s="105">
        <f t="shared" si="108"/>
        <v>0</v>
      </c>
      <c r="AC375" s="106">
        <f t="shared" si="112"/>
        <v>2.6449999999999996</v>
      </c>
      <c r="AD375" s="105">
        <f t="shared" si="109"/>
        <v>8.1172069442782124</v>
      </c>
    </row>
    <row r="376" spans="1:30" x14ac:dyDescent="0.2">
      <c r="A376" s="101">
        <v>39090</v>
      </c>
      <c r="B376" s="102" t="s">
        <v>122</v>
      </c>
      <c r="C376" s="103">
        <v>0</v>
      </c>
      <c r="D376" s="104">
        <f t="shared" si="110"/>
        <v>0</v>
      </c>
      <c r="E376" s="103">
        <v>0</v>
      </c>
      <c r="F376" s="99">
        <f t="shared" si="114"/>
        <v>0</v>
      </c>
      <c r="G376" s="103">
        <v>0</v>
      </c>
      <c r="H376" s="104">
        <f t="shared" si="114"/>
        <v>0</v>
      </c>
      <c r="I376" s="103">
        <v>0</v>
      </c>
      <c r="J376" s="99">
        <f t="shared" si="99"/>
        <v>0</v>
      </c>
      <c r="K376" s="103">
        <v>0</v>
      </c>
      <c r="L376" s="104">
        <f t="shared" si="100"/>
        <v>0</v>
      </c>
      <c r="M376" s="103">
        <v>1.5009999999999999</v>
      </c>
      <c r="N376" s="99">
        <f t="shared" si="101"/>
        <v>4.6063998576036287</v>
      </c>
      <c r="O376" s="103">
        <v>0</v>
      </c>
      <c r="P376" s="104">
        <f t="shared" si="102"/>
        <v>0</v>
      </c>
      <c r="Q376" s="103">
        <v>0.89600000000000002</v>
      </c>
      <c r="R376" s="99">
        <f t="shared" si="103"/>
        <v>2.7497230329199542</v>
      </c>
      <c r="S376" s="103">
        <v>0</v>
      </c>
      <c r="T376" s="104">
        <f t="shared" si="104"/>
        <v>0</v>
      </c>
      <c r="U376" s="103">
        <v>0</v>
      </c>
      <c r="V376" s="99">
        <f t="shared" si="105"/>
        <v>0</v>
      </c>
      <c r="W376" s="103">
        <v>2E-3</v>
      </c>
      <c r="X376" s="104">
        <f t="shared" si="106"/>
        <v>6.1377746270534694E-3</v>
      </c>
      <c r="Y376" s="103">
        <v>0</v>
      </c>
      <c r="Z376" s="99">
        <f t="shared" si="107"/>
        <v>0</v>
      </c>
      <c r="AA376" s="103">
        <v>0</v>
      </c>
      <c r="AB376" s="105">
        <f t="shared" si="108"/>
        <v>0</v>
      </c>
      <c r="AC376" s="106">
        <f t="shared" si="112"/>
        <v>2.3989999999999996</v>
      </c>
      <c r="AD376" s="105">
        <f t="shared" si="109"/>
        <v>7.362260665150635</v>
      </c>
    </row>
    <row r="377" spans="1:30" x14ac:dyDescent="0.2">
      <c r="A377" s="101">
        <v>39091</v>
      </c>
      <c r="B377" s="102" t="s">
        <v>123</v>
      </c>
      <c r="C377" s="103">
        <v>0</v>
      </c>
      <c r="D377" s="104">
        <f t="shared" si="110"/>
        <v>0</v>
      </c>
      <c r="E377" s="103">
        <v>0</v>
      </c>
      <c r="F377" s="99">
        <f t="shared" si="114"/>
        <v>0</v>
      </c>
      <c r="G377" s="103">
        <v>0</v>
      </c>
      <c r="H377" s="104">
        <f t="shared" si="114"/>
        <v>0</v>
      </c>
      <c r="I377" s="103">
        <v>0</v>
      </c>
      <c r="J377" s="99">
        <f t="shared" si="99"/>
        <v>0</v>
      </c>
      <c r="K377" s="103">
        <v>0</v>
      </c>
      <c r="L377" s="104">
        <f t="shared" si="100"/>
        <v>0</v>
      </c>
      <c r="M377" s="103">
        <v>1.5029999999999999</v>
      </c>
      <c r="N377" s="99">
        <f t="shared" si="101"/>
        <v>4.6125376322306817</v>
      </c>
      <c r="O377" s="103">
        <v>0</v>
      </c>
      <c r="P377" s="104">
        <f t="shared" si="102"/>
        <v>0</v>
      </c>
      <c r="Q377" s="103">
        <v>0.89200000000000002</v>
      </c>
      <c r="R377" s="99">
        <f t="shared" si="103"/>
        <v>2.7374474836658473</v>
      </c>
      <c r="S377" s="103">
        <v>0</v>
      </c>
      <c r="T377" s="104">
        <f t="shared" si="104"/>
        <v>0</v>
      </c>
      <c r="U377" s="103">
        <v>0</v>
      </c>
      <c r="V377" s="99">
        <f t="shared" si="105"/>
        <v>0</v>
      </c>
      <c r="W377" s="103">
        <v>0.42299999999999999</v>
      </c>
      <c r="X377" s="104">
        <f t="shared" si="106"/>
        <v>1.2981393336218088</v>
      </c>
      <c r="Y377" s="103">
        <v>0</v>
      </c>
      <c r="Z377" s="99">
        <f t="shared" si="107"/>
        <v>0</v>
      </c>
      <c r="AA377" s="103">
        <v>0</v>
      </c>
      <c r="AB377" s="105">
        <f t="shared" si="108"/>
        <v>0</v>
      </c>
      <c r="AC377" s="106">
        <f t="shared" si="112"/>
        <v>2.8180000000000001</v>
      </c>
      <c r="AD377" s="105">
        <f t="shared" si="109"/>
        <v>8.6481244495183383</v>
      </c>
    </row>
    <row r="378" spans="1:30" x14ac:dyDescent="0.2">
      <c r="A378" s="101">
        <v>39092</v>
      </c>
      <c r="B378" s="102" t="s">
        <v>124</v>
      </c>
      <c r="C378" s="103">
        <v>0</v>
      </c>
      <c r="D378" s="104">
        <f t="shared" si="110"/>
        <v>0</v>
      </c>
      <c r="E378" s="103">
        <v>0</v>
      </c>
      <c r="F378" s="99">
        <f t="shared" si="114"/>
        <v>0</v>
      </c>
      <c r="G378" s="103">
        <v>0</v>
      </c>
      <c r="H378" s="104">
        <f t="shared" si="114"/>
        <v>0</v>
      </c>
      <c r="I378" s="103">
        <v>0</v>
      </c>
      <c r="J378" s="99">
        <f t="shared" si="99"/>
        <v>0</v>
      </c>
      <c r="K378" s="103">
        <v>0</v>
      </c>
      <c r="L378" s="104">
        <f t="shared" si="100"/>
        <v>0</v>
      </c>
      <c r="M378" s="103">
        <v>1.5049999999999999</v>
      </c>
      <c r="N378" s="99">
        <f t="shared" si="101"/>
        <v>4.6186754068577356</v>
      </c>
      <c r="O378" s="103">
        <v>0</v>
      </c>
      <c r="P378" s="104">
        <f t="shared" si="102"/>
        <v>0</v>
      </c>
      <c r="Q378" s="103">
        <v>0.88200000000000001</v>
      </c>
      <c r="R378" s="99">
        <f t="shared" si="103"/>
        <v>2.7067586105305801</v>
      </c>
      <c r="S378" s="103">
        <v>0</v>
      </c>
      <c r="T378" s="104">
        <f t="shared" si="104"/>
        <v>0</v>
      </c>
      <c r="U378" s="103">
        <v>0</v>
      </c>
      <c r="V378" s="99">
        <f t="shared" si="105"/>
        <v>0</v>
      </c>
      <c r="W378" s="103">
        <v>0.223</v>
      </c>
      <c r="X378" s="104">
        <f t="shared" si="106"/>
        <v>0.68436187091646183</v>
      </c>
      <c r="Y378" s="103">
        <v>0</v>
      </c>
      <c r="Z378" s="99">
        <f t="shared" si="107"/>
        <v>0</v>
      </c>
      <c r="AA378" s="103">
        <v>0</v>
      </c>
      <c r="AB378" s="105">
        <f t="shared" si="108"/>
        <v>0</v>
      </c>
      <c r="AC378" s="106">
        <f t="shared" si="112"/>
        <v>2.61</v>
      </c>
      <c r="AD378" s="105">
        <f t="shared" si="109"/>
        <v>8.0097958883047777</v>
      </c>
    </row>
    <row r="379" spans="1:30" x14ac:dyDescent="0.2">
      <c r="A379" s="101">
        <v>39093</v>
      </c>
      <c r="B379" s="102" t="s">
        <v>125</v>
      </c>
      <c r="C379" s="103">
        <v>0</v>
      </c>
      <c r="D379" s="104">
        <f t="shared" si="110"/>
        <v>0</v>
      </c>
      <c r="E379" s="103">
        <v>0</v>
      </c>
      <c r="F379" s="99">
        <f t="shared" si="114"/>
        <v>0</v>
      </c>
      <c r="G379" s="103">
        <v>0</v>
      </c>
      <c r="H379" s="104">
        <f t="shared" si="114"/>
        <v>0</v>
      </c>
      <c r="I379" s="103">
        <v>0</v>
      </c>
      <c r="J379" s="99">
        <f t="shared" si="99"/>
        <v>0</v>
      </c>
      <c r="K379" s="103">
        <v>0</v>
      </c>
      <c r="L379" s="104">
        <f t="shared" si="100"/>
        <v>0</v>
      </c>
      <c r="M379" s="103">
        <v>1.5049999999999999</v>
      </c>
      <c r="N379" s="99">
        <f t="shared" si="101"/>
        <v>4.6186754068577356</v>
      </c>
      <c r="O379" s="103">
        <v>0</v>
      </c>
      <c r="P379" s="104">
        <f t="shared" si="102"/>
        <v>0</v>
      </c>
      <c r="Q379" s="103">
        <v>0.877</v>
      </c>
      <c r="R379" s="99">
        <f t="shared" si="103"/>
        <v>2.6914141739629462</v>
      </c>
      <c r="S379" s="103">
        <v>0</v>
      </c>
      <c r="T379" s="104">
        <f t="shared" si="104"/>
        <v>0</v>
      </c>
      <c r="U379" s="103">
        <v>0</v>
      </c>
      <c r="V379" s="99">
        <f t="shared" si="105"/>
        <v>0</v>
      </c>
      <c r="W379" s="103">
        <v>1.024</v>
      </c>
      <c r="X379" s="104">
        <f t="shared" si="106"/>
        <v>3.1425406090513763</v>
      </c>
      <c r="Y379" s="103">
        <v>0</v>
      </c>
      <c r="Z379" s="99">
        <f t="shared" si="107"/>
        <v>0</v>
      </c>
      <c r="AA379" s="103">
        <v>0</v>
      </c>
      <c r="AB379" s="105">
        <f t="shared" si="108"/>
        <v>0</v>
      </c>
      <c r="AC379" s="106">
        <f t="shared" si="112"/>
        <v>3.4059999999999997</v>
      </c>
      <c r="AD379" s="105">
        <f t="shared" si="109"/>
        <v>10.452630189872057</v>
      </c>
    </row>
    <row r="380" spans="1:30" x14ac:dyDescent="0.2">
      <c r="A380" s="101">
        <v>39094</v>
      </c>
      <c r="B380" s="102" t="s">
        <v>126</v>
      </c>
      <c r="C380" s="103">
        <v>0</v>
      </c>
      <c r="D380" s="104">
        <f t="shared" si="110"/>
        <v>0</v>
      </c>
      <c r="E380" s="103">
        <v>0</v>
      </c>
      <c r="F380" s="99">
        <f t="shared" si="114"/>
        <v>0</v>
      </c>
      <c r="G380" s="103">
        <v>0</v>
      </c>
      <c r="H380" s="104">
        <f t="shared" si="114"/>
        <v>0</v>
      </c>
      <c r="I380" s="103">
        <v>0</v>
      </c>
      <c r="J380" s="99">
        <f t="shared" si="99"/>
        <v>0</v>
      </c>
      <c r="K380" s="103">
        <v>0</v>
      </c>
      <c r="L380" s="104">
        <f t="shared" si="100"/>
        <v>0</v>
      </c>
      <c r="M380" s="103">
        <v>1.5089999999999999</v>
      </c>
      <c r="N380" s="99">
        <f t="shared" si="101"/>
        <v>4.6309509561118425</v>
      </c>
      <c r="O380" s="103">
        <v>0</v>
      </c>
      <c r="P380" s="104">
        <f t="shared" si="102"/>
        <v>0</v>
      </c>
      <c r="Q380" s="103">
        <v>0.876</v>
      </c>
      <c r="R380" s="99">
        <f t="shared" si="103"/>
        <v>2.6883452866494197</v>
      </c>
      <c r="S380" s="103">
        <v>0</v>
      </c>
      <c r="T380" s="104">
        <f t="shared" si="104"/>
        <v>0</v>
      </c>
      <c r="U380" s="103">
        <v>0</v>
      </c>
      <c r="V380" s="99">
        <f t="shared" si="105"/>
        <v>0</v>
      </c>
      <c r="W380" s="103">
        <v>0.253</v>
      </c>
      <c r="X380" s="104">
        <f t="shared" si="106"/>
        <v>0.77642849032226391</v>
      </c>
      <c r="Y380" s="103">
        <v>0</v>
      </c>
      <c r="Z380" s="99">
        <f t="shared" si="107"/>
        <v>0</v>
      </c>
      <c r="AA380" s="103">
        <v>0</v>
      </c>
      <c r="AB380" s="105">
        <f t="shared" si="108"/>
        <v>0</v>
      </c>
      <c r="AC380" s="106">
        <f t="shared" si="112"/>
        <v>2.6379999999999999</v>
      </c>
      <c r="AD380" s="105">
        <f t="shared" si="109"/>
        <v>8.0957247330835251</v>
      </c>
    </row>
    <row r="381" spans="1:30" x14ac:dyDescent="0.2">
      <c r="A381" s="101">
        <v>39095</v>
      </c>
      <c r="B381" s="102" t="s">
        <v>127</v>
      </c>
      <c r="C381" s="103">
        <v>0</v>
      </c>
      <c r="D381" s="104">
        <f t="shared" si="110"/>
        <v>0</v>
      </c>
      <c r="E381" s="103">
        <v>0</v>
      </c>
      <c r="F381" s="99">
        <f t="shared" si="114"/>
        <v>0</v>
      </c>
      <c r="G381" s="103">
        <v>0</v>
      </c>
      <c r="H381" s="104">
        <f t="shared" si="114"/>
        <v>0</v>
      </c>
      <c r="I381" s="103">
        <v>0</v>
      </c>
      <c r="J381" s="99">
        <f t="shared" si="99"/>
        <v>0</v>
      </c>
      <c r="K381" s="103">
        <v>0</v>
      </c>
      <c r="L381" s="104">
        <f t="shared" si="100"/>
        <v>0</v>
      </c>
      <c r="M381" s="103">
        <v>1.5089999999999999</v>
      </c>
      <c r="N381" s="99">
        <f t="shared" si="101"/>
        <v>4.6309509561118425</v>
      </c>
      <c r="O381" s="103">
        <v>0</v>
      </c>
      <c r="P381" s="104">
        <f t="shared" si="102"/>
        <v>0</v>
      </c>
      <c r="Q381" s="103">
        <v>0.873</v>
      </c>
      <c r="R381" s="99">
        <f t="shared" si="103"/>
        <v>2.6791386247088393</v>
      </c>
      <c r="S381" s="103">
        <v>0</v>
      </c>
      <c r="T381" s="104">
        <f t="shared" si="104"/>
        <v>0</v>
      </c>
      <c r="U381" s="103">
        <v>0</v>
      </c>
      <c r="V381" s="99">
        <f t="shared" si="105"/>
        <v>0</v>
      </c>
      <c r="W381" s="103">
        <v>0</v>
      </c>
      <c r="X381" s="104">
        <f t="shared" si="106"/>
        <v>0</v>
      </c>
      <c r="Y381" s="103">
        <v>0</v>
      </c>
      <c r="Z381" s="99">
        <f t="shared" si="107"/>
        <v>0</v>
      </c>
      <c r="AA381" s="103">
        <v>0</v>
      </c>
      <c r="AB381" s="105">
        <f t="shared" si="108"/>
        <v>0</v>
      </c>
      <c r="AC381" s="106">
        <f t="shared" si="112"/>
        <v>2.3819999999999997</v>
      </c>
      <c r="AD381" s="105">
        <f t="shared" si="109"/>
        <v>7.3100895808206801</v>
      </c>
    </row>
    <row r="382" spans="1:30" x14ac:dyDescent="0.2">
      <c r="A382" s="101">
        <v>39096</v>
      </c>
      <c r="B382" s="102" t="s">
        <v>128</v>
      </c>
      <c r="C382" s="103">
        <v>0</v>
      </c>
      <c r="D382" s="104">
        <f t="shared" si="110"/>
        <v>0</v>
      </c>
      <c r="E382" s="103">
        <v>0</v>
      </c>
      <c r="F382" s="99">
        <f t="shared" ref="F382:H397" si="115">E382*1000000/325851</f>
        <v>0</v>
      </c>
      <c r="G382" s="103">
        <v>0</v>
      </c>
      <c r="H382" s="104">
        <f t="shared" si="115"/>
        <v>0</v>
      </c>
      <c r="I382" s="103">
        <v>0</v>
      </c>
      <c r="J382" s="99">
        <f t="shared" si="99"/>
        <v>0</v>
      </c>
      <c r="K382" s="103">
        <v>0</v>
      </c>
      <c r="L382" s="104">
        <f t="shared" si="100"/>
        <v>0</v>
      </c>
      <c r="M382" s="103">
        <v>1.51</v>
      </c>
      <c r="N382" s="99">
        <f t="shared" si="101"/>
        <v>4.634019843425369</v>
      </c>
      <c r="O382" s="103">
        <v>0</v>
      </c>
      <c r="P382" s="104">
        <f t="shared" si="102"/>
        <v>0</v>
      </c>
      <c r="Q382" s="103">
        <v>0.875</v>
      </c>
      <c r="R382" s="99">
        <f t="shared" si="103"/>
        <v>2.6852763993358928</v>
      </c>
      <c r="S382" s="103">
        <v>0</v>
      </c>
      <c r="T382" s="104">
        <f t="shared" si="104"/>
        <v>0</v>
      </c>
      <c r="U382" s="103">
        <v>0</v>
      </c>
      <c r="V382" s="99">
        <f t="shared" si="105"/>
        <v>0</v>
      </c>
      <c r="W382" s="103">
        <v>3.4000000000000002E-2</v>
      </c>
      <c r="X382" s="104">
        <f t="shared" si="106"/>
        <v>0.10434216865990897</v>
      </c>
      <c r="Y382" s="103">
        <v>0</v>
      </c>
      <c r="Z382" s="99">
        <f t="shared" si="107"/>
        <v>0</v>
      </c>
      <c r="AA382" s="103">
        <v>0</v>
      </c>
      <c r="AB382" s="105">
        <f t="shared" si="108"/>
        <v>0</v>
      </c>
      <c r="AC382" s="106">
        <f t="shared" si="112"/>
        <v>2.4189999999999996</v>
      </c>
      <c r="AD382" s="105">
        <f t="shared" si="109"/>
        <v>7.4236384114211695</v>
      </c>
    </row>
    <row r="383" spans="1:30" x14ac:dyDescent="0.2">
      <c r="A383" s="101">
        <v>39097</v>
      </c>
      <c r="B383" s="102" t="s">
        <v>129</v>
      </c>
      <c r="C383" s="103">
        <v>0</v>
      </c>
      <c r="D383" s="104">
        <f t="shared" si="110"/>
        <v>0</v>
      </c>
      <c r="E383" s="103">
        <v>0</v>
      </c>
      <c r="F383" s="99">
        <f t="shared" si="115"/>
        <v>0</v>
      </c>
      <c r="G383" s="103">
        <v>0</v>
      </c>
      <c r="H383" s="104">
        <f t="shared" si="115"/>
        <v>0</v>
      </c>
      <c r="I383" s="103">
        <v>0</v>
      </c>
      <c r="J383" s="99">
        <f t="shared" si="99"/>
        <v>0</v>
      </c>
      <c r="K383" s="103">
        <v>0</v>
      </c>
      <c r="L383" s="104">
        <f t="shared" si="100"/>
        <v>0</v>
      </c>
      <c r="M383" s="103">
        <v>1.5109999999999999</v>
      </c>
      <c r="N383" s="99">
        <f t="shared" si="101"/>
        <v>4.6370887307388964</v>
      </c>
      <c r="O383" s="103">
        <v>0</v>
      </c>
      <c r="P383" s="104">
        <f t="shared" si="102"/>
        <v>0</v>
      </c>
      <c r="Q383" s="103">
        <v>0.879</v>
      </c>
      <c r="R383" s="99">
        <f t="shared" si="103"/>
        <v>2.6975519485899997</v>
      </c>
      <c r="S383" s="103">
        <v>0</v>
      </c>
      <c r="T383" s="104">
        <f t="shared" si="104"/>
        <v>0</v>
      </c>
      <c r="U383" s="103">
        <v>0</v>
      </c>
      <c r="V383" s="99">
        <f t="shared" si="105"/>
        <v>0</v>
      </c>
      <c r="W383" s="103">
        <v>1.022</v>
      </c>
      <c r="X383" s="104">
        <f t="shared" si="106"/>
        <v>3.1364028344243229</v>
      </c>
      <c r="Y383" s="103">
        <v>0</v>
      </c>
      <c r="Z383" s="99">
        <f t="shared" si="107"/>
        <v>0</v>
      </c>
      <c r="AA383" s="103">
        <v>0</v>
      </c>
      <c r="AB383" s="105">
        <f t="shared" si="108"/>
        <v>0</v>
      </c>
      <c r="AC383" s="106">
        <f t="shared" si="112"/>
        <v>3.4119999999999999</v>
      </c>
      <c r="AD383" s="105">
        <f t="shared" si="109"/>
        <v>10.471043513753218</v>
      </c>
    </row>
    <row r="384" spans="1:30" x14ac:dyDescent="0.2">
      <c r="A384" s="101">
        <v>39098</v>
      </c>
      <c r="B384" s="102" t="s">
        <v>130</v>
      </c>
      <c r="C384" s="103">
        <v>0</v>
      </c>
      <c r="D384" s="104">
        <f t="shared" si="110"/>
        <v>0</v>
      </c>
      <c r="E384" s="103">
        <v>0</v>
      </c>
      <c r="F384" s="99">
        <f t="shared" si="115"/>
        <v>0</v>
      </c>
      <c r="G384" s="103">
        <v>0</v>
      </c>
      <c r="H384" s="104">
        <f t="shared" si="115"/>
        <v>0</v>
      </c>
      <c r="I384" s="103">
        <v>0</v>
      </c>
      <c r="J384" s="99">
        <f t="shared" si="99"/>
        <v>0</v>
      </c>
      <c r="K384" s="103">
        <v>0</v>
      </c>
      <c r="L384" s="104">
        <f t="shared" si="100"/>
        <v>0</v>
      </c>
      <c r="M384" s="103">
        <v>1.5109999999999999</v>
      </c>
      <c r="N384" s="99">
        <f t="shared" si="101"/>
        <v>4.6370887307388964</v>
      </c>
      <c r="O384" s="103">
        <v>0</v>
      </c>
      <c r="P384" s="104">
        <f t="shared" si="102"/>
        <v>0</v>
      </c>
      <c r="Q384" s="103">
        <v>0.84099999999999997</v>
      </c>
      <c r="R384" s="99">
        <f t="shared" si="103"/>
        <v>2.5809342306759837</v>
      </c>
      <c r="S384" s="103">
        <v>0</v>
      </c>
      <c r="T384" s="104">
        <f t="shared" si="104"/>
        <v>0</v>
      </c>
      <c r="U384" s="103">
        <v>0</v>
      </c>
      <c r="V384" s="99">
        <f t="shared" si="105"/>
        <v>0</v>
      </c>
      <c r="W384" s="103">
        <v>0.246</v>
      </c>
      <c r="X384" s="104">
        <f t="shared" si="106"/>
        <v>0.75494627912757672</v>
      </c>
      <c r="Y384" s="103">
        <v>0</v>
      </c>
      <c r="Z384" s="99">
        <f t="shared" si="107"/>
        <v>0</v>
      </c>
      <c r="AA384" s="103">
        <v>0</v>
      </c>
      <c r="AB384" s="105">
        <f t="shared" si="108"/>
        <v>0</v>
      </c>
      <c r="AC384" s="106">
        <f t="shared" si="112"/>
        <v>2.5979999999999999</v>
      </c>
      <c r="AD384" s="105">
        <f t="shared" si="109"/>
        <v>7.9729692405424561</v>
      </c>
    </row>
    <row r="385" spans="1:30" x14ac:dyDescent="0.2">
      <c r="A385" s="101">
        <v>39099</v>
      </c>
      <c r="B385" s="102" t="s">
        <v>131</v>
      </c>
      <c r="C385" s="103">
        <v>0</v>
      </c>
      <c r="D385" s="104">
        <f t="shared" si="110"/>
        <v>0</v>
      </c>
      <c r="E385" s="103">
        <v>0</v>
      </c>
      <c r="F385" s="99">
        <f t="shared" si="115"/>
        <v>0</v>
      </c>
      <c r="G385" s="103">
        <v>0</v>
      </c>
      <c r="H385" s="104">
        <f t="shared" si="115"/>
        <v>0</v>
      </c>
      <c r="I385" s="103">
        <v>0</v>
      </c>
      <c r="J385" s="99">
        <f t="shared" si="99"/>
        <v>0</v>
      </c>
      <c r="K385" s="103">
        <v>0</v>
      </c>
      <c r="L385" s="104">
        <f t="shared" si="100"/>
        <v>0</v>
      </c>
      <c r="M385" s="103">
        <v>1.514</v>
      </c>
      <c r="N385" s="99">
        <f t="shared" si="101"/>
        <v>4.6462953926794759</v>
      </c>
      <c r="O385" s="103">
        <v>0</v>
      </c>
      <c r="P385" s="104">
        <f t="shared" si="102"/>
        <v>0</v>
      </c>
      <c r="Q385" s="103">
        <v>0.86599999999999999</v>
      </c>
      <c r="R385" s="99">
        <f t="shared" si="103"/>
        <v>2.657656413514152</v>
      </c>
      <c r="S385" s="103">
        <v>0</v>
      </c>
      <c r="T385" s="104">
        <f t="shared" si="104"/>
        <v>0</v>
      </c>
      <c r="U385" s="103">
        <v>0</v>
      </c>
      <c r="V385" s="99">
        <f t="shared" si="105"/>
        <v>0</v>
      </c>
      <c r="W385" s="103">
        <v>0.60499999999999998</v>
      </c>
      <c r="X385" s="104">
        <f t="shared" si="106"/>
        <v>1.8566768246836745</v>
      </c>
      <c r="Y385" s="103">
        <v>0</v>
      </c>
      <c r="Z385" s="99">
        <f t="shared" si="107"/>
        <v>0</v>
      </c>
      <c r="AA385" s="103">
        <v>0</v>
      </c>
      <c r="AB385" s="105">
        <f t="shared" si="108"/>
        <v>0</v>
      </c>
      <c r="AC385" s="106">
        <f t="shared" si="112"/>
        <v>2.9849999999999999</v>
      </c>
      <c r="AD385" s="105">
        <f t="shared" si="109"/>
        <v>9.1606286308773033</v>
      </c>
    </row>
    <row r="386" spans="1:30" x14ac:dyDescent="0.2">
      <c r="A386" s="101">
        <v>39100</v>
      </c>
      <c r="B386" s="102" t="s">
        <v>132</v>
      </c>
      <c r="C386" s="103">
        <v>0</v>
      </c>
      <c r="D386" s="104">
        <f t="shared" si="110"/>
        <v>0</v>
      </c>
      <c r="E386" s="103">
        <v>0</v>
      </c>
      <c r="F386" s="99">
        <f t="shared" si="115"/>
        <v>0</v>
      </c>
      <c r="G386" s="103">
        <v>0</v>
      </c>
      <c r="H386" s="104">
        <f t="shared" si="115"/>
        <v>0</v>
      </c>
      <c r="I386" s="103">
        <v>0</v>
      </c>
      <c r="J386" s="99">
        <f t="shared" si="99"/>
        <v>0</v>
      </c>
      <c r="K386" s="103">
        <v>0</v>
      </c>
      <c r="L386" s="104">
        <f t="shared" si="100"/>
        <v>0</v>
      </c>
      <c r="M386" s="103">
        <v>1.5129999999999999</v>
      </c>
      <c r="N386" s="99">
        <f t="shared" si="101"/>
        <v>4.6432265053659494</v>
      </c>
      <c r="O386" s="103">
        <v>0</v>
      </c>
      <c r="P386" s="104">
        <f t="shared" si="102"/>
        <v>0</v>
      </c>
      <c r="Q386" s="103">
        <v>0.86699999999999999</v>
      </c>
      <c r="R386" s="99">
        <f t="shared" si="103"/>
        <v>2.660725300827679</v>
      </c>
      <c r="S386" s="103">
        <v>0</v>
      </c>
      <c r="T386" s="104">
        <f t="shared" si="104"/>
        <v>0</v>
      </c>
      <c r="U386" s="103">
        <v>0</v>
      </c>
      <c r="V386" s="99">
        <f t="shared" si="105"/>
        <v>0</v>
      </c>
      <c r="W386" s="103">
        <v>0.47699999999999998</v>
      </c>
      <c r="X386" s="104">
        <f t="shared" si="106"/>
        <v>1.4638592485522524</v>
      </c>
      <c r="Y386" s="103">
        <v>0</v>
      </c>
      <c r="Z386" s="99">
        <f t="shared" si="107"/>
        <v>0</v>
      </c>
      <c r="AA386" s="103">
        <v>0</v>
      </c>
      <c r="AB386" s="105">
        <f t="shared" si="108"/>
        <v>0</v>
      </c>
      <c r="AC386" s="106">
        <f t="shared" si="112"/>
        <v>2.8569999999999998</v>
      </c>
      <c r="AD386" s="105">
        <f t="shared" si="109"/>
        <v>8.767811054745879</v>
      </c>
    </row>
    <row r="387" spans="1:30" x14ac:dyDescent="0.2">
      <c r="A387" s="101">
        <v>39101</v>
      </c>
      <c r="B387" s="102" t="s">
        <v>133</v>
      </c>
      <c r="C387" s="103">
        <v>0</v>
      </c>
      <c r="D387" s="104">
        <f t="shared" si="110"/>
        <v>0</v>
      </c>
      <c r="E387" s="103">
        <v>0</v>
      </c>
      <c r="F387" s="99">
        <f t="shared" si="115"/>
        <v>0</v>
      </c>
      <c r="G387" s="103">
        <v>0</v>
      </c>
      <c r="H387" s="104">
        <f t="shared" si="115"/>
        <v>0</v>
      </c>
      <c r="I387" s="103">
        <v>0</v>
      </c>
      <c r="J387" s="99">
        <f t="shared" si="99"/>
        <v>0</v>
      </c>
      <c r="K387" s="103">
        <v>0</v>
      </c>
      <c r="L387" s="104">
        <f t="shared" si="100"/>
        <v>0</v>
      </c>
      <c r="M387" s="103">
        <v>1.5149999999999999</v>
      </c>
      <c r="N387" s="99">
        <f t="shared" si="101"/>
        <v>4.6493642799930033</v>
      </c>
      <c r="O387" s="103">
        <v>0</v>
      </c>
      <c r="P387" s="104">
        <f t="shared" si="102"/>
        <v>0</v>
      </c>
      <c r="Q387" s="103">
        <v>0.86</v>
      </c>
      <c r="R387" s="99">
        <f t="shared" si="103"/>
        <v>2.6392430896329917</v>
      </c>
      <c r="S387" s="103">
        <v>0</v>
      </c>
      <c r="T387" s="104">
        <f t="shared" si="104"/>
        <v>0</v>
      </c>
      <c r="U387" s="103">
        <v>0</v>
      </c>
      <c r="V387" s="99">
        <f t="shared" si="105"/>
        <v>0</v>
      </c>
      <c r="W387" s="103">
        <v>1.016</v>
      </c>
      <c r="X387" s="104">
        <f t="shared" si="106"/>
        <v>3.1179895105431625</v>
      </c>
      <c r="Y387" s="103">
        <v>0</v>
      </c>
      <c r="Z387" s="99">
        <f t="shared" si="107"/>
        <v>0</v>
      </c>
      <c r="AA387" s="103">
        <v>0</v>
      </c>
      <c r="AB387" s="105">
        <f t="shared" si="108"/>
        <v>0</v>
      </c>
      <c r="AC387" s="106">
        <f t="shared" si="112"/>
        <v>3.391</v>
      </c>
      <c r="AD387" s="105">
        <f t="shared" si="109"/>
        <v>10.406596880169158</v>
      </c>
    </row>
    <row r="388" spans="1:30" x14ac:dyDescent="0.2">
      <c r="A388" s="101">
        <v>39102</v>
      </c>
      <c r="B388" s="102" t="s">
        <v>134</v>
      </c>
      <c r="C388" s="103">
        <v>0</v>
      </c>
      <c r="D388" s="104">
        <f t="shared" si="110"/>
        <v>0</v>
      </c>
      <c r="E388" s="103">
        <v>0</v>
      </c>
      <c r="F388" s="99">
        <f t="shared" si="115"/>
        <v>0</v>
      </c>
      <c r="G388" s="103">
        <v>0</v>
      </c>
      <c r="H388" s="104">
        <f t="shared" si="115"/>
        <v>0</v>
      </c>
      <c r="I388" s="103">
        <v>0</v>
      </c>
      <c r="J388" s="99">
        <f t="shared" si="99"/>
        <v>0</v>
      </c>
      <c r="K388" s="103">
        <v>0</v>
      </c>
      <c r="L388" s="104">
        <f t="shared" si="100"/>
        <v>0</v>
      </c>
      <c r="M388" s="103">
        <v>1.514</v>
      </c>
      <c r="N388" s="99">
        <f t="shared" si="101"/>
        <v>4.6462953926794759</v>
      </c>
      <c r="O388" s="103">
        <v>0</v>
      </c>
      <c r="P388" s="104">
        <f t="shared" si="102"/>
        <v>0</v>
      </c>
      <c r="Q388" s="103">
        <v>0.88</v>
      </c>
      <c r="R388" s="99">
        <f t="shared" si="103"/>
        <v>2.7006208359035266</v>
      </c>
      <c r="S388" s="103">
        <v>0</v>
      </c>
      <c r="T388" s="104">
        <f t="shared" si="104"/>
        <v>0</v>
      </c>
      <c r="U388" s="103">
        <v>0</v>
      </c>
      <c r="V388" s="99">
        <f t="shared" si="105"/>
        <v>0</v>
      </c>
      <c r="W388" s="103">
        <v>0.76500000000000001</v>
      </c>
      <c r="X388" s="104">
        <f t="shared" si="106"/>
        <v>2.3476987948479522</v>
      </c>
      <c r="Y388" s="103">
        <v>0</v>
      </c>
      <c r="Z388" s="99">
        <f t="shared" si="107"/>
        <v>0</v>
      </c>
      <c r="AA388" s="103">
        <v>0</v>
      </c>
      <c r="AB388" s="105">
        <f t="shared" si="108"/>
        <v>0</v>
      </c>
      <c r="AC388" s="106">
        <f t="shared" si="112"/>
        <v>3.1590000000000003</v>
      </c>
      <c r="AD388" s="105">
        <f t="shared" si="109"/>
        <v>9.6946150234309556</v>
      </c>
    </row>
    <row r="389" spans="1:30" x14ac:dyDescent="0.2">
      <c r="A389" s="101">
        <v>39103</v>
      </c>
      <c r="B389" s="102" t="s">
        <v>135</v>
      </c>
      <c r="C389" s="103">
        <v>0</v>
      </c>
      <c r="D389" s="104">
        <f t="shared" si="110"/>
        <v>0</v>
      </c>
      <c r="E389" s="103">
        <v>0</v>
      </c>
      <c r="F389" s="99">
        <f t="shared" si="115"/>
        <v>0</v>
      </c>
      <c r="G389" s="103">
        <v>0</v>
      </c>
      <c r="H389" s="104">
        <f t="shared" si="115"/>
        <v>0</v>
      </c>
      <c r="I389" s="103">
        <v>0</v>
      </c>
      <c r="J389" s="99">
        <f t="shared" si="99"/>
        <v>0</v>
      </c>
      <c r="K389" s="103">
        <v>0</v>
      </c>
      <c r="L389" s="104">
        <f t="shared" si="100"/>
        <v>0</v>
      </c>
      <c r="M389" s="103">
        <v>1.5169999999999999</v>
      </c>
      <c r="N389" s="99">
        <f t="shared" si="101"/>
        <v>4.6555020546200563</v>
      </c>
      <c r="O389" s="103">
        <v>0</v>
      </c>
      <c r="P389" s="104">
        <f t="shared" si="102"/>
        <v>0</v>
      </c>
      <c r="Q389" s="103">
        <v>0.88200000000000001</v>
      </c>
      <c r="R389" s="99">
        <f t="shared" si="103"/>
        <v>2.7067586105305801</v>
      </c>
      <c r="S389" s="103">
        <v>0</v>
      </c>
      <c r="T389" s="104">
        <f t="shared" si="104"/>
        <v>0</v>
      </c>
      <c r="U389" s="103">
        <v>0</v>
      </c>
      <c r="V389" s="99">
        <f t="shared" si="105"/>
        <v>0</v>
      </c>
      <c r="W389" s="103">
        <v>0.65100000000000002</v>
      </c>
      <c r="X389" s="104">
        <f t="shared" si="106"/>
        <v>1.9978456411059042</v>
      </c>
      <c r="Y389" s="103">
        <v>0</v>
      </c>
      <c r="Z389" s="99">
        <f t="shared" si="107"/>
        <v>0</v>
      </c>
      <c r="AA389" s="103">
        <v>0</v>
      </c>
      <c r="AB389" s="105">
        <f t="shared" si="108"/>
        <v>0</v>
      </c>
      <c r="AC389" s="106">
        <f t="shared" si="112"/>
        <v>3.05</v>
      </c>
      <c r="AD389" s="105">
        <f t="shared" si="109"/>
        <v>9.3601063062565402</v>
      </c>
    </row>
    <row r="390" spans="1:30" x14ac:dyDescent="0.2">
      <c r="A390" s="101">
        <v>39104</v>
      </c>
      <c r="B390" s="102" t="s">
        <v>136</v>
      </c>
      <c r="C390" s="103">
        <v>0</v>
      </c>
      <c r="D390" s="104">
        <f t="shared" si="110"/>
        <v>0</v>
      </c>
      <c r="E390" s="103">
        <v>0</v>
      </c>
      <c r="F390" s="99">
        <f t="shared" si="115"/>
        <v>0</v>
      </c>
      <c r="G390" s="103">
        <v>0</v>
      </c>
      <c r="H390" s="104">
        <f t="shared" si="115"/>
        <v>0</v>
      </c>
      <c r="I390" s="103">
        <v>0</v>
      </c>
      <c r="J390" s="99">
        <f t="shared" si="99"/>
        <v>0</v>
      </c>
      <c r="K390" s="103">
        <v>0</v>
      </c>
      <c r="L390" s="104">
        <f t="shared" si="100"/>
        <v>0</v>
      </c>
      <c r="M390" s="103">
        <v>1.516</v>
      </c>
      <c r="N390" s="99">
        <f t="shared" si="101"/>
        <v>4.6524331673065298</v>
      </c>
      <c r="O390" s="103">
        <v>0</v>
      </c>
      <c r="P390" s="104">
        <f t="shared" si="102"/>
        <v>0</v>
      </c>
      <c r="Q390" s="103">
        <v>0.88400000000000001</v>
      </c>
      <c r="R390" s="99">
        <f t="shared" si="103"/>
        <v>2.7128963851576335</v>
      </c>
      <c r="S390" s="103">
        <v>0</v>
      </c>
      <c r="T390" s="104">
        <f t="shared" si="104"/>
        <v>0</v>
      </c>
      <c r="U390" s="103">
        <v>0</v>
      </c>
      <c r="V390" s="99">
        <f t="shared" si="105"/>
        <v>0</v>
      </c>
      <c r="W390" s="103">
        <v>1.006</v>
      </c>
      <c r="X390" s="104">
        <f t="shared" si="106"/>
        <v>3.0873006374078948</v>
      </c>
      <c r="Y390" s="103">
        <v>0</v>
      </c>
      <c r="Z390" s="99">
        <f t="shared" si="107"/>
        <v>0</v>
      </c>
      <c r="AA390" s="103">
        <v>0</v>
      </c>
      <c r="AB390" s="105">
        <f t="shared" si="108"/>
        <v>0</v>
      </c>
      <c r="AC390" s="106">
        <f t="shared" si="112"/>
        <v>3.4059999999999997</v>
      </c>
      <c r="AD390" s="105">
        <f t="shared" si="109"/>
        <v>10.452630189872057</v>
      </c>
    </row>
    <row r="391" spans="1:30" x14ac:dyDescent="0.2">
      <c r="A391" s="101">
        <v>39105</v>
      </c>
      <c r="B391" s="102" t="s">
        <v>137</v>
      </c>
      <c r="C391" s="103">
        <v>0</v>
      </c>
      <c r="D391" s="104">
        <f t="shared" si="110"/>
        <v>0</v>
      </c>
      <c r="E391" s="103">
        <v>0</v>
      </c>
      <c r="F391" s="99">
        <f t="shared" si="115"/>
        <v>0</v>
      </c>
      <c r="G391" s="103">
        <v>0</v>
      </c>
      <c r="H391" s="104">
        <f t="shared" si="115"/>
        <v>0</v>
      </c>
      <c r="I391" s="103">
        <v>0</v>
      </c>
      <c r="J391" s="99">
        <f t="shared" si="99"/>
        <v>0</v>
      </c>
      <c r="K391" s="103">
        <v>0</v>
      </c>
      <c r="L391" s="104">
        <f t="shared" si="100"/>
        <v>0</v>
      </c>
      <c r="M391" s="103">
        <v>1.5189999999999999</v>
      </c>
      <c r="N391" s="99">
        <f t="shared" si="101"/>
        <v>4.6616398292471102</v>
      </c>
      <c r="O391" s="103">
        <v>0</v>
      </c>
      <c r="P391" s="104">
        <f t="shared" si="102"/>
        <v>0</v>
      </c>
      <c r="Q391" s="103">
        <v>0.88</v>
      </c>
      <c r="R391" s="99">
        <f t="shared" si="103"/>
        <v>2.7006208359035266</v>
      </c>
      <c r="S391" s="103">
        <v>0</v>
      </c>
      <c r="T391" s="104">
        <f t="shared" si="104"/>
        <v>0</v>
      </c>
      <c r="U391" s="103">
        <v>0</v>
      </c>
      <c r="V391" s="99">
        <f t="shared" si="105"/>
        <v>0</v>
      </c>
      <c r="W391" s="103">
        <v>0.71599999999999997</v>
      </c>
      <c r="X391" s="104">
        <f t="shared" si="106"/>
        <v>2.197323316485142</v>
      </c>
      <c r="Y391" s="103">
        <v>0</v>
      </c>
      <c r="Z391" s="99">
        <f t="shared" si="107"/>
        <v>0</v>
      </c>
      <c r="AA391" s="103">
        <v>0</v>
      </c>
      <c r="AB391" s="105">
        <f t="shared" si="108"/>
        <v>0</v>
      </c>
      <c r="AC391" s="106">
        <f t="shared" si="112"/>
        <v>3.1150000000000002</v>
      </c>
      <c r="AD391" s="105">
        <f t="shared" si="109"/>
        <v>9.5595839816357788</v>
      </c>
    </row>
    <row r="392" spans="1:30" x14ac:dyDescent="0.2">
      <c r="A392" s="101">
        <v>39106</v>
      </c>
      <c r="B392" s="102" t="s">
        <v>138</v>
      </c>
      <c r="C392" s="103">
        <v>0</v>
      </c>
      <c r="D392" s="104">
        <f t="shared" si="110"/>
        <v>0</v>
      </c>
      <c r="E392" s="103">
        <v>0</v>
      </c>
      <c r="F392" s="99">
        <f t="shared" si="115"/>
        <v>0</v>
      </c>
      <c r="G392" s="103">
        <v>0</v>
      </c>
      <c r="H392" s="104">
        <f t="shared" si="115"/>
        <v>0</v>
      </c>
      <c r="I392" s="103">
        <v>0</v>
      </c>
      <c r="J392" s="99">
        <f t="shared" si="99"/>
        <v>0</v>
      </c>
      <c r="K392" s="103">
        <v>0</v>
      </c>
      <c r="L392" s="104">
        <f t="shared" si="100"/>
        <v>0</v>
      </c>
      <c r="M392" s="103">
        <v>1.518</v>
      </c>
      <c r="N392" s="99">
        <f t="shared" si="101"/>
        <v>4.6585709419335828</v>
      </c>
      <c r="O392" s="103">
        <v>0</v>
      </c>
      <c r="P392" s="104">
        <f t="shared" si="102"/>
        <v>0</v>
      </c>
      <c r="Q392" s="103">
        <v>0.88</v>
      </c>
      <c r="R392" s="99">
        <f t="shared" si="103"/>
        <v>2.7006208359035266</v>
      </c>
      <c r="S392" s="103">
        <v>0</v>
      </c>
      <c r="T392" s="104">
        <f t="shared" si="104"/>
        <v>0</v>
      </c>
      <c r="U392" s="103">
        <v>0</v>
      </c>
      <c r="V392" s="99">
        <f t="shared" si="105"/>
        <v>0</v>
      </c>
      <c r="W392" s="103">
        <v>0.55200000000000005</v>
      </c>
      <c r="X392" s="104">
        <f t="shared" si="106"/>
        <v>1.6940257970667576</v>
      </c>
      <c r="Y392" s="103">
        <v>0</v>
      </c>
      <c r="Z392" s="99">
        <f t="shared" si="107"/>
        <v>0</v>
      </c>
      <c r="AA392" s="103">
        <v>0</v>
      </c>
      <c r="AB392" s="105">
        <f t="shared" si="108"/>
        <v>0</v>
      </c>
      <c r="AC392" s="106">
        <f t="shared" si="112"/>
        <v>2.95</v>
      </c>
      <c r="AD392" s="105">
        <f t="shared" si="109"/>
        <v>9.0532175749038668</v>
      </c>
    </row>
    <row r="393" spans="1:30" x14ac:dyDescent="0.2">
      <c r="A393" s="101">
        <v>39107</v>
      </c>
      <c r="B393" s="102" t="s">
        <v>139</v>
      </c>
      <c r="C393" s="103">
        <v>0</v>
      </c>
      <c r="D393" s="104">
        <f t="shared" si="110"/>
        <v>0</v>
      </c>
      <c r="E393" s="103">
        <v>0</v>
      </c>
      <c r="F393" s="99">
        <f t="shared" si="115"/>
        <v>0</v>
      </c>
      <c r="G393" s="103">
        <v>0</v>
      </c>
      <c r="H393" s="104">
        <f t="shared" si="115"/>
        <v>0</v>
      </c>
      <c r="I393" s="103">
        <v>0</v>
      </c>
      <c r="J393" s="99">
        <f t="shared" si="99"/>
        <v>0</v>
      </c>
      <c r="K393" s="103">
        <v>0</v>
      </c>
      <c r="L393" s="104">
        <f t="shared" si="100"/>
        <v>0</v>
      </c>
      <c r="M393" s="103">
        <v>1.518</v>
      </c>
      <c r="N393" s="99">
        <f t="shared" si="101"/>
        <v>4.6585709419335828</v>
      </c>
      <c r="O393" s="103">
        <v>0</v>
      </c>
      <c r="P393" s="104">
        <f t="shared" si="102"/>
        <v>0</v>
      </c>
      <c r="Q393" s="103">
        <v>0.878</v>
      </c>
      <c r="R393" s="99">
        <f t="shared" si="103"/>
        <v>2.6944830612764732</v>
      </c>
      <c r="S393" s="103">
        <v>0</v>
      </c>
      <c r="T393" s="104">
        <f t="shared" si="104"/>
        <v>0</v>
      </c>
      <c r="U393" s="103">
        <v>0</v>
      </c>
      <c r="V393" s="99">
        <f t="shared" si="105"/>
        <v>0</v>
      </c>
      <c r="W393" s="103">
        <v>0</v>
      </c>
      <c r="X393" s="104">
        <f t="shared" si="106"/>
        <v>0</v>
      </c>
      <c r="Y393" s="103">
        <v>0</v>
      </c>
      <c r="Z393" s="99">
        <f t="shared" si="107"/>
        <v>0</v>
      </c>
      <c r="AA393" s="103">
        <v>0</v>
      </c>
      <c r="AB393" s="105">
        <f t="shared" si="108"/>
        <v>0</v>
      </c>
      <c r="AC393" s="106">
        <f t="shared" si="112"/>
        <v>2.3959999999999999</v>
      </c>
      <c r="AD393" s="105">
        <f t="shared" si="109"/>
        <v>7.3530540032100564</v>
      </c>
    </row>
    <row r="394" spans="1:30" x14ac:dyDescent="0.2">
      <c r="A394" s="101">
        <v>39108</v>
      </c>
      <c r="B394" s="102" t="s">
        <v>140</v>
      </c>
      <c r="C394" s="103">
        <v>0</v>
      </c>
      <c r="D394" s="104">
        <f t="shared" si="110"/>
        <v>0</v>
      </c>
      <c r="E394" s="103">
        <v>0</v>
      </c>
      <c r="F394" s="99">
        <f t="shared" si="115"/>
        <v>0</v>
      </c>
      <c r="G394" s="103">
        <v>0</v>
      </c>
      <c r="H394" s="104">
        <f t="shared" si="115"/>
        <v>0</v>
      </c>
      <c r="I394" s="103">
        <v>0</v>
      </c>
      <c r="J394" s="99">
        <f t="shared" si="99"/>
        <v>0</v>
      </c>
      <c r="K394" s="103">
        <v>0</v>
      </c>
      <c r="L394" s="104">
        <f t="shared" si="100"/>
        <v>0</v>
      </c>
      <c r="M394" s="103">
        <v>1.5189999999999999</v>
      </c>
      <c r="N394" s="99">
        <f t="shared" si="101"/>
        <v>4.6616398292471102</v>
      </c>
      <c r="O394" s="103">
        <v>0</v>
      </c>
      <c r="P394" s="104">
        <f t="shared" si="102"/>
        <v>0</v>
      </c>
      <c r="Q394" s="103">
        <v>0.874</v>
      </c>
      <c r="R394" s="99">
        <f t="shared" si="103"/>
        <v>2.6822075120223658</v>
      </c>
      <c r="S394" s="103">
        <v>0</v>
      </c>
      <c r="T394" s="104">
        <f t="shared" si="104"/>
        <v>0</v>
      </c>
      <c r="U394" s="103">
        <v>0</v>
      </c>
      <c r="V394" s="99">
        <f t="shared" si="105"/>
        <v>0</v>
      </c>
      <c r="W394" s="103">
        <v>0.10199999999999999</v>
      </c>
      <c r="X394" s="104">
        <f t="shared" si="106"/>
        <v>0.31302650597972692</v>
      </c>
      <c r="Y394" s="103">
        <v>0</v>
      </c>
      <c r="Z394" s="99">
        <f t="shared" si="107"/>
        <v>0</v>
      </c>
      <c r="AA394" s="103">
        <v>0</v>
      </c>
      <c r="AB394" s="105">
        <f t="shared" si="108"/>
        <v>0</v>
      </c>
      <c r="AC394" s="106">
        <f t="shared" si="112"/>
        <v>2.4949999999999997</v>
      </c>
      <c r="AD394" s="105">
        <f t="shared" si="109"/>
        <v>7.6568738472492015</v>
      </c>
    </row>
    <row r="395" spans="1:30" x14ac:dyDescent="0.2">
      <c r="A395" s="101">
        <v>39109</v>
      </c>
      <c r="B395" s="102" t="s">
        <v>141</v>
      </c>
      <c r="C395" s="103">
        <v>0</v>
      </c>
      <c r="D395" s="104">
        <f t="shared" si="110"/>
        <v>0</v>
      </c>
      <c r="E395" s="103">
        <v>0</v>
      </c>
      <c r="F395" s="99">
        <f t="shared" si="115"/>
        <v>0</v>
      </c>
      <c r="G395" s="103">
        <v>0</v>
      </c>
      <c r="H395" s="104">
        <f t="shared" si="115"/>
        <v>0</v>
      </c>
      <c r="I395" s="103">
        <v>0</v>
      </c>
      <c r="J395" s="99">
        <f t="shared" si="99"/>
        <v>0</v>
      </c>
      <c r="K395" s="103">
        <v>0</v>
      </c>
      <c r="L395" s="104">
        <f t="shared" si="100"/>
        <v>0</v>
      </c>
      <c r="M395" s="103">
        <v>1.52</v>
      </c>
      <c r="N395" s="99">
        <f t="shared" si="101"/>
        <v>4.6647087165606367</v>
      </c>
      <c r="O395" s="103">
        <v>0</v>
      </c>
      <c r="P395" s="104">
        <f t="shared" si="102"/>
        <v>0</v>
      </c>
      <c r="Q395" s="103">
        <v>0.872</v>
      </c>
      <c r="R395" s="99">
        <f t="shared" si="103"/>
        <v>2.6760697373953124</v>
      </c>
      <c r="S395" s="103">
        <v>0</v>
      </c>
      <c r="T395" s="104">
        <f t="shared" si="104"/>
        <v>0</v>
      </c>
      <c r="U395" s="103">
        <v>0</v>
      </c>
      <c r="V395" s="99">
        <f t="shared" si="105"/>
        <v>0</v>
      </c>
      <c r="W395" s="103">
        <v>0.99299999999999999</v>
      </c>
      <c r="X395" s="104">
        <f t="shared" si="106"/>
        <v>3.0474051023320476</v>
      </c>
      <c r="Y395" s="103">
        <v>0</v>
      </c>
      <c r="Z395" s="99">
        <f t="shared" si="107"/>
        <v>0</v>
      </c>
      <c r="AA395" s="103">
        <v>0</v>
      </c>
      <c r="AB395" s="105">
        <f t="shared" si="108"/>
        <v>0</v>
      </c>
      <c r="AC395" s="106">
        <f t="shared" si="112"/>
        <v>3.3849999999999998</v>
      </c>
      <c r="AD395" s="105">
        <f t="shared" si="109"/>
        <v>10.388183556287997</v>
      </c>
    </row>
    <row r="396" spans="1:30" x14ac:dyDescent="0.2">
      <c r="A396" s="101">
        <v>39110</v>
      </c>
      <c r="B396" s="102" t="s">
        <v>142</v>
      </c>
      <c r="C396" s="103">
        <v>0</v>
      </c>
      <c r="D396" s="104">
        <f t="shared" si="110"/>
        <v>0</v>
      </c>
      <c r="E396" s="103">
        <v>0</v>
      </c>
      <c r="F396" s="99">
        <f t="shared" si="115"/>
        <v>0</v>
      </c>
      <c r="G396" s="103">
        <v>0</v>
      </c>
      <c r="H396" s="104">
        <f t="shared" si="115"/>
        <v>0</v>
      </c>
      <c r="I396" s="103">
        <v>0</v>
      </c>
      <c r="J396" s="99">
        <f t="shared" si="99"/>
        <v>0</v>
      </c>
      <c r="K396" s="103">
        <v>0</v>
      </c>
      <c r="L396" s="104">
        <f t="shared" si="100"/>
        <v>0</v>
      </c>
      <c r="M396" s="103">
        <v>1.52</v>
      </c>
      <c r="N396" s="99">
        <f t="shared" si="101"/>
        <v>4.6647087165606367</v>
      </c>
      <c r="O396" s="103">
        <v>0</v>
      </c>
      <c r="P396" s="104">
        <f t="shared" si="102"/>
        <v>0</v>
      </c>
      <c r="Q396" s="103">
        <v>0.87</v>
      </c>
      <c r="R396" s="99">
        <f t="shared" si="103"/>
        <v>2.6699319627682589</v>
      </c>
      <c r="S396" s="103">
        <v>0</v>
      </c>
      <c r="T396" s="104">
        <f t="shared" si="104"/>
        <v>0</v>
      </c>
      <c r="U396" s="103">
        <v>0</v>
      </c>
      <c r="V396" s="99">
        <f t="shared" si="105"/>
        <v>0</v>
      </c>
      <c r="W396" s="103">
        <v>0.375</v>
      </c>
      <c r="X396" s="104">
        <f t="shared" si="106"/>
        <v>1.1508327425725255</v>
      </c>
      <c r="Y396" s="103">
        <v>0</v>
      </c>
      <c r="Z396" s="99">
        <f t="shared" si="107"/>
        <v>0</v>
      </c>
      <c r="AA396" s="103">
        <v>0</v>
      </c>
      <c r="AB396" s="105">
        <f t="shared" si="108"/>
        <v>0</v>
      </c>
      <c r="AC396" s="106">
        <f t="shared" si="112"/>
        <v>2.7650000000000001</v>
      </c>
      <c r="AD396" s="105">
        <f t="shared" si="109"/>
        <v>8.4854734219014212</v>
      </c>
    </row>
    <row r="397" spans="1:30" x14ac:dyDescent="0.2">
      <c r="A397" s="101">
        <v>39111</v>
      </c>
      <c r="B397" s="102" t="s">
        <v>143</v>
      </c>
      <c r="C397" s="103">
        <v>0</v>
      </c>
      <c r="D397" s="104">
        <f t="shared" si="110"/>
        <v>0</v>
      </c>
      <c r="E397" s="103">
        <v>0</v>
      </c>
      <c r="F397" s="99">
        <f t="shared" si="115"/>
        <v>0</v>
      </c>
      <c r="G397" s="103">
        <v>0</v>
      </c>
      <c r="H397" s="104">
        <f t="shared" si="115"/>
        <v>0</v>
      </c>
      <c r="I397" s="103">
        <v>0</v>
      </c>
      <c r="J397" s="99">
        <f t="shared" ref="J397:J460" si="116">I397*1000000/325851</f>
        <v>0</v>
      </c>
      <c r="K397" s="103">
        <v>0</v>
      </c>
      <c r="L397" s="104">
        <f t="shared" ref="L397:L460" si="117">K397*1000000/325851</f>
        <v>0</v>
      </c>
      <c r="M397" s="103">
        <v>1.52</v>
      </c>
      <c r="N397" s="99">
        <f t="shared" ref="N397:N460" si="118">M397*1000000/325851</f>
        <v>4.6647087165606367</v>
      </c>
      <c r="O397" s="103">
        <v>0</v>
      </c>
      <c r="P397" s="104">
        <f t="shared" ref="P397:P460" si="119">O397*1000000/325851</f>
        <v>0</v>
      </c>
      <c r="Q397" s="103">
        <v>0.86799999999999999</v>
      </c>
      <c r="R397" s="99">
        <f t="shared" ref="R397:R460" si="120">Q397*1000000/325851</f>
        <v>2.6637941881412055</v>
      </c>
      <c r="S397" s="103">
        <v>0</v>
      </c>
      <c r="T397" s="104">
        <f t="shared" ref="T397:T460" si="121">S397*1000000/325851</f>
        <v>0</v>
      </c>
      <c r="U397" s="103">
        <v>0</v>
      </c>
      <c r="V397" s="99">
        <f t="shared" ref="V397:V460" si="122">U397*1000000/325851</f>
        <v>0</v>
      </c>
      <c r="W397" s="103">
        <v>0.78400000000000003</v>
      </c>
      <c r="X397" s="104">
        <f t="shared" ref="X397:X460" si="123">W397*1000000/325851</f>
        <v>2.4060076538049597</v>
      </c>
      <c r="Y397" s="103">
        <v>0</v>
      </c>
      <c r="Z397" s="99">
        <f t="shared" ref="Z397:Z460" si="124">Y397*1000000/325851</f>
        <v>0</v>
      </c>
      <c r="AA397" s="103">
        <v>0</v>
      </c>
      <c r="AB397" s="105">
        <f t="shared" ref="AB397:AB460" si="125">AA397*1000000/325851</f>
        <v>0</v>
      </c>
      <c r="AC397" s="106">
        <f t="shared" si="112"/>
        <v>3.1719999999999997</v>
      </c>
      <c r="AD397" s="105">
        <f t="shared" ref="AD397:AD460" si="126">AC397*1000000/325851</f>
        <v>9.7345105585068001</v>
      </c>
    </row>
    <row r="398" spans="1:30" x14ac:dyDescent="0.2">
      <c r="A398" s="101">
        <v>39112</v>
      </c>
      <c r="B398" s="102" t="s">
        <v>144</v>
      </c>
      <c r="C398" s="103">
        <v>0</v>
      </c>
      <c r="D398" s="104">
        <f t="shared" ref="D398:D461" si="127">C398*1000000/325851</f>
        <v>0</v>
      </c>
      <c r="E398" s="103">
        <v>0</v>
      </c>
      <c r="F398" s="99">
        <f t="shared" ref="F398:H413" si="128">E398*1000000/325851</f>
        <v>0</v>
      </c>
      <c r="G398" s="103">
        <v>0</v>
      </c>
      <c r="H398" s="104">
        <f t="shared" si="128"/>
        <v>0</v>
      </c>
      <c r="I398" s="103">
        <v>0</v>
      </c>
      <c r="J398" s="99">
        <f t="shared" si="116"/>
        <v>0</v>
      </c>
      <c r="K398" s="103">
        <v>0</v>
      </c>
      <c r="L398" s="104">
        <f t="shared" si="117"/>
        <v>0</v>
      </c>
      <c r="M398" s="103">
        <v>1.522</v>
      </c>
      <c r="N398" s="99">
        <f t="shared" si="118"/>
        <v>4.6708464911876897</v>
      </c>
      <c r="O398" s="103">
        <v>0</v>
      </c>
      <c r="P398" s="104">
        <f t="shared" si="119"/>
        <v>0</v>
      </c>
      <c r="Q398" s="103">
        <v>0.86699999999999999</v>
      </c>
      <c r="R398" s="99">
        <f t="shared" si="120"/>
        <v>2.660725300827679</v>
      </c>
      <c r="S398" s="103">
        <v>0</v>
      </c>
      <c r="T398" s="104">
        <f t="shared" si="121"/>
        <v>0</v>
      </c>
      <c r="U398" s="103">
        <v>0</v>
      </c>
      <c r="V398" s="99">
        <f t="shared" si="122"/>
        <v>0</v>
      </c>
      <c r="W398" s="103">
        <v>0</v>
      </c>
      <c r="X398" s="104">
        <f t="shared" si="123"/>
        <v>0</v>
      </c>
      <c r="Y398" s="103">
        <v>0</v>
      </c>
      <c r="Z398" s="99">
        <f t="shared" si="124"/>
        <v>0</v>
      </c>
      <c r="AA398" s="103">
        <v>0</v>
      </c>
      <c r="AB398" s="105">
        <f t="shared" si="125"/>
        <v>0</v>
      </c>
      <c r="AC398" s="106">
        <f t="shared" ref="AC398:AC461" si="129">C398+E398+G398+I398+K398+M398+O398+Q398+S398+U398+W398+Y398+AA398</f>
        <v>2.3890000000000002</v>
      </c>
      <c r="AD398" s="105">
        <f t="shared" si="126"/>
        <v>7.33157179201537</v>
      </c>
    </row>
    <row r="399" spans="1:30" x14ac:dyDescent="0.2">
      <c r="A399" s="101">
        <v>39113</v>
      </c>
      <c r="B399" s="102" t="s">
        <v>145</v>
      </c>
      <c r="C399" s="103">
        <v>0</v>
      </c>
      <c r="D399" s="104">
        <f t="shared" si="127"/>
        <v>0</v>
      </c>
      <c r="E399" s="103">
        <v>0</v>
      </c>
      <c r="F399" s="99">
        <f t="shared" si="128"/>
        <v>0</v>
      </c>
      <c r="G399" s="103">
        <v>0</v>
      </c>
      <c r="H399" s="104">
        <f t="shared" si="128"/>
        <v>0</v>
      </c>
      <c r="I399" s="103">
        <v>0</v>
      </c>
      <c r="J399" s="99">
        <f t="shared" si="116"/>
        <v>0</v>
      </c>
      <c r="K399" s="103">
        <v>0</v>
      </c>
      <c r="L399" s="104">
        <f t="shared" si="117"/>
        <v>0</v>
      </c>
      <c r="M399" s="103">
        <v>1.5209999999999999</v>
      </c>
      <c r="N399" s="99">
        <f t="shared" si="118"/>
        <v>4.6677776038741632</v>
      </c>
      <c r="O399" s="103">
        <v>0</v>
      </c>
      <c r="P399" s="104">
        <f t="shared" si="119"/>
        <v>0</v>
      </c>
      <c r="Q399" s="103">
        <v>0.85899999999999999</v>
      </c>
      <c r="R399" s="99">
        <f t="shared" si="120"/>
        <v>2.6361742023194652</v>
      </c>
      <c r="S399" s="103">
        <v>0</v>
      </c>
      <c r="T399" s="104">
        <f t="shared" si="121"/>
        <v>0</v>
      </c>
      <c r="U399" s="103">
        <v>0</v>
      </c>
      <c r="V399" s="99">
        <f t="shared" si="122"/>
        <v>0</v>
      </c>
      <c r="W399" s="103">
        <v>0</v>
      </c>
      <c r="X399" s="104">
        <f t="shared" si="123"/>
        <v>0</v>
      </c>
      <c r="Y399" s="103">
        <v>0</v>
      </c>
      <c r="Z399" s="99">
        <f t="shared" si="124"/>
        <v>0</v>
      </c>
      <c r="AA399" s="103">
        <v>0</v>
      </c>
      <c r="AB399" s="105">
        <f t="shared" si="125"/>
        <v>0</v>
      </c>
      <c r="AC399" s="106">
        <f t="shared" si="129"/>
        <v>2.38</v>
      </c>
      <c r="AD399" s="105">
        <f t="shared" si="126"/>
        <v>7.3039518061936279</v>
      </c>
    </row>
    <row r="400" spans="1:30" x14ac:dyDescent="0.2">
      <c r="A400" s="101">
        <v>39114</v>
      </c>
      <c r="B400" s="102" t="s">
        <v>146</v>
      </c>
      <c r="C400" s="103">
        <v>0</v>
      </c>
      <c r="D400" s="104">
        <f t="shared" si="127"/>
        <v>0</v>
      </c>
      <c r="E400" s="103">
        <v>0</v>
      </c>
      <c r="F400" s="99">
        <f t="shared" si="128"/>
        <v>0</v>
      </c>
      <c r="G400" s="103">
        <v>0</v>
      </c>
      <c r="H400" s="104">
        <f t="shared" si="128"/>
        <v>0</v>
      </c>
      <c r="I400" s="103">
        <v>0</v>
      </c>
      <c r="J400" s="99">
        <f t="shared" si="116"/>
        <v>0</v>
      </c>
      <c r="K400" s="103">
        <v>0</v>
      </c>
      <c r="L400" s="104">
        <f t="shared" si="117"/>
        <v>0</v>
      </c>
      <c r="M400" s="103">
        <v>1.5209999999999999</v>
      </c>
      <c r="N400" s="99">
        <f t="shared" si="118"/>
        <v>4.6677776038741632</v>
      </c>
      <c r="O400" s="103">
        <v>0</v>
      </c>
      <c r="P400" s="104">
        <f t="shared" si="119"/>
        <v>0</v>
      </c>
      <c r="Q400" s="103">
        <v>0.85199999999999998</v>
      </c>
      <c r="R400" s="99">
        <f t="shared" si="120"/>
        <v>2.6146919911247779</v>
      </c>
      <c r="S400" s="103">
        <v>0</v>
      </c>
      <c r="T400" s="104">
        <f t="shared" si="121"/>
        <v>0</v>
      </c>
      <c r="U400" s="103">
        <v>0</v>
      </c>
      <c r="V400" s="99">
        <f t="shared" si="122"/>
        <v>0</v>
      </c>
      <c r="W400" s="103">
        <v>0.435</v>
      </c>
      <c r="X400" s="104">
        <f t="shared" si="123"/>
        <v>1.3349659813841295</v>
      </c>
      <c r="Y400" s="103">
        <v>0</v>
      </c>
      <c r="Z400" s="99">
        <f t="shared" si="124"/>
        <v>0</v>
      </c>
      <c r="AA400" s="103">
        <v>0</v>
      </c>
      <c r="AB400" s="105">
        <f t="shared" si="125"/>
        <v>0</v>
      </c>
      <c r="AC400" s="106">
        <f t="shared" si="129"/>
        <v>2.8079999999999998</v>
      </c>
      <c r="AD400" s="105">
        <f t="shared" si="126"/>
        <v>8.6174355763830714</v>
      </c>
    </row>
    <row r="401" spans="1:30" x14ac:dyDescent="0.2">
      <c r="A401" s="101">
        <v>39115</v>
      </c>
      <c r="B401" s="102" t="s">
        <v>147</v>
      </c>
      <c r="C401" s="103">
        <v>0</v>
      </c>
      <c r="D401" s="104">
        <f t="shared" si="127"/>
        <v>0</v>
      </c>
      <c r="E401" s="103">
        <v>0</v>
      </c>
      <c r="F401" s="99">
        <f t="shared" si="128"/>
        <v>0</v>
      </c>
      <c r="G401" s="103">
        <v>0</v>
      </c>
      <c r="H401" s="104">
        <f t="shared" si="128"/>
        <v>0</v>
      </c>
      <c r="I401" s="103">
        <v>0</v>
      </c>
      <c r="J401" s="99">
        <f t="shared" si="116"/>
        <v>0</v>
      </c>
      <c r="K401" s="103">
        <v>0</v>
      </c>
      <c r="L401" s="104">
        <f t="shared" si="117"/>
        <v>0</v>
      </c>
      <c r="M401" s="103">
        <v>1.5229999999999999</v>
      </c>
      <c r="N401" s="99">
        <f t="shared" si="118"/>
        <v>4.6739153785012171</v>
      </c>
      <c r="O401" s="103">
        <v>0</v>
      </c>
      <c r="P401" s="104">
        <f t="shared" si="119"/>
        <v>0</v>
      </c>
      <c r="Q401" s="103">
        <v>0.86599999999999999</v>
      </c>
      <c r="R401" s="99">
        <f t="shared" si="120"/>
        <v>2.657656413514152</v>
      </c>
      <c r="S401" s="103">
        <v>0</v>
      </c>
      <c r="T401" s="104">
        <f t="shared" si="121"/>
        <v>0</v>
      </c>
      <c r="U401" s="103">
        <v>0</v>
      </c>
      <c r="V401" s="99">
        <f t="shared" si="122"/>
        <v>0</v>
      </c>
      <c r="W401" s="103">
        <v>0.91700000000000004</v>
      </c>
      <c r="X401" s="104">
        <f t="shared" si="123"/>
        <v>2.8141696665040157</v>
      </c>
      <c r="Y401" s="103">
        <v>0</v>
      </c>
      <c r="Z401" s="99">
        <f t="shared" si="124"/>
        <v>0</v>
      </c>
      <c r="AA401" s="103">
        <v>0</v>
      </c>
      <c r="AB401" s="105">
        <f t="shared" si="125"/>
        <v>0</v>
      </c>
      <c r="AC401" s="106">
        <f t="shared" si="129"/>
        <v>3.306</v>
      </c>
      <c r="AD401" s="105">
        <f t="shared" si="126"/>
        <v>10.145741458519385</v>
      </c>
    </row>
    <row r="402" spans="1:30" x14ac:dyDescent="0.2">
      <c r="A402" s="101">
        <v>39116</v>
      </c>
      <c r="B402" s="102" t="s">
        <v>148</v>
      </c>
      <c r="C402" s="103">
        <v>0</v>
      </c>
      <c r="D402" s="104">
        <f t="shared" si="127"/>
        <v>0</v>
      </c>
      <c r="E402" s="103">
        <v>0</v>
      </c>
      <c r="F402" s="99">
        <f t="shared" si="128"/>
        <v>0</v>
      </c>
      <c r="G402" s="103">
        <v>0</v>
      </c>
      <c r="H402" s="104">
        <f t="shared" si="128"/>
        <v>0</v>
      </c>
      <c r="I402" s="103">
        <v>0</v>
      </c>
      <c r="J402" s="99">
        <f t="shared" si="116"/>
        <v>0</v>
      </c>
      <c r="K402" s="103">
        <v>0</v>
      </c>
      <c r="L402" s="104">
        <f t="shared" si="117"/>
        <v>0</v>
      </c>
      <c r="M402" s="103">
        <v>1.522</v>
      </c>
      <c r="N402" s="99">
        <f t="shared" si="118"/>
        <v>4.6708464911876897</v>
      </c>
      <c r="O402" s="103">
        <v>0</v>
      </c>
      <c r="P402" s="104">
        <f t="shared" si="119"/>
        <v>0</v>
      </c>
      <c r="Q402" s="103">
        <v>0.86699999999999999</v>
      </c>
      <c r="R402" s="99">
        <f t="shared" si="120"/>
        <v>2.660725300827679</v>
      </c>
      <c r="S402" s="103">
        <v>0</v>
      </c>
      <c r="T402" s="104">
        <f t="shared" si="121"/>
        <v>0</v>
      </c>
      <c r="U402" s="103">
        <v>0</v>
      </c>
      <c r="V402" s="99">
        <f t="shared" si="122"/>
        <v>0</v>
      </c>
      <c r="W402" s="103">
        <v>0.45200000000000001</v>
      </c>
      <c r="X402" s="104">
        <f t="shared" si="123"/>
        <v>1.387137065714084</v>
      </c>
      <c r="Y402" s="103">
        <v>0</v>
      </c>
      <c r="Z402" s="99">
        <f t="shared" si="124"/>
        <v>0</v>
      </c>
      <c r="AA402" s="103">
        <v>0</v>
      </c>
      <c r="AB402" s="105">
        <f t="shared" si="125"/>
        <v>0</v>
      </c>
      <c r="AC402" s="106">
        <f t="shared" si="129"/>
        <v>2.8410000000000002</v>
      </c>
      <c r="AD402" s="105">
        <f t="shared" si="126"/>
        <v>8.7187088577294531</v>
      </c>
    </row>
    <row r="403" spans="1:30" x14ac:dyDescent="0.2">
      <c r="A403" s="101">
        <v>39117</v>
      </c>
      <c r="B403" s="102" t="s">
        <v>149</v>
      </c>
      <c r="C403" s="103">
        <v>0</v>
      </c>
      <c r="D403" s="104">
        <f t="shared" si="127"/>
        <v>0</v>
      </c>
      <c r="E403" s="103">
        <v>0</v>
      </c>
      <c r="F403" s="99">
        <f t="shared" si="128"/>
        <v>0</v>
      </c>
      <c r="G403" s="103">
        <v>0</v>
      </c>
      <c r="H403" s="104">
        <f t="shared" si="128"/>
        <v>0</v>
      </c>
      <c r="I403" s="103">
        <v>0</v>
      </c>
      <c r="J403" s="99">
        <f t="shared" si="116"/>
        <v>0</v>
      </c>
      <c r="K403" s="103">
        <v>0</v>
      </c>
      <c r="L403" s="104">
        <f t="shared" si="117"/>
        <v>0</v>
      </c>
      <c r="M403" s="103">
        <v>1.522</v>
      </c>
      <c r="N403" s="99">
        <f t="shared" si="118"/>
        <v>4.6708464911876897</v>
      </c>
      <c r="O403" s="103">
        <v>0</v>
      </c>
      <c r="P403" s="104">
        <f t="shared" si="119"/>
        <v>0</v>
      </c>
      <c r="Q403" s="103">
        <v>0.871</v>
      </c>
      <c r="R403" s="99">
        <f t="shared" si="120"/>
        <v>2.6730008500817859</v>
      </c>
      <c r="S403" s="103">
        <v>0</v>
      </c>
      <c r="T403" s="104">
        <f t="shared" si="121"/>
        <v>0</v>
      </c>
      <c r="U403" s="103">
        <v>0</v>
      </c>
      <c r="V403" s="99">
        <f t="shared" si="122"/>
        <v>0</v>
      </c>
      <c r="W403" s="103">
        <v>0.79100000000000004</v>
      </c>
      <c r="X403" s="104">
        <f t="shared" si="123"/>
        <v>2.427489864999647</v>
      </c>
      <c r="Y403" s="103">
        <v>0</v>
      </c>
      <c r="Z403" s="99">
        <f t="shared" si="124"/>
        <v>0</v>
      </c>
      <c r="AA403" s="103">
        <v>0</v>
      </c>
      <c r="AB403" s="105">
        <f t="shared" si="125"/>
        <v>0</v>
      </c>
      <c r="AC403" s="106">
        <f t="shared" si="129"/>
        <v>3.1839999999999997</v>
      </c>
      <c r="AD403" s="105">
        <f t="shared" si="126"/>
        <v>9.7713372062691217</v>
      </c>
    </row>
    <row r="404" spans="1:30" x14ac:dyDescent="0.2">
      <c r="A404" s="101">
        <v>39118</v>
      </c>
      <c r="B404" s="102" t="s">
        <v>150</v>
      </c>
      <c r="C404" s="103">
        <v>0</v>
      </c>
      <c r="D404" s="104">
        <f t="shared" si="127"/>
        <v>0</v>
      </c>
      <c r="E404" s="103">
        <v>0</v>
      </c>
      <c r="F404" s="99">
        <f t="shared" si="128"/>
        <v>0</v>
      </c>
      <c r="G404" s="103">
        <v>0</v>
      </c>
      <c r="H404" s="104">
        <f t="shared" si="128"/>
        <v>0</v>
      </c>
      <c r="I404" s="103">
        <v>0</v>
      </c>
      <c r="J404" s="99">
        <f t="shared" si="116"/>
        <v>0</v>
      </c>
      <c r="K404" s="103">
        <v>0</v>
      </c>
      <c r="L404" s="104">
        <f t="shared" si="117"/>
        <v>0</v>
      </c>
      <c r="M404" s="103">
        <v>1.5209999999999999</v>
      </c>
      <c r="N404" s="99">
        <f t="shared" si="118"/>
        <v>4.6677776038741632</v>
      </c>
      <c r="O404" s="103">
        <v>0</v>
      </c>
      <c r="P404" s="104">
        <f t="shared" si="119"/>
        <v>0</v>
      </c>
      <c r="Q404" s="103">
        <v>0.871</v>
      </c>
      <c r="R404" s="99">
        <f t="shared" si="120"/>
        <v>2.6730008500817859</v>
      </c>
      <c r="S404" s="103">
        <v>0</v>
      </c>
      <c r="T404" s="104">
        <f t="shared" si="121"/>
        <v>0</v>
      </c>
      <c r="U404" s="103">
        <v>0</v>
      </c>
      <c r="V404" s="99">
        <f t="shared" si="122"/>
        <v>0</v>
      </c>
      <c r="W404" s="103">
        <v>4.2999999999999997E-2</v>
      </c>
      <c r="X404" s="104">
        <f t="shared" si="123"/>
        <v>0.13196215448164958</v>
      </c>
      <c r="Y404" s="103">
        <v>0</v>
      </c>
      <c r="Z404" s="99">
        <f t="shared" si="124"/>
        <v>0</v>
      </c>
      <c r="AA404" s="103">
        <v>0</v>
      </c>
      <c r="AB404" s="105">
        <f t="shared" si="125"/>
        <v>0</v>
      </c>
      <c r="AC404" s="106">
        <f t="shared" si="129"/>
        <v>2.4350000000000001</v>
      </c>
      <c r="AD404" s="105">
        <f t="shared" si="126"/>
        <v>7.4727406084375989</v>
      </c>
    </row>
    <row r="405" spans="1:30" x14ac:dyDescent="0.2">
      <c r="A405" s="101">
        <v>39119</v>
      </c>
      <c r="B405" s="102" t="s">
        <v>151</v>
      </c>
      <c r="C405" s="103">
        <v>0</v>
      </c>
      <c r="D405" s="104">
        <f t="shared" si="127"/>
        <v>0</v>
      </c>
      <c r="E405" s="103">
        <v>0</v>
      </c>
      <c r="F405" s="99">
        <f t="shared" si="128"/>
        <v>0</v>
      </c>
      <c r="G405" s="103">
        <v>0</v>
      </c>
      <c r="H405" s="104">
        <f t="shared" si="128"/>
        <v>0</v>
      </c>
      <c r="I405" s="103">
        <v>0.876</v>
      </c>
      <c r="J405" s="99">
        <f t="shared" si="116"/>
        <v>2.6883452866494197</v>
      </c>
      <c r="K405" s="103">
        <v>0</v>
      </c>
      <c r="L405" s="104">
        <f t="shared" si="117"/>
        <v>0</v>
      </c>
      <c r="M405" s="103">
        <v>1.516</v>
      </c>
      <c r="N405" s="99">
        <f t="shared" si="118"/>
        <v>4.6524331673065298</v>
      </c>
      <c r="O405" s="103">
        <v>0</v>
      </c>
      <c r="P405" s="104">
        <f t="shared" si="119"/>
        <v>0</v>
      </c>
      <c r="Q405" s="103">
        <v>0.87</v>
      </c>
      <c r="R405" s="99">
        <f t="shared" si="120"/>
        <v>2.6699319627682589</v>
      </c>
      <c r="S405" s="103">
        <v>0</v>
      </c>
      <c r="T405" s="104">
        <f t="shared" si="121"/>
        <v>0</v>
      </c>
      <c r="U405" s="103">
        <v>0</v>
      </c>
      <c r="V405" s="99">
        <f t="shared" si="122"/>
        <v>0</v>
      </c>
      <c r="W405" s="103">
        <v>2E-3</v>
      </c>
      <c r="X405" s="104">
        <f t="shared" si="123"/>
        <v>6.1377746270534694E-3</v>
      </c>
      <c r="Y405" s="103">
        <v>0</v>
      </c>
      <c r="Z405" s="99">
        <f t="shared" si="124"/>
        <v>0</v>
      </c>
      <c r="AA405" s="103">
        <v>0</v>
      </c>
      <c r="AB405" s="105">
        <f t="shared" si="125"/>
        <v>0</v>
      </c>
      <c r="AC405" s="106">
        <f t="shared" si="129"/>
        <v>3.2639999999999998</v>
      </c>
      <c r="AD405" s="105">
        <f t="shared" si="126"/>
        <v>10.016848191351261</v>
      </c>
    </row>
    <row r="406" spans="1:30" x14ac:dyDescent="0.2">
      <c r="A406" s="101">
        <v>39120</v>
      </c>
      <c r="B406" s="102" t="s">
        <v>152</v>
      </c>
      <c r="C406" s="103">
        <v>0</v>
      </c>
      <c r="D406" s="104">
        <f t="shared" si="127"/>
        <v>0</v>
      </c>
      <c r="E406" s="103">
        <v>0</v>
      </c>
      <c r="F406" s="99">
        <f t="shared" si="128"/>
        <v>0</v>
      </c>
      <c r="G406" s="103">
        <v>0</v>
      </c>
      <c r="H406" s="104">
        <f t="shared" si="128"/>
        <v>0</v>
      </c>
      <c r="I406" s="103">
        <v>0.90500000000000003</v>
      </c>
      <c r="J406" s="99">
        <f t="shared" si="116"/>
        <v>2.777343018741695</v>
      </c>
      <c r="K406" s="103">
        <v>0</v>
      </c>
      <c r="L406" s="104">
        <f t="shared" si="117"/>
        <v>0</v>
      </c>
      <c r="M406" s="103">
        <v>1.5</v>
      </c>
      <c r="N406" s="99">
        <f t="shared" si="118"/>
        <v>4.6033309702901022</v>
      </c>
      <c r="O406" s="103">
        <v>0</v>
      </c>
      <c r="P406" s="104">
        <f t="shared" si="119"/>
        <v>0</v>
      </c>
      <c r="Q406" s="103">
        <v>0.86899999999999999</v>
      </c>
      <c r="R406" s="99">
        <f t="shared" si="120"/>
        <v>2.6668630754547324</v>
      </c>
      <c r="S406" s="103">
        <v>0</v>
      </c>
      <c r="T406" s="104">
        <f t="shared" si="121"/>
        <v>0</v>
      </c>
      <c r="U406" s="103">
        <v>0</v>
      </c>
      <c r="V406" s="99">
        <f t="shared" si="122"/>
        <v>0</v>
      </c>
      <c r="W406" s="103">
        <v>9.4E-2</v>
      </c>
      <c r="X406" s="104">
        <f t="shared" si="123"/>
        <v>0.28847540747151307</v>
      </c>
      <c r="Y406" s="103">
        <v>0</v>
      </c>
      <c r="Z406" s="99">
        <f t="shared" si="124"/>
        <v>0</v>
      </c>
      <c r="AA406" s="103">
        <v>0</v>
      </c>
      <c r="AB406" s="105">
        <f t="shared" si="125"/>
        <v>0</v>
      </c>
      <c r="AC406" s="106">
        <f t="shared" si="129"/>
        <v>3.3679999999999999</v>
      </c>
      <c r="AD406" s="105">
        <f t="shared" si="126"/>
        <v>10.336012471958043</v>
      </c>
    </row>
    <row r="407" spans="1:30" x14ac:dyDescent="0.2">
      <c r="A407" s="101">
        <v>39121</v>
      </c>
      <c r="B407" s="102" t="s">
        <v>153</v>
      </c>
      <c r="C407" s="103">
        <v>0</v>
      </c>
      <c r="D407" s="104">
        <f t="shared" si="127"/>
        <v>0</v>
      </c>
      <c r="E407" s="103">
        <v>0</v>
      </c>
      <c r="F407" s="99">
        <f t="shared" si="128"/>
        <v>0</v>
      </c>
      <c r="G407" s="103">
        <v>0</v>
      </c>
      <c r="H407" s="104">
        <f t="shared" si="128"/>
        <v>0</v>
      </c>
      <c r="I407" s="103">
        <v>0.89200000000000002</v>
      </c>
      <c r="J407" s="99">
        <f t="shared" si="116"/>
        <v>2.7374474836658473</v>
      </c>
      <c r="K407" s="103">
        <v>0</v>
      </c>
      <c r="L407" s="104">
        <f t="shared" si="117"/>
        <v>0</v>
      </c>
      <c r="M407" s="103">
        <v>1.4910000000000001</v>
      </c>
      <c r="N407" s="99">
        <f t="shared" si="118"/>
        <v>4.575710984468361</v>
      </c>
      <c r="O407" s="103">
        <v>0</v>
      </c>
      <c r="P407" s="104">
        <f t="shared" si="119"/>
        <v>0</v>
      </c>
      <c r="Q407" s="103">
        <v>0.86799999999999999</v>
      </c>
      <c r="R407" s="99">
        <f t="shared" si="120"/>
        <v>2.6637941881412055</v>
      </c>
      <c r="S407" s="103">
        <v>0</v>
      </c>
      <c r="T407" s="104">
        <f t="shared" si="121"/>
        <v>0</v>
      </c>
      <c r="U407" s="103">
        <v>0</v>
      </c>
      <c r="V407" s="99">
        <f t="shared" si="122"/>
        <v>0</v>
      </c>
      <c r="W407" s="103">
        <v>3.0000000000000001E-3</v>
      </c>
      <c r="X407" s="104">
        <f t="shared" si="123"/>
        <v>9.2066619405802037E-3</v>
      </c>
      <c r="Y407" s="103">
        <v>0</v>
      </c>
      <c r="Z407" s="99">
        <f t="shared" si="124"/>
        <v>0</v>
      </c>
      <c r="AA407" s="103">
        <v>0</v>
      </c>
      <c r="AB407" s="105">
        <f t="shared" si="125"/>
        <v>0</v>
      </c>
      <c r="AC407" s="106">
        <f t="shared" si="129"/>
        <v>3.254</v>
      </c>
      <c r="AD407" s="105">
        <f t="shared" si="126"/>
        <v>9.9861593182159947</v>
      </c>
    </row>
    <row r="408" spans="1:30" x14ac:dyDescent="0.2">
      <c r="A408" s="101">
        <v>39122</v>
      </c>
      <c r="B408" s="102" t="s">
        <v>154</v>
      </c>
      <c r="C408" s="103">
        <v>0</v>
      </c>
      <c r="D408" s="104">
        <f t="shared" si="127"/>
        <v>0</v>
      </c>
      <c r="E408" s="103">
        <v>0</v>
      </c>
      <c r="F408" s="99">
        <f t="shared" si="128"/>
        <v>0</v>
      </c>
      <c r="G408" s="103">
        <v>0</v>
      </c>
      <c r="H408" s="104">
        <f t="shared" si="128"/>
        <v>0</v>
      </c>
      <c r="I408" s="103">
        <v>0.88400000000000001</v>
      </c>
      <c r="J408" s="99">
        <f t="shared" si="116"/>
        <v>2.7128963851576335</v>
      </c>
      <c r="K408" s="103">
        <v>0</v>
      </c>
      <c r="L408" s="104">
        <f t="shared" si="117"/>
        <v>0</v>
      </c>
      <c r="M408" s="103">
        <v>1.482</v>
      </c>
      <c r="N408" s="99">
        <f t="shared" si="118"/>
        <v>4.5480909986466207</v>
      </c>
      <c r="O408" s="103">
        <v>0</v>
      </c>
      <c r="P408" s="104">
        <f t="shared" si="119"/>
        <v>0</v>
      </c>
      <c r="Q408" s="103">
        <v>0.86899999999999999</v>
      </c>
      <c r="R408" s="99">
        <f t="shared" si="120"/>
        <v>2.6668630754547324</v>
      </c>
      <c r="S408" s="103">
        <v>0</v>
      </c>
      <c r="T408" s="104">
        <f t="shared" si="121"/>
        <v>0</v>
      </c>
      <c r="U408" s="103">
        <v>0</v>
      </c>
      <c r="V408" s="99">
        <f t="shared" si="122"/>
        <v>0</v>
      </c>
      <c r="W408" s="103">
        <v>0</v>
      </c>
      <c r="X408" s="104">
        <f t="shared" si="123"/>
        <v>0</v>
      </c>
      <c r="Y408" s="103">
        <v>0</v>
      </c>
      <c r="Z408" s="99">
        <f t="shared" si="124"/>
        <v>0</v>
      </c>
      <c r="AA408" s="103">
        <v>0</v>
      </c>
      <c r="AB408" s="105">
        <f t="shared" si="125"/>
        <v>0</v>
      </c>
      <c r="AC408" s="106">
        <f t="shared" si="129"/>
        <v>3.2350000000000003</v>
      </c>
      <c r="AD408" s="105">
        <f t="shared" si="126"/>
        <v>9.9278504592589876</v>
      </c>
    </row>
    <row r="409" spans="1:30" x14ac:dyDescent="0.2">
      <c r="A409" s="101">
        <v>39123</v>
      </c>
      <c r="B409" s="102" t="s">
        <v>155</v>
      </c>
      <c r="C409" s="103">
        <v>0</v>
      </c>
      <c r="D409" s="104">
        <f t="shared" si="127"/>
        <v>0</v>
      </c>
      <c r="E409" s="103">
        <v>0</v>
      </c>
      <c r="F409" s="99">
        <f t="shared" si="128"/>
        <v>0</v>
      </c>
      <c r="G409" s="103">
        <v>0</v>
      </c>
      <c r="H409" s="104">
        <f t="shared" si="128"/>
        <v>0</v>
      </c>
      <c r="I409" s="103">
        <v>0.33200000000000002</v>
      </c>
      <c r="J409" s="99">
        <f t="shared" si="116"/>
        <v>1.0188705880908759</v>
      </c>
      <c r="K409" s="103">
        <v>0</v>
      </c>
      <c r="L409" s="104">
        <f t="shared" si="117"/>
        <v>0</v>
      </c>
      <c r="M409" s="103">
        <v>1.4810000000000001</v>
      </c>
      <c r="N409" s="99">
        <f t="shared" si="118"/>
        <v>4.5450221113330942</v>
      </c>
      <c r="O409" s="103">
        <v>0</v>
      </c>
      <c r="P409" s="104">
        <f t="shared" si="119"/>
        <v>0</v>
      </c>
      <c r="Q409" s="103">
        <v>0.87</v>
      </c>
      <c r="R409" s="99">
        <f t="shared" si="120"/>
        <v>2.6699319627682589</v>
      </c>
      <c r="S409" s="103">
        <v>0</v>
      </c>
      <c r="T409" s="104">
        <f t="shared" si="121"/>
        <v>0</v>
      </c>
      <c r="U409" s="103">
        <v>0</v>
      </c>
      <c r="V409" s="99">
        <f t="shared" si="122"/>
        <v>0</v>
      </c>
      <c r="W409" s="103">
        <v>0</v>
      </c>
      <c r="X409" s="104">
        <f t="shared" si="123"/>
        <v>0</v>
      </c>
      <c r="Y409" s="103">
        <v>0</v>
      </c>
      <c r="Z409" s="99">
        <f t="shared" si="124"/>
        <v>0</v>
      </c>
      <c r="AA409" s="103">
        <v>0</v>
      </c>
      <c r="AB409" s="105">
        <f t="shared" si="125"/>
        <v>0</v>
      </c>
      <c r="AC409" s="106">
        <f t="shared" si="129"/>
        <v>2.6830000000000003</v>
      </c>
      <c r="AD409" s="105">
        <f t="shared" si="126"/>
        <v>8.2338246621922302</v>
      </c>
    </row>
    <row r="410" spans="1:30" x14ac:dyDescent="0.2">
      <c r="A410" s="101">
        <v>39124</v>
      </c>
      <c r="B410" s="102" t="s">
        <v>156</v>
      </c>
      <c r="C410" s="103">
        <v>0</v>
      </c>
      <c r="D410" s="104">
        <f t="shared" si="127"/>
        <v>0</v>
      </c>
      <c r="E410" s="103">
        <v>0</v>
      </c>
      <c r="F410" s="99">
        <f t="shared" si="128"/>
        <v>0</v>
      </c>
      <c r="G410" s="103">
        <v>0</v>
      </c>
      <c r="H410" s="104">
        <f t="shared" si="128"/>
        <v>0</v>
      </c>
      <c r="I410" s="103">
        <v>0.27</v>
      </c>
      <c r="J410" s="99">
        <f t="shared" si="116"/>
        <v>0.82859957465221834</v>
      </c>
      <c r="K410" s="103">
        <v>0</v>
      </c>
      <c r="L410" s="104">
        <f t="shared" si="117"/>
        <v>0</v>
      </c>
      <c r="M410" s="103">
        <v>1.4890000000000001</v>
      </c>
      <c r="N410" s="99">
        <f t="shared" si="118"/>
        <v>4.569573209841308</v>
      </c>
      <c r="O410" s="103">
        <v>0</v>
      </c>
      <c r="P410" s="104">
        <f t="shared" si="119"/>
        <v>0</v>
      </c>
      <c r="Q410" s="103">
        <v>0.86499999999999999</v>
      </c>
      <c r="R410" s="99">
        <f t="shared" si="120"/>
        <v>2.6545875262006255</v>
      </c>
      <c r="S410" s="103">
        <v>0</v>
      </c>
      <c r="T410" s="104">
        <f t="shared" si="121"/>
        <v>0</v>
      </c>
      <c r="U410" s="103">
        <v>0</v>
      </c>
      <c r="V410" s="99">
        <f t="shared" si="122"/>
        <v>0</v>
      </c>
      <c r="W410" s="103">
        <v>0</v>
      </c>
      <c r="X410" s="104">
        <f t="shared" si="123"/>
        <v>0</v>
      </c>
      <c r="Y410" s="103">
        <v>0</v>
      </c>
      <c r="Z410" s="99">
        <f t="shared" si="124"/>
        <v>0</v>
      </c>
      <c r="AA410" s="103">
        <v>0</v>
      </c>
      <c r="AB410" s="105">
        <f t="shared" si="125"/>
        <v>0</v>
      </c>
      <c r="AC410" s="106">
        <f t="shared" si="129"/>
        <v>2.6240000000000001</v>
      </c>
      <c r="AD410" s="105">
        <f t="shared" si="126"/>
        <v>8.0527603106941523</v>
      </c>
    </row>
    <row r="411" spans="1:30" x14ac:dyDescent="0.2">
      <c r="A411" s="101">
        <v>39125</v>
      </c>
      <c r="B411" s="102" t="s">
        <v>157</v>
      </c>
      <c r="C411" s="103">
        <v>0</v>
      </c>
      <c r="D411" s="104">
        <f t="shared" si="127"/>
        <v>0</v>
      </c>
      <c r="E411" s="103">
        <v>0.42599999999999999</v>
      </c>
      <c r="F411" s="99">
        <f t="shared" si="128"/>
        <v>1.307345995562389</v>
      </c>
      <c r="G411" s="103">
        <v>0</v>
      </c>
      <c r="H411" s="104">
        <f t="shared" si="128"/>
        <v>0</v>
      </c>
      <c r="I411" s="103">
        <v>0.89900000000000002</v>
      </c>
      <c r="J411" s="99">
        <f t="shared" si="116"/>
        <v>2.7589296948605346</v>
      </c>
      <c r="K411" s="103">
        <v>5.7000000000000002E-2</v>
      </c>
      <c r="L411" s="104">
        <f t="shared" si="117"/>
        <v>0.17492657687102386</v>
      </c>
      <c r="M411" s="103">
        <v>1.484</v>
      </c>
      <c r="N411" s="99">
        <f t="shared" si="118"/>
        <v>4.5542287732736746</v>
      </c>
      <c r="O411" s="103">
        <v>0</v>
      </c>
      <c r="P411" s="104">
        <f t="shared" si="119"/>
        <v>0</v>
      </c>
      <c r="Q411" s="103">
        <v>0.85799999999999998</v>
      </c>
      <c r="R411" s="99">
        <f t="shared" si="120"/>
        <v>2.6331053150059383</v>
      </c>
      <c r="S411" s="103">
        <v>0</v>
      </c>
      <c r="T411" s="104">
        <f t="shared" si="121"/>
        <v>0</v>
      </c>
      <c r="U411" s="103">
        <v>0</v>
      </c>
      <c r="V411" s="99">
        <f t="shared" si="122"/>
        <v>0</v>
      </c>
      <c r="W411" s="103">
        <v>0</v>
      </c>
      <c r="X411" s="104">
        <f t="shared" si="123"/>
        <v>0</v>
      </c>
      <c r="Y411" s="103">
        <v>0</v>
      </c>
      <c r="Z411" s="99">
        <f t="shared" si="124"/>
        <v>0</v>
      </c>
      <c r="AA411" s="103">
        <v>0.36699999999999999</v>
      </c>
      <c r="AB411" s="105">
        <f t="shared" si="125"/>
        <v>1.1262816440643115</v>
      </c>
      <c r="AC411" s="106">
        <f t="shared" si="129"/>
        <v>4.0909999999999993</v>
      </c>
      <c r="AD411" s="105">
        <f t="shared" si="126"/>
        <v>12.554817999637869</v>
      </c>
    </row>
    <row r="412" spans="1:30" x14ac:dyDescent="0.2">
      <c r="A412" s="101">
        <v>39126</v>
      </c>
      <c r="B412" s="102" t="s">
        <v>158</v>
      </c>
      <c r="C412" s="103">
        <v>0</v>
      </c>
      <c r="D412" s="104">
        <f t="shared" si="127"/>
        <v>0</v>
      </c>
      <c r="E412" s="103">
        <v>0.35899999999999999</v>
      </c>
      <c r="F412" s="99">
        <f t="shared" si="128"/>
        <v>1.1017305455560977</v>
      </c>
      <c r="G412" s="103">
        <v>0</v>
      </c>
      <c r="H412" s="104">
        <f t="shared" si="128"/>
        <v>0</v>
      </c>
      <c r="I412" s="103">
        <v>0.88300000000000001</v>
      </c>
      <c r="J412" s="99">
        <f t="shared" si="116"/>
        <v>2.7098274978441066</v>
      </c>
      <c r="K412" s="103">
        <v>4.1000000000000002E-2</v>
      </c>
      <c r="L412" s="104">
        <f t="shared" si="117"/>
        <v>0.12582437985459613</v>
      </c>
      <c r="M412" s="103">
        <v>1.4730000000000001</v>
      </c>
      <c r="N412" s="99">
        <f t="shared" si="118"/>
        <v>4.5204710128248804</v>
      </c>
      <c r="O412" s="103">
        <v>0</v>
      </c>
      <c r="P412" s="104">
        <f t="shared" si="119"/>
        <v>0</v>
      </c>
      <c r="Q412" s="103">
        <v>0.86499999999999999</v>
      </c>
      <c r="R412" s="99">
        <f t="shared" si="120"/>
        <v>2.6545875262006255</v>
      </c>
      <c r="S412" s="103">
        <v>0</v>
      </c>
      <c r="T412" s="104">
        <f t="shared" si="121"/>
        <v>0</v>
      </c>
      <c r="U412" s="103">
        <v>0</v>
      </c>
      <c r="V412" s="99">
        <f t="shared" si="122"/>
        <v>0</v>
      </c>
      <c r="W412" s="103">
        <v>0</v>
      </c>
      <c r="X412" s="104">
        <f t="shared" si="123"/>
        <v>0</v>
      </c>
      <c r="Y412" s="103">
        <v>0</v>
      </c>
      <c r="Z412" s="99">
        <f t="shared" si="124"/>
        <v>0</v>
      </c>
      <c r="AA412" s="103">
        <v>1.639</v>
      </c>
      <c r="AB412" s="105">
        <f t="shared" si="125"/>
        <v>5.029906306870318</v>
      </c>
      <c r="AC412" s="106">
        <f t="shared" si="129"/>
        <v>5.2600000000000007</v>
      </c>
      <c r="AD412" s="105">
        <f t="shared" si="126"/>
        <v>16.142347269150626</v>
      </c>
    </row>
    <row r="413" spans="1:30" x14ac:dyDescent="0.2">
      <c r="A413" s="101">
        <v>39127</v>
      </c>
      <c r="B413" s="102" t="s">
        <v>159</v>
      </c>
      <c r="C413" s="103">
        <v>0</v>
      </c>
      <c r="D413" s="104">
        <f t="shared" si="127"/>
        <v>0</v>
      </c>
      <c r="E413" s="103">
        <v>0</v>
      </c>
      <c r="F413" s="99">
        <f t="shared" si="128"/>
        <v>0</v>
      </c>
      <c r="G413" s="103">
        <v>0</v>
      </c>
      <c r="H413" s="104">
        <f t="shared" si="128"/>
        <v>0</v>
      </c>
      <c r="I413" s="103">
        <v>0.877</v>
      </c>
      <c r="J413" s="99">
        <f t="shared" si="116"/>
        <v>2.6914141739629462</v>
      </c>
      <c r="K413" s="103">
        <v>0</v>
      </c>
      <c r="L413" s="104">
        <f t="shared" si="117"/>
        <v>0</v>
      </c>
      <c r="M413" s="103">
        <v>1.4710000000000001</v>
      </c>
      <c r="N413" s="99">
        <f t="shared" si="118"/>
        <v>4.5143332381978265</v>
      </c>
      <c r="O413" s="103">
        <v>0</v>
      </c>
      <c r="P413" s="104">
        <f t="shared" si="119"/>
        <v>0</v>
      </c>
      <c r="Q413" s="103">
        <v>0.86599999999999999</v>
      </c>
      <c r="R413" s="99">
        <f t="shared" si="120"/>
        <v>2.657656413514152</v>
      </c>
      <c r="S413" s="103">
        <v>0</v>
      </c>
      <c r="T413" s="104">
        <f t="shared" si="121"/>
        <v>0</v>
      </c>
      <c r="U413" s="103">
        <v>0</v>
      </c>
      <c r="V413" s="99">
        <f t="shared" si="122"/>
        <v>0</v>
      </c>
      <c r="W413" s="103">
        <v>0</v>
      </c>
      <c r="X413" s="104">
        <f t="shared" si="123"/>
        <v>0</v>
      </c>
      <c r="Y413" s="103">
        <v>0</v>
      </c>
      <c r="Z413" s="99">
        <f t="shared" si="124"/>
        <v>0</v>
      </c>
      <c r="AA413" s="103">
        <v>0.16300000000000001</v>
      </c>
      <c r="AB413" s="105">
        <f t="shared" si="125"/>
        <v>0.5002286321048578</v>
      </c>
      <c r="AC413" s="106">
        <f t="shared" si="129"/>
        <v>3.3769999999999998</v>
      </c>
      <c r="AD413" s="105">
        <f t="shared" si="126"/>
        <v>10.363632457779783</v>
      </c>
    </row>
    <row r="414" spans="1:30" x14ac:dyDescent="0.2">
      <c r="A414" s="101">
        <v>39128</v>
      </c>
      <c r="B414" s="102" t="s">
        <v>160</v>
      </c>
      <c r="C414" s="103">
        <v>0</v>
      </c>
      <c r="D414" s="104">
        <f t="shared" si="127"/>
        <v>0</v>
      </c>
      <c r="E414" s="103">
        <v>0</v>
      </c>
      <c r="F414" s="99">
        <f t="shared" ref="F414:H429" si="130">E414*1000000/325851</f>
        <v>0</v>
      </c>
      <c r="G414" s="103">
        <v>0</v>
      </c>
      <c r="H414" s="104">
        <f t="shared" si="130"/>
        <v>0</v>
      </c>
      <c r="I414" s="103">
        <v>0.873</v>
      </c>
      <c r="J414" s="99">
        <f t="shared" si="116"/>
        <v>2.6791386247088393</v>
      </c>
      <c r="K414" s="103">
        <v>0</v>
      </c>
      <c r="L414" s="104">
        <f t="shared" si="117"/>
        <v>0</v>
      </c>
      <c r="M414" s="103">
        <v>1.4670000000000001</v>
      </c>
      <c r="N414" s="99">
        <f t="shared" si="118"/>
        <v>4.5020576889437196</v>
      </c>
      <c r="O414" s="103">
        <v>0</v>
      </c>
      <c r="P414" s="104">
        <f t="shared" si="119"/>
        <v>0</v>
      </c>
      <c r="Q414" s="103">
        <v>0.86799999999999999</v>
      </c>
      <c r="R414" s="99">
        <f t="shared" si="120"/>
        <v>2.6637941881412055</v>
      </c>
      <c r="S414" s="103">
        <v>0</v>
      </c>
      <c r="T414" s="104">
        <f t="shared" si="121"/>
        <v>0</v>
      </c>
      <c r="U414" s="103">
        <v>0</v>
      </c>
      <c r="V414" s="99">
        <f t="shared" si="122"/>
        <v>0</v>
      </c>
      <c r="W414" s="103">
        <v>0</v>
      </c>
      <c r="X414" s="104">
        <f t="shared" si="123"/>
        <v>0</v>
      </c>
      <c r="Y414" s="103">
        <v>0</v>
      </c>
      <c r="Z414" s="99">
        <f t="shared" si="124"/>
        <v>0</v>
      </c>
      <c r="AA414" s="103">
        <v>0</v>
      </c>
      <c r="AB414" s="105">
        <f t="shared" si="125"/>
        <v>0</v>
      </c>
      <c r="AC414" s="106">
        <f t="shared" si="129"/>
        <v>3.2079999999999997</v>
      </c>
      <c r="AD414" s="105">
        <f t="shared" si="126"/>
        <v>9.8449905017937631</v>
      </c>
    </row>
    <row r="415" spans="1:30" x14ac:dyDescent="0.2">
      <c r="A415" s="101">
        <v>39129</v>
      </c>
      <c r="B415" s="102" t="s">
        <v>161</v>
      </c>
      <c r="C415" s="103">
        <v>0</v>
      </c>
      <c r="D415" s="104">
        <f t="shared" si="127"/>
        <v>0</v>
      </c>
      <c r="E415" s="103">
        <v>0</v>
      </c>
      <c r="F415" s="99">
        <f t="shared" si="130"/>
        <v>0</v>
      </c>
      <c r="G415" s="103">
        <v>0</v>
      </c>
      <c r="H415" s="104">
        <f t="shared" si="130"/>
        <v>0</v>
      </c>
      <c r="I415" s="103">
        <v>0.86899999999999999</v>
      </c>
      <c r="J415" s="99">
        <f t="shared" si="116"/>
        <v>2.6668630754547324</v>
      </c>
      <c r="K415" s="103">
        <v>0</v>
      </c>
      <c r="L415" s="104">
        <f t="shared" si="117"/>
        <v>0</v>
      </c>
      <c r="M415" s="103">
        <v>1.4650000000000001</v>
      </c>
      <c r="N415" s="99">
        <f t="shared" si="118"/>
        <v>4.4959199143166666</v>
      </c>
      <c r="O415" s="103">
        <v>0</v>
      </c>
      <c r="P415" s="104">
        <f t="shared" si="119"/>
        <v>0</v>
      </c>
      <c r="Q415" s="103">
        <v>0.86699999999999999</v>
      </c>
      <c r="R415" s="99">
        <f t="shared" si="120"/>
        <v>2.660725300827679</v>
      </c>
      <c r="S415" s="103">
        <v>0</v>
      </c>
      <c r="T415" s="104">
        <f t="shared" si="121"/>
        <v>0</v>
      </c>
      <c r="U415" s="103">
        <v>0</v>
      </c>
      <c r="V415" s="99">
        <f t="shared" si="122"/>
        <v>0</v>
      </c>
      <c r="W415" s="103">
        <v>0</v>
      </c>
      <c r="X415" s="104">
        <f t="shared" si="123"/>
        <v>0</v>
      </c>
      <c r="Y415" s="103">
        <v>0</v>
      </c>
      <c r="Z415" s="99">
        <f t="shared" si="124"/>
        <v>0</v>
      </c>
      <c r="AA415" s="103">
        <v>2.7E-2</v>
      </c>
      <c r="AB415" s="105">
        <f t="shared" si="125"/>
        <v>8.2859957465221831E-2</v>
      </c>
      <c r="AC415" s="106">
        <f t="shared" si="129"/>
        <v>3.2280000000000002</v>
      </c>
      <c r="AD415" s="105">
        <f t="shared" si="126"/>
        <v>9.9063682480642985</v>
      </c>
    </row>
    <row r="416" spans="1:30" x14ac:dyDescent="0.2">
      <c r="A416" s="101">
        <v>39130</v>
      </c>
      <c r="B416" s="102" t="s">
        <v>162</v>
      </c>
      <c r="C416" s="103">
        <v>0</v>
      </c>
      <c r="D416" s="104">
        <f t="shared" si="127"/>
        <v>0</v>
      </c>
      <c r="E416" s="103">
        <v>0</v>
      </c>
      <c r="F416" s="99">
        <f t="shared" si="130"/>
        <v>0</v>
      </c>
      <c r="G416" s="103">
        <v>0</v>
      </c>
      <c r="H416" s="104">
        <f t="shared" si="130"/>
        <v>0</v>
      </c>
      <c r="I416" s="103">
        <v>0.86499999999999999</v>
      </c>
      <c r="J416" s="99">
        <f t="shared" si="116"/>
        <v>2.6545875262006255</v>
      </c>
      <c r="K416" s="103">
        <v>0</v>
      </c>
      <c r="L416" s="104">
        <f t="shared" si="117"/>
        <v>0</v>
      </c>
      <c r="M416" s="103">
        <v>1.4610000000000001</v>
      </c>
      <c r="N416" s="99">
        <f t="shared" si="118"/>
        <v>4.4836443650625597</v>
      </c>
      <c r="O416" s="103">
        <v>0</v>
      </c>
      <c r="P416" s="104">
        <f t="shared" si="119"/>
        <v>0</v>
      </c>
      <c r="Q416" s="103">
        <v>0.86799999999999999</v>
      </c>
      <c r="R416" s="99">
        <f t="shared" si="120"/>
        <v>2.6637941881412055</v>
      </c>
      <c r="S416" s="103">
        <v>0</v>
      </c>
      <c r="T416" s="104">
        <f t="shared" si="121"/>
        <v>0</v>
      </c>
      <c r="U416" s="103">
        <v>0</v>
      </c>
      <c r="V416" s="99">
        <f t="shared" si="122"/>
        <v>0</v>
      </c>
      <c r="W416" s="103">
        <v>0</v>
      </c>
      <c r="X416" s="104">
        <f t="shared" si="123"/>
        <v>0</v>
      </c>
      <c r="Y416" s="103">
        <v>0</v>
      </c>
      <c r="Z416" s="99">
        <f t="shared" si="124"/>
        <v>0</v>
      </c>
      <c r="AA416" s="103">
        <v>1.6379999999999999</v>
      </c>
      <c r="AB416" s="105">
        <f t="shared" si="125"/>
        <v>5.0268374195567915</v>
      </c>
      <c r="AC416" s="106">
        <f t="shared" si="129"/>
        <v>4.8319999999999999</v>
      </c>
      <c r="AD416" s="105">
        <f t="shared" si="126"/>
        <v>14.828863498961182</v>
      </c>
    </row>
    <row r="417" spans="1:30" x14ac:dyDescent="0.2">
      <c r="A417" s="101">
        <v>39131</v>
      </c>
      <c r="B417" s="102" t="s">
        <v>163</v>
      </c>
      <c r="C417" s="103">
        <v>0</v>
      </c>
      <c r="D417" s="104">
        <f t="shared" si="127"/>
        <v>0</v>
      </c>
      <c r="E417" s="103">
        <v>0</v>
      </c>
      <c r="F417" s="99">
        <f t="shared" si="130"/>
        <v>0</v>
      </c>
      <c r="G417" s="103">
        <v>0</v>
      </c>
      <c r="H417" s="104">
        <f t="shared" si="130"/>
        <v>0</v>
      </c>
      <c r="I417" s="103">
        <v>0.73199999999999998</v>
      </c>
      <c r="J417" s="99">
        <f t="shared" si="116"/>
        <v>2.2464255135015696</v>
      </c>
      <c r="K417" s="103">
        <v>0</v>
      </c>
      <c r="L417" s="104">
        <f t="shared" si="117"/>
        <v>0</v>
      </c>
      <c r="M417" s="103">
        <v>1.4610000000000001</v>
      </c>
      <c r="N417" s="99">
        <f t="shared" si="118"/>
        <v>4.4836443650625597</v>
      </c>
      <c r="O417" s="103">
        <v>0</v>
      </c>
      <c r="P417" s="104">
        <f t="shared" si="119"/>
        <v>0</v>
      </c>
      <c r="Q417" s="103">
        <v>0.86799999999999999</v>
      </c>
      <c r="R417" s="99">
        <f t="shared" si="120"/>
        <v>2.6637941881412055</v>
      </c>
      <c r="S417" s="103">
        <v>0</v>
      </c>
      <c r="T417" s="104">
        <f t="shared" si="121"/>
        <v>0</v>
      </c>
      <c r="U417" s="103">
        <v>0</v>
      </c>
      <c r="V417" s="99">
        <f t="shared" si="122"/>
        <v>0</v>
      </c>
      <c r="W417" s="103">
        <v>0</v>
      </c>
      <c r="X417" s="104">
        <f t="shared" si="123"/>
        <v>0</v>
      </c>
      <c r="Y417" s="103">
        <v>0</v>
      </c>
      <c r="Z417" s="99">
        <f t="shared" si="124"/>
        <v>0</v>
      </c>
      <c r="AA417" s="103">
        <v>1.6080000000000001</v>
      </c>
      <c r="AB417" s="105">
        <f t="shared" si="125"/>
        <v>4.9347708001509893</v>
      </c>
      <c r="AC417" s="106">
        <f t="shared" si="129"/>
        <v>4.6690000000000005</v>
      </c>
      <c r="AD417" s="105">
        <f t="shared" si="126"/>
        <v>14.328634866856326</v>
      </c>
    </row>
    <row r="418" spans="1:30" x14ac:dyDescent="0.2">
      <c r="A418" s="101">
        <v>39132</v>
      </c>
      <c r="B418" s="102" t="s">
        <v>164</v>
      </c>
      <c r="C418" s="103">
        <v>0</v>
      </c>
      <c r="D418" s="104">
        <f t="shared" si="127"/>
        <v>0</v>
      </c>
      <c r="E418" s="103">
        <v>0</v>
      </c>
      <c r="F418" s="99">
        <f t="shared" si="130"/>
        <v>0</v>
      </c>
      <c r="G418" s="103">
        <v>0</v>
      </c>
      <c r="H418" s="104">
        <f t="shared" si="130"/>
        <v>0</v>
      </c>
      <c r="I418" s="103">
        <v>0.105</v>
      </c>
      <c r="J418" s="99">
        <f t="shared" si="116"/>
        <v>0.32223316792030715</v>
      </c>
      <c r="K418" s="103">
        <v>0</v>
      </c>
      <c r="L418" s="104">
        <f t="shared" si="117"/>
        <v>0</v>
      </c>
      <c r="M418" s="103">
        <v>0.17599999999999999</v>
      </c>
      <c r="N418" s="99">
        <f t="shared" si="118"/>
        <v>0.54012416718070533</v>
      </c>
      <c r="O418" s="103">
        <v>0</v>
      </c>
      <c r="P418" s="104">
        <f t="shared" si="119"/>
        <v>0</v>
      </c>
      <c r="Q418" s="103">
        <v>0.129</v>
      </c>
      <c r="R418" s="99">
        <f t="shared" si="120"/>
        <v>0.39588646344494877</v>
      </c>
      <c r="S418" s="103">
        <v>0</v>
      </c>
      <c r="T418" s="104">
        <f t="shared" si="121"/>
        <v>0</v>
      </c>
      <c r="U418" s="103">
        <v>0</v>
      </c>
      <c r="V418" s="99">
        <f t="shared" si="122"/>
        <v>0</v>
      </c>
      <c r="W418" s="103">
        <v>0</v>
      </c>
      <c r="X418" s="104">
        <f t="shared" si="123"/>
        <v>0</v>
      </c>
      <c r="Y418" s="103">
        <v>0</v>
      </c>
      <c r="Z418" s="99">
        <f t="shared" si="124"/>
        <v>0</v>
      </c>
      <c r="AA418" s="103">
        <v>0.189</v>
      </c>
      <c r="AB418" s="105">
        <f t="shared" si="125"/>
        <v>0.58001970225655286</v>
      </c>
      <c r="AC418" s="106">
        <f t="shared" si="129"/>
        <v>0.59899999999999998</v>
      </c>
      <c r="AD418" s="105">
        <f t="shared" si="126"/>
        <v>1.8382635008025141</v>
      </c>
    </row>
    <row r="419" spans="1:30" x14ac:dyDescent="0.2">
      <c r="A419" s="101">
        <v>39133</v>
      </c>
      <c r="B419" s="102" t="s">
        <v>165</v>
      </c>
      <c r="C419" s="103">
        <v>0</v>
      </c>
      <c r="D419" s="104">
        <f t="shared" si="127"/>
        <v>0</v>
      </c>
      <c r="E419" s="103">
        <v>0</v>
      </c>
      <c r="F419" s="99">
        <f t="shared" si="130"/>
        <v>0</v>
      </c>
      <c r="G419" s="103">
        <v>0</v>
      </c>
      <c r="H419" s="104">
        <f t="shared" si="130"/>
        <v>0</v>
      </c>
      <c r="I419" s="103">
        <v>0</v>
      </c>
      <c r="J419" s="99">
        <f t="shared" si="116"/>
        <v>0</v>
      </c>
      <c r="K419" s="103">
        <v>0</v>
      </c>
      <c r="L419" s="104">
        <f t="shared" si="117"/>
        <v>0</v>
      </c>
      <c r="M419" s="103">
        <v>0.112</v>
      </c>
      <c r="N419" s="99">
        <f t="shared" si="118"/>
        <v>0.34371537911499428</v>
      </c>
      <c r="O419" s="103">
        <v>0</v>
      </c>
      <c r="P419" s="104">
        <f t="shared" si="119"/>
        <v>0</v>
      </c>
      <c r="Q419" s="103">
        <v>0</v>
      </c>
      <c r="R419" s="99">
        <f t="shared" si="120"/>
        <v>0</v>
      </c>
      <c r="S419" s="103">
        <v>0</v>
      </c>
      <c r="T419" s="104">
        <f t="shared" si="121"/>
        <v>0</v>
      </c>
      <c r="U419" s="103">
        <v>0</v>
      </c>
      <c r="V419" s="99">
        <f t="shared" si="122"/>
        <v>0</v>
      </c>
      <c r="W419" s="103">
        <v>0</v>
      </c>
      <c r="X419" s="104">
        <f t="shared" si="123"/>
        <v>0</v>
      </c>
      <c r="Y419" s="103">
        <v>0</v>
      </c>
      <c r="Z419" s="99">
        <f t="shared" si="124"/>
        <v>0</v>
      </c>
      <c r="AA419" s="103">
        <v>0</v>
      </c>
      <c r="AB419" s="105">
        <f t="shared" si="125"/>
        <v>0</v>
      </c>
      <c r="AC419" s="106">
        <f t="shared" si="129"/>
        <v>0.112</v>
      </c>
      <c r="AD419" s="105">
        <f t="shared" si="126"/>
        <v>0.34371537911499428</v>
      </c>
    </row>
    <row r="420" spans="1:30" x14ac:dyDescent="0.2">
      <c r="A420" s="101">
        <v>39134</v>
      </c>
      <c r="B420" s="102" t="s">
        <v>166</v>
      </c>
      <c r="C420" s="103">
        <v>0</v>
      </c>
      <c r="D420" s="104">
        <f t="shared" si="127"/>
        <v>0</v>
      </c>
      <c r="E420" s="103">
        <v>0</v>
      </c>
      <c r="F420" s="99">
        <f t="shared" si="130"/>
        <v>0</v>
      </c>
      <c r="G420" s="103">
        <v>0</v>
      </c>
      <c r="H420" s="104">
        <f t="shared" si="130"/>
        <v>0</v>
      </c>
      <c r="I420" s="103">
        <v>0.374</v>
      </c>
      <c r="J420" s="99">
        <f t="shared" si="116"/>
        <v>1.1477638552589988</v>
      </c>
      <c r="K420" s="103">
        <v>0</v>
      </c>
      <c r="L420" s="104">
        <f t="shared" si="117"/>
        <v>0</v>
      </c>
      <c r="M420" s="103">
        <v>0.70299999999999996</v>
      </c>
      <c r="N420" s="99">
        <f t="shared" si="118"/>
        <v>2.1574277814092944</v>
      </c>
      <c r="O420" s="103">
        <v>0</v>
      </c>
      <c r="P420" s="104">
        <f t="shared" si="119"/>
        <v>0</v>
      </c>
      <c r="Q420" s="103">
        <v>0.41699999999999998</v>
      </c>
      <c r="R420" s="99">
        <f t="shared" si="120"/>
        <v>1.2797260097406484</v>
      </c>
      <c r="S420" s="103">
        <v>0</v>
      </c>
      <c r="T420" s="104">
        <f t="shared" si="121"/>
        <v>0</v>
      </c>
      <c r="U420" s="103">
        <v>0</v>
      </c>
      <c r="V420" s="99">
        <f t="shared" si="122"/>
        <v>0</v>
      </c>
      <c r="W420" s="103">
        <v>0</v>
      </c>
      <c r="X420" s="104">
        <f t="shared" si="123"/>
        <v>0</v>
      </c>
      <c r="Y420" s="103">
        <v>0</v>
      </c>
      <c r="Z420" s="99">
        <f t="shared" si="124"/>
        <v>0</v>
      </c>
      <c r="AA420" s="103">
        <v>0</v>
      </c>
      <c r="AB420" s="105">
        <f t="shared" si="125"/>
        <v>0</v>
      </c>
      <c r="AC420" s="106">
        <f t="shared" si="129"/>
        <v>1.494</v>
      </c>
      <c r="AD420" s="105">
        <f t="shared" si="126"/>
        <v>4.5849176464089414</v>
      </c>
    </row>
    <row r="421" spans="1:30" x14ac:dyDescent="0.2">
      <c r="A421" s="101">
        <v>39135</v>
      </c>
      <c r="B421" s="102" t="s">
        <v>167</v>
      </c>
      <c r="C421" s="103">
        <v>0</v>
      </c>
      <c r="D421" s="104">
        <f t="shared" si="127"/>
        <v>0</v>
      </c>
      <c r="E421" s="103">
        <v>0</v>
      </c>
      <c r="F421" s="99">
        <f t="shared" si="130"/>
        <v>0</v>
      </c>
      <c r="G421" s="103">
        <v>0</v>
      </c>
      <c r="H421" s="104">
        <f t="shared" si="130"/>
        <v>0</v>
      </c>
      <c r="I421" s="103">
        <v>0.93</v>
      </c>
      <c r="J421" s="99">
        <f t="shared" si="116"/>
        <v>2.8540652015798633</v>
      </c>
      <c r="K421" s="103">
        <v>0</v>
      </c>
      <c r="L421" s="104">
        <f t="shared" si="117"/>
        <v>0</v>
      </c>
      <c r="M421" s="103">
        <v>1.5429999999999999</v>
      </c>
      <c r="N421" s="99">
        <f t="shared" si="118"/>
        <v>4.7352931247717516</v>
      </c>
      <c r="O421" s="103">
        <v>0</v>
      </c>
      <c r="P421" s="104">
        <f t="shared" si="119"/>
        <v>0</v>
      </c>
      <c r="Q421" s="103">
        <v>0.90400000000000003</v>
      </c>
      <c r="R421" s="99">
        <f t="shared" si="120"/>
        <v>2.774274131428168</v>
      </c>
      <c r="S421" s="103">
        <v>0</v>
      </c>
      <c r="T421" s="104">
        <f t="shared" si="121"/>
        <v>0</v>
      </c>
      <c r="U421" s="103">
        <v>0</v>
      </c>
      <c r="V421" s="99">
        <f t="shared" si="122"/>
        <v>0</v>
      </c>
      <c r="W421" s="103">
        <v>0.14199999999999999</v>
      </c>
      <c r="X421" s="104">
        <f t="shared" si="123"/>
        <v>0.4357819985207963</v>
      </c>
      <c r="Y421" s="103">
        <v>0</v>
      </c>
      <c r="Z421" s="99">
        <f t="shared" si="124"/>
        <v>0</v>
      </c>
      <c r="AA421" s="103">
        <v>0</v>
      </c>
      <c r="AB421" s="105">
        <f t="shared" si="125"/>
        <v>0</v>
      </c>
      <c r="AC421" s="106">
        <f t="shared" si="129"/>
        <v>3.5189999999999997</v>
      </c>
      <c r="AD421" s="105">
        <f t="shared" si="126"/>
        <v>10.799414456300578</v>
      </c>
    </row>
    <row r="422" spans="1:30" x14ac:dyDescent="0.2">
      <c r="A422" s="101">
        <v>39136</v>
      </c>
      <c r="B422" s="102" t="s">
        <v>168</v>
      </c>
      <c r="C422" s="103">
        <v>0</v>
      </c>
      <c r="D422" s="104">
        <f t="shared" si="127"/>
        <v>0</v>
      </c>
      <c r="E422" s="103">
        <v>0</v>
      </c>
      <c r="F422" s="99">
        <f t="shared" si="130"/>
        <v>0</v>
      </c>
      <c r="G422" s="103">
        <v>0</v>
      </c>
      <c r="H422" s="104">
        <f t="shared" si="130"/>
        <v>0</v>
      </c>
      <c r="I422" s="103">
        <v>0.90500000000000003</v>
      </c>
      <c r="J422" s="99">
        <f t="shared" si="116"/>
        <v>2.777343018741695</v>
      </c>
      <c r="K422" s="103">
        <v>0</v>
      </c>
      <c r="L422" s="104">
        <f t="shared" si="117"/>
        <v>0</v>
      </c>
      <c r="M422" s="103">
        <v>1.5149999999999999</v>
      </c>
      <c r="N422" s="99">
        <f t="shared" si="118"/>
        <v>4.6493642799930033</v>
      </c>
      <c r="O422" s="103">
        <v>0</v>
      </c>
      <c r="P422" s="104">
        <f t="shared" si="119"/>
        <v>0</v>
      </c>
      <c r="Q422" s="103">
        <v>0.88500000000000001</v>
      </c>
      <c r="R422" s="99">
        <f t="shared" si="120"/>
        <v>2.71596527247116</v>
      </c>
      <c r="S422" s="103">
        <v>0</v>
      </c>
      <c r="T422" s="104">
        <f t="shared" si="121"/>
        <v>0</v>
      </c>
      <c r="U422" s="103">
        <v>0</v>
      </c>
      <c r="V422" s="99">
        <f t="shared" si="122"/>
        <v>0</v>
      </c>
      <c r="W422" s="103">
        <v>0</v>
      </c>
      <c r="X422" s="104">
        <f t="shared" si="123"/>
        <v>0</v>
      </c>
      <c r="Y422" s="103">
        <v>0</v>
      </c>
      <c r="Z422" s="99">
        <f t="shared" si="124"/>
        <v>0</v>
      </c>
      <c r="AA422" s="103">
        <v>0</v>
      </c>
      <c r="AB422" s="105">
        <f t="shared" si="125"/>
        <v>0</v>
      </c>
      <c r="AC422" s="106">
        <f t="shared" si="129"/>
        <v>3.3049999999999997</v>
      </c>
      <c r="AD422" s="105">
        <f t="shared" si="126"/>
        <v>10.142672571205857</v>
      </c>
    </row>
    <row r="423" spans="1:30" x14ac:dyDescent="0.2">
      <c r="A423" s="101">
        <v>39137</v>
      </c>
      <c r="B423" s="102" t="s">
        <v>169</v>
      </c>
      <c r="C423" s="103">
        <v>0</v>
      </c>
      <c r="D423" s="104">
        <f t="shared" si="127"/>
        <v>0</v>
      </c>
      <c r="E423" s="103">
        <v>0</v>
      </c>
      <c r="F423" s="99">
        <f t="shared" si="130"/>
        <v>0</v>
      </c>
      <c r="G423" s="103">
        <v>0</v>
      </c>
      <c r="H423" s="104">
        <f t="shared" si="130"/>
        <v>0</v>
      </c>
      <c r="I423" s="103">
        <v>0.89300000000000002</v>
      </c>
      <c r="J423" s="99">
        <f t="shared" si="116"/>
        <v>2.7405163709793738</v>
      </c>
      <c r="K423" s="103">
        <v>0</v>
      </c>
      <c r="L423" s="104">
        <f t="shared" si="117"/>
        <v>0</v>
      </c>
      <c r="M423" s="103">
        <v>1.5</v>
      </c>
      <c r="N423" s="99">
        <f t="shared" si="118"/>
        <v>4.6033309702901022</v>
      </c>
      <c r="O423" s="103">
        <v>0</v>
      </c>
      <c r="P423" s="104">
        <f t="shared" si="119"/>
        <v>0</v>
      </c>
      <c r="Q423" s="103">
        <v>0.878</v>
      </c>
      <c r="R423" s="99">
        <f t="shared" si="120"/>
        <v>2.6944830612764732</v>
      </c>
      <c r="S423" s="103">
        <v>0</v>
      </c>
      <c r="T423" s="104">
        <f t="shared" si="121"/>
        <v>0</v>
      </c>
      <c r="U423" s="103">
        <v>0</v>
      </c>
      <c r="V423" s="99">
        <f t="shared" si="122"/>
        <v>0</v>
      </c>
      <c r="W423" s="103">
        <v>0</v>
      </c>
      <c r="X423" s="104">
        <f t="shared" si="123"/>
        <v>0</v>
      </c>
      <c r="Y423" s="103">
        <v>0</v>
      </c>
      <c r="Z423" s="99">
        <f t="shared" si="124"/>
        <v>0</v>
      </c>
      <c r="AA423" s="103">
        <v>0</v>
      </c>
      <c r="AB423" s="105">
        <f t="shared" si="125"/>
        <v>0</v>
      </c>
      <c r="AC423" s="106">
        <f t="shared" si="129"/>
        <v>3.2709999999999999</v>
      </c>
      <c r="AD423" s="105">
        <f t="shared" si="126"/>
        <v>10.038330402545949</v>
      </c>
    </row>
    <row r="424" spans="1:30" x14ac:dyDescent="0.2">
      <c r="A424" s="101">
        <v>39138</v>
      </c>
      <c r="B424" s="102" t="s">
        <v>170</v>
      </c>
      <c r="C424" s="103">
        <v>0</v>
      </c>
      <c r="D424" s="104">
        <f t="shared" si="127"/>
        <v>0</v>
      </c>
      <c r="E424" s="103">
        <v>0</v>
      </c>
      <c r="F424" s="99">
        <f t="shared" si="130"/>
        <v>0</v>
      </c>
      <c r="G424" s="103">
        <v>0</v>
      </c>
      <c r="H424" s="104">
        <f t="shared" si="130"/>
        <v>0</v>
      </c>
      <c r="I424" s="103">
        <v>0.88500000000000001</v>
      </c>
      <c r="J424" s="99">
        <f t="shared" si="116"/>
        <v>2.71596527247116</v>
      </c>
      <c r="K424" s="103">
        <v>0</v>
      </c>
      <c r="L424" s="104">
        <f t="shared" si="117"/>
        <v>0</v>
      </c>
      <c r="M424" s="103">
        <v>1.49</v>
      </c>
      <c r="N424" s="99">
        <f t="shared" si="118"/>
        <v>4.5726420971548345</v>
      </c>
      <c r="O424" s="103">
        <v>0</v>
      </c>
      <c r="P424" s="104">
        <f t="shared" si="119"/>
        <v>0</v>
      </c>
      <c r="Q424" s="103">
        <v>0.873</v>
      </c>
      <c r="R424" s="99">
        <f t="shared" si="120"/>
        <v>2.6791386247088393</v>
      </c>
      <c r="S424" s="103">
        <v>0</v>
      </c>
      <c r="T424" s="104">
        <f t="shared" si="121"/>
        <v>0</v>
      </c>
      <c r="U424" s="103">
        <v>0</v>
      </c>
      <c r="V424" s="99">
        <f t="shared" si="122"/>
        <v>0</v>
      </c>
      <c r="W424" s="103">
        <v>0</v>
      </c>
      <c r="X424" s="104">
        <f t="shared" si="123"/>
        <v>0</v>
      </c>
      <c r="Y424" s="103">
        <v>0</v>
      </c>
      <c r="Z424" s="99">
        <f t="shared" si="124"/>
        <v>0</v>
      </c>
      <c r="AA424" s="103">
        <v>0</v>
      </c>
      <c r="AB424" s="105">
        <f t="shared" si="125"/>
        <v>0</v>
      </c>
      <c r="AC424" s="106">
        <f t="shared" si="129"/>
        <v>3.2480000000000002</v>
      </c>
      <c r="AD424" s="105">
        <f t="shared" si="126"/>
        <v>9.9677459943348339</v>
      </c>
    </row>
    <row r="425" spans="1:30" x14ac:dyDescent="0.2">
      <c r="A425" s="101">
        <v>39139</v>
      </c>
      <c r="B425" s="102" t="s">
        <v>171</v>
      </c>
      <c r="C425" s="103">
        <v>0</v>
      </c>
      <c r="D425" s="104">
        <f t="shared" si="127"/>
        <v>0</v>
      </c>
      <c r="E425" s="103">
        <v>0</v>
      </c>
      <c r="F425" s="99">
        <f t="shared" si="130"/>
        <v>0</v>
      </c>
      <c r="G425" s="103">
        <v>0</v>
      </c>
      <c r="H425" s="104">
        <f t="shared" si="130"/>
        <v>0</v>
      </c>
      <c r="I425" s="103">
        <v>0.313</v>
      </c>
      <c r="J425" s="99">
        <f t="shared" si="116"/>
        <v>0.96056172913386795</v>
      </c>
      <c r="K425" s="103">
        <v>0</v>
      </c>
      <c r="L425" s="104">
        <f t="shared" si="117"/>
        <v>0</v>
      </c>
      <c r="M425" s="103">
        <v>0.78500000000000003</v>
      </c>
      <c r="N425" s="99">
        <f t="shared" si="118"/>
        <v>2.4090765411184867</v>
      </c>
      <c r="O425" s="103">
        <v>0.73099999999999998</v>
      </c>
      <c r="P425" s="104">
        <f t="shared" si="119"/>
        <v>2.2433566261880431</v>
      </c>
      <c r="Q425" s="103">
        <v>0.86099999999999999</v>
      </c>
      <c r="R425" s="99">
        <f t="shared" si="120"/>
        <v>2.6423119769465186</v>
      </c>
      <c r="S425" s="103">
        <v>0</v>
      </c>
      <c r="T425" s="104">
        <f t="shared" si="121"/>
        <v>0</v>
      </c>
      <c r="U425" s="103">
        <v>0</v>
      </c>
      <c r="V425" s="99">
        <f t="shared" si="122"/>
        <v>0</v>
      </c>
      <c r="W425" s="103">
        <v>0</v>
      </c>
      <c r="X425" s="104">
        <f t="shared" si="123"/>
        <v>0</v>
      </c>
      <c r="Y425" s="103">
        <v>0</v>
      </c>
      <c r="Z425" s="99">
        <f t="shared" si="124"/>
        <v>0</v>
      </c>
      <c r="AA425" s="103">
        <v>0</v>
      </c>
      <c r="AB425" s="105">
        <f t="shared" si="125"/>
        <v>0</v>
      </c>
      <c r="AC425" s="106">
        <f t="shared" si="129"/>
        <v>2.6900000000000004</v>
      </c>
      <c r="AD425" s="105">
        <f t="shared" si="126"/>
        <v>8.2553068733869175</v>
      </c>
    </row>
    <row r="426" spans="1:30" x14ac:dyDescent="0.2">
      <c r="A426" s="101">
        <v>39140</v>
      </c>
      <c r="B426" s="102" t="s">
        <v>172</v>
      </c>
      <c r="C426" s="103">
        <v>0</v>
      </c>
      <c r="D426" s="104">
        <f t="shared" si="127"/>
        <v>0</v>
      </c>
      <c r="E426" s="103">
        <v>0</v>
      </c>
      <c r="F426" s="99">
        <f t="shared" si="130"/>
        <v>0</v>
      </c>
      <c r="G426" s="103">
        <v>0</v>
      </c>
      <c r="H426" s="104">
        <f t="shared" si="130"/>
        <v>0</v>
      </c>
      <c r="I426" s="103">
        <v>0.16800000000000001</v>
      </c>
      <c r="J426" s="99">
        <f t="shared" si="116"/>
        <v>0.51557306867249142</v>
      </c>
      <c r="K426" s="103">
        <v>0</v>
      </c>
      <c r="L426" s="104">
        <f t="shared" si="117"/>
        <v>0</v>
      </c>
      <c r="M426" s="103">
        <v>0</v>
      </c>
      <c r="N426" s="99">
        <f t="shared" si="118"/>
        <v>0</v>
      </c>
      <c r="O426" s="103">
        <v>1.486</v>
      </c>
      <c r="P426" s="104">
        <f t="shared" si="119"/>
        <v>4.5603665479007276</v>
      </c>
      <c r="Q426" s="103">
        <v>0.85399999999999998</v>
      </c>
      <c r="R426" s="99">
        <f t="shared" si="120"/>
        <v>2.6208297657518314</v>
      </c>
      <c r="S426" s="103">
        <v>0</v>
      </c>
      <c r="T426" s="104">
        <f t="shared" si="121"/>
        <v>0</v>
      </c>
      <c r="U426" s="103">
        <v>0</v>
      </c>
      <c r="V426" s="99">
        <f t="shared" si="122"/>
        <v>0</v>
      </c>
      <c r="W426" s="103">
        <v>0</v>
      </c>
      <c r="X426" s="104">
        <f t="shared" si="123"/>
        <v>0</v>
      </c>
      <c r="Y426" s="103">
        <v>0</v>
      </c>
      <c r="Z426" s="99">
        <f t="shared" si="124"/>
        <v>0</v>
      </c>
      <c r="AA426" s="103">
        <v>0</v>
      </c>
      <c r="AB426" s="105">
        <f t="shared" si="125"/>
        <v>0</v>
      </c>
      <c r="AC426" s="106">
        <f t="shared" si="129"/>
        <v>2.508</v>
      </c>
      <c r="AD426" s="105">
        <f t="shared" si="126"/>
        <v>7.6967693823250505</v>
      </c>
    </row>
    <row r="427" spans="1:30" x14ac:dyDescent="0.2">
      <c r="A427" s="101">
        <v>39141</v>
      </c>
      <c r="B427" s="102" t="s">
        <v>173</v>
      </c>
      <c r="C427" s="103">
        <v>0</v>
      </c>
      <c r="D427" s="104">
        <f t="shared" si="127"/>
        <v>0</v>
      </c>
      <c r="E427" s="103">
        <v>0</v>
      </c>
      <c r="F427" s="99">
        <f t="shared" si="130"/>
        <v>0</v>
      </c>
      <c r="G427" s="103">
        <v>0</v>
      </c>
      <c r="H427" s="104">
        <f t="shared" si="130"/>
        <v>0</v>
      </c>
      <c r="I427" s="103">
        <v>0.93400000000000005</v>
      </c>
      <c r="J427" s="99">
        <f t="shared" si="116"/>
        <v>2.8663407508339702</v>
      </c>
      <c r="K427" s="103">
        <v>0</v>
      </c>
      <c r="L427" s="104">
        <f t="shared" si="117"/>
        <v>0</v>
      </c>
      <c r="M427" s="103">
        <v>0</v>
      </c>
      <c r="N427" s="99">
        <f t="shared" si="118"/>
        <v>0</v>
      </c>
      <c r="O427" s="103">
        <v>1.4770000000000001</v>
      </c>
      <c r="P427" s="104">
        <f t="shared" si="119"/>
        <v>4.5327465620789873</v>
      </c>
      <c r="Q427" s="103">
        <v>0.85699999999999998</v>
      </c>
      <c r="R427" s="99">
        <f t="shared" si="120"/>
        <v>2.6300364276924117</v>
      </c>
      <c r="S427" s="103">
        <v>0</v>
      </c>
      <c r="T427" s="104">
        <f t="shared" si="121"/>
        <v>0</v>
      </c>
      <c r="U427" s="103">
        <v>0</v>
      </c>
      <c r="V427" s="99">
        <f t="shared" si="122"/>
        <v>0</v>
      </c>
      <c r="W427" s="103">
        <v>0</v>
      </c>
      <c r="X427" s="104">
        <f t="shared" si="123"/>
        <v>0</v>
      </c>
      <c r="Y427" s="103">
        <v>0</v>
      </c>
      <c r="Z427" s="99">
        <f t="shared" si="124"/>
        <v>0</v>
      </c>
      <c r="AA427" s="103">
        <v>0</v>
      </c>
      <c r="AB427" s="105">
        <f t="shared" si="125"/>
        <v>0</v>
      </c>
      <c r="AC427" s="106">
        <f t="shared" si="129"/>
        <v>3.2679999999999998</v>
      </c>
      <c r="AD427" s="105">
        <f t="shared" si="126"/>
        <v>10.029123740605369</v>
      </c>
    </row>
    <row r="428" spans="1:30" x14ac:dyDescent="0.2">
      <c r="A428" s="101">
        <v>39142</v>
      </c>
      <c r="B428" s="102" t="s">
        <v>146</v>
      </c>
      <c r="C428" s="103">
        <v>0</v>
      </c>
      <c r="D428" s="104">
        <f t="shared" si="127"/>
        <v>0</v>
      </c>
      <c r="E428" s="103">
        <v>0</v>
      </c>
      <c r="F428" s="99">
        <f t="shared" si="130"/>
        <v>0</v>
      </c>
      <c r="G428" s="103">
        <v>0</v>
      </c>
      <c r="H428" s="104">
        <f t="shared" si="130"/>
        <v>0</v>
      </c>
      <c r="I428" s="103">
        <v>0.50900000000000001</v>
      </c>
      <c r="J428" s="99">
        <f t="shared" si="116"/>
        <v>1.562063642585108</v>
      </c>
      <c r="K428" s="103">
        <v>0</v>
      </c>
      <c r="L428" s="104">
        <f t="shared" si="117"/>
        <v>0</v>
      </c>
      <c r="M428" s="103">
        <v>0</v>
      </c>
      <c r="N428" s="99">
        <f t="shared" si="118"/>
        <v>0</v>
      </c>
      <c r="O428" s="103">
        <v>1.472</v>
      </c>
      <c r="P428" s="104">
        <f t="shared" si="119"/>
        <v>4.517402125511353</v>
      </c>
      <c r="Q428" s="103">
        <v>0.85699999999999998</v>
      </c>
      <c r="R428" s="99">
        <f t="shared" si="120"/>
        <v>2.6300364276924117</v>
      </c>
      <c r="S428" s="103">
        <v>0</v>
      </c>
      <c r="T428" s="104">
        <f t="shared" si="121"/>
        <v>0</v>
      </c>
      <c r="U428" s="103">
        <v>0</v>
      </c>
      <c r="V428" s="99">
        <f t="shared" si="122"/>
        <v>0</v>
      </c>
      <c r="W428" s="103">
        <v>0</v>
      </c>
      <c r="X428" s="104">
        <f t="shared" si="123"/>
        <v>0</v>
      </c>
      <c r="Y428" s="103">
        <v>0</v>
      </c>
      <c r="Z428" s="99">
        <f t="shared" si="124"/>
        <v>0</v>
      </c>
      <c r="AA428" s="103">
        <v>0</v>
      </c>
      <c r="AB428" s="105">
        <f t="shared" si="125"/>
        <v>0</v>
      </c>
      <c r="AC428" s="106">
        <f t="shared" si="129"/>
        <v>2.8380000000000001</v>
      </c>
      <c r="AD428" s="105">
        <f t="shared" si="126"/>
        <v>8.7095021957888736</v>
      </c>
    </row>
    <row r="429" spans="1:30" x14ac:dyDescent="0.2">
      <c r="A429" s="101">
        <v>39143</v>
      </c>
      <c r="B429" s="102" t="s">
        <v>147</v>
      </c>
      <c r="C429" s="103">
        <v>0</v>
      </c>
      <c r="D429" s="104">
        <f t="shared" si="127"/>
        <v>0</v>
      </c>
      <c r="E429" s="103">
        <v>0</v>
      </c>
      <c r="F429" s="99">
        <f t="shared" si="130"/>
        <v>0</v>
      </c>
      <c r="G429" s="103">
        <v>0</v>
      </c>
      <c r="H429" s="104">
        <f t="shared" si="130"/>
        <v>0</v>
      </c>
      <c r="I429" s="103">
        <v>0</v>
      </c>
      <c r="J429" s="99">
        <f t="shared" si="116"/>
        <v>0</v>
      </c>
      <c r="K429" s="103">
        <v>0</v>
      </c>
      <c r="L429" s="104">
        <f t="shared" si="117"/>
        <v>0</v>
      </c>
      <c r="M429" s="103">
        <v>0</v>
      </c>
      <c r="N429" s="99">
        <f t="shared" si="118"/>
        <v>0</v>
      </c>
      <c r="O429" s="103">
        <v>1.468</v>
      </c>
      <c r="P429" s="104">
        <f t="shared" si="119"/>
        <v>4.5051265762572461</v>
      </c>
      <c r="Q429" s="103">
        <v>0.85699999999999998</v>
      </c>
      <c r="R429" s="99">
        <f t="shared" si="120"/>
        <v>2.6300364276924117</v>
      </c>
      <c r="S429" s="103">
        <v>0.20399999999999999</v>
      </c>
      <c r="T429" s="104">
        <f t="shared" si="121"/>
        <v>0.62605301195945384</v>
      </c>
      <c r="U429" s="103">
        <v>0</v>
      </c>
      <c r="V429" s="99">
        <f t="shared" si="122"/>
        <v>0</v>
      </c>
      <c r="W429" s="103">
        <v>0</v>
      </c>
      <c r="X429" s="104">
        <f t="shared" si="123"/>
        <v>0</v>
      </c>
      <c r="Y429" s="103">
        <v>0</v>
      </c>
      <c r="Z429" s="99">
        <f t="shared" si="124"/>
        <v>0</v>
      </c>
      <c r="AA429" s="103">
        <v>0</v>
      </c>
      <c r="AB429" s="105">
        <f t="shared" si="125"/>
        <v>0</v>
      </c>
      <c r="AC429" s="106">
        <f t="shared" si="129"/>
        <v>2.5290000000000004</v>
      </c>
      <c r="AD429" s="105">
        <f t="shared" si="126"/>
        <v>7.7612160159091133</v>
      </c>
    </row>
    <row r="430" spans="1:30" x14ac:dyDescent="0.2">
      <c r="A430" s="101">
        <v>39144</v>
      </c>
      <c r="B430" s="102" t="s">
        <v>148</v>
      </c>
      <c r="C430" s="103">
        <v>0</v>
      </c>
      <c r="D430" s="104">
        <f t="shared" si="127"/>
        <v>0</v>
      </c>
      <c r="E430" s="103">
        <v>0</v>
      </c>
      <c r="F430" s="99">
        <f t="shared" ref="F430:H445" si="131">E430*1000000/325851</f>
        <v>0</v>
      </c>
      <c r="G430" s="103">
        <v>0</v>
      </c>
      <c r="H430" s="104">
        <f t="shared" si="131"/>
        <v>0</v>
      </c>
      <c r="I430" s="103">
        <v>0</v>
      </c>
      <c r="J430" s="99">
        <f t="shared" si="116"/>
        <v>0</v>
      </c>
      <c r="K430" s="103">
        <v>0</v>
      </c>
      <c r="L430" s="104">
        <f t="shared" si="117"/>
        <v>0</v>
      </c>
      <c r="M430" s="103">
        <v>0</v>
      </c>
      <c r="N430" s="99">
        <f t="shared" si="118"/>
        <v>0</v>
      </c>
      <c r="O430" s="103">
        <v>1.4650000000000001</v>
      </c>
      <c r="P430" s="104">
        <f t="shared" si="119"/>
        <v>4.4959199143166666</v>
      </c>
      <c r="Q430" s="103">
        <v>0.86</v>
      </c>
      <c r="R430" s="99">
        <f t="shared" si="120"/>
        <v>2.6392430896329917</v>
      </c>
      <c r="S430" s="103">
        <v>0</v>
      </c>
      <c r="T430" s="104">
        <f t="shared" si="121"/>
        <v>0</v>
      </c>
      <c r="U430" s="103">
        <v>0</v>
      </c>
      <c r="V430" s="99">
        <f t="shared" si="122"/>
        <v>0</v>
      </c>
      <c r="W430" s="103">
        <v>0</v>
      </c>
      <c r="X430" s="104">
        <f t="shared" si="123"/>
        <v>0</v>
      </c>
      <c r="Y430" s="103">
        <v>0</v>
      </c>
      <c r="Z430" s="99">
        <f t="shared" si="124"/>
        <v>0</v>
      </c>
      <c r="AA430" s="103">
        <v>0</v>
      </c>
      <c r="AB430" s="105">
        <f t="shared" si="125"/>
        <v>0</v>
      </c>
      <c r="AC430" s="106">
        <f t="shared" si="129"/>
        <v>2.3250000000000002</v>
      </c>
      <c r="AD430" s="105">
        <f t="shared" si="126"/>
        <v>7.1351630039496579</v>
      </c>
    </row>
    <row r="431" spans="1:30" x14ac:dyDescent="0.2">
      <c r="A431" s="101">
        <v>39145</v>
      </c>
      <c r="B431" s="102" t="s">
        <v>149</v>
      </c>
      <c r="C431" s="103">
        <v>0</v>
      </c>
      <c r="D431" s="104">
        <f t="shared" si="127"/>
        <v>0</v>
      </c>
      <c r="E431" s="103">
        <v>0</v>
      </c>
      <c r="F431" s="99">
        <f t="shared" si="131"/>
        <v>0</v>
      </c>
      <c r="G431" s="103">
        <v>0</v>
      </c>
      <c r="H431" s="104">
        <f t="shared" si="131"/>
        <v>0</v>
      </c>
      <c r="I431" s="103">
        <v>0</v>
      </c>
      <c r="J431" s="99">
        <f t="shared" si="116"/>
        <v>0</v>
      </c>
      <c r="K431" s="103">
        <v>0</v>
      </c>
      <c r="L431" s="104">
        <f t="shared" si="117"/>
        <v>0</v>
      </c>
      <c r="M431" s="103">
        <v>0</v>
      </c>
      <c r="N431" s="99">
        <f t="shared" si="118"/>
        <v>0</v>
      </c>
      <c r="O431" s="103">
        <v>1.4650000000000001</v>
      </c>
      <c r="P431" s="104">
        <f t="shared" si="119"/>
        <v>4.4959199143166666</v>
      </c>
      <c r="Q431" s="103">
        <v>0.86</v>
      </c>
      <c r="R431" s="99">
        <f t="shared" si="120"/>
        <v>2.6392430896329917</v>
      </c>
      <c r="S431" s="103">
        <v>0</v>
      </c>
      <c r="T431" s="104">
        <f t="shared" si="121"/>
        <v>0</v>
      </c>
      <c r="U431" s="103">
        <v>0</v>
      </c>
      <c r="V431" s="99">
        <f t="shared" si="122"/>
        <v>0</v>
      </c>
      <c r="W431" s="103">
        <v>0</v>
      </c>
      <c r="X431" s="104">
        <f t="shared" si="123"/>
        <v>0</v>
      </c>
      <c r="Y431" s="103">
        <v>0</v>
      </c>
      <c r="Z431" s="99">
        <f t="shared" si="124"/>
        <v>0</v>
      </c>
      <c r="AA431" s="103">
        <v>0</v>
      </c>
      <c r="AB431" s="105">
        <f t="shared" si="125"/>
        <v>0</v>
      </c>
      <c r="AC431" s="106">
        <f t="shared" si="129"/>
        <v>2.3250000000000002</v>
      </c>
      <c r="AD431" s="105">
        <f t="shared" si="126"/>
        <v>7.1351630039496579</v>
      </c>
    </row>
    <row r="432" spans="1:30" x14ac:dyDescent="0.2">
      <c r="A432" s="101">
        <v>39146</v>
      </c>
      <c r="B432" s="102" t="s">
        <v>150</v>
      </c>
      <c r="C432" s="103">
        <v>0</v>
      </c>
      <c r="D432" s="104">
        <f t="shared" si="127"/>
        <v>0</v>
      </c>
      <c r="E432" s="103">
        <v>0</v>
      </c>
      <c r="F432" s="99">
        <f t="shared" si="131"/>
        <v>0</v>
      </c>
      <c r="G432" s="103">
        <v>0</v>
      </c>
      <c r="H432" s="104">
        <f t="shared" si="131"/>
        <v>0</v>
      </c>
      <c r="I432" s="103">
        <v>0</v>
      </c>
      <c r="J432" s="99">
        <f t="shared" si="116"/>
        <v>0</v>
      </c>
      <c r="K432" s="103">
        <v>0</v>
      </c>
      <c r="L432" s="104">
        <f t="shared" si="117"/>
        <v>0</v>
      </c>
      <c r="M432" s="103">
        <v>0</v>
      </c>
      <c r="N432" s="99">
        <f t="shared" si="118"/>
        <v>0</v>
      </c>
      <c r="O432" s="103">
        <v>1.4630000000000001</v>
      </c>
      <c r="P432" s="104">
        <f t="shared" si="119"/>
        <v>4.4897821396896127</v>
      </c>
      <c r="Q432" s="103">
        <v>0.86099999999999999</v>
      </c>
      <c r="R432" s="99">
        <f t="shared" si="120"/>
        <v>2.6423119769465186</v>
      </c>
      <c r="S432" s="103">
        <v>0</v>
      </c>
      <c r="T432" s="104">
        <f t="shared" si="121"/>
        <v>0</v>
      </c>
      <c r="U432" s="103">
        <v>0</v>
      </c>
      <c r="V432" s="99">
        <f t="shared" si="122"/>
        <v>0</v>
      </c>
      <c r="W432" s="103">
        <v>0</v>
      </c>
      <c r="X432" s="104">
        <f t="shared" si="123"/>
        <v>0</v>
      </c>
      <c r="Y432" s="103">
        <v>0</v>
      </c>
      <c r="Z432" s="99">
        <f t="shared" si="124"/>
        <v>0</v>
      </c>
      <c r="AA432" s="103">
        <v>0</v>
      </c>
      <c r="AB432" s="105">
        <f t="shared" si="125"/>
        <v>0</v>
      </c>
      <c r="AC432" s="106">
        <f t="shared" si="129"/>
        <v>2.3239999999999998</v>
      </c>
      <c r="AD432" s="105">
        <f t="shared" si="126"/>
        <v>7.1320941166361314</v>
      </c>
    </row>
    <row r="433" spans="1:30" x14ac:dyDescent="0.2">
      <c r="A433" s="101">
        <v>39147</v>
      </c>
      <c r="B433" s="102" t="s">
        <v>151</v>
      </c>
      <c r="C433" s="103">
        <v>0</v>
      </c>
      <c r="D433" s="104">
        <f t="shared" si="127"/>
        <v>0</v>
      </c>
      <c r="E433" s="103">
        <v>0</v>
      </c>
      <c r="F433" s="99">
        <f t="shared" si="131"/>
        <v>0</v>
      </c>
      <c r="G433" s="103">
        <v>0</v>
      </c>
      <c r="H433" s="104">
        <f t="shared" si="131"/>
        <v>0</v>
      </c>
      <c r="I433" s="103">
        <v>5.0999999999999997E-2</v>
      </c>
      <c r="J433" s="99">
        <f t="shared" si="116"/>
        <v>0.15651325298986346</v>
      </c>
      <c r="K433" s="103">
        <v>0</v>
      </c>
      <c r="L433" s="104">
        <f t="shared" si="117"/>
        <v>0</v>
      </c>
      <c r="M433" s="103">
        <v>0</v>
      </c>
      <c r="N433" s="99">
        <f t="shared" si="118"/>
        <v>0</v>
      </c>
      <c r="O433" s="103">
        <v>1.4610000000000001</v>
      </c>
      <c r="P433" s="104">
        <f t="shared" si="119"/>
        <v>4.4836443650625597</v>
      </c>
      <c r="Q433" s="103">
        <v>0.85899999999999999</v>
      </c>
      <c r="R433" s="99">
        <f t="shared" si="120"/>
        <v>2.6361742023194652</v>
      </c>
      <c r="S433" s="103">
        <v>7.0000000000000001E-3</v>
      </c>
      <c r="T433" s="104">
        <f t="shared" si="121"/>
        <v>2.1482211194687142E-2</v>
      </c>
      <c r="U433" s="103">
        <v>0</v>
      </c>
      <c r="V433" s="99">
        <f t="shared" si="122"/>
        <v>0</v>
      </c>
      <c r="W433" s="103">
        <v>0</v>
      </c>
      <c r="X433" s="104">
        <f t="shared" si="123"/>
        <v>0</v>
      </c>
      <c r="Y433" s="103">
        <v>0</v>
      </c>
      <c r="Z433" s="99">
        <f t="shared" si="124"/>
        <v>0</v>
      </c>
      <c r="AA433" s="103">
        <v>0</v>
      </c>
      <c r="AB433" s="105">
        <f t="shared" si="125"/>
        <v>0</v>
      </c>
      <c r="AC433" s="106">
        <f t="shared" si="129"/>
        <v>2.3780000000000001</v>
      </c>
      <c r="AD433" s="105">
        <f t="shared" si="126"/>
        <v>7.2978140315665749</v>
      </c>
    </row>
    <row r="434" spans="1:30" x14ac:dyDescent="0.2">
      <c r="A434" s="101">
        <v>39148</v>
      </c>
      <c r="B434" s="102" t="s">
        <v>152</v>
      </c>
      <c r="C434" s="103">
        <v>0</v>
      </c>
      <c r="D434" s="104">
        <f t="shared" si="127"/>
        <v>0</v>
      </c>
      <c r="E434" s="103">
        <v>0</v>
      </c>
      <c r="F434" s="99">
        <f t="shared" si="131"/>
        <v>0</v>
      </c>
      <c r="G434" s="103">
        <v>0</v>
      </c>
      <c r="H434" s="104">
        <f t="shared" si="131"/>
        <v>0</v>
      </c>
      <c r="I434" s="103">
        <v>0.99199999999999999</v>
      </c>
      <c r="J434" s="99">
        <f t="shared" si="116"/>
        <v>3.0443362150185207</v>
      </c>
      <c r="K434" s="103">
        <v>0</v>
      </c>
      <c r="L434" s="104">
        <f t="shared" si="117"/>
        <v>0</v>
      </c>
      <c r="M434" s="103">
        <v>0</v>
      </c>
      <c r="N434" s="99">
        <f t="shared" si="118"/>
        <v>0</v>
      </c>
      <c r="O434" s="103">
        <v>1.46</v>
      </c>
      <c r="P434" s="104">
        <f t="shared" si="119"/>
        <v>4.4805754777490323</v>
      </c>
      <c r="Q434" s="103">
        <v>0.85799999999999998</v>
      </c>
      <c r="R434" s="99">
        <f t="shared" si="120"/>
        <v>2.6331053150059383</v>
      </c>
      <c r="S434" s="103">
        <v>0</v>
      </c>
      <c r="T434" s="104">
        <f t="shared" si="121"/>
        <v>0</v>
      </c>
      <c r="U434" s="103">
        <v>0</v>
      </c>
      <c r="V434" s="99">
        <f t="shared" si="122"/>
        <v>0</v>
      </c>
      <c r="W434" s="103">
        <v>0</v>
      </c>
      <c r="X434" s="104">
        <f t="shared" si="123"/>
        <v>0</v>
      </c>
      <c r="Y434" s="103">
        <v>0</v>
      </c>
      <c r="Z434" s="99">
        <f t="shared" si="124"/>
        <v>0</v>
      </c>
      <c r="AA434" s="103">
        <v>0</v>
      </c>
      <c r="AB434" s="105">
        <f t="shared" si="125"/>
        <v>0</v>
      </c>
      <c r="AC434" s="106">
        <f t="shared" si="129"/>
        <v>3.31</v>
      </c>
      <c r="AD434" s="105">
        <f t="shared" si="126"/>
        <v>10.158017007773491</v>
      </c>
    </row>
    <row r="435" spans="1:30" x14ac:dyDescent="0.2">
      <c r="A435" s="101">
        <v>39149</v>
      </c>
      <c r="B435" s="102" t="s">
        <v>153</v>
      </c>
      <c r="C435" s="103">
        <v>0</v>
      </c>
      <c r="D435" s="104">
        <f t="shared" si="127"/>
        <v>0</v>
      </c>
      <c r="E435" s="103">
        <v>0</v>
      </c>
      <c r="F435" s="99">
        <f t="shared" si="131"/>
        <v>0</v>
      </c>
      <c r="G435" s="103">
        <v>0</v>
      </c>
      <c r="H435" s="104">
        <f t="shared" si="131"/>
        <v>0</v>
      </c>
      <c r="I435" s="103">
        <v>0.95799999999999996</v>
      </c>
      <c r="J435" s="99">
        <f t="shared" si="116"/>
        <v>2.9399940463586116</v>
      </c>
      <c r="K435" s="103">
        <v>0</v>
      </c>
      <c r="L435" s="104">
        <f t="shared" si="117"/>
        <v>0</v>
      </c>
      <c r="M435" s="103">
        <v>0</v>
      </c>
      <c r="N435" s="99">
        <f t="shared" si="118"/>
        <v>0</v>
      </c>
      <c r="O435" s="103">
        <v>1.458</v>
      </c>
      <c r="P435" s="104">
        <f t="shared" si="119"/>
        <v>4.4744377031219793</v>
      </c>
      <c r="Q435" s="103">
        <v>0.85599999999999998</v>
      </c>
      <c r="R435" s="99">
        <f t="shared" si="120"/>
        <v>2.6269675403788848</v>
      </c>
      <c r="S435" s="103">
        <v>0</v>
      </c>
      <c r="T435" s="104">
        <f t="shared" si="121"/>
        <v>0</v>
      </c>
      <c r="U435" s="103">
        <v>0</v>
      </c>
      <c r="V435" s="99">
        <f t="shared" si="122"/>
        <v>0</v>
      </c>
      <c r="W435" s="103">
        <v>0</v>
      </c>
      <c r="X435" s="104">
        <f t="shared" si="123"/>
        <v>0</v>
      </c>
      <c r="Y435" s="103">
        <v>0</v>
      </c>
      <c r="Z435" s="99">
        <f t="shared" si="124"/>
        <v>0</v>
      </c>
      <c r="AA435" s="103">
        <v>0</v>
      </c>
      <c r="AB435" s="105">
        <f t="shared" si="125"/>
        <v>0</v>
      </c>
      <c r="AC435" s="106">
        <f t="shared" si="129"/>
        <v>3.2719999999999998</v>
      </c>
      <c r="AD435" s="105">
        <f t="shared" si="126"/>
        <v>10.041399289859475</v>
      </c>
    </row>
    <row r="436" spans="1:30" x14ac:dyDescent="0.2">
      <c r="A436" s="101">
        <v>39150</v>
      </c>
      <c r="B436" s="102" t="s">
        <v>154</v>
      </c>
      <c r="C436" s="103">
        <v>0</v>
      </c>
      <c r="D436" s="104">
        <f t="shared" si="127"/>
        <v>0</v>
      </c>
      <c r="E436" s="103">
        <v>0</v>
      </c>
      <c r="F436" s="99">
        <f t="shared" si="131"/>
        <v>0</v>
      </c>
      <c r="G436" s="103">
        <v>0</v>
      </c>
      <c r="H436" s="104">
        <f t="shared" si="131"/>
        <v>0</v>
      </c>
      <c r="I436" s="103">
        <v>0.94699999999999995</v>
      </c>
      <c r="J436" s="99">
        <f t="shared" si="116"/>
        <v>2.9062362859098179</v>
      </c>
      <c r="K436" s="103">
        <v>0</v>
      </c>
      <c r="L436" s="104">
        <f t="shared" si="117"/>
        <v>0</v>
      </c>
      <c r="M436" s="103">
        <v>0</v>
      </c>
      <c r="N436" s="99">
        <f t="shared" si="118"/>
        <v>0</v>
      </c>
      <c r="O436" s="103">
        <v>1.4550000000000001</v>
      </c>
      <c r="P436" s="104">
        <f t="shared" si="119"/>
        <v>4.4652310411813989</v>
      </c>
      <c r="Q436" s="103">
        <v>0.85699999999999998</v>
      </c>
      <c r="R436" s="99">
        <f t="shared" si="120"/>
        <v>2.6300364276924117</v>
      </c>
      <c r="S436" s="103">
        <v>0</v>
      </c>
      <c r="T436" s="104">
        <f t="shared" si="121"/>
        <v>0</v>
      </c>
      <c r="U436" s="103">
        <v>0</v>
      </c>
      <c r="V436" s="99">
        <f t="shared" si="122"/>
        <v>0</v>
      </c>
      <c r="W436" s="103">
        <v>0</v>
      </c>
      <c r="X436" s="104">
        <f t="shared" si="123"/>
        <v>0</v>
      </c>
      <c r="Y436" s="103">
        <v>0</v>
      </c>
      <c r="Z436" s="99">
        <f t="shared" si="124"/>
        <v>0</v>
      </c>
      <c r="AA436" s="103">
        <v>0</v>
      </c>
      <c r="AB436" s="105">
        <f t="shared" si="125"/>
        <v>0</v>
      </c>
      <c r="AC436" s="106">
        <f t="shared" si="129"/>
        <v>3.2590000000000003</v>
      </c>
      <c r="AD436" s="105">
        <f t="shared" si="126"/>
        <v>10.001503754783629</v>
      </c>
    </row>
    <row r="437" spans="1:30" x14ac:dyDescent="0.2">
      <c r="A437" s="101">
        <v>39151</v>
      </c>
      <c r="B437" s="102" t="s">
        <v>155</v>
      </c>
      <c r="C437" s="103">
        <v>0</v>
      </c>
      <c r="D437" s="104">
        <f t="shared" si="127"/>
        <v>0</v>
      </c>
      <c r="E437" s="103">
        <v>0</v>
      </c>
      <c r="F437" s="99">
        <f t="shared" si="131"/>
        <v>0</v>
      </c>
      <c r="G437" s="103">
        <v>0</v>
      </c>
      <c r="H437" s="104">
        <f t="shared" si="131"/>
        <v>0</v>
      </c>
      <c r="I437" s="103">
        <v>0.14699999999999999</v>
      </c>
      <c r="J437" s="99">
        <f t="shared" si="116"/>
        <v>0.45112643508842998</v>
      </c>
      <c r="K437" s="103">
        <v>0</v>
      </c>
      <c r="L437" s="104">
        <f t="shared" si="117"/>
        <v>0</v>
      </c>
      <c r="M437" s="103">
        <v>0</v>
      </c>
      <c r="N437" s="99">
        <f t="shared" si="118"/>
        <v>0</v>
      </c>
      <c r="O437" s="103">
        <v>1.452</v>
      </c>
      <c r="P437" s="104">
        <f t="shared" si="119"/>
        <v>4.4560243792408185</v>
      </c>
      <c r="Q437" s="103">
        <v>0.85599999999999998</v>
      </c>
      <c r="R437" s="99">
        <f t="shared" si="120"/>
        <v>2.6269675403788848</v>
      </c>
      <c r="S437" s="103">
        <v>0</v>
      </c>
      <c r="T437" s="104">
        <f t="shared" si="121"/>
        <v>0</v>
      </c>
      <c r="U437" s="103">
        <v>0</v>
      </c>
      <c r="V437" s="99">
        <f t="shared" si="122"/>
        <v>0</v>
      </c>
      <c r="W437" s="103">
        <v>0</v>
      </c>
      <c r="X437" s="104">
        <f t="shared" si="123"/>
        <v>0</v>
      </c>
      <c r="Y437" s="103">
        <v>4.0000000000000001E-3</v>
      </c>
      <c r="Z437" s="99">
        <f t="shared" si="124"/>
        <v>1.2275549254106939E-2</v>
      </c>
      <c r="AA437" s="103">
        <v>0</v>
      </c>
      <c r="AB437" s="105">
        <f t="shared" si="125"/>
        <v>0</v>
      </c>
      <c r="AC437" s="106">
        <f t="shared" si="129"/>
        <v>2.4590000000000001</v>
      </c>
      <c r="AD437" s="105">
        <f t="shared" si="126"/>
        <v>7.5463939039622403</v>
      </c>
    </row>
    <row r="438" spans="1:30" x14ac:dyDescent="0.2">
      <c r="A438" s="101">
        <v>39152</v>
      </c>
      <c r="B438" s="102" t="s">
        <v>156</v>
      </c>
      <c r="C438" s="103">
        <v>0</v>
      </c>
      <c r="D438" s="104">
        <f t="shared" si="127"/>
        <v>0</v>
      </c>
      <c r="E438" s="103">
        <v>0</v>
      </c>
      <c r="F438" s="99">
        <f t="shared" si="131"/>
        <v>0</v>
      </c>
      <c r="G438" s="103">
        <v>0</v>
      </c>
      <c r="H438" s="104">
        <f t="shared" si="131"/>
        <v>0</v>
      </c>
      <c r="I438" s="103">
        <v>0</v>
      </c>
      <c r="J438" s="99">
        <f t="shared" si="116"/>
        <v>0</v>
      </c>
      <c r="K438" s="103">
        <v>0</v>
      </c>
      <c r="L438" s="104">
        <f t="shared" si="117"/>
        <v>0</v>
      </c>
      <c r="M438" s="103">
        <v>0</v>
      </c>
      <c r="N438" s="99">
        <f t="shared" si="118"/>
        <v>0</v>
      </c>
      <c r="O438" s="103">
        <v>1.4510000000000001</v>
      </c>
      <c r="P438" s="104">
        <f t="shared" si="119"/>
        <v>4.452955491927292</v>
      </c>
      <c r="Q438" s="103">
        <v>0.85699999999999998</v>
      </c>
      <c r="R438" s="99">
        <f t="shared" si="120"/>
        <v>2.6300364276924117</v>
      </c>
      <c r="S438" s="103">
        <v>0</v>
      </c>
      <c r="T438" s="104">
        <f t="shared" si="121"/>
        <v>0</v>
      </c>
      <c r="U438" s="103">
        <v>0</v>
      </c>
      <c r="V438" s="99">
        <f t="shared" si="122"/>
        <v>0</v>
      </c>
      <c r="W438" s="103">
        <v>0</v>
      </c>
      <c r="X438" s="104">
        <f t="shared" si="123"/>
        <v>0</v>
      </c>
      <c r="Y438" s="103">
        <v>0</v>
      </c>
      <c r="Z438" s="99">
        <f t="shared" si="124"/>
        <v>0</v>
      </c>
      <c r="AA438" s="103">
        <v>0</v>
      </c>
      <c r="AB438" s="105">
        <f t="shared" si="125"/>
        <v>0</v>
      </c>
      <c r="AC438" s="106">
        <f t="shared" si="129"/>
        <v>2.3079999999999998</v>
      </c>
      <c r="AD438" s="105">
        <f t="shared" si="126"/>
        <v>7.0829919196197038</v>
      </c>
    </row>
    <row r="439" spans="1:30" x14ac:dyDescent="0.2">
      <c r="A439" s="101">
        <v>39153</v>
      </c>
      <c r="B439" s="102" t="s">
        <v>157</v>
      </c>
      <c r="C439" s="103">
        <v>0</v>
      </c>
      <c r="D439" s="104">
        <f t="shared" si="127"/>
        <v>0</v>
      </c>
      <c r="E439" s="103">
        <v>0</v>
      </c>
      <c r="F439" s="99">
        <f t="shared" si="131"/>
        <v>0</v>
      </c>
      <c r="G439" s="103">
        <v>0</v>
      </c>
      <c r="H439" s="104">
        <f t="shared" si="131"/>
        <v>0</v>
      </c>
      <c r="I439" s="103">
        <v>0.45800000000000002</v>
      </c>
      <c r="J439" s="99">
        <f t="shared" si="116"/>
        <v>1.4055503895952444</v>
      </c>
      <c r="K439" s="103">
        <v>0</v>
      </c>
      <c r="L439" s="104">
        <f t="shared" si="117"/>
        <v>0</v>
      </c>
      <c r="M439" s="103">
        <v>0</v>
      </c>
      <c r="N439" s="99">
        <f t="shared" si="118"/>
        <v>0</v>
      </c>
      <c r="O439" s="103">
        <v>1.3580000000000001</v>
      </c>
      <c r="P439" s="104">
        <f t="shared" si="119"/>
        <v>4.1675489717693059</v>
      </c>
      <c r="Q439" s="103">
        <v>0.85699999999999998</v>
      </c>
      <c r="R439" s="99">
        <f t="shared" si="120"/>
        <v>2.6300364276924117</v>
      </c>
      <c r="S439" s="103">
        <v>0</v>
      </c>
      <c r="T439" s="104">
        <f t="shared" si="121"/>
        <v>0</v>
      </c>
      <c r="U439" s="103">
        <v>0</v>
      </c>
      <c r="V439" s="99">
        <f t="shared" si="122"/>
        <v>0</v>
      </c>
      <c r="W439" s="103">
        <v>0</v>
      </c>
      <c r="X439" s="104">
        <f t="shared" si="123"/>
        <v>0</v>
      </c>
      <c r="Y439" s="103">
        <v>0</v>
      </c>
      <c r="Z439" s="99">
        <f t="shared" si="124"/>
        <v>0</v>
      </c>
      <c r="AA439" s="103">
        <v>0</v>
      </c>
      <c r="AB439" s="105">
        <f t="shared" si="125"/>
        <v>0</v>
      </c>
      <c r="AC439" s="106">
        <f t="shared" si="129"/>
        <v>2.673</v>
      </c>
      <c r="AD439" s="105">
        <f t="shared" si="126"/>
        <v>8.2031357890569616</v>
      </c>
    </row>
    <row r="440" spans="1:30" x14ac:dyDescent="0.2">
      <c r="A440" s="101">
        <v>39154</v>
      </c>
      <c r="B440" s="102" t="s">
        <v>158</v>
      </c>
      <c r="C440" s="103">
        <v>0</v>
      </c>
      <c r="D440" s="104">
        <f t="shared" si="127"/>
        <v>0</v>
      </c>
      <c r="E440" s="103">
        <v>0</v>
      </c>
      <c r="F440" s="99">
        <f t="shared" si="131"/>
        <v>0</v>
      </c>
      <c r="G440" s="103">
        <v>0</v>
      </c>
      <c r="H440" s="104">
        <f t="shared" si="131"/>
        <v>0</v>
      </c>
      <c r="I440" s="103">
        <v>0.96599999999999997</v>
      </c>
      <c r="J440" s="99">
        <f t="shared" si="116"/>
        <v>2.9645451448668259</v>
      </c>
      <c r="K440" s="103">
        <v>0</v>
      </c>
      <c r="L440" s="104">
        <f t="shared" si="117"/>
        <v>0</v>
      </c>
      <c r="M440" s="103">
        <v>0</v>
      </c>
      <c r="N440" s="99">
        <f t="shared" si="118"/>
        <v>0</v>
      </c>
      <c r="O440" s="103">
        <v>1.4530000000000001</v>
      </c>
      <c r="P440" s="104">
        <f t="shared" si="119"/>
        <v>4.459093266554345</v>
      </c>
      <c r="Q440" s="103">
        <v>0.85099999999999998</v>
      </c>
      <c r="R440" s="99">
        <f t="shared" si="120"/>
        <v>2.611623103811251</v>
      </c>
      <c r="S440" s="103">
        <v>0</v>
      </c>
      <c r="T440" s="104">
        <f t="shared" si="121"/>
        <v>0</v>
      </c>
      <c r="U440" s="103">
        <v>0</v>
      </c>
      <c r="V440" s="99">
        <f t="shared" si="122"/>
        <v>0</v>
      </c>
      <c r="W440" s="103">
        <v>0</v>
      </c>
      <c r="X440" s="104">
        <f t="shared" si="123"/>
        <v>0</v>
      </c>
      <c r="Y440" s="103">
        <v>0</v>
      </c>
      <c r="Z440" s="99">
        <f t="shared" si="124"/>
        <v>0</v>
      </c>
      <c r="AA440" s="103">
        <v>1.135</v>
      </c>
      <c r="AB440" s="105">
        <f t="shared" si="125"/>
        <v>3.4831871008528439</v>
      </c>
      <c r="AC440" s="106">
        <f t="shared" si="129"/>
        <v>4.4050000000000002</v>
      </c>
      <c r="AD440" s="105">
        <f t="shared" si="126"/>
        <v>13.518448616085266</v>
      </c>
    </row>
    <row r="441" spans="1:30" x14ac:dyDescent="0.2">
      <c r="A441" s="101">
        <v>39155</v>
      </c>
      <c r="B441" s="102" t="s">
        <v>159</v>
      </c>
      <c r="C441" s="103">
        <v>0</v>
      </c>
      <c r="D441" s="104">
        <f t="shared" si="127"/>
        <v>0</v>
      </c>
      <c r="E441" s="103">
        <v>0</v>
      </c>
      <c r="F441" s="99">
        <f t="shared" si="131"/>
        <v>0</v>
      </c>
      <c r="G441" s="103">
        <v>0</v>
      </c>
      <c r="H441" s="104">
        <f t="shared" si="131"/>
        <v>0</v>
      </c>
      <c r="I441" s="103">
        <v>0.94899999999999995</v>
      </c>
      <c r="J441" s="99">
        <f t="shared" si="116"/>
        <v>2.9123740605368713</v>
      </c>
      <c r="K441" s="103">
        <v>0</v>
      </c>
      <c r="L441" s="104">
        <f t="shared" si="117"/>
        <v>0</v>
      </c>
      <c r="M441" s="103">
        <v>0.64</v>
      </c>
      <c r="N441" s="99">
        <f t="shared" si="118"/>
        <v>1.96408788065711</v>
      </c>
      <c r="O441" s="103">
        <v>1.4490000000000001</v>
      </c>
      <c r="P441" s="104">
        <f t="shared" si="119"/>
        <v>4.4468177173002381</v>
      </c>
      <c r="Q441" s="103">
        <v>0.85</v>
      </c>
      <c r="R441" s="99">
        <f t="shared" si="120"/>
        <v>2.6085542164977245</v>
      </c>
      <c r="S441" s="103">
        <v>0</v>
      </c>
      <c r="T441" s="104">
        <f t="shared" si="121"/>
        <v>0</v>
      </c>
      <c r="U441" s="103">
        <v>0</v>
      </c>
      <c r="V441" s="99">
        <f t="shared" si="122"/>
        <v>0</v>
      </c>
      <c r="W441" s="103">
        <v>0</v>
      </c>
      <c r="X441" s="104">
        <f t="shared" si="123"/>
        <v>0</v>
      </c>
      <c r="Y441" s="103">
        <v>0</v>
      </c>
      <c r="Z441" s="99">
        <f t="shared" si="124"/>
        <v>0</v>
      </c>
      <c r="AA441" s="103">
        <v>0.77500000000000002</v>
      </c>
      <c r="AB441" s="105">
        <f t="shared" si="125"/>
        <v>2.3783876679832194</v>
      </c>
      <c r="AC441" s="106">
        <f t="shared" si="129"/>
        <v>4.6630000000000003</v>
      </c>
      <c r="AD441" s="105">
        <f t="shared" si="126"/>
        <v>14.310221542975164</v>
      </c>
    </row>
    <row r="442" spans="1:30" x14ac:dyDescent="0.2">
      <c r="A442" s="101">
        <v>39156</v>
      </c>
      <c r="B442" s="102" t="s">
        <v>160</v>
      </c>
      <c r="C442" s="103">
        <v>0</v>
      </c>
      <c r="D442" s="104">
        <f t="shared" si="127"/>
        <v>0</v>
      </c>
      <c r="E442" s="103">
        <v>0</v>
      </c>
      <c r="F442" s="99">
        <f t="shared" si="131"/>
        <v>0</v>
      </c>
      <c r="G442" s="103">
        <v>0</v>
      </c>
      <c r="H442" s="104">
        <f t="shared" si="131"/>
        <v>0</v>
      </c>
      <c r="I442" s="103">
        <v>0.92500000000000004</v>
      </c>
      <c r="J442" s="99">
        <f t="shared" si="116"/>
        <v>2.8387207650122295</v>
      </c>
      <c r="K442" s="103">
        <v>0</v>
      </c>
      <c r="L442" s="104">
        <f t="shared" si="117"/>
        <v>0</v>
      </c>
      <c r="M442" s="103">
        <v>0.40200000000000002</v>
      </c>
      <c r="N442" s="99">
        <f t="shared" si="118"/>
        <v>1.2336927000377473</v>
      </c>
      <c r="O442" s="103">
        <v>1.4450000000000001</v>
      </c>
      <c r="P442" s="104">
        <f t="shared" si="119"/>
        <v>4.4345421680461312</v>
      </c>
      <c r="Q442" s="103">
        <v>0.84599999999999997</v>
      </c>
      <c r="R442" s="99">
        <f t="shared" si="120"/>
        <v>2.5962786672436176</v>
      </c>
      <c r="S442" s="103">
        <v>0</v>
      </c>
      <c r="T442" s="104">
        <f t="shared" si="121"/>
        <v>0</v>
      </c>
      <c r="U442" s="103">
        <v>0</v>
      </c>
      <c r="V442" s="99">
        <f t="shared" si="122"/>
        <v>0</v>
      </c>
      <c r="W442" s="103">
        <v>0</v>
      </c>
      <c r="X442" s="104">
        <f t="shared" si="123"/>
        <v>0</v>
      </c>
      <c r="Y442" s="103">
        <v>0</v>
      </c>
      <c r="Z442" s="99">
        <f t="shared" si="124"/>
        <v>0</v>
      </c>
      <c r="AA442" s="103">
        <v>0.30199999999999999</v>
      </c>
      <c r="AB442" s="105">
        <f t="shared" si="125"/>
        <v>0.92680396868507386</v>
      </c>
      <c r="AC442" s="106">
        <f t="shared" si="129"/>
        <v>3.9200000000000004</v>
      </c>
      <c r="AD442" s="105">
        <f t="shared" si="126"/>
        <v>12.030038269024802</v>
      </c>
    </row>
    <row r="443" spans="1:30" x14ac:dyDescent="0.2">
      <c r="A443" s="101">
        <v>39157</v>
      </c>
      <c r="B443" s="102" t="s">
        <v>161</v>
      </c>
      <c r="C443" s="103">
        <v>0</v>
      </c>
      <c r="D443" s="104">
        <f t="shared" si="127"/>
        <v>0</v>
      </c>
      <c r="E443" s="103">
        <v>0</v>
      </c>
      <c r="F443" s="99">
        <f t="shared" si="131"/>
        <v>0</v>
      </c>
      <c r="G443" s="103">
        <v>0</v>
      </c>
      <c r="H443" s="104">
        <f t="shared" si="131"/>
        <v>0</v>
      </c>
      <c r="I443" s="103">
        <v>0.92300000000000004</v>
      </c>
      <c r="J443" s="99">
        <f t="shared" si="116"/>
        <v>2.832582990385176</v>
      </c>
      <c r="K443" s="103">
        <v>0</v>
      </c>
      <c r="L443" s="104">
        <f t="shared" si="117"/>
        <v>0</v>
      </c>
      <c r="M443" s="103">
        <v>0.34899999999999998</v>
      </c>
      <c r="N443" s="99">
        <f t="shared" si="118"/>
        <v>1.0710416724208305</v>
      </c>
      <c r="O443" s="103">
        <v>1.4430000000000001</v>
      </c>
      <c r="P443" s="104">
        <f t="shared" si="119"/>
        <v>4.4284043934190782</v>
      </c>
      <c r="Q443" s="103">
        <v>0.84699999999999998</v>
      </c>
      <c r="R443" s="99">
        <f t="shared" si="120"/>
        <v>2.5993475545571441</v>
      </c>
      <c r="S443" s="103">
        <v>0</v>
      </c>
      <c r="T443" s="104">
        <f t="shared" si="121"/>
        <v>0</v>
      </c>
      <c r="U443" s="103">
        <v>0</v>
      </c>
      <c r="V443" s="99">
        <f t="shared" si="122"/>
        <v>0</v>
      </c>
      <c r="W443" s="103">
        <v>0</v>
      </c>
      <c r="X443" s="104">
        <f t="shared" si="123"/>
        <v>0</v>
      </c>
      <c r="Y443" s="103">
        <v>0</v>
      </c>
      <c r="Z443" s="99">
        <f t="shared" si="124"/>
        <v>0</v>
      </c>
      <c r="AA443" s="103">
        <v>0</v>
      </c>
      <c r="AB443" s="105">
        <f t="shared" si="125"/>
        <v>0</v>
      </c>
      <c r="AC443" s="106">
        <f t="shared" si="129"/>
        <v>3.5619999999999998</v>
      </c>
      <c r="AD443" s="105">
        <f t="shared" si="126"/>
        <v>10.931376610782229</v>
      </c>
    </row>
    <row r="444" spans="1:30" x14ac:dyDescent="0.2">
      <c r="A444" s="101">
        <v>39158</v>
      </c>
      <c r="B444" s="102" t="s">
        <v>162</v>
      </c>
      <c r="C444" s="103">
        <v>0</v>
      </c>
      <c r="D444" s="104">
        <f t="shared" si="127"/>
        <v>0</v>
      </c>
      <c r="E444" s="103">
        <v>0</v>
      </c>
      <c r="F444" s="99">
        <f t="shared" si="131"/>
        <v>0</v>
      </c>
      <c r="G444" s="103">
        <v>0</v>
      </c>
      <c r="H444" s="104">
        <f t="shared" si="131"/>
        <v>0</v>
      </c>
      <c r="I444" s="103">
        <v>0.91400000000000003</v>
      </c>
      <c r="J444" s="99">
        <f t="shared" si="116"/>
        <v>2.8049630045634353</v>
      </c>
      <c r="K444" s="103">
        <v>0</v>
      </c>
      <c r="L444" s="104">
        <f t="shared" si="117"/>
        <v>0</v>
      </c>
      <c r="M444" s="103">
        <v>0.64600000000000002</v>
      </c>
      <c r="N444" s="99">
        <f t="shared" si="118"/>
        <v>1.9825012045382706</v>
      </c>
      <c r="O444" s="103">
        <v>1.2070000000000001</v>
      </c>
      <c r="P444" s="104">
        <f t="shared" si="119"/>
        <v>3.7041469874267685</v>
      </c>
      <c r="Q444" s="103">
        <v>0.85099999999999998</v>
      </c>
      <c r="R444" s="99">
        <f t="shared" si="120"/>
        <v>2.611623103811251</v>
      </c>
      <c r="S444" s="103">
        <v>0</v>
      </c>
      <c r="T444" s="104">
        <f t="shared" si="121"/>
        <v>0</v>
      </c>
      <c r="U444" s="103">
        <v>0</v>
      </c>
      <c r="V444" s="99">
        <f t="shared" si="122"/>
        <v>0</v>
      </c>
      <c r="W444" s="103">
        <v>0</v>
      </c>
      <c r="X444" s="104">
        <f t="shared" si="123"/>
        <v>0</v>
      </c>
      <c r="Y444" s="103">
        <v>0</v>
      </c>
      <c r="Z444" s="99">
        <f t="shared" si="124"/>
        <v>0</v>
      </c>
      <c r="AA444" s="103">
        <v>0</v>
      </c>
      <c r="AB444" s="105">
        <f t="shared" si="125"/>
        <v>0</v>
      </c>
      <c r="AC444" s="106">
        <f t="shared" si="129"/>
        <v>3.6180000000000003</v>
      </c>
      <c r="AD444" s="105">
        <f t="shared" si="126"/>
        <v>11.103234300339727</v>
      </c>
    </row>
    <row r="445" spans="1:30" x14ac:dyDescent="0.2">
      <c r="A445" s="101">
        <v>39159</v>
      </c>
      <c r="B445" s="102" t="s">
        <v>163</v>
      </c>
      <c r="C445" s="103">
        <v>0</v>
      </c>
      <c r="D445" s="104">
        <f t="shared" si="127"/>
        <v>0</v>
      </c>
      <c r="E445" s="103">
        <v>0</v>
      </c>
      <c r="F445" s="99">
        <f t="shared" si="131"/>
        <v>0</v>
      </c>
      <c r="G445" s="103">
        <v>0</v>
      </c>
      <c r="H445" s="104">
        <f t="shared" si="131"/>
        <v>0</v>
      </c>
      <c r="I445" s="103">
        <v>0.90200000000000002</v>
      </c>
      <c r="J445" s="99">
        <f t="shared" si="116"/>
        <v>2.7681363568011146</v>
      </c>
      <c r="K445" s="103">
        <v>0</v>
      </c>
      <c r="L445" s="104">
        <f t="shared" si="117"/>
        <v>0</v>
      </c>
      <c r="M445" s="103">
        <v>1.56</v>
      </c>
      <c r="N445" s="99">
        <f t="shared" si="118"/>
        <v>4.7874642091017057</v>
      </c>
      <c r="O445" s="103">
        <v>0</v>
      </c>
      <c r="P445" s="104">
        <f t="shared" si="119"/>
        <v>0</v>
      </c>
      <c r="Q445" s="103">
        <v>0.85899999999999999</v>
      </c>
      <c r="R445" s="99">
        <f t="shared" si="120"/>
        <v>2.6361742023194652</v>
      </c>
      <c r="S445" s="103">
        <v>0</v>
      </c>
      <c r="T445" s="104">
        <f t="shared" si="121"/>
        <v>0</v>
      </c>
      <c r="U445" s="103">
        <v>0</v>
      </c>
      <c r="V445" s="99">
        <f t="shared" si="122"/>
        <v>0</v>
      </c>
      <c r="W445" s="103">
        <v>0</v>
      </c>
      <c r="X445" s="104">
        <f t="shared" si="123"/>
        <v>0</v>
      </c>
      <c r="Y445" s="103">
        <v>0</v>
      </c>
      <c r="Z445" s="99">
        <f t="shared" si="124"/>
        <v>0</v>
      </c>
      <c r="AA445" s="103">
        <v>0.435</v>
      </c>
      <c r="AB445" s="105">
        <f t="shared" si="125"/>
        <v>1.3349659813841295</v>
      </c>
      <c r="AC445" s="106">
        <f t="shared" si="129"/>
        <v>3.7560000000000002</v>
      </c>
      <c r="AD445" s="105">
        <f t="shared" si="126"/>
        <v>11.526740749606414</v>
      </c>
    </row>
    <row r="446" spans="1:30" x14ac:dyDescent="0.2">
      <c r="A446" s="101">
        <v>39160</v>
      </c>
      <c r="B446" s="102" t="s">
        <v>164</v>
      </c>
      <c r="C446" s="103">
        <v>0</v>
      </c>
      <c r="D446" s="104">
        <f t="shared" si="127"/>
        <v>0</v>
      </c>
      <c r="E446" s="103">
        <v>0</v>
      </c>
      <c r="F446" s="99">
        <f t="shared" ref="F446:H461" si="132">E446*1000000/325851</f>
        <v>0</v>
      </c>
      <c r="G446" s="103">
        <v>0</v>
      </c>
      <c r="H446" s="104">
        <f t="shared" si="132"/>
        <v>0</v>
      </c>
      <c r="I446" s="103">
        <v>0.88900000000000001</v>
      </c>
      <c r="J446" s="99">
        <f t="shared" si="116"/>
        <v>2.7282408217252669</v>
      </c>
      <c r="K446" s="103">
        <v>0</v>
      </c>
      <c r="L446" s="104">
        <f t="shared" si="117"/>
        <v>0</v>
      </c>
      <c r="M446" s="103">
        <v>1.5289999999999999</v>
      </c>
      <c r="N446" s="99">
        <f t="shared" si="118"/>
        <v>4.692328702382377</v>
      </c>
      <c r="O446" s="103">
        <v>0</v>
      </c>
      <c r="P446" s="104">
        <f t="shared" si="119"/>
        <v>0</v>
      </c>
      <c r="Q446" s="103">
        <v>0.85499999999999998</v>
      </c>
      <c r="R446" s="99">
        <f t="shared" si="120"/>
        <v>2.6238986530653583</v>
      </c>
      <c r="S446" s="103">
        <v>0</v>
      </c>
      <c r="T446" s="104">
        <f t="shared" si="121"/>
        <v>0</v>
      </c>
      <c r="U446" s="103">
        <v>0</v>
      </c>
      <c r="V446" s="99">
        <f t="shared" si="122"/>
        <v>0</v>
      </c>
      <c r="W446" s="103">
        <v>0</v>
      </c>
      <c r="X446" s="104">
        <f t="shared" si="123"/>
        <v>0</v>
      </c>
      <c r="Y446" s="103">
        <v>0</v>
      </c>
      <c r="Z446" s="99">
        <f t="shared" si="124"/>
        <v>0</v>
      </c>
      <c r="AA446" s="103">
        <v>0.26600000000000001</v>
      </c>
      <c r="AB446" s="105">
        <f t="shared" si="125"/>
        <v>0.81632402539811144</v>
      </c>
      <c r="AC446" s="106">
        <f t="shared" si="129"/>
        <v>3.5390000000000001</v>
      </c>
      <c r="AD446" s="105">
        <f t="shared" si="126"/>
        <v>10.860792202571114</v>
      </c>
    </row>
    <row r="447" spans="1:30" x14ac:dyDescent="0.2">
      <c r="A447" s="101">
        <v>39161</v>
      </c>
      <c r="B447" s="102" t="s">
        <v>165</v>
      </c>
      <c r="C447" s="103">
        <v>0</v>
      </c>
      <c r="D447" s="104">
        <f t="shared" si="127"/>
        <v>0</v>
      </c>
      <c r="E447" s="103">
        <v>0</v>
      </c>
      <c r="F447" s="99">
        <f t="shared" si="132"/>
        <v>0</v>
      </c>
      <c r="G447" s="103">
        <v>0</v>
      </c>
      <c r="H447" s="104">
        <f t="shared" si="132"/>
        <v>0</v>
      </c>
      <c r="I447" s="103">
        <v>0.879</v>
      </c>
      <c r="J447" s="99">
        <f t="shared" si="116"/>
        <v>2.6975519485899997</v>
      </c>
      <c r="K447" s="103">
        <v>0</v>
      </c>
      <c r="L447" s="104">
        <f t="shared" si="117"/>
        <v>0</v>
      </c>
      <c r="M447" s="103">
        <v>1.51</v>
      </c>
      <c r="N447" s="99">
        <f t="shared" si="118"/>
        <v>4.634019843425369</v>
      </c>
      <c r="O447" s="103">
        <v>0.746</v>
      </c>
      <c r="P447" s="104">
        <f t="shared" si="119"/>
        <v>2.2893899358909442</v>
      </c>
      <c r="Q447" s="103">
        <v>0.84499999999999997</v>
      </c>
      <c r="R447" s="99">
        <f t="shared" si="120"/>
        <v>2.5932097799300906</v>
      </c>
      <c r="S447" s="103">
        <v>0</v>
      </c>
      <c r="T447" s="104">
        <f t="shared" si="121"/>
        <v>0</v>
      </c>
      <c r="U447" s="103">
        <v>0</v>
      </c>
      <c r="V447" s="99">
        <f t="shared" si="122"/>
        <v>0</v>
      </c>
      <c r="W447" s="103">
        <v>0</v>
      </c>
      <c r="X447" s="104">
        <f t="shared" si="123"/>
        <v>0</v>
      </c>
      <c r="Y447" s="103">
        <v>0</v>
      </c>
      <c r="Z447" s="99">
        <f t="shared" si="124"/>
        <v>0</v>
      </c>
      <c r="AA447" s="103">
        <v>0.39200000000000002</v>
      </c>
      <c r="AB447" s="105">
        <f t="shared" si="125"/>
        <v>1.2030038269024799</v>
      </c>
      <c r="AC447" s="106">
        <f t="shared" si="129"/>
        <v>4.3720000000000008</v>
      </c>
      <c r="AD447" s="105">
        <f t="shared" si="126"/>
        <v>13.417175334738886</v>
      </c>
    </row>
    <row r="448" spans="1:30" x14ac:dyDescent="0.2">
      <c r="A448" s="101">
        <v>39162</v>
      </c>
      <c r="B448" s="102" t="s">
        <v>166</v>
      </c>
      <c r="C448" s="103">
        <v>0</v>
      </c>
      <c r="D448" s="104">
        <f t="shared" si="127"/>
        <v>0</v>
      </c>
      <c r="E448" s="103">
        <v>0</v>
      </c>
      <c r="F448" s="99">
        <f t="shared" si="132"/>
        <v>0</v>
      </c>
      <c r="G448" s="103">
        <v>0</v>
      </c>
      <c r="H448" s="104">
        <f t="shared" si="132"/>
        <v>0</v>
      </c>
      <c r="I448" s="103">
        <v>0.879</v>
      </c>
      <c r="J448" s="99">
        <f t="shared" si="116"/>
        <v>2.6975519485899997</v>
      </c>
      <c r="K448" s="103">
        <v>0</v>
      </c>
      <c r="L448" s="104">
        <f t="shared" si="117"/>
        <v>0</v>
      </c>
      <c r="M448" s="103">
        <v>0.224</v>
      </c>
      <c r="N448" s="99">
        <f t="shared" si="118"/>
        <v>0.68743075822998856</v>
      </c>
      <c r="O448" s="103">
        <v>1.43</v>
      </c>
      <c r="P448" s="104">
        <f t="shared" si="119"/>
        <v>4.3885088583432301</v>
      </c>
      <c r="Q448" s="103">
        <v>0.83299999999999996</v>
      </c>
      <c r="R448" s="99">
        <f t="shared" si="120"/>
        <v>2.5563831321677699</v>
      </c>
      <c r="S448" s="103">
        <v>0</v>
      </c>
      <c r="T448" s="104">
        <f t="shared" si="121"/>
        <v>0</v>
      </c>
      <c r="U448" s="103">
        <v>0</v>
      </c>
      <c r="V448" s="99">
        <f t="shared" si="122"/>
        <v>0</v>
      </c>
      <c r="W448" s="103">
        <v>0</v>
      </c>
      <c r="X448" s="104">
        <f t="shared" si="123"/>
        <v>0</v>
      </c>
      <c r="Y448" s="103">
        <v>0</v>
      </c>
      <c r="Z448" s="99">
        <f t="shared" si="124"/>
        <v>0</v>
      </c>
      <c r="AA448" s="103">
        <v>0</v>
      </c>
      <c r="AB448" s="105">
        <f t="shared" si="125"/>
        <v>0</v>
      </c>
      <c r="AC448" s="106">
        <f t="shared" si="129"/>
        <v>3.3659999999999997</v>
      </c>
      <c r="AD448" s="105">
        <f t="shared" si="126"/>
        <v>10.329874697330988</v>
      </c>
    </row>
    <row r="449" spans="1:30" x14ac:dyDescent="0.2">
      <c r="A449" s="101">
        <v>39163</v>
      </c>
      <c r="B449" s="102" t="s">
        <v>167</v>
      </c>
      <c r="C449" s="103">
        <v>0</v>
      </c>
      <c r="D449" s="104">
        <f t="shared" si="127"/>
        <v>0</v>
      </c>
      <c r="E449" s="103">
        <v>0</v>
      </c>
      <c r="F449" s="99">
        <f t="shared" si="132"/>
        <v>0</v>
      </c>
      <c r="G449" s="103">
        <v>0</v>
      </c>
      <c r="H449" s="104">
        <f t="shared" si="132"/>
        <v>0</v>
      </c>
      <c r="I449" s="103">
        <v>0.88900000000000001</v>
      </c>
      <c r="J449" s="99">
        <f t="shared" si="116"/>
        <v>2.7282408217252669</v>
      </c>
      <c r="K449" s="103">
        <v>0</v>
      </c>
      <c r="L449" s="104">
        <f t="shared" si="117"/>
        <v>0</v>
      </c>
      <c r="M449" s="103">
        <v>0</v>
      </c>
      <c r="N449" s="99">
        <f t="shared" si="118"/>
        <v>0</v>
      </c>
      <c r="O449" s="103">
        <v>1.419</v>
      </c>
      <c r="P449" s="104">
        <f t="shared" si="119"/>
        <v>4.3547510978944368</v>
      </c>
      <c r="Q449" s="103">
        <v>0.85599999999999998</v>
      </c>
      <c r="R449" s="99">
        <f t="shared" si="120"/>
        <v>2.6269675403788848</v>
      </c>
      <c r="S449" s="103">
        <v>0</v>
      </c>
      <c r="T449" s="104">
        <f t="shared" si="121"/>
        <v>0</v>
      </c>
      <c r="U449" s="103">
        <v>0</v>
      </c>
      <c r="V449" s="99">
        <f t="shared" si="122"/>
        <v>0</v>
      </c>
      <c r="W449" s="103">
        <v>0</v>
      </c>
      <c r="X449" s="104">
        <f t="shared" si="123"/>
        <v>0</v>
      </c>
      <c r="Y449" s="103">
        <v>0</v>
      </c>
      <c r="Z449" s="99">
        <f t="shared" si="124"/>
        <v>0</v>
      </c>
      <c r="AA449" s="103">
        <v>0</v>
      </c>
      <c r="AB449" s="105">
        <f t="shared" si="125"/>
        <v>0</v>
      </c>
      <c r="AC449" s="106">
        <f t="shared" si="129"/>
        <v>3.1639999999999997</v>
      </c>
      <c r="AD449" s="105">
        <f t="shared" si="126"/>
        <v>9.7099594599985863</v>
      </c>
    </row>
    <row r="450" spans="1:30" x14ac:dyDescent="0.2">
      <c r="A450" s="101">
        <v>39164</v>
      </c>
      <c r="B450" s="102" t="s">
        <v>168</v>
      </c>
      <c r="C450" s="103">
        <v>0</v>
      </c>
      <c r="D450" s="104">
        <f t="shared" si="127"/>
        <v>0</v>
      </c>
      <c r="E450" s="103">
        <v>0</v>
      </c>
      <c r="F450" s="99">
        <f t="shared" si="132"/>
        <v>0</v>
      </c>
      <c r="G450" s="103">
        <v>0</v>
      </c>
      <c r="H450" s="104">
        <f t="shared" si="132"/>
        <v>0</v>
      </c>
      <c r="I450" s="103">
        <v>0.2</v>
      </c>
      <c r="J450" s="99">
        <f t="shared" si="116"/>
        <v>0.61377746270534694</v>
      </c>
      <c r="K450" s="103">
        <v>0</v>
      </c>
      <c r="L450" s="104">
        <f t="shared" si="117"/>
        <v>0</v>
      </c>
      <c r="M450" s="103">
        <v>0</v>
      </c>
      <c r="N450" s="99">
        <f t="shared" si="118"/>
        <v>0</v>
      </c>
      <c r="O450" s="103">
        <v>1.4319999999999999</v>
      </c>
      <c r="P450" s="104">
        <f t="shared" si="119"/>
        <v>4.394646632970284</v>
      </c>
      <c r="Q450" s="103">
        <v>0.85299999999999998</v>
      </c>
      <c r="R450" s="99">
        <f t="shared" si="120"/>
        <v>2.6177608784383044</v>
      </c>
      <c r="S450" s="103">
        <v>0</v>
      </c>
      <c r="T450" s="104">
        <f t="shared" si="121"/>
        <v>0</v>
      </c>
      <c r="U450" s="103">
        <v>0</v>
      </c>
      <c r="V450" s="99">
        <f t="shared" si="122"/>
        <v>0</v>
      </c>
      <c r="W450" s="103">
        <v>0</v>
      </c>
      <c r="X450" s="104">
        <f t="shared" si="123"/>
        <v>0</v>
      </c>
      <c r="Y450" s="103">
        <v>0</v>
      </c>
      <c r="Z450" s="99">
        <f t="shared" si="124"/>
        <v>0</v>
      </c>
      <c r="AA450" s="103">
        <v>0</v>
      </c>
      <c r="AB450" s="105">
        <f t="shared" si="125"/>
        <v>0</v>
      </c>
      <c r="AC450" s="106">
        <f t="shared" si="129"/>
        <v>2.4849999999999999</v>
      </c>
      <c r="AD450" s="105">
        <f t="shared" si="126"/>
        <v>7.6261849741139356</v>
      </c>
    </row>
    <row r="451" spans="1:30" x14ac:dyDescent="0.2">
      <c r="A451" s="101">
        <v>39165</v>
      </c>
      <c r="B451" s="102" t="s">
        <v>169</v>
      </c>
      <c r="C451" s="103">
        <v>0</v>
      </c>
      <c r="D451" s="104">
        <f t="shared" si="127"/>
        <v>0</v>
      </c>
      <c r="E451" s="103">
        <v>0</v>
      </c>
      <c r="F451" s="99">
        <f t="shared" si="132"/>
        <v>0</v>
      </c>
      <c r="G451" s="103">
        <v>0</v>
      </c>
      <c r="H451" s="104">
        <f t="shared" si="132"/>
        <v>0</v>
      </c>
      <c r="I451" s="103">
        <v>0.11600000000000001</v>
      </c>
      <c r="J451" s="99">
        <f t="shared" si="116"/>
        <v>0.35599092836910123</v>
      </c>
      <c r="K451" s="103">
        <v>0</v>
      </c>
      <c r="L451" s="104">
        <f t="shared" si="117"/>
        <v>0</v>
      </c>
      <c r="M451" s="103">
        <v>0</v>
      </c>
      <c r="N451" s="99">
        <f t="shared" si="118"/>
        <v>0</v>
      </c>
      <c r="O451" s="103">
        <v>1.4430000000000001</v>
      </c>
      <c r="P451" s="104">
        <f t="shared" si="119"/>
        <v>4.4284043934190782</v>
      </c>
      <c r="Q451" s="103">
        <v>0.85099999999999998</v>
      </c>
      <c r="R451" s="99">
        <f t="shared" si="120"/>
        <v>2.611623103811251</v>
      </c>
      <c r="S451" s="103">
        <v>0</v>
      </c>
      <c r="T451" s="104">
        <f t="shared" si="121"/>
        <v>0</v>
      </c>
      <c r="U451" s="103">
        <v>0</v>
      </c>
      <c r="V451" s="99">
        <f t="shared" si="122"/>
        <v>0</v>
      </c>
      <c r="W451" s="103">
        <v>0</v>
      </c>
      <c r="X451" s="104">
        <f t="shared" si="123"/>
        <v>0</v>
      </c>
      <c r="Y451" s="103">
        <v>0</v>
      </c>
      <c r="Z451" s="99">
        <f t="shared" si="124"/>
        <v>0</v>
      </c>
      <c r="AA451" s="103">
        <v>0</v>
      </c>
      <c r="AB451" s="105">
        <f t="shared" si="125"/>
        <v>0</v>
      </c>
      <c r="AC451" s="106">
        <f t="shared" si="129"/>
        <v>2.41</v>
      </c>
      <c r="AD451" s="105">
        <f t="shared" si="126"/>
        <v>7.3960184255994301</v>
      </c>
    </row>
    <row r="452" spans="1:30" x14ac:dyDescent="0.2">
      <c r="A452" s="101">
        <v>39166</v>
      </c>
      <c r="B452" s="102" t="s">
        <v>170</v>
      </c>
      <c r="C452" s="103">
        <v>0</v>
      </c>
      <c r="D452" s="104">
        <f t="shared" si="127"/>
        <v>0</v>
      </c>
      <c r="E452" s="103">
        <v>0</v>
      </c>
      <c r="F452" s="99">
        <f t="shared" si="132"/>
        <v>0</v>
      </c>
      <c r="G452" s="103">
        <v>0</v>
      </c>
      <c r="H452" s="104">
        <f t="shared" si="132"/>
        <v>0</v>
      </c>
      <c r="I452" s="103">
        <v>0</v>
      </c>
      <c r="J452" s="99">
        <f t="shared" si="116"/>
        <v>0</v>
      </c>
      <c r="K452" s="103">
        <v>0</v>
      </c>
      <c r="L452" s="104">
        <f t="shared" si="117"/>
        <v>0</v>
      </c>
      <c r="M452" s="103">
        <v>0</v>
      </c>
      <c r="N452" s="99">
        <f t="shared" si="118"/>
        <v>0</v>
      </c>
      <c r="O452" s="103">
        <v>1.44</v>
      </c>
      <c r="P452" s="104">
        <f t="shared" si="119"/>
        <v>4.4191977314784978</v>
      </c>
      <c r="Q452" s="103">
        <v>0.85199999999999998</v>
      </c>
      <c r="R452" s="99">
        <f t="shared" si="120"/>
        <v>2.6146919911247779</v>
      </c>
      <c r="S452" s="103">
        <v>0</v>
      </c>
      <c r="T452" s="104">
        <f t="shared" si="121"/>
        <v>0</v>
      </c>
      <c r="U452" s="103">
        <v>0</v>
      </c>
      <c r="V452" s="99">
        <f t="shared" si="122"/>
        <v>0</v>
      </c>
      <c r="W452" s="103">
        <v>0</v>
      </c>
      <c r="X452" s="104">
        <f t="shared" si="123"/>
        <v>0</v>
      </c>
      <c r="Y452" s="103">
        <v>0</v>
      </c>
      <c r="Z452" s="99">
        <f t="shared" si="124"/>
        <v>0</v>
      </c>
      <c r="AA452" s="103">
        <v>0</v>
      </c>
      <c r="AB452" s="105">
        <f t="shared" si="125"/>
        <v>0</v>
      </c>
      <c r="AC452" s="106">
        <f t="shared" si="129"/>
        <v>2.2919999999999998</v>
      </c>
      <c r="AD452" s="105">
        <f t="shared" si="126"/>
        <v>7.0338897226032762</v>
      </c>
    </row>
    <row r="453" spans="1:30" x14ac:dyDescent="0.2">
      <c r="A453" s="101">
        <v>39167</v>
      </c>
      <c r="B453" s="102" t="s">
        <v>171</v>
      </c>
      <c r="C453" s="103">
        <v>0</v>
      </c>
      <c r="D453" s="104">
        <f t="shared" si="127"/>
        <v>0</v>
      </c>
      <c r="E453" s="103">
        <v>0</v>
      </c>
      <c r="F453" s="99">
        <f t="shared" si="132"/>
        <v>0</v>
      </c>
      <c r="G453" s="103">
        <v>0</v>
      </c>
      <c r="H453" s="104">
        <f t="shared" si="132"/>
        <v>0</v>
      </c>
      <c r="I453" s="103">
        <v>0</v>
      </c>
      <c r="J453" s="99">
        <f t="shared" si="116"/>
        <v>0</v>
      </c>
      <c r="K453" s="103">
        <v>0</v>
      </c>
      <c r="L453" s="104">
        <f t="shared" si="117"/>
        <v>0</v>
      </c>
      <c r="M453" s="103">
        <v>0</v>
      </c>
      <c r="N453" s="99">
        <f t="shared" si="118"/>
        <v>0</v>
      </c>
      <c r="O453" s="103">
        <v>1.4410000000000001</v>
      </c>
      <c r="P453" s="104">
        <f t="shared" si="119"/>
        <v>4.4222666187920243</v>
      </c>
      <c r="Q453" s="103">
        <v>0.85399999999999998</v>
      </c>
      <c r="R453" s="99">
        <f t="shared" si="120"/>
        <v>2.6208297657518314</v>
      </c>
      <c r="S453" s="103">
        <v>0</v>
      </c>
      <c r="T453" s="104">
        <f t="shared" si="121"/>
        <v>0</v>
      </c>
      <c r="U453" s="103">
        <v>0</v>
      </c>
      <c r="V453" s="99">
        <f t="shared" si="122"/>
        <v>0</v>
      </c>
      <c r="W453" s="103">
        <v>0</v>
      </c>
      <c r="X453" s="104">
        <f t="shared" si="123"/>
        <v>0</v>
      </c>
      <c r="Y453" s="103">
        <v>0</v>
      </c>
      <c r="Z453" s="99">
        <f t="shared" si="124"/>
        <v>0</v>
      </c>
      <c r="AA453" s="103">
        <v>0</v>
      </c>
      <c r="AB453" s="105">
        <f t="shared" si="125"/>
        <v>0</v>
      </c>
      <c r="AC453" s="106">
        <f t="shared" si="129"/>
        <v>2.2949999999999999</v>
      </c>
      <c r="AD453" s="105">
        <f t="shared" si="126"/>
        <v>7.0430963845438557</v>
      </c>
    </row>
    <row r="454" spans="1:30" x14ac:dyDescent="0.2">
      <c r="A454" s="101">
        <v>39168</v>
      </c>
      <c r="B454" s="102" t="s">
        <v>172</v>
      </c>
      <c r="C454" s="103">
        <v>0</v>
      </c>
      <c r="D454" s="104">
        <f t="shared" si="127"/>
        <v>0</v>
      </c>
      <c r="E454" s="103">
        <v>0</v>
      </c>
      <c r="F454" s="99">
        <f t="shared" si="132"/>
        <v>0</v>
      </c>
      <c r="G454" s="103">
        <v>0</v>
      </c>
      <c r="H454" s="104">
        <f t="shared" si="132"/>
        <v>0</v>
      </c>
      <c r="I454" s="103">
        <v>0.39100000000000001</v>
      </c>
      <c r="J454" s="99">
        <f t="shared" si="116"/>
        <v>1.1999349395889531</v>
      </c>
      <c r="K454" s="103">
        <v>0</v>
      </c>
      <c r="L454" s="104">
        <f t="shared" si="117"/>
        <v>0</v>
      </c>
      <c r="M454" s="103">
        <v>0</v>
      </c>
      <c r="N454" s="99">
        <f t="shared" si="118"/>
        <v>0</v>
      </c>
      <c r="O454" s="103">
        <v>1.405</v>
      </c>
      <c r="P454" s="104">
        <f t="shared" si="119"/>
        <v>4.3117866755050622</v>
      </c>
      <c r="Q454" s="103">
        <v>0.85</v>
      </c>
      <c r="R454" s="99">
        <f t="shared" si="120"/>
        <v>2.6085542164977245</v>
      </c>
      <c r="S454" s="103">
        <v>0</v>
      </c>
      <c r="T454" s="104">
        <f t="shared" si="121"/>
        <v>0</v>
      </c>
      <c r="U454" s="103">
        <v>0</v>
      </c>
      <c r="V454" s="99">
        <f t="shared" si="122"/>
        <v>0</v>
      </c>
      <c r="W454" s="103">
        <v>0</v>
      </c>
      <c r="X454" s="104">
        <f t="shared" si="123"/>
        <v>0</v>
      </c>
      <c r="Y454" s="103">
        <v>0</v>
      </c>
      <c r="Z454" s="99">
        <f t="shared" si="124"/>
        <v>0</v>
      </c>
      <c r="AA454" s="103">
        <v>0</v>
      </c>
      <c r="AB454" s="105">
        <f t="shared" si="125"/>
        <v>0</v>
      </c>
      <c r="AC454" s="106">
        <f t="shared" si="129"/>
        <v>2.6459999999999999</v>
      </c>
      <c r="AD454" s="105">
        <f t="shared" si="126"/>
        <v>8.1202758315917389</v>
      </c>
    </row>
    <row r="455" spans="1:30" x14ac:dyDescent="0.2">
      <c r="A455" s="101">
        <v>39169</v>
      </c>
      <c r="B455" s="102" t="s">
        <v>173</v>
      </c>
      <c r="C455" s="103">
        <v>0</v>
      </c>
      <c r="D455" s="104">
        <f t="shared" si="127"/>
        <v>0</v>
      </c>
      <c r="E455" s="103">
        <v>0</v>
      </c>
      <c r="F455" s="99">
        <f t="shared" si="132"/>
        <v>0</v>
      </c>
      <c r="G455" s="103">
        <v>0</v>
      </c>
      <c r="H455" s="104">
        <f t="shared" si="132"/>
        <v>0</v>
      </c>
      <c r="I455" s="103">
        <v>0.72799999999999998</v>
      </c>
      <c r="J455" s="99">
        <f t="shared" si="116"/>
        <v>2.2341499642474627</v>
      </c>
      <c r="K455" s="103">
        <v>0</v>
      </c>
      <c r="L455" s="104">
        <f t="shared" si="117"/>
        <v>0</v>
      </c>
      <c r="M455" s="103">
        <v>0.68799999999999994</v>
      </c>
      <c r="N455" s="99">
        <f t="shared" si="118"/>
        <v>2.1113944717063933</v>
      </c>
      <c r="O455" s="103">
        <v>0.14799999999999999</v>
      </c>
      <c r="P455" s="104">
        <f t="shared" si="119"/>
        <v>0.4541953224019567</v>
      </c>
      <c r="Q455" s="103">
        <v>0.86499999999999999</v>
      </c>
      <c r="R455" s="99">
        <f t="shared" si="120"/>
        <v>2.6545875262006255</v>
      </c>
      <c r="S455" s="103">
        <v>0</v>
      </c>
      <c r="T455" s="104">
        <f t="shared" si="121"/>
        <v>0</v>
      </c>
      <c r="U455" s="103">
        <v>0</v>
      </c>
      <c r="V455" s="99">
        <f t="shared" si="122"/>
        <v>0</v>
      </c>
      <c r="W455" s="103">
        <v>0</v>
      </c>
      <c r="X455" s="104">
        <f t="shared" si="123"/>
        <v>0</v>
      </c>
      <c r="Y455" s="103">
        <v>0</v>
      </c>
      <c r="Z455" s="99">
        <f t="shared" si="124"/>
        <v>0</v>
      </c>
      <c r="AA455" s="103">
        <v>0</v>
      </c>
      <c r="AB455" s="105">
        <f t="shared" si="125"/>
        <v>0</v>
      </c>
      <c r="AC455" s="106">
        <f t="shared" si="129"/>
        <v>2.4289999999999998</v>
      </c>
      <c r="AD455" s="105">
        <f t="shared" si="126"/>
        <v>7.4543272845564381</v>
      </c>
    </row>
    <row r="456" spans="1:30" x14ac:dyDescent="0.2">
      <c r="A456" s="101">
        <v>39170</v>
      </c>
      <c r="B456" s="102" t="s">
        <v>174</v>
      </c>
      <c r="C456" s="103">
        <v>0</v>
      </c>
      <c r="D456" s="104">
        <f t="shared" si="127"/>
        <v>0</v>
      </c>
      <c r="E456" s="103">
        <v>0</v>
      </c>
      <c r="F456" s="99">
        <f t="shared" si="132"/>
        <v>0</v>
      </c>
      <c r="G456" s="103">
        <v>0</v>
      </c>
      <c r="H456" s="104">
        <f t="shared" si="132"/>
        <v>0</v>
      </c>
      <c r="I456" s="103">
        <v>0.26200000000000001</v>
      </c>
      <c r="J456" s="99">
        <f t="shared" si="116"/>
        <v>0.80404847614400443</v>
      </c>
      <c r="K456" s="103">
        <v>0</v>
      </c>
      <c r="L456" s="104">
        <f t="shared" si="117"/>
        <v>0</v>
      </c>
      <c r="M456" s="103">
        <v>1.5840000000000001</v>
      </c>
      <c r="N456" s="99">
        <f t="shared" si="118"/>
        <v>4.861117504626348</v>
      </c>
      <c r="O456" s="103">
        <v>0</v>
      </c>
      <c r="P456" s="104">
        <f t="shared" si="119"/>
        <v>0</v>
      </c>
      <c r="Q456" s="103">
        <v>0.86699999999999999</v>
      </c>
      <c r="R456" s="99">
        <f t="shared" si="120"/>
        <v>2.660725300827679</v>
      </c>
      <c r="S456" s="103">
        <v>0</v>
      </c>
      <c r="T456" s="104">
        <f t="shared" si="121"/>
        <v>0</v>
      </c>
      <c r="U456" s="103">
        <v>0</v>
      </c>
      <c r="V456" s="99">
        <f t="shared" si="122"/>
        <v>0</v>
      </c>
      <c r="W456" s="103">
        <v>0</v>
      </c>
      <c r="X456" s="104">
        <f t="shared" si="123"/>
        <v>0</v>
      </c>
      <c r="Y456" s="103">
        <v>0</v>
      </c>
      <c r="Z456" s="99">
        <f t="shared" si="124"/>
        <v>0</v>
      </c>
      <c r="AA456" s="103">
        <v>0</v>
      </c>
      <c r="AB456" s="105">
        <f t="shared" si="125"/>
        <v>0</v>
      </c>
      <c r="AC456" s="106">
        <f t="shared" si="129"/>
        <v>2.7130000000000001</v>
      </c>
      <c r="AD456" s="105">
        <f t="shared" si="126"/>
        <v>8.3258912815980306</v>
      </c>
    </row>
    <row r="457" spans="1:30" x14ac:dyDescent="0.2">
      <c r="A457" s="101">
        <v>39171</v>
      </c>
      <c r="B457" s="102" t="s">
        <v>175</v>
      </c>
      <c r="C457" s="103">
        <v>0</v>
      </c>
      <c r="D457" s="104">
        <f t="shared" si="127"/>
        <v>0</v>
      </c>
      <c r="E457" s="103">
        <v>0</v>
      </c>
      <c r="F457" s="99">
        <f t="shared" si="132"/>
        <v>0</v>
      </c>
      <c r="G457" s="103">
        <v>0</v>
      </c>
      <c r="H457" s="104">
        <f t="shared" si="132"/>
        <v>0</v>
      </c>
      <c r="I457" s="103">
        <v>0.83499999999999996</v>
      </c>
      <c r="J457" s="99">
        <f t="shared" si="116"/>
        <v>2.5625209067948234</v>
      </c>
      <c r="K457" s="103">
        <v>0</v>
      </c>
      <c r="L457" s="104">
        <f t="shared" si="117"/>
        <v>0</v>
      </c>
      <c r="M457" s="103">
        <v>0.371</v>
      </c>
      <c r="N457" s="99">
        <f t="shared" si="118"/>
        <v>1.1385571933184186</v>
      </c>
      <c r="O457" s="103">
        <v>0</v>
      </c>
      <c r="P457" s="104">
        <f t="shared" si="119"/>
        <v>0</v>
      </c>
      <c r="Q457" s="103">
        <v>0.86599999999999999</v>
      </c>
      <c r="R457" s="99">
        <f t="shared" si="120"/>
        <v>2.657656413514152</v>
      </c>
      <c r="S457" s="103">
        <v>0</v>
      </c>
      <c r="T457" s="104">
        <f t="shared" si="121"/>
        <v>0</v>
      </c>
      <c r="U457" s="103">
        <v>0</v>
      </c>
      <c r="V457" s="99">
        <f t="shared" si="122"/>
        <v>0</v>
      </c>
      <c r="W457" s="103">
        <v>0</v>
      </c>
      <c r="X457" s="104">
        <f t="shared" si="123"/>
        <v>0</v>
      </c>
      <c r="Y457" s="103">
        <v>0</v>
      </c>
      <c r="Z457" s="99">
        <f t="shared" si="124"/>
        <v>0</v>
      </c>
      <c r="AA457" s="103">
        <v>0</v>
      </c>
      <c r="AB457" s="105">
        <f t="shared" si="125"/>
        <v>0</v>
      </c>
      <c r="AC457" s="106">
        <f t="shared" si="129"/>
        <v>2.0720000000000001</v>
      </c>
      <c r="AD457" s="105">
        <f t="shared" si="126"/>
        <v>6.3587345136273941</v>
      </c>
    </row>
    <row r="458" spans="1:30" x14ac:dyDescent="0.2">
      <c r="A458" s="101">
        <v>39172</v>
      </c>
      <c r="B458" s="102" t="s">
        <v>176</v>
      </c>
      <c r="C458" s="103">
        <v>0</v>
      </c>
      <c r="D458" s="104">
        <f t="shared" si="127"/>
        <v>0</v>
      </c>
      <c r="E458" s="103">
        <v>0</v>
      </c>
      <c r="F458" s="99">
        <f t="shared" si="132"/>
        <v>0</v>
      </c>
      <c r="G458" s="103">
        <v>0</v>
      </c>
      <c r="H458" s="104">
        <f t="shared" si="132"/>
        <v>0</v>
      </c>
      <c r="I458" s="103">
        <v>0.66600000000000004</v>
      </c>
      <c r="J458" s="99">
        <f t="shared" si="116"/>
        <v>2.0438789508088053</v>
      </c>
      <c r="K458" s="103">
        <v>0</v>
      </c>
      <c r="L458" s="104">
        <f t="shared" si="117"/>
        <v>0</v>
      </c>
      <c r="M458" s="103">
        <v>0.46300000000000002</v>
      </c>
      <c r="N458" s="99">
        <f t="shared" si="118"/>
        <v>1.4208948261628782</v>
      </c>
      <c r="O458" s="103">
        <v>0</v>
      </c>
      <c r="P458" s="104">
        <f t="shared" si="119"/>
        <v>0</v>
      </c>
      <c r="Q458" s="103">
        <v>0.86399999999999999</v>
      </c>
      <c r="R458" s="99">
        <f t="shared" si="120"/>
        <v>2.6515186388870986</v>
      </c>
      <c r="S458" s="103">
        <v>0</v>
      </c>
      <c r="T458" s="104">
        <f t="shared" si="121"/>
        <v>0</v>
      </c>
      <c r="U458" s="103">
        <v>0</v>
      </c>
      <c r="V458" s="99">
        <f t="shared" si="122"/>
        <v>0</v>
      </c>
      <c r="W458" s="103">
        <v>0</v>
      </c>
      <c r="X458" s="104">
        <f t="shared" si="123"/>
        <v>0</v>
      </c>
      <c r="Y458" s="103">
        <v>0</v>
      </c>
      <c r="Z458" s="99">
        <f t="shared" si="124"/>
        <v>0</v>
      </c>
      <c r="AA458" s="103">
        <v>0</v>
      </c>
      <c r="AB458" s="105">
        <f t="shared" si="125"/>
        <v>0</v>
      </c>
      <c r="AC458" s="106">
        <f t="shared" si="129"/>
        <v>1.9929999999999999</v>
      </c>
      <c r="AD458" s="105">
        <f t="shared" si="126"/>
        <v>6.1162924158587817</v>
      </c>
    </row>
    <row r="459" spans="1:30" x14ac:dyDescent="0.2">
      <c r="A459" s="101">
        <v>39173</v>
      </c>
      <c r="B459" s="102" t="s">
        <v>177</v>
      </c>
      <c r="C459" s="103">
        <v>0</v>
      </c>
      <c r="D459" s="104">
        <f t="shared" si="127"/>
        <v>0</v>
      </c>
      <c r="E459" s="103">
        <v>0</v>
      </c>
      <c r="F459" s="99">
        <f t="shared" si="132"/>
        <v>0</v>
      </c>
      <c r="G459" s="103">
        <v>0</v>
      </c>
      <c r="H459" s="104">
        <f t="shared" si="132"/>
        <v>0</v>
      </c>
      <c r="I459" s="103">
        <v>0</v>
      </c>
      <c r="J459" s="99">
        <f t="shared" si="116"/>
        <v>0</v>
      </c>
      <c r="K459" s="103">
        <v>0</v>
      </c>
      <c r="L459" s="104">
        <f t="shared" si="117"/>
        <v>0</v>
      </c>
      <c r="M459" s="103">
        <v>1.5740000000000001</v>
      </c>
      <c r="N459" s="99">
        <f t="shared" si="118"/>
        <v>4.8304286314910803</v>
      </c>
      <c r="O459" s="103">
        <v>0</v>
      </c>
      <c r="P459" s="104">
        <f t="shared" si="119"/>
        <v>0</v>
      </c>
      <c r="Q459" s="103">
        <v>0.86499999999999999</v>
      </c>
      <c r="R459" s="99">
        <f t="shared" si="120"/>
        <v>2.6545875262006255</v>
      </c>
      <c r="S459" s="103">
        <v>0</v>
      </c>
      <c r="T459" s="104">
        <f t="shared" si="121"/>
        <v>0</v>
      </c>
      <c r="U459" s="103">
        <v>0</v>
      </c>
      <c r="V459" s="99">
        <f t="shared" si="122"/>
        <v>0</v>
      </c>
      <c r="W459" s="103">
        <v>0</v>
      </c>
      <c r="X459" s="104">
        <f t="shared" si="123"/>
        <v>0</v>
      </c>
      <c r="Y459" s="103">
        <v>0</v>
      </c>
      <c r="Z459" s="99">
        <f t="shared" si="124"/>
        <v>0</v>
      </c>
      <c r="AA459" s="103">
        <v>0</v>
      </c>
      <c r="AB459" s="105">
        <f t="shared" si="125"/>
        <v>0</v>
      </c>
      <c r="AC459" s="106">
        <f t="shared" si="129"/>
        <v>2.4390000000000001</v>
      </c>
      <c r="AD459" s="105">
        <f t="shared" si="126"/>
        <v>7.4850161576917058</v>
      </c>
    </row>
    <row r="460" spans="1:30" x14ac:dyDescent="0.2">
      <c r="A460" s="101">
        <v>39174</v>
      </c>
      <c r="B460" s="102" t="s">
        <v>178</v>
      </c>
      <c r="C460" s="103">
        <v>0</v>
      </c>
      <c r="D460" s="104">
        <f t="shared" si="127"/>
        <v>0</v>
      </c>
      <c r="E460" s="103">
        <v>0</v>
      </c>
      <c r="F460" s="99">
        <f t="shared" si="132"/>
        <v>0</v>
      </c>
      <c r="G460" s="103">
        <v>0</v>
      </c>
      <c r="H460" s="104">
        <f t="shared" si="132"/>
        <v>0</v>
      </c>
      <c r="I460" s="103">
        <v>0</v>
      </c>
      <c r="J460" s="99">
        <f t="shared" si="116"/>
        <v>0</v>
      </c>
      <c r="K460" s="103">
        <v>0</v>
      </c>
      <c r="L460" s="104">
        <f t="shared" si="117"/>
        <v>0</v>
      </c>
      <c r="M460" s="103">
        <v>1.5569999999999999</v>
      </c>
      <c r="N460" s="99">
        <f t="shared" si="118"/>
        <v>4.7782575471611262</v>
      </c>
      <c r="O460" s="103">
        <v>0</v>
      </c>
      <c r="P460" s="104">
        <f t="shared" si="119"/>
        <v>0</v>
      </c>
      <c r="Q460" s="103">
        <v>0.86399999999999999</v>
      </c>
      <c r="R460" s="99">
        <f t="shared" si="120"/>
        <v>2.6515186388870986</v>
      </c>
      <c r="S460" s="103">
        <v>0</v>
      </c>
      <c r="T460" s="104">
        <f t="shared" si="121"/>
        <v>0</v>
      </c>
      <c r="U460" s="103">
        <v>0</v>
      </c>
      <c r="V460" s="99">
        <f t="shared" si="122"/>
        <v>0</v>
      </c>
      <c r="W460" s="103">
        <v>0</v>
      </c>
      <c r="X460" s="104">
        <f t="shared" si="123"/>
        <v>0</v>
      </c>
      <c r="Y460" s="103">
        <v>0</v>
      </c>
      <c r="Z460" s="99">
        <f t="shared" si="124"/>
        <v>0</v>
      </c>
      <c r="AA460" s="103">
        <v>0</v>
      </c>
      <c r="AB460" s="105">
        <f t="shared" si="125"/>
        <v>0</v>
      </c>
      <c r="AC460" s="106">
        <f t="shared" si="129"/>
        <v>2.4209999999999998</v>
      </c>
      <c r="AD460" s="105">
        <f t="shared" si="126"/>
        <v>7.4297761860482243</v>
      </c>
    </row>
    <row r="461" spans="1:30" x14ac:dyDescent="0.2">
      <c r="A461" s="101">
        <v>39175</v>
      </c>
      <c r="B461" s="102" t="s">
        <v>179</v>
      </c>
      <c r="C461" s="103">
        <v>0</v>
      </c>
      <c r="D461" s="104">
        <f t="shared" si="127"/>
        <v>0</v>
      </c>
      <c r="E461" s="103">
        <v>0</v>
      </c>
      <c r="F461" s="99">
        <f t="shared" si="132"/>
        <v>0</v>
      </c>
      <c r="G461" s="103">
        <v>0</v>
      </c>
      <c r="H461" s="104">
        <f t="shared" si="132"/>
        <v>0</v>
      </c>
      <c r="I461" s="103">
        <v>0</v>
      </c>
      <c r="J461" s="99">
        <f t="shared" ref="J461:J524" si="133">I461*1000000/325851</f>
        <v>0</v>
      </c>
      <c r="K461" s="103">
        <v>0</v>
      </c>
      <c r="L461" s="104">
        <f t="shared" ref="L461:L524" si="134">K461*1000000/325851</f>
        <v>0</v>
      </c>
      <c r="M461" s="103">
        <v>1.55</v>
      </c>
      <c r="N461" s="99">
        <f t="shared" ref="N461:N524" si="135">M461*1000000/325851</f>
        <v>4.7567753359664389</v>
      </c>
      <c r="O461" s="103">
        <v>0</v>
      </c>
      <c r="P461" s="104">
        <f t="shared" ref="P461:P524" si="136">O461*1000000/325851</f>
        <v>0</v>
      </c>
      <c r="Q461" s="103">
        <v>0.84899999999999998</v>
      </c>
      <c r="R461" s="99">
        <f t="shared" ref="R461:R524" si="137">Q461*1000000/325851</f>
        <v>2.6054853291841975</v>
      </c>
      <c r="S461" s="103">
        <v>0</v>
      </c>
      <c r="T461" s="104">
        <f t="shared" ref="T461:T524" si="138">S461*1000000/325851</f>
        <v>0</v>
      </c>
      <c r="U461" s="103">
        <v>0</v>
      </c>
      <c r="V461" s="99">
        <f t="shared" ref="V461:V524" si="139">U461*1000000/325851</f>
        <v>0</v>
      </c>
      <c r="W461" s="103">
        <v>0</v>
      </c>
      <c r="X461" s="104">
        <f t="shared" ref="X461:X524" si="140">W461*1000000/325851</f>
        <v>0</v>
      </c>
      <c r="Y461" s="103">
        <v>0</v>
      </c>
      <c r="Z461" s="99">
        <f t="shared" ref="Z461:Z524" si="141">Y461*1000000/325851</f>
        <v>0</v>
      </c>
      <c r="AA461" s="103">
        <v>0</v>
      </c>
      <c r="AB461" s="105">
        <f t="shared" ref="AB461:AB524" si="142">AA461*1000000/325851</f>
        <v>0</v>
      </c>
      <c r="AC461" s="106">
        <f t="shared" si="129"/>
        <v>2.399</v>
      </c>
      <c r="AD461" s="105">
        <f t="shared" ref="AD461:AD524" si="143">AC461*1000000/325851</f>
        <v>7.3622606651506359</v>
      </c>
    </row>
    <row r="462" spans="1:30" x14ac:dyDescent="0.2">
      <c r="A462" s="101">
        <v>39176</v>
      </c>
      <c r="B462" s="102" t="s">
        <v>180</v>
      </c>
      <c r="C462" s="103">
        <v>0</v>
      </c>
      <c r="D462" s="104">
        <f t="shared" ref="D462:D525" si="144">C462*1000000/325851</f>
        <v>0</v>
      </c>
      <c r="E462" s="103">
        <v>0</v>
      </c>
      <c r="F462" s="99">
        <f t="shared" ref="F462:H477" si="145">E462*1000000/325851</f>
        <v>0</v>
      </c>
      <c r="G462" s="103">
        <v>0</v>
      </c>
      <c r="H462" s="104">
        <f t="shared" si="145"/>
        <v>0</v>
      </c>
      <c r="I462" s="103">
        <v>0</v>
      </c>
      <c r="J462" s="99">
        <f t="shared" si="133"/>
        <v>0</v>
      </c>
      <c r="K462" s="103">
        <v>0</v>
      </c>
      <c r="L462" s="104">
        <f t="shared" si="134"/>
        <v>0</v>
      </c>
      <c r="M462" s="103">
        <v>1.544</v>
      </c>
      <c r="N462" s="99">
        <f t="shared" si="135"/>
        <v>4.7383620120852781</v>
      </c>
      <c r="O462" s="103">
        <v>0</v>
      </c>
      <c r="P462" s="104">
        <f t="shared" si="136"/>
        <v>0</v>
      </c>
      <c r="Q462" s="103">
        <v>0.84899999999999998</v>
      </c>
      <c r="R462" s="99">
        <f t="shared" si="137"/>
        <v>2.6054853291841975</v>
      </c>
      <c r="S462" s="103">
        <v>0</v>
      </c>
      <c r="T462" s="104">
        <f t="shared" si="138"/>
        <v>0</v>
      </c>
      <c r="U462" s="103">
        <v>0</v>
      </c>
      <c r="V462" s="99">
        <f t="shared" si="139"/>
        <v>0</v>
      </c>
      <c r="W462" s="103">
        <v>0</v>
      </c>
      <c r="X462" s="104">
        <f t="shared" si="140"/>
        <v>0</v>
      </c>
      <c r="Y462" s="103">
        <v>0</v>
      </c>
      <c r="Z462" s="99">
        <f t="shared" si="141"/>
        <v>0</v>
      </c>
      <c r="AA462" s="103">
        <v>0</v>
      </c>
      <c r="AB462" s="105">
        <f t="shared" si="142"/>
        <v>0</v>
      </c>
      <c r="AC462" s="106">
        <f t="shared" ref="AC462:AC525" si="146">C462+E462+G462+I462+K462+M462+O462+Q462+S462+U462+W462+Y462+AA462</f>
        <v>2.3929999999999998</v>
      </c>
      <c r="AD462" s="105">
        <f t="shared" si="143"/>
        <v>7.343847341269476</v>
      </c>
    </row>
    <row r="463" spans="1:30" x14ac:dyDescent="0.2">
      <c r="A463" s="101">
        <v>39177</v>
      </c>
      <c r="B463" s="102" t="s">
        <v>181</v>
      </c>
      <c r="C463" s="103">
        <v>0</v>
      </c>
      <c r="D463" s="104">
        <f t="shared" si="144"/>
        <v>0</v>
      </c>
      <c r="E463" s="103">
        <v>0</v>
      </c>
      <c r="F463" s="99">
        <f t="shared" si="145"/>
        <v>0</v>
      </c>
      <c r="G463" s="103">
        <v>0</v>
      </c>
      <c r="H463" s="104">
        <f t="shared" si="145"/>
        <v>0</v>
      </c>
      <c r="I463" s="103">
        <v>0</v>
      </c>
      <c r="J463" s="99">
        <f t="shared" si="133"/>
        <v>0</v>
      </c>
      <c r="K463" s="103">
        <v>0</v>
      </c>
      <c r="L463" s="104">
        <f t="shared" si="134"/>
        <v>0</v>
      </c>
      <c r="M463" s="103">
        <v>1.54</v>
      </c>
      <c r="N463" s="99">
        <f t="shared" si="135"/>
        <v>4.7260864628311712</v>
      </c>
      <c r="O463" s="103">
        <v>0</v>
      </c>
      <c r="P463" s="104">
        <f t="shared" si="136"/>
        <v>0</v>
      </c>
      <c r="Q463" s="103">
        <v>0.86399999999999999</v>
      </c>
      <c r="R463" s="99">
        <f t="shared" si="137"/>
        <v>2.6515186388870986</v>
      </c>
      <c r="S463" s="103">
        <v>0</v>
      </c>
      <c r="T463" s="104">
        <f t="shared" si="138"/>
        <v>0</v>
      </c>
      <c r="U463" s="103">
        <v>0</v>
      </c>
      <c r="V463" s="99">
        <f t="shared" si="139"/>
        <v>0</v>
      </c>
      <c r="W463" s="103">
        <v>0</v>
      </c>
      <c r="X463" s="104">
        <f t="shared" si="140"/>
        <v>0</v>
      </c>
      <c r="Y463" s="103">
        <v>0</v>
      </c>
      <c r="Z463" s="99">
        <f t="shared" si="141"/>
        <v>0</v>
      </c>
      <c r="AA463" s="103">
        <v>0</v>
      </c>
      <c r="AB463" s="105">
        <f t="shared" si="142"/>
        <v>0</v>
      </c>
      <c r="AC463" s="106">
        <f t="shared" si="146"/>
        <v>2.4039999999999999</v>
      </c>
      <c r="AD463" s="105">
        <f t="shared" si="143"/>
        <v>7.3776051017182702</v>
      </c>
    </row>
    <row r="464" spans="1:30" x14ac:dyDescent="0.2">
      <c r="A464" s="101">
        <v>39178</v>
      </c>
      <c r="B464" s="102" t="s">
        <v>182</v>
      </c>
      <c r="C464" s="103">
        <v>0</v>
      </c>
      <c r="D464" s="104">
        <f t="shared" si="144"/>
        <v>0</v>
      </c>
      <c r="E464" s="103">
        <v>0</v>
      </c>
      <c r="F464" s="99">
        <f t="shared" si="145"/>
        <v>0</v>
      </c>
      <c r="G464" s="103">
        <v>0</v>
      </c>
      <c r="H464" s="104">
        <f t="shared" si="145"/>
        <v>0</v>
      </c>
      <c r="I464" s="103">
        <v>0</v>
      </c>
      <c r="J464" s="99">
        <f t="shared" si="133"/>
        <v>0</v>
      </c>
      <c r="K464" s="103">
        <v>0</v>
      </c>
      <c r="L464" s="104">
        <f t="shared" si="134"/>
        <v>0</v>
      </c>
      <c r="M464" s="103">
        <v>1.54</v>
      </c>
      <c r="N464" s="99">
        <f t="shared" si="135"/>
        <v>4.7260864628311712</v>
      </c>
      <c r="O464" s="103">
        <v>0</v>
      </c>
      <c r="P464" s="104">
        <f t="shared" si="136"/>
        <v>0</v>
      </c>
      <c r="Q464" s="103">
        <v>0.86199999999999999</v>
      </c>
      <c r="R464" s="99">
        <f t="shared" si="137"/>
        <v>2.6453808642600452</v>
      </c>
      <c r="S464" s="103">
        <v>0</v>
      </c>
      <c r="T464" s="104">
        <f t="shared" si="138"/>
        <v>0</v>
      </c>
      <c r="U464" s="103">
        <v>0</v>
      </c>
      <c r="V464" s="99">
        <f t="shared" si="139"/>
        <v>0</v>
      </c>
      <c r="W464" s="103">
        <v>0</v>
      </c>
      <c r="X464" s="104">
        <f t="shared" si="140"/>
        <v>0</v>
      </c>
      <c r="Y464" s="103">
        <v>0</v>
      </c>
      <c r="Z464" s="99">
        <f t="shared" si="141"/>
        <v>0</v>
      </c>
      <c r="AA464" s="103">
        <v>0</v>
      </c>
      <c r="AB464" s="105">
        <f t="shared" si="142"/>
        <v>0</v>
      </c>
      <c r="AC464" s="106">
        <f t="shared" si="146"/>
        <v>2.4020000000000001</v>
      </c>
      <c r="AD464" s="105">
        <f t="shared" si="143"/>
        <v>7.3714673270912163</v>
      </c>
    </row>
    <row r="465" spans="1:30" x14ac:dyDescent="0.2">
      <c r="A465" s="101">
        <v>39179</v>
      </c>
      <c r="B465" s="102" t="s">
        <v>183</v>
      </c>
      <c r="C465" s="103">
        <v>0</v>
      </c>
      <c r="D465" s="104">
        <f t="shared" si="144"/>
        <v>0</v>
      </c>
      <c r="E465" s="103">
        <v>0</v>
      </c>
      <c r="F465" s="99">
        <f t="shared" si="145"/>
        <v>0</v>
      </c>
      <c r="G465" s="103">
        <v>0</v>
      </c>
      <c r="H465" s="104">
        <f t="shared" si="145"/>
        <v>0</v>
      </c>
      <c r="I465" s="103">
        <v>0</v>
      </c>
      <c r="J465" s="99">
        <f t="shared" si="133"/>
        <v>0</v>
      </c>
      <c r="K465" s="103">
        <v>0</v>
      </c>
      <c r="L465" s="104">
        <f t="shared" si="134"/>
        <v>0</v>
      </c>
      <c r="M465" s="103">
        <v>1.536</v>
      </c>
      <c r="N465" s="99">
        <f t="shared" si="135"/>
        <v>4.7138109135770643</v>
      </c>
      <c r="O465" s="103">
        <v>0</v>
      </c>
      <c r="P465" s="104">
        <f t="shared" si="136"/>
        <v>0</v>
      </c>
      <c r="Q465" s="103">
        <v>0.86199999999999999</v>
      </c>
      <c r="R465" s="99">
        <f t="shared" si="137"/>
        <v>2.6453808642600452</v>
      </c>
      <c r="S465" s="103">
        <v>0</v>
      </c>
      <c r="T465" s="104">
        <f t="shared" si="138"/>
        <v>0</v>
      </c>
      <c r="U465" s="103">
        <v>0</v>
      </c>
      <c r="V465" s="99">
        <f t="shared" si="139"/>
        <v>0</v>
      </c>
      <c r="W465" s="103">
        <v>0</v>
      </c>
      <c r="X465" s="104">
        <f t="shared" si="140"/>
        <v>0</v>
      </c>
      <c r="Y465" s="103">
        <v>0</v>
      </c>
      <c r="Z465" s="99">
        <f t="shared" si="141"/>
        <v>0</v>
      </c>
      <c r="AA465" s="103">
        <v>0</v>
      </c>
      <c r="AB465" s="105">
        <f t="shared" si="142"/>
        <v>0</v>
      </c>
      <c r="AC465" s="106">
        <f t="shared" si="146"/>
        <v>2.3980000000000001</v>
      </c>
      <c r="AD465" s="105">
        <f t="shared" si="143"/>
        <v>7.3591917778371094</v>
      </c>
    </row>
    <row r="466" spans="1:30" x14ac:dyDescent="0.2">
      <c r="A466" s="101">
        <v>39180</v>
      </c>
      <c r="B466" s="102" t="s">
        <v>184</v>
      </c>
      <c r="C466" s="103">
        <v>0</v>
      </c>
      <c r="D466" s="104">
        <f t="shared" si="144"/>
        <v>0</v>
      </c>
      <c r="E466" s="103">
        <v>0</v>
      </c>
      <c r="F466" s="99">
        <f t="shared" si="145"/>
        <v>0</v>
      </c>
      <c r="G466" s="103">
        <v>0</v>
      </c>
      <c r="H466" s="104">
        <f t="shared" si="145"/>
        <v>0</v>
      </c>
      <c r="I466" s="103">
        <v>0</v>
      </c>
      <c r="J466" s="99">
        <f t="shared" si="133"/>
        <v>0</v>
      </c>
      <c r="K466" s="103">
        <v>0</v>
      </c>
      <c r="L466" s="104">
        <f t="shared" si="134"/>
        <v>0</v>
      </c>
      <c r="M466" s="103">
        <v>1.5369999999999999</v>
      </c>
      <c r="N466" s="99">
        <f t="shared" si="135"/>
        <v>4.7168798008905908</v>
      </c>
      <c r="O466" s="103">
        <v>0</v>
      </c>
      <c r="P466" s="104">
        <f t="shared" si="136"/>
        <v>0</v>
      </c>
      <c r="Q466" s="103">
        <v>0.85699999999999998</v>
      </c>
      <c r="R466" s="99">
        <f t="shared" si="137"/>
        <v>2.6300364276924117</v>
      </c>
      <c r="S466" s="103">
        <v>0</v>
      </c>
      <c r="T466" s="104">
        <f t="shared" si="138"/>
        <v>0</v>
      </c>
      <c r="U466" s="103">
        <v>0</v>
      </c>
      <c r="V466" s="99">
        <f t="shared" si="139"/>
        <v>0</v>
      </c>
      <c r="W466" s="103">
        <v>0</v>
      </c>
      <c r="X466" s="104">
        <f t="shared" si="140"/>
        <v>0</v>
      </c>
      <c r="Y466" s="103">
        <v>0</v>
      </c>
      <c r="Z466" s="99">
        <f t="shared" si="141"/>
        <v>0</v>
      </c>
      <c r="AA466" s="103">
        <v>0</v>
      </c>
      <c r="AB466" s="105">
        <f t="shared" si="142"/>
        <v>0</v>
      </c>
      <c r="AC466" s="106">
        <f t="shared" si="146"/>
        <v>2.3940000000000001</v>
      </c>
      <c r="AD466" s="105">
        <f t="shared" si="143"/>
        <v>7.3469162285830025</v>
      </c>
    </row>
    <row r="467" spans="1:30" x14ac:dyDescent="0.2">
      <c r="A467" s="101">
        <v>39181</v>
      </c>
      <c r="B467" s="102" t="s">
        <v>185</v>
      </c>
      <c r="C467" s="103">
        <v>0</v>
      </c>
      <c r="D467" s="104">
        <f t="shared" si="144"/>
        <v>0</v>
      </c>
      <c r="E467" s="103">
        <v>0</v>
      </c>
      <c r="F467" s="99">
        <f t="shared" si="145"/>
        <v>0</v>
      </c>
      <c r="G467" s="103">
        <v>0</v>
      </c>
      <c r="H467" s="104">
        <f t="shared" si="145"/>
        <v>0</v>
      </c>
      <c r="I467" s="103">
        <v>0</v>
      </c>
      <c r="J467" s="99">
        <f t="shared" si="133"/>
        <v>0</v>
      </c>
      <c r="K467" s="103">
        <v>0</v>
      </c>
      <c r="L467" s="104">
        <f t="shared" si="134"/>
        <v>0</v>
      </c>
      <c r="M467" s="103">
        <v>1.534</v>
      </c>
      <c r="N467" s="99">
        <f t="shared" si="135"/>
        <v>4.7076731389500113</v>
      </c>
      <c r="O467" s="103">
        <v>0.70199999999999996</v>
      </c>
      <c r="P467" s="104">
        <f t="shared" si="136"/>
        <v>2.1543588940957679</v>
      </c>
      <c r="Q467" s="103">
        <v>0.85099999999999998</v>
      </c>
      <c r="R467" s="99">
        <f t="shared" si="137"/>
        <v>2.611623103811251</v>
      </c>
      <c r="S467" s="103">
        <v>0</v>
      </c>
      <c r="T467" s="104">
        <f t="shared" si="138"/>
        <v>0</v>
      </c>
      <c r="U467" s="103">
        <v>0</v>
      </c>
      <c r="V467" s="99">
        <f t="shared" si="139"/>
        <v>0</v>
      </c>
      <c r="W467" s="103">
        <v>0</v>
      </c>
      <c r="X467" s="104">
        <f t="shared" si="140"/>
        <v>0</v>
      </c>
      <c r="Y467" s="103">
        <v>0</v>
      </c>
      <c r="Z467" s="99">
        <f t="shared" si="141"/>
        <v>0</v>
      </c>
      <c r="AA467" s="103">
        <v>0</v>
      </c>
      <c r="AB467" s="105">
        <f t="shared" si="142"/>
        <v>0</v>
      </c>
      <c r="AC467" s="106">
        <f t="shared" si="146"/>
        <v>3.0869999999999997</v>
      </c>
      <c r="AD467" s="105">
        <f t="shared" si="143"/>
        <v>9.4736551368570279</v>
      </c>
    </row>
    <row r="468" spans="1:30" x14ac:dyDescent="0.2">
      <c r="A468" s="101">
        <v>39182</v>
      </c>
      <c r="B468" s="102" t="s">
        <v>186</v>
      </c>
      <c r="C468" s="103">
        <v>0</v>
      </c>
      <c r="D468" s="104">
        <f t="shared" si="144"/>
        <v>0</v>
      </c>
      <c r="E468" s="103">
        <v>0</v>
      </c>
      <c r="F468" s="99">
        <f t="shared" si="145"/>
        <v>0</v>
      </c>
      <c r="G468" s="103">
        <v>0</v>
      </c>
      <c r="H468" s="104">
        <f t="shared" si="145"/>
        <v>0</v>
      </c>
      <c r="I468" s="103">
        <v>0</v>
      </c>
      <c r="J468" s="99">
        <f t="shared" si="133"/>
        <v>0</v>
      </c>
      <c r="K468" s="103">
        <v>0</v>
      </c>
      <c r="L468" s="104">
        <f t="shared" si="134"/>
        <v>0</v>
      </c>
      <c r="M468" s="103">
        <v>0.434</v>
      </c>
      <c r="N468" s="99">
        <f t="shared" si="135"/>
        <v>1.3318970940706027</v>
      </c>
      <c r="O468" s="103">
        <v>1.4610000000000001</v>
      </c>
      <c r="P468" s="104">
        <f t="shared" si="136"/>
        <v>4.4836443650625597</v>
      </c>
      <c r="Q468" s="103">
        <v>0.84399999999999997</v>
      </c>
      <c r="R468" s="99">
        <f t="shared" si="137"/>
        <v>2.5901408926165641</v>
      </c>
      <c r="S468" s="103">
        <v>0</v>
      </c>
      <c r="T468" s="104">
        <f t="shared" si="138"/>
        <v>0</v>
      </c>
      <c r="U468" s="103">
        <v>0</v>
      </c>
      <c r="V468" s="99">
        <f t="shared" si="139"/>
        <v>0</v>
      </c>
      <c r="W468" s="103">
        <v>0</v>
      </c>
      <c r="X468" s="104">
        <f t="shared" si="140"/>
        <v>0</v>
      </c>
      <c r="Y468" s="103">
        <v>0</v>
      </c>
      <c r="Z468" s="99">
        <f t="shared" si="141"/>
        <v>0</v>
      </c>
      <c r="AA468" s="103">
        <v>0</v>
      </c>
      <c r="AB468" s="105">
        <f t="shared" si="142"/>
        <v>0</v>
      </c>
      <c r="AC468" s="106">
        <f t="shared" si="146"/>
        <v>2.7389999999999999</v>
      </c>
      <c r="AD468" s="105">
        <f t="shared" si="143"/>
        <v>8.4056823517497268</v>
      </c>
    </row>
    <row r="469" spans="1:30" x14ac:dyDescent="0.2">
      <c r="A469" s="101">
        <v>39183</v>
      </c>
      <c r="B469" s="102" t="s">
        <v>187</v>
      </c>
      <c r="C469" s="103">
        <v>0</v>
      </c>
      <c r="D469" s="104">
        <f t="shared" si="144"/>
        <v>0</v>
      </c>
      <c r="E469" s="103">
        <v>0</v>
      </c>
      <c r="F469" s="99">
        <f t="shared" si="145"/>
        <v>0</v>
      </c>
      <c r="G469" s="103">
        <v>0</v>
      </c>
      <c r="H469" s="104">
        <f t="shared" si="145"/>
        <v>0</v>
      </c>
      <c r="I469" s="103">
        <v>0</v>
      </c>
      <c r="J469" s="99">
        <f t="shared" si="133"/>
        <v>0</v>
      </c>
      <c r="K469" s="103">
        <v>0</v>
      </c>
      <c r="L469" s="104">
        <f t="shared" si="134"/>
        <v>0</v>
      </c>
      <c r="M469" s="103">
        <v>0</v>
      </c>
      <c r="N469" s="99">
        <f t="shared" si="135"/>
        <v>0</v>
      </c>
      <c r="O469" s="103">
        <v>1.4630000000000001</v>
      </c>
      <c r="P469" s="104">
        <f t="shared" si="136"/>
        <v>4.4897821396896127</v>
      </c>
      <c r="Q469" s="103">
        <v>0.84499999999999997</v>
      </c>
      <c r="R469" s="99">
        <f t="shared" si="137"/>
        <v>2.5932097799300906</v>
      </c>
      <c r="S469" s="103">
        <v>0</v>
      </c>
      <c r="T469" s="104">
        <f t="shared" si="138"/>
        <v>0</v>
      </c>
      <c r="U469" s="103">
        <v>0</v>
      </c>
      <c r="V469" s="99">
        <f t="shared" si="139"/>
        <v>0</v>
      </c>
      <c r="W469" s="103">
        <v>0</v>
      </c>
      <c r="X469" s="104">
        <f t="shared" si="140"/>
        <v>0</v>
      </c>
      <c r="Y469" s="103">
        <v>0</v>
      </c>
      <c r="Z469" s="99">
        <f t="shared" si="141"/>
        <v>0</v>
      </c>
      <c r="AA469" s="103">
        <v>0</v>
      </c>
      <c r="AB469" s="105">
        <f t="shared" si="142"/>
        <v>0</v>
      </c>
      <c r="AC469" s="106">
        <f t="shared" si="146"/>
        <v>2.3079999999999998</v>
      </c>
      <c r="AD469" s="105">
        <f t="shared" si="143"/>
        <v>7.0829919196197038</v>
      </c>
    </row>
    <row r="470" spans="1:30" x14ac:dyDescent="0.2">
      <c r="A470" s="101">
        <v>39184</v>
      </c>
      <c r="B470" s="102" t="s">
        <v>188</v>
      </c>
      <c r="C470" s="103">
        <v>0</v>
      </c>
      <c r="D470" s="104">
        <f t="shared" si="144"/>
        <v>0</v>
      </c>
      <c r="E470" s="103">
        <v>0</v>
      </c>
      <c r="F470" s="99">
        <f t="shared" si="145"/>
        <v>0</v>
      </c>
      <c r="G470" s="103">
        <v>0</v>
      </c>
      <c r="H470" s="104">
        <f t="shared" si="145"/>
        <v>0</v>
      </c>
      <c r="I470" s="103">
        <v>0</v>
      </c>
      <c r="J470" s="99">
        <f t="shared" si="133"/>
        <v>0</v>
      </c>
      <c r="K470" s="103">
        <v>0</v>
      </c>
      <c r="L470" s="104">
        <f t="shared" si="134"/>
        <v>0</v>
      </c>
      <c r="M470" s="103">
        <v>0.91500000000000004</v>
      </c>
      <c r="N470" s="99">
        <f t="shared" si="135"/>
        <v>2.8080318918769622</v>
      </c>
      <c r="O470" s="103">
        <v>0.58899999999999997</v>
      </c>
      <c r="P470" s="104">
        <f t="shared" si="136"/>
        <v>1.8075746276672466</v>
      </c>
      <c r="Q470" s="103">
        <v>0.85299999999999998</v>
      </c>
      <c r="R470" s="99">
        <f t="shared" si="137"/>
        <v>2.6177608784383044</v>
      </c>
      <c r="S470" s="103">
        <v>0</v>
      </c>
      <c r="T470" s="104">
        <f t="shared" si="138"/>
        <v>0</v>
      </c>
      <c r="U470" s="103">
        <v>0</v>
      </c>
      <c r="V470" s="99">
        <f t="shared" si="139"/>
        <v>0</v>
      </c>
      <c r="W470" s="103">
        <v>0</v>
      </c>
      <c r="X470" s="104">
        <f t="shared" si="140"/>
        <v>0</v>
      </c>
      <c r="Y470" s="103">
        <v>0</v>
      </c>
      <c r="Z470" s="99">
        <f t="shared" si="141"/>
        <v>0</v>
      </c>
      <c r="AA470" s="103">
        <v>0</v>
      </c>
      <c r="AB470" s="105">
        <f t="shared" si="142"/>
        <v>0</v>
      </c>
      <c r="AC470" s="106">
        <f t="shared" si="146"/>
        <v>2.3570000000000002</v>
      </c>
      <c r="AD470" s="105">
        <f t="shared" si="143"/>
        <v>7.233367397982513</v>
      </c>
    </row>
    <row r="471" spans="1:30" x14ac:dyDescent="0.2">
      <c r="A471" s="101">
        <v>39185</v>
      </c>
      <c r="B471" s="102" t="s">
        <v>189</v>
      </c>
      <c r="C471" s="103">
        <v>0</v>
      </c>
      <c r="D471" s="104">
        <f t="shared" si="144"/>
        <v>0</v>
      </c>
      <c r="E471" s="103">
        <v>0</v>
      </c>
      <c r="F471" s="99">
        <f t="shared" si="145"/>
        <v>0</v>
      </c>
      <c r="G471" s="103">
        <v>0</v>
      </c>
      <c r="H471" s="104">
        <f t="shared" si="145"/>
        <v>0</v>
      </c>
      <c r="I471" s="103">
        <v>0</v>
      </c>
      <c r="J471" s="99">
        <f t="shared" si="133"/>
        <v>0</v>
      </c>
      <c r="K471" s="103">
        <v>0</v>
      </c>
      <c r="L471" s="104">
        <f t="shared" si="134"/>
        <v>0</v>
      </c>
      <c r="M471" s="103">
        <v>0.60099999999999998</v>
      </c>
      <c r="N471" s="99">
        <f t="shared" si="135"/>
        <v>1.8444012754295676</v>
      </c>
      <c r="O471" s="103">
        <v>0.92700000000000005</v>
      </c>
      <c r="P471" s="104">
        <f t="shared" si="136"/>
        <v>2.8448585396392829</v>
      </c>
      <c r="Q471" s="103">
        <v>0.84899999999999998</v>
      </c>
      <c r="R471" s="99">
        <f t="shared" si="137"/>
        <v>2.6054853291841975</v>
      </c>
      <c r="S471" s="103">
        <v>0</v>
      </c>
      <c r="T471" s="104">
        <f t="shared" si="138"/>
        <v>0</v>
      </c>
      <c r="U471" s="103">
        <v>0</v>
      </c>
      <c r="V471" s="99">
        <f t="shared" si="139"/>
        <v>0</v>
      </c>
      <c r="W471" s="103">
        <v>0</v>
      </c>
      <c r="X471" s="104">
        <f t="shared" si="140"/>
        <v>0</v>
      </c>
      <c r="Y471" s="103">
        <v>0</v>
      </c>
      <c r="Z471" s="99">
        <f t="shared" si="141"/>
        <v>0</v>
      </c>
      <c r="AA471" s="103">
        <v>0</v>
      </c>
      <c r="AB471" s="105">
        <f t="shared" si="142"/>
        <v>0</v>
      </c>
      <c r="AC471" s="106">
        <f t="shared" si="146"/>
        <v>2.3769999999999998</v>
      </c>
      <c r="AD471" s="105">
        <f t="shared" si="143"/>
        <v>7.2947451442530484</v>
      </c>
    </row>
    <row r="472" spans="1:30" x14ac:dyDescent="0.2">
      <c r="A472" s="101">
        <v>39186</v>
      </c>
      <c r="B472" s="102" t="s">
        <v>190</v>
      </c>
      <c r="C472" s="103">
        <v>0</v>
      </c>
      <c r="D472" s="104">
        <f t="shared" si="144"/>
        <v>0</v>
      </c>
      <c r="E472" s="103">
        <v>0</v>
      </c>
      <c r="F472" s="99">
        <f t="shared" si="145"/>
        <v>0</v>
      </c>
      <c r="G472" s="103">
        <v>0</v>
      </c>
      <c r="H472" s="104">
        <f t="shared" si="145"/>
        <v>0</v>
      </c>
      <c r="I472" s="103">
        <v>0</v>
      </c>
      <c r="J472" s="99">
        <f t="shared" si="133"/>
        <v>0</v>
      </c>
      <c r="K472" s="103">
        <v>0</v>
      </c>
      <c r="L472" s="104">
        <f t="shared" si="134"/>
        <v>0</v>
      </c>
      <c r="M472" s="103">
        <v>0</v>
      </c>
      <c r="N472" s="99">
        <f t="shared" si="135"/>
        <v>0</v>
      </c>
      <c r="O472" s="103">
        <v>1.4610000000000001</v>
      </c>
      <c r="P472" s="104">
        <f t="shared" si="136"/>
        <v>4.4836443650625597</v>
      </c>
      <c r="Q472" s="103">
        <v>0.84599999999999997</v>
      </c>
      <c r="R472" s="99">
        <f t="shared" si="137"/>
        <v>2.5962786672436176</v>
      </c>
      <c r="S472" s="103">
        <v>0</v>
      </c>
      <c r="T472" s="104">
        <f t="shared" si="138"/>
        <v>0</v>
      </c>
      <c r="U472" s="103">
        <v>0</v>
      </c>
      <c r="V472" s="99">
        <f t="shared" si="139"/>
        <v>0</v>
      </c>
      <c r="W472" s="103">
        <v>0</v>
      </c>
      <c r="X472" s="104">
        <f t="shared" si="140"/>
        <v>0</v>
      </c>
      <c r="Y472" s="103">
        <v>0</v>
      </c>
      <c r="Z472" s="99">
        <f t="shared" si="141"/>
        <v>0</v>
      </c>
      <c r="AA472" s="103">
        <v>0</v>
      </c>
      <c r="AB472" s="105">
        <f t="shared" si="142"/>
        <v>0</v>
      </c>
      <c r="AC472" s="106">
        <f t="shared" si="146"/>
        <v>2.3069999999999999</v>
      </c>
      <c r="AD472" s="105">
        <f t="shared" si="143"/>
        <v>7.0799230323061764</v>
      </c>
    </row>
    <row r="473" spans="1:30" x14ac:dyDescent="0.2">
      <c r="A473" s="101">
        <v>39187</v>
      </c>
      <c r="B473" s="102" t="s">
        <v>191</v>
      </c>
      <c r="C473" s="103">
        <v>0</v>
      </c>
      <c r="D473" s="104">
        <f t="shared" si="144"/>
        <v>0</v>
      </c>
      <c r="E473" s="103">
        <v>0</v>
      </c>
      <c r="F473" s="99">
        <f t="shared" si="145"/>
        <v>0</v>
      </c>
      <c r="G473" s="103">
        <v>0</v>
      </c>
      <c r="H473" s="104">
        <f t="shared" si="145"/>
        <v>0</v>
      </c>
      <c r="I473" s="103">
        <v>0</v>
      </c>
      <c r="J473" s="99">
        <f t="shared" si="133"/>
        <v>0</v>
      </c>
      <c r="K473" s="103">
        <v>0</v>
      </c>
      <c r="L473" s="104">
        <f t="shared" si="134"/>
        <v>0</v>
      </c>
      <c r="M473" s="103">
        <v>0</v>
      </c>
      <c r="N473" s="99">
        <f t="shared" si="135"/>
        <v>0</v>
      </c>
      <c r="O473" s="103">
        <v>1.4470000000000001</v>
      </c>
      <c r="P473" s="104">
        <f t="shared" si="136"/>
        <v>4.4406799426731851</v>
      </c>
      <c r="Q473" s="103">
        <v>0.84499999999999997</v>
      </c>
      <c r="R473" s="99">
        <f t="shared" si="137"/>
        <v>2.5932097799300906</v>
      </c>
      <c r="S473" s="103">
        <v>0</v>
      </c>
      <c r="T473" s="104">
        <f t="shared" si="138"/>
        <v>0</v>
      </c>
      <c r="U473" s="103">
        <v>0</v>
      </c>
      <c r="V473" s="99">
        <f t="shared" si="139"/>
        <v>0</v>
      </c>
      <c r="W473" s="103">
        <v>0</v>
      </c>
      <c r="X473" s="104">
        <f t="shared" si="140"/>
        <v>0</v>
      </c>
      <c r="Y473" s="103">
        <v>0</v>
      </c>
      <c r="Z473" s="99">
        <f t="shared" si="141"/>
        <v>0</v>
      </c>
      <c r="AA473" s="103">
        <v>0</v>
      </c>
      <c r="AB473" s="105">
        <f t="shared" si="142"/>
        <v>0</v>
      </c>
      <c r="AC473" s="106">
        <f t="shared" si="146"/>
        <v>2.2919999999999998</v>
      </c>
      <c r="AD473" s="105">
        <f t="shared" si="143"/>
        <v>7.0338897226032762</v>
      </c>
    </row>
    <row r="474" spans="1:30" x14ac:dyDescent="0.2">
      <c r="A474" s="101">
        <v>39188</v>
      </c>
      <c r="B474" s="102" t="s">
        <v>192</v>
      </c>
      <c r="C474" s="103">
        <v>0</v>
      </c>
      <c r="D474" s="104">
        <f t="shared" si="144"/>
        <v>0</v>
      </c>
      <c r="E474" s="103">
        <v>0</v>
      </c>
      <c r="F474" s="99">
        <f t="shared" si="145"/>
        <v>0</v>
      </c>
      <c r="G474" s="103">
        <v>0</v>
      </c>
      <c r="H474" s="104">
        <f t="shared" si="145"/>
        <v>0</v>
      </c>
      <c r="I474" s="103">
        <v>0</v>
      </c>
      <c r="J474" s="99">
        <f t="shared" si="133"/>
        <v>0</v>
      </c>
      <c r="K474" s="103">
        <v>0</v>
      </c>
      <c r="L474" s="104">
        <f t="shared" si="134"/>
        <v>0</v>
      </c>
      <c r="M474" s="103">
        <v>0</v>
      </c>
      <c r="N474" s="99">
        <f t="shared" si="135"/>
        <v>0</v>
      </c>
      <c r="O474" s="103">
        <v>1.4339999999999999</v>
      </c>
      <c r="P474" s="104">
        <f t="shared" si="136"/>
        <v>4.400784407597337</v>
      </c>
      <c r="Q474" s="103">
        <v>0.84499999999999997</v>
      </c>
      <c r="R474" s="99">
        <f t="shared" si="137"/>
        <v>2.5932097799300906</v>
      </c>
      <c r="S474" s="103">
        <v>0</v>
      </c>
      <c r="T474" s="104">
        <f t="shared" si="138"/>
        <v>0</v>
      </c>
      <c r="U474" s="103">
        <v>0</v>
      </c>
      <c r="V474" s="99">
        <f t="shared" si="139"/>
        <v>0</v>
      </c>
      <c r="W474" s="103">
        <v>0</v>
      </c>
      <c r="X474" s="104">
        <f t="shared" si="140"/>
        <v>0</v>
      </c>
      <c r="Y474" s="103">
        <v>0</v>
      </c>
      <c r="Z474" s="99">
        <f t="shared" si="141"/>
        <v>0</v>
      </c>
      <c r="AA474" s="103">
        <v>0</v>
      </c>
      <c r="AB474" s="105">
        <f t="shared" si="142"/>
        <v>0</v>
      </c>
      <c r="AC474" s="106">
        <f t="shared" si="146"/>
        <v>2.2789999999999999</v>
      </c>
      <c r="AD474" s="105">
        <f t="shared" si="143"/>
        <v>6.9939941875274281</v>
      </c>
    </row>
    <row r="475" spans="1:30" x14ac:dyDescent="0.2">
      <c r="A475" s="101">
        <v>39189</v>
      </c>
      <c r="B475" s="102" t="s">
        <v>193</v>
      </c>
      <c r="C475" s="103">
        <v>0</v>
      </c>
      <c r="D475" s="104">
        <f t="shared" si="144"/>
        <v>0</v>
      </c>
      <c r="E475" s="103">
        <v>0</v>
      </c>
      <c r="F475" s="99">
        <f t="shared" si="145"/>
        <v>0</v>
      </c>
      <c r="G475" s="103">
        <v>0</v>
      </c>
      <c r="H475" s="104">
        <f t="shared" si="145"/>
        <v>0</v>
      </c>
      <c r="I475" s="103">
        <v>0</v>
      </c>
      <c r="J475" s="99">
        <f t="shared" si="133"/>
        <v>0</v>
      </c>
      <c r="K475" s="103">
        <v>0</v>
      </c>
      <c r="L475" s="104">
        <f t="shared" si="134"/>
        <v>0</v>
      </c>
      <c r="M475" s="103">
        <v>0</v>
      </c>
      <c r="N475" s="99">
        <f t="shared" si="135"/>
        <v>0</v>
      </c>
      <c r="O475" s="103">
        <v>1.4279999999999999</v>
      </c>
      <c r="P475" s="104">
        <f t="shared" si="136"/>
        <v>4.3823710837161771</v>
      </c>
      <c r="Q475" s="103">
        <v>0.84499999999999997</v>
      </c>
      <c r="R475" s="99">
        <f t="shared" si="137"/>
        <v>2.5932097799300906</v>
      </c>
      <c r="S475" s="103">
        <v>0</v>
      </c>
      <c r="T475" s="104">
        <f t="shared" si="138"/>
        <v>0</v>
      </c>
      <c r="U475" s="103">
        <v>0</v>
      </c>
      <c r="V475" s="99">
        <f t="shared" si="139"/>
        <v>0</v>
      </c>
      <c r="W475" s="103">
        <v>0</v>
      </c>
      <c r="X475" s="104">
        <f t="shared" si="140"/>
        <v>0</v>
      </c>
      <c r="Y475" s="103">
        <v>0</v>
      </c>
      <c r="Z475" s="99">
        <f t="shared" si="141"/>
        <v>0</v>
      </c>
      <c r="AA475" s="103">
        <v>0</v>
      </c>
      <c r="AB475" s="105">
        <f t="shared" si="142"/>
        <v>0</v>
      </c>
      <c r="AC475" s="106">
        <f t="shared" si="146"/>
        <v>2.2729999999999997</v>
      </c>
      <c r="AD475" s="105">
        <f t="shared" si="143"/>
        <v>6.9755808636462664</v>
      </c>
    </row>
    <row r="476" spans="1:30" x14ac:dyDescent="0.2">
      <c r="A476" s="101">
        <v>39190</v>
      </c>
      <c r="B476" s="102" t="s">
        <v>194</v>
      </c>
      <c r="C476" s="103">
        <v>0</v>
      </c>
      <c r="D476" s="104">
        <f t="shared" si="144"/>
        <v>0</v>
      </c>
      <c r="E476" s="103">
        <v>0</v>
      </c>
      <c r="F476" s="99">
        <f t="shared" si="145"/>
        <v>0</v>
      </c>
      <c r="G476" s="103">
        <v>0</v>
      </c>
      <c r="H476" s="104">
        <f t="shared" si="145"/>
        <v>0</v>
      </c>
      <c r="I476" s="103">
        <v>0</v>
      </c>
      <c r="J476" s="99">
        <f t="shared" si="133"/>
        <v>0</v>
      </c>
      <c r="K476" s="103">
        <v>0</v>
      </c>
      <c r="L476" s="104">
        <f t="shared" si="134"/>
        <v>0</v>
      </c>
      <c r="M476" s="103">
        <v>0</v>
      </c>
      <c r="N476" s="99">
        <f t="shared" si="135"/>
        <v>0</v>
      </c>
      <c r="O476" s="103">
        <v>1.425</v>
      </c>
      <c r="P476" s="104">
        <f t="shared" si="136"/>
        <v>4.3731644217755967</v>
      </c>
      <c r="Q476" s="103">
        <v>0.84299999999999997</v>
      </c>
      <c r="R476" s="99">
        <f t="shared" si="137"/>
        <v>2.5870720053030372</v>
      </c>
      <c r="S476" s="103">
        <v>0</v>
      </c>
      <c r="T476" s="104">
        <f t="shared" si="138"/>
        <v>0</v>
      </c>
      <c r="U476" s="103">
        <v>0</v>
      </c>
      <c r="V476" s="99">
        <f t="shared" si="139"/>
        <v>0</v>
      </c>
      <c r="W476" s="103">
        <v>0</v>
      </c>
      <c r="X476" s="104">
        <f t="shared" si="140"/>
        <v>0</v>
      </c>
      <c r="Y476" s="103">
        <v>0</v>
      </c>
      <c r="Z476" s="99">
        <f t="shared" si="141"/>
        <v>0</v>
      </c>
      <c r="AA476" s="103">
        <v>0.20599999999999999</v>
      </c>
      <c r="AB476" s="105">
        <f t="shared" si="142"/>
        <v>0.63219078658650729</v>
      </c>
      <c r="AC476" s="106">
        <f t="shared" si="146"/>
        <v>2.4739999999999998</v>
      </c>
      <c r="AD476" s="105">
        <f t="shared" si="143"/>
        <v>7.5924272136651396</v>
      </c>
    </row>
    <row r="477" spans="1:30" x14ac:dyDescent="0.2">
      <c r="A477" s="101">
        <v>39191</v>
      </c>
      <c r="B477" s="102" t="s">
        <v>195</v>
      </c>
      <c r="C477" s="103">
        <v>0</v>
      </c>
      <c r="D477" s="104">
        <f t="shared" si="144"/>
        <v>0</v>
      </c>
      <c r="E477" s="103">
        <v>0</v>
      </c>
      <c r="F477" s="99">
        <f t="shared" si="145"/>
        <v>0</v>
      </c>
      <c r="G477" s="103">
        <v>0</v>
      </c>
      <c r="H477" s="104">
        <f t="shared" si="145"/>
        <v>0</v>
      </c>
      <c r="I477" s="103">
        <v>0</v>
      </c>
      <c r="J477" s="99">
        <f t="shared" si="133"/>
        <v>0</v>
      </c>
      <c r="K477" s="103">
        <v>0</v>
      </c>
      <c r="L477" s="104">
        <f t="shared" si="134"/>
        <v>0</v>
      </c>
      <c r="M477" s="103">
        <v>0</v>
      </c>
      <c r="N477" s="99">
        <f t="shared" si="135"/>
        <v>0</v>
      </c>
      <c r="O477" s="103">
        <v>1.431</v>
      </c>
      <c r="P477" s="104">
        <f t="shared" si="136"/>
        <v>4.3915777456567575</v>
      </c>
      <c r="Q477" s="103">
        <v>0.84299999999999997</v>
      </c>
      <c r="R477" s="99">
        <f t="shared" si="137"/>
        <v>2.5870720053030372</v>
      </c>
      <c r="S477" s="103">
        <v>0</v>
      </c>
      <c r="T477" s="104">
        <f t="shared" si="138"/>
        <v>0</v>
      </c>
      <c r="U477" s="103">
        <v>0</v>
      </c>
      <c r="V477" s="99">
        <f t="shared" si="139"/>
        <v>0</v>
      </c>
      <c r="W477" s="103">
        <v>0</v>
      </c>
      <c r="X477" s="104">
        <f t="shared" si="140"/>
        <v>0</v>
      </c>
      <c r="Y477" s="103">
        <v>0</v>
      </c>
      <c r="Z477" s="99">
        <f t="shared" si="141"/>
        <v>0</v>
      </c>
      <c r="AA477" s="103">
        <v>0.83699999999999997</v>
      </c>
      <c r="AB477" s="105">
        <f t="shared" si="142"/>
        <v>2.5686586814218768</v>
      </c>
      <c r="AC477" s="106">
        <f t="shared" si="146"/>
        <v>3.1109999999999998</v>
      </c>
      <c r="AD477" s="105">
        <f t="shared" si="143"/>
        <v>9.5473084323816693</v>
      </c>
    </row>
    <row r="478" spans="1:30" x14ac:dyDescent="0.2">
      <c r="A478" s="101">
        <v>39192</v>
      </c>
      <c r="B478" s="102" t="s">
        <v>196</v>
      </c>
      <c r="C478" s="103">
        <v>0</v>
      </c>
      <c r="D478" s="104">
        <f t="shared" si="144"/>
        <v>0</v>
      </c>
      <c r="E478" s="103">
        <v>0</v>
      </c>
      <c r="F478" s="99">
        <f t="shared" ref="F478:H493" si="147">E478*1000000/325851</f>
        <v>0</v>
      </c>
      <c r="G478" s="103">
        <v>0</v>
      </c>
      <c r="H478" s="104">
        <f t="shared" si="147"/>
        <v>0</v>
      </c>
      <c r="I478" s="103">
        <v>0</v>
      </c>
      <c r="J478" s="99">
        <f t="shared" si="133"/>
        <v>0</v>
      </c>
      <c r="K478" s="103">
        <v>0</v>
      </c>
      <c r="L478" s="104">
        <f t="shared" si="134"/>
        <v>0</v>
      </c>
      <c r="M478" s="103">
        <v>0</v>
      </c>
      <c r="N478" s="99">
        <f t="shared" si="135"/>
        <v>0</v>
      </c>
      <c r="O478" s="103">
        <v>1.4239999999999999</v>
      </c>
      <c r="P478" s="104">
        <f t="shared" si="136"/>
        <v>4.3700955344620702</v>
      </c>
      <c r="Q478" s="103">
        <v>0.84399999999999997</v>
      </c>
      <c r="R478" s="99">
        <f t="shared" si="137"/>
        <v>2.5901408926165641</v>
      </c>
      <c r="S478" s="103">
        <v>0</v>
      </c>
      <c r="T478" s="104">
        <f t="shared" si="138"/>
        <v>0</v>
      </c>
      <c r="U478" s="103">
        <v>0</v>
      </c>
      <c r="V478" s="99">
        <f t="shared" si="139"/>
        <v>0</v>
      </c>
      <c r="W478" s="103">
        <v>0</v>
      </c>
      <c r="X478" s="104">
        <f t="shared" si="140"/>
        <v>0</v>
      </c>
      <c r="Y478" s="103">
        <v>0</v>
      </c>
      <c r="Z478" s="99">
        <f t="shared" si="141"/>
        <v>0</v>
      </c>
      <c r="AA478" s="103">
        <v>1.038</v>
      </c>
      <c r="AB478" s="105">
        <f t="shared" si="142"/>
        <v>3.1855050314407505</v>
      </c>
      <c r="AC478" s="106">
        <f t="shared" si="146"/>
        <v>3.306</v>
      </c>
      <c r="AD478" s="105">
        <f t="shared" si="143"/>
        <v>10.145741458519385</v>
      </c>
    </row>
    <row r="479" spans="1:30" x14ac:dyDescent="0.2">
      <c r="A479" s="101">
        <v>39193</v>
      </c>
      <c r="B479" s="102" t="s">
        <v>197</v>
      </c>
      <c r="C479" s="103">
        <v>0</v>
      </c>
      <c r="D479" s="104">
        <f t="shared" si="144"/>
        <v>0</v>
      </c>
      <c r="E479" s="103">
        <v>0</v>
      </c>
      <c r="F479" s="99">
        <f t="shared" si="147"/>
        <v>0</v>
      </c>
      <c r="G479" s="103">
        <v>0</v>
      </c>
      <c r="H479" s="104">
        <f t="shared" si="147"/>
        <v>0</v>
      </c>
      <c r="I479" s="103">
        <v>0</v>
      </c>
      <c r="J479" s="99">
        <f t="shared" si="133"/>
        <v>0</v>
      </c>
      <c r="K479" s="103">
        <v>0</v>
      </c>
      <c r="L479" s="104">
        <f t="shared" si="134"/>
        <v>0</v>
      </c>
      <c r="M479" s="103">
        <v>0</v>
      </c>
      <c r="N479" s="99">
        <f t="shared" si="135"/>
        <v>0</v>
      </c>
      <c r="O479" s="103">
        <v>1.4239999999999999</v>
      </c>
      <c r="P479" s="104">
        <f t="shared" si="136"/>
        <v>4.3700955344620702</v>
      </c>
      <c r="Q479" s="103">
        <v>0.84299999999999997</v>
      </c>
      <c r="R479" s="99">
        <f t="shared" si="137"/>
        <v>2.5870720053030372</v>
      </c>
      <c r="S479" s="103">
        <v>0</v>
      </c>
      <c r="T479" s="104">
        <f t="shared" si="138"/>
        <v>0</v>
      </c>
      <c r="U479" s="103">
        <v>0</v>
      </c>
      <c r="V479" s="99">
        <f t="shared" si="139"/>
        <v>0</v>
      </c>
      <c r="W479" s="103">
        <v>0</v>
      </c>
      <c r="X479" s="104">
        <f t="shared" si="140"/>
        <v>0</v>
      </c>
      <c r="Y479" s="103">
        <v>0</v>
      </c>
      <c r="Z479" s="99">
        <f t="shared" si="141"/>
        <v>0</v>
      </c>
      <c r="AA479" s="103">
        <v>0.51100000000000001</v>
      </c>
      <c r="AB479" s="105">
        <f t="shared" si="142"/>
        <v>1.5682014172121614</v>
      </c>
      <c r="AC479" s="106">
        <f t="shared" si="146"/>
        <v>2.778</v>
      </c>
      <c r="AD479" s="105">
        <f t="shared" si="143"/>
        <v>8.5253689569772693</v>
      </c>
    </row>
    <row r="480" spans="1:30" x14ac:dyDescent="0.2">
      <c r="A480" s="101">
        <v>39194</v>
      </c>
      <c r="B480" s="102" t="s">
        <v>198</v>
      </c>
      <c r="C480" s="103">
        <v>0</v>
      </c>
      <c r="D480" s="104">
        <f t="shared" si="144"/>
        <v>0</v>
      </c>
      <c r="E480" s="103">
        <v>0</v>
      </c>
      <c r="F480" s="99">
        <f t="shared" si="147"/>
        <v>0</v>
      </c>
      <c r="G480" s="103">
        <v>0</v>
      </c>
      <c r="H480" s="104">
        <f t="shared" si="147"/>
        <v>0</v>
      </c>
      <c r="I480" s="103">
        <v>0</v>
      </c>
      <c r="J480" s="99">
        <f t="shared" si="133"/>
        <v>0</v>
      </c>
      <c r="K480" s="103">
        <v>0</v>
      </c>
      <c r="L480" s="104">
        <f t="shared" si="134"/>
        <v>0</v>
      </c>
      <c r="M480" s="103">
        <v>0</v>
      </c>
      <c r="N480" s="99">
        <f t="shared" si="135"/>
        <v>0</v>
      </c>
      <c r="O480" s="103">
        <v>1.423</v>
      </c>
      <c r="P480" s="104">
        <f t="shared" si="136"/>
        <v>4.3670266471485437</v>
      </c>
      <c r="Q480" s="103">
        <v>0.84199999999999997</v>
      </c>
      <c r="R480" s="99">
        <f t="shared" si="137"/>
        <v>2.5840031179895107</v>
      </c>
      <c r="S480" s="103">
        <v>0</v>
      </c>
      <c r="T480" s="104">
        <f t="shared" si="138"/>
        <v>0</v>
      </c>
      <c r="U480" s="103">
        <v>0</v>
      </c>
      <c r="V480" s="99">
        <f t="shared" si="139"/>
        <v>0</v>
      </c>
      <c r="W480" s="103">
        <v>0</v>
      </c>
      <c r="X480" s="104">
        <f t="shared" si="140"/>
        <v>0</v>
      </c>
      <c r="Y480" s="103">
        <v>0</v>
      </c>
      <c r="Z480" s="99">
        <f t="shared" si="141"/>
        <v>0</v>
      </c>
      <c r="AA480" s="103">
        <v>0.66300000000000003</v>
      </c>
      <c r="AB480" s="105">
        <f t="shared" si="142"/>
        <v>2.0346722888682249</v>
      </c>
      <c r="AC480" s="106">
        <f t="shared" si="146"/>
        <v>2.9279999999999999</v>
      </c>
      <c r="AD480" s="105">
        <f t="shared" si="143"/>
        <v>8.9857020540062784</v>
      </c>
    </row>
    <row r="481" spans="1:30" x14ac:dyDescent="0.2">
      <c r="A481" s="101">
        <v>39195</v>
      </c>
      <c r="B481" s="102" t="s">
        <v>199</v>
      </c>
      <c r="C481" s="103">
        <v>0</v>
      </c>
      <c r="D481" s="104">
        <f t="shared" si="144"/>
        <v>0</v>
      </c>
      <c r="E481" s="103">
        <v>0</v>
      </c>
      <c r="F481" s="99">
        <f t="shared" si="147"/>
        <v>0</v>
      </c>
      <c r="G481" s="103">
        <v>0</v>
      </c>
      <c r="H481" s="104">
        <f t="shared" si="147"/>
        <v>0</v>
      </c>
      <c r="I481" s="103">
        <v>0</v>
      </c>
      <c r="J481" s="99">
        <f t="shared" si="133"/>
        <v>0</v>
      </c>
      <c r="K481" s="103">
        <v>0</v>
      </c>
      <c r="L481" s="104">
        <f t="shared" si="134"/>
        <v>0</v>
      </c>
      <c r="M481" s="103">
        <v>0</v>
      </c>
      <c r="N481" s="99">
        <f t="shared" si="135"/>
        <v>0</v>
      </c>
      <c r="O481" s="103">
        <v>1.423</v>
      </c>
      <c r="P481" s="104">
        <f t="shared" si="136"/>
        <v>4.3670266471485437</v>
      </c>
      <c r="Q481" s="103">
        <v>0.84199999999999997</v>
      </c>
      <c r="R481" s="99">
        <f t="shared" si="137"/>
        <v>2.5840031179895107</v>
      </c>
      <c r="S481" s="103">
        <v>0</v>
      </c>
      <c r="T481" s="104">
        <f t="shared" si="138"/>
        <v>0</v>
      </c>
      <c r="U481" s="103">
        <v>0</v>
      </c>
      <c r="V481" s="99">
        <f t="shared" si="139"/>
        <v>0</v>
      </c>
      <c r="W481" s="103">
        <v>0</v>
      </c>
      <c r="X481" s="104">
        <f t="shared" si="140"/>
        <v>0</v>
      </c>
      <c r="Y481" s="103">
        <v>0</v>
      </c>
      <c r="Z481" s="99">
        <f t="shared" si="141"/>
        <v>0</v>
      </c>
      <c r="AA481" s="103">
        <v>1.62</v>
      </c>
      <c r="AB481" s="105">
        <f t="shared" si="142"/>
        <v>4.97159744791331</v>
      </c>
      <c r="AC481" s="106">
        <f t="shared" si="146"/>
        <v>3.8850000000000002</v>
      </c>
      <c r="AD481" s="105">
        <f t="shared" si="143"/>
        <v>11.922627213051364</v>
      </c>
    </row>
    <row r="482" spans="1:30" x14ac:dyDescent="0.2">
      <c r="A482" s="101">
        <v>39196</v>
      </c>
      <c r="B482" s="102" t="s">
        <v>200</v>
      </c>
      <c r="C482" s="103">
        <v>0</v>
      </c>
      <c r="D482" s="104">
        <f t="shared" si="144"/>
        <v>0</v>
      </c>
      <c r="E482" s="103">
        <v>0</v>
      </c>
      <c r="F482" s="99">
        <f t="shared" si="147"/>
        <v>0</v>
      </c>
      <c r="G482" s="103">
        <v>0</v>
      </c>
      <c r="H482" s="104">
        <f t="shared" si="147"/>
        <v>0</v>
      </c>
      <c r="I482" s="103">
        <v>0</v>
      </c>
      <c r="J482" s="99">
        <f t="shared" si="133"/>
        <v>0</v>
      </c>
      <c r="K482" s="103">
        <v>0</v>
      </c>
      <c r="L482" s="104">
        <f t="shared" si="134"/>
        <v>0</v>
      </c>
      <c r="M482" s="103">
        <v>0</v>
      </c>
      <c r="N482" s="99">
        <f t="shared" si="135"/>
        <v>0</v>
      </c>
      <c r="O482" s="103">
        <v>1.423</v>
      </c>
      <c r="P482" s="104">
        <f t="shared" si="136"/>
        <v>4.3670266471485437</v>
      </c>
      <c r="Q482" s="103">
        <v>0.84299999999999997</v>
      </c>
      <c r="R482" s="99">
        <f t="shared" si="137"/>
        <v>2.5870720053030372</v>
      </c>
      <c r="S482" s="103">
        <v>0</v>
      </c>
      <c r="T482" s="104">
        <f t="shared" si="138"/>
        <v>0</v>
      </c>
      <c r="U482" s="103">
        <v>0</v>
      </c>
      <c r="V482" s="99">
        <f t="shared" si="139"/>
        <v>0</v>
      </c>
      <c r="W482" s="103">
        <v>0</v>
      </c>
      <c r="X482" s="104">
        <f t="shared" si="140"/>
        <v>0</v>
      </c>
      <c r="Y482" s="103">
        <v>0</v>
      </c>
      <c r="Z482" s="99">
        <f t="shared" si="141"/>
        <v>0</v>
      </c>
      <c r="AA482" s="103">
        <v>0.38100000000000001</v>
      </c>
      <c r="AB482" s="105">
        <f t="shared" si="142"/>
        <v>1.1692460664536859</v>
      </c>
      <c r="AC482" s="106">
        <f t="shared" si="146"/>
        <v>2.6470000000000002</v>
      </c>
      <c r="AD482" s="105">
        <f t="shared" si="143"/>
        <v>8.1233447189052672</v>
      </c>
    </row>
    <row r="483" spans="1:30" x14ac:dyDescent="0.2">
      <c r="A483" s="101">
        <v>39197</v>
      </c>
      <c r="B483" s="102" t="s">
        <v>201</v>
      </c>
      <c r="C483" s="103">
        <v>0</v>
      </c>
      <c r="D483" s="104">
        <f t="shared" si="144"/>
        <v>0</v>
      </c>
      <c r="E483" s="103">
        <v>0</v>
      </c>
      <c r="F483" s="99">
        <f t="shared" si="147"/>
        <v>0</v>
      </c>
      <c r="G483" s="103">
        <v>0</v>
      </c>
      <c r="H483" s="104">
        <f t="shared" si="147"/>
        <v>0</v>
      </c>
      <c r="I483" s="103">
        <v>0</v>
      </c>
      <c r="J483" s="99">
        <f t="shared" si="133"/>
        <v>0</v>
      </c>
      <c r="K483" s="103">
        <v>0</v>
      </c>
      <c r="L483" s="104">
        <f t="shared" si="134"/>
        <v>0</v>
      </c>
      <c r="M483" s="103">
        <v>0</v>
      </c>
      <c r="N483" s="99">
        <f t="shared" si="135"/>
        <v>0</v>
      </c>
      <c r="O483" s="103">
        <v>1.4219999999999999</v>
      </c>
      <c r="P483" s="104">
        <f t="shared" si="136"/>
        <v>4.3639577598350163</v>
      </c>
      <c r="Q483" s="103">
        <v>0.84399999999999997</v>
      </c>
      <c r="R483" s="99">
        <f t="shared" si="137"/>
        <v>2.5901408926165641</v>
      </c>
      <c r="S483" s="103">
        <v>0</v>
      </c>
      <c r="T483" s="104">
        <f t="shared" si="138"/>
        <v>0</v>
      </c>
      <c r="U483" s="103">
        <v>0</v>
      </c>
      <c r="V483" s="99">
        <f t="shared" si="139"/>
        <v>0</v>
      </c>
      <c r="W483" s="103">
        <v>0</v>
      </c>
      <c r="X483" s="104">
        <f t="shared" si="140"/>
        <v>0</v>
      </c>
      <c r="Y483" s="103">
        <v>0</v>
      </c>
      <c r="Z483" s="99">
        <f t="shared" si="141"/>
        <v>0</v>
      </c>
      <c r="AA483" s="103">
        <v>0</v>
      </c>
      <c r="AB483" s="105">
        <f t="shared" si="142"/>
        <v>0</v>
      </c>
      <c r="AC483" s="106">
        <f t="shared" si="146"/>
        <v>2.266</v>
      </c>
      <c r="AD483" s="105">
        <f t="shared" si="143"/>
        <v>6.9540986524515809</v>
      </c>
    </row>
    <row r="484" spans="1:30" x14ac:dyDescent="0.2">
      <c r="A484" s="101">
        <v>39198</v>
      </c>
      <c r="B484" s="102" t="s">
        <v>202</v>
      </c>
      <c r="C484" s="103">
        <v>0</v>
      </c>
      <c r="D484" s="104">
        <f t="shared" si="144"/>
        <v>0</v>
      </c>
      <c r="E484" s="103">
        <v>0</v>
      </c>
      <c r="F484" s="99">
        <f t="shared" si="147"/>
        <v>0</v>
      </c>
      <c r="G484" s="103">
        <v>0</v>
      </c>
      <c r="H484" s="104">
        <f t="shared" si="147"/>
        <v>0</v>
      </c>
      <c r="I484" s="103">
        <v>0</v>
      </c>
      <c r="J484" s="99">
        <f t="shared" si="133"/>
        <v>0</v>
      </c>
      <c r="K484" s="103">
        <v>0</v>
      </c>
      <c r="L484" s="104">
        <f t="shared" si="134"/>
        <v>0</v>
      </c>
      <c r="M484" s="103">
        <v>0</v>
      </c>
      <c r="N484" s="99">
        <f t="shared" si="135"/>
        <v>0</v>
      </c>
      <c r="O484" s="103">
        <v>1.427</v>
      </c>
      <c r="P484" s="104">
        <f t="shared" si="136"/>
        <v>4.3793021964026506</v>
      </c>
      <c r="Q484" s="103">
        <v>0.84399999999999997</v>
      </c>
      <c r="R484" s="99">
        <f t="shared" si="137"/>
        <v>2.5901408926165641</v>
      </c>
      <c r="S484" s="103">
        <v>0</v>
      </c>
      <c r="T484" s="104">
        <f t="shared" si="138"/>
        <v>0</v>
      </c>
      <c r="U484" s="103">
        <v>0</v>
      </c>
      <c r="V484" s="99">
        <f t="shared" si="139"/>
        <v>0</v>
      </c>
      <c r="W484" s="103">
        <v>0</v>
      </c>
      <c r="X484" s="104">
        <f t="shared" si="140"/>
        <v>0</v>
      </c>
      <c r="Y484" s="103">
        <v>0</v>
      </c>
      <c r="Z484" s="99">
        <f t="shared" si="141"/>
        <v>0</v>
      </c>
      <c r="AA484" s="103">
        <v>0.76400000000000001</v>
      </c>
      <c r="AB484" s="105">
        <f t="shared" si="142"/>
        <v>2.3446299075344252</v>
      </c>
      <c r="AC484" s="106">
        <f t="shared" si="146"/>
        <v>3.0350000000000001</v>
      </c>
      <c r="AD484" s="105">
        <f t="shared" si="143"/>
        <v>9.3140729965536391</v>
      </c>
    </row>
    <row r="485" spans="1:30" x14ac:dyDescent="0.2">
      <c r="A485" s="101">
        <v>39199</v>
      </c>
      <c r="B485" s="102" t="s">
        <v>203</v>
      </c>
      <c r="C485" s="103">
        <v>0</v>
      </c>
      <c r="D485" s="104">
        <f t="shared" si="144"/>
        <v>0</v>
      </c>
      <c r="E485" s="103">
        <v>0</v>
      </c>
      <c r="F485" s="99">
        <f t="shared" si="147"/>
        <v>0</v>
      </c>
      <c r="G485" s="103">
        <v>0</v>
      </c>
      <c r="H485" s="104">
        <f t="shared" si="147"/>
        <v>0</v>
      </c>
      <c r="I485" s="103">
        <v>0</v>
      </c>
      <c r="J485" s="99">
        <f t="shared" si="133"/>
        <v>0</v>
      </c>
      <c r="K485" s="103">
        <v>0</v>
      </c>
      <c r="L485" s="104">
        <f t="shared" si="134"/>
        <v>0</v>
      </c>
      <c r="M485" s="103">
        <v>0</v>
      </c>
      <c r="N485" s="99">
        <f t="shared" si="135"/>
        <v>0</v>
      </c>
      <c r="O485" s="103">
        <v>1.446</v>
      </c>
      <c r="P485" s="104">
        <f t="shared" si="136"/>
        <v>4.4376110553596586</v>
      </c>
      <c r="Q485" s="103">
        <v>0.84099999999999997</v>
      </c>
      <c r="R485" s="99">
        <f t="shared" si="137"/>
        <v>2.5809342306759837</v>
      </c>
      <c r="S485" s="103">
        <v>0</v>
      </c>
      <c r="T485" s="104">
        <f t="shared" si="138"/>
        <v>0</v>
      </c>
      <c r="U485" s="103">
        <v>0</v>
      </c>
      <c r="V485" s="99">
        <f t="shared" si="139"/>
        <v>0</v>
      </c>
      <c r="W485" s="103">
        <v>0</v>
      </c>
      <c r="X485" s="104">
        <f t="shared" si="140"/>
        <v>0</v>
      </c>
      <c r="Y485" s="103">
        <v>0</v>
      </c>
      <c r="Z485" s="99">
        <f t="shared" si="141"/>
        <v>0</v>
      </c>
      <c r="AA485" s="103">
        <v>0.71</v>
      </c>
      <c r="AB485" s="105">
        <f t="shared" si="142"/>
        <v>2.1789099926039817</v>
      </c>
      <c r="AC485" s="106">
        <f t="shared" si="146"/>
        <v>2.9969999999999999</v>
      </c>
      <c r="AD485" s="105">
        <f t="shared" si="143"/>
        <v>9.1974552786396231</v>
      </c>
    </row>
    <row r="486" spans="1:30" x14ac:dyDescent="0.2">
      <c r="A486" s="101">
        <v>39200</v>
      </c>
      <c r="B486" s="102" t="s">
        <v>204</v>
      </c>
      <c r="C486" s="103">
        <v>0</v>
      </c>
      <c r="D486" s="104">
        <f t="shared" si="144"/>
        <v>0</v>
      </c>
      <c r="E486" s="103">
        <v>0</v>
      </c>
      <c r="F486" s="99">
        <f t="shared" si="147"/>
        <v>0</v>
      </c>
      <c r="G486" s="103">
        <v>0</v>
      </c>
      <c r="H486" s="104">
        <f t="shared" si="147"/>
        <v>0</v>
      </c>
      <c r="I486" s="103">
        <v>0</v>
      </c>
      <c r="J486" s="99">
        <f t="shared" si="133"/>
        <v>0</v>
      </c>
      <c r="K486" s="103">
        <v>0</v>
      </c>
      <c r="L486" s="104">
        <f t="shared" si="134"/>
        <v>0</v>
      </c>
      <c r="M486" s="103">
        <v>0</v>
      </c>
      <c r="N486" s="99">
        <f t="shared" si="135"/>
        <v>0</v>
      </c>
      <c r="O486" s="103">
        <v>1.4470000000000001</v>
      </c>
      <c r="P486" s="104">
        <f t="shared" si="136"/>
        <v>4.4406799426731851</v>
      </c>
      <c r="Q486" s="103">
        <v>0.84399999999999997</v>
      </c>
      <c r="R486" s="99">
        <f t="shared" si="137"/>
        <v>2.5901408926165641</v>
      </c>
      <c r="S486" s="103">
        <v>0</v>
      </c>
      <c r="T486" s="104">
        <f t="shared" si="138"/>
        <v>0</v>
      </c>
      <c r="U486" s="103">
        <v>0</v>
      </c>
      <c r="V486" s="99">
        <f t="shared" si="139"/>
        <v>0</v>
      </c>
      <c r="W486" s="103">
        <v>0</v>
      </c>
      <c r="X486" s="104">
        <f t="shared" si="140"/>
        <v>0</v>
      </c>
      <c r="Y486" s="103">
        <v>0</v>
      </c>
      <c r="Z486" s="99">
        <f t="shared" si="141"/>
        <v>0</v>
      </c>
      <c r="AA486" s="103">
        <v>0.34399999999999997</v>
      </c>
      <c r="AB486" s="105">
        <f t="shared" si="142"/>
        <v>1.0556972358531966</v>
      </c>
      <c r="AC486" s="106">
        <f t="shared" si="146"/>
        <v>2.6349999999999998</v>
      </c>
      <c r="AD486" s="105">
        <f t="shared" si="143"/>
        <v>8.0865180711429456</v>
      </c>
    </row>
    <row r="487" spans="1:30" x14ac:dyDescent="0.2">
      <c r="A487" s="101">
        <v>39201</v>
      </c>
      <c r="B487" s="102" t="s">
        <v>205</v>
      </c>
      <c r="C487" s="103">
        <v>0</v>
      </c>
      <c r="D487" s="104">
        <f t="shared" si="144"/>
        <v>0</v>
      </c>
      <c r="E487" s="103">
        <v>0</v>
      </c>
      <c r="F487" s="99">
        <f t="shared" si="147"/>
        <v>0</v>
      </c>
      <c r="G487" s="103">
        <v>0</v>
      </c>
      <c r="H487" s="104">
        <f t="shared" si="147"/>
        <v>0</v>
      </c>
      <c r="I487" s="103">
        <v>0</v>
      </c>
      <c r="J487" s="99">
        <f t="shared" si="133"/>
        <v>0</v>
      </c>
      <c r="K487" s="103">
        <v>0</v>
      </c>
      <c r="L487" s="104">
        <f t="shared" si="134"/>
        <v>0</v>
      </c>
      <c r="M487" s="103">
        <v>0</v>
      </c>
      <c r="N487" s="99">
        <f t="shared" si="135"/>
        <v>0</v>
      </c>
      <c r="O487" s="103">
        <v>1.4470000000000001</v>
      </c>
      <c r="P487" s="104">
        <f t="shared" si="136"/>
        <v>4.4406799426731851</v>
      </c>
      <c r="Q487" s="103">
        <v>0.84199999999999997</v>
      </c>
      <c r="R487" s="99">
        <f t="shared" si="137"/>
        <v>2.5840031179895107</v>
      </c>
      <c r="S487" s="103">
        <v>0</v>
      </c>
      <c r="T487" s="104">
        <f t="shared" si="138"/>
        <v>0</v>
      </c>
      <c r="U487" s="103">
        <v>0</v>
      </c>
      <c r="V487" s="99">
        <f t="shared" si="139"/>
        <v>0</v>
      </c>
      <c r="W487" s="103">
        <v>0</v>
      </c>
      <c r="X487" s="104">
        <f t="shared" si="140"/>
        <v>0</v>
      </c>
      <c r="Y487" s="103">
        <v>0</v>
      </c>
      <c r="Z487" s="99">
        <f t="shared" si="141"/>
        <v>0</v>
      </c>
      <c r="AA487" s="103">
        <v>0.39300000000000002</v>
      </c>
      <c r="AB487" s="105">
        <f t="shared" si="142"/>
        <v>1.2060727142160066</v>
      </c>
      <c r="AC487" s="106">
        <f t="shared" si="146"/>
        <v>2.6820000000000004</v>
      </c>
      <c r="AD487" s="105">
        <f t="shared" si="143"/>
        <v>8.2307557748787037</v>
      </c>
    </row>
    <row r="488" spans="1:30" x14ac:dyDescent="0.2">
      <c r="A488" s="101">
        <v>39202</v>
      </c>
      <c r="B488" s="102" t="s">
        <v>237</v>
      </c>
      <c r="C488" s="103">
        <v>0</v>
      </c>
      <c r="D488" s="104">
        <f t="shared" si="144"/>
        <v>0</v>
      </c>
      <c r="E488" s="103">
        <v>0</v>
      </c>
      <c r="F488" s="99">
        <f t="shared" si="147"/>
        <v>0</v>
      </c>
      <c r="G488" s="103">
        <v>0</v>
      </c>
      <c r="H488" s="104">
        <f t="shared" si="147"/>
        <v>0</v>
      </c>
      <c r="I488" s="103">
        <v>0</v>
      </c>
      <c r="J488" s="99">
        <f t="shared" si="133"/>
        <v>0</v>
      </c>
      <c r="K488" s="103">
        <v>0</v>
      </c>
      <c r="L488" s="104">
        <f t="shared" si="134"/>
        <v>0</v>
      </c>
      <c r="M488" s="103">
        <v>0</v>
      </c>
      <c r="N488" s="99">
        <f t="shared" si="135"/>
        <v>0</v>
      </c>
      <c r="O488" s="103">
        <v>1.446</v>
      </c>
      <c r="P488" s="104">
        <f t="shared" si="136"/>
        <v>4.4376110553596586</v>
      </c>
      <c r="Q488" s="103">
        <v>0.83199999999999996</v>
      </c>
      <c r="R488" s="99">
        <f t="shared" si="137"/>
        <v>2.5533142448542434</v>
      </c>
      <c r="S488" s="103">
        <v>0</v>
      </c>
      <c r="T488" s="104">
        <f t="shared" si="138"/>
        <v>0</v>
      </c>
      <c r="U488" s="103">
        <v>0</v>
      </c>
      <c r="V488" s="99">
        <f t="shared" si="139"/>
        <v>0</v>
      </c>
      <c r="W488" s="103">
        <v>0</v>
      </c>
      <c r="X488" s="104">
        <f t="shared" si="140"/>
        <v>0</v>
      </c>
      <c r="Y488" s="103">
        <v>0</v>
      </c>
      <c r="Z488" s="99">
        <f t="shared" si="141"/>
        <v>0</v>
      </c>
      <c r="AA488" s="103">
        <v>0.80400000000000005</v>
      </c>
      <c r="AB488" s="105">
        <f t="shared" si="142"/>
        <v>2.4673854000754947</v>
      </c>
      <c r="AC488" s="106">
        <f t="shared" si="146"/>
        <v>3.0819999999999999</v>
      </c>
      <c r="AD488" s="105">
        <f t="shared" si="143"/>
        <v>9.4583107002893954</v>
      </c>
    </row>
    <row r="489" spans="1:30" x14ac:dyDescent="0.2">
      <c r="A489" s="101">
        <v>39203</v>
      </c>
      <c r="B489" s="102" t="s">
        <v>207</v>
      </c>
      <c r="C489" s="103">
        <v>0</v>
      </c>
      <c r="D489" s="104">
        <f t="shared" si="144"/>
        <v>0</v>
      </c>
      <c r="E489" s="103">
        <v>0</v>
      </c>
      <c r="F489" s="99">
        <f t="shared" si="147"/>
        <v>0</v>
      </c>
      <c r="G489" s="103">
        <v>0</v>
      </c>
      <c r="H489" s="104">
        <f t="shared" si="147"/>
        <v>0</v>
      </c>
      <c r="I489" s="103">
        <v>0</v>
      </c>
      <c r="J489" s="99">
        <f t="shared" si="133"/>
        <v>0</v>
      </c>
      <c r="K489" s="103">
        <v>0</v>
      </c>
      <c r="L489" s="104">
        <f t="shared" si="134"/>
        <v>0</v>
      </c>
      <c r="M489" s="103">
        <v>0</v>
      </c>
      <c r="N489" s="99">
        <f t="shared" si="135"/>
        <v>0</v>
      </c>
      <c r="O489" s="103">
        <v>1.4450000000000001</v>
      </c>
      <c r="P489" s="104">
        <f t="shared" si="136"/>
        <v>4.4345421680461312</v>
      </c>
      <c r="Q489" s="103">
        <v>0.81599999999999995</v>
      </c>
      <c r="R489" s="99">
        <f t="shared" si="137"/>
        <v>2.5042120478378154</v>
      </c>
      <c r="S489" s="103">
        <v>0</v>
      </c>
      <c r="T489" s="104">
        <f t="shared" si="138"/>
        <v>0</v>
      </c>
      <c r="U489" s="103">
        <v>0</v>
      </c>
      <c r="V489" s="99">
        <f t="shared" si="139"/>
        <v>0</v>
      </c>
      <c r="W489" s="103">
        <v>0</v>
      </c>
      <c r="X489" s="104">
        <f t="shared" si="140"/>
        <v>0</v>
      </c>
      <c r="Y489" s="103">
        <v>0</v>
      </c>
      <c r="Z489" s="99">
        <f t="shared" si="141"/>
        <v>0</v>
      </c>
      <c r="AA489" s="103">
        <v>1.125</v>
      </c>
      <c r="AB489" s="105">
        <f t="shared" si="142"/>
        <v>3.4524982277175766</v>
      </c>
      <c r="AC489" s="106">
        <f t="shared" si="146"/>
        <v>3.3860000000000001</v>
      </c>
      <c r="AD489" s="105">
        <f t="shared" si="143"/>
        <v>10.391252443601523</v>
      </c>
    </row>
    <row r="490" spans="1:30" x14ac:dyDescent="0.2">
      <c r="A490" s="101">
        <v>39204</v>
      </c>
      <c r="B490" s="102" t="s">
        <v>208</v>
      </c>
      <c r="C490" s="103">
        <v>0</v>
      </c>
      <c r="D490" s="104">
        <f t="shared" si="144"/>
        <v>0</v>
      </c>
      <c r="E490" s="103">
        <v>0</v>
      </c>
      <c r="F490" s="99">
        <f t="shared" si="147"/>
        <v>0</v>
      </c>
      <c r="G490" s="103">
        <v>0</v>
      </c>
      <c r="H490" s="104">
        <f t="shared" si="147"/>
        <v>0</v>
      </c>
      <c r="I490" s="103">
        <v>0.64800000000000002</v>
      </c>
      <c r="J490" s="99">
        <f t="shared" si="133"/>
        <v>1.9886389791653241</v>
      </c>
      <c r="K490" s="103">
        <v>0</v>
      </c>
      <c r="L490" s="104">
        <f t="shared" si="134"/>
        <v>0</v>
      </c>
      <c r="M490" s="103">
        <v>1E-3</v>
      </c>
      <c r="N490" s="99">
        <f t="shared" si="135"/>
        <v>3.0688873135267347E-3</v>
      </c>
      <c r="O490" s="103">
        <v>1.4470000000000001</v>
      </c>
      <c r="P490" s="104">
        <f t="shared" si="136"/>
        <v>4.4406799426731851</v>
      </c>
      <c r="Q490" s="103">
        <v>0.83199999999999996</v>
      </c>
      <c r="R490" s="99">
        <f t="shared" si="137"/>
        <v>2.5533142448542434</v>
      </c>
      <c r="S490" s="103">
        <v>0</v>
      </c>
      <c r="T490" s="104">
        <f t="shared" si="138"/>
        <v>0</v>
      </c>
      <c r="U490" s="103">
        <v>0</v>
      </c>
      <c r="V490" s="99">
        <f t="shared" si="139"/>
        <v>0</v>
      </c>
      <c r="W490" s="103">
        <v>0</v>
      </c>
      <c r="X490" s="104">
        <f t="shared" si="140"/>
        <v>0</v>
      </c>
      <c r="Y490" s="103">
        <v>0</v>
      </c>
      <c r="Z490" s="99">
        <f t="shared" si="141"/>
        <v>0</v>
      </c>
      <c r="AA490" s="103">
        <v>0.442</v>
      </c>
      <c r="AB490" s="105">
        <f t="shared" si="142"/>
        <v>1.3564481925788168</v>
      </c>
      <c r="AC490" s="106">
        <f t="shared" si="146"/>
        <v>3.37</v>
      </c>
      <c r="AD490" s="105">
        <f t="shared" si="143"/>
        <v>10.342150246585096</v>
      </c>
    </row>
    <row r="491" spans="1:30" x14ac:dyDescent="0.2">
      <c r="A491" s="101">
        <v>39205</v>
      </c>
      <c r="B491" s="102" t="s">
        <v>209</v>
      </c>
      <c r="C491" s="103">
        <v>0</v>
      </c>
      <c r="D491" s="104">
        <f t="shared" si="144"/>
        <v>0</v>
      </c>
      <c r="E491" s="103">
        <v>0</v>
      </c>
      <c r="F491" s="99">
        <f t="shared" si="147"/>
        <v>0</v>
      </c>
      <c r="G491" s="103">
        <v>0</v>
      </c>
      <c r="H491" s="104">
        <f t="shared" si="147"/>
        <v>0</v>
      </c>
      <c r="I491" s="103">
        <v>0.98699999999999999</v>
      </c>
      <c r="J491" s="99">
        <f t="shared" si="133"/>
        <v>3.0289917784508869</v>
      </c>
      <c r="K491" s="103">
        <v>0</v>
      </c>
      <c r="L491" s="104">
        <f t="shared" si="134"/>
        <v>0</v>
      </c>
      <c r="M491" s="103">
        <v>0</v>
      </c>
      <c r="N491" s="99">
        <f t="shared" si="135"/>
        <v>0</v>
      </c>
      <c r="O491" s="103">
        <v>1.448</v>
      </c>
      <c r="P491" s="104">
        <f t="shared" si="136"/>
        <v>4.4437488299867116</v>
      </c>
      <c r="Q491" s="103">
        <v>0.83799999999999997</v>
      </c>
      <c r="R491" s="99">
        <f t="shared" si="137"/>
        <v>2.5717275687354038</v>
      </c>
      <c r="S491" s="103">
        <v>0</v>
      </c>
      <c r="T491" s="104">
        <f t="shared" si="138"/>
        <v>0</v>
      </c>
      <c r="U491" s="103">
        <v>0</v>
      </c>
      <c r="V491" s="99">
        <f t="shared" si="139"/>
        <v>0</v>
      </c>
      <c r="W491" s="103">
        <v>0</v>
      </c>
      <c r="X491" s="104">
        <f t="shared" si="140"/>
        <v>0</v>
      </c>
      <c r="Y491" s="103">
        <v>0</v>
      </c>
      <c r="Z491" s="99">
        <f t="shared" si="141"/>
        <v>0</v>
      </c>
      <c r="AA491" s="103">
        <v>0</v>
      </c>
      <c r="AB491" s="105">
        <f t="shared" si="142"/>
        <v>0</v>
      </c>
      <c r="AC491" s="106">
        <f t="shared" si="146"/>
        <v>3.2730000000000001</v>
      </c>
      <c r="AD491" s="105">
        <f t="shared" si="143"/>
        <v>10.044468177173002</v>
      </c>
    </row>
    <row r="492" spans="1:30" x14ac:dyDescent="0.2">
      <c r="A492" s="101">
        <v>39206</v>
      </c>
      <c r="B492" s="102" t="s">
        <v>210</v>
      </c>
      <c r="C492" s="103">
        <v>0</v>
      </c>
      <c r="D492" s="104">
        <f t="shared" si="144"/>
        <v>0</v>
      </c>
      <c r="E492" s="103">
        <v>0</v>
      </c>
      <c r="F492" s="99">
        <f t="shared" si="147"/>
        <v>0</v>
      </c>
      <c r="G492" s="103">
        <v>0</v>
      </c>
      <c r="H492" s="104">
        <f t="shared" si="147"/>
        <v>0</v>
      </c>
      <c r="I492" s="103">
        <v>0.96799999999999997</v>
      </c>
      <c r="J492" s="99">
        <f t="shared" si="133"/>
        <v>2.9706829194938793</v>
      </c>
      <c r="K492" s="103">
        <v>0</v>
      </c>
      <c r="L492" s="104">
        <f t="shared" si="134"/>
        <v>0</v>
      </c>
      <c r="M492" s="103">
        <v>0.435</v>
      </c>
      <c r="N492" s="99">
        <f t="shared" si="135"/>
        <v>1.3349659813841295</v>
      </c>
      <c r="O492" s="103">
        <v>1.444</v>
      </c>
      <c r="P492" s="104">
        <f t="shared" si="136"/>
        <v>4.4314732807326047</v>
      </c>
      <c r="Q492" s="103">
        <v>0.83499999999999996</v>
      </c>
      <c r="R492" s="99">
        <f t="shared" si="137"/>
        <v>2.5625209067948234</v>
      </c>
      <c r="S492" s="103">
        <v>0</v>
      </c>
      <c r="T492" s="104">
        <f t="shared" si="138"/>
        <v>0</v>
      </c>
      <c r="U492" s="103">
        <v>0</v>
      </c>
      <c r="V492" s="99">
        <f t="shared" si="139"/>
        <v>0</v>
      </c>
      <c r="W492" s="103">
        <v>0</v>
      </c>
      <c r="X492" s="104">
        <f t="shared" si="140"/>
        <v>0</v>
      </c>
      <c r="Y492" s="103">
        <v>0</v>
      </c>
      <c r="Z492" s="99">
        <f t="shared" si="141"/>
        <v>0</v>
      </c>
      <c r="AA492" s="103">
        <v>0</v>
      </c>
      <c r="AB492" s="105">
        <f t="shared" si="142"/>
        <v>0</v>
      </c>
      <c r="AC492" s="106">
        <f t="shared" si="146"/>
        <v>3.6819999999999999</v>
      </c>
      <c r="AD492" s="105">
        <f t="shared" si="143"/>
        <v>11.299643088405437</v>
      </c>
    </row>
    <row r="493" spans="1:30" x14ac:dyDescent="0.2">
      <c r="A493" s="101">
        <v>39207</v>
      </c>
      <c r="B493" s="102" t="s">
        <v>211</v>
      </c>
      <c r="C493" s="103">
        <v>0</v>
      </c>
      <c r="D493" s="104">
        <f t="shared" si="144"/>
        <v>0</v>
      </c>
      <c r="E493" s="103">
        <v>0</v>
      </c>
      <c r="F493" s="99">
        <f t="shared" si="147"/>
        <v>0</v>
      </c>
      <c r="G493" s="103">
        <v>0</v>
      </c>
      <c r="H493" s="104">
        <f t="shared" si="147"/>
        <v>0</v>
      </c>
      <c r="I493" s="103">
        <v>0.95299999999999996</v>
      </c>
      <c r="J493" s="99">
        <f t="shared" si="133"/>
        <v>2.9246496097909782</v>
      </c>
      <c r="K493" s="103">
        <v>0</v>
      </c>
      <c r="L493" s="104">
        <f t="shared" si="134"/>
        <v>0</v>
      </c>
      <c r="M493" s="103">
        <v>0.17499999999999999</v>
      </c>
      <c r="N493" s="99">
        <f t="shared" si="135"/>
        <v>0.5370552798671786</v>
      </c>
      <c r="O493" s="103">
        <v>1.4419999999999999</v>
      </c>
      <c r="P493" s="104">
        <f t="shared" si="136"/>
        <v>4.4253355061055517</v>
      </c>
      <c r="Q493" s="103">
        <v>0.84099999999999997</v>
      </c>
      <c r="R493" s="99">
        <f t="shared" si="137"/>
        <v>2.5809342306759837</v>
      </c>
      <c r="S493" s="103">
        <v>0</v>
      </c>
      <c r="T493" s="104">
        <f t="shared" si="138"/>
        <v>0</v>
      </c>
      <c r="U493" s="103">
        <v>0</v>
      </c>
      <c r="V493" s="99">
        <f t="shared" si="139"/>
        <v>0</v>
      </c>
      <c r="W493" s="103">
        <v>0</v>
      </c>
      <c r="X493" s="104">
        <f t="shared" si="140"/>
        <v>0</v>
      </c>
      <c r="Y493" s="103">
        <v>0</v>
      </c>
      <c r="Z493" s="99">
        <f t="shared" si="141"/>
        <v>0</v>
      </c>
      <c r="AA493" s="103">
        <v>0</v>
      </c>
      <c r="AB493" s="105">
        <f t="shared" si="142"/>
        <v>0</v>
      </c>
      <c r="AC493" s="106">
        <f t="shared" si="146"/>
        <v>3.4109999999999996</v>
      </c>
      <c r="AD493" s="105">
        <f t="shared" si="143"/>
        <v>10.467974626439691</v>
      </c>
    </row>
    <row r="494" spans="1:30" x14ac:dyDescent="0.2">
      <c r="A494" s="101">
        <v>39208</v>
      </c>
      <c r="B494" s="102" t="s">
        <v>212</v>
      </c>
      <c r="C494" s="103">
        <v>0</v>
      </c>
      <c r="D494" s="104">
        <f t="shared" si="144"/>
        <v>0</v>
      </c>
      <c r="E494" s="103">
        <v>0</v>
      </c>
      <c r="F494" s="99">
        <f t="shared" ref="F494:H509" si="148">E494*1000000/325851</f>
        <v>0</v>
      </c>
      <c r="G494" s="103">
        <v>0</v>
      </c>
      <c r="H494" s="104">
        <f t="shared" si="148"/>
        <v>0</v>
      </c>
      <c r="I494" s="103">
        <v>0.32800000000000001</v>
      </c>
      <c r="J494" s="99">
        <f t="shared" si="133"/>
        <v>1.006595038836769</v>
      </c>
      <c r="K494" s="103">
        <v>0</v>
      </c>
      <c r="L494" s="104">
        <f t="shared" si="134"/>
        <v>0</v>
      </c>
      <c r="M494" s="103">
        <v>0</v>
      </c>
      <c r="N494" s="99">
        <f t="shared" si="135"/>
        <v>0</v>
      </c>
      <c r="O494" s="103">
        <v>1.4390000000000001</v>
      </c>
      <c r="P494" s="104">
        <f t="shared" si="136"/>
        <v>4.4161288441649713</v>
      </c>
      <c r="Q494" s="103">
        <v>0.84299999999999997</v>
      </c>
      <c r="R494" s="99">
        <f t="shared" si="137"/>
        <v>2.5870720053030372</v>
      </c>
      <c r="S494" s="103">
        <v>0</v>
      </c>
      <c r="T494" s="104">
        <f t="shared" si="138"/>
        <v>0</v>
      </c>
      <c r="U494" s="103">
        <v>0</v>
      </c>
      <c r="V494" s="99">
        <f t="shared" si="139"/>
        <v>0</v>
      </c>
      <c r="W494" s="103">
        <v>0</v>
      </c>
      <c r="X494" s="104">
        <f t="shared" si="140"/>
        <v>0</v>
      </c>
      <c r="Y494" s="103">
        <v>0</v>
      </c>
      <c r="Z494" s="99">
        <f t="shared" si="141"/>
        <v>0</v>
      </c>
      <c r="AA494" s="103">
        <v>0</v>
      </c>
      <c r="AB494" s="105">
        <f t="shared" si="142"/>
        <v>0</v>
      </c>
      <c r="AC494" s="106">
        <f t="shared" si="146"/>
        <v>2.6100000000000003</v>
      </c>
      <c r="AD494" s="105">
        <f t="shared" si="143"/>
        <v>8.0097958883047795</v>
      </c>
    </row>
    <row r="495" spans="1:30" x14ac:dyDescent="0.2">
      <c r="A495" s="101">
        <v>39209</v>
      </c>
      <c r="B495" s="102" t="s">
        <v>213</v>
      </c>
      <c r="C495" s="103">
        <v>0</v>
      </c>
      <c r="D495" s="104">
        <f t="shared" si="144"/>
        <v>0</v>
      </c>
      <c r="E495" s="103">
        <v>0</v>
      </c>
      <c r="F495" s="99">
        <f t="shared" si="148"/>
        <v>0</v>
      </c>
      <c r="G495" s="103">
        <v>0</v>
      </c>
      <c r="H495" s="104">
        <f t="shared" si="148"/>
        <v>0</v>
      </c>
      <c r="I495" s="103">
        <v>0</v>
      </c>
      <c r="J495" s="99">
        <f t="shared" si="133"/>
        <v>0</v>
      </c>
      <c r="K495" s="103">
        <v>0</v>
      </c>
      <c r="L495" s="104">
        <f t="shared" si="134"/>
        <v>0</v>
      </c>
      <c r="M495" s="103">
        <v>0</v>
      </c>
      <c r="N495" s="99">
        <f t="shared" si="135"/>
        <v>0</v>
      </c>
      <c r="O495" s="103">
        <v>1.3580000000000001</v>
      </c>
      <c r="P495" s="104">
        <f t="shared" si="136"/>
        <v>4.1675489717693059</v>
      </c>
      <c r="Q495" s="103">
        <v>0.84599999999999997</v>
      </c>
      <c r="R495" s="99">
        <f t="shared" si="137"/>
        <v>2.5962786672436176</v>
      </c>
      <c r="S495" s="103">
        <v>0</v>
      </c>
      <c r="T495" s="104">
        <f t="shared" si="138"/>
        <v>0</v>
      </c>
      <c r="U495" s="103">
        <v>0</v>
      </c>
      <c r="V495" s="99">
        <f t="shared" si="139"/>
        <v>0</v>
      </c>
      <c r="W495" s="103">
        <v>0</v>
      </c>
      <c r="X495" s="104">
        <f t="shared" si="140"/>
        <v>0</v>
      </c>
      <c r="Y495" s="103">
        <v>0</v>
      </c>
      <c r="Z495" s="99">
        <f t="shared" si="141"/>
        <v>0</v>
      </c>
      <c r="AA495" s="103">
        <v>0</v>
      </c>
      <c r="AB495" s="105">
        <f t="shared" si="142"/>
        <v>0</v>
      </c>
      <c r="AC495" s="106">
        <f t="shared" si="146"/>
        <v>2.2040000000000002</v>
      </c>
      <c r="AD495" s="105">
        <f t="shared" si="143"/>
        <v>6.7638276390129235</v>
      </c>
    </row>
    <row r="496" spans="1:30" x14ac:dyDescent="0.2">
      <c r="A496" s="101">
        <v>39210</v>
      </c>
      <c r="B496" s="102" t="s">
        <v>214</v>
      </c>
      <c r="C496" s="103">
        <v>0</v>
      </c>
      <c r="D496" s="104">
        <f t="shared" si="144"/>
        <v>0</v>
      </c>
      <c r="E496" s="103">
        <v>0</v>
      </c>
      <c r="F496" s="99">
        <f t="shared" si="148"/>
        <v>0</v>
      </c>
      <c r="G496" s="103">
        <v>0</v>
      </c>
      <c r="H496" s="104">
        <f t="shared" si="148"/>
        <v>0</v>
      </c>
      <c r="I496" s="103">
        <v>0.30499999999999999</v>
      </c>
      <c r="J496" s="99">
        <f t="shared" si="133"/>
        <v>0.93601063062565404</v>
      </c>
      <c r="K496" s="103">
        <v>0</v>
      </c>
      <c r="L496" s="104">
        <f t="shared" si="134"/>
        <v>0</v>
      </c>
      <c r="M496" s="103">
        <v>0</v>
      </c>
      <c r="N496" s="99">
        <f t="shared" si="135"/>
        <v>0</v>
      </c>
      <c r="O496" s="103">
        <v>1.431</v>
      </c>
      <c r="P496" s="104">
        <f t="shared" si="136"/>
        <v>4.3915777456567575</v>
      </c>
      <c r="Q496" s="103">
        <v>0.81799999999999995</v>
      </c>
      <c r="R496" s="99">
        <f t="shared" si="137"/>
        <v>2.5103498224648688</v>
      </c>
      <c r="S496" s="103">
        <v>0</v>
      </c>
      <c r="T496" s="104">
        <f t="shared" si="138"/>
        <v>0</v>
      </c>
      <c r="U496" s="103">
        <v>0</v>
      </c>
      <c r="V496" s="99">
        <f t="shared" si="139"/>
        <v>0</v>
      </c>
      <c r="W496" s="103">
        <v>0</v>
      </c>
      <c r="X496" s="104">
        <f t="shared" si="140"/>
        <v>0</v>
      </c>
      <c r="Y496" s="103">
        <v>0</v>
      </c>
      <c r="Z496" s="99">
        <f t="shared" si="141"/>
        <v>0</v>
      </c>
      <c r="AA496" s="103">
        <v>0</v>
      </c>
      <c r="AB496" s="105">
        <f t="shared" si="142"/>
        <v>0</v>
      </c>
      <c r="AC496" s="106">
        <f t="shared" si="146"/>
        <v>2.5539999999999998</v>
      </c>
      <c r="AD496" s="105">
        <f t="shared" si="143"/>
        <v>7.8379381987472803</v>
      </c>
    </row>
    <row r="497" spans="1:30" x14ac:dyDescent="0.2">
      <c r="A497" s="101">
        <v>39211</v>
      </c>
      <c r="B497" s="102" t="s">
        <v>215</v>
      </c>
      <c r="C497" s="103">
        <v>0</v>
      </c>
      <c r="D497" s="104">
        <f t="shared" si="144"/>
        <v>0</v>
      </c>
      <c r="E497" s="103">
        <v>0</v>
      </c>
      <c r="F497" s="99">
        <f t="shared" si="148"/>
        <v>0</v>
      </c>
      <c r="G497" s="103">
        <v>0</v>
      </c>
      <c r="H497" s="104">
        <f t="shared" si="148"/>
        <v>0</v>
      </c>
      <c r="I497" s="103">
        <v>0.50700000000000001</v>
      </c>
      <c r="J497" s="99">
        <f t="shared" si="133"/>
        <v>1.5559258679580545</v>
      </c>
      <c r="K497" s="103">
        <v>0</v>
      </c>
      <c r="L497" s="104">
        <f t="shared" si="134"/>
        <v>0</v>
      </c>
      <c r="M497" s="103">
        <v>0</v>
      </c>
      <c r="N497" s="99">
        <f t="shared" si="135"/>
        <v>0</v>
      </c>
      <c r="O497" s="103">
        <v>1.431</v>
      </c>
      <c r="P497" s="104">
        <f t="shared" si="136"/>
        <v>4.3915777456567575</v>
      </c>
      <c r="Q497" s="103">
        <v>0.85499999999999998</v>
      </c>
      <c r="R497" s="99">
        <f t="shared" si="137"/>
        <v>2.6238986530653583</v>
      </c>
      <c r="S497" s="103">
        <v>0</v>
      </c>
      <c r="T497" s="104">
        <f t="shared" si="138"/>
        <v>0</v>
      </c>
      <c r="U497" s="103">
        <v>0</v>
      </c>
      <c r="V497" s="99">
        <f t="shared" si="139"/>
        <v>0</v>
      </c>
      <c r="W497" s="103">
        <v>0</v>
      </c>
      <c r="X497" s="104">
        <f t="shared" si="140"/>
        <v>0</v>
      </c>
      <c r="Y497" s="103">
        <v>0</v>
      </c>
      <c r="Z497" s="99">
        <f t="shared" si="141"/>
        <v>0</v>
      </c>
      <c r="AA497" s="103">
        <v>0</v>
      </c>
      <c r="AB497" s="105">
        <f t="shared" si="142"/>
        <v>0</v>
      </c>
      <c r="AC497" s="106">
        <f t="shared" si="146"/>
        <v>2.7930000000000001</v>
      </c>
      <c r="AD497" s="105">
        <f t="shared" si="143"/>
        <v>8.5714022666801704</v>
      </c>
    </row>
    <row r="498" spans="1:30" x14ac:dyDescent="0.2">
      <c r="A498" s="101">
        <v>39212</v>
      </c>
      <c r="B498" s="102" t="s">
        <v>216</v>
      </c>
      <c r="C498" s="103">
        <v>0</v>
      </c>
      <c r="D498" s="104">
        <f t="shared" si="144"/>
        <v>0</v>
      </c>
      <c r="E498" s="103">
        <v>0</v>
      </c>
      <c r="F498" s="99">
        <f t="shared" si="148"/>
        <v>0</v>
      </c>
      <c r="G498" s="103">
        <v>0</v>
      </c>
      <c r="H498" s="104">
        <f t="shared" si="148"/>
        <v>0</v>
      </c>
      <c r="I498" s="103">
        <v>0</v>
      </c>
      <c r="J498" s="99">
        <f t="shared" si="133"/>
        <v>0</v>
      </c>
      <c r="K498" s="103">
        <v>0</v>
      </c>
      <c r="L498" s="104">
        <f t="shared" si="134"/>
        <v>0</v>
      </c>
      <c r="M498" s="103">
        <v>0</v>
      </c>
      <c r="N498" s="99">
        <f t="shared" si="135"/>
        <v>0</v>
      </c>
      <c r="O498" s="103">
        <v>1.4279999999999999</v>
      </c>
      <c r="P498" s="104">
        <f t="shared" si="136"/>
        <v>4.3823710837161771</v>
      </c>
      <c r="Q498" s="103">
        <v>0.85099999999999998</v>
      </c>
      <c r="R498" s="99">
        <f t="shared" si="137"/>
        <v>2.611623103811251</v>
      </c>
      <c r="S498" s="103">
        <v>0</v>
      </c>
      <c r="T498" s="104">
        <f t="shared" si="138"/>
        <v>0</v>
      </c>
      <c r="U498" s="103">
        <v>0</v>
      </c>
      <c r="V498" s="99">
        <f t="shared" si="139"/>
        <v>0</v>
      </c>
      <c r="W498" s="103">
        <v>0</v>
      </c>
      <c r="X498" s="104">
        <f t="shared" si="140"/>
        <v>0</v>
      </c>
      <c r="Y498" s="103">
        <v>0</v>
      </c>
      <c r="Z498" s="99">
        <f t="shared" si="141"/>
        <v>0</v>
      </c>
      <c r="AA498" s="103">
        <v>0</v>
      </c>
      <c r="AB498" s="105">
        <f t="shared" si="142"/>
        <v>0</v>
      </c>
      <c r="AC498" s="106">
        <f t="shared" si="146"/>
        <v>2.2789999999999999</v>
      </c>
      <c r="AD498" s="105">
        <f t="shared" si="143"/>
        <v>6.9939941875274281</v>
      </c>
    </row>
    <row r="499" spans="1:30" x14ac:dyDescent="0.2">
      <c r="A499" s="101">
        <v>39213</v>
      </c>
      <c r="B499" s="102" t="s">
        <v>217</v>
      </c>
      <c r="C499" s="103">
        <v>0</v>
      </c>
      <c r="D499" s="104">
        <f t="shared" si="144"/>
        <v>0</v>
      </c>
      <c r="E499" s="103">
        <v>0</v>
      </c>
      <c r="F499" s="99">
        <f t="shared" si="148"/>
        <v>0</v>
      </c>
      <c r="G499" s="103">
        <v>0</v>
      </c>
      <c r="H499" s="104">
        <f t="shared" si="148"/>
        <v>0</v>
      </c>
      <c r="I499" s="103">
        <v>0.52800000000000002</v>
      </c>
      <c r="J499" s="99">
        <f t="shared" si="133"/>
        <v>1.620372501542116</v>
      </c>
      <c r="K499" s="103">
        <v>0</v>
      </c>
      <c r="L499" s="104">
        <f t="shared" si="134"/>
        <v>0</v>
      </c>
      <c r="M499" s="103">
        <v>0</v>
      </c>
      <c r="N499" s="99">
        <f t="shared" si="135"/>
        <v>0</v>
      </c>
      <c r="O499" s="103">
        <v>1.4139999999999999</v>
      </c>
      <c r="P499" s="104">
        <f t="shared" si="136"/>
        <v>4.3394066613268025</v>
      </c>
      <c r="Q499" s="103">
        <v>0.84899999999999998</v>
      </c>
      <c r="R499" s="99">
        <f t="shared" si="137"/>
        <v>2.6054853291841975</v>
      </c>
      <c r="S499" s="103">
        <v>0</v>
      </c>
      <c r="T499" s="104">
        <f t="shared" si="138"/>
        <v>0</v>
      </c>
      <c r="U499" s="103">
        <v>0</v>
      </c>
      <c r="V499" s="99">
        <f t="shared" si="139"/>
        <v>0</v>
      </c>
      <c r="W499" s="103">
        <v>0</v>
      </c>
      <c r="X499" s="104">
        <f t="shared" si="140"/>
        <v>0</v>
      </c>
      <c r="Y499" s="103">
        <v>0</v>
      </c>
      <c r="Z499" s="99">
        <f t="shared" si="141"/>
        <v>0</v>
      </c>
      <c r="AA499" s="103">
        <v>0</v>
      </c>
      <c r="AB499" s="105">
        <f t="shared" si="142"/>
        <v>0</v>
      </c>
      <c r="AC499" s="106">
        <f t="shared" si="146"/>
        <v>2.7909999999999999</v>
      </c>
      <c r="AD499" s="105">
        <f t="shared" si="143"/>
        <v>8.5652644920531156</v>
      </c>
    </row>
    <row r="500" spans="1:30" x14ac:dyDescent="0.2">
      <c r="A500" s="101">
        <v>39214</v>
      </c>
      <c r="B500" s="102" t="s">
        <v>218</v>
      </c>
      <c r="C500" s="103">
        <v>0</v>
      </c>
      <c r="D500" s="104">
        <f t="shared" si="144"/>
        <v>0</v>
      </c>
      <c r="E500" s="103">
        <v>0</v>
      </c>
      <c r="F500" s="99">
        <f t="shared" si="148"/>
        <v>0</v>
      </c>
      <c r="G500" s="103">
        <v>0</v>
      </c>
      <c r="H500" s="104">
        <f t="shared" si="148"/>
        <v>0</v>
      </c>
      <c r="I500" s="103">
        <v>0.97099999999999997</v>
      </c>
      <c r="J500" s="99">
        <f t="shared" si="133"/>
        <v>2.9798895814344593</v>
      </c>
      <c r="K500" s="103">
        <v>0</v>
      </c>
      <c r="L500" s="104">
        <f t="shared" si="134"/>
        <v>0</v>
      </c>
      <c r="M500" s="103">
        <v>0</v>
      </c>
      <c r="N500" s="99">
        <f t="shared" si="135"/>
        <v>0</v>
      </c>
      <c r="O500" s="103">
        <v>1.4079999999999999</v>
      </c>
      <c r="P500" s="104">
        <f t="shared" si="136"/>
        <v>4.3209933374456426</v>
      </c>
      <c r="Q500" s="103">
        <v>0.84799999999999998</v>
      </c>
      <c r="R500" s="99">
        <f t="shared" si="137"/>
        <v>2.602416441870671</v>
      </c>
      <c r="S500" s="103">
        <v>0</v>
      </c>
      <c r="T500" s="104">
        <f t="shared" si="138"/>
        <v>0</v>
      </c>
      <c r="U500" s="103">
        <v>0</v>
      </c>
      <c r="V500" s="99">
        <f t="shared" si="139"/>
        <v>0</v>
      </c>
      <c r="W500" s="103">
        <v>0</v>
      </c>
      <c r="X500" s="104">
        <f t="shared" si="140"/>
        <v>0</v>
      </c>
      <c r="Y500" s="103">
        <v>0</v>
      </c>
      <c r="Z500" s="99">
        <f t="shared" si="141"/>
        <v>0</v>
      </c>
      <c r="AA500" s="103">
        <v>0</v>
      </c>
      <c r="AB500" s="105">
        <f t="shared" si="142"/>
        <v>0</v>
      </c>
      <c r="AC500" s="106">
        <f t="shared" si="146"/>
        <v>3.2269999999999999</v>
      </c>
      <c r="AD500" s="105">
        <f t="shared" si="143"/>
        <v>9.903299360750772</v>
      </c>
    </row>
    <row r="501" spans="1:30" x14ac:dyDescent="0.2">
      <c r="A501" s="101">
        <v>39215</v>
      </c>
      <c r="B501" s="102" t="s">
        <v>219</v>
      </c>
      <c r="C501" s="103">
        <v>0</v>
      </c>
      <c r="D501" s="104">
        <f t="shared" si="144"/>
        <v>0</v>
      </c>
      <c r="E501" s="103">
        <v>0</v>
      </c>
      <c r="F501" s="99">
        <f t="shared" si="148"/>
        <v>0</v>
      </c>
      <c r="G501" s="103">
        <v>0</v>
      </c>
      <c r="H501" s="104">
        <f t="shared" si="148"/>
        <v>0</v>
      </c>
      <c r="I501" s="103">
        <v>0.95599999999999996</v>
      </c>
      <c r="J501" s="99">
        <f t="shared" si="133"/>
        <v>2.9338562717315582</v>
      </c>
      <c r="K501" s="103">
        <v>0</v>
      </c>
      <c r="L501" s="104">
        <f t="shared" si="134"/>
        <v>0</v>
      </c>
      <c r="M501" s="103">
        <v>0</v>
      </c>
      <c r="N501" s="99">
        <f t="shared" si="135"/>
        <v>0</v>
      </c>
      <c r="O501" s="103">
        <v>1.4079999999999999</v>
      </c>
      <c r="P501" s="104">
        <f t="shared" si="136"/>
        <v>4.3209933374456426</v>
      </c>
      <c r="Q501" s="103">
        <v>0.84599999999999997</v>
      </c>
      <c r="R501" s="99">
        <f t="shared" si="137"/>
        <v>2.5962786672436176</v>
      </c>
      <c r="S501" s="103">
        <v>0</v>
      </c>
      <c r="T501" s="104">
        <f t="shared" si="138"/>
        <v>0</v>
      </c>
      <c r="U501" s="103">
        <v>0</v>
      </c>
      <c r="V501" s="99">
        <f t="shared" si="139"/>
        <v>0</v>
      </c>
      <c r="W501" s="103">
        <v>0</v>
      </c>
      <c r="X501" s="104">
        <f t="shared" si="140"/>
        <v>0</v>
      </c>
      <c r="Y501" s="103">
        <v>0</v>
      </c>
      <c r="Z501" s="99">
        <f t="shared" si="141"/>
        <v>0</v>
      </c>
      <c r="AA501" s="103">
        <v>0</v>
      </c>
      <c r="AB501" s="105">
        <f t="shared" si="142"/>
        <v>0</v>
      </c>
      <c r="AC501" s="106">
        <f t="shared" si="146"/>
        <v>3.21</v>
      </c>
      <c r="AD501" s="105">
        <f t="shared" si="143"/>
        <v>9.8511282764208179</v>
      </c>
    </row>
    <row r="502" spans="1:30" x14ac:dyDescent="0.2">
      <c r="A502" s="101">
        <v>39216</v>
      </c>
      <c r="B502" s="102" t="s">
        <v>220</v>
      </c>
      <c r="C502" s="103">
        <v>0</v>
      </c>
      <c r="D502" s="104">
        <f t="shared" si="144"/>
        <v>0</v>
      </c>
      <c r="E502" s="103">
        <v>0</v>
      </c>
      <c r="F502" s="99">
        <f t="shared" si="148"/>
        <v>0</v>
      </c>
      <c r="G502" s="103">
        <v>0</v>
      </c>
      <c r="H502" s="104">
        <f t="shared" si="148"/>
        <v>0</v>
      </c>
      <c r="I502" s="103">
        <v>0.94599999999999995</v>
      </c>
      <c r="J502" s="99">
        <f t="shared" si="133"/>
        <v>2.9031673985962909</v>
      </c>
      <c r="K502" s="103">
        <v>0</v>
      </c>
      <c r="L502" s="104">
        <f t="shared" si="134"/>
        <v>0</v>
      </c>
      <c r="M502" s="103">
        <v>0</v>
      </c>
      <c r="N502" s="99">
        <f t="shared" si="135"/>
        <v>0</v>
      </c>
      <c r="O502" s="103">
        <v>1.4059999999999999</v>
      </c>
      <c r="P502" s="104">
        <f t="shared" si="136"/>
        <v>4.3148555628185887</v>
      </c>
      <c r="Q502" s="103">
        <v>0.84699999999999998</v>
      </c>
      <c r="R502" s="99">
        <f t="shared" si="137"/>
        <v>2.5993475545571441</v>
      </c>
      <c r="S502" s="103">
        <v>0</v>
      </c>
      <c r="T502" s="104">
        <f t="shared" si="138"/>
        <v>0</v>
      </c>
      <c r="U502" s="103">
        <v>0</v>
      </c>
      <c r="V502" s="99">
        <f t="shared" si="139"/>
        <v>0</v>
      </c>
      <c r="W502" s="103">
        <v>0</v>
      </c>
      <c r="X502" s="104">
        <f t="shared" si="140"/>
        <v>0</v>
      </c>
      <c r="Y502" s="103">
        <v>0</v>
      </c>
      <c r="Z502" s="99">
        <f t="shared" si="141"/>
        <v>0</v>
      </c>
      <c r="AA502" s="103">
        <v>0</v>
      </c>
      <c r="AB502" s="105">
        <f t="shared" si="142"/>
        <v>0</v>
      </c>
      <c r="AC502" s="106">
        <f t="shared" si="146"/>
        <v>3.1989999999999998</v>
      </c>
      <c r="AD502" s="105">
        <f t="shared" si="143"/>
        <v>9.8173705159720246</v>
      </c>
    </row>
    <row r="503" spans="1:30" x14ac:dyDescent="0.2">
      <c r="A503" s="101">
        <v>39217</v>
      </c>
      <c r="B503" s="102" t="s">
        <v>221</v>
      </c>
      <c r="C503" s="103">
        <v>0</v>
      </c>
      <c r="D503" s="104">
        <f t="shared" si="144"/>
        <v>0</v>
      </c>
      <c r="E503" s="103">
        <v>0</v>
      </c>
      <c r="F503" s="99">
        <f t="shared" si="148"/>
        <v>0</v>
      </c>
      <c r="G503" s="103">
        <v>0</v>
      </c>
      <c r="H503" s="104">
        <f t="shared" si="148"/>
        <v>0</v>
      </c>
      <c r="I503" s="103">
        <v>0.94</v>
      </c>
      <c r="J503" s="99">
        <f t="shared" si="133"/>
        <v>2.8847540747151306</v>
      </c>
      <c r="K503" s="103">
        <v>0</v>
      </c>
      <c r="L503" s="104">
        <f t="shared" si="134"/>
        <v>0</v>
      </c>
      <c r="M503" s="103">
        <v>0</v>
      </c>
      <c r="N503" s="99">
        <f t="shared" si="135"/>
        <v>0</v>
      </c>
      <c r="O503" s="103">
        <v>1.417</v>
      </c>
      <c r="P503" s="104">
        <f t="shared" si="136"/>
        <v>4.3486133232673829</v>
      </c>
      <c r="Q503" s="103">
        <v>0.85</v>
      </c>
      <c r="R503" s="99">
        <f t="shared" si="137"/>
        <v>2.6085542164977245</v>
      </c>
      <c r="S503" s="103">
        <v>0</v>
      </c>
      <c r="T503" s="104">
        <f t="shared" si="138"/>
        <v>0</v>
      </c>
      <c r="U503" s="103">
        <v>0</v>
      </c>
      <c r="V503" s="99">
        <f t="shared" si="139"/>
        <v>0</v>
      </c>
      <c r="W503" s="103">
        <v>0</v>
      </c>
      <c r="X503" s="104">
        <f t="shared" si="140"/>
        <v>0</v>
      </c>
      <c r="Y503" s="103">
        <v>0</v>
      </c>
      <c r="Z503" s="99">
        <f t="shared" si="141"/>
        <v>0</v>
      </c>
      <c r="AA503" s="103">
        <v>0</v>
      </c>
      <c r="AB503" s="105">
        <f t="shared" si="142"/>
        <v>0</v>
      </c>
      <c r="AC503" s="106">
        <f t="shared" si="146"/>
        <v>3.2070000000000003</v>
      </c>
      <c r="AD503" s="105">
        <f t="shared" si="143"/>
        <v>9.8419216144802402</v>
      </c>
    </row>
    <row r="504" spans="1:30" x14ac:dyDescent="0.2">
      <c r="A504" s="101">
        <v>39218</v>
      </c>
      <c r="B504" s="102" t="s">
        <v>222</v>
      </c>
      <c r="C504" s="103">
        <v>0</v>
      </c>
      <c r="D504" s="104">
        <f t="shared" si="144"/>
        <v>0</v>
      </c>
      <c r="E504" s="103">
        <v>0</v>
      </c>
      <c r="F504" s="99">
        <f t="shared" si="148"/>
        <v>0</v>
      </c>
      <c r="G504" s="103">
        <v>0</v>
      </c>
      <c r="H504" s="104">
        <f t="shared" si="148"/>
        <v>0</v>
      </c>
      <c r="I504" s="103">
        <v>0.93600000000000005</v>
      </c>
      <c r="J504" s="99">
        <f t="shared" si="133"/>
        <v>2.8724785254610237</v>
      </c>
      <c r="K504" s="103">
        <v>0</v>
      </c>
      <c r="L504" s="104">
        <f t="shared" si="134"/>
        <v>0</v>
      </c>
      <c r="M504" s="103">
        <v>0</v>
      </c>
      <c r="N504" s="99">
        <f t="shared" si="135"/>
        <v>0</v>
      </c>
      <c r="O504" s="103">
        <v>1.4259999999999999</v>
      </c>
      <c r="P504" s="104">
        <f t="shared" si="136"/>
        <v>4.3762333090891232</v>
      </c>
      <c r="Q504" s="103">
        <v>0.84899999999999998</v>
      </c>
      <c r="R504" s="99">
        <f t="shared" si="137"/>
        <v>2.6054853291841975</v>
      </c>
      <c r="S504" s="103">
        <v>0</v>
      </c>
      <c r="T504" s="104">
        <f t="shared" si="138"/>
        <v>0</v>
      </c>
      <c r="U504" s="103">
        <v>0</v>
      </c>
      <c r="V504" s="99">
        <f t="shared" si="139"/>
        <v>0</v>
      </c>
      <c r="W504" s="103">
        <v>0</v>
      </c>
      <c r="X504" s="104">
        <f t="shared" si="140"/>
        <v>0</v>
      </c>
      <c r="Y504" s="103">
        <v>0</v>
      </c>
      <c r="Z504" s="99">
        <f t="shared" si="141"/>
        <v>0</v>
      </c>
      <c r="AA504" s="103">
        <v>0</v>
      </c>
      <c r="AB504" s="105">
        <f t="shared" si="142"/>
        <v>0</v>
      </c>
      <c r="AC504" s="106">
        <f t="shared" si="146"/>
        <v>3.2110000000000003</v>
      </c>
      <c r="AD504" s="105">
        <f t="shared" si="143"/>
        <v>9.8541971637343462</v>
      </c>
    </row>
    <row r="505" spans="1:30" x14ac:dyDescent="0.2">
      <c r="A505" s="101">
        <v>39219</v>
      </c>
      <c r="B505" s="102" t="s">
        <v>223</v>
      </c>
      <c r="C505" s="103">
        <v>0</v>
      </c>
      <c r="D505" s="104">
        <f t="shared" si="144"/>
        <v>0</v>
      </c>
      <c r="E505" s="103">
        <v>0</v>
      </c>
      <c r="F505" s="99">
        <f t="shared" si="148"/>
        <v>0</v>
      </c>
      <c r="G505" s="103">
        <v>0</v>
      </c>
      <c r="H505" s="104">
        <f t="shared" si="148"/>
        <v>0</v>
      </c>
      <c r="I505" s="103">
        <v>0.72899999999999998</v>
      </c>
      <c r="J505" s="99">
        <f t="shared" si="133"/>
        <v>2.2372188515609897</v>
      </c>
      <c r="K505" s="103">
        <v>0</v>
      </c>
      <c r="L505" s="104">
        <f t="shared" si="134"/>
        <v>0</v>
      </c>
      <c r="M505" s="103">
        <v>0</v>
      </c>
      <c r="N505" s="99">
        <f t="shared" si="135"/>
        <v>0</v>
      </c>
      <c r="O505" s="103">
        <v>1.4239999999999999</v>
      </c>
      <c r="P505" s="104">
        <f t="shared" si="136"/>
        <v>4.3700955344620702</v>
      </c>
      <c r="Q505" s="103">
        <v>0.84</v>
      </c>
      <c r="R505" s="99">
        <f t="shared" si="137"/>
        <v>2.5778653433624572</v>
      </c>
      <c r="S505" s="103">
        <v>0</v>
      </c>
      <c r="T505" s="104">
        <f t="shared" si="138"/>
        <v>0</v>
      </c>
      <c r="U505" s="103">
        <v>0</v>
      </c>
      <c r="V505" s="99">
        <f t="shared" si="139"/>
        <v>0</v>
      </c>
      <c r="W505" s="103">
        <v>0</v>
      </c>
      <c r="X505" s="104">
        <f t="shared" si="140"/>
        <v>0</v>
      </c>
      <c r="Y505" s="103">
        <v>0</v>
      </c>
      <c r="Z505" s="99">
        <f t="shared" si="141"/>
        <v>0</v>
      </c>
      <c r="AA505" s="103">
        <v>0</v>
      </c>
      <c r="AB505" s="105">
        <f t="shared" si="142"/>
        <v>0</v>
      </c>
      <c r="AC505" s="106">
        <f t="shared" si="146"/>
        <v>2.9929999999999999</v>
      </c>
      <c r="AD505" s="105">
        <f t="shared" si="143"/>
        <v>9.1851797293855171</v>
      </c>
    </row>
    <row r="506" spans="1:30" x14ac:dyDescent="0.2">
      <c r="A506" s="101">
        <v>39220</v>
      </c>
      <c r="B506" s="102" t="s">
        <v>224</v>
      </c>
      <c r="C506" s="103">
        <v>0</v>
      </c>
      <c r="D506" s="104">
        <f t="shared" si="144"/>
        <v>0</v>
      </c>
      <c r="E506" s="103">
        <v>0</v>
      </c>
      <c r="F506" s="99">
        <f t="shared" si="148"/>
        <v>0</v>
      </c>
      <c r="G506" s="103">
        <v>0</v>
      </c>
      <c r="H506" s="104">
        <f t="shared" si="148"/>
        <v>0</v>
      </c>
      <c r="I506" s="103">
        <v>4.5999999999999999E-2</v>
      </c>
      <c r="J506" s="99">
        <f t="shared" si="133"/>
        <v>0.14116881642222978</v>
      </c>
      <c r="K506" s="103">
        <v>0</v>
      </c>
      <c r="L506" s="104">
        <f t="shared" si="134"/>
        <v>0</v>
      </c>
      <c r="M506" s="103">
        <v>3.0000000000000001E-3</v>
      </c>
      <c r="N506" s="99">
        <f t="shared" si="135"/>
        <v>9.2066619405802037E-3</v>
      </c>
      <c r="O506" s="103">
        <v>1.4239999999999999</v>
      </c>
      <c r="P506" s="104">
        <f t="shared" si="136"/>
        <v>4.3700955344620702</v>
      </c>
      <c r="Q506" s="103">
        <v>0.83499999999999996</v>
      </c>
      <c r="R506" s="99">
        <f t="shared" si="137"/>
        <v>2.5625209067948234</v>
      </c>
      <c r="S506" s="103">
        <v>2E-3</v>
      </c>
      <c r="T506" s="104">
        <f t="shared" si="138"/>
        <v>6.1377746270534694E-3</v>
      </c>
      <c r="U506" s="103">
        <v>0</v>
      </c>
      <c r="V506" s="99">
        <f t="shared" si="139"/>
        <v>0</v>
      </c>
      <c r="W506" s="103">
        <v>0</v>
      </c>
      <c r="X506" s="104">
        <f t="shared" si="140"/>
        <v>0</v>
      </c>
      <c r="Y506" s="103">
        <v>0</v>
      </c>
      <c r="Z506" s="99">
        <f t="shared" si="141"/>
        <v>0</v>
      </c>
      <c r="AA506" s="103">
        <v>7.1999999999999995E-2</v>
      </c>
      <c r="AB506" s="105">
        <f t="shared" si="142"/>
        <v>0.2209598865739249</v>
      </c>
      <c r="AC506" s="106">
        <f t="shared" si="146"/>
        <v>2.3819999999999997</v>
      </c>
      <c r="AD506" s="105">
        <f t="shared" si="143"/>
        <v>7.3100895808206801</v>
      </c>
    </row>
    <row r="507" spans="1:30" x14ac:dyDescent="0.2">
      <c r="A507" s="101">
        <v>39221</v>
      </c>
      <c r="B507" s="102" t="s">
        <v>225</v>
      </c>
      <c r="C507" s="103">
        <v>0</v>
      </c>
      <c r="D507" s="104">
        <f t="shared" si="144"/>
        <v>0</v>
      </c>
      <c r="E507" s="103">
        <v>0</v>
      </c>
      <c r="F507" s="99">
        <f t="shared" si="148"/>
        <v>0</v>
      </c>
      <c r="G507" s="103">
        <v>0</v>
      </c>
      <c r="H507" s="104">
        <f t="shared" si="148"/>
        <v>0</v>
      </c>
      <c r="I507" s="103">
        <v>0</v>
      </c>
      <c r="J507" s="99">
        <f t="shared" si="133"/>
        <v>0</v>
      </c>
      <c r="K507" s="103">
        <v>0</v>
      </c>
      <c r="L507" s="104">
        <f t="shared" si="134"/>
        <v>0</v>
      </c>
      <c r="M507" s="103">
        <v>0</v>
      </c>
      <c r="N507" s="99">
        <f t="shared" si="135"/>
        <v>0</v>
      </c>
      <c r="O507" s="103">
        <v>1.4239999999999999</v>
      </c>
      <c r="P507" s="104">
        <f t="shared" si="136"/>
        <v>4.3700955344620702</v>
      </c>
      <c r="Q507" s="103">
        <v>0.84499999999999997</v>
      </c>
      <c r="R507" s="99">
        <f t="shared" si="137"/>
        <v>2.5932097799300906</v>
      </c>
      <c r="S507" s="103">
        <v>0</v>
      </c>
      <c r="T507" s="104">
        <f t="shared" si="138"/>
        <v>0</v>
      </c>
      <c r="U507" s="103">
        <v>0</v>
      </c>
      <c r="V507" s="99">
        <f t="shared" si="139"/>
        <v>0</v>
      </c>
      <c r="W507" s="103">
        <v>0</v>
      </c>
      <c r="X507" s="104">
        <f t="shared" si="140"/>
        <v>0</v>
      </c>
      <c r="Y507" s="103">
        <v>0</v>
      </c>
      <c r="Z507" s="99">
        <f t="shared" si="141"/>
        <v>0</v>
      </c>
      <c r="AA507" s="103">
        <v>0.30199999999999999</v>
      </c>
      <c r="AB507" s="105">
        <f t="shared" si="142"/>
        <v>0.92680396868507386</v>
      </c>
      <c r="AC507" s="106">
        <f t="shared" si="146"/>
        <v>2.5710000000000002</v>
      </c>
      <c r="AD507" s="105">
        <f t="shared" si="143"/>
        <v>7.8901092830772344</v>
      </c>
    </row>
    <row r="508" spans="1:30" x14ac:dyDescent="0.2">
      <c r="A508" s="101">
        <v>39222</v>
      </c>
      <c r="B508" s="102" t="s">
        <v>226</v>
      </c>
      <c r="C508" s="103">
        <v>0</v>
      </c>
      <c r="D508" s="104">
        <f t="shared" si="144"/>
        <v>0</v>
      </c>
      <c r="E508" s="103">
        <v>0</v>
      </c>
      <c r="F508" s="99">
        <f t="shared" si="148"/>
        <v>0</v>
      </c>
      <c r="G508" s="103">
        <v>0</v>
      </c>
      <c r="H508" s="104">
        <f t="shared" si="148"/>
        <v>0</v>
      </c>
      <c r="I508" s="103">
        <v>0.55300000000000005</v>
      </c>
      <c r="J508" s="99">
        <f t="shared" si="133"/>
        <v>1.6970946843802843</v>
      </c>
      <c r="K508" s="103">
        <v>0</v>
      </c>
      <c r="L508" s="104">
        <f t="shared" si="134"/>
        <v>0</v>
      </c>
      <c r="M508" s="103">
        <v>0</v>
      </c>
      <c r="N508" s="99">
        <f t="shared" si="135"/>
        <v>0</v>
      </c>
      <c r="O508" s="103">
        <v>1.4239999999999999</v>
      </c>
      <c r="P508" s="104">
        <f t="shared" si="136"/>
        <v>4.3700955344620702</v>
      </c>
      <c r="Q508" s="103">
        <v>0.85</v>
      </c>
      <c r="R508" s="99">
        <f t="shared" si="137"/>
        <v>2.6085542164977245</v>
      </c>
      <c r="S508" s="103">
        <v>0</v>
      </c>
      <c r="T508" s="104">
        <f t="shared" si="138"/>
        <v>0</v>
      </c>
      <c r="U508" s="103">
        <v>0</v>
      </c>
      <c r="V508" s="99">
        <f t="shared" si="139"/>
        <v>0</v>
      </c>
      <c r="W508" s="103">
        <v>0</v>
      </c>
      <c r="X508" s="104">
        <f t="shared" si="140"/>
        <v>0</v>
      </c>
      <c r="Y508" s="103">
        <v>0</v>
      </c>
      <c r="Z508" s="99">
        <f t="shared" si="141"/>
        <v>0</v>
      </c>
      <c r="AA508" s="103">
        <v>0</v>
      </c>
      <c r="AB508" s="105">
        <f t="shared" si="142"/>
        <v>0</v>
      </c>
      <c r="AC508" s="106">
        <f t="shared" si="146"/>
        <v>2.827</v>
      </c>
      <c r="AD508" s="105">
        <f t="shared" si="143"/>
        <v>8.6757444353400786</v>
      </c>
    </row>
    <row r="509" spans="1:30" x14ac:dyDescent="0.2">
      <c r="A509" s="101">
        <v>39223</v>
      </c>
      <c r="B509" s="102" t="s">
        <v>227</v>
      </c>
      <c r="C509" s="103">
        <v>0</v>
      </c>
      <c r="D509" s="104">
        <f t="shared" si="144"/>
        <v>0</v>
      </c>
      <c r="E509" s="103">
        <v>0</v>
      </c>
      <c r="F509" s="99">
        <f t="shared" si="148"/>
        <v>0</v>
      </c>
      <c r="G509" s="103">
        <v>0</v>
      </c>
      <c r="H509" s="104">
        <f t="shared" si="148"/>
        <v>0</v>
      </c>
      <c r="I509" s="103">
        <v>0.96</v>
      </c>
      <c r="J509" s="99">
        <f t="shared" si="133"/>
        <v>2.9461318209856651</v>
      </c>
      <c r="K509" s="103">
        <v>0</v>
      </c>
      <c r="L509" s="104">
        <f t="shared" si="134"/>
        <v>0</v>
      </c>
      <c r="M509" s="103">
        <v>0.252</v>
      </c>
      <c r="N509" s="99">
        <f t="shared" si="135"/>
        <v>0.77335960300873707</v>
      </c>
      <c r="O509" s="103">
        <v>1.423</v>
      </c>
      <c r="P509" s="104">
        <f t="shared" si="136"/>
        <v>4.3670266471485437</v>
      </c>
      <c r="Q509" s="103">
        <v>0.84599999999999997</v>
      </c>
      <c r="R509" s="99">
        <f t="shared" si="137"/>
        <v>2.5962786672436176</v>
      </c>
      <c r="S509" s="103">
        <v>0</v>
      </c>
      <c r="T509" s="104">
        <f t="shared" si="138"/>
        <v>0</v>
      </c>
      <c r="U509" s="103">
        <v>0</v>
      </c>
      <c r="V509" s="99">
        <f t="shared" si="139"/>
        <v>0</v>
      </c>
      <c r="W509" s="103">
        <v>0</v>
      </c>
      <c r="X509" s="104">
        <f t="shared" si="140"/>
        <v>0</v>
      </c>
      <c r="Y509" s="103">
        <v>0</v>
      </c>
      <c r="Z509" s="99">
        <f t="shared" si="141"/>
        <v>0</v>
      </c>
      <c r="AA509" s="103">
        <v>0</v>
      </c>
      <c r="AB509" s="105">
        <f t="shared" si="142"/>
        <v>0</v>
      </c>
      <c r="AC509" s="106">
        <f t="shared" si="146"/>
        <v>3.4809999999999999</v>
      </c>
      <c r="AD509" s="105">
        <f t="shared" si="143"/>
        <v>10.682796738386562</v>
      </c>
    </row>
    <row r="510" spans="1:30" x14ac:dyDescent="0.2">
      <c r="A510" s="101">
        <v>39224</v>
      </c>
      <c r="B510" s="102" t="s">
        <v>228</v>
      </c>
      <c r="C510" s="103">
        <v>0</v>
      </c>
      <c r="D510" s="104">
        <f t="shared" si="144"/>
        <v>0</v>
      </c>
      <c r="E510" s="103">
        <v>0</v>
      </c>
      <c r="F510" s="99">
        <f t="shared" ref="F510:H525" si="149">E510*1000000/325851</f>
        <v>0</v>
      </c>
      <c r="G510" s="103">
        <v>0</v>
      </c>
      <c r="H510" s="104">
        <f t="shared" si="149"/>
        <v>0</v>
      </c>
      <c r="I510" s="103">
        <v>0.93799999999999994</v>
      </c>
      <c r="J510" s="99">
        <f t="shared" si="133"/>
        <v>2.8786163000880771</v>
      </c>
      <c r="K510" s="103">
        <v>0</v>
      </c>
      <c r="L510" s="104">
        <f t="shared" si="134"/>
        <v>0</v>
      </c>
      <c r="M510" s="103">
        <v>0.98699999999999999</v>
      </c>
      <c r="N510" s="99">
        <f t="shared" si="135"/>
        <v>3.0289917784508869</v>
      </c>
      <c r="O510" s="103">
        <v>1.4239999999999999</v>
      </c>
      <c r="P510" s="104">
        <f t="shared" si="136"/>
        <v>4.3700955344620702</v>
      </c>
      <c r="Q510" s="103">
        <v>0.84699999999999998</v>
      </c>
      <c r="R510" s="99">
        <f t="shared" si="137"/>
        <v>2.5993475545571441</v>
      </c>
      <c r="S510" s="103">
        <v>0</v>
      </c>
      <c r="T510" s="104">
        <f t="shared" si="138"/>
        <v>0</v>
      </c>
      <c r="U510" s="103">
        <v>0</v>
      </c>
      <c r="V510" s="99">
        <f t="shared" si="139"/>
        <v>0</v>
      </c>
      <c r="W510" s="103">
        <v>0</v>
      </c>
      <c r="X510" s="104">
        <f t="shared" si="140"/>
        <v>0</v>
      </c>
      <c r="Y510" s="103">
        <v>0</v>
      </c>
      <c r="Z510" s="99">
        <f t="shared" si="141"/>
        <v>0</v>
      </c>
      <c r="AA510" s="103">
        <v>0</v>
      </c>
      <c r="AB510" s="105">
        <f t="shared" si="142"/>
        <v>0</v>
      </c>
      <c r="AC510" s="106">
        <f t="shared" si="146"/>
        <v>4.1959999999999997</v>
      </c>
      <c r="AD510" s="105">
        <f t="shared" si="143"/>
        <v>12.877051167558179</v>
      </c>
    </row>
    <row r="511" spans="1:30" x14ac:dyDescent="0.2">
      <c r="A511" s="101">
        <v>39225</v>
      </c>
      <c r="B511" s="102" t="s">
        <v>229</v>
      </c>
      <c r="C511" s="103">
        <v>0</v>
      </c>
      <c r="D511" s="104">
        <f t="shared" si="144"/>
        <v>0</v>
      </c>
      <c r="E511" s="103">
        <v>0</v>
      </c>
      <c r="F511" s="99">
        <f t="shared" si="149"/>
        <v>0</v>
      </c>
      <c r="G511" s="103">
        <v>0</v>
      </c>
      <c r="H511" s="104">
        <f t="shared" si="149"/>
        <v>0</v>
      </c>
      <c r="I511" s="103">
        <v>0.92800000000000005</v>
      </c>
      <c r="J511" s="99">
        <f t="shared" si="133"/>
        <v>2.8479274269528099</v>
      </c>
      <c r="K511" s="103">
        <v>0</v>
      </c>
      <c r="L511" s="104">
        <f t="shared" si="134"/>
        <v>0</v>
      </c>
      <c r="M511" s="103">
        <v>0</v>
      </c>
      <c r="N511" s="99">
        <f t="shared" si="135"/>
        <v>0</v>
      </c>
      <c r="O511" s="103">
        <v>1.4219999999999999</v>
      </c>
      <c r="P511" s="104">
        <f t="shared" si="136"/>
        <v>4.3639577598350163</v>
      </c>
      <c r="Q511" s="103">
        <v>0.84699999999999998</v>
      </c>
      <c r="R511" s="99">
        <f t="shared" si="137"/>
        <v>2.5993475545571441</v>
      </c>
      <c r="S511" s="103">
        <v>0</v>
      </c>
      <c r="T511" s="104">
        <f t="shared" si="138"/>
        <v>0</v>
      </c>
      <c r="U511" s="103">
        <v>0</v>
      </c>
      <c r="V511" s="99">
        <f t="shared" si="139"/>
        <v>0</v>
      </c>
      <c r="W511" s="103">
        <v>0</v>
      </c>
      <c r="X511" s="104">
        <f t="shared" si="140"/>
        <v>0</v>
      </c>
      <c r="Y511" s="103">
        <v>0</v>
      </c>
      <c r="Z511" s="99">
        <f t="shared" si="141"/>
        <v>0</v>
      </c>
      <c r="AA511" s="103">
        <v>0</v>
      </c>
      <c r="AB511" s="105">
        <f t="shared" si="142"/>
        <v>0</v>
      </c>
      <c r="AC511" s="106">
        <f t="shared" si="146"/>
        <v>3.1970000000000001</v>
      </c>
      <c r="AD511" s="105">
        <f t="shared" si="143"/>
        <v>9.8112327413449698</v>
      </c>
    </row>
    <row r="512" spans="1:30" x14ac:dyDescent="0.2">
      <c r="A512" s="101">
        <v>39226</v>
      </c>
      <c r="B512" s="102" t="s">
        <v>230</v>
      </c>
      <c r="C512" s="103">
        <v>0</v>
      </c>
      <c r="D512" s="104">
        <f t="shared" si="144"/>
        <v>0</v>
      </c>
      <c r="E512" s="103">
        <v>0</v>
      </c>
      <c r="F512" s="99">
        <f t="shared" si="149"/>
        <v>0</v>
      </c>
      <c r="G512" s="103">
        <v>0</v>
      </c>
      <c r="H512" s="104">
        <f t="shared" si="149"/>
        <v>0</v>
      </c>
      <c r="I512" s="103">
        <v>0.92400000000000004</v>
      </c>
      <c r="J512" s="99">
        <f t="shared" si="133"/>
        <v>2.835651877698703</v>
      </c>
      <c r="K512" s="103">
        <v>0</v>
      </c>
      <c r="L512" s="104">
        <f t="shared" si="134"/>
        <v>0</v>
      </c>
      <c r="M512" s="103">
        <v>0</v>
      </c>
      <c r="N512" s="99">
        <f t="shared" si="135"/>
        <v>0</v>
      </c>
      <c r="O512" s="103">
        <v>1.4159999999999999</v>
      </c>
      <c r="P512" s="104">
        <f t="shared" si="136"/>
        <v>4.3455444359538564</v>
      </c>
      <c r="Q512" s="103">
        <v>0.84399999999999997</v>
      </c>
      <c r="R512" s="99">
        <f t="shared" si="137"/>
        <v>2.5901408926165641</v>
      </c>
      <c r="S512" s="103">
        <v>0</v>
      </c>
      <c r="T512" s="104">
        <f t="shared" si="138"/>
        <v>0</v>
      </c>
      <c r="U512" s="103">
        <v>0</v>
      </c>
      <c r="V512" s="99">
        <f t="shared" si="139"/>
        <v>0</v>
      </c>
      <c r="W512" s="103">
        <v>0</v>
      </c>
      <c r="X512" s="104">
        <f t="shared" si="140"/>
        <v>0</v>
      </c>
      <c r="Y512" s="103">
        <v>0</v>
      </c>
      <c r="Z512" s="99">
        <f t="shared" si="141"/>
        <v>0</v>
      </c>
      <c r="AA512" s="103">
        <v>0</v>
      </c>
      <c r="AB512" s="105">
        <f t="shared" si="142"/>
        <v>0</v>
      </c>
      <c r="AC512" s="106">
        <f t="shared" si="146"/>
        <v>3.1839999999999997</v>
      </c>
      <c r="AD512" s="105">
        <f t="shared" si="143"/>
        <v>9.7713372062691217</v>
      </c>
    </row>
    <row r="513" spans="1:30" x14ac:dyDescent="0.2">
      <c r="A513" s="101">
        <v>39227</v>
      </c>
      <c r="B513" s="102" t="s">
        <v>231</v>
      </c>
      <c r="C513" s="103">
        <v>0</v>
      </c>
      <c r="D513" s="104">
        <f t="shared" si="144"/>
        <v>0</v>
      </c>
      <c r="E513" s="103">
        <v>0</v>
      </c>
      <c r="F513" s="99">
        <f t="shared" si="149"/>
        <v>0</v>
      </c>
      <c r="G513" s="103">
        <v>0</v>
      </c>
      <c r="H513" s="104">
        <f t="shared" si="149"/>
        <v>0</v>
      </c>
      <c r="I513" s="103">
        <v>0.92300000000000004</v>
      </c>
      <c r="J513" s="99">
        <f t="shared" si="133"/>
        <v>2.832582990385176</v>
      </c>
      <c r="K513" s="103">
        <v>0</v>
      </c>
      <c r="L513" s="104">
        <f t="shared" si="134"/>
        <v>0</v>
      </c>
      <c r="M513" s="103">
        <v>0</v>
      </c>
      <c r="N513" s="99">
        <f t="shared" si="135"/>
        <v>0</v>
      </c>
      <c r="O513" s="103">
        <v>1.419</v>
      </c>
      <c r="P513" s="104">
        <f t="shared" si="136"/>
        <v>4.3547510978944368</v>
      </c>
      <c r="Q513" s="103">
        <v>0.84399999999999997</v>
      </c>
      <c r="R513" s="99">
        <f t="shared" si="137"/>
        <v>2.5901408926165641</v>
      </c>
      <c r="S513" s="103">
        <v>0</v>
      </c>
      <c r="T513" s="104">
        <f t="shared" si="138"/>
        <v>0</v>
      </c>
      <c r="U513" s="103">
        <v>0</v>
      </c>
      <c r="V513" s="99">
        <f t="shared" si="139"/>
        <v>0</v>
      </c>
      <c r="W513" s="103">
        <v>0</v>
      </c>
      <c r="X513" s="104">
        <f t="shared" si="140"/>
        <v>0</v>
      </c>
      <c r="Y513" s="103">
        <v>0</v>
      </c>
      <c r="Z513" s="99">
        <f t="shared" si="141"/>
        <v>0</v>
      </c>
      <c r="AA513" s="103">
        <v>0</v>
      </c>
      <c r="AB513" s="105">
        <f t="shared" si="142"/>
        <v>0</v>
      </c>
      <c r="AC513" s="106">
        <f t="shared" si="146"/>
        <v>3.1859999999999999</v>
      </c>
      <c r="AD513" s="105">
        <f t="shared" si="143"/>
        <v>9.7774749808961765</v>
      </c>
    </row>
    <row r="514" spans="1:30" x14ac:dyDescent="0.2">
      <c r="A514" s="101">
        <v>39228</v>
      </c>
      <c r="B514" s="102" t="s">
        <v>232</v>
      </c>
      <c r="C514" s="103">
        <v>0</v>
      </c>
      <c r="D514" s="104">
        <f t="shared" si="144"/>
        <v>0</v>
      </c>
      <c r="E514" s="103">
        <v>0</v>
      </c>
      <c r="F514" s="99">
        <f t="shared" si="149"/>
        <v>0</v>
      </c>
      <c r="G514" s="103">
        <v>0</v>
      </c>
      <c r="H514" s="104">
        <f t="shared" si="149"/>
        <v>0</v>
      </c>
      <c r="I514" s="103">
        <v>0.92100000000000004</v>
      </c>
      <c r="J514" s="99">
        <f t="shared" si="133"/>
        <v>2.8264452157581226</v>
      </c>
      <c r="K514" s="103">
        <v>0</v>
      </c>
      <c r="L514" s="104">
        <f t="shared" si="134"/>
        <v>0</v>
      </c>
      <c r="M514" s="103">
        <v>0</v>
      </c>
      <c r="N514" s="99">
        <f t="shared" si="135"/>
        <v>0</v>
      </c>
      <c r="O514" s="103">
        <v>1.4159999999999999</v>
      </c>
      <c r="P514" s="104">
        <f t="shared" si="136"/>
        <v>4.3455444359538564</v>
      </c>
      <c r="Q514" s="103">
        <v>0.84299999999999997</v>
      </c>
      <c r="R514" s="99">
        <f t="shared" si="137"/>
        <v>2.5870720053030372</v>
      </c>
      <c r="S514" s="103">
        <v>0</v>
      </c>
      <c r="T514" s="104">
        <f t="shared" si="138"/>
        <v>0</v>
      </c>
      <c r="U514" s="103">
        <v>0</v>
      </c>
      <c r="V514" s="99">
        <f t="shared" si="139"/>
        <v>0</v>
      </c>
      <c r="W514" s="103">
        <v>0</v>
      </c>
      <c r="X514" s="104">
        <f t="shared" si="140"/>
        <v>0</v>
      </c>
      <c r="Y514" s="103">
        <v>0</v>
      </c>
      <c r="Z514" s="99">
        <f t="shared" si="141"/>
        <v>0</v>
      </c>
      <c r="AA514" s="103">
        <v>0</v>
      </c>
      <c r="AB514" s="105">
        <f t="shared" si="142"/>
        <v>0</v>
      </c>
      <c r="AC514" s="106">
        <f t="shared" si="146"/>
        <v>3.1799999999999997</v>
      </c>
      <c r="AD514" s="105">
        <f t="shared" si="143"/>
        <v>9.7590616570150139</v>
      </c>
    </row>
    <row r="515" spans="1:30" x14ac:dyDescent="0.2">
      <c r="A515" s="101">
        <v>39229</v>
      </c>
      <c r="B515" s="102" t="s">
        <v>233</v>
      </c>
      <c r="C515" s="103">
        <v>0</v>
      </c>
      <c r="D515" s="104">
        <f t="shared" si="144"/>
        <v>0</v>
      </c>
      <c r="E515" s="103">
        <v>0</v>
      </c>
      <c r="F515" s="99">
        <f t="shared" si="149"/>
        <v>0</v>
      </c>
      <c r="G515" s="103">
        <v>0</v>
      </c>
      <c r="H515" s="104">
        <f t="shared" si="149"/>
        <v>0</v>
      </c>
      <c r="I515" s="103">
        <v>0.313</v>
      </c>
      <c r="J515" s="99">
        <f t="shared" si="133"/>
        <v>0.96056172913386795</v>
      </c>
      <c r="K515" s="103">
        <v>0</v>
      </c>
      <c r="L515" s="104">
        <f t="shared" si="134"/>
        <v>0</v>
      </c>
      <c r="M515" s="103">
        <v>0</v>
      </c>
      <c r="N515" s="99">
        <f t="shared" si="135"/>
        <v>0</v>
      </c>
      <c r="O515" s="103">
        <v>1.415</v>
      </c>
      <c r="P515" s="104">
        <f t="shared" si="136"/>
        <v>4.3424755486403299</v>
      </c>
      <c r="Q515" s="103">
        <v>0.84099999999999997</v>
      </c>
      <c r="R515" s="99">
        <f t="shared" si="137"/>
        <v>2.5809342306759837</v>
      </c>
      <c r="S515" s="103">
        <v>0</v>
      </c>
      <c r="T515" s="104">
        <f t="shared" si="138"/>
        <v>0</v>
      </c>
      <c r="U515" s="103">
        <v>0</v>
      </c>
      <c r="V515" s="99">
        <f t="shared" si="139"/>
        <v>0</v>
      </c>
      <c r="W515" s="103">
        <v>0</v>
      </c>
      <c r="X515" s="104">
        <f t="shared" si="140"/>
        <v>0</v>
      </c>
      <c r="Y515" s="103">
        <v>0</v>
      </c>
      <c r="Z515" s="99">
        <f t="shared" si="141"/>
        <v>0</v>
      </c>
      <c r="AA515" s="103">
        <v>0</v>
      </c>
      <c r="AB515" s="105">
        <f t="shared" si="142"/>
        <v>0</v>
      </c>
      <c r="AC515" s="106">
        <f t="shared" si="146"/>
        <v>2.569</v>
      </c>
      <c r="AD515" s="105">
        <f t="shared" si="143"/>
        <v>7.8839715084501814</v>
      </c>
    </row>
    <row r="516" spans="1:30" x14ac:dyDescent="0.2">
      <c r="A516" s="101">
        <v>39230</v>
      </c>
      <c r="B516" s="102" t="s">
        <v>234</v>
      </c>
      <c r="C516" s="103">
        <v>0</v>
      </c>
      <c r="D516" s="104">
        <f t="shared" si="144"/>
        <v>0</v>
      </c>
      <c r="E516" s="103">
        <v>0</v>
      </c>
      <c r="F516" s="99">
        <f t="shared" si="149"/>
        <v>0</v>
      </c>
      <c r="G516" s="103">
        <v>0</v>
      </c>
      <c r="H516" s="104">
        <f t="shared" si="149"/>
        <v>0</v>
      </c>
      <c r="I516" s="103">
        <v>0.28899999999999998</v>
      </c>
      <c r="J516" s="99">
        <f t="shared" si="133"/>
        <v>0.88690843360922633</v>
      </c>
      <c r="K516" s="103">
        <v>0</v>
      </c>
      <c r="L516" s="104">
        <f t="shared" si="134"/>
        <v>0</v>
      </c>
      <c r="M516" s="103">
        <v>0</v>
      </c>
      <c r="N516" s="99">
        <f t="shared" si="135"/>
        <v>0</v>
      </c>
      <c r="O516" s="103">
        <v>1.415</v>
      </c>
      <c r="P516" s="104">
        <f t="shared" si="136"/>
        <v>4.3424755486403299</v>
      </c>
      <c r="Q516" s="103">
        <v>0.83899999999999997</v>
      </c>
      <c r="R516" s="99">
        <f t="shared" si="137"/>
        <v>2.5747964560489303</v>
      </c>
      <c r="S516" s="103">
        <v>0</v>
      </c>
      <c r="T516" s="104">
        <f t="shared" si="138"/>
        <v>0</v>
      </c>
      <c r="U516" s="103">
        <v>0</v>
      </c>
      <c r="V516" s="99">
        <f t="shared" si="139"/>
        <v>0</v>
      </c>
      <c r="W516" s="103">
        <v>0</v>
      </c>
      <c r="X516" s="104">
        <f t="shared" si="140"/>
        <v>0</v>
      </c>
      <c r="Y516" s="103">
        <v>0</v>
      </c>
      <c r="Z516" s="99">
        <f t="shared" si="141"/>
        <v>0</v>
      </c>
      <c r="AA516" s="103">
        <v>0</v>
      </c>
      <c r="AB516" s="105">
        <f t="shared" si="142"/>
        <v>0</v>
      </c>
      <c r="AC516" s="106">
        <f t="shared" si="146"/>
        <v>2.5430000000000001</v>
      </c>
      <c r="AD516" s="105">
        <f t="shared" si="143"/>
        <v>7.8041804382984861</v>
      </c>
    </row>
    <row r="517" spans="1:30" x14ac:dyDescent="0.2">
      <c r="A517" s="101">
        <v>39231</v>
      </c>
      <c r="B517" s="102" t="s">
        <v>235</v>
      </c>
      <c r="C517" s="103">
        <v>0</v>
      </c>
      <c r="D517" s="104">
        <f t="shared" si="144"/>
        <v>0</v>
      </c>
      <c r="E517" s="103">
        <v>0</v>
      </c>
      <c r="F517" s="99">
        <f t="shared" si="149"/>
        <v>0</v>
      </c>
      <c r="G517" s="103">
        <v>0</v>
      </c>
      <c r="H517" s="104">
        <f t="shared" si="149"/>
        <v>0</v>
      </c>
      <c r="I517" s="103">
        <v>0.94599999999999995</v>
      </c>
      <c r="J517" s="99">
        <f t="shared" si="133"/>
        <v>2.9031673985962909</v>
      </c>
      <c r="K517" s="103">
        <v>0</v>
      </c>
      <c r="L517" s="104">
        <f t="shared" si="134"/>
        <v>0</v>
      </c>
      <c r="M517" s="103">
        <v>0</v>
      </c>
      <c r="N517" s="99">
        <f t="shared" si="135"/>
        <v>0</v>
      </c>
      <c r="O517" s="103">
        <v>1.413</v>
      </c>
      <c r="P517" s="104">
        <f t="shared" si="136"/>
        <v>4.336337774013276</v>
      </c>
      <c r="Q517" s="103">
        <v>0.82299999999999995</v>
      </c>
      <c r="R517" s="99">
        <f t="shared" si="137"/>
        <v>2.5256942590325027</v>
      </c>
      <c r="S517" s="103">
        <v>0</v>
      </c>
      <c r="T517" s="104">
        <f t="shared" si="138"/>
        <v>0</v>
      </c>
      <c r="U517" s="103">
        <v>0</v>
      </c>
      <c r="V517" s="99">
        <f t="shared" si="139"/>
        <v>0</v>
      </c>
      <c r="W517" s="103">
        <v>0</v>
      </c>
      <c r="X517" s="104">
        <f t="shared" si="140"/>
        <v>0</v>
      </c>
      <c r="Y517" s="103">
        <v>0</v>
      </c>
      <c r="Z517" s="99">
        <f t="shared" si="141"/>
        <v>0</v>
      </c>
      <c r="AA517" s="103">
        <v>0</v>
      </c>
      <c r="AB517" s="105">
        <f t="shared" si="142"/>
        <v>0</v>
      </c>
      <c r="AC517" s="106">
        <f t="shared" si="146"/>
        <v>3.1819999999999999</v>
      </c>
      <c r="AD517" s="105">
        <f t="shared" si="143"/>
        <v>9.7651994316420687</v>
      </c>
    </row>
    <row r="518" spans="1:30" x14ac:dyDescent="0.2">
      <c r="A518" s="101">
        <v>39232</v>
      </c>
      <c r="B518" s="102" t="s">
        <v>236</v>
      </c>
      <c r="C518" s="103">
        <v>0</v>
      </c>
      <c r="D518" s="104">
        <f t="shared" si="144"/>
        <v>0</v>
      </c>
      <c r="E518" s="103">
        <v>0</v>
      </c>
      <c r="F518" s="99">
        <f t="shared" si="149"/>
        <v>0</v>
      </c>
      <c r="G518" s="103">
        <v>0</v>
      </c>
      <c r="H518" s="104">
        <f t="shared" si="149"/>
        <v>0</v>
      </c>
      <c r="I518" s="103">
        <v>0.93300000000000005</v>
      </c>
      <c r="J518" s="99">
        <f t="shared" si="133"/>
        <v>2.8632718635204433</v>
      </c>
      <c r="K518" s="103">
        <v>0</v>
      </c>
      <c r="L518" s="104">
        <f t="shared" si="134"/>
        <v>0</v>
      </c>
      <c r="M518" s="103">
        <v>0</v>
      </c>
      <c r="N518" s="99">
        <f t="shared" si="135"/>
        <v>0</v>
      </c>
      <c r="O518" s="103">
        <v>1.415</v>
      </c>
      <c r="P518" s="104">
        <f t="shared" si="136"/>
        <v>4.3424755486403299</v>
      </c>
      <c r="Q518" s="103">
        <v>0.83</v>
      </c>
      <c r="R518" s="99">
        <f t="shared" si="137"/>
        <v>2.5471764702271895</v>
      </c>
      <c r="S518" s="103">
        <v>0</v>
      </c>
      <c r="T518" s="104">
        <f t="shared" si="138"/>
        <v>0</v>
      </c>
      <c r="U518" s="103">
        <v>0</v>
      </c>
      <c r="V518" s="99">
        <f t="shared" si="139"/>
        <v>0</v>
      </c>
      <c r="W518" s="103">
        <v>0</v>
      </c>
      <c r="X518" s="104">
        <f t="shared" si="140"/>
        <v>0</v>
      </c>
      <c r="Y518" s="103">
        <v>0</v>
      </c>
      <c r="Z518" s="99">
        <f t="shared" si="141"/>
        <v>0</v>
      </c>
      <c r="AA518" s="103">
        <v>1.343</v>
      </c>
      <c r="AB518" s="105">
        <f t="shared" si="142"/>
        <v>4.1215156620664049</v>
      </c>
      <c r="AC518" s="106">
        <f t="shared" si="146"/>
        <v>4.5209999999999999</v>
      </c>
      <c r="AD518" s="105">
        <f t="shared" si="143"/>
        <v>13.874439544454367</v>
      </c>
    </row>
    <row r="519" spans="1:30" x14ac:dyDescent="0.2">
      <c r="A519" s="101">
        <v>39233</v>
      </c>
      <c r="B519" s="102" t="s">
        <v>270</v>
      </c>
      <c r="C519" s="103">
        <v>0</v>
      </c>
      <c r="D519" s="104">
        <f t="shared" si="144"/>
        <v>0</v>
      </c>
      <c r="E519" s="103">
        <v>0</v>
      </c>
      <c r="F519" s="99">
        <f t="shared" si="149"/>
        <v>0</v>
      </c>
      <c r="G519" s="103">
        <v>0</v>
      </c>
      <c r="H519" s="104">
        <f t="shared" si="149"/>
        <v>0</v>
      </c>
      <c r="I519" s="103">
        <v>0.92600000000000005</v>
      </c>
      <c r="J519" s="99">
        <f t="shared" si="133"/>
        <v>2.8417896523257564</v>
      </c>
      <c r="K519" s="103">
        <v>0</v>
      </c>
      <c r="L519" s="104">
        <f t="shared" si="134"/>
        <v>0</v>
      </c>
      <c r="M519" s="103">
        <v>0</v>
      </c>
      <c r="N519" s="99">
        <f t="shared" si="135"/>
        <v>0</v>
      </c>
      <c r="O519" s="103">
        <v>1.4119999999999999</v>
      </c>
      <c r="P519" s="104">
        <f t="shared" si="136"/>
        <v>4.3332688866997495</v>
      </c>
      <c r="Q519" s="103">
        <v>0.83699999999999997</v>
      </c>
      <c r="R519" s="99">
        <f t="shared" si="137"/>
        <v>2.5686586814218768</v>
      </c>
      <c r="S519" s="103">
        <v>0</v>
      </c>
      <c r="T519" s="104">
        <f t="shared" si="138"/>
        <v>0</v>
      </c>
      <c r="U519" s="103">
        <v>0</v>
      </c>
      <c r="V519" s="99">
        <f t="shared" si="139"/>
        <v>0</v>
      </c>
      <c r="W519" s="103">
        <v>0</v>
      </c>
      <c r="X519" s="104">
        <f t="shared" si="140"/>
        <v>0</v>
      </c>
      <c r="Y519" s="103">
        <v>0</v>
      </c>
      <c r="Z519" s="99">
        <f t="shared" si="141"/>
        <v>0</v>
      </c>
      <c r="AA519" s="103">
        <v>0.78</v>
      </c>
      <c r="AB519" s="105">
        <f t="shared" si="142"/>
        <v>2.3937321045508528</v>
      </c>
      <c r="AC519" s="106">
        <f t="shared" si="146"/>
        <v>3.9550000000000001</v>
      </c>
      <c r="AD519" s="105">
        <f t="shared" si="143"/>
        <v>12.137449324998235</v>
      </c>
    </row>
    <row r="520" spans="1:30" x14ac:dyDescent="0.2">
      <c r="A520" s="101">
        <v>39234</v>
      </c>
      <c r="B520" s="102" t="s">
        <v>239</v>
      </c>
      <c r="C520" s="103">
        <v>0</v>
      </c>
      <c r="D520" s="104">
        <f t="shared" si="144"/>
        <v>0</v>
      </c>
      <c r="E520" s="103">
        <v>0</v>
      </c>
      <c r="F520" s="99">
        <f t="shared" si="149"/>
        <v>0</v>
      </c>
      <c r="G520" s="103">
        <v>0</v>
      </c>
      <c r="H520" s="104">
        <f t="shared" si="149"/>
        <v>0</v>
      </c>
      <c r="I520" s="103">
        <v>0.92300000000000004</v>
      </c>
      <c r="J520" s="99">
        <f t="shared" si="133"/>
        <v>2.832582990385176</v>
      </c>
      <c r="K520" s="103">
        <v>0</v>
      </c>
      <c r="L520" s="104">
        <f t="shared" si="134"/>
        <v>0</v>
      </c>
      <c r="M520" s="103">
        <v>0</v>
      </c>
      <c r="N520" s="99">
        <f t="shared" si="135"/>
        <v>0</v>
      </c>
      <c r="O520" s="103">
        <v>1.411</v>
      </c>
      <c r="P520" s="104">
        <f t="shared" si="136"/>
        <v>4.3301999993862221</v>
      </c>
      <c r="Q520" s="103">
        <v>0.83699999999999997</v>
      </c>
      <c r="R520" s="99">
        <f t="shared" si="137"/>
        <v>2.5686586814218768</v>
      </c>
      <c r="S520" s="103">
        <v>0</v>
      </c>
      <c r="T520" s="104">
        <f t="shared" si="138"/>
        <v>0</v>
      </c>
      <c r="U520" s="103">
        <v>0</v>
      </c>
      <c r="V520" s="99">
        <f t="shared" si="139"/>
        <v>0</v>
      </c>
      <c r="W520" s="103">
        <v>0</v>
      </c>
      <c r="X520" s="104">
        <f t="shared" si="140"/>
        <v>0</v>
      </c>
      <c r="Y520" s="103">
        <v>0</v>
      </c>
      <c r="Z520" s="99">
        <f t="shared" si="141"/>
        <v>0</v>
      </c>
      <c r="AA520" s="103">
        <v>0</v>
      </c>
      <c r="AB520" s="105">
        <f t="shared" si="142"/>
        <v>0</v>
      </c>
      <c r="AC520" s="106">
        <f t="shared" si="146"/>
        <v>3.1710000000000003</v>
      </c>
      <c r="AD520" s="105">
        <f t="shared" si="143"/>
        <v>9.7314416711932772</v>
      </c>
    </row>
    <row r="521" spans="1:30" x14ac:dyDescent="0.2">
      <c r="A521" s="101">
        <v>39235</v>
      </c>
      <c r="B521" s="102" t="s">
        <v>240</v>
      </c>
      <c r="C521" s="103">
        <v>0</v>
      </c>
      <c r="D521" s="104">
        <f t="shared" si="144"/>
        <v>0</v>
      </c>
      <c r="E521" s="103">
        <v>0</v>
      </c>
      <c r="F521" s="99">
        <f t="shared" si="149"/>
        <v>0</v>
      </c>
      <c r="G521" s="103">
        <v>0</v>
      </c>
      <c r="H521" s="104">
        <f t="shared" si="149"/>
        <v>0</v>
      </c>
      <c r="I521" s="103">
        <v>0.92</v>
      </c>
      <c r="J521" s="99">
        <f t="shared" si="133"/>
        <v>2.8233763284445956</v>
      </c>
      <c r="K521" s="103">
        <v>0</v>
      </c>
      <c r="L521" s="104">
        <f t="shared" si="134"/>
        <v>0</v>
      </c>
      <c r="M521" s="103">
        <v>0</v>
      </c>
      <c r="N521" s="99">
        <f t="shared" si="135"/>
        <v>0</v>
      </c>
      <c r="O521" s="103">
        <v>1.4119999999999999</v>
      </c>
      <c r="P521" s="104">
        <f t="shared" si="136"/>
        <v>4.3332688866997495</v>
      </c>
      <c r="Q521" s="103">
        <v>0.83899999999999997</v>
      </c>
      <c r="R521" s="99">
        <f t="shared" si="137"/>
        <v>2.5747964560489303</v>
      </c>
      <c r="S521" s="103">
        <v>0</v>
      </c>
      <c r="T521" s="104">
        <f t="shared" si="138"/>
        <v>0</v>
      </c>
      <c r="U521" s="103">
        <v>0</v>
      </c>
      <c r="V521" s="99">
        <f t="shared" si="139"/>
        <v>0</v>
      </c>
      <c r="W521" s="103">
        <v>0</v>
      </c>
      <c r="X521" s="104">
        <f t="shared" si="140"/>
        <v>0</v>
      </c>
      <c r="Y521" s="103">
        <v>0</v>
      </c>
      <c r="Z521" s="99">
        <f t="shared" si="141"/>
        <v>0</v>
      </c>
      <c r="AA521" s="103">
        <v>1.127</v>
      </c>
      <c r="AB521" s="105">
        <f t="shared" si="142"/>
        <v>3.4586360023446301</v>
      </c>
      <c r="AC521" s="106">
        <f t="shared" si="146"/>
        <v>4.298</v>
      </c>
      <c r="AD521" s="105">
        <f t="shared" si="143"/>
        <v>13.190077673537905</v>
      </c>
    </row>
    <row r="522" spans="1:30" x14ac:dyDescent="0.2">
      <c r="A522" s="101">
        <v>39236</v>
      </c>
      <c r="B522" s="102" t="s">
        <v>241</v>
      </c>
      <c r="C522" s="103">
        <v>0</v>
      </c>
      <c r="D522" s="104">
        <f t="shared" si="144"/>
        <v>0</v>
      </c>
      <c r="E522" s="103">
        <v>0</v>
      </c>
      <c r="F522" s="99">
        <f t="shared" si="149"/>
        <v>0</v>
      </c>
      <c r="G522" s="103">
        <v>0</v>
      </c>
      <c r="H522" s="104">
        <f t="shared" si="149"/>
        <v>0</v>
      </c>
      <c r="I522" s="103">
        <v>0.91900000000000004</v>
      </c>
      <c r="J522" s="99">
        <f t="shared" si="133"/>
        <v>2.8203074411310691</v>
      </c>
      <c r="K522" s="103">
        <v>0</v>
      </c>
      <c r="L522" s="104">
        <f t="shared" si="134"/>
        <v>0</v>
      </c>
      <c r="M522" s="103">
        <v>0</v>
      </c>
      <c r="N522" s="99">
        <f t="shared" si="135"/>
        <v>0</v>
      </c>
      <c r="O522" s="103">
        <v>1.41</v>
      </c>
      <c r="P522" s="104">
        <f t="shared" si="136"/>
        <v>4.3271311120726956</v>
      </c>
      <c r="Q522" s="103">
        <v>0.83899999999999997</v>
      </c>
      <c r="R522" s="99">
        <f t="shared" si="137"/>
        <v>2.5747964560489303</v>
      </c>
      <c r="S522" s="103">
        <v>0</v>
      </c>
      <c r="T522" s="104">
        <f t="shared" si="138"/>
        <v>0</v>
      </c>
      <c r="U522" s="103">
        <v>0</v>
      </c>
      <c r="V522" s="99">
        <f t="shared" si="139"/>
        <v>0</v>
      </c>
      <c r="W522" s="103">
        <v>0</v>
      </c>
      <c r="X522" s="104">
        <f t="shared" si="140"/>
        <v>0</v>
      </c>
      <c r="Y522" s="103">
        <v>0</v>
      </c>
      <c r="Z522" s="99">
        <f t="shared" si="141"/>
        <v>0</v>
      </c>
      <c r="AA522" s="103">
        <v>0</v>
      </c>
      <c r="AB522" s="105">
        <f t="shared" si="142"/>
        <v>0</v>
      </c>
      <c r="AC522" s="106">
        <f t="shared" si="146"/>
        <v>3.1679999999999997</v>
      </c>
      <c r="AD522" s="105">
        <f t="shared" si="143"/>
        <v>9.7222350092526941</v>
      </c>
    </row>
    <row r="523" spans="1:30" x14ac:dyDescent="0.2">
      <c r="A523" s="101">
        <v>39237</v>
      </c>
      <c r="B523" s="102" t="s">
        <v>242</v>
      </c>
      <c r="C523" s="103">
        <v>0</v>
      </c>
      <c r="D523" s="104">
        <f t="shared" si="144"/>
        <v>0</v>
      </c>
      <c r="E523" s="103">
        <v>0</v>
      </c>
      <c r="F523" s="99">
        <f t="shared" si="149"/>
        <v>0</v>
      </c>
      <c r="G523" s="103">
        <v>0</v>
      </c>
      <c r="H523" s="104">
        <f t="shared" si="149"/>
        <v>0</v>
      </c>
      <c r="I523" s="103">
        <v>0.91600000000000004</v>
      </c>
      <c r="J523" s="99">
        <f t="shared" si="133"/>
        <v>2.8111007791904887</v>
      </c>
      <c r="K523" s="103">
        <v>0</v>
      </c>
      <c r="L523" s="104">
        <f t="shared" si="134"/>
        <v>0</v>
      </c>
      <c r="M523" s="103">
        <v>0</v>
      </c>
      <c r="N523" s="99">
        <f t="shared" si="135"/>
        <v>0</v>
      </c>
      <c r="O523" s="103">
        <v>1.4079999999999999</v>
      </c>
      <c r="P523" s="104">
        <f t="shared" si="136"/>
        <v>4.3209933374456426</v>
      </c>
      <c r="Q523" s="103">
        <v>0.83699999999999997</v>
      </c>
      <c r="R523" s="99">
        <f t="shared" si="137"/>
        <v>2.5686586814218768</v>
      </c>
      <c r="S523" s="103">
        <v>0</v>
      </c>
      <c r="T523" s="104">
        <f t="shared" si="138"/>
        <v>0</v>
      </c>
      <c r="U523" s="103">
        <v>0</v>
      </c>
      <c r="V523" s="99">
        <f t="shared" si="139"/>
        <v>0</v>
      </c>
      <c r="W523" s="103">
        <v>0</v>
      </c>
      <c r="X523" s="104">
        <f t="shared" si="140"/>
        <v>0</v>
      </c>
      <c r="Y523" s="103">
        <v>0</v>
      </c>
      <c r="Z523" s="99">
        <f t="shared" si="141"/>
        <v>0</v>
      </c>
      <c r="AA523" s="103">
        <v>0</v>
      </c>
      <c r="AB523" s="105">
        <f t="shared" si="142"/>
        <v>0</v>
      </c>
      <c r="AC523" s="106">
        <f t="shared" si="146"/>
        <v>3.1609999999999996</v>
      </c>
      <c r="AD523" s="105">
        <f t="shared" si="143"/>
        <v>9.7007527980580068</v>
      </c>
    </row>
    <row r="524" spans="1:30" x14ac:dyDescent="0.2">
      <c r="A524" s="101">
        <v>39238</v>
      </c>
      <c r="B524" s="102" t="s">
        <v>243</v>
      </c>
      <c r="C524" s="103">
        <v>0</v>
      </c>
      <c r="D524" s="104">
        <f t="shared" si="144"/>
        <v>0</v>
      </c>
      <c r="E524" s="103">
        <v>0</v>
      </c>
      <c r="F524" s="99">
        <f t="shared" si="149"/>
        <v>0</v>
      </c>
      <c r="G524" s="103">
        <v>0</v>
      </c>
      <c r="H524" s="104">
        <f t="shared" si="149"/>
        <v>0</v>
      </c>
      <c r="I524" s="103">
        <v>0.91900000000000004</v>
      </c>
      <c r="J524" s="99">
        <f t="shared" si="133"/>
        <v>2.8203074411310691</v>
      </c>
      <c r="K524" s="103">
        <v>0</v>
      </c>
      <c r="L524" s="104">
        <f t="shared" si="134"/>
        <v>0</v>
      </c>
      <c r="M524" s="103">
        <v>0</v>
      </c>
      <c r="N524" s="99">
        <f t="shared" si="135"/>
        <v>0</v>
      </c>
      <c r="O524" s="103">
        <v>1.411</v>
      </c>
      <c r="P524" s="104">
        <f t="shared" si="136"/>
        <v>4.3301999993862221</v>
      </c>
      <c r="Q524" s="103">
        <v>0.84099999999999997</v>
      </c>
      <c r="R524" s="99">
        <f t="shared" si="137"/>
        <v>2.5809342306759837</v>
      </c>
      <c r="S524" s="103">
        <v>0</v>
      </c>
      <c r="T524" s="104">
        <f t="shared" si="138"/>
        <v>0</v>
      </c>
      <c r="U524" s="103">
        <v>0</v>
      </c>
      <c r="V524" s="99">
        <f t="shared" si="139"/>
        <v>0</v>
      </c>
      <c r="W524" s="103">
        <v>0</v>
      </c>
      <c r="X524" s="104">
        <f t="shared" si="140"/>
        <v>0</v>
      </c>
      <c r="Y524" s="103">
        <v>0</v>
      </c>
      <c r="Z524" s="99">
        <f t="shared" si="141"/>
        <v>0</v>
      </c>
      <c r="AA524" s="103">
        <v>0</v>
      </c>
      <c r="AB524" s="105">
        <f t="shared" si="142"/>
        <v>0</v>
      </c>
      <c r="AC524" s="106">
        <f t="shared" si="146"/>
        <v>3.1710000000000003</v>
      </c>
      <c r="AD524" s="105">
        <f t="shared" si="143"/>
        <v>9.7314416711932772</v>
      </c>
    </row>
    <row r="525" spans="1:30" x14ac:dyDescent="0.2">
      <c r="A525" s="101">
        <v>39239</v>
      </c>
      <c r="B525" s="102" t="s">
        <v>244</v>
      </c>
      <c r="C525" s="103">
        <v>0</v>
      </c>
      <c r="D525" s="104">
        <f t="shared" si="144"/>
        <v>0</v>
      </c>
      <c r="E525" s="103">
        <v>0</v>
      </c>
      <c r="F525" s="99">
        <f t="shared" si="149"/>
        <v>0</v>
      </c>
      <c r="G525" s="103">
        <v>0</v>
      </c>
      <c r="H525" s="104">
        <f t="shared" si="149"/>
        <v>0</v>
      </c>
      <c r="I525" s="103">
        <v>0.91600000000000004</v>
      </c>
      <c r="J525" s="99">
        <f t="shared" ref="J525:J588" si="150">I525*1000000/325851</f>
        <v>2.8111007791904887</v>
      </c>
      <c r="K525" s="103">
        <v>0</v>
      </c>
      <c r="L525" s="104">
        <f t="shared" ref="L525:L588" si="151">K525*1000000/325851</f>
        <v>0</v>
      </c>
      <c r="M525" s="103">
        <v>0</v>
      </c>
      <c r="N525" s="99">
        <f t="shared" ref="N525:N588" si="152">M525*1000000/325851</f>
        <v>0</v>
      </c>
      <c r="O525" s="103">
        <v>1.4079999999999999</v>
      </c>
      <c r="P525" s="104">
        <f t="shared" ref="P525:P588" si="153">O525*1000000/325851</f>
        <v>4.3209933374456426</v>
      </c>
      <c r="Q525" s="103">
        <v>0.83499999999999996</v>
      </c>
      <c r="R525" s="99">
        <f t="shared" ref="R525:R588" si="154">Q525*1000000/325851</f>
        <v>2.5625209067948234</v>
      </c>
      <c r="S525" s="103">
        <v>0</v>
      </c>
      <c r="T525" s="104">
        <f t="shared" ref="T525:T588" si="155">S525*1000000/325851</f>
        <v>0</v>
      </c>
      <c r="U525" s="103">
        <v>0</v>
      </c>
      <c r="V525" s="99">
        <f t="shared" ref="V525:V588" si="156">U525*1000000/325851</f>
        <v>0</v>
      </c>
      <c r="W525" s="103">
        <v>0</v>
      </c>
      <c r="X525" s="104">
        <f t="shared" ref="X525:X588" si="157">W525*1000000/325851</f>
        <v>0</v>
      </c>
      <c r="Y525" s="103">
        <v>0</v>
      </c>
      <c r="Z525" s="99">
        <f t="shared" ref="Z525:Z588" si="158">Y525*1000000/325851</f>
        <v>0</v>
      </c>
      <c r="AA525" s="103">
        <v>0</v>
      </c>
      <c r="AB525" s="105">
        <f t="shared" ref="AB525:AB588" si="159">AA525*1000000/325851</f>
        <v>0</v>
      </c>
      <c r="AC525" s="106">
        <f t="shared" si="146"/>
        <v>3.1589999999999998</v>
      </c>
      <c r="AD525" s="105">
        <f t="shared" ref="AD525:AD588" si="160">AC525*1000000/325851</f>
        <v>9.6946150234309538</v>
      </c>
    </row>
    <row r="526" spans="1:30" x14ac:dyDescent="0.2">
      <c r="A526" s="101">
        <v>39240</v>
      </c>
      <c r="B526" s="102" t="s">
        <v>245</v>
      </c>
      <c r="C526" s="103">
        <v>0</v>
      </c>
      <c r="D526" s="104">
        <f t="shared" ref="D526:D589" si="161">C526*1000000/325851</f>
        <v>0</v>
      </c>
      <c r="E526" s="103">
        <v>0</v>
      </c>
      <c r="F526" s="99">
        <f t="shared" ref="F526:H541" si="162">E526*1000000/325851</f>
        <v>0</v>
      </c>
      <c r="G526" s="103">
        <v>0</v>
      </c>
      <c r="H526" s="104">
        <f t="shared" si="162"/>
        <v>0</v>
      </c>
      <c r="I526" s="103">
        <v>0.91200000000000003</v>
      </c>
      <c r="J526" s="99">
        <f t="shared" si="150"/>
        <v>2.7988252299363818</v>
      </c>
      <c r="K526" s="103">
        <v>0</v>
      </c>
      <c r="L526" s="104">
        <f t="shared" si="151"/>
        <v>0</v>
      </c>
      <c r="M526" s="103">
        <v>0</v>
      </c>
      <c r="N526" s="99">
        <f t="shared" si="152"/>
        <v>0</v>
      </c>
      <c r="O526" s="103">
        <v>1.4079999999999999</v>
      </c>
      <c r="P526" s="104">
        <f t="shared" si="153"/>
        <v>4.3209933374456426</v>
      </c>
      <c r="Q526" s="103">
        <v>0.83799999999999997</v>
      </c>
      <c r="R526" s="99">
        <f t="shared" si="154"/>
        <v>2.5717275687354038</v>
      </c>
      <c r="S526" s="103">
        <v>0</v>
      </c>
      <c r="T526" s="104">
        <f t="shared" si="155"/>
        <v>0</v>
      </c>
      <c r="U526" s="103">
        <v>0</v>
      </c>
      <c r="V526" s="99">
        <f t="shared" si="156"/>
        <v>0</v>
      </c>
      <c r="W526" s="103">
        <v>0</v>
      </c>
      <c r="X526" s="104">
        <f t="shared" si="157"/>
        <v>0</v>
      </c>
      <c r="Y526" s="103">
        <v>0</v>
      </c>
      <c r="Z526" s="99">
        <f t="shared" si="158"/>
        <v>0</v>
      </c>
      <c r="AA526" s="103">
        <v>0</v>
      </c>
      <c r="AB526" s="105">
        <f t="shared" si="159"/>
        <v>0</v>
      </c>
      <c r="AC526" s="106">
        <f t="shared" ref="AC526:AC589" si="163">C526+E526+G526+I526+K526+M526+O526+Q526+S526+U526+W526+Y526+AA526</f>
        <v>3.1579999999999999</v>
      </c>
      <c r="AD526" s="105">
        <f t="shared" si="160"/>
        <v>9.6915461361174273</v>
      </c>
    </row>
    <row r="527" spans="1:30" x14ac:dyDescent="0.2">
      <c r="A527" s="101">
        <v>39241</v>
      </c>
      <c r="B527" s="102" t="s">
        <v>246</v>
      </c>
      <c r="C527" s="103">
        <v>0</v>
      </c>
      <c r="D527" s="104">
        <f t="shared" si="161"/>
        <v>0</v>
      </c>
      <c r="E527" s="103">
        <v>0</v>
      </c>
      <c r="F527" s="99">
        <f t="shared" si="162"/>
        <v>0</v>
      </c>
      <c r="G527" s="103">
        <v>0</v>
      </c>
      <c r="H527" s="104">
        <f t="shared" si="162"/>
        <v>0</v>
      </c>
      <c r="I527" s="103">
        <v>0.91100000000000003</v>
      </c>
      <c r="J527" s="99">
        <f t="shared" si="150"/>
        <v>2.7957563426228553</v>
      </c>
      <c r="K527" s="103">
        <v>0</v>
      </c>
      <c r="L527" s="104">
        <f t="shared" si="151"/>
        <v>0</v>
      </c>
      <c r="M527" s="103">
        <v>0</v>
      </c>
      <c r="N527" s="99">
        <f t="shared" si="152"/>
        <v>0</v>
      </c>
      <c r="O527" s="103">
        <v>1.4079999999999999</v>
      </c>
      <c r="P527" s="104">
        <f t="shared" si="153"/>
        <v>4.3209933374456426</v>
      </c>
      <c r="Q527" s="103">
        <v>0.83799999999999997</v>
      </c>
      <c r="R527" s="99">
        <f t="shared" si="154"/>
        <v>2.5717275687354038</v>
      </c>
      <c r="S527" s="103">
        <v>0</v>
      </c>
      <c r="T527" s="104">
        <f t="shared" si="155"/>
        <v>0</v>
      </c>
      <c r="U527" s="103">
        <v>0</v>
      </c>
      <c r="V527" s="99">
        <f t="shared" si="156"/>
        <v>0</v>
      </c>
      <c r="W527" s="103">
        <v>0</v>
      </c>
      <c r="X527" s="104">
        <f t="shared" si="157"/>
        <v>0</v>
      </c>
      <c r="Y527" s="103">
        <v>0</v>
      </c>
      <c r="Z527" s="99">
        <f t="shared" si="158"/>
        <v>0</v>
      </c>
      <c r="AA527" s="103">
        <v>0</v>
      </c>
      <c r="AB527" s="105">
        <f t="shared" si="159"/>
        <v>0</v>
      </c>
      <c r="AC527" s="106">
        <f t="shared" si="163"/>
        <v>3.157</v>
      </c>
      <c r="AD527" s="105">
        <f t="shared" si="160"/>
        <v>9.6884772488039008</v>
      </c>
    </row>
    <row r="528" spans="1:30" x14ac:dyDescent="0.2">
      <c r="A528" s="101">
        <v>39242</v>
      </c>
      <c r="B528" s="102" t="s">
        <v>247</v>
      </c>
      <c r="C528" s="103">
        <v>0</v>
      </c>
      <c r="D528" s="104">
        <f t="shared" si="161"/>
        <v>0</v>
      </c>
      <c r="E528" s="103">
        <v>0</v>
      </c>
      <c r="F528" s="99">
        <f t="shared" si="162"/>
        <v>0</v>
      </c>
      <c r="G528" s="103">
        <v>0</v>
      </c>
      <c r="H528" s="104">
        <f t="shared" si="162"/>
        <v>0</v>
      </c>
      <c r="I528" s="103">
        <v>0.91</v>
      </c>
      <c r="J528" s="99">
        <f t="shared" si="150"/>
        <v>2.7926874553093284</v>
      </c>
      <c r="K528" s="103">
        <v>0</v>
      </c>
      <c r="L528" s="104">
        <f t="shared" si="151"/>
        <v>0</v>
      </c>
      <c r="M528" s="103">
        <v>0</v>
      </c>
      <c r="N528" s="99">
        <f t="shared" si="152"/>
        <v>0</v>
      </c>
      <c r="O528" s="103">
        <v>1.405</v>
      </c>
      <c r="P528" s="104">
        <f t="shared" si="153"/>
        <v>4.3117866755050622</v>
      </c>
      <c r="Q528" s="103">
        <v>0.83599999999999997</v>
      </c>
      <c r="R528" s="99">
        <f t="shared" si="154"/>
        <v>2.5655897941083503</v>
      </c>
      <c r="S528" s="103">
        <v>0</v>
      </c>
      <c r="T528" s="104">
        <f t="shared" si="155"/>
        <v>0</v>
      </c>
      <c r="U528" s="103">
        <v>0</v>
      </c>
      <c r="V528" s="99">
        <f t="shared" si="156"/>
        <v>0</v>
      </c>
      <c r="W528" s="103">
        <v>0</v>
      </c>
      <c r="X528" s="104">
        <f t="shared" si="157"/>
        <v>0</v>
      </c>
      <c r="Y528" s="103">
        <v>0</v>
      </c>
      <c r="Z528" s="99">
        <f t="shared" si="158"/>
        <v>0</v>
      </c>
      <c r="AA528" s="103">
        <v>0</v>
      </c>
      <c r="AB528" s="105">
        <f t="shared" si="159"/>
        <v>0</v>
      </c>
      <c r="AC528" s="106">
        <f t="shared" si="163"/>
        <v>3.1509999999999998</v>
      </c>
      <c r="AD528" s="105">
        <f t="shared" si="160"/>
        <v>9.67006392492274</v>
      </c>
    </row>
    <row r="529" spans="1:30" x14ac:dyDescent="0.2">
      <c r="A529" s="101">
        <v>39243</v>
      </c>
      <c r="B529" s="102" t="s">
        <v>248</v>
      </c>
      <c r="C529" s="103">
        <v>0</v>
      </c>
      <c r="D529" s="104">
        <f t="shared" si="161"/>
        <v>0</v>
      </c>
      <c r="E529" s="103">
        <v>0</v>
      </c>
      <c r="F529" s="99">
        <f t="shared" si="162"/>
        <v>0</v>
      </c>
      <c r="G529" s="103">
        <v>0</v>
      </c>
      <c r="H529" s="104">
        <f t="shared" si="162"/>
        <v>0</v>
      </c>
      <c r="I529" s="103">
        <v>0.91100000000000003</v>
      </c>
      <c r="J529" s="99">
        <f t="shared" si="150"/>
        <v>2.7957563426228553</v>
      </c>
      <c r="K529" s="103">
        <v>0</v>
      </c>
      <c r="L529" s="104">
        <f t="shared" si="151"/>
        <v>0</v>
      </c>
      <c r="M529" s="103">
        <v>0.114</v>
      </c>
      <c r="N529" s="99">
        <f t="shared" si="152"/>
        <v>0.34985315374204773</v>
      </c>
      <c r="O529" s="103">
        <v>1.0089999999999999</v>
      </c>
      <c r="P529" s="104">
        <f t="shared" si="153"/>
        <v>3.0965072993484748</v>
      </c>
      <c r="Q529" s="103">
        <v>0.84199999999999997</v>
      </c>
      <c r="R529" s="99">
        <f t="shared" si="154"/>
        <v>2.5840031179895107</v>
      </c>
      <c r="S529" s="103">
        <v>0</v>
      </c>
      <c r="T529" s="104">
        <f t="shared" si="155"/>
        <v>0</v>
      </c>
      <c r="U529" s="103">
        <v>0</v>
      </c>
      <c r="V529" s="99">
        <f t="shared" si="156"/>
        <v>0</v>
      </c>
      <c r="W529" s="103">
        <v>0</v>
      </c>
      <c r="X529" s="104">
        <f t="shared" si="157"/>
        <v>0</v>
      </c>
      <c r="Y529" s="103">
        <v>0</v>
      </c>
      <c r="Z529" s="99">
        <f t="shared" si="158"/>
        <v>0</v>
      </c>
      <c r="AA529" s="103">
        <v>0</v>
      </c>
      <c r="AB529" s="105">
        <f t="shared" si="159"/>
        <v>0</v>
      </c>
      <c r="AC529" s="106">
        <f t="shared" si="163"/>
        <v>2.8759999999999999</v>
      </c>
      <c r="AD529" s="105">
        <f t="shared" si="160"/>
        <v>8.8261199137028896</v>
      </c>
    </row>
    <row r="530" spans="1:30" x14ac:dyDescent="0.2">
      <c r="A530" s="101">
        <v>39244</v>
      </c>
      <c r="B530" s="102" t="s">
        <v>249</v>
      </c>
      <c r="C530" s="103">
        <v>0</v>
      </c>
      <c r="D530" s="104">
        <f t="shared" si="161"/>
        <v>0</v>
      </c>
      <c r="E530" s="103">
        <v>0</v>
      </c>
      <c r="F530" s="99">
        <f t="shared" si="162"/>
        <v>0</v>
      </c>
      <c r="G530" s="103">
        <v>0</v>
      </c>
      <c r="H530" s="104">
        <f t="shared" si="162"/>
        <v>0</v>
      </c>
      <c r="I530" s="103">
        <v>0.90100000000000002</v>
      </c>
      <c r="J530" s="99">
        <f t="shared" si="150"/>
        <v>2.7650674694875881</v>
      </c>
      <c r="K530" s="103">
        <v>0</v>
      </c>
      <c r="L530" s="104">
        <f t="shared" si="151"/>
        <v>0</v>
      </c>
      <c r="M530" s="103">
        <v>0.76</v>
      </c>
      <c r="N530" s="99">
        <f t="shared" si="152"/>
        <v>2.3323543582803183</v>
      </c>
      <c r="O530" s="103">
        <v>0.52100000000000002</v>
      </c>
      <c r="P530" s="104">
        <f t="shared" si="153"/>
        <v>1.5988902903474287</v>
      </c>
      <c r="Q530" s="103">
        <v>0.83299999999999996</v>
      </c>
      <c r="R530" s="99">
        <f t="shared" si="154"/>
        <v>2.5563831321677699</v>
      </c>
      <c r="S530" s="103">
        <v>0</v>
      </c>
      <c r="T530" s="104">
        <f t="shared" si="155"/>
        <v>0</v>
      </c>
      <c r="U530" s="103">
        <v>0</v>
      </c>
      <c r="V530" s="99">
        <f t="shared" si="156"/>
        <v>0</v>
      </c>
      <c r="W530" s="103">
        <v>0</v>
      </c>
      <c r="X530" s="104">
        <f t="shared" si="157"/>
        <v>0</v>
      </c>
      <c r="Y530" s="103">
        <v>0</v>
      </c>
      <c r="Z530" s="99">
        <f t="shared" si="158"/>
        <v>0</v>
      </c>
      <c r="AA530" s="103">
        <v>0</v>
      </c>
      <c r="AB530" s="105">
        <f t="shared" si="159"/>
        <v>0</v>
      </c>
      <c r="AC530" s="106">
        <f t="shared" si="163"/>
        <v>3.0149999999999997</v>
      </c>
      <c r="AD530" s="105">
        <f t="shared" si="160"/>
        <v>9.2526952502831037</v>
      </c>
    </row>
    <row r="531" spans="1:30" x14ac:dyDescent="0.2">
      <c r="A531" s="101">
        <v>39245</v>
      </c>
      <c r="B531" s="102" t="s">
        <v>250</v>
      </c>
      <c r="C531" s="103">
        <v>0</v>
      </c>
      <c r="D531" s="104">
        <f t="shared" si="161"/>
        <v>0</v>
      </c>
      <c r="E531" s="103">
        <v>0</v>
      </c>
      <c r="F531" s="99">
        <f t="shared" si="162"/>
        <v>0</v>
      </c>
      <c r="G531" s="103">
        <v>0</v>
      </c>
      <c r="H531" s="104">
        <f t="shared" si="162"/>
        <v>0</v>
      </c>
      <c r="I531" s="103">
        <v>0.26800000000000002</v>
      </c>
      <c r="J531" s="99">
        <f t="shared" si="150"/>
        <v>0.82246180002516489</v>
      </c>
      <c r="K531" s="103">
        <v>0</v>
      </c>
      <c r="L531" s="104">
        <f t="shared" si="151"/>
        <v>0</v>
      </c>
      <c r="M531" s="103">
        <v>0</v>
      </c>
      <c r="N531" s="99">
        <f t="shared" si="152"/>
        <v>0</v>
      </c>
      <c r="O531" s="103">
        <v>0.96599999999999997</v>
      </c>
      <c r="P531" s="104">
        <f t="shared" si="153"/>
        <v>2.9645451448668259</v>
      </c>
      <c r="Q531" s="103">
        <v>0.82199999999999995</v>
      </c>
      <c r="R531" s="99">
        <f t="shared" si="154"/>
        <v>2.5226253717189757</v>
      </c>
      <c r="S531" s="103">
        <v>0</v>
      </c>
      <c r="T531" s="104">
        <f t="shared" si="155"/>
        <v>0</v>
      </c>
      <c r="U531" s="103">
        <v>0</v>
      </c>
      <c r="V531" s="99">
        <f t="shared" si="156"/>
        <v>0</v>
      </c>
      <c r="W531" s="103">
        <v>0</v>
      </c>
      <c r="X531" s="104">
        <f t="shared" si="157"/>
        <v>0</v>
      </c>
      <c r="Y531" s="103">
        <v>0</v>
      </c>
      <c r="Z531" s="99">
        <f t="shared" si="158"/>
        <v>0</v>
      </c>
      <c r="AA531" s="103">
        <v>0</v>
      </c>
      <c r="AB531" s="105">
        <f t="shared" si="159"/>
        <v>0</v>
      </c>
      <c r="AC531" s="106">
        <f t="shared" si="163"/>
        <v>2.056</v>
      </c>
      <c r="AD531" s="105">
        <f t="shared" si="160"/>
        <v>6.3096323166109665</v>
      </c>
    </row>
    <row r="532" spans="1:30" x14ac:dyDescent="0.2">
      <c r="A532" s="101">
        <v>39246</v>
      </c>
      <c r="B532" s="102" t="s">
        <v>251</v>
      </c>
      <c r="C532" s="103">
        <v>0</v>
      </c>
      <c r="D532" s="104">
        <f t="shared" si="161"/>
        <v>0</v>
      </c>
      <c r="E532" s="103">
        <v>0</v>
      </c>
      <c r="F532" s="99">
        <f t="shared" si="162"/>
        <v>0</v>
      </c>
      <c r="G532" s="103">
        <v>0</v>
      </c>
      <c r="H532" s="104">
        <f t="shared" si="162"/>
        <v>0</v>
      </c>
      <c r="I532" s="103">
        <v>0.93</v>
      </c>
      <c r="J532" s="99">
        <f t="shared" si="150"/>
        <v>2.8540652015798633</v>
      </c>
      <c r="K532" s="103">
        <v>0</v>
      </c>
      <c r="L532" s="104">
        <f t="shared" si="151"/>
        <v>0</v>
      </c>
      <c r="M532" s="103">
        <v>0.89800000000000002</v>
      </c>
      <c r="N532" s="99">
        <f t="shared" si="152"/>
        <v>2.7558608075470077</v>
      </c>
      <c r="O532" s="103">
        <v>0.54900000000000004</v>
      </c>
      <c r="P532" s="104">
        <f t="shared" si="153"/>
        <v>1.6848191351261772</v>
      </c>
      <c r="Q532" s="103">
        <v>0.83199999999999996</v>
      </c>
      <c r="R532" s="99">
        <f t="shared" si="154"/>
        <v>2.5533142448542434</v>
      </c>
      <c r="S532" s="103">
        <v>0</v>
      </c>
      <c r="T532" s="104">
        <f t="shared" si="155"/>
        <v>0</v>
      </c>
      <c r="U532" s="103">
        <v>0</v>
      </c>
      <c r="V532" s="99">
        <f t="shared" si="156"/>
        <v>0</v>
      </c>
      <c r="W532" s="103">
        <v>0</v>
      </c>
      <c r="X532" s="104">
        <f t="shared" si="157"/>
        <v>0</v>
      </c>
      <c r="Y532" s="103">
        <v>0</v>
      </c>
      <c r="Z532" s="99">
        <f t="shared" si="158"/>
        <v>0</v>
      </c>
      <c r="AA532" s="103">
        <v>0</v>
      </c>
      <c r="AB532" s="105">
        <f t="shared" si="159"/>
        <v>0</v>
      </c>
      <c r="AC532" s="106">
        <f t="shared" si="163"/>
        <v>3.2090000000000001</v>
      </c>
      <c r="AD532" s="105">
        <f t="shared" si="160"/>
        <v>9.8480593891072914</v>
      </c>
    </row>
    <row r="533" spans="1:30" x14ac:dyDescent="0.2">
      <c r="A533" s="101">
        <v>39247</v>
      </c>
      <c r="B533" s="102" t="s">
        <v>252</v>
      </c>
      <c r="C533" s="103">
        <v>0</v>
      </c>
      <c r="D533" s="104">
        <f t="shared" si="161"/>
        <v>0</v>
      </c>
      <c r="E533" s="103">
        <v>0</v>
      </c>
      <c r="F533" s="99">
        <f t="shared" si="162"/>
        <v>0</v>
      </c>
      <c r="G533" s="103">
        <v>0</v>
      </c>
      <c r="H533" s="104">
        <f t="shared" si="162"/>
        <v>0</v>
      </c>
      <c r="I533" s="103">
        <v>0.89900000000000002</v>
      </c>
      <c r="J533" s="99">
        <f t="shared" si="150"/>
        <v>2.7589296948605346</v>
      </c>
      <c r="K533" s="103">
        <v>0</v>
      </c>
      <c r="L533" s="104">
        <f t="shared" si="151"/>
        <v>0</v>
      </c>
      <c r="M533" s="103">
        <v>1.5580000000000001</v>
      </c>
      <c r="N533" s="99">
        <f t="shared" si="152"/>
        <v>4.7813264344746527</v>
      </c>
      <c r="O533" s="103">
        <v>0</v>
      </c>
      <c r="P533" s="104">
        <f t="shared" si="153"/>
        <v>0</v>
      </c>
      <c r="Q533" s="103">
        <v>0.85499999999999998</v>
      </c>
      <c r="R533" s="99">
        <f t="shared" si="154"/>
        <v>2.6238986530653583</v>
      </c>
      <c r="S533" s="103">
        <v>0</v>
      </c>
      <c r="T533" s="104">
        <f t="shared" si="155"/>
        <v>0</v>
      </c>
      <c r="U533" s="103">
        <v>0</v>
      </c>
      <c r="V533" s="99">
        <f t="shared" si="156"/>
        <v>0</v>
      </c>
      <c r="W533" s="103">
        <v>0</v>
      </c>
      <c r="X533" s="104">
        <f t="shared" si="157"/>
        <v>0</v>
      </c>
      <c r="Y533" s="103">
        <v>0</v>
      </c>
      <c r="Z533" s="99">
        <f t="shared" si="158"/>
        <v>0</v>
      </c>
      <c r="AA533" s="103">
        <v>0</v>
      </c>
      <c r="AB533" s="105">
        <f t="shared" si="159"/>
        <v>0</v>
      </c>
      <c r="AC533" s="106">
        <f t="shared" si="163"/>
        <v>3.3119999999999998</v>
      </c>
      <c r="AD533" s="105">
        <f t="shared" si="160"/>
        <v>10.164154782400544</v>
      </c>
    </row>
    <row r="534" spans="1:30" x14ac:dyDescent="0.2">
      <c r="A534" s="101">
        <v>39248</v>
      </c>
      <c r="B534" s="102" t="s">
        <v>253</v>
      </c>
      <c r="C534" s="103">
        <v>0</v>
      </c>
      <c r="D534" s="104">
        <f t="shared" si="161"/>
        <v>0</v>
      </c>
      <c r="E534" s="103">
        <v>0</v>
      </c>
      <c r="F534" s="99">
        <f t="shared" si="162"/>
        <v>0</v>
      </c>
      <c r="G534" s="103">
        <v>0</v>
      </c>
      <c r="H534" s="104">
        <f t="shared" si="162"/>
        <v>0</v>
      </c>
      <c r="I534" s="103">
        <v>0.88400000000000001</v>
      </c>
      <c r="J534" s="99">
        <f t="shared" si="150"/>
        <v>2.7128963851576335</v>
      </c>
      <c r="K534" s="103">
        <v>0</v>
      </c>
      <c r="L534" s="104">
        <f t="shared" si="151"/>
        <v>0</v>
      </c>
      <c r="M534" s="103">
        <v>1.5289999999999999</v>
      </c>
      <c r="N534" s="99">
        <f t="shared" si="152"/>
        <v>4.692328702382377</v>
      </c>
      <c r="O534" s="103">
        <v>0</v>
      </c>
      <c r="P534" s="104">
        <f t="shared" si="153"/>
        <v>0</v>
      </c>
      <c r="Q534" s="103">
        <v>0.85399999999999998</v>
      </c>
      <c r="R534" s="99">
        <f t="shared" si="154"/>
        <v>2.6208297657518314</v>
      </c>
      <c r="S534" s="103">
        <v>0</v>
      </c>
      <c r="T534" s="104">
        <f t="shared" si="155"/>
        <v>0</v>
      </c>
      <c r="U534" s="103">
        <v>0</v>
      </c>
      <c r="V534" s="99">
        <f t="shared" si="156"/>
        <v>0</v>
      </c>
      <c r="W534" s="103">
        <v>0</v>
      </c>
      <c r="X534" s="104">
        <f t="shared" si="157"/>
        <v>0</v>
      </c>
      <c r="Y534" s="103">
        <v>0</v>
      </c>
      <c r="Z534" s="99">
        <f t="shared" si="158"/>
        <v>0</v>
      </c>
      <c r="AA534" s="103">
        <v>0</v>
      </c>
      <c r="AB534" s="105">
        <f t="shared" si="159"/>
        <v>0</v>
      </c>
      <c r="AC534" s="106">
        <f t="shared" si="163"/>
        <v>3.2669999999999999</v>
      </c>
      <c r="AD534" s="105">
        <f t="shared" si="160"/>
        <v>10.026054853291843</v>
      </c>
    </row>
    <row r="535" spans="1:30" x14ac:dyDescent="0.2">
      <c r="A535" s="101">
        <v>39249</v>
      </c>
      <c r="B535" s="102" t="s">
        <v>254</v>
      </c>
      <c r="C535" s="103">
        <v>0</v>
      </c>
      <c r="D535" s="104">
        <f t="shared" si="161"/>
        <v>0</v>
      </c>
      <c r="E535" s="103">
        <v>0</v>
      </c>
      <c r="F535" s="99">
        <f t="shared" si="162"/>
        <v>0</v>
      </c>
      <c r="G535" s="103">
        <v>0</v>
      </c>
      <c r="H535" s="104">
        <f t="shared" si="162"/>
        <v>0</v>
      </c>
      <c r="I535" s="103">
        <v>0.875</v>
      </c>
      <c r="J535" s="99">
        <f t="shared" si="150"/>
        <v>2.6852763993358928</v>
      </c>
      <c r="K535" s="103">
        <v>0</v>
      </c>
      <c r="L535" s="104">
        <f t="shared" si="151"/>
        <v>0</v>
      </c>
      <c r="M535" s="103">
        <v>1.51</v>
      </c>
      <c r="N535" s="99">
        <f t="shared" si="152"/>
        <v>4.634019843425369</v>
      </c>
      <c r="O535" s="103">
        <v>0</v>
      </c>
      <c r="P535" s="104">
        <f t="shared" si="153"/>
        <v>0</v>
      </c>
      <c r="Q535" s="103">
        <v>0.85299999999999998</v>
      </c>
      <c r="R535" s="99">
        <f t="shared" si="154"/>
        <v>2.6177608784383044</v>
      </c>
      <c r="S535" s="103">
        <v>0</v>
      </c>
      <c r="T535" s="104">
        <f t="shared" si="155"/>
        <v>0</v>
      </c>
      <c r="U535" s="103">
        <v>0</v>
      </c>
      <c r="V535" s="99">
        <f t="shared" si="156"/>
        <v>0</v>
      </c>
      <c r="W535" s="103">
        <v>0</v>
      </c>
      <c r="X535" s="104">
        <f t="shared" si="157"/>
        <v>0</v>
      </c>
      <c r="Y535" s="103">
        <v>0</v>
      </c>
      <c r="Z535" s="99">
        <f t="shared" si="158"/>
        <v>0</v>
      </c>
      <c r="AA535" s="103">
        <v>0</v>
      </c>
      <c r="AB535" s="105">
        <f t="shared" si="159"/>
        <v>0</v>
      </c>
      <c r="AC535" s="106">
        <f t="shared" si="163"/>
        <v>3.2379999999999995</v>
      </c>
      <c r="AD535" s="105">
        <f t="shared" si="160"/>
        <v>9.9370571211995653</v>
      </c>
    </row>
    <row r="536" spans="1:30" x14ac:dyDescent="0.2">
      <c r="A536" s="101">
        <v>39250</v>
      </c>
      <c r="B536" s="102" t="s">
        <v>255</v>
      </c>
      <c r="C536" s="103">
        <v>0</v>
      </c>
      <c r="D536" s="104">
        <f t="shared" si="161"/>
        <v>0</v>
      </c>
      <c r="E536" s="103">
        <v>0</v>
      </c>
      <c r="F536" s="99">
        <f t="shared" si="162"/>
        <v>0</v>
      </c>
      <c r="G536" s="103">
        <v>0</v>
      </c>
      <c r="H536" s="104">
        <f t="shared" si="162"/>
        <v>0</v>
      </c>
      <c r="I536" s="103">
        <v>0.86799999999999999</v>
      </c>
      <c r="J536" s="99">
        <f t="shared" si="150"/>
        <v>2.6637941881412055</v>
      </c>
      <c r="K536" s="103">
        <v>0</v>
      </c>
      <c r="L536" s="104">
        <f t="shared" si="151"/>
        <v>0</v>
      </c>
      <c r="M536" s="103">
        <v>1.498</v>
      </c>
      <c r="N536" s="99">
        <f t="shared" si="152"/>
        <v>4.5971931956630483</v>
      </c>
      <c r="O536" s="103">
        <v>0</v>
      </c>
      <c r="P536" s="104">
        <f t="shared" si="153"/>
        <v>0</v>
      </c>
      <c r="Q536" s="103">
        <v>0.84699999999999998</v>
      </c>
      <c r="R536" s="99">
        <f t="shared" si="154"/>
        <v>2.5993475545571441</v>
      </c>
      <c r="S536" s="103">
        <v>0</v>
      </c>
      <c r="T536" s="104">
        <f t="shared" si="155"/>
        <v>0</v>
      </c>
      <c r="U536" s="103">
        <v>0</v>
      </c>
      <c r="V536" s="99">
        <f t="shared" si="156"/>
        <v>0</v>
      </c>
      <c r="W536" s="103">
        <v>0</v>
      </c>
      <c r="X536" s="104">
        <f t="shared" si="157"/>
        <v>0</v>
      </c>
      <c r="Y536" s="103">
        <v>0</v>
      </c>
      <c r="Z536" s="99">
        <f t="shared" si="158"/>
        <v>0</v>
      </c>
      <c r="AA536" s="103">
        <v>0</v>
      </c>
      <c r="AB536" s="105">
        <f t="shared" si="159"/>
        <v>0</v>
      </c>
      <c r="AC536" s="106">
        <f t="shared" si="163"/>
        <v>3.2130000000000001</v>
      </c>
      <c r="AD536" s="105">
        <f t="shared" si="160"/>
        <v>9.8603349383613992</v>
      </c>
    </row>
    <row r="537" spans="1:30" x14ac:dyDescent="0.2">
      <c r="A537" s="101">
        <v>39251</v>
      </c>
      <c r="B537" s="102" t="s">
        <v>256</v>
      </c>
      <c r="C537" s="103">
        <v>0</v>
      </c>
      <c r="D537" s="104">
        <f t="shared" si="161"/>
        <v>0</v>
      </c>
      <c r="E537" s="103">
        <v>0</v>
      </c>
      <c r="F537" s="99">
        <f t="shared" si="162"/>
        <v>0</v>
      </c>
      <c r="G537" s="103">
        <v>0</v>
      </c>
      <c r="H537" s="104">
        <f t="shared" si="162"/>
        <v>0</v>
      </c>
      <c r="I537" s="103">
        <v>0.86299999999999999</v>
      </c>
      <c r="J537" s="99">
        <f t="shared" si="150"/>
        <v>2.6484497515735721</v>
      </c>
      <c r="K537" s="103">
        <v>0</v>
      </c>
      <c r="L537" s="104">
        <f t="shared" si="151"/>
        <v>0</v>
      </c>
      <c r="M537" s="103">
        <v>1.4890000000000001</v>
      </c>
      <c r="N537" s="99">
        <f t="shared" si="152"/>
        <v>4.569573209841308</v>
      </c>
      <c r="O537" s="103">
        <v>0.71399999999999997</v>
      </c>
      <c r="P537" s="104">
        <f t="shared" si="153"/>
        <v>2.1911855418580886</v>
      </c>
      <c r="Q537" s="103">
        <v>0.81200000000000006</v>
      </c>
      <c r="R537" s="99">
        <f t="shared" si="154"/>
        <v>2.4919364985837085</v>
      </c>
      <c r="S537" s="103">
        <v>0</v>
      </c>
      <c r="T537" s="104">
        <f t="shared" si="155"/>
        <v>0</v>
      </c>
      <c r="U537" s="103">
        <v>0</v>
      </c>
      <c r="V537" s="99">
        <f t="shared" si="156"/>
        <v>0</v>
      </c>
      <c r="W537" s="103">
        <v>0</v>
      </c>
      <c r="X537" s="104">
        <f t="shared" si="157"/>
        <v>0</v>
      </c>
      <c r="Y537" s="103">
        <v>0</v>
      </c>
      <c r="Z537" s="99">
        <f t="shared" si="158"/>
        <v>0</v>
      </c>
      <c r="AA537" s="103">
        <v>0.69499999999999995</v>
      </c>
      <c r="AB537" s="105">
        <f t="shared" si="159"/>
        <v>2.1328766829010806</v>
      </c>
      <c r="AC537" s="106">
        <f t="shared" si="163"/>
        <v>4.5730000000000004</v>
      </c>
      <c r="AD537" s="105">
        <f t="shared" si="160"/>
        <v>14.034021684757757</v>
      </c>
    </row>
    <row r="538" spans="1:30" x14ac:dyDescent="0.2">
      <c r="A538" s="101">
        <v>39252</v>
      </c>
      <c r="B538" s="102" t="s">
        <v>257</v>
      </c>
      <c r="C538" s="103">
        <v>0</v>
      </c>
      <c r="D538" s="104">
        <f t="shared" si="161"/>
        <v>0</v>
      </c>
      <c r="E538" s="103">
        <v>0</v>
      </c>
      <c r="F538" s="99">
        <f t="shared" si="162"/>
        <v>0</v>
      </c>
      <c r="G538" s="103">
        <v>0</v>
      </c>
      <c r="H538" s="104">
        <f t="shared" si="162"/>
        <v>0</v>
      </c>
      <c r="I538" s="103">
        <v>0.86</v>
      </c>
      <c r="J538" s="99">
        <f t="shared" si="150"/>
        <v>2.6392430896329917</v>
      </c>
      <c r="K538" s="103">
        <v>0</v>
      </c>
      <c r="L538" s="104">
        <f t="shared" si="151"/>
        <v>0</v>
      </c>
      <c r="M538" s="103">
        <v>1.4830000000000001</v>
      </c>
      <c r="N538" s="99">
        <f t="shared" si="152"/>
        <v>4.5511598859601472</v>
      </c>
      <c r="O538" s="103">
        <v>1.3069999999999999</v>
      </c>
      <c r="P538" s="104">
        <f t="shared" si="153"/>
        <v>4.0110357187794419</v>
      </c>
      <c r="Q538" s="103">
        <v>0.85299999999999998</v>
      </c>
      <c r="R538" s="99">
        <f t="shared" si="154"/>
        <v>2.6177608784383044</v>
      </c>
      <c r="S538" s="103">
        <v>0</v>
      </c>
      <c r="T538" s="104">
        <f t="shared" si="155"/>
        <v>0</v>
      </c>
      <c r="U538" s="103">
        <v>0</v>
      </c>
      <c r="V538" s="99">
        <f t="shared" si="156"/>
        <v>0</v>
      </c>
      <c r="W538" s="103">
        <v>0</v>
      </c>
      <c r="X538" s="104">
        <f t="shared" si="157"/>
        <v>0</v>
      </c>
      <c r="Y538" s="103">
        <v>0</v>
      </c>
      <c r="Z538" s="99">
        <f t="shared" si="158"/>
        <v>0</v>
      </c>
      <c r="AA538" s="103">
        <v>0</v>
      </c>
      <c r="AB538" s="105">
        <f t="shared" si="159"/>
        <v>0</v>
      </c>
      <c r="AC538" s="106">
        <f t="shared" si="163"/>
        <v>4.5030000000000001</v>
      </c>
      <c r="AD538" s="105">
        <f t="shared" si="160"/>
        <v>13.819199572810886</v>
      </c>
    </row>
    <row r="539" spans="1:30" x14ac:dyDescent="0.2">
      <c r="A539" s="101">
        <v>39253</v>
      </c>
      <c r="B539" s="102" t="s">
        <v>258</v>
      </c>
      <c r="C539" s="103">
        <v>0</v>
      </c>
      <c r="D539" s="104">
        <f t="shared" si="161"/>
        <v>0</v>
      </c>
      <c r="E539" s="103">
        <v>0</v>
      </c>
      <c r="F539" s="99">
        <f t="shared" si="162"/>
        <v>0</v>
      </c>
      <c r="G539" s="103">
        <v>0</v>
      </c>
      <c r="H539" s="104">
        <f t="shared" si="162"/>
        <v>0</v>
      </c>
      <c r="I539" s="103">
        <v>0.85699999999999998</v>
      </c>
      <c r="J539" s="99">
        <f t="shared" si="150"/>
        <v>2.6300364276924117</v>
      </c>
      <c r="K539" s="103">
        <v>0</v>
      </c>
      <c r="L539" s="104">
        <f t="shared" si="151"/>
        <v>0</v>
      </c>
      <c r="M539" s="103">
        <v>0.63100000000000001</v>
      </c>
      <c r="N539" s="99">
        <f t="shared" si="152"/>
        <v>1.9364678948353695</v>
      </c>
      <c r="O539" s="103">
        <v>1.2749999999999999</v>
      </c>
      <c r="P539" s="104">
        <f t="shared" si="153"/>
        <v>3.9128313247465867</v>
      </c>
      <c r="Q539" s="103">
        <v>0.81799999999999995</v>
      </c>
      <c r="R539" s="99">
        <f t="shared" si="154"/>
        <v>2.5103498224648688</v>
      </c>
      <c r="S539" s="103">
        <v>0</v>
      </c>
      <c r="T539" s="104">
        <f t="shared" si="155"/>
        <v>0</v>
      </c>
      <c r="U539" s="103">
        <v>0</v>
      </c>
      <c r="V539" s="99">
        <f t="shared" si="156"/>
        <v>0</v>
      </c>
      <c r="W539" s="103">
        <v>0</v>
      </c>
      <c r="X539" s="104">
        <f t="shared" si="157"/>
        <v>0</v>
      </c>
      <c r="Y539" s="103">
        <v>0</v>
      </c>
      <c r="Z539" s="99">
        <f t="shared" si="158"/>
        <v>0</v>
      </c>
      <c r="AA539" s="103">
        <v>0</v>
      </c>
      <c r="AB539" s="105">
        <f t="shared" si="159"/>
        <v>0</v>
      </c>
      <c r="AC539" s="106">
        <f t="shared" si="163"/>
        <v>3.581</v>
      </c>
      <c r="AD539" s="105">
        <f t="shared" si="160"/>
        <v>10.989685469739237</v>
      </c>
    </row>
    <row r="540" spans="1:30" x14ac:dyDescent="0.2">
      <c r="A540" s="101">
        <v>39254</v>
      </c>
      <c r="B540" s="102" t="s">
        <v>259</v>
      </c>
      <c r="C540" s="103">
        <v>0</v>
      </c>
      <c r="D540" s="104">
        <f t="shared" si="161"/>
        <v>0</v>
      </c>
      <c r="E540" s="103">
        <v>0</v>
      </c>
      <c r="F540" s="99">
        <f t="shared" si="162"/>
        <v>0</v>
      </c>
      <c r="G540" s="103">
        <v>0</v>
      </c>
      <c r="H540" s="104">
        <f t="shared" si="162"/>
        <v>0</v>
      </c>
      <c r="I540" s="103">
        <v>0.86599999999999999</v>
      </c>
      <c r="J540" s="99">
        <f t="shared" si="150"/>
        <v>2.657656413514152</v>
      </c>
      <c r="K540" s="103">
        <v>0</v>
      </c>
      <c r="L540" s="104">
        <f t="shared" si="151"/>
        <v>0</v>
      </c>
      <c r="M540" s="103">
        <v>0</v>
      </c>
      <c r="N540" s="99">
        <f t="shared" si="152"/>
        <v>0</v>
      </c>
      <c r="O540" s="103">
        <v>1.2470000000000001</v>
      </c>
      <c r="P540" s="104">
        <f t="shared" si="153"/>
        <v>3.8269024799678379</v>
      </c>
      <c r="Q540" s="103">
        <v>0.82699999999999996</v>
      </c>
      <c r="R540" s="99">
        <f t="shared" si="154"/>
        <v>2.5379698082866096</v>
      </c>
      <c r="S540" s="103">
        <v>0</v>
      </c>
      <c r="T540" s="104">
        <f t="shared" si="155"/>
        <v>0</v>
      </c>
      <c r="U540" s="103">
        <v>0</v>
      </c>
      <c r="V540" s="99">
        <f t="shared" si="156"/>
        <v>0</v>
      </c>
      <c r="W540" s="103">
        <v>0</v>
      </c>
      <c r="X540" s="104">
        <f t="shared" si="157"/>
        <v>0</v>
      </c>
      <c r="Y540" s="103">
        <v>0</v>
      </c>
      <c r="Z540" s="99">
        <f t="shared" si="158"/>
        <v>0</v>
      </c>
      <c r="AA540" s="103">
        <v>0</v>
      </c>
      <c r="AB540" s="105">
        <f t="shared" si="159"/>
        <v>0</v>
      </c>
      <c r="AC540" s="106">
        <f t="shared" si="163"/>
        <v>2.94</v>
      </c>
      <c r="AD540" s="105">
        <f t="shared" si="160"/>
        <v>9.0225287017686</v>
      </c>
    </row>
    <row r="541" spans="1:30" x14ac:dyDescent="0.2">
      <c r="A541" s="101">
        <v>39255</v>
      </c>
      <c r="B541" s="102" t="s">
        <v>260</v>
      </c>
      <c r="C541" s="103">
        <v>0</v>
      </c>
      <c r="D541" s="104">
        <f t="shared" si="161"/>
        <v>0</v>
      </c>
      <c r="E541" s="103">
        <v>0</v>
      </c>
      <c r="F541" s="99">
        <f t="shared" si="162"/>
        <v>0</v>
      </c>
      <c r="G541" s="103">
        <v>0</v>
      </c>
      <c r="H541" s="104">
        <f t="shared" si="162"/>
        <v>0</v>
      </c>
      <c r="I541" s="103">
        <v>0.875</v>
      </c>
      <c r="J541" s="99">
        <f t="shared" si="150"/>
        <v>2.6852763993358928</v>
      </c>
      <c r="K541" s="103">
        <v>0</v>
      </c>
      <c r="L541" s="104">
        <f t="shared" si="151"/>
        <v>0</v>
      </c>
      <c r="M541" s="103">
        <v>0</v>
      </c>
      <c r="N541" s="99">
        <f t="shared" si="152"/>
        <v>0</v>
      </c>
      <c r="O541" s="103">
        <v>1.06</v>
      </c>
      <c r="P541" s="104">
        <f t="shared" si="153"/>
        <v>3.2530205523383389</v>
      </c>
      <c r="Q541" s="103">
        <v>0.84599999999999997</v>
      </c>
      <c r="R541" s="99">
        <f t="shared" si="154"/>
        <v>2.5962786672436176</v>
      </c>
      <c r="S541" s="103">
        <v>0</v>
      </c>
      <c r="T541" s="104">
        <f t="shared" si="155"/>
        <v>0</v>
      </c>
      <c r="U541" s="103">
        <v>0</v>
      </c>
      <c r="V541" s="99">
        <f t="shared" si="156"/>
        <v>0</v>
      </c>
      <c r="W541" s="103">
        <v>0</v>
      </c>
      <c r="X541" s="104">
        <f t="shared" si="157"/>
        <v>0</v>
      </c>
      <c r="Y541" s="103">
        <v>0</v>
      </c>
      <c r="Z541" s="99">
        <f t="shared" si="158"/>
        <v>0</v>
      </c>
      <c r="AA541" s="103">
        <v>0.97099999999999997</v>
      </c>
      <c r="AB541" s="105">
        <f t="shared" si="159"/>
        <v>2.9798895814344593</v>
      </c>
      <c r="AC541" s="106">
        <f t="shared" si="163"/>
        <v>3.7520000000000002</v>
      </c>
      <c r="AD541" s="105">
        <f t="shared" si="160"/>
        <v>11.514465200352308</v>
      </c>
    </row>
    <row r="542" spans="1:30" x14ac:dyDescent="0.2">
      <c r="A542" s="101">
        <v>39256</v>
      </c>
      <c r="B542" s="102" t="s">
        <v>261</v>
      </c>
      <c r="C542" s="103">
        <v>0</v>
      </c>
      <c r="D542" s="104">
        <f t="shared" si="161"/>
        <v>0</v>
      </c>
      <c r="E542" s="103">
        <v>0</v>
      </c>
      <c r="F542" s="99">
        <f t="shared" ref="F542:H557" si="164">E542*1000000/325851</f>
        <v>0</v>
      </c>
      <c r="G542" s="103">
        <v>0</v>
      </c>
      <c r="H542" s="104">
        <f t="shared" si="164"/>
        <v>0</v>
      </c>
      <c r="I542" s="103">
        <v>0.88100000000000001</v>
      </c>
      <c r="J542" s="99">
        <f t="shared" si="150"/>
        <v>2.7036897232170531</v>
      </c>
      <c r="K542" s="103">
        <v>0</v>
      </c>
      <c r="L542" s="104">
        <f t="shared" si="151"/>
        <v>0</v>
      </c>
      <c r="M542" s="103">
        <v>0</v>
      </c>
      <c r="N542" s="99">
        <f t="shared" si="152"/>
        <v>0</v>
      </c>
      <c r="O542" s="103">
        <v>1.0369999999999999</v>
      </c>
      <c r="P542" s="104">
        <f t="shared" si="153"/>
        <v>3.1824361441272235</v>
      </c>
      <c r="Q542" s="103">
        <v>0.81599999999999995</v>
      </c>
      <c r="R542" s="99">
        <f t="shared" si="154"/>
        <v>2.5042120478378154</v>
      </c>
      <c r="S542" s="103">
        <v>0</v>
      </c>
      <c r="T542" s="104">
        <f t="shared" si="155"/>
        <v>0</v>
      </c>
      <c r="U542" s="103">
        <v>0</v>
      </c>
      <c r="V542" s="99">
        <f t="shared" si="156"/>
        <v>0</v>
      </c>
      <c r="W542" s="103">
        <v>0</v>
      </c>
      <c r="X542" s="104">
        <f t="shared" si="157"/>
        <v>0</v>
      </c>
      <c r="Y542" s="103">
        <v>0</v>
      </c>
      <c r="Z542" s="99">
        <f t="shared" si="158"/>
        <v>0</v>
      </c>
      <c r="AA542" s="103">
        <v>0.52500000000000002</v>
      </c>
      <c r="AB542" s="105">
        <f t="shared" si="159"/>
        <v>1.6111658396015356</v>
      </c>
      <c r="AC542" s="106">
        <f t="shared" si="163"/>
        <v>3.2589999999999999</v>
      </c>
      <c r="AD542" s="105">
        <f t="shared" si="160"/>
        <v>10.001503754783629</v>
      </c>
    </row>
    <row r="543" spans="1:30" x14ac:dyDescent="0.2">
      <c r="A543" s="101">
        <v>39257</v>
      </c>
      <c r="B543" s="102" t="s">
        <v>262</v>
      </c>
      <c r="C543" s="103">
        <v>0</v>
      </c>
      <c r="D543" s="104">
        <f t="shared" si="161"/>
        <v>0</v>
      </c>
      <c r="E543" s="103">
        <v>0</v>
      </c>
      <c r="F543" s="99">
        <f t="shared" si="164"/>
        <v>0</v>
      </c>
      <c r="G543" s="103">
        <v>0</v>
      </c>
      <c r="H543" s="104">
        <f t="shared" si="164"/>
        <v>0</v>
      </c>
      <c r="I543" s="103">
        <v>0.88600000000000001</v>
      </c>
      <c r="J543" s="99">
        <f t="shared" si="150"/>
        <v>2.719034159784687</v>
      </c>
      <c r="K543" s="103">
        <v>0</v>
      </c>
      <c r="L543" s="104">
        <f t="shared" si="151"/>
        <v>0</v>
      </c>
      <c r="M543" s="103">
        <v>6.8000000000000005E-2</v>
      </c>
      <c r="N543" s="99">
        <f t="shared" si="152"/>
        <v>0.20868433731981795</v>
      </c>
      <c r="O543" s="103">
        <v>1.2549999999999999</v>
      </c>
      <c r="P543" s="104">
        <f t="shared" si="153"/>
        <v>3.8514535784760517</v>
      </c>
      <c r="Q543" s="103">
        <v>0.82499999999999996</v>
      </c>
      <c r="R543" s="99">
        <f t="shared" si="154"/>
        <v>2.5318320336595561</v>
      </c>
      <c r="S543" s="103">
        <v>0</v>
      </c>
      <c r="T543" s="104">
        <f t="shared" si="155"/>
        <v>0</v>
      </c>
      <c r="U543" s="103">
        <v>0</v>
      </c>
      <c r="V543" s="99">
        <f t="shared" si="156"/>
        <v>0</v>
      </c>
      <c r="W543" s="103">
        <v>0</v>
      </c>
      <c r="X543" s="104">
        <f t="shared" si="157"/>
        <v>0</v>
      </c>
      <c r="Y543" s="103">
        <v>0</v>
      </c>
      <c r="Z543" s="99">
        <f t="shared" si="158"/>
        <v>0</v>
      </c>
      <c r="AA543" s="103">
        <v>0</v>
      </c>
      <c r="AB543" s="105">
        <f t="shared" si="159"/>
        <v>0</v>
      </c>
      <c r="AC543" s="106">
        <f t="shared" si="163"/>
        <v>3.0339999999999998</v>
      </c>
      <c r="AD543" s="105">
        <f t="shared" si="160"/>
        <v>9.3110041092401126</v>
      </c>
    </row>
    <row r="544" spans="1:30" x14ac:dyDescent="0.2">
      <c r="A544" s="101">
        <v>39258</v>
      </c>
      <c r="B544" s="102" t="s">
        <v>263</v>
      </c>
      <c r="C544" s="103">
        <v>0</v>
      </c>
      <c r="D544" s="104">
        <f t="shared" si="161"/>
        <v>0</v>
      </c>
      <c r="E544" s="103">
        <v>0</v>
      </c>
      <c r="F544" s="99">
        <f t="shared" si="164"/>
        <v>0</v>
      </c>
      <c r="G544" s="103">
        <v>0</v>
      </c>
      <c r="H544" s="104">
        <f t="shared" si="164"/>
        <v>0</v>
      </c>
      <c r="I544" s="103">
        <v>0.879</v>
      </c>
      <c r="J544" s="99">
        <f t="shared" si="150"/>
        <v>2.6975519485899997</v>
      </c>
      <c r="K544" s="103">
        <v>0</v>
      </c>
      <c r="L544" s="104">
        <f t="shared" si="151"/>
        <v>0</v>
      </c>
      <c r="M544" s="103">
        <v>1.5529999999999999</v>
      </c>
      <c r="N544" s="99">
        <f t="shared" si="152"/>
        <v>4.7659819979070193</v>
      </c>
      <c r="O544" s="103">
        <v>0</v>
      </c>
      <c r="P544" s="104">
        <f t="shared" si="153"/>
        <v>0</v>
      </c>
      <c r="Q544" s="103">
        <v>0.82499999999999996</v>
      </c>
      <c r="R544" s="99">
        <f t="shared" si="154"/>
        <v>2.5318320336595561</v>
      </c>
      <c r="S544" s="103">
        <v>0</v>
      </c>
      <c r="T544" s="104">
        <f t="shared" si="155"/>
        <v>0</v>
      </c>
      <c r="U544" s="103">
        <v>0</v>
      </c>
      <c r="V544" s="99">
        <f t="shared" si="156"/>
        <v>0</v>
      </c>
      <c r="W544" s="103">
        <v>0</v>
      </c>
      <c r="X544" s="104">
        <f t="shared" si="157"/>
        <v>0</v>
      </c>
      <c r="Y544" s="103">
        <v>0</v>
      </c>
      <c r="Z544" s="99">
        <f t="shared" si="158"/>
        <v>0</v>
      </c>
      <c r="AA544" s="103">
        <v>0</v>
      </c>
      <c r="AB544" s="105">
        <f t="shared" si="159"/>
        <v>0</v>
      </c>
      <c r="AC544" s="106">
        <f t="shared" si="163"/>
        <v>3.2569999999999997</v>
      </c>
      <c r="AD544" s="105">
        <f t="shared" si="160"/>
        <v>9.9953659801565724</v>
      </c>
    </row>
    <row r="545" spans="1:30" x14ac:dyDescent="0.2">
      <c r="A545" s="101">
        <v>39259</v>
      </c>
      <c r="B545" s="102" t="s">
        <v>264</v>
      </c>
      <c r="C545" s="103">
        <v>0</v>
      </c>
      <c r="D545" s="104">
        <f t="shared" si="161"/>
        <v>0</v>
      </c>
      <c r="E545" s="103">
        <v>0</v>
      </c>
      <c r="F545" s="99">
        <f t="shared" si="164"/>
        <v>0</v>
      </c>
      <c r="G545" s="103">
        <v>0</v>
      </c>
      <c r="H545" s="104">
        <f t="shared" si="164"/>
        <v>0</v>
      </c>
      <c r="I545" s="103">
        <v>0.86499999999999999</v>
      </c>
      <c r="J545" s="99">
        <f t="shared" si="150"/>
        <v>2.6545875262006255</v>
      </c>
      <c r="K545" s="103">
        <v>0</v>
      </c>
      <c r="L545" s="104">
        <f t="shared" si="151"/>
        <v>0</v>
      </c>
      <c r="M545" s="103">
        <v>1.5109999999999999</v>
      </c>
      <c r="N545" s="99">
        <f t="shared" si="152"/>
        <v>4.6370887307388964</v>
      </c>
      <c r="O545" s="103">
        <v>0</v>
      </c>
      <c r="P545" s="104">
        <f t="shared" si="153"/>
        <v>0</v>
      </c>
      <c r="Q545" s="103">
        <v>0.82499999999999996</v>
      </c>
      <c r="R545" s="99">
        <f t="shared" si="154"/>
        <v>2.5318320336595561</v>
      </c>
      <c r="S545" s="103">
        <v>0</v>
      </c>
      <c r="T545" s="104">
        <f t="shared" si="155"/>
        <v>0</v>
      </c>
      <c r="U545" s="103">
        <v>0</v>
      </c>
      <c r="V545" s="99">
        <f t="shared" si="156"/>
        <v>0</v>
      </c>
      <c r="W545" s="103">
        <v>0</v>
      </c>
      <c r="X545" s="104">
        <f t="shared" si="157"/>
        <v>0</v>
      </c>
      <c r="Y545" s="103">
        <v>0</v>
      </c>
      <c r="Z545" s="99">
        <f t="shared" si="158"/>
        <v>0</v>
      </c>
      <c r="AA545" s="103">
        <v>0</v>
      </c>
      <c r="AB545" s="105">
        <f t="shared" si="159"/>
        <v>0</v>
      </c>
      <c r="AC545" s="106">
        <f t="shared" si="163"/>
        <v>3.2009999999999996</v>
      </c>
      <c r="AD545" s="105">
        <f t="shared" si="160"/>
        <v>9.8235082905990758</v>
      </c>
    </row>
    <row r="546" spans="1:30" x14ac:dyDescent="0.2">
      <c r="A546" s="101">
        <v>39260</v>
      </c>
      <c r="B546" s="102" t="s">
        <v>265</v>
      </c>
      <c r="C546" s="103">
        <v>0</v>
      </c>
      <c r="D546" s="104">
        <f t="shared" si="161"/>
        <v>0</v>
      </c>
      <c r="E546" s="103">
        <v>0</v>
      </c>
      <c r="F546" s="99">
        <f t="shared" si="164"/>
        <v>0</v>
      </c>
      <c r="G546" s="103">
        <v>0</v>
      </c>
      <c r="H546" s="104">
        <f t="shared" si="164"/>
        <v>0</v>
      </c>
      <c r="I546" s="103">
        <v>0.85799999999999998</v>
      </c>
      <c r="J546" s="99">
        <f t="shared" si="150"/>
        <v>2.6331053150059383</v>
      </c>
      <c r="K546" s="103">
        <v>0</v>
      </c>
      <c r="L546" s="104">
        <f t="shared" si="151"/>
        <v>0</v>
      </c>
      <c r="M546" s="103">
        <v>1.4930000000000001</v>
      </c>
      <c r="N546" s="99">
        <f t="shared" si="152"/>
        <v>4.5818487590954149</v>
      </c>
      <c r="O546" s="103">
        <v>0</v>
      </c>
      <c r="P546" s="104">
        <f t="shared" si="153"/>
        <v>0</v>
      </c>
      <c r="Q546" s="103">
        <v>0.82499999999999996</v>
      </c>
      <c r="R546" s="99">
        <f t="shared" si="154"/>
        <v>2.5318320336595561</v>
      </c>
      <c r="S546" s="103">
        <v>0</v>
      </c>
      <c r="T546" s="104">
        <f t="shared" si="155"/>
        <v>0</v>
      </c>
      <c r="U546" s="103">
        <v>0</v>
      </c>
      <c r="V546" s="99">
        <f t="shared" si="156"/>
        <v>0</v>
      </c>
      <c r="W546" s="103">
        <v>0</v>
      </c>
      <c r="X546" s="104">
        <f t="shared" si="157"/>
        <v>0</v>
      </c>
      <c r="Y546" s="103">
        <v>0</v>
      </c>
      <c r="Z546" s="99">
        <f t="shared" si="158"/>
        <v>0</v>
      </c>
      <c r="AA546" s="103">
        <v>0</v>
      </c>
      <c r="AB546" s="105">
        <f t="shared" si="159"/>
        <v>0</v>
      </c>
      <c r="AC546" s="106">
        <f t="shared" si="163"/>
        <v>3.1760000000000002</v>
      </c>
      <c r="AD546" s="105">
        <f t="shared" si="160"/>
        <v>9.7467861077609097</v>
      </c>
    </row>
    <row r="547" spans="1:30" x14ac:dyDescent="0.2">
      <c r="A547" s="101">
        <v>39261</v>
      </c>
      <c r="B547" s="102" t="s">
        <v>266</v>
      </c>
      <c r="C547" s="103">
        <v>0</v>
      </c>
      <c r="D547" s="104">
        <f t="shared" si="161"/>
        <v>0</v>
      </c>
      <c r="E547" s="103">
        <v>0</v>
      </c>
      <c r="F547" s="99">
        <f t="shared" si="164"/>
        <v>0</v>
      </c>
      <c r="G547" s="103">
        <v>0</v>
      </c>
      <c r="H547" s="104">
        <f t="shared" si="164"/>
        <v>0</v>
      </c>
      <c r="I547" s="103">
        <v>0.78600000000000003</v>
      </c>
      <c r="J547" s="99">
        <f t="shared" si="150"/>
        <v>2.4121454284320132</v>
      </c>
      <c r="K547" s="103">
        <v>0</v>
      </c>
      <c r="L547" s="104">
        <f t="shared" si="151"/>
        <v>0</v>
      </c>
      <c r="M547" s="103">
        <v>1.4810000000000001</v>
      </c>
      <c r="N547" s="99">
        <f t="shared" si="152"/>
        <v>4.5450221113330942</v>
      </c>
      <c r="O547" s="103">
        <v>0</v>
      </c>
      <c r="P547" s="104">
        <f t="shared" si="153"/>
        <v>0</v>
      </c>
      <c r="Q547" s="103">
        <v>0.82599999999999996</v>
      </c>
      <c r="R547" s="99">
        <f t="shared" si="154"/>
        <v>2.5349009209730826</v>
      </c>
      <c r="S547" s="103">
        <v>0</v>
      </c>
      <c r="T547" s="104">
        <f t="shared" si="155"/>
        <v>0</v>
      </c>
      <c r="U547" s="103">
        <v>0</v>
      </c>
      <c r="V547" s="99">
        <f t="shared" si="156"/>
        <v>0</v>
      </c>
      <c r="W547" s="103">
        <v>0</v>
      </c>
      <c r="X547" s="104">
        <f t="shared" si="157"/>
        <v>0</v>
      </c>
      <c r="Y547" s="103">
        <v>0</v>
      </c>
      <c r="Z547" s="99">
        <f t="shared" si="158"/>
        <v>0</v>
      </c>
      <c r="AA547" s="103">
        <v>0</v>
      </c>
      <c r="AB547" s="105">
        <f t="shared" si="159"/>
        <v>0</v>
      </c>
      <c r="AC547" s="106">
        <f t="shared" si="163"/>
        <v>3.0930000000000004</v>
      </c>
      <c r="AD547" s="105">
        <f t="shared" si="160"/>
        <v>9.4920684607381922</v>
      </c>
    </row>
    <row r="548" spans="1:30" x14ac:dyDescent="0.2">
      <c r="A548" s="101">
        <v>39262</v>
      </c>
      <c r="B548" s="102" t="s">
        <v>267</v>
      </c>
      <c r="C548" s="103">
        <v>0</v>
      </c>
      <c r="D548" s="104">
        <f t="shared" si="161"/>
        <v>0</v>
      </c>
      <c r="E548" s="103">
        <v>0</v>
      </c>
      <c r="F548" s="99">
        <f t="shared" si="164"/>
        <v>0</v>
      </c>
      <c r="G548" s="103">
        <v>0</v>
      </c>
      <c r="H548" s="104">
        <f t="shared" si="164"/>
        <v>0</v>
      </c>
      <c r="I548" s="103">
        <v>0</v>
      </c>
      <c r="J548" s="99">
        <f t="shared" si="150"/>
        <v>0</v>
      </c>
      <c r="K548" s="103">
        <v>0</v>
      </c>
      <c r="L548" s="104">
        <f t="shared" si="151"/>
        <v>0</v>
      </c>
      <c r="M548" s="103">
        <v>1.482</v>
      </c>
      <c r="N548" s="99">
        <f t="shared" si="152"/>
        <v>4.5480909986466207</v>
      </c>
      <c r="O548" s="103">
        <v>0</v>
      </c>
      <c r="P548" s="104">
        <f t="shared" si="153"/>
        <v>0</v>
      </c>
      <c r="Q548" s="103">
        <v>0.83</v>
      </c>
      <c r="R548" s="99">
        <f t="shared" si="154"/>
        <v>2.5471764702271895</v>
      </c>
      <c r="S548" s="103">
        <v>0</v>
      </c>
      <c r="T548" s="104">
        <f t="shared" si="155"/>
        <v>0</v>
      </c>
      <c r="U548" s="103">
        <v>0</v>
      </c>
      <c r="V548" s="99">
        <f t="shared" si="156"/>
        <v>0</v>
      </c>
      <c r="W548" s="103">
        <v>0</v>
      </c>
      <c r="X548" s="104">
        <f t="shared" si="157"/>
        <v>0</v>
      </c>
      <c r="Y548" s="103">
        <v>0</v>
      </c>
      <c r="Z548" s="99">
        <f t="shared" si="158"/>
        <v>0</v>
      </c>
      <c r="AA548" s="103">
        <v>0</v>
      </c>
      <c r="AB548" s="105">
        <f t="shared" si="159"/>
        <v>0</v>
      </c>
      <c r="AC548" s="106">
        <f t="shared" si="163"/>
        <v>2.3119999999999998</v>
      </c>
      <c r="AD548" s="105">
        <f t="shared" si="160"/>
        <v>7.0952674688738107</v>
      </c>
    </row>
    <row r="549" spans="1:30" x14ac:dyDescent="0.2">
      <c r="A549" s="101">
        <v>39263</v>
      </c>
      <c r="B549" s="102" t="s">
        <v>268</v>
      </c>
      <c r="C549" s="103">
        <v>0</v>
      </c>
      <c r="D549" s="104">
        <f t="shared" si="161"/>
        <v>0</v>
      </c>
      <c r="E549" s="103">
        <v>0</v>
      </c>
      <c r="F549" s="99">
        <f t="shared" si="164"/>
        <v>0</v>
      </c>
      <c r="G549" s="103">
        <v>0</v>
      </c>
      <c r="H549" s="104">
        <f t="shared" si="164"/>
        <v>0</v>
      </c>
      <c r="I549" s="103">
        <v>0.82799999999999996</v>
      </c>
      <c r="J549" s="99">
        <f t="shared" si="150"/>
        <v>2.5410386956001361</v>
      </c>
      <c r="K549" s="103">
        <v>0</v>
      </c>
      <c r="L549" s="104">
        <f t="shared" si="151"/>
        <v>0</v>
      </c>
      <c r="M549" s="103">
        <v>0.94</v>
      </c>
      <c r="N549" s="99">
        <f t="shared" si="152"/>
        <v>2.8847540747151306</v>
      </c>
      <c r="O549" s="103">
        <v>0</v>
      </c>
      <c r="P549" s="104">
        <f t="shared" si="153"/>
        <v>0</v>
      </c>
      <c r="Q549" s="103">
        <v>0.83699999999999997</v>
      </c>
      <c r="R549" s="99">
        <f t="shared" si="154"/>
        <v>2.5686586814218768</v>
      </c>
      <c r="S549" s="103">
        <v>0</v>
      </c>
      <c r="T549" s="104">
        <f t="shared" si="155"/>
        <v>0</v>
      </c>
      <c r="U549" s="103">
        <v>0</v>
      </c>
      <c r="V549" s="99">
        <f t="shared" si="156"/>
        <v>0</v>
      </c>
      <c r="W549" s="103">
        <v>0</v>
      </c>
      <c r="X549" s="104">
        <f t="shared" si="157"/>
        <v>0</v>
      </c>
      <c r="Y549" s="103">
        <v>0</v>
      </c>
      <c r="Z549" s="99">
        <f t="shared" si="158"/>
        <v>0</v>
      </c>
      <c r="AA549" s="103">
        <v>0.49299999999999999</v>
      </c>
      <c r="AB549" s="105">
        <f t="shared" si="159"/>
        <v>1.5129614455686802</v>
      </c>
      <c r="AC549" s="106">
        <f t="shared" si="163"/>
        <v>3.0979999999999994</v>
      </c>
      <c r="AD549" s="105">
        <f t="shared" si="160"/>
        <v>9.507412897305823</v>
      </c>
    </row>
    <row r="550" spans="1:30" x14ac:dyDescent="0.2">
      <c r="A550" s="101">
        <v>39264</v>
      </c>
      <c r="B550" s="102" t="s">
        <v>177</v>
      </c>
      <c r="C550" s="103">
        <v>0</v>
      </c>
      <c r="D550" s="104">
        <f t="shared" si="161"/>
        <v>0</v>
      </c>
      <c r="E550" s="103">
        <v>0</v>
      </c>
      <c r="F550" s="99">
        <f t="shared" si="164"/>
        <v>0</v>
      </c>
      <c r="G550" s="103">
        <v>0</v>
      </c>
      <c r="H550" s="104">
        <f t="shared" si="164"/>
        <v>0</v>
      </c>
      <c r="I550" s="103">
        <v>0.88300000000000001</v>
      </c>
      <c r="J550" s="99">
        <f t="shared" si="150"/>
        <v>2.7098274978441066</v>
      </c>
      <c r="K550" s="103">
        <v>0</v>
      </c>
      <c r="L550" s="104">
        <f t="shared" si="151"/>
        <v>0</v>
      </c>
      <c r="M550" s="103">
        <v>1E-3</v>
      </c>
      <c r="N550" s="99">
        <f t="shared" si="152"/>
        <v>3.0688873135267347E-3</v>
      </c>
      <c r="O550" s="103">
        <v>0</v>
      </c>
      <c r="P550" s="104">
        <f t="shared" si="153"/>
        <v>0</v>
      </c>
      <c r="Q550" s="103">
        <v>0.83699999999999997</v>
      </c>
      <c r="R550" s="99">
        <f t="shared" si="154"/>
        <v>2.5686586814218768</v>
      </c>
      <c r="S550" s="103">
        <v>0</v>
      </c>
      <c r="T550" s="104">
        <f t="shared" si="155"/>
        <v>0</v>
      </c>
      <c r="U550" s="103">
        <v>0</v>
      </c>
      <c r="V550" s="99">
        <f t="shared" si="156"/>
        <v>0</v>
      </c>
      <c r="W550" s="103">
        <v>0</v>
      </c>
      <c r="X550" s="104">
        <f t="shared" si="157"/>
        <v>0</v>
      </c>
      <c r="Y550" s="103">
        <v>0</v>
      </c>
      <c r="Z550" s="99">
        <f t="shared" si="158"/>
        <v>0</v>
      </c>
      <c r="AA550" s="103">
        <v>1.629</v>
      </c>
      <c r="AB550" s="105">
        <f t="shared" si="159"/>
        <v>4.9992174337350503</v>
      </c>
      <c r="AC550" s="106">
        <f t="shared" si="163"/>
        <v>3.35</v>
      </c>
      <c r="AD550" s="105">
        <f t="shared" si="160"/>
        <v>10.28077250031456</v>
      </c>
    </row>
    <row r="551" spans="1:30" x14ac:dyDescent="0.2">
      <c r="A551" s="101">
        <v>39265</v>
      </c>
      <c r="B551" s="102" t="s">
        <v>178</v>
      </c>
      <c r="C551" s="103">
        <v>0</v>
      </c>
      <c r="D551" s="104">
        <f t="shared" si="161"/>
        <v>0</v>
      </c>
      <c r="E551" s="103">
        <v>0</v>
      </c>
      <c r="F551" s="99">
        <f t="shared" si="164"/>
        <v>0</v>
      </c>
      <c r="G551" s="103">
        <v>0</v>
      </c>
      <c r="H551" s="104">
        <f t="shared" si="164"/>
        <v>0</v>
      </c>
      <c r="I551" s="103">
        <v>0.88800000000000001</v>
      </c>
      <c r="J551" s="99">
        <f t="shared" si="150"/>
        <v>2.7251719344117404</v>
      </c>
      <c r="K551" s="103">
        <v>0</v>
      </c>
      <c r="L551" s="104">
        <f t="shared" si="151"/>
        <v>0</v>
      </c>
      <c r="M551" s="103">
        <v>0.751</v>
      </c>
      <c r="N551" s="99">
        <f t="shared" si="152"/>
        <v>2.3047343724585776</v>
      </c>
      <c r="O551" s="103">
        <v>0</v>
      </c>
      <c r="P551" s="104">
        <f t="shared" si="153"/>
        <v>0</v>
      </c>
      <c r="Q551" s="103">
        <v>0.83399999999999996</v>
      </c>
      <c r="R551" s="99">
        <f t="shared" si="154"/>
        <v>2.5594520194812969</v>
      </c>
      <c r="S551" s="103">
        <v>3.2000000000000001E-2</v>
      </c>
      <c r="T551" s="104">
        <f t="shared" si="155"/>
        <v>9.820439403285551E-2</v>
      </c>
      <c r="U551" s="103">
        <v>2E-3</v>
      </c>
      <c r="V551" s="99">
        <f t="shared" si="156"/>
        <v>6.1377746270534694E-3</v>
      </c>
      <c r="W551" s="103">
        <v>0</v>
      </c>
      <c r="X551" s="104">
        <f t="shared" si="157"/>
        <v>0</v>
      </c>
      <c r="Y551" s="103">
        <v>0.57199999999999995</v>
      </c>
      <c r="Z551" s="99">
        <f t="shared" si="158"/>
        <v>1.7554035433372921</v>
      </c>
      <c r="AA551" s="103">
        <v>1.605</v>
      </c>
      <c r="AB551" s="105">
        <f t="shared" si="159"/>
        <v>4.9255641382104089</v>
      </c>
      <c r="AC551" s="106">
        <f t="shared" si="163"/>
        <v>4.6839999999999993</v>
      </c>
      <c r="AD551" s="105">
        <f t="shared" si="160"/>
        <v>14.374668176559222</v>
      </c>
    </row>
    <row r="552" spans="1:30" x14ac:dyDescent="0.2">
      <c r="A552" s="101">
        <v>39266</v>
      </c>
      <c r="B552" s="102" t="s">
        <v>179</v>
      </c>
      <c r="C552" s="103">
        <v>0</v>
      </c>
      <c r="D552" s="104">
        <f t="shared" si="161"/>
        <v>0</v>
      </c>
      <c r="E552" s="103">
        <v>0</v>
      </c>
      <c r="F552" s="99">
        <f t="shared" si="164"/>
        <v>0</v>
      </c>
      <c r="G552" s="103">
        <v>0</v>
      </c>
      <c r="H552" s="104">
        <f t="shared" si="164"/>
        <v>0</v>
      </c>
      <c r="I552" s="103">
        <v>0.873</v>
      </c>
      <c r="J552" s="99">
        <f t="shared" si="150"/>
        <v>2.6791386247088393</v>
      </c>
      <c r="K552" s="103">
        <v>0</v>
      </c>
      <c r="L552" s="104">
        <f t="shared" si="151"/>
        <v>0</v>
      </c>
      <c r="M552" s="103">
        <v>1.5129999999999999</v>
      </c>
      <c r="N552" s="99">
        <f t="shared" si="152"/>
        <v>4.6432265053659494</v>
      </c>
      <c r="O552" s="103">
        <v>0</v>
      </c>
      <c r="P552" s="104">
        <f t="shared" si="153"/>
        <v>0</v>
      </c>
      <c r="Q552" s="103">
        <v>0.83299999999999996</v>
      </c>
      <c r="R552" s="99">
        <f t="shared" si="154"/>
        <v>2.5563831321677699</v>
      </c>
      <c r="S552" s="103">
        <v>0</v>
      </c>
      <c r="T552" s="104">
        <f t="shared" si="155"/>
        <v>0</v>
      </c>
      <c r="U552" s="103">
        <v>0</v>
      </c>
      <c r="V552" s="99">
        <f t="shared" si="156"/>
        <v>0</v>
      </c>
      <c r="W552" s="103">
        <v>0</v>
      </c>
      <c r="X552" s="104">
        <f t="shared" si="157"/>
        <v>0</v>
      </c>
      <c r="Y552" s="103">
        <v>0.16800000000000001</v>
      </c>
      <c r="Z552" s="99">
        <f t="shared" si="158"/>
        <v>0.51557306867249142</v>
      </c>
      <c r="AA552" s="103">
        <v>1.5920000000000001</v>
      </c>
      <c r="AB552" s="105">
        <f t="shared" si="159"/>
        <v>4.8856686031345617</v>
      </c>
      <c r="AC552" s="106">
        <f t="shared" si="163"/>
        <v>4.979000000000001</v>
      </c>
      <c r="AD552" s="105">
        <f t="shared" si="160"/>
        <v>15.279989934049615</v>
      </c>
    </row>
    <row r="553" spans="1:30" x14ac:dyDescent="0.2">
      <c r="A553" s="101">
        <v>39267</v>
      </c>
      <c r="B553" s="102" t="s">
        <v>180</v>
      </c>
      <c r="C553" s="103">
        <v>0</v>
      </c>
      <c r="D553" s="104">
        <f t="shared" si="161"/>
        <v>0</v>
      </c>
      <c r="E553" s="103">
        <v>0</v>
      </c>
      <c r="F553" s="99">
        <f t="shared" si="164"/>
        <v>0</v>
      </c>
      <c r="G553" s="103">
        <v>0</v>
      </c>
      <c r="H553" s="104">
        <f t="shared" si="164"/>
        <v>0</v>
      </c>
      <c r="I553" s="103">
        <v>0.14699999999999999</v>
      </c>
      <c r="J553" s="99">
        <f t="shared" si="150"/>
        <v>0.45112643508842998</v>
      </c>
      <c r="K553" s="103">
        <v>0</v>
      </c>
      <c r="L553" s="104">
        <f t="shared" si="151"/>
        <v>0</v>
      </c>
      <c r="M553" s="103">
        <v>1.498</v>
      </c>
      <c r="N553" s="99">
        <f t="shared" si="152"/>
        <v>4.5971931956630483</v>
      </c>
      <c r="O553" s="103">
        <v>0</v>
      </c>
      <c r="P553" s="104">
        <f t="shared" si="153"/>
        <v>0</v>
      </c>
      <c r="Q553" s="103">
        <v>0.85199999999999998</v>
      </c>
      <c r="R553" s="99">
        <f t="shared" si="154"/>
        <v>2.6146919911247779</v>
      </c>
      <c r="S553" s="103">
        <v>0</v>
      </c>
      <c r="T553" s="104">
        <f t="shared" si="155"/>
        <v>0</v>
      </c>
      <c r="U553" s="103">
        <v>0</v>
      </c>
      <c r="V553" s="99">
        <f t="shared" si="156"/>
        <v>0</v>
      </c>
      <c r="W553" s="103">
        <v>0</v>
      </c>
      <c r="X553" s="104">
        <f t="shared" si="157"/>
        <v>0</v>
      </c>
      <c r="Y553" s="103">
        <v>0</v>
      </c>
      <c r="Z553" s="99">
        <f t="shared" si="158"/>
        <v>0</v>
      </c>
      <c r="AA553" s="103">
        <v>1.5820000000000001</v>
      </c>
      <c r="AB553" s="105">
        <f t="shared" si="159"/>
        <v>4.8549797299992941</v>
      </c>
      <c r="AC553" s="106">
        <f t="shared" si="163"/>
        <v>4.0789999999999997</v>
      </c>
      <c r="AD553" s="105">
        <f t="shared" si="160"/>
        <v>12.517991351875549</v>
      </c>
    </row>
    <row r="554" spans="1:30" x14ac:dyDescent="0.2">
      <c r="A554" s="101">
        <v>39268</v>
      </c>
      <c r="B554" s="102" t="s">
        <v>181</v>
      </c>
      <c r="C554" s="103">
        <v>0</v>
      </c>
      <c r="D554" s="104">
        <f t="shared" si="161"/>
        <v>0</v>
      </c>
      <c r="E554" s="103">
        <v>0</v>
      </c>
      <c r="F554" s="99">
        <f t="shared" si="164"/>
        <v>0</v>
      </c>
      <c r="G554" s="103">
        <v>0</v>
      </c>
      <c r="H554" s="104">
        <f t="shared" si="164"/>
        <v>0</v>
      </c>
      <c r="I554" s="103">
        <v>0.70199999999999996</v>
      </c>
      <c r="J554" s="99">
        <f t="shared" si="150"/>
        <v>2.1543588940957679</v>
      </c>
      <c r="K554" s="103">
        <v>0</v>
      </c>
      <c r="L554" s="104">
        <f t="shared" si="151"/>
        <v>0</v>
      </c>
      <c r="M554" s="103">
        <v>0.32600000000000001</v>
      </c>
      <c r="N554" s="99">
        <f t="shared" si="152"/>
        <v>1.0004572642097156</v>
      </c>
      <c r="O554" s="103">
        <v>0</v>
      </c>
      <c r="P554" s="104">
        <f t="shared" si="153"/>
        <v>0</v>
      </c>
      <c r="Q554" s="103">
        <v>0.86399999999999999</v>
      </c>
      <c r="R554" s="99">
        <f t="shared" si="154"/>
        <v>2.6515186388870986</v>
      </c>
      <c r="S554" s="103">
        <v>0</v>
      </c>
      <c r="T554" s="104">
        <f t="shared" si="155"/>
        <v>0</v>
      </c>
      <c r="U554" s="103">
        <v>0</v>
      </c>
      <c r="V554" s="99">
        <f t="shared" si="156"/>
        <v>0</v>
      </c>
      <c r="W554" s="103">
        <v>0</v>
      </c>
      <c r="X554" s="104">
        <f t="shared" si="157"/>
        <v>0</v>
      </c>
      <c r="Y554" s="103">
        <v>0</v>
      </c>
      <c r="Z554" s="99">
        <f t="shared" si="158"/>
        <v>0</v>
      </c>
      <c r="AA554" s="103">
        <v>1.573</v>
      </c>
      <c r="AB554" s="105">
        <f t="shared" si="159"/>
        <v>4.8273597441775538</v>
      </c>
      <c r="AC554" s="106">
        <f t="shared" si="163"/>
        <v>3.4649999999999999</v>
      </c>
      <c r="AD554" s="105">
        <f t="shared" si="160"/>
        <v>10.633694541370135</v>
      </c>
    </row>
    <row r="555" spans="1:30" x14ac:dyDescent="0.2">
      <c r="A555" s="101">
        <v>39269</v>
      </c>
      <c r="B555" s="102" t="s">
        <v>182</v>
      </c>
      <c r="C555" s="103">
        <v>0</v>
      </c>
      <c r="D555" s="104">
        <f t="shared" si="161"/>
        <v>0</v>
      </c>
      <c r="E555" s="103">
        <v>0</v>
      </c>
      <c r="F555" s="99">
        <f t="shared" si="164"/>
        <v>0</v>
      </c>
      <c r="G555" s="103">
        <v>0</v>
      </c>
      <c r="H555" s="104">
        <f t="shared" si="164"/>
        <v>0</v>
      </c>
      <c r="I555" s="103">
        <v>0.90100000000000002</v>
      </c>
      <c r="J555" s="99">
        <f t="shared" si="150"/>
        <v>2.7650674694875881</v>
      </c>
      <c r="K555" s="103">
        <v>0</v>
      </c>
      <c r="L555" s="104">
        <f t="shared" si="151"/>
        <v>0</v>
      </c>
      <c r="M555" s="103">
        <v>0</v>
      </c>
      <c r="N555" s="99">
        <f t="shared" si="152"/>
        <v>0</v>
      </c>
      <c r="O555" s="103">
        <v>0</v>
      </c>
      <c r="P555" s="104">
        <f t="shared" si="153"/>
        <v>0</v>
      </c>
      <c r="Q555" s="103">
        <v>0.86499999999999999</v>
      </c>
      <c r="R555" s="99">
        <f t="shared" si="154"/>
        <v>2.6545875262006255</v>
      </c>
      <c r="S555" s="103">
        <v>0</v>
      </c>
      <c r="T555" s="104">
        <f t="shared" si="155"/>
        <v>0</v>
      </c>
      <c r="U555" s="103">
        <v>0</v>
      </c>
      <c r="V555" s="99">
        <f t="shared" si="156"/>
        <v>0</v>
      </c>
      <c r="W555" s="103">
        <v>0</v>
      </c>
      <c r="X555" s="104">
        <f t="shared" si="157"/>
        <v>0</v>
      </c>
      <c r="Y555" s="103">
        <v>0</v>
      </c>
      <c r="Z555" s="99">
        <f t="shared" si="158"/>
        <v>0</v>
      </c>
      <c r="AA555" s="103">
        <v>1.5609999999999999</v>
      </c>
      <c r="AB555" s="105">
        <f t="shared" si="159"/>
        <v>4.7905330964152331</v>
      </c>
      <c r="AC555" s="106">
        <f t="shared" si="163"/>
        <v>3.327</v>
      </c>
      <c r="AD555" s="105">
        <f t="shared" si="160"/>
        <v>10.210188092103445</v>
      </c>
    </row>
    <row r="556" spans="1:30" x14ac:dyDescent="0.2">
      <c r="A556" s="101">
        <v>39270</v>
      </c>
      <c r="B556" s="102" t="s">
        <v>183</v>
      </c>
      <c r="C556" s="103">
        <v>0</v>
      </c>
      <c r="D556" s="104">
        <f t="shared" si="161"/>
        <v>0</v>
      </c>
      <c r="E556" s="103">
        <v>0</v>
      </c>
      <c r="F556" s="99">
        <f t="shared" si="164"/>
        <v>0</v>
      </c>
      <c r="G556" s="103">
        <v>0</v>
      </c>
      <c r="H556" s="104">
        <f t="shared" si="164"/>
        <v>0</v>
      </c>
      <c r="I556" s="103">
        <v>0.90600000000000003</v>
      </c>
      <c r="J556" s="99">
        <f t="shared" si="150"/>
        <v>2.7804119060552215</v>
      </c>
      <c r="K556" s="103">
        <v>0</v>
      </c>
      <c r="L556" s="104">
        <f t="shared" si="151"/>
        <v>0</v>
      </c>
      <c r="M556" s="103">
        <v>0</v>
      </c>
      <c r="N556" s="99">
        <f t="shared" si="152"/>
        <v>0</v>
      </c>
      <c r="O556" s="103">
        <v>0</v>
      </c>
      <c r="P556" s="104">
        <f t="shared" si="153"/>
        <v>0</v>
      </c>
      <c r="Q556" s="103">
        <v>0.86499999999999999</v>
      </c>
      <c r="R556" s="99">
        <f t="shared" si="154"/>
        <v>2.6545875262006255</v>
      </c>
      <c r="S556" s="103">
        <v>0</v>
      </c>
      <c r="T556" s="104">
        <f t="shared" si="155"/>
        <v>0</v>
      </c>
      <c r="U556" s="103">
        <v>0</v>
      </c>
      <c r="V556" s="99">
        <f t="shared" si="156"/>
        <v>0</v>
      </c>
      <c r="W556" s="103">
        <v>0</v>
      </c>
      <c r="X556" s="104">
        <f t="shared" si="157"/>
        <v>0</v>
      </c>
      <c r="Y556" s="103">
        <v>0</v>
      </c>
      <c r="Z556" s="99">
        <f t="shared" si="158"/>
        <v>0</v>
      </c>
      <c r="AA556" s="103">
        <v>1.556</v>
      </c>
      <c r="AB556" s="105">
        <f t="shared" si="159"/>
        <v>4.7751886598475988</v>
      </c>
      <c r="AC556" s="106">
        <f t="shared" si="163"/>
        <v>3.327</v>
      </c>
      <c r="AD556" s="105">
        <f t="shared" si="160"/>
        <v>10.210188092103445</v>
      </c>
    </row>
    <row r="557" spans="1:30" x14ac:dyDescent="0.2">
      <c r="A557" s="101">
        <v>39271</v>
      </c>
      <c r="B557" s="102" t="s">
        <v>184</v>
      </c>
      <c r="C557" s="103">
        <v>0</v>
      </c>
      <c r="D557" s="104">
        <f t="shared" si="161"/>
        <v>0</v>
      </c>
      <c r="E557" s="103">
        <v>0</v>
      </c>
      <c r="F557" s="99">
        <f t="shared" si="164"/>
        <v>0</v>
      </c>
      <c r="G557" s="103">
        <v>0</v>
      </c>
      <c r="H557" s="104">
        <f t="shared" si="164"/>
        <v>0</v>
      </c>
      <c r="I557" s="103">
        <v>0.90900000000000003</v>
      </c>
      <c r="J557" s="99">
        <f t="shared" si="150"/>
        <v>2.7896185679958019</v>
      </c>
      <c r="K557" s="103">
        <v>0</v>
      </c>
      <c r="L557" s="104">
        <f t="shared" si="151"/>
        <v>0</v>
      </c>
      <c r="M557" s="103">
        <v>0</v>
      </c>
      <c r="N557" s="99">
        <f t="shared" si="152"/>
        <v>0</v>
      </c>
      <c r="O557" s="103">
        <v>0</v>
      </c>
      <c r="P557" s="104">
        <f t="shared" si="153"/>
        <v>0</v>
      </c>
      <c r="Q557" s="103">
        <v>0.85499999999999998</v>
      </c>
      <c r="R557" s="99">
        <f t="shared" si="154"/>
        <v>2.6238986530653583</v>
      </c>
      <c r="S557" s="103">
        <v>0</v>
      </c>
      <c r="T557" s="104">
        <f t="shared" si="155"/>
        <v>0</v>
      </c>
      <c r="U557" s="103">
        <v>0</v>
      </c>
      <c r="V557" s="99">
        <f t="shared" si="156"/>
        <v>0</v>
      </c>
      <c r="W557" s="103">
        <v>0</v>
      </c>
      <c r="X557" s="104">
        <f t="shared" si="157"/>
        <v>0</v>
      </c>
      <c r="Y557" s="103">
        <v>0</v>
      </c>
      <c r="Z557" s="99">
        <f t="shared" si="158"/>
        <v>0</v>
      </c>
      <c r="AA557" s="103">
        <v>1.5509999999999999</v>
      </c>
      <c r="AB557" s="105">
        <f t="shared" si="159"/>
        <v>4.7598442232799654</v>
      </c>
      <c r="AC557" s="106">
        <f t="shared" si="163"/>
        <v>3.3149999999999999</v>
      </c>
      <c r="AD557" s="105">
        <f t="shared" si="160"/>
        <v>10.173361444341126</v>
      </c>
    </row>
    <row r="558" spans="1:30" x14ac:dyDescent="0.2">
      <c r="A558" s="101">
        <v>39272</v>
      </c>
      <c r="B558" s="102" t="s">
        <v>185</v>
      </c>
      <c r="C558" s="103">
        <v>0</v>
      </c>
      <c r="D558" s="104">
        <f t="shared" si="161"/>
        <v>0</v>
      </c>
      <c r="E558" s="103">
        <v>0</v>
      </c>
      <c r="F558" s="99">
        <f t="shared" ref="F558:H573" si="165">E558*1000000/325851</f>
        <v>0</v>
      </c>
      <c r="G558" s="103">
        <v>0</v>
      </c>
      <c r="H558" s="104">
        <f t="shared" si="165"/>
        <v>0</v>
      </c>
      <c r="I558" s="103">
        <v>0.91500000000000004</v>
      </c>
      <c r="J558" s="99">
        <f t="shared" si="150"/>
        <v>2.8080318918769622</v>
      </c>
      <c r="K558" s="103">
        <v>0</v>
      </c>
      <c r="L558" s="104">
        <f t="shared" si="151"/>
        <v>0</v>
      </c>
      <c r="M558" s="103">
        <v>0</v>
      </c>
      <c r="N558" s="99">
        <f t="shared" si="152"/>
        <v>0</v>
      </c>
      <c r="O558" s="103">
        <v>0</v>
      </c>
      <c r="P558" s="104">
        <f t="shared" si="153"/>
        <v>0</v>
      </c>
      <c r="Q558" s="103">
        <v>0.84599999999999997</v>
      </c>
      <c r="R558" s="99">
        <f t="shared" si="154"/>
        <v>2.5962786672436176</v>
      </c>
      <c r="S558" s="103">
        <v>0</v>
      </c>
      <c r="T558" s="104">
        <f t="shared" si="155"/>
        <v>0</v>
      </c>
      <c r="U558" s="103">
        <v>0</v>
      </c>
      <c r="V558" s="99">
        <f t="shared" si="156"/>
        <v>0</v>
      </c>
      <c r="W558" s="103">
        <v>0</v>
      </c>
      <c r="X558" s="104">
        <f t="shared" si="157"/>
        <v>0</v>
      </c>
      <c r="Y558" s="103">
        <v>0</v>
      </c>
      <c r="Z558" s="99">
        <f t="shared" si="158"/>
        <v>0</v>
      </c>
      <c r="AA558" s="103">
        <v>1.5449999999999999</v>
      </c>
      <c r="AB558" s="105">
        <f t="shared" si="159"/>
        <v>4.7414308993988046</v>
      </c>
      <c r="AC558" s="106">
        <f t="shared" si="163"/>
        <v>3.306</v>
      </c>
      <c r="AD558" s="105">
        <f t="shared" si="160"/>
        <v>10.145741458519385</v>
      </c>
    </row>
    <row r="559" spans="1:30" x14ac:dyDescent="0.2">
      <c r="A559" s="101">
        <v>39273</v>
      </c>
      <c r="B559" s="102" t="s">
        <v>186</v>
      </c>
      <c r="C559" s="103">
        <v>0</v>
      </c>
      <c r="D559" s="104">
        <f t="shared" si="161"/>
        <v>0</v>
      </c>
      <c r="E559" s="103">
        <v>0</v>
      </c>
      <c r="F559" s="99">
        <f t="shared" si="165"/>
        <v>0</v>
      </c>
      <c r="G559" s="103">
        <v>0</v>
      </c>
      <c r="H559" s="104">
        <f t="shared" si="165"/>
        <v>0</v>
      </c>
      <c r="I559" s="103">
        <v>0.91700000000000004</v>
      </c>
      <c r="J559" s="99">
        <f t="shared" si="150"/>
        <v>2.8141696665040157</v>
      </c>
      <c r="K559" s="103">
        <v>0</v>
      </c>
      <c r="L559" s="104">
        <f t="shared" si="151"/>
        <v>0</v>
      </c>
      <c r="M559" s="103">
        <v>0</v>
      </c>
      <c r="N559" s="99">
        <f t="shared" si="152"/>
        <v>0</v>
      </c>
      <c r="O559" s="103">
        <v>0</v>
      </c>
      <c r="P559" s="104">
        <f t="shared" si="153"/>
        <v>0</v>
      </c>
      <c r="Q559" s="103">
        <v>0.84699999999999998</v>
      </c>
      <c r="R559" s="99">
        <f t="shared" si="154"/>
        <v>2.5993475545571441</v>
      </c>
      <c r="S559" s="103">
        <v>0</v>
      </c>
      <c r="T559" s="104">
        <f t="shared" si="155"/>
        <v>0</v>
      </c>
      <c r="U559" s="103">
        <v>0</v>
      </c>
      <c r="V559" s="99">
        <f t="shared" si="156"/>
        <v>0</v>
      </c>
      <c r="W559" s="103">
        <v>0</v>
      </c>
      <c r="X559" s="104">
        <f t="shared" si="157"/>
        <v>0</v>
      </c>
      <c r="Y559" s="103">
        <v>0</v>
      </c>
      <c r="Z559" s="99">
        <f t="shared" si="158"/>
        <v>0</v>
      </c>
      <c r="AA559" s="103">
        <v>1.5409999999999999</v>
      </c>
      <c r="AB559" s="105">
        <f t="shared" si="159"/>
        <v>4.7291553501446977</v>
      </c>
      <c r="AC559" s="106">
        <f t="shared" si="163"/>
        <v>3.3049999999999997</v>
      </c>
      <c r="AD559" s="105">
        <f t="shared" si="160"/>
        <v>10.142672571205857</v>
      </c>
    </row>
    <row r="560" spans="1:30" x14ac:dyDescent="0.2">
      <c r="A560" s="101">
        <v>39274</v>
      </c>
      <c r="B560" s="102" t="s">
        <v>187</v>
      </c>
      <c r="C560" s="103">
        <v>0</v>
      </c>
      <c r="D560" s="104">
        <f t="shared" si="161"/>
        <v>0</v>
      </c>
      <c r="E560" s="103">
        <v>0</v>
      </c>
      <c r="F560" s="99">
        <f t="shared" si="165"/>
        <v>0</v>
      </c>
      <c r="G560" s="103">
        <v>0</v>
      </c>
      <c r="H560" s="104">
        <f t="shared" si="165"/>
        <v>0</v>
      </c>
      <c r="I560" s="103">
        <v>0.92</v>
      </c>
      <c r="J560" s="99">
        <f t="shared" si="150"/>
        <v>2.8233763284445956</v>
      </c>
      <c r="K560" s="103">
        <v>0</v>
      </c>
      <c r="L560" s="104">
        <f t="shared" si="151"/>
        <v>0</v>
      </c>
      <c r="M560" s="103">
        <v>0</v>
      </c>
      <c r="N560" s="99">
        <f t="shared" si="152"/>
        <v>0</v>
      </c>
      <c r="O560" s="103">
        <v>0</v>
      </c>
      <c r="P560" s="104">
        <f t="shared" si="153"/>
        <v>0</v>
      </c>
      <c r="Q560" s="103">
        <v>0.83699999999999997</v>
      </c>
      <c r="R560" s="99">
        <f t="shared" si="154"/>
        <v>2.5686586814218768</v>
      </c>
      <c r="S560" s="103">
        <v>2.8000000000000001E-2</v>
      </c>
      <c r="T560" s="104">
        <f t="shared" si="155"/>
        <v>8.592884477874857E-2</v>
      </c>
      <c r="U560" s="103">
        <v>0</v>
      </c>
      <c r="V560" s="99">
        <f t="shared" si="156"/>
        <v>0</v>
      </c>
      <c r="W560" s="103">
        <v>0</v>
      </c>
      <c r="X560" s="104">
        <f t="shared" si="157"/>
        <v>0</v>
      </c>
      <c r="Y560" s="103">
        <v>0.53300000000000003</v>
      </c>
      <c r="Z560" s="99">
        <f t="shared" si="158"/>
        <v>1.6357169381097496</v>
      </c>
      <c r="AA560" s="103">
        <v>1.002</v>
      </c>
      <c r="AB560" s="105">
        <f t="shared" si="159"/>
        <v>3.0750250881537879</v>
      </c>
      <c r="AC560" s="106">
        <f t="shared" si="163"/>
        <v>3.3200000000000003</v>
      </c>
      <c r="AD560" s="105">
        <f t="shared" si="160"/>
        <v>10.18870588090876</v>
      </c>
    </row>
    <row r="561" spans="1:30" x14ac:dyDescent="0.2">
      <c r="A561" s="101">
        <v>39275</v>
      </c>
      <c r="B561" s="102" t="s">
        <v>188</v>
      </c>
      <c r="C561" s="103">
        <v>0</v>
      </c>
      <c r="D561" s="104">
        <f t="shared" si="161"/>
        <v>0</v>
      </c>
      <c r="E561" s="103">
        <v>0</v>
      </c>
      <c r="F561" s="99">
        <f t="shared" si="165"/>
        <v>0</v>
      </c>
      <c r="G561" s="103">
        <v>0</v>
      </c>
      <c r="H561" s="104">
        <f t="shared" si="165"/>
        <v>0</v>
      </c>
      <c r="I561" s="103">
        <v>0.92300000000000004</v>
      </c>
      <c r="J561" s="99">
        <f t="shared" si="150"/>
        <v>2.832582990385176</v>
      </c>
      <c r="K561" s="103">
        <v>0</v>
      </c>
      <c r="L561" s="104">
        <f t="shared" si="151"/>
        <v>0</v>
      </c>
      <c r="M561" s="103">
        <v>0</v>
      </c>
      <c r="N561" s="99">
        <f t="shared" si="152"/>
        <v>0</v>
      </c>
      <c r="O561" s="103">
        <v>0</v>
      </c>
      <c r="P561" s="104">
        <f t="shared" si="153"/>
        <v>0</v>
      </c>
      <c r="Q561" s="103">
        <v>0.86099999999999999</v>
      </c>
      <c r="R561" s="99">
        <f t="shared" si="154"/>
        <v>2.6423119769465186</v>
      </c>
      <c r="S561" s="103">
        <v>0</v>
      </c>
      <c r="T561" s="104">
        <f t="shared" si="155"/>
        <v>0</v>
      </c>
      <c r="U561" s="103">
        <v>0</v>
      </c>
      <c r="V561" s="99">
        <f t="shared" si="156"/>
        <v>0</v>
      </c>
      <c r="W561" s="103">
        <v>0</v>
      </c>
      <c r="X561" s="104">
        <f t="shared" si="157"/>
        <v>0</v>
      </c>
      <c r="Y561" s="103">
        <v>0</v>
      </c>
      <c r="Z561" s="99">
        <f t="shared" si="158"/>
        <v>0</v>
      </c>
      <c r="AA561" s="103">
        <v>1.486</v>
      </c>
      <c r="AB561" s="105">
        <f t="shared" si="159"/>
        <v>4.5603665479007276</v>
      </c>
      <c r="AC561" s="106">
        <f t="shared" si="163"/>
        <v>3.27</v>
      </c>
      <c r="AD561" s="105">
        <f t="shared" si="160"/>
        <v>10.035261515232422</v>
      </c>
    </row>
    <row r="562" spans="1:30" x14ac:dyDescent="0.2">
      <c r="A562" s="101">
        <v>39276</v>
      </c>
      <c r="B562" s="102" t="s">
        <v>189</v>
      </c>
      <c r="C562" s="103">
        <v>0</v>
      </c>
      <c r="D562" s="104">
        <f t="shared" si="161"/>
        <v>0</v>
      </c>
      <c r="E562" s="103">
        <v>0</v>
      </c>
      <c r="F562" s="99">
        <f t="shared" si="165"/>
        <v>0</v>
      </c>
      <c r="G562" s="103">
        <v>0</v>
      </c>
      <c r="H562" s="104">
        <f t="shared" si="165"/>
        <v>0</v>
      </c>
      <c r="I562" s="103">
        <v>0.92500000000000004</v>
      </c>
      <c r="J562" s="99">
        <f t="shared" si="150"/>
        <v>2.8387207650122295</v>
      </c>
      <c r="K562" s="103">
        <v>0</v>
      </c>
      <c r="L562" s="104">
        <f t="shared" si="151"/>
        <v>0</v>
      </c>
      <c r="M562" s="103">
        <v>0</v>
      </c>
      <c r="N562" s="99">
        <f t="shared" si="152"/>
        <v>0</v>
      </c>
      <c r="O562" s="103">
        <v>0</v>
      </c>
      <c r="P562" s="104">
        <f t="shared" si="153"/>
        <v>0</v>
      </c>
      <c r="Q562" s="103">
        <v>0.873</v>
      </c>
      <c r="R562" s="99">
        <f t="shared" si="154"/>
        <v>2.6791386247088393</v>
      </c>
      <c r="S562" s="103">
        <v>0</v>
      </c>
      <c r="T562" s="104">
        <f t="shared" si="155"/>
        <v>0</v>
      </c>
      <c r="U562" s="103">
        <v>0</v>
      </c>
      <c r="V562" s="99">
        <f t="shared" si="156"/>
        <v>0</v>
      </c>
      <c r="W562" s="103">
        <v>0</v>
      </c>
      <c r="X562" s="104">
        <f t="shared" si="157"/>
        <v>0</v>
      </c>
      <c r="Y562" s="103">
        <v>0</v>
      </c>
      <c r="Z562" s="99">
        <f t="shared" si="158"/>
        <v>0</v>
      </c>
      <c r="AA562" s="103">
        <v>1.518</v>
      </c>
      <c r="AB562" s="105">
        <f t="shared" si="159"/>
        <v>4.6585709419335828</v>
      </c>
      <c r="AC562" s="106">
        <f t="shared" si="163"/>
        <v>3.3159999999999998</v>
      </c>
      <c r="AD562" s="105">
        <f t="shared" si="160"/>
        <v>10.176430331654652</v>
      </c>
    </row>
    <row r="563" spans="1:30" x14ac:dyDescent="0.2">
      <c r="A563" s="101">
        <v>39277</v>
      </c>
      <c r="B563" s="102" t="s">
        <v>190</v>
      </c>
      <c r="C563" s="103">
        <v>0</v>
      </c>
      <c r="D563" s="104">
        <f t="shared" si="161"/>
        <v>0</v>
      </c>
      <c r="E563" s="103">
        <v>0</v>
      </c>
      <c r="F563" s="99">
        <f t="shared" si="165"/>
        <v>0</v>
      </c>
      <c r="G563" s="103">
        <v>0</v>
      </c>
      <c r="H563" s="104">
        <f t="shared" si="165"/>
        <v>0</v>
      </c>
      <c r="I563" s="103">
        <v>0.92800000000000005</v>
      </c>
      <c r="J563" s="99">
        <f t="shared" si="150"/>
        <v>2.8479274269528099</v>
      </c>
      <c r="K563" s="103">
        <v>0</v>
      </c>
      <c r="L563" s="104">
        <f t="shared" si="151"/>
        <v>0</v>
      </c>
      <c r="M563" s="103">
        <v>0</v>
      </c>
      <c r="N563" s="99">
        <f t="shared" si="152"/>
        <v>0</v>
      </c>
      <c r="O563" s="103">
        <v>0</v>
      </c>
      <c r="P563" s="104">
        <f t="shared" si="153"/>
        <v>0</v>
      </c>
      <c r="Q563" s="103">
        <v>0.871</v>
      </c>
      <c r="R563" s="99">
        <f t="shared" si="154"/>
        <v>2.6730008500817859</v>
      </c>
      <c r="S563" s="103">
        <v>0</v>
      </c>
      <c r="T563" s="104">
        <f t="shared" si="155"/>
        <v>0</v>
      </c>
      <c r="U563" s="103">
        <v>0</v>
      </c>
      <c r="V563" s="99">
        <f t="shared" si="156"/>
        <v>0</v>
      </c>
      <c r="W563" s="103">
        <v>0</v>
      </c>
      <c r="X563" s="104">
        <f t="shared" si="157"/>
        <v>0</v>
      </c>
      <c r="Y563" s="103">
        <v>0</v>
      </c>
      <c r="Z563" s="99">
        <f t="shared" si="158"/>
        <v>0</v>
      </c>
      <c r="AA563" s="103">
        <v>1.532</v>
      </c>
      <c r="AB563" s="105">
        <f t="shared" si="159"/>
        <v>4.7015353643229574</v>
      </c>
      <c r="AC563" s="106">
        <f t="shared" si="163"/>
        <v>3.331</v>
      </c>
      <c r="AD563" s="105">
        <f t="shared" si="160"/>
        <v>10.222463641357553</v>
      </c>
    </row>
    <row r="564" spans="1:30" x14ac:dyDescent="0.2">
      <c r="A564" s="101">
        <v>39278</v>
      </c>
      <c r="B564" s="102" t="s">
        <v>191</v>
      </c>
      <c r="C564" s="103">
        <v>0</v>
      </c>
      <c r="D564" s="104">
        <f t="shared" si="161"/>
        <v>0</v>
      </c>
      <c r="E564" s="103">
        <v>0</v>
      </c>
      <c r="F564" s="99">
        <f t="shared" si="165"/>
        <v>0</v>
      </c>
      <c r="G564" s="103">
        <v>0</v>
      </c>
      <c r="H564" s="104">
        <f t="shared" si="165"/>
        <v>0</v>
      </c>
      <c r="I564" s="103">
        <v>0.93</v>
      </c>
      <c r="J564" s="99">
        <f t="shared" si="150"/>
        <v>2.8540652015798633</v>
      </c>
      <c r="K564" s="103">
        <v>0</v>
      </c>
      <c r="L564" s="104">
        <f t="shared" si="151"/>
        <v>0</v>
      </c>
      <c r="M564" s="103">
        <v>0</v>
      </c>
      <c r="N564" s="99">
        <f t="shared" si="152"/>
        <v>0</v>
      </c>
      <c r="O564" s="103">
        <v>0</v>
      </c>
      <c r="P564" s="104">
        <f t="shared" si="153"/>
        <v>0</v>
      </c>
      <c r="Q564" s="103">
        <v>0.86899999999999999</v>
      </c>
      <c r="R564" s="99">
        <f t="shared" si="154"/>
        <v>2.6668630754547324</v>
      </c>
      <c r="S564" s="103">
        <v>0</v>
      </c>
      <c r="T564" s="104">
        <f t="shared" si="155"/>
        <v>0</v>
      </c>
      <c r="U564" s="103">
        <v>0</v>
      </c>
      <c r="V564" s="99">
        <f t="shared" si="156"/>
        <v>0</v>
      </c>
      <c r="W564" s="103">
        <v>0</v>
      </c>
      <c r="X564" s="104">
        <f t="shared" si="157"/>
        <v>0</v>
      </c>
      <c r="Y564" s="103">
        <v>0</v>
      </c>
      <c r="Z564" s="99">
        <f t="shared" si="158"/>
        <v>0</v>
      </c>
      <c r="AA564" s="103">
        <v>1.528</v>
      </c>
      <c r="AB564" s="105">
        <f t="shared" si="159"/>
        <v>4.6892598150688505</v>
      </c>
      <c r="AC564" s="106">
        <f t="shared" si="163"/>
        <v>3.327</v>
      </c>
      <c r="AD564" s="105">
        <f t="shared" si="160"/>
        <v>10.210188092103445</v>
      </c>
    </row>
    <row r="565" spans="1:30" x14ac:dyDescent="0.2">
      <c r="A565" s="101">
        <v>39279</v>
      </c>
      <c r="B565" s="102" t="s">
        <v>192</v>
      </c>
      <c r="C565" s="103">
        <v>0</v>
      </c>
      <c r="D565" s="104">
        <f t="shared" si="161"/>
        <v>0</v>
      </c>
      <c r="E565" s="103">
        <v>0</v>
      </c>
      <c r="F565" s="99">
        <f t="shared" si="165"/>
        <v>0</v>
      </c>
      <c r="G565" s="103">
        <v>0</v>
      </c>
      <c r="H565" s="104">
        <f t="shared" si="165"/>
        <v>0</v>
      </c>
      <c r="I565" s="103">
        <v>0.93200000000000005</v>
      </c>
      <c r="J565" s="99">
        <f t="shared" si="150"/>
        <v>2.8602029762069168</v>
      </c>
      <c r="K565" s="103">
        <v>0</v>
      </c>
      <c r="L565" s="104">
        <f t="shared" si="151"/>
        <v>0</v>
      </c>
      <c r="M565" s="103">
        <v>0</v>
      </c>
      <c r="N565" s="99">
        <f t="shared" si="152"/>
        <v>0</v>
      </c>
      <c r="O565" s="103">
        <v>0</v>
      </c>
      <c r="P565" s="104">
        <f t="shared" si="153"/>
        <v>0</v>
      </c>
      <c r="Q565" s="103">
        <v>0.86899999999999999</v>
      </c>
      <c r="R565" s="99">
        <f t="shared" si="154"/>
        <v>2.6668630754547324</v>
      </c>
      <c r="S565" s="103">
        <v>8.0000000000000002E-3</v>
      </c>
      <c r="T565" s="104">
        <f t="shared" si="155"/>
        <v>2.4551098508213878E-2</v>
      </c>
      <c r="U565" s="103">
        <v>0</v>
      </c>
      <c r="V565" s="99">
        <f t="shared" si="156"/>
        <v>0</v>
      </c>
      <c r="W565" s="103">
        <v>0</v>
      </c>
      <c r="X565" s="104">
        <f t="shared" si="157"/>
        <v>0</v>
      </c>
      <c r="Y565" s="103">
        <v>0</v>
      </c>
      <c r="Z565" s="99">
        <f t="shared" si="158"/>
        <v>0</v>
      </c>
      <c r="AA565" s="103">
        <v>1.524</v>
      </c>
      <c r="AB565" s="105">
        <f t="shared" si="159"/>
        <v>4.6769842658147436</v>
      </c>
      <c r="AC565" s="106">
        <f t="shared" si="163"/>
        <v>3.3330000000000002</v>
      </c>
      <c r="AD565" s="105">
        <f t="shared" si="160"/>
        <v>10.228601415984606</v>
      </c>
    </row>
    <row r="566" spans="1:30" x14ac:dyDescent="0.2">
      <c r="A566" s="101">
        <v>39280</v>
      </c>
      <c r="B566" s="102" t="s">
        <v>193</v>
      </c>
      <c r="C566" s="103">
        <v>0</v>
      </c>
      <c r="D566" s="104">
        <f t="shared" si="161"/>
        <v>0</v>
      </c>
      <c r="E566" s="103">
        <v>0</v>
      </c>
      <c r="F566" s="99">
        <f t="shared" si="165"/>
        <v>0</v>
      </c>
      <c r="G566" s="103">
        <v>0</v>
      </c>
      <c r="H566" s="104">
        <f t="shared" si="165"/>
        <v>0</v>
      </c>
      <c r="I566" s="103">
        <v>0.93300000000000005</v>
      </c>
      <c r="J566" s="99">
        <f t="shared" si="150"/>
        <v>2.8632718635204433</v>
      </c>
      <c r="K566" s="103">
        <v>0</v>
      </c>
      <c r="L566" s="104">
        <f t="shared" si="151"/>
        <v>0</v>
      </c>
      <c r="M566" s="103">
        <v>0</v>
      </c>
      <c r="N566" s="99">
        <f t="shared" si="152"/>
        <v>0</v>
      </c>
      <c r="O566" s="103">
        <v>0</v>
      </c>
      <c r="P566" s="104">
        <f t="shared" si="153"/>
        <v>0</v>
      </c>
      <c r="Q566" s="103">
        <v>0.86599999999999999</v>
      </c>
      <c r="R566" s="99">
        <f t="shared" si="154"/>
        <v>2.657656413514152</v>
      </c>
      <c r="S566" s="103">
        <v>8.0000000000000002E-3</v>
      </c>
      <c r="T566" s="104">
        <f t="shared" si="155"/>
        <v>2.4551098508213878E-2</v>
      </c>
      <c r="U566" s="103">
        <v>0</v>
      </c>
      <c r="V566" s="99">
        <f t="shared" si="156"/>
        <v>0</v>
      </c>
      <c r="W566" s="103">
        <v>0</v>
      </c>
      <c r="X566" s="104">
        <f t="shared" si="157"/>
        <v>0</v>
      </c>
      <c r="Y566" s="103">
        <v>0</v>
      </c>
      <c r="Z566" s="99">
        <f t="shared" si="158"/>
        <v>0</v>
      </c>
      <c r="AA566" s="103">
        <v>1.52</v>
      </c>
      <c r="AB566" s="105">
        <f t="shared" si="159"/>
        <v>4.6647087165606367</v>
      </c>
      <c r="AC566" s="106">
        <f t="shared" si="163"/>
        <v>3.327</v>
      </c>
      <c r="AD566" s="105">
        <f t="shared" si="160"/>
        <v>10.210188092103445</v>
      </c>
    </row>
    <row r="567" spans="1:30" x14ac:dyDescent="0.2">
      <c r="A567" s="101">
        <v>39281</v>
      </c>
      <c r="B567" s="102" t="s">
        <v>194</v>
      </c>
      <c r="C567" s="103">
        <v>0</v>
      </c>
      <c r="D567" s="104">
        <f t="shared" si="161"/>
        <v>0</v>
      </c>
      <c r="E567" s="103">
        <v>0</v>
      </c>
      <c r="F567" s="99">
        <f t="shared" si="165"/>
        <v>0</v>
      </c>
      <c r="G567" s="103">
        <v>0</v>
      </c>
      <c r="H567" s="104">
        <f t="shared" si="165"/>
        <v>0</v>
      </c>
      <c r="I567" s="103">
        <v>0.93</v>
      </c>
      <c r="J567" s="99">
        <f t="shared" si="150"/>
        <v>2.8540652015798633</v>
      </c>
      <c r="K567" s="103">
        <v>0</v>
      </c>
      <c r="L567" s="104">
        <f t="shared" si="151"/>
        <v>0</v>
      </c>
      <c r="M567" s="103">
        <v>0</v>
      </c>
      <c r="N567" s="99">
        <f t="shared" si="152"/>
        <v>0</v>
      </c>
      <c r="O567" s="103">
        <v>0</v>
      </c>
      <c r="P567" s="104">
        <f t="shared" si="153"/>
        <v>0</v>
      </c>
      <c r="Q567" s="103">
        <v>0.86199999999999999</v>
      </c>
      <c r="R567" s="99">
        <f t="shared" si="154"/>
        <v>2.6453808642600452</v>
      </c>
      <c r="S567" s="103">
        <v>0.317</v>
      </c>
      <c r="T567" s="104">
        <f t="shared" si="155"/>
        <v>0.97283727838797485</v>
      </c>
      <c r="U567" s="103">
        <v>0</v>
      </c>
      <c r="V567" s="99">
        <f t="shared" si="156"/>
        <v>0</v>
      </c>
      <c r="W567" s="103">
        <v>0</v>
      </c>
      <c r="X567" s="104">
        <f t="shared" si="157"/>
        <v>0</v>
      </c>
      <c r="Y567" s="103">
        <v>0</v>
      </c>
      <c r="Z567" s="99">
        <f t="shared" si="158"/>
        <v>0</v>
      </c>
      <c r="AA567" s="103">
        <v>1.516</v>
      </c>
      <c r="AB567" s="105">
        <f t="shared" si="159"/>
        <v>4.6524331673065298</v>
      </c>
      <c r="AC567" s="106">
        <f t="shared" si="163"/>
        <v>3.625</v>
      </c>
      <c r="AD567" s="105">
        <f t="shared" si="160"/>
        <v>11.124716511534412</v>
      </c>
    </row>
    <row r="568" spans="1:30" x14ac:dyDescent="0.2">
      <c r="A568" s="101">
        <v>39282</v>
      </c>
      <c r="B568" s="102" t="s">
        <v>195</v>
      </c>
      <c r="C568" s="103">
        <v>0</v>
      </c>
      <c r="D568" s="104">
        <f t="shared" si="161"/>
        <v>0</v>
      </c>
      <c r="E568" s="103">
        <v>0</v>
      </c>
      <c r="F568" s="99">
        <f t="shared" si="165"/>
        <v>0</v>
      </c>
      <c r="G568" s="103">
        <v>0</v>
      </c>
      <c r="H568" s="104">
        <f t="shared" si="165"/>
        <v>0</v>
      </c>
      <c r="I568" s="103">
        <v>0.92700000000000005</v>
      </c>
      <c r="J568" s="99">
        <f t="shared" si="150"/>
        <v>2.8448585396392829</v>
      </c>
      <c r="K568" s="103">
        <v>0</v>
      </c>
      <c r="L568" s="104">
        <f t="shared" si="151"/>
        <v>0</v>
      </c>
      <c r="M568" s="103">
        <v>0</v>
      </c>
      <c r="N568" s="99">
        <f t="shared" si="152"/>
        <v>0</v>
      </c>
      <c r="O568" s="103">
        <v>0</v>
      </c>
      <c r="P568" s="104">
        <f t="shared" si="153"/>
        <v>0</v>
      </c>
      <c r="Q568" s="103">
        <v>0.85799999999999998</v>
      </c>
      <c r="R568" s="99">
        <f t="shared" si="154"/>
        <v>2.6331053150059383</v>
      </c>
      <c r="S568" s="103">
        <v>0.51900000000000002</v>
      </c>
      <c r="T568" s="104">
        <f t="shared" si="155"/>
        <v>1.5927525157203752</v>
      </c>
      <c r="U568" s="103">
        <v>0</v>
      </c>
      <c r="V568" s="99">
        <f t="shared" si="156"/>
        <v>0</v>
      </c>
      <c r="W568" s="103">
        <v>0</v>
      </c>
      <c r="X568" s="104">
        <f t="shared" si="157"/>
        <v>0</v>
      </c>
      <c r="Y568" s="103">
        <v>0</v>
      </c>
      <c r="Z568" s="99">
        <f t="shared" si="158"/>
        <v>0</v>
      </c>
      <c r="AA568" s="103">
        <v>1.5169999999999999</v>
      </c>
      <c r="AB568" s="105">
        <f t="shared" si="159"/>
        <v>4.6555020546200563</v>
      </c>
      <c r="AC568" s="106">
        <f t="shared" si="163"/>
        <v>3.8210000000000002</v>
      </c>
      <c r="AD568" s="105">
        <f t="shared" si="160"/>
        <v>11.726218424985653</v>
      </c>
    </row>
    <row r="569" spans="1:30" x14ac:dyDescent="0.2">
      <c r="A569" s="101">
        <v>39283</v>
      </c>
      <c r="B569" s="102" t="s">
        <v>196</v>
      </c>
      <c r="C569" s="103">
        <v>0</v>
      </c>
      <c r="D569" s="104">
        <f t="shared" si="161"/>
        <v>0</v>
      </c>
      <c r="E569" s="103">
        <v>0</v>
      </c>
      <c r="F569" s="99">
        <f t="shared" si="165"/>
        <v>0</v>
      </c>
      <c r="G569" s="103">
        <v>0</v>
      </c>
      <c r="H569" s="104">
        <f t="shared" si="165"/>
        <v>0</v>
      </c>
      <c r="I569" s="103">
        <v>0.92600000000000005</v>
      </c>
      <c r="J569" s="99">
        <f t="shared" si="150"/>
        <v>2.8417896523257564</v>
      </c>
      <c r="K569" s="103">
        <v>0</v>
      </c>
      <c r="L569" s="104">
        <f t="shared" si="151"/>
        <v>0</v>
      </c>
      <c r="M569" s="103">
        <v>0</v>
      </c>
      <c r="N569" s="99">
        <f t="shared" si="152"/>
        <v>0</v>
      </c>
      <c r="O569" s="103">
        <v>0</v>
      </c>
      <c r="P569" s="104">
        <f t="shared" si="153"/>
        <v>0</v>
      </c>
      <c r="Q569" s="103">
        <v>0.86</v>
      </c>
      <c r="R569" s="99">
        <f t="shared" si="154"/>
        <v>2.6392430896329917</v>
      </c>
      <c r="S569" s="103">
        <v>0.50900000000000001</v>
      </c>
      <c r="T569" s="104">
        <f t="shared" si="155"/>
        <v>1.562063642585108</v>
      </c>
      <c r="U569" s="103">
        <v>0</v>
      </c>
      <c r="V569" s="99">
        <f t="shared" si="156"/>
        <v>0</v>
      </c>
      <c r="W569" s="103">
        <v>0</v>
      </c>
      <c r="X569" s="104">
        <f t="shared" si="157"/>
        <v>0</v>
      </c>
      <c r="Y569" s="103">
        <v>0</v>
      </c>
      <c r="Z569" s="99">
        <f t="shared" si="158"/>
        <v>0</v>
      </c>
      <c r="AA569" s="103">
        <v>1.516</v>
      </c>
      <c r="AB569" s="105">
        <f t="shared" si="159"/>
        <v>4.6524331673065298</v>
      </c>
      <c r="AC569" s="106">
        <f t="shared" si="163"/>
        <v>3.8109999999999999</v>
      </c>
      <c r="AD569" s="105">
        <f t="shared" si="160"/>
        <v>11.695529551850386</v>
      </c>
    </row>
    <row r="570" spans="1:30" x14ac:dyDescent="0.2">
      <c r="A570" s="101">
        <v>39284</v>
      </c>
      <c r="B570" s="102" t="s">
        <v>197</v>
      </c>
      <c r="C570" s="103">
        <v>0</v>
      </c>
      <c r="D570" s="104">
        <f t="shared" si="161"/>
        <v>0</v>
      </c>
      <c r="E570" s="103">
        <v>0</v>
      </c>
      <c r="F570" s="99">
        <f t="shared" si="165"/>
        <v>0</v>
      </c>
      <c r="G570" s="103">
        <v>0</v>
      </c>
      <c r="H570" s="104">
        <f t="shared" si="165"/>
        <v>0</v>
      </c>
      <c r="I570" s="103">
        <v>0.92400000000000004</v>
      </c>
      <c r="J570" s="99">
        <f t="shared" si="150"/>
        <v>2.835651877698703</v>
      </c>
      <c r="K570" s="103">
        <v>0</v>
      </c>
      <c r="L570" s="104">
        <f t="shared" si="151"/>
        <v>0</v>
      </c>
      <c r="M570" s="103">
        <v>0</v>
      </c>
      <c r="N570" s="99">
        <f t="shared" si="152"/>
        <v>0</v>
      </c>
      <c r="O570" s="103">
        <v>0</v>
      </c>
      <c r="P570" s="104">
        <f t="shared" si="153"/>
        <v>0</v>
      </c>
      <c r="Q570" s="103">
        <v>0.86</v>
      </c>
      <c r="R570" s="99">
        <f t="shared" si="154"/>
        <v>2.6392430896329917</v>
      </c>
      <c r="S570" s="103">
        <v>0.48699999999999999</v>
      </c>
      <c r="T570" s="104">
        <f t="shared" si="155"/>
        <v>1.4945481216875198</v>
      </c>
      <c r="U570" s="103">
        <v>0</v>
      </c>
      <c r="V570" s="99">
        <f t="shared" si="156"/>
        <v>0</v>
      </c>
      <c r="W570" s="103">
        <v>0</v>
      </c>
      <c r="X570" s="104">
        <f t="shared" si="157"/>
        <v>0</v>
      </c>
      <c r="Y570" s="103">
        <v>0</v>
      </c>
      <c r="Z570" s="99">
        <f t="shared" si="158"/>
        <v>0</v>
      </c>
      <c r="AA570" s="103">
        <v>1.5129999999999999</v>
      </c>
      <c r="AB570" s="105">
        <f t="shared" si="159"/>
        <v>4.6432265053659494</v>
      </c>
      <c r="AC570" s="106">
        <f t="shared" si="163"/>
        <v>3.7839999999999998</v>
      </c>
      <c r="AD570" s="105">
        <f t="shared" si="160"/>
        <v>11.612669594385164</v>
      </c>
    </row>
    <row r="571" spans="1:30" x14ac:dyDescent="0.2">
      <c r="A571" s="101">
        <v>39285</v>
      </c>
      <c r="B571" s="102" t="s">
        <v>198</v>
      </c>
      <c r="C571" s="103">
        <v>0</v>
      </c>
      <c r="D571" s="104">
        <f t="shared" si="161"/>
        <v>0</v>
      </c>
      <c r="E571" s="103">
        <v>0</v>
      </c>
      <c r="F571" s="99">
        <f t="shared" si="165"/>
        <v>0</v>
      </c>
      <c r="G571" s="103">
        <v>0</v>
      </c>
      <c r="H571" s="104">
        <f t="shared" si="165"/>
        <v>0</v>
      </c>
      <c r="I571" s="103">
        <v>0.91600000000000004</v>
      </c>
      <c r="J571" s="99">
        <f t="shared" si="150"/>
        <v>2.8111007791904887</v>
      </c>
      <c r="K571" s="103">
        <v>0</v>
      </c>
      <c r="L571" s="104">
        <f t="shared" si="151"/>
        <v>0</v>
      </c>
      <c r="M571" s="103">
        <v>0</v>
      </c>
      <c r="N571" s="99">
        <f t="shared" si="152"/>
        <v>0</v>
      </c>
      <c r="O571" s="103">
        <v>0</v>
      </c>
      <c r="P571" s="104">
        <f t="shared" si="153"/>
        <v>0</v>
      </c>
      <c r="Q571" s="103">
        <v>0.85899999999999999</v>
      </c>
      <c r="R571" s="99">
        <f t="shared" si="154"/>
        <v>2.6361742023194652</v>
      </c>
      <c r="S571" s="103">
        <v>0.48199999999999998</v>
      </c>
      <c r="T571" s="104">
        <f t="shared" si="155"/>
        <v>1.479203685119886</v>
      </c>
      <c r="U571" s="103">
        <v>0</v>
      </c>
      <c r="V571" s="99">
        <f t="shared" si="156"/>
        <v>0</v>
      </c>
      <c r="W571" s="103">
        <v>0</v>
      </c>
      <c r="X571" s="104">
        <f t="shared" si="157"/>
        <v>0</v>
      </c>
      <c r="Y571" s="103">
        <v>0</v>
      </c>
      <c r="Z571" s="99">
        <f t="shared" si="158"/>
        <v>0</v>
      </c>
      <c r="AA571" s="103">
        <v>1.4610000000000001</v>
      </c>
      <c r="AB571" s="105">
        <f t="shared" si="159"/>
        <v>4.4836443650625597</v>
      </c>
      <c r="AC571" s="106">
        <f t="shared" si="163"/>
        <v>3.718</v>
      </c>
      <c r="AD571" s="105">
        <f t="shared" si="160"/>
        <v>11.410123031692398</v>
      </c>
    </row>
    <row r="572" spans="1:30" x14ac:dyDescent="0.2">
      <c r="A572" s="101">
        <v>39286</v>
      </c>
      <c r="B572" s="102" t="s">
        <v>199</v>
      </c>
      <c r="C572" s="103">
        <v>0</v>
      </c>
      <c r="D572" s="104">
        <f t="shared" si="161"/>
        <v>0</v>
      </c>
      <c r="E572" s="103">
        <v>0</v>
      </c>
      <c r="F572" s="99">
        <f t="shared" si="165"/>
        <v>0</v>
      </c>
      <c r="G572" s="103">
        <v>0</v>
      </c>
      <c r="H572" s="104">
        <f t="shared" si="165"/>
        <v>0</v>
      </c>
      <c r="I572" s="103">
        <v>0.65100000000000002</v>
      </c>
      <c r="J572" s="99">
        <f t="shared" si="150"/>
        <v>1.9978456411059042</v>
      </c>
      <c r="K572" s="103">
        <v>0</v>
      </c>
      <c r="L572" s="104">
        <f t="shared" si="151"/>
        <v>0</v>
      </c>
      <c r="M572" s="103">
        <v>0</v>
      </c>
      <c r="N572" s="99">
        <f t="shared" si="152"/>
        <v>0</v>
      </c>
      <c r="O572" s="103">
        <v>0</v>
      </c>
      <c r="P572" s="104">
        <f t="shared" si="153"/>
        <v>0</v>
      </c>
      <c r="Q572" s="103">
        <v>0.86499999999999999</v>
      </c>
      <c r="R572" s="99">
        <f t="shared" si="154"/>
        <v>2.6545875262006255</v>
      </c>
      <c r="S572" s="103">
        <v>5.3999999999999999E-2</v>
      </c>
      <c r="T572" s="104">
        <f t="shared" si="155"/>
        <v>0.16571991493044366</v>
      </c>
      <c r="U572" s="103">
        <v>0</v>
      </c>
      <c r="V572" s="99">
        <f t="shared" si="156"/>
        <v>0</v>
      </c>
      <c r="W572" s="103">
        <v>0</v>
      </c>
      <c r="X572" s="104">
        <f t="shared" si="157"/>
        <v>0</v>
      </c>
      <c r="Y572" s="103">
        <v>0</v>
      </c>
      <c r="Z572" s="99">
        <f t="shared" si="158"/>
        <v>0</v>
      </c>
      <c r="AA572" s="103">
        <v>0.81799999999999995</v>
      </c>
      <c r="AB572" s="105">
        <f t="shared" si="159"/>
        <v>2.5103498224648688</v>
      </c>
      <c r="AC572" s="106">
        <f t="shared" si="163"/>
        <v>2.3879999999999999</v>
      </c>
      <c r="AD572" s="105">
        <f t="shared" si="160"/>
        <v>7.3285029047018426</v>
      </c>
    </row>
    <row r="573" spans="1:30" x14ac:dyDescent="0.2">
      <c r="A573" s="101">
        <v>39287</v>
      </c>
      <c r="B573" s="102" t="s">
        <v>200</v>
      </c>
      <c r="C573" s="103">
        <v>0</v>
      </c>
      <c r="D573" s="104">
        <f t="shared" si="161"/>
        <v>0</v>
      </c>
      <c r="E573" s="103">
        <v>0</v>
      </c>
      <c r="F573" s="99">
        <f t="shared" si="165"/>
        <v>0</v>
      </c>
      <c r="G573" s="103">
        <v>0</v>
      </c>
      <c r="H573" s="104">
        <f t="shared" si="165"/>
        <v>0</v>
      </c>
      <c r="I573" s="103">
        <v>0.95399999999999996</v>
      </c>
      <c r="J573" s="99">
        <f t="shared" si="150"/>
        <v>2.9277184971045047</v>
      </c>
      <c r="K573" s="103">
        <v>0</v>
      </c>
      <c r="L573" s="104">
        <f t="shared" si="151"/>
        <v>0</v>
      </c>
      <c r="M573" s="103">
        <v>0</v>
      </c>
      <c r="N573" s="99">
        <f t="shared" si="152"/>
        <v>0</v>
      </c>
      <c r="O573" s="103">
        <v>0</v>
      </c>
      <c r="P573" s="104">
        <f t="shared" si="153"/>
        <v>0</v>
      </c>
      <c r="Q573" s="103">
        <v>0.86899999999999999</v>
      </c>
      <c r="R573" s="99">
        <f t="shared" si="154"/>
        <v>2.6668630754547324</v>
      </c>
      <c r="S573" s="103">
        <v>0</v>
      </c>
      <c r="T573" s="104">
        <f t="shared" si="155"/>
        <v>0</v>
      </c>
      <c r="U573" s="103">
        <v>0</v>
      </c>
      <c r="V573" s="99">
        <f t="shared" si="156"/>
        <v>0</v>
      </c>
      <c r="W573" s="103">
        <v>0</v>
      </c>
      <c r="X573" s="104">
        <f t="shared" si="157"/>
        <v>0</v>
      </c>
      <c r="Y573" s="103">
        <v>0</v>
      </c>
      <c r="Z573" s="99">
        <f t="shared" si="158"/>
        <v>0</v>
      </c>
      <c r="AA573" s="103">
        <v>1.476</v>
      </c>
      <c r="AB573" s="105">
        <f t="shared" si="159"/>
        <v>4.5296776747654599</v>
      </c>
      <c r="AC573" s="106">
        <f t="shared" si="163"/>
        <v>3.2989999999999999</v>
      </c>
      <c r="AD573" s="105">
        <f t="shared" si="160"/>
        <v>10.124259247324698</v>
      </c>
    </row>
    <row r="574" spans="1:30" x14ac:dyDescent="0.2">
      <c r="A574" s="101">
        <v>39288</v>
      </c>
      <c r="B574" s="102" t="s">
        <v>201</v>
      </c>
      <c r="C574" s="103">
        <v>0</v>
      </c>
      <c r="D574" s="104">
        <f t="shared" si="161"/>
        <v>0</v>
      </c>
      <c r="E574" s="103">
        <v>0</v>
      </c>
      <c r="F574" s="99">
        <f t="shared" ref="F574:H589" si="166">E574*1000000/325851</f>
        <v>0</v>
      </c>
      <c r="G574" s="103">
        <v>0</v>
      </c>
      <c r="H574" s="104">
        <f t="shared" si="166"/>
        <v>0</v>
      </c>
      <c r="I574" s="103">
        <v>0.94299999999999995</v>
      </c>
      <c r="J574" s="99">
        <f t="shared" si="150"/>
        <v>2.8939607366557105</v>
      </c>
      <c r="K574" s="103">
        <v>0</v>
      </c>
      <c r="L574" s="104">
        <f t="shared" si="151"/>
        <v>0</v>
      </c>
      <c r="M574" s="103">
        <v>0</v>
      </c>
      <c r="N574" s="99">
        <f t="shared" si="152"/>
        <v>0</v>
      </c>
      <c r="O574" s="103">
        <v>0</v>
      </c>
      <c r="P574" s="104">
        <f t="shared" si="153"/>
        <v>0</v>
      </c>
      <c r="Q574" s="103">
        <v>0.86599999999999999</v>
      </c>
      <c r="R574" s="99">
        <f t="shared" si="154"/>
        <v>2.657656413514152</v>
      </c>
      <c r="S574" s="103">
        <v>0</v>
      </c>
      <c r="T574" s="104">
        <f t="shared" si="155"/>
        <v>0</v>
      </c>
      <c r="U574" s="103">
        <v>0</v>
      </c>
      <c r="V574" s="99">
        <f t="shared" si="156"/>
        <v>0</v>
      </c>
      <c r="W574" s="103">
        <v>0</v>
      </c>
      <c r="X574" s="104">
        <f t="shared" si="157"/>
        <v>0</v>
      </c>
      <c r="Y574" s="103">
        <v>0</v>
      </c>
      <c r="Z574" s="99">
        <f t="shared" si="158"/>
        <v>0</v>
      </c>
      <c r="AA574" s="103">
        <v>0.23200000000000001</v>
      </c>
      <c r="AB574" s="105">
        <f t="shared" si="159"/>
        <v>0.71198185673820247</v>
      </c>
      <c r="AC574" s="106">
        <f t="shared" si="163"/>
        <v>2.0409999999999999</v>
      </c>
      <c r="AD574" s="105">
        <f t="shared" si="160"/>
        <v>6.2635990069080654</v>
      </c>
    </row>
    <row r="575" spans="1:30" x14ac:dyDescent="0.2">
      <c r="A575" s="101">
        <v>39289</v>
      </c>
      <c r="B575" s="102" t="s">
        <v>202</v>
      </c>
      <c r="C575" s="103">
        <v>0</v>
      </c>
      <c r="D575" s="104">
        <f t="shared" si="161"/>
        <v>0</v>
      </c>
      <c r="E575" s="103">
        <v>0</v>
      </c>
      <c r="F575" s="99">
        <f t="shared" si="166"/>
        <v>0</v>
      </c>
      <c r="G575" s="103">
        <v>0</v>
      </c>
      <c r="H575" s="104">
        <f t="shared" si="166"/>
        <v>0</v>
      </c>
      <c r="I575" s="103">
        <v>0.94299999999999995</v>
      </c>
      <c r="J575" s="99">
        <f t="shared" si="150"/>
        <v>2.8939607366557105</v>
      </c>
      <c r="K575" s="103">
        <v>0</v>
      </c>
      <c r="L575" s="104">
        <f t="shared" si="151"/>
        <v>0</v>
      </c>
      <c r="M575" s="103">
        <v>0</v>
      </c>
      <c r="N575" s="99">
        <f t="shared" si="152"/>
        <v>0</v>
      </c>
      <c r="O575" s="103">
        <v>0</v>
      </c>
      <c r="P575" s="104">
        <f t="shared" si="153"/>
        <v>0</v>
      </c>
      <c r="Q575" s="103">
        <v>0.86799999999999999</v>
      </c>
      <c r="R575" s="99">
        <f t="shared" si="154"/>
        <v>2.6637941881412055</v>
      </c>
      <c r="S575" s="103">
        <v>0</v>
      </c>
      <c r="T575" s="104">
        <f t="shared" si="155"/>
        <v>0</v>
      </c>
      <c r="U575" s="103">
        <v>0</v>
      </c>
      <c r="V575" s="99">
        <f t="shared" si="156"/>
        <v>0</v>
      </c>
      <c r="W575" s="103">
        <v>0</v>
      </c>
      <c r="X575" s="104">
        <f t="shared" si="157"/>
        <v>0</v>
      </c>
      <c r="Y575" s="103">
        <v>0</v>
      </c>
      <c r="Z575" s="99">
        <f t="shared" si="158"/>
        <v>0</v>
      </c>
      <c r="AA575" s="103">
        <v>0.55200000000000005</v>
      </c>
      <c r="AB575" s="105">
        <f t="shared" si="159"/>
        <v>1.6940257970667576</v>
      </c>
      <c r="AC575" s="106">
        <f t="shared" si="163"/>
        <v>2.363</v>
      </c>
      <c r="AD575" s="105">
        <f t="shared" si="160"/>
        <v>7.2517807218636738</v>
      </c>
    </row>
    <row r="576" spans="1:30" x14ac:dyDescent="0.2">
      <c r="A576" s="101">
        <v>39290</v>
      </c>
      <c r="B576" s="102" t="s">
        <v>203</v>
      </c>
      <c r="C576" s="103">
        <v>0</v>
      </c>
      <c r="D576" s="104">
        <f t="shared" si="161"/>
        <v>0</v>
      </c>
      <c r="E576" s="103">
        <v>0</v>
      </c>
      <c r="F576" s="99">
        <f t="shared" si="166"/>
        <v>0</v>
      </c>
      <c r="G576" s="103">
        <v>0</v>
      </c>
      <c r="H576" s="104">
        <f t="shared" si="166"/>
        <v>0</v>
      </c>
      <c r="I576" s="103">
        <v>0.94399999999999995</v>
      </c>
      <c r="J576" s="99">
        <f t="shared" si="150"/>
        <v>2.8970296239692375</v>
      </c>
      <c r="K576" s="103">
        <v>0</v>
      </c>
      <c r="L576" s="104">
        <f t="shared" si="151"/>
        <v>0</v>
      </c>
      <c r="M576" s="103">
        <v>0</v>
      </c>
      <c r="N576" s="99">
        <f t="shared" si="152"/>
        <v>0</v>
      </c>
      <c r="O576" s="103">
        <v>0</v>
      </c>
      <c r="P576" s="104">
        <f t="shared" si="153"/>
        <v>0</v>
      </c>
      <c r="Q576" s="103">
        <v>0.86699999999999999</v>
      </c>
      <c r="R576" s="99">
        <f t="shared" si="154"/>
        <v>2.660725300827679</v>
      </c>
      <c r="S576" s="103">
        <v>0</v>
      </c>
      <c r="T576" s="104">
        <f t="shared" si="155"/>
        <v>0</v>
      </c>
      <c r="U576" s="103">
        <v>0</v>
      </c>
      <c r="V576" s="99">
        <f t="shared" si="156"/>
        <v>0</v>
      </c>
      <c r="W576" s="103">
        <v>0</v>
      </c>
      <c r="X576" s="104">
        <f t="shared" si="157"/>
        <v>0</v>
      </c>
      <c r="Y576" s="103">
        <v>0</v>
      </c>
      <c r="Z576" s="99">
        <f t="shared" si="158"/>
        <v>0</v>
      </c>
      <c r="AA576" s="103">
        <v>1.536</v>
      </c>
      <c r="AB576" s="105">
        <f t="shared" si="159"/>
        <v>4.7138109135770643</v>
      </c>
      <c r="AC576" s="106">
        <f t="shared" si="163"/>
        <v>3.347</v>
      </c>
      <c r="AD576" s="105">
        <f t="shared" si="160"/>
        <v>10.271565838373981</v>
      </c>
    </row>
    <row r="577" spans="1:30" x14ac:dyDescent="0.2">
      <c r="A577" s="101">
        <v>39291</v>
      </c>
      <c r="B577" s="102" t="s">
        <v>204</v>
      </c>
      <c r="C577" s="103">
        <v>0</v>
      </c>
      <c r="D577" s="104">
        <f t="shared" si="161"/>
        <v>0</v>
      </c>
      <c r="E577" s="103">
        <v>0</v>
      </c>
      <c r="F577" s="99">
        <f t="shared" si="166"/>
        <v>0</v>
      </c>
      <c r="G577" s="103">
        <v>0</v>
      </c>
      <c r="H577" s="104">
        <f t="shared" si="166"/>
        <v>0</v>
      </c>
      <c r="I577" s="103">
        <v>0.94499999999999995</v>
      </c>
      <c r="J577" s="99">
        <f t="shared" si="150"/>
        <v>2.9000985112827644</v>
      </c>
      <c r="K577" s="103">
        <v>0</v>
      </c>
      <c r="L577" s="104">
        <f t="shared" si="151"/>
        <v>0</v>
      </c>
      <c r="M577" s="103">
        <v>0</v>
      </c>
      <c r="N577" s="99">
        <f t="shared" si="152"/>
        <v>0</v>
      </c>
      <c r="O577" s="103">
        <v>0</v>
      </c>
      <c r="P577" s="104">
        <f t="shared" si="153"/>
        <v>0</v>
      </c>
      <c r="Q577" s="103">
        <v>0.86399999999999999</v>
      </c>
      <c r="R577" s="99">
        <f t="shared" si="154"/>
        <v>2.6515186388870986</v>
      </c>
      <c r="S577" s="103">
        <v>0</v>
      </c>
      <c r="T577" s="104">
        <f t="shared" si="155"/>
        <v>0</v>
      </c>
      <c r="U577" s="103">
        <v>0</v>
      </c>
      <c r="V577" s="99">
        <f t="shared" si="156"/>
        <v>0</v>
      </c>
      <c r="W577" s="103">
        <v>0</v>
      </c>
      <c r="X577" s="104">
        <f t="shared" si="157"/>
        <v>0</v>
      </c>
      <c r="Y577" s="103">
        <v>0</v>
      </c>
      <c r="Z577" s="99">
        <f t="shared" si="158"/>
        <v>0</v>
      </c>
      <c r="AA577" s="103">
        <v>1.5229999999999999</v>
      </c>
      <c r="AB577" s="105">
        <f t="shared" si="159"/>
        <v>4.6739153785012171</v>
      </c>
      <c r="AC577" s="106">
        <f t="shared" si="163"/>
        <v>3.3319999999999999</v>
      </c>
      <c r="AD577" s="105">
        <f t="shared" si="160"/>
        <v>10.22553252867108</v>
      </c>
    </row>
    <row r="578" spans="1:30" x14ac:dyDescent="0.2">
      <c r="A578" s="101">
        <v>39292</v>
      </c>
      <c r="B578" s="102" t="s">
        <v>205</v>
      </c>
      <c r="C578" s="103">
        <v>0</v>
      </c>
      <c r="D578" s="104">
        <f t="shared" si="161"/>
        <v>0</v>
      </c>
      <c r="E578" s="103">
        <v>0</v>
      </c>
      <c r="F578" s="99">
        <f t="shared" si="166"/>
        <v>0</v>
      </c>
      <c r="G578" s="103">
        <v>0</v>
      </c>
      <c r="H578" s="104">
        <f t="shared" si="166"/>
        <v>0</v>
      </c>
      <c r="I578" s="103">
        <v>0.94599999999999995</v>
      </c>
      <c r="J578" s="99">
        <f t="shared" si="150"/>
        <v>2.9031673985962909</v>
      </c>
      <c r="K578" s="103">
        <v>0</v>
      </c>
      <c r="L578" s="104">
        <f t="shared" si="151"/>
        <v>0</v>
      </c>
      <c r="M578" s="103">
        <v>0</v>
      </c>
      <c r="N578" s="99">
        <f t="shared" si="152"/>
        <v>0</v>
      </c>
      <c r="O578" s="103">
        <v>0</v>
      </c>
      <c r="P578" s="104">
        <f t="shared" si="153"/>
        <v>0</v>
      </c>
      <c r="Q578" s="103">
        <v>0.86299999999999999</v>
      </c>
      <c r="R578" s="99">
        <f t="shared" si="154"/>
        <v>2.6484497515735721</v>
      </c>
      <c r="S578" s="103">
        <v>0</v>
      </c>
      <c r="T578" s="104">
        <f t="shared" si="155"/>
        <v>0</v>
      </c>
      <c r="U578" s="103">
        <v>0</v>
      </c>
      <c r="V578" s="99">
        <f t="shared" si="156"/>
        <v>0</v>
      </c>
      <c r="W578" s="103">
        <v>0</v>
      </c>
      <c r="X578" s="104">
        <f t="shared" si="157"/>
        <v>0</v>
      </c>
      <c r="Y578" s="103">
        <v>0</v>
      </c>
      <c r="Z578" s="99">
        <f t="shared" si="158"/>
        <v>0</v>
      </c>
      <c r="AA578" s="103">
        <v>1.514</v>
      </c>
      <c r="AB578" s="105">
        <f t="shared" si="159"/>
        <v>4.6462953926794759</v>
      </c>
      <c r="AC578" s="106">
        <f t="shared" si="163"/>
        <v>3.323</v>
      </c>
      <c r="AD578" s="105">
        <f t="shared" si="160"/>
        <v>10.197912542849339</v>
      </c>
    </row>
    <row r="579" spans="1:30" x14ac:dyDescent="0.2">
      <c r="A579" s="101">
        <v>39293</v>
      </c>
      <c r="B579" s="102" t="s">
        <v>237</v>
      </c>
      <c r="C579" s="103">
        <v>0</v>
      </c>
      <c r="D579" s="104">
        <f t="shared" si="161"/>
        <v>0</v>
      </c>
      <c r="E579" s="103">
        <v>0</v>
      </c>
      <c r="F579" s="99">
        <f t="shared" si="166"/>
        <v>0</v>
      </c>
      <c r="G579" s="103">
        <v>0</v>
      </c>
      <c r="H579" s="104">
        <f t="shared" si="166"/>
        <v>0</v>
      </c>
      <c r="I579" s="103">
        <v>0.94799999999999995</v>
      </c>
      <c r="J579" s="99">
        <f t="shared" si="150"/>
        <v>2.9093051732233444</v>
      </c>
      <c r="K579" s="103">
        <v>0</v>
      </c>
      <c r="L579" s="104">
        <f t="shared" si="151"/>
        <v>0</v>
      </c>
      <c r="M579" s="103">
        <v>0</v>
      </c>
      <c r="N579" s="99">
        <f t="shared" si="152"/>
        <v>0</v>
      </c>
      <c r="O579" s="103">
        <v>0</v>
      </c>
      <c r="P579" s="104">
        <f t="shared" si="153"/>
        <v>0</v>
      </c>
      <c r="Q579" s="103">
        <v>0.84299999999999997</v>
      </c>
      <c r="R579" s="99">
        <f t="shared" si="154"/>
        <v>2.5870720053030372</v>
      </c>
      <c r="S579" s="103">
        <v>0</v>
      </c>
      <c r="T579" s="104">
        <f t="shared" si="155"/>
        <v>0</v>
      </c>
      <c r="U579" s="103">
        <v>0</v>
      </c>
      <c r="V579" s="99">
        <f t="shared" si="156"/>
        <v>0</v>
      </c>
      <c r="W579" s="103">
        <v>0</v>
      </c>
      <c r="X579" s="104">
        <f t="shared" si="157"/>
        <v>0</v>
      </c>
      <c r="Y579" s="103">
        <v>0</v>
      </c>
      <c r="Z579" s="99">
        <f t="shared" si="158"/>
        <v>0</v>
      </c>
      <c r="AA579" s="103">
        <v>1.5109999999999999</v>
      </c>
      <c r="AB579" s="105">
        <f t="shared" si="159"/>
        <v>4.6370887307388964</v>
      </c>
      <c r="AC579" s="106">
        <f t="shared" si="163"/>
        <v>3.3019999999999996</v>
      </c>
      <c r="AD579" s="105">
        <f t="shared" si="160"/>
        <v>10.133465909265276</v>
      </c>
    </row>
    <row r="580" spans="1:30" x14ac:dyDescent="0.2">
      <c r="A580" s="101">
        <v>39294</v>
      </c>
      <c r="B580" s="102" t="s">
        <v>238</v>
      </c>
      <c r="C580" s="103">
        <v>0</v>
      </c>
      <c r="D580" s="104">
        <f t="shared" si="161"/>
        <v>0</v>
      </c>
      <c r="E580" s="103">
        <v>0</v>
      </c>
      <c r="F580" s="99">
        <f t="shared" si="166"/>
        <v>0</v>
      </c>
      <c r="G580" s="103">
        <v>0</v>
      </c>
      <c r="H580" s="104">
        <f t="shared" si="166"/>
        <v>0</v>
      </c>
      <c r="I580" s="103">
        <v>0.94899999999999995</v>
      </c>
      <c r="J580" s="99">
        <f t="shared" si="150"/>
        <v>2.9123740605368713</v>
      </c>
      <c r="K580" s="103">
        <v>0</v>
      </c>
      <c r="L580" s="104">
        <f t="shared" si="151"/>
        <v>0</v>
      </c>
      <c r="M580" s="103">
        <v>0</v>
      </c>
      <c r="N580" s="99">
        <f t="shared" si="152"/>
        <v>0</v>
      </c>
      <c r="O580" s="103">
        <v>0</v>
      </c>
      <c r="P580" s="104">
        <f t="shared" si="153"/>
        <v>0</v>
      </c>
      <c r="Q580" s="103">
        <v>0.871</v>
      </c>
      <c r="R580" s="99">
        <f t="shared" si="154"/>
        <v>2.6730008500817859</v>
      </c>
      <c r="S580" s="103">
        <v>0</v>
      </c>
      <c r="T580" s="104">
        <f t="shared" si="155"/>
        <v>0</v>
      </c>
      <c r="U580" s="103">
        <v>0</v>
      </c>
      <c r="V580" s="99">
        <f t="shared" si="156"/>
        <v>0</v>
      </c>
      <c r="W580" s="103">
        <v>0</v>
      </c>
      <c r="X580" s="104">
        <f t="shared" si="157"/>
        <v>0</v>
      </c>
      <c r="Y580" s="103">
        <v>0</v>
      </c>
      <c r="Z580" s="99">
        <f t="shared" si="158"/>
        <v>0</v>
      </c>
      <c r="AA580" s="103">
        <v>1.5109999999999999</v>
      </c>
      <c r="AB580" s="105">
        <f t="shared" si="159"/>
        <v>4.6370887307388964</v>
      </c>
      <c r="AC580" s="106">
        <f t="shared" si="163"/>
        <v>3.3309999999999995</v>
      </c>
      <c r="AD580" s="105">
        <f t="shared" si="160"/>
        <v>10.222463641357551</v>
      </c>
    </row>
    <row r="581" spans="1:30" x14ac:dyDescent="0.2">
      <c r="A581" s="101">
        <v>39295</v>
      </c>
      <c r="B581" s="102" t="s">
        <v>54</v>
      </c>
      <c r="C581" s="103">
        <v>0</v>
      </c>
      <c r="D581" s="104">
        <f t="shared" si="161"/>
        <v>0</v>
      </c>
      <c r="E581" s="103">
        <v>0</v>
      </c>
      <c r="F581" s="99">
        <f t="shared" si="166"/>
        <v>0</v>
      </c>
      <c r="G581" s="103">
        <v>0</v>
      </c>
      <c r="H581" s="104">
        <f t="shared" si="166"/>
        <v>0</v>
      </c>
      <c r="I581" s="103">
        <v>0.95</v>
      </c>
      <c r="J581" s="99">
        <f t="shared" si="150"/>
        <v>2.9154429478503978</v>
      </c>
      <c r="K581" s="103">
        <v>0</v>
      </c>
      <c r="L581" s="104">
        <f t="shared" si="151"/>
        <v>0</v>
      </c>
      <c r="M581" s="103">
        <v>0</v>
      </c>
      <c r="N581" s="99">
        <f t="shared" si="152"/>
        <v>0</v>
      </c>
      <c r="O581" s="103">
        <v>0</v>
      </c>
      <c r="P581" s="104">
        <f t="shared" si="153"/>
        <v>0</v>
      </c>
      <c r="Q581" s="103">
        <v>0.86799999999999999</v>
      </c>
      <c r="R581" s="99">
        <f t="shared" si="154"/>
        <v>2.6637941881412055</v>
      </c>
      <c r="S581" s="103">
        <v>0</v>
      </c>
      <c r="T581" s="104">
        <f t="shared" si="155"/>
        <v>0</v>
      </c>
      <c r="U581" s="103">
        <v>0</v>
      </c>
      <c r="V581" s="99">
        <f t="shared" si="156"/>
        <v>0</v>
      </c>
      <c r="W581" s="103">
        <v>0</v>
      </c>
      <c r="X581" s="104">
        <f t="shared" si="157"/>
        <v>0</v>
      </c>
      <c r="Y581" s="103">
        <v>0</v>
      </c>
      <c r="Z581" s="99">
        <f t="shared" si="158"/>
        <v>0</v>
      </c>
      <c r="AA581" s="103">
        <v>1.504</v>
      </c>
      <c r="AB581" s="105">
        <f t="shared" si="159"/>
        <v>4.6156065195442091</v>
      </c>
      <c r="AC581" s="106">
        <f t="shared" si="163"/>
        <v>3.3220000000000001</v>
      </c>
      <c r="AD581" s="105">
        <f t="shared" si="160"/>
        <v>10.194843655535813</v>
      </c>
    </row>
    <row r="582" spans="1:30" x14ac:dyDescent="0.2">
      <c r="A582" s="101">
        <v>39296</v>
      </c>
      <c r="B582" s="102" t="s">
        <v>55</v>
      </c>
      <c r="C582" s="103">
        <v>0</v>
      </c>
      <c r="D582" s="104">
        <f t="shared" si="161"/>
        <v>0</v>
      </c>
      <c r="E582" s="103">
        <v>0</v>
      </c>
      <c r="F582" s="99">
        <f t="shared" si="166"/>
        <v>0</v>
      </c>
      <c r="G582" s="103">
        <v>0</v>
      </c>
      <c r="H582" s="104">
        <f t="shared" si="166"/>
        <v>0</v>
      </c>
      <c r="I582" s="103">
        <v>0.94899999999999995</v>
      </c>
      <c r="J582" s="99">
        <f t="shared" si="150"/>
        <v>2.9123740605368713</v>
      </c>
      <c r="K582" s="103">
        <v>0</v>
      </c>
      <c r="L582" s="104">
        <f t="shared" si="151"/>
        <v>0</v>
      </c>
      <c r="M582" s="103">
        <v>0</v>
      </c>
      <c r="N582" s="99">
        <f t="shared" si="152"/>
        <v>0</v>
      </c>
      <c r="O582" s="103">
        <v>0</v>
      </c>
      <c r="P582" s="104">
        <f t="shared" si="153"/>
        <v>0</v>
      </c>
      <c r="Q582" s="103">
        <v>0.86599999999999999</v>
      </c>
      <c r="R582" s="99">
        <f t="shared" si="154"/>
        <v>2.657656413514152</v>
      </c>
      <c r="S582" s="103">
        <v>0</v>
      </c>
      <c r="T582" s="104">
        <f t="shared" si="155"/>
        <v>0</v>
      </c>
      <c r="U582" s="103">
        <v>0</v>
      </c>
      <c r="V582" s="99">
        <f t="shared" si="156"/>
        <v>0</v>
      </c>
      <c r="W582" s="103">
        <v>0</v>
      </c>
      <c r="X582" s="104">
        <f t="shared" si="157"/>
        <v>0</v>
      </c>
      <c r="Y582" s="103">
        <v>0</v>
      </c>
      <c r="Z582" s="99">
        <f t="shared" si="158"/>
        <v>0</v>
      </c>
      <c r="AA582" s="103">
        <v>1.502</v>
      </c>
      <c r="AB582" s="105">
        <f t="shared" si="159"/>
        <v>4.6094687449171552</v>
      </c>
      <c r="AC582" s="106">
        <f t="shared" si="163"/>
        <v>3.3170000000000002</v>
      </c>
      <c r="AD582" s="105">
        <f t="shared" si="160"/>
        <v>10.179499218968179</v>
      </c>
    </row>
    <row r="583" spans="1:30" x14ac:dyDescent="0.2">
      <c r="A583" s="101">
        <v>39297</v>
      </c>
      <c r="B583" s="102" t="s">
        <v>56</v>
      </c>
      <c r="C583" s="103">
        <v>0</v>
      </c>
      <c r="D583" s="104">
        <f t="shared" si="161"/>
        <v>0</v>
      </c>
      <c r="E583" s="103">
        <v>0</v>
      </c>
      <c r="F583" s="99">
        <f t="shared" si="166"/>
        <v>0</v>
      </c>
      <c r="G583" s="103">
        <v>0</v>
      </c>
      <c r="H583" s="104">
        <f t="shared" si="166"/>
        <v>0</v>
      </c>
      <c r="I583" s="103">
        <v>0.95299999999999996</v>
      </c>
      <c r="J583" s="99">
        <f t="shared" si="150"/>
        <v>2.9246496097909782</v>
      </c>
      <c r="K583" s="103">
        <v>0</v>
      </c>
      <c r="L583" s="104">
        <f t="shared" si="151"/>
        <v>0</v>
      </c>
      <c r="M583" s="103">
        <v>0</v>
      </c>
      <c r="N583" s="99">
        <f t="shared" si="152"/>
        <v>0</v>
      </c>
      <c r="O583" s="103">
        <v>0</v>
      </c>
      <c r="P583" s="104">
        <f t="shared" si="153"/>
        <v>0</v>
      </c>
      <c r="Q583" s="103">
        <v>0.87</v>
      </c>
      <c r="R583" s="99">
        <f t="shared" si="154"/>
        <v>2.6699319627682589</v>
      </c>
      <c r="S583" s="103">
        <v>0</v>
      </c>
      <c r="T583" s="104">
        <f t="shared" si="155"/>
        <v>0</v>
      </c>
      <c r="U583" s="103">
        <v>0</v>
      </c>
      <c r="V583" s="99">
        <f t="shared" si="156"/>
        <v>0</v>
      </c>
      <c r="W583" s="103">
        <v>0</v>
      </c>
      <c r="X583" s="104">
        <f t="shared" si="157"/>
        <v>0</v>
      </c>
      <c r="Y583" s="103">
        <v>0</v>
      </c>
      <c r="Z583" s="99">
        <f t="shared" si="158"/>
        <v>0</v>
      </c>
      <c r="AA583" s="103">
        <v>1.4990000000000001</v>
      </c>
      <c r="AB583" s="105">
        <f t="shared" si="159"/>
        <v>4.6002620829765748</v>
      </c>
      <c r="AC583" s="106">
        <f t="shared" si="163"/>
        <v>3.3220000000000001</v>
      </c>
      <c r="AD583" s="105">
        <f t="shared" si="160"/>
        <v>10.194843655535813</v>
      </c>
    </row>
    <row r="584" spans="1:30" x14ac:dyDescent="0.2">
      <c r="A584" s="101">
        <v>39298</v>
      </c>
      <c r="B584" s="102" t="s">
        <v>57</v>
      </c>
      <c r="C584" s="103">
        <v>0</v>
      </c>
      <c r="D584" s="104">
        <f t="shared" si="161"/>
        <v>0</v>
      </c>
      <c r="E584" s="103">
        <v>0</v>
      </c>
      <c r="F584" s="99">
        <f t="shared" si="166"/>
        <v>0</v>
      </c>
      <c r="G584" s="103">
        <v>0</v>
      </c>
      <c r="H584" s="104">
        <f t="shared" si="166"/>
        <v>0</v>
      </c>
      <c r="I584" s="103">
        <v>0.95399999999999996</v>
      </c>
      <c r="J584" s="99">
        <f t="shared" si="150"/>
        <v>2.9277184971045047</v>
      </c>
      <c r="K584" s="103">
        <v>0</v>
      </c>
      <c r="L584" s="104">
        <f t="shared" si="151"/>
        <v>0</v>
      </c>
      <c r="M584" s="103">
        <v>0</v>
      </c>
      <c r="N584" s="99">
        <f t="shared" si="152"/>
        <v>0</v>
      </c>
      <c r="O584" s="103">
        <v>0</v>
      </c>
      <c r="P584" s="104">
        <f t="shared" si="153"/>
        <v>0</v>
      </c>
      <c r="Q584" s="103">
        <v>0.86799999999999999</v>
      </c>
      <c r="R584" s="99">
        <f t="shared" si="154"/>
        <v>2.6637941881412055</v>
      </c>
      <c r="S584" s="103">
        <v>0</v>
      </c>
      <c r="T584" s="104">
        <f t="shared" si="155"/>
        <v>0</v>
      </c>
      <c r="U584" s="103">
        <v>0</v>
      </c>
      <c r="V584" s="99">
        <f t="shared" si="156"/>
        <v>0</v>
      </c>
      <c r="W584" s="103">
        <v>0</v>
      </c>
      <c r="X584" s="104">
        <f t="shared" si="157"/>
        <v>0</v>
      </c>
      <c r="Y584" s="103">
        <v>0</v>
      </c>
      <c r="Z584" s="99">
        <f t="shared" si="158"/>
        <v>0</v>
      </c>
      <c r="AA584" s="103">
        <v>1.4970000000000001</v>
      </c>
      <c r="AB584" s="105">
        <f t="shared" si="159"/>
        <v>4.5941243083495218</v>
      </c>
      <c r="AC584" s="106">
        <f t="shared" si="163"/>
        <v>3.319</v>
      </c>
      <c r="AD584" s="105">
        <f t="shared" si="160"/>
        <v>10.185636993595232</v>
      </c>
    </row>
    <row r="585" spans="1:30" x14ac:dyDescent="0.2">
      <c r="A585" s="101">
        <v>39299</v>
      </c>
      <c r="B585" s="102" t="s">
        <v>58</v>
      </c>
      <c r="C585" s="103">
        <v>0</v>
      </c>
      <c r="D585" s="104">
        <f t="shared" si="161"/>
        <v>0</v>
      </c>
      <c r="E585" s="103">
        <v>0</v>
      </c>
      <c r="F585" s="99">
        <f t="shared" si="166"/>
        <v>0</v>
      </c>
      <c r="G585" s="103">
        <v>0</v>
      </c>
      <c r="H585" s="104">
        <f t="shared" si="166"/>
        <v>0</v>
      </c>
      <c r="I585" s="103">
        <v>0.57599999999999996</v>
      </c>
      <c r="J585" s="99">
        <f t="shared" si="150"/>
        <v>1.7676790925913992</v>
      </c>
      <c r="K585" s="103">
        <v>0</v>
      </c>
      <c r="L585" s="104">
        <f t="shared" si="151"/>
        <v>0</v>
      </c>
      <c r="M585" s="103">
        <v>0</v>
      </c>
      <c r="N585" s="99">
        <f t="shared" si="152"/>
        <v>0</v>
      </c>
      <c r="O585" s="103">
        <v>0</v>
      </c>
      <c r="P585" s="104">
        <f t="shared" si="153"/>
        <v>0</v>
      </c>
      <c r="Q585" s="103">
        <v>0.52100000000000002</v>
      </c>
      <c r="R585" s="99">
        <f t="shared" si="154"/>
        <v>1.5988902903474287</v>
      </c>
      <c r="S585" s="103">
        <v>0</v>
      </c>
      <c r="T585" s="104">
        <f t="shared" si="155"/>
        <v>0</v>
      </c>
      <c r="U585" s="103">
        <v>0</v>
      </c>
      <c r="V585" s="99">
        <f t="shared" si="156"/>
        <v>0</v>
      </c>
      <c r="W585" s="103">
        <v>0</v>
      </c>
      <c r="X585" s="104">
        <f t="shared" si="157"/>
        <v>0</v>
      </c>
      <c r="Y585" s="103">
        <v>0</v>
      </c>
      <c r="Z585" s="99">
        <f t="shared" si="158"/>
        <v>0</v>
      </c>
      <c r="AA585" s="103">
        <v>0.84299999999999997</v>
      </c>
      <c r="AB585" s="105">
        <f t="shared" si="159"/>
        <v>2.5870720053030372</v>
      </c>
      <c r="AC585" s="106">
        <f t="shared" si="163"/>
        <v>1.94</v>
      </c>
      <c r="AD585" s="105">
        <f t="shared" si="160"/>
        <v>5.9536413882418655</v>
      </c>
    </row>
    <row r="586" spans="1:30" x14ac:dyDescent="0.2">
      <c r="A586" s="101">
        <v>39300</v>
      </c>
      <c r="B586" s="102" t="s">
        <v>59</v>
      </c>
      <c r="C586" s="103">
        <v>0</v>
      </c>
      <c r="D586" s="104">
        <f t="shared" si="161"/>
        <v>0</v>
      </c>
      <c r="E586" s="103">
        <v>0</v>
      </c>
      <c r="F586" s="99">
        <f t="shared" si="166"/>
        <v>0</v>
      </c>
      <c r="G586" s="103">
        <v>0</v>
      </c>
      <c r="H586" s="104">
        <f t="shared" si="166"/>
        <v>0</v>
      </c>
      <c r="I586" s="103">
        <v>0.63400000000000001</v>
      </c>
      <c r="J586" s="99">
        <f t="shared" si="150"/>
        <v>1.9456745567759497</v>
      </c>
      <c r="K586" s="103">
        <v>0</v>
      </c>
      <c r="L586" s="104">
        <f t="shared" si="151"/>
        <v>0</v>
      </c>
      <c r="M586" s="103">
        <v>0</v>
      </c>
      <c r="N586" s="99">
        <f t="shared" si="152"/>
        <v>0</v>
      </c>
      <c r="O586" s="103">
        <v>0</v>
      </c>
      <c r="P586" s="104">
        <f t="shared" si="153"/>
        <v>0</v>
      </c>
      <c r="Q586" s="103">
        <v>0.47099999999999997</v>
      </c>
      <c r="R586" s="99">
        <f t="shared" si="154"/>
        <v>1.445445924671092</v>
      </c>
      <c r="S586" s="103">
        <v>0</v>
      </c>
      <c r="T586" s="104">
        <f t="shared" si="155"/>
        <v>0</v>
      </c>
      <c r="U586" s="103">
        <v>0</v>
      </c>
      <c r="V586" s="99">
        <f t="shared" si="156"/>
        <v>0</v>
      </c>
      <c r="W586" s="103">
        <v>0</v>
      </c>
      <c r="X586" s="104">
        <f t="shared" si="157"/>
        <v>0</v>
      </c>
      <c r="Y586" s="103">
        <v>0</v>
      </c>
      <c r="Z586" s="99">
        <f t="shared" si="158"/>
        <v>0</v>
      </c>
      <c r="AA586" s="103">
        <v>0.68899999999999995</v>
      </c>
      <c r="AB586" s="105">
        <f t="shared" si="159"/>
        <v>2.1144633590199202</v>
      </c>
      <c r="AC586" s="106">
        <f t="shared" si="163"/>
        <v>1.794</v>
      </c>
      <c r="AD586" s="105">
        <f t="shared" si="160"/>
        <v>5.5055838404669615</v>
      </c>
    </row>
    <row r="587" spans="1:30" x14ac:dyDescent="0.2">
      <c r="A587" s="101">
        <v>39301</v>
      </c>
      <c r="B587" s="102" t="s">
        <v>60</v>
      </c>
      <c r="C587" s="103">
        <v>0</v>
      </c>
      <c r="D587" s="104">
        <f t="shared" si="161"/>
        <v>0</v>
      </c>
      <c r="E587" s="103">
        <v>0</v>
      </c>
      <c r="F587" s="99">
        <f t="shared" si="166"/>
        <v>0</v>
      </c>
      <c r="G587" s="103">
        <v>0</v>
      </c>
      <c r="H587" s="104">
        <f t="shared" si="166"/>
        <v>0</v>
      </c>
      <c r="I587" s="103">
        <v>0.97099999999999997</v>
      </c>
      <c r="J587" s="99">
        <f t="shared" si="150"/>
        <v>2.9798895814344593</v>
      </c>
      <c r="K587" s="103">
        <v>0</v>
      </c>
      <c r="L587" s="104">
        <f t="shared" si="151"/>
        <v>0</v>
      </c>
      <c r="M587" s="103">
        <v>0</v>
      </c>
      <c r="N587" s="99">
        <f t="shared" si="152"/>
        <v>0</v>
      </c>
      <c r="O587" s="103">
        <v>0</v>
      </c>
      <c r="P587" s="104">
        <f t="shared" si="153"/>
        <v>0</v>
      </c>
      <c r="Q587" s="103">
        <v>0.88900000000000001</v>
      </c>
      <c r="R587" s="99">
        <f t="shared" si="154"/>
        <v>2.7282408217252669</v>
      </c>
      <c r="S587" s="103">
        <v>0</v>
      </c>
      <c r="T587" s="104">
        <f t="shared" si="155"/>
        <v>0</v>
      </c>
      <c r="U587" s="103">
        <v>0</v>
      </c>
      <c r="V587" s="99">
        <f t="shared" si="156"/>
        <v>0</v>
      </c>
      <c r="W587" s="103">
        <v>0</v>
      </c>
      <c r="X587" s="104">
        <f t="shared" si="157"/>
        <v>0</v>
      </c>
      <c r="Y587" s="103">
        <v>0</v>
      </c>
      <c r="Z587" s="99">
        <f t="shared" si="158"/>
        <v>0</v>
      </c>
      <c r="AA587" s="103">
        <v>1.514</v>
      </c>
      <c r="AB587" s="105">
        <f t="shared" si="159"/>
        <v>4.6462953926794759</v>
      </c>
      <c r="AC587" s="106">
        <f t="shared" si="163"/>
        <v>3.3739999999999997</v>
      </c>
      <c r="AD587" s="105">
        <f t="shared" si="160"/>
        <v>10.354425795839202</v>
      </c>
    </row>
    <row r="588" spans="1:30" x14ac:dyDescent="0.2">
      <c r="A588" s="101">
        <v>39302</v>
      </c>
      <c r="B588" s="102" t="s">
        <v>61</v>
      </c>
      <c r="C588" s="103">
        <v>0</v>
      </c>
      <c r="D588" s="104">
        <f t="shared" si="161"/>
        <v>0</v>
      </c>
      <c r="E588" s="103">
        <v>0</v>
      </c>
      <c r="F588" s="99">
        <f t="shared" si="166"/>
        <v>0</v>
      </c>
      <c r="G588" s="103">
        <v>0</v>
      </c>
      <c r="H588" s="104">
        <f t="shared" si="166"/>
        <v>0</v>
      </c>
      <c r="I588" s="103">
        <v>0.96</v>
      </c>
      <c r="J588" s="99">
        <f t="shared" si="150"/>
        <v>2.9461318209856651</v>
      </c>
      <c r="K588" s="103">
        <v>0</v>
      </c>
      <c r="L588" s="104">
        <f t="shared" si="151"/>
        <v>0</v>
      </c>
      <c r="M588" s="103">
        <v>0</v>
      </c>
      <c r="N588" s="99">
        <f t="shared" si="152"/>
        <v>0</v>
      </c>
      <c r="O588" s="103">
        <v>0</v>
      </c>
      <c r="P588" s="104">
        <f t="shared" si="153"/>
        <v>0</v>
      </c>
      <c r="Q588" s="103">
        <v>0.876</v>
      </c>
      <c r="R588" s="99">
        <f t="shared" si="154"/>
        <v>2.6883452866494197</v>
      </c>
      <c r="S588" s="103">
        <v>0.3</v>
      </c>
      <c r="T588" s="104">
        <f t="shared" si="155"/>
        <v>0.92066619405802042</v>
      </c>
      <c r="U588" s="103">
        <v>0</v>
      </c>
      <c r="V588" s="99">
        <f t="shared" si="156"/>
        <v>0</v>
      </c>
      <c r="W588" s="103">
        <v>0</v>
      </c>
      <c r="X588" s="104">
        <f t="shared" si="157"/>
        <v>0</v>
      </c>
      <c r="Y588" s="103">
        <v>0</v>
      </c>
      <c r="Z588" s="99">
        <f t="shared" si="158"/>
        <v>0</v>
      </c>
      <c r="AA588" s="103">
        <v>1.5049999999999999</v>
      </c>
      <c r="AB588" s="105">
        <f t="shared" si="159"/>
        <v>4.6186754068577356</v>
      </c>
      <c r="AC588" s="106">
        <f t="shared" si="163"/>
        <v>3.6409999999999996</v>
      </c>
      <c r="AD588" s="105">
        <f t="shared" si="160"/>
        <v>11.17381870855084</v>
      </c>
    </row>
    <row r="589" spans="1:30" x14ac:dyDescent="0.2">
      <c r="A589" s="101">
        <v>39303</v>
      </c>
      <c r="B589" s="102" t="s">
        <v>62</v>
      </c>
      <c r="C589" s="103">
        <v>0</v>
      </c>
      <c r="D589" s="104">
        <f t="shared" si="161"/>
        <v>0</v>
      </c>
      <c r="E589" s="103">
        <v>0</v>
      </c>
      <c r="F589" s="99">
        <f t="shared" si="166"/>
        <v>0</v>
      </c>
      <c r="G589" s="103">
        <v>0</v>
      </c>
      <c r="H589" s="104">
        <f t="shared" si="166"/>
        <v>0</v>
      </c>
      <c r="I589" s="103">
        <v>0.95199999999999996</v>
      </c>
      <c r="J589" s="99">
        <f t="shared" ref="J589:J652" si="167">I589*1000000/325851</f>
        <v>2.9215807224774513</v>
      </c>
      <c r="K589" s="103">
        <v>0</v>
      </c>
      <c r="L589" s="104">
        <f t="shared" ref="L589:L652" si="168">K589*1000000/325851</f>
        <v>0</v>
      </c>
      <c r="M589" s="103">
        <v>0</v>
      </c>
      <c r="N589" s="99">
        <f t="shared" ref="N589:N652" si="169">M589*1000000/325851</f>
        <v>0</v>
      </c>
      <c r="O589" s="103">
        <v>0</v>
      </c>
      <c r="P589" s="104">
        <f t="shared" ref="P589:P652" si="170">O589*1000000/325851</f>
        <v>0</v>
      </c>
      <c r="Q589" s="103">
        <v>0.86799999999999999</v>
      </c>
      <c r="R589" s="99">
        <f t="shared" ref="R589:R652" si="171">Q589*1000000/325851</f>
        <v>2.6637941881412055</v>
      </c>
      <c r="S589" s="103">
        <v>0.46500000000000002</v>
      </c>
      <c r="T589" s="104">
        <f t="shared" ref="T589:T652" si="172">S589*1000000/325851</f>
        <v>1.4270326007899317</v>
      </c>
      <c r="U589" s="103">
        <v>0</v>
      </c>
      <c r="V589" s="99">
        <f t="shared" ref="V589:V652" si="173">U589*1000000/325851</f>
        <v>0</v>
      </c>
      <c r="W589" s="103">
        <v>0</v>
      </c>
      <c r="X589" s="104">
        <f t="shared" ref="X589:X652" si="174">W589*1000000/325851</f>
        <v>0</v>
      </c>
      <c r="Y589" s="103">
        <v>0</v>
      </c>
      <c r="Z589" s="99">
        <f t="shared" ref="Z589:Z652" si="175">Y589*1000000/325851</f>
        <v>0</v>
      </c>
      <c r="AA589" s="103">
        <v>1.5</v>
      </c>
      <c r="AB589" s="105">
        <f t="shared" ref="AB589:AB652" si="176">AA589*1000000/325851</f>
        <v>4.6033309702901022</v>
      </c>
      <c r="AC589" s="106">
        <f t="shared" si="163"/>
        <v>3.7849999999999997</v>
      </c>
      <c r="AD589" s="105">
        <f t="shared" ref="AD589:AD652" si="177">AC589*1000000/325851</f>
        <v>11.615738481698688</v>
      </c>
    </row>
    <row r="590" spans="1:30" x14ac:dyDescent="0.2">
      <c r="A590" s="101">
        <v>39304</v>
      </c>
      <c r="B590" s="102" t="s">
        <v>63</v>
      </c>
      <c r="C590" s="103">
        <v>0</v>
      </c>
      <c r="D590" s="104">
        <f t="shared" ref="D590:D653" si="178">C590*1000000/325851</f>
        <v>0</v>
      </c>
      <c r="E590" s="103">
        <v>0</v>
      </c>
      <c r="F590" s="99">
        <f t="shared" ref="F590:H605" si="179">E590*1000000/325851</f>
        <v>0</v>
      </c>
      <c r="G590" s="103">
        <v>0</v>
      </c>
      <c r="H590" s="104">
        <f t="shared" si="179"/>
        <v>0</v>
      </c>
      <c r="I590" s="103">
        <v>0.94899999999999995</v>
      </c>
      <c r="J590" s="99">
        <f t="shared" si="167"/>
        <v>2.9123740605368713</v>
      </c>
      <c r="K590" s="103">
        <v>0</v>
      </c>
      <c r="L590" s="104">
        <f t="shared" si="168"/>
        <v>0</v>
      </c>
      <c r="M590" s="103">
        <v>0</v>
      </c>
      <c r="N590" s="99">
        <f t="shared" si="169"/>
        <v>0</v>
      </c>
      <c r="O590" s="103">
        <v>0</v>
      </c>
      <c r="P590" s="104">
        <f t="shared" si="170"/>
        <v>0</v>
      </c>
      <c r="Q590" s="103">
        <v>0.86399999999999999</v>
      </c>
      <c r="R590" s="99">
        <f t="shared" si="171"/>
        <v>2.6515186388870986</v>
      </c>
      <c r="S590" s="103">
        <v>0.45200000000000001</v>
      </c>
      <c r="T590" s="104">
        <f t="shared" si="172"/>
        <v>1.387137065714084</v>
      </c>
      <c r="U590" s="103">
        <v>0</v>
      </c>
      <c r="V590" s="99">
        <f t="shared" si="173"/>
        <v>0</v>
      </c>
      <c r="W590" s="103">
        <v>0</v>
      </c>
      <c r="X590" s="104">
        <f t="shared" si="174"/>
        <v>0</v>
      </c>
      <c r="Y590" s="103">
        <v>0</v>
      </c>
      <c r="Z590" s="99">
        <f t="shared" si="175"/>
        <v>0</v>
      </c>
      <c r="AA590" s="103">
        <v>1.4970000000000001</v>
      </c>
      <c r="AB590" s="105">
        <f t="shared" si="176"/>
        <v>4.5941243083495218</v>
      </c>
      <c r="AC590" s="106">
        <f t="shared" ref="AC590:AC653" si="180">C590+E590+G590+I590+K590+M590+O590+Q590+S590+U590+W590+Y590+AA590</f>
        <v>3.7620000000000005</v>
      </c>
      <c r="AD590" s="105">
        <f t="shared" si="177"/>
        <v>11.545154073487577</v>
      </c>
    </row>
    <row r="591" spans="1:30" x14ac:dyDescent="0.2">
      <c r="A591" s="101">
        <v>39305</v>
      </c>
      <c r="B591" s="102" t="s">
        <v>64</v>
      </c>
      <c r="C591" s="103">
        <v>0</v>
      </c>
      <c r="D591" s="104">
        <f t="shared" si="178"/>
        <v>0</v>
      </c>
      <c r="E591" s="103">
        <v>0</v>
      </c>
      <c r="F591" s="99">
        <f t="shared" si="179"/>
        <v>0</v>
      </c>
      <c r="G591" s="103">
        <v>0</v>
      </c>
      <c r="H591" s="104">
        <f t="shared" si="179"/>
        <v>0</v>
      </c>
      <c r="I591" s="103">
        <v>0.94699999999999995</v>
      </c>
      <c r="J591" s="99">
        <f t="shared" si="167"/>
        <v>2.9062362859098179</v>
      </c>
      <c r="K591" s="103">
        <v>0</v>
      </c>
      <c r="L591" s="104">
        <f t="shared" si="168"/>
        <v>0</v>
      </c>
      <c r="M591" s="103">
        <v>0</v>
      </c>
      <c r="N591" s="99">
        <f t="shared" si="169"/>
        <v>0</v>
      </c>
      <c r="O591" s="103">
        <v>0</v>
      </c>
      <c r="P591" s="104">
        <f t="shared" si="170"/>
        <v>0</v>
      </c>
      <c r="Q591" s="103">
        <v>0.86199999999999999</v>
      </c>
      <c r="R591" s="99">
        <f t="shared" si="171"/>
        <v>2.6453808642600452</v>
      </c>
      <c r="S591" s="103">
        <v>0.436</v>
      </c>
      <c r="T591" s="104">
        <f t="shared" si="172"/>
        <v>1.3380348686976562</v>
      </c>
      <c r="U591" s="103">
        <v>0</v>
      </c>
      <c r="V591" s="99">
        <f t="shared" si="173"/>
        <v>0</v>
      </c>
      <c r="W591" s="103">
        <v>0</v>
      </c>
      <c r="X591" s="104">
        <f t="shared" si="174"/>
        <v>0</v>
      </c>
      <c r="Y591" s="103">
        <v>0</v>
      </c>
      <c r="Z591" s="99">
        <f t="shared" si="175"/>
        <v>0</v>
      </c>
      <c r="AA591" s="103">
        <v>1.494</v>
      </c>
      <c r="AB591" s="105">
        <f t="shared" si="176"/>
        <v>4.5849176464089414</v>
      </c>
      <c r="AC591" s="106">
        <f t="shared" si="180"/>
        <v>3.7389999999999999</v>
      </c>
      <c r="AD591" s="105">
        <f t="shared" si="177"/>
        <v>11.47456966527646</v>
      </c>
    </row>
    <row r="592" spans="1:30" x14ac:dyDescent="0.2">
      <c r="A592" s="101">
        <v>39306</v>
      </c>
      <c r="B592" s="102" t="s">
        <v>65</v>
      </c>
      <c r="C592" s="103">
        <v>0</v>
      </c>
      <c r="D592" s="104">
        <f t="shared" si="178"/>
        <v>0</v>
      </c>
      <c r="E592" s="103">
        <v>0</v>
      </c>
      <c r="F592" s="99">
        <f t="shared" si="179"/>
        <v>0</v>
      </c>
      <c r="G592" s="103">
        <v>0</v>
      </c>
      <c r="H592" s="104">
        <f t="shared" si="179"/>
        <v>0</v>
      </c>
      <c r="I592" s="103">
        <v>0.94499999999999995</v>
      </c>
      <c r="J592" s="99">
        <f t="shared" si="167"/>
        <v>2.9000985112827644</v>
      </c>
      <c r="K592" s="103">
        <v>0</v>
      </c>
      <c r="L592" s="104">
        <f t="shared" si="168"/>
        <v>0</v>
      </c>
      <c r="M592" s="103">
        <v>0</v>
      </c>
      <c r="N592" s="99">
        <f t="shared" si="169"/>
        <v>0</v>
      </c>
      <c r="O592" s="103">
        <v>0</v>
      </c>
      <c r="P592" s="104">
        <f t="shared" si="170"/>
        <v>0</v>
      </c>
      <c r="Q592" s="103">
        <v>0.86299999999999999</v>
      </c>
      <c r="R592" s="99">
        <f t="shared" si="171"/>
        <v>2.6484497515735721</v>
      </c>
      <c r="S592" s="103">
        <v>0.43</v>
      </c>
      <c r="T592" s="104">
        <f t="shared" si="172"/>
        <v>1.3196215448164959</v>
      </c>
      <c r="U592" s="103">
        <v>0</v>
      </c>
      <c r="V592" s="99">
        <f t="shared" si="173"/>
        <v>0</v>
      </c>
      <c r="W592" s="103">
        <v>0</v>
      </c>
      <c r="X592" s="104">
        <f t="shared" si="174"/>
        <v>0</v>
      </c>
      <c r="Y592" s="103">
        <v>0</v>
      </c>
      <c r="Z592" s="99">
        <f t="shared" si="175"/>
        <v>0</v>
      </c>
      <c r="AA592" s="103">
        <v>1.492</v>
      </c>
      <c r="AB592" s="105">
        <f t="shared" si="176"/>
        <v>4.5787798717818884</v>
      </c>
      <c r="AC592" s="106">
        <f t="shared" si="180"/>
        <v>3.73</v>
      </c>
      <c r="AD592" s="105">
        <f t="shared" si="177"/>
        <v>11.44694967945472</v>
      </c>
    </row>
    <row r="593" spans="1:30" x14ac:dyDescent="0.2">
      <c r="A593" s="101">
        <v>39307</v>
      </c>
      <c r="B593" s="102" t="s">
        <v>66</v>
      </c>
      <c r="C593" s="103">
        <v>0</v>
      </c>
      <c r="D593" s="104">
        <f t="shared" si="178"/>
        <v>0</v>
      </c>
      <c r="E593" s="103">
        <v>0</v>
      </c>
      <c r="F593" s="99">
        <f t="shared" si="179"/>
        <v>0</v>
      </c>
      <c r="G593" s="103">
        <v>0</v>
      </c>
      <c r="H593" s="104">
        <f t="shared" si="179"/>
        <v>0</v>
      </c>
      <c r="I593" s="103">
        <v>0.94399999999999995</v>
      </c>
      <c r="J593" s="99">
        <f t="shared" si="167"/>
        <v>2.8970296239692375</v>
      </c>
      <c r="K593" s="103">
        <v>0</v>
      </c>
      <c r="L593" s="104">
        <f t="shared" si="168"/>
        <v>0</v>
      </c>
      <c r="M593" s="103">
        <v>0</v>
      </c>
      <c r="N593" s="99">
        <f t="shared" si="169"/>
        <v>0</v>
      </c>
      <c r="O593" s="103">
        <v>0</v>
      </c>
      <c r="P593" s="104">
        <f t="shared" si="170"/>
        <v>0</v>
      </c>
      <c r="Q593" s="103">
        <v>0.86299999999999999</v>
      </c>
      <c r="R593" s="99">
        <f t="shared" si="171"/>
        <v>2.6484497515735721</v>
      </c>
      <c r="S593" s="103">
        <v>0.42399999999999999</v>
      </c>
      <c r="T593" s="104">
        <f t="shared" si="172"/>
        <v>1.3012082209353355</v>
      </c>
      <c r="U593" s="103">
        <v>0</v>
      </c>
      <c r="V593" s="99">
        <f t="shared" si="173"/>
        <v>0</v>
      </c>
      <c r="W593" s="103">
        <v>0</v>
      </c>
      <c r="X593" s="104">
        <f t="shared" si="174"/>
        <v>0</v>
      </c>
      <c r="Y593" s="103">
        <v>0</v>
      </c>
      <c r="Z593" s="99">
        <f t="shared" si="175"/>
        <v>0</v>
      </c>
      <c r="AA593" s="103">
        <v>1.49</v>
      </c>
      <c r="AB593" s="105">
        <f t="shared" si="176"/>
        <v>4.5726420971548345</v>
      </c>
      <c r="AC593" s="106">
        <f t="shared" si="180"/>
        <v>3.7210000000000001</v>
      </c>
      <c r="AD593" s="105">
        <f t="shared" si="177"/>
        <v>11.41932969363298</v>
      </c>
    </row>
    <row r="594" spans="1:30" x14ac:dyDescent="0.2">
      <c r="A594" s="101">
        <v>39308</v>
      </c>
      <c r="B594" s="102" t="s">
        <v>67</v>
      </c>
      <c r="C594" s="103">
        <v>0</v>
      </c>
      <c r="D594" s="104">
        <f t="shared" si="178"/>
        <v>0</v>
      </c>
      <c r="E594" s="103">
        <v>0</v>
      </c>
      <c r="F594" s="99">
        <f t="shared" si="179"/>
        <v>0</v>
      </c>
      <c r="G594" s="103">
        <v>0</v>
      </c>
      <c r="H594" s="104">
        <f t="shared" si="179"/>
        <v>0</v>
      </c>
      <c r="I594" s="103">
        <v>0.94699999999999995</v>
      </c>
      <c r="J594" s="99">
        <f t="shared" si="167"/>
        <v>2.9062362859098179</v>
      </c>
      <c r="K594" s="103">
        <v>0</v>
      </c>
      <c r="L594" s="104">
        <f t="shared" si="168"/>
        <v>0</v>
      </c>
      <c r="M594" s="103">
        <v>0</v>
      </c>
      <c r="N594" s="99">
        <f t="shared" si="169"/>
        <v>0</v>
      </c>
      <c r="O594" s="103">
        <v>0</v>
      </c>
      <c r="P594" s="104">
        <f t="shared" si="170"/>
        <v>0</v>
      </c>
      <c r="Q594" s="103">
        <v>0.84699999999999998</v>
      </c>
      <c r="R594" s="99">
        <f t="shared" si="171"/>
        <v>2.5993475545571441</v>
      </c>
      <c r="S594" s="103">
        <v>0.20499999999999999</v>
      </c>
      <c r="T594" s="104">
        <f t="shared" si="172"/>
        <v>0.62912189927298057</v>
      </c>
      <c r="U594" s="103">
        <v>2E-3</v>
      </c>
      <c r="V594" s="99">
        <f t="shared" si="173"/>
        <v>6.1377746270534694E-3</v>
      </c>
      <c r="W594" s="103">
        <v>0</v>
      </c>
      <c r="X594" s="104">
        <f t="shared" si="174"/>
        <v>0</v>
      </c>
      <c r="Y594" s="103">
        <v>0</v>
      </c>
      <c r="Z594" s="99">
        <f t="shared" si="175"/>
        <v>0</v>
      </c>
      <c r="AA594" s="103">
        <v>1.472</v>
      </c>
      <c r="AB594" s="105">
        <f t="shared" si="176"/>
        <v>4.517402125511353</v>
      </c>
      <c r="AC594" s="106">
        <f t="shared" si="180"/>
        <v>3.4729999999999999</v>
      </c>
      <c r="AD594" s="105">
        <f t="shared" si="177"/>
        <v>10.658245639878348</v>
      </c>
    </row>
    <row r="595" spans="1:30" x14ac:dyDescent="0.2">
      <c r="A595" s="101">
        <v>39309</v>
      </c>
      <c r="B595" s="102" t="s">
        <v>68</v>
      </c>
      <c r="C595" s="103">
        <v>0</v>
      </c>
      <c r="D595" s="104">
        <f t="shared" si="178"/>
        <v>0</v>
      </c>
      <c r="E595" s="103">
        <v>0</v>
      </c>
      <c r="F595" s="99">
        <f t="shared" si="179"/>
        <v>0</v>
      </c>
      <c r="G595" s="103">
        <v>0</v>
      </c>
      <c r="H595" s="104">
        <f t="shared" si="179"/>
        <v>0</v>
      </c>
      <c r="I595" s="103">
        <v>0.94599999999999995</v>
      </c>
      <c r="J595" s="99">
        <f t="shared" si="167"/>
        <v>2.9031673985962909</v>
      </c>
      <c r="K595" s="103">
        <v>0</v>
      </c>
      <c r="L595" s="104">
        <f t="shared" si="168"/>
        <v>0</v>
      </c>
      <c r="M595" s="103">
        <v>0</v>
      </c>
      <c r="N595" s="99">
        <f t="shared" si="169"/>
        <v>0</v>
      </c>
      <c r="O595" s="103">
        <v>0</v>
      </c>
      <c r="P595" s="104">
        <f t="shared" si="170"/>
        <v>0</v>
      </c>
      <c r="Q595" s="103">
        <v>0.84799999999999998</v>
      </c>
      <c r="R595" s="99">
        <f t="shared" si="171"/>
        <v>2.602416441870671</v>
      </c>
      <c r="S595" s="103">
        <v>0.35399999999999998</v>
      </c>
      <c r="T595" s="104">
        <f t="shared" si="172"/>
        <v>1.0863861089884641</v>
      </c>
      <c r="U595" s="103">
        <v>0</v>
      </c>
      <c r="V595" s="99">
        <f t="shared" si="173"/>
        <v>0</v>
      </c>
      <c r="W595" s="103">
        <v>0</v>
      </c>
      <c r="X595" s="104">
        <f t="shared" si="174"/>
        <v>0</v>
      </c>
      <c r="Y595" s="103">
        <v>0</v>
      </c>
      <c r="Z595" s="99">
        <f t="shared" si="175"/>
        <v>0</v>
      </c>
      <c r="AA595" s="103">
        <v>1.486</v>
      </c>
      <c r="AB595" s="105">
        <f t="shared" si="176"/>
        <v>4.5603665479007276</v>
      </c>
      <c r="AC595" s="106">
        <f t="shared" si="180"/>
        <v>3.6340000000000003</v>
      </c>
      <c r="AD595" s="105">
        <f t="shared" si="177"/>
        <v>11.152336497356155</v>
      </c>
    </row>
    <row r="596" spans="1:30" x14ac:dyDescent="0.2">
      <c r="A596" s="101">
        <v>39310</v>
      </c>
      <c r="B596" s="102" t="s">
        <v>69</v>
      </c>
      <c r="C596" s="103">
        <v>0</v>
      </c>
      <c r="D596" s="104">
        <f t="shared" si="178"/>
        <v>0</v>
      </c>
      <c r="E596" s="103">
        <v>0</v>
      </c>
      <c r="F596" s="99">
        <f t="shared" si="179"/>
        <v>0</v>
      </c>
      <c r="G596" s="103">
        <v>0</v>
      </c>
      <c r="H596" s="104">
        <f t="shared" si="179"/>
        <v>0</v>
      </c>
      <c r="I596" s="103">
        <v>0.94399999999999995</v>
      </c>
      <c r="J596" s="99">
        <f t="shared" si="167"/>
        <v>2.8970296239692375</v>
      </c>
      <c r="K596" s="103">
        <v>0</v>
      </c>
      <c r="L596" s="104">
        <f t="shared" si="168"/>
        <v>0</v>
      </c>
      <c r="M596" s="103">
        <v>0</v>
      </c>
      <c r="N596" s="99">
        <f t="shared" si="169"/>
        <v>0</v>
      </c>
      <c r="O596" s="103">
        <v>0</v>
      </c>
      <c r="P596" s="104">
        <f t="shared" si="170"/>
        <v>0</v>
      </c>
      <c r="Q596" s="103">
        <v>0.85499999999999998</v>
      </c>
      <c r="R596" s="99">
        <f t="shared" si="171"/>
        <v>2.6238986530653583</v>
      </c>
      <c r="S596" s="103">
        <v>0.42099999999999999</v>
      </c>
      <c r="T596" s="104">
        <f t="shared" si="172"/>
        <v>1.2920015589947553</v>
      </c>
      <c r="U596" s="103">
        <v>0</v>
      </c>
      <c r="V596" s="99">
        <f t="shared" si="173"/>
        <v>0</v>
      </c>
      <c r="W596" s="103">
        <v>0</v>
      </c>
      <c r="X596" s="104">
        <f t="shared" si="174"/>
        <v>0</v>
      </c>
      <c r="Y596" s="103">
        <v>0</v>
      </c>
      <c r="Z596" s="99">
        <f t="shared" si="175"/>
        <v>0</v>
      </c>
      <c r="AA596" s="103">
        <v>1.4850000000000001</v>
      </c>
      <c r="AB596" s="105">
        <f t="shared" si="176"/>
        <v>4.5572976605872011</v>
      </c>
      <c r="AC596" s="106">
        <f t="shared" si="180"/>
        <v>3.7050000000000001</v>
      </c>
      <c r="AD596" s="105">
        <f t="shared" si="177"/>
        <v>11.370227496616552</v>
      </c>
    </row>
    <row r="597" spans="1:30" x14ac:dyDescent="0.2">
      <c r="A597" s="101">
        <v>39311</v>
      </c>
      <c r="B597" s="102" t="s">
        <v>70</v>
      </c>
      <c r="C597" s="103">
        <v>0</v>
      </c>
      <c r="D597" s="104">
        <f t="shared" si="178"/>
        <v>0</v>
      </c>
      <c r="E597" s="103">
        <v>0</v>
      </c>
      <c r="F597" s="99">
        <f t="shared" si="179"/>
        <v>0</v>
      </c>
      <c r="G597" s="103">
        <v>0</v>
      </c>
      <c r="H597" s="104">
        <f t="shared" si="179"/>
        <v>0</v>
      </c>
      <c r="I597" s="103">
        <v>0.94199999999999995</v>
      </c>
      <c r="J597" s="99">
        <f t="shared" si="167"/>
        <v>2.890891849342184</v>
      </c>
      <c r="K597" s="103">
        <v>0</v>
      </c>
      <c r="L597" s="104">
        <f t="shared" si="168"/>
        <v>0</v>
      </c>
      <c r="M597" s="103">
        <v>0</v>
      </c>
      <c r="N597" s="99">
        <f t="shared" si="169"/>
        <v>0</v>
      </c>
      <c r="O597" s="103">
        <v>0</v>
      </c>
      <c r="P597" s="104">
        <f t="shared" si="170"/>
        <v>0</v>
      </c>
      <c r="Q597" s="103">
        <v>0.85599999999999998</v>
      </c>
      <c r="R597" s="99">
        <f t="shared" si="171"/>
        <v>2.6269675403788848</v>
      </c>
      <c r="S597" s="103">
        <v>0.41299999999999998</v>
      </c>
      <c r="T597" s="104">
        <f t="shared" si="172"/>
        <v>1.2674504604865413</v>
      </c>
      <c r="U597" s="103">
        <v>0</v>
      </c>
      <c r="V597" s="99">
        <f t="shared" si="173"/>
        <v>0</v>
      </c>
      <c r="W597" s="103">
        <v>0</v>
      </c>
      <c r="X597" s="104">
        <f t="shared" si="174"/>
        <v>0</v>
      </c>
      <c r="Y597" s="103">
        <v>0.54700000000000004</v>
      </c>
      <c r="Z597" s="99">
        <f t="shared" si="175"/>
        <v>1.6786813604991238</v>
      </c>
      <c r="AA597" s="103">
        <v>1.002</v>
      </c>
      <c r="AB597" s="105">
        <f t="shared" si="176"/>
        <v>3.0750250881537879</v>
      </c>
      <c r="AC597" s="106">
        <f t="shared" si="180"/>
        <v>3.76</v>
      </c>
      <c r="AD597" s="105">
        <f t="shared" si="177"/>
        <v>11.539016298860522</v>
      </c>
    </row>
    <row r="598" spans="1:30" x14ac:dyDescent="0.2">
      <c r="A598" s="101">
        <v>39312</v>
      </c>
      <c r="B598" s="102" t="s">
        <v>71</v>
      </c>
      <c r="C598" s="103">
        <v>0</v>
      </c>
      <c r="D598" s="104">
        <f t="shared" si="178"/>
        <v>0</v>
      </c>
      <c r="E598" s="103">
        <v>0</v>
      </c>
      <c r="F598" s="99">
        <f t="shared" si="179"/>
        <v>0</v>
      </c>
      <c r="G598" s="103">
        <v>0</v>
      </c>
      <c r="H598" s="104">
        <f t="shared" si="179"/>
        <v>0</v>
      </c>
      <c r="I598" s="103">
        <v>0.94299999999999995</v>
      </c>
      <c r="J598" s="99">
        <f t="shared" si="167"/>
        <v>2.8939607366557105</v>
      </c>
      <c r="K598" s="103">
        <v>0</v>
      </c>
      <c r="L598" s="104">
        <f t="shared" si="168"/>
        <v>0</v>
      </c>
      <c r="M598" s="103">
        <v>0</v>
      </c>
      <c r="N598" s="99">
        <f t="shared" si="169"/>
        <v>0</v>
      </c>
      <c r="O598" s="103">
        <v>0</v>
      </c>
      <c r="P598" s="104">
        <f t="shared" si="170"/>
        <v>0</v>
      </c>
      <c r="Q598" s="103">
        <v>0.85499999999999998</v>
      </c>
      <c r="R598" s="99">
        <f t="shared" si="171"/>
        <v>2.6238986530653583</v>
      </c>
      <c r="S598" s="103">
        <v>0.39</v>
      </c>
      <c r="T598" s="104">
        <f t="shared" si="172"/>
        <v>1.1968660522754264</v>
      </c>
      <c r="U598" s="103">
        <v>0</v>
      </c>
      <c r="V598" s="99">
        <f t="shared" si="173"/>
        <v>0</v>
      </c>
      <c r="W598" s="103">
        <v>0</v>
      </c>
      <c r="X598" s="104">
        <f t="shared" si="174"/>
        <v>0</v>
      </c>
      <c r="Y598" s="103">
        <v>1.091</v>
      </c>
      <c r="Z598" s="99">
        <f t="shared" si="175"/>
        <v>3.3481560590576676</v>
      </c>
      <c r="AA598" s="103">
        <v>1.49</v>
      </c>
      <c r="AB598" s="105">
        <f t="shared" si="176"/>
        <v>4.5726420971548345</v>
      </c>
      <c r="AC598" s="106">
        <f t="shared" si="180"/>
        <v>4.7690000000000001</v>
      </c>
      <c r="AD598" s="105">
        <f t="shared" si="177"/>
        <v>14.635523598208998</v>
      </c>
    </row>
    <row r="599" spans="1:30" x14ac:dyDescent="0.2">
      <c r="A599" s="101">
        <v>39313</v>
      </c>
      <c r="B599" s="102" t="s">
        <v>72</v>
      </c>
      <c r="C599" s="103">
        <v>0</v>
      </c>
      <c r="D599" s="104">
        <f t="shared" si="178"/>
        <v>0</v>
      </c>
      <c r="E599" s="103">
        <v>0</v>
      </c>
      <c r="F599" s="99">
        <f t="shared" si="179"/>
        <v>0</v>
      </c>
      <c r="G599" s="103">
        <v>0</v>
      </c>
      <c r="H599" s="104">
        <f t="shared" si="179"/>
        <v>0</v>
      </c>
      <c r="I599" s="103">
        <v>0.94099999999999995</v>
      </c>
      <c r="J599" s="99">
        <f t="shared" si="167"/>
        <v>2.8878229620286571</v>
      </c>
      <c r="K599" s="103">
        <v>0</v>
      </c>
      <c r="L599" s="104">
        <f t="shared" si="168"/>
        <v>0</v>
      </c>
      <c r="M599" s="103">
        <v>0</v>
      </c>
      <c r="N599" s="99">
        <f t="shared" si="169"/>
        <v>0</v>
      </c>
      <c r="O599" s="103">
        <v>0</v>
      </c>
      <c r="P599" s="104">
        <f t="shared" si="170"/>
        <v>0</v>
      </c>
      <c r="Q599" s="103">
        <v>0.85499999999999998</v>
      </c>
      <c r="R599" s="99">
        <f t="shared" si="171"/>
        <v>2.6238986530653583</v>
      </c>
      <c r="S599" s="103">
        <v>0.373</v>
      </c>
      <c r="T599" s="104">
        <f t="shared" si="172"/>
        <v>1.1446949679454721</v>
      </c>
      <c r="U599" s="103">
        <v>0</v>
      </c>
      <c r="V599" s="99">
        <f t="shared" si="173"/>
        <v>0</v>
      </c>
      <c r="W599" s="103">
        <v>0</v>
      </c>
      <c r="X599" s="104">
        <f t="shared" si="174"/>
        <v>0</v>
      </c>
      <c r="Y599" s="103">
        <v>0</v>
      </c>
      <c r="Z599" s="99">
        <f t="shared" si="175"/>
        <v>0</v>
      </c>
      <c r="AA599" s="103">
        <v>1.488</v>
      </c>
      <c r="AB599" s="105">
        <f t="shared" si="176"/>
        <v>4.5665043225277815</v>
      </c>
      <c r="AC599" s="106">
        <f t="shared" si="180"/>
        <v>3.6569999999999996</v>
      </c>
      <c r="AD599" s="105">
        <f t="shared" si="177"/>
        <v>11.222920905567268</v>
      </c>
    </row>
    <row r="600" spans="1:30" x14ac:dyDescent="0.2">
      <c r="A600" s="101">
        <v>39314</v>
      </c>
      <c r="B600" s="102" t="s">
        <v>73</v>
      </c>
      <c r="C600" s="103">
        <v>0</v>
      </c>
      <c r="D600" s="104">
        <f t="shared" si="178"/>
        <v>0</v>
      </c>
      <c r="E600" s="103">
        <v>0</v>
      </c>
      <c r="F600" s="99">
        <f t="shared" si="179"/>
        <v>0</v>
      </c>
      <c r="G600" s="103">
        <v>0</v>
      </c>
      <c r="H600" s="104">
        <f t="shared" si="179"/>
        <v>0</v>
      </c>
      <c r="I600" s="103">
        <v>0.94199999999999995</v>
      </c>
      <c r="J600" s="99">
        <f t="shared" si="167"/>
        <v>2.890891849342184</v>
      </c>
      <c r="K600" s="103">
        <v>0</v>
      </c>
      <c r="L600" s="104">
        <f t="shared" si="168"/>
        <v>0</v>
      </c>
      <c r="M600" s="103">
        <v>0</v>
      </c>
      <c r="N600" s="99">
        <f t="shared" si="169"/>
        <v>0</v>
      </c>
      <c r="O600" s="103">
        <v>0</v>
      </c>
      <c r="P600" s="104">
        <f t="shared" si="170"/>
        <v>0</v>
      </c>
      <c r="Q600" s="103">
        <v>0.85299999999999998</v>
      </c>
      <c r="R600" s="99">
        <f t="shared" si="171"/>
        <v>2.6177608784383044</v>
      </c>
      <c r="S600" s="103">
        <v>0.33900000000000002</v>
      </c>
      <c r="T600" s="104">
        <f t="shared" si="172"/>
        <v>1.040352799285563</v>
      </c>
      <c r="U600" s="103">
        <v>0</v>
      </c>
      <c r="V600" s="99">
        <f t="shared" si="173"/>
        <v>0</v>
      </c>
      <c r="W600" s="103">
        <v>0</v>
      </c>
      <c r="X600" s="104">
        <f t="shared" si="174"/>
        <v>0</v>
      </c>
      <c r="Y600" s="103">
        <v>0</v>
      </c>
      <c r="Z600" s="99">
        <f t="shared" si="175"/>
        <v>0</v>
      </c>
      <c r="AA600" s="103">
        <v>1.486</v>
      </c>
      <c r="AB600" s="105">
        <f t="shared" si="176"/>
        <v>4.5603665479007276</v>
      </c>
      <c r="AC600" s="106">
        <f t="shared" si="180"/>
        <v>3.62</v>
      </c>
      <c r="AD600" s="105">
        <f t="shared" si="177"/>
        <v>11.10937207496678</v>
      </c>
    </row>
    <row r="601" spans="1:30" x14ac:dyDescent="0.2">
      <c r="A601" s="101">
        <v>39315</v>
      </c>
      <c r="B601" s="102" t="s">
        <v>74</v>
      </c>
      <c r="C601" s="103">
        <v>0</v>
      </c>
      <c r="D601" s="104">
        <f t="shared" si="178"/>
        <v>0</v>
      </c>
      <c r="E601" s="103">
        <v>0</v>
      </c>
      <c r="F601" s="99">
        <f t="shared" si="179"/>
        <v>0</v>
      </c>
      <c r="G601" s="103">
        <v>0</v>
      </c>
      <c r="H601" s="104">
        <f t="shared" si="179"/>
        <v>0</v>
      </c>
      <c r="I601" s="103">
        <v>0.94199999999999995</v>
      </c>
      <c r="J601" s="99">
        <f t="shared" si="167"/>
        <v>2.890891849342184</v>
      </c>
      <c r="K601" s="103">
        <v>0</v>
      </c>
      <c r="L601" s="104">
        <f t="shared" si="168"/>
        <v>0</v>
      </c>
      <c r="M601" s="103">
        <v>0</v>
      </c>
      <c r="N601" s="99">
        <f t="shared" si="169"/>
        <v>0</v>
      </c>
      <c r="O601" s="103">
        <v>0</v>
      </c>
      <c r="P601" s="104">
        <f t="shared" si="170"/>
        <v>0</v>
      </c>
      <c r="Q601" s="103">
        <v>0.85399999999999998</v>
      </c>
      <c r="R601" s="99">
        <f t="shared" si="171"/>
        <v>2.6208297657518314</v>
      </c>
      <c r="S601" s="103">
        <v>0.28599999999999998</v>
      </c>
      <c r="T601" s="104">
        <f t="shared" si="172"/>
        <v>0.87770177166864605</v>
      </c>
      <c r="U601" s="103">
        <v>0</v>
      </c>
      <c r="V601" s="99">
        <f t="shared" si="173"/>
        <v>0</v>
      </c>
      <c r="W601" s="103">
        <v>0</v>
      </c>
      <c r="X601" s="104">
        <f t="shared" si="174"/>
        <v>0</v>
      </c>
      <c r="Y601" s="103">
        <v>0</v>
      </c>
      <c r="Z601" s="99">
        <f t="shared" si="175"/>
        <v>0</v>
      </c>
      <c r="AA601" s="103">
        <v>1.486</v>
      </c>
      <c r="AB601" s="105">
        <f t="shared" si="176"/>
        <v>4.5603665479007276</v>
      </c>
      <c r="AC601" s="106">
        <f t="shared" si="180"/>
        <v>3.5679999999999996</v>
      </c>
      <c r="AD601" s="105">
        <f t="shared" si="177"/>
        <v>10.949789934663388</v>
      </c>
    </row>
    <row r="602" spans="1:30" x14ac:dyDescent="0.2">
      <c r="A602" s="101">
        <v>39316</v>
      </c>
      <c r="B602" s="102" t="s">
        <v>75</v>
      </c>
      <c r="C602" s="103">
        <v>0</v>
      </c>
      <c r="D602" s="104">
        <f t="shared" si="178"/>
        <v>0</v>
      </c>
      <c r="E602" s="103">
        <v>0</v>
      </c>
      <c r="F602" s="99">
        <f t="shared" si="179"/>
        <v>0</v>
      </c>
      <c r="G602" s="103">
        <v>0</v>
      </c>
      <c r="H602" s="104">
        <f t="shared" si="179"/>
        <v>0</v>
      </c>
      <c r="I602" s="103">
        <v>0.94299999999999995</v>
      </c>
      <c r="J602" s="99">
        <f t="shared" si="167"/>
        <v>2.8939607366557105</v>
      </c>
      <c r="K602" s="103">
        <v>0</v>
      </c>
      <c r="L602" s="104">
        <f t="shared" si="168"/>
        <v>0</v>
      </c>
      <c r="M602" s="103">
        <v>0</v>
      </c>
      <c r="N602" s="99">
        <f t="shared" si="169"/>
        <v>0</v>
      </c>
      <c r="O602" s="103">
        <v>0</v>
      </c>
      <c r="P602" s="104">
        <f t="shared" si="170"/>
        <v>0</v>
      </c>
      <c r="Q602" s="103">
        <v>0.86699999999999999</v>
      </c>
      <c r="R602" s="99">
        <f t="shared" si="171"/>
        <v>2.660725300827679</v>
      </c>
      <c r="S602" s="103">
        <v>0.24</v>
      </c>
      <c r="T602" s="104">
        <f t="shared" si="172"/>
        <v>0.73653295524641627</v>
      </c>
      <c r="U602" s="103">
        <v>0</v>
      </c>
      <c r="V602" s="99">
        <f t="shared" si="173"/>
        <v>0</v>
      </c>
      <c r="W602" s="103">
        <v>0</v>
      </c>
      <c r="X602" s="104">
        <f t="shared" si="174"/>
        <v>0</v>
      </c>
      <c r="Y602" s="103">
        <v>0</v>
      </c>
      <c r="Z602" s="99">
        <f t="shared" si="175"/>
        <v>0</v>
      </c>
      <c r="AA602" s="103">
        <v>1.4830000000000001</v>
      </c>
      <c r="AB602" s="105">
        <f t="shared" si="176"/>
        <v>4.5511598859601472</v>
      </c>
      <c r="AC602" s="106">
        <f t="shared" si="180"/>
        <v>3.5329999999999999</v>
      </c>
      <c r="AD602" s="105">
        <f t="shared" si="177"/>
        <v>10.842378878689953</v>
      </c>
    </row>
    <row r="603" spans="1:30" x14ac:dyDescent="0.2">
      <c r="A603" s="101">
        <v>39317</v>
      </c>
      <c r="B603" s="102" t="s">
        <v>76</v>
      </c>
      <c r="C603" s="103">
        <v>0</v>
      </c>
      <c r="D603" s="104">
        <f t="shared" si="178"/>
        <v>0</v>
      </c>
      <c r="E603" s="103">
        <v>0</v>
      </c>
      <c r="F603" s="99">
        <f t="shared" si="179"/>
        <v>0</v>
      </c>
      <c r="G603" s="103">
        <v>0</v>
      </c>
      <c r="H603" s="104">
        <f t="shared" si="179"/>
        <v>0</v>
      </c>
      <c r="I603" s="103">
        <v>0.95</v>
      </c>
      <c r="J603" s="99">
        <f t="shared" si="167"/>
        <v>2.9154429478503978</v>
      </c>
      <c r="K603" s="103">
        <v>0</v>
      </c>
      <c r="L603" s="104">
        <f t="shared" si="168"/>
        <v>0</v>
      </c>
      <c r="M603" s="103">
        <v>0</v>
      </c>
      <c r="N603" s="99">
        <f t="shared" si="169"/>
        <v>0</v>
      </c>
      <c r="O603" s="103">
        <v>0</v>
      </c>
      <c r="P603" s="104">
        <f t="shared" si="170"/>
        <v>0</v>
      </c>
      <c r="Q603" s="103">
        <v>0.871</v>
      </c>
      <c r="R603" s="99">
        <f t="shared" si="171"/>
        <v>2.6730008500817859</v>
      </c>
      <c r="S603" s="103">
        <v>0</v>
      </c>
      <c r="T603" s="104">
        <f t="shared" si="172"/>
        <v>0</v>
      </c>
      <c r="U603" s="103">
        <v>0</v>
      </c>
      <c r="V603" s="99">
        <f t="shared" si="173"/>
        <v>0</v>
      </c>
      <c r="W603" s="103">
        <v>0</v>
      </c>
      <c r="X603" s="104">
        <f t="shared" si="174"/>
        <v>0</v>
      </c>
      <c r="Y603" s="103">
        <v>0</v>
      </c>
      <c r="Z603" s="99">
        <f t="shared" si="175"/>
        <v>0</v>
      </c>
      <c r="AA603" s="103">
        <v>1.4790000000000001</v>
      </c>
      <c r="AB603" s="105">
        <f t="shared" si="176"/>
        <v>4.5388843367060403</v>
      </c>
      <c r="AC603" s="106">
        <f t="shared" si="180"/>
        <v>3.3</v>
      </c>
      <c r="AD603" s="105">
        <f t="shared" si="177"/>
        <v>10.127328134638224</v>
      </c>
    </row>
    <row r="604" spans="1:30" x14ac:dyDescent="0.2">
      <c r="A604" s="101">
        <v>39318</v>
      </c>
      <c r="B604" s="102" t="s">
        <v>77</v>
      </c>
      <c r="C604" s="103">
        <v>0</v>
      </c>
      <c r="D604" s="104">
        <f t="shared" si="178"/>
        <v>0</v>
      </c>
      <c r="E604" s="103">
        <v>0</v>
      </c>
      <c r="F604" s="99">
        <f t="shared" si="179"/>
        <v>0</v>
      </c>
      <c r="G604" s="103">
        <v>0</v>
      </c>
      <c r="H604" s="104">
        <f t="shared" si="179"/>
        <v>0</v>
      </c>
      <c r="I604" s="103">
        <v>0.95199999999999996</v>
      </c>
      <c r="J604" s="99">
        <f t="shared" si="167"/>
        <v>2.9215807224774513</v>
      </c>
      <c r="K604" s="103">
        <v>0</v>
      </c>
      <c r="L604" s="104">
        <f t="shared" si="168"/>
        <v>0</v>
      </c>
      <c r="M604" s="103">
        <v>0</v>
      </c>
      <c r="N604" s="99">
        <f t="shared" si="169"/>
        <v>0</v>
      </c>
      <c r="O604" s="103">
        <v>0</v>
      </c>
      <c r="P604" s="104">
        <f t="shared" si="170"/>
        <v>0</v>
      </c>
      <c r="Q604" s="103">
        <v>0.871</v>
      </c>
      <c r="R604" s="99">
        <f t="shared" si="171"/>
        <v>2.6730008500817859</v>
      </c>
      <c r="S604" s="103">
        <v>0</v>
      </c>
      <c r="T604" s="104">
        <f t="shared" si="172"/>
        <v>0</v>
      </c>
      <c r="U604" s="103">
        <v>0</v>
      </c>
      <c r="V604" s="99">
        <f t="shared" si="173"/>
        <v>0</v>
      </c>
      <c r="W604" s="103">
        <v>0</v>
      </c>
      <c r="X604" s="104">
        <f t="shared" si="174"/>
        <v>0</v>
      </c>
      <c r="Y604" s="103">
        <v>0</v>
      </c>
      <c r="Z604" s="99">
        <f t="shared" si="175"/>
        <v>0</v>
      </c>
      <c r="AA604" s="103">
        <v>1.4790000000000001</v>
      </c>
      <c r="AB604" s="105">
        <f t="shared" si="176"/>
        <v>4.5388843367060403</v>
      </c>
      <c r="AC604" s="106">
        <f t="shared" si="180"/>
        <v>3.302</v>
      </c>
      <c r="AD604" s="105">
        <f t="shared" si="177"/>
        <v>10.133465909265277</v>
      </c>
    </row>
    <row r="605" spans="1:30" x14ac:dyDescent="0.2">
      <c r="A605" s="101">
        <v>39319</v>
      </c>
      <c r="B605" s="102" t="s">
        <v>78</v>
      </c>
      <c r="C605" s="103">
        <v>0</v>
      </c>
      <c r="D605" s="104">
        <f t="shared" si="178"/>
        <v>0</v>
      </c>
      <c r="E605" s="103">
        <v>0</v>
      </c>
      <c r="F605" s="99">
        <f t="shared" si="179"/>
        <v>0</v>
      </c>
      <c r="G605" s="103">
        <v>0</v>
      </c>
      <c r="H605" s="104">
        <f t="shared" si="179"/>
        <v>0</v>
      </c>
      <c r="I605" s="103">
        <v>0.95399999999999996</v>
      </c>
      <c r="J605" s="99">
        <f t="shared" si="167"/>
        <v>2.9277184971045047</v>
      </c>
      <c r="K605" s="103">
        <v>0</v>
      </c>
      <c r="L605" s="104">
        <f t="shared" si="168"/>
        <v>0</v>
      </c>
      <c r="M605" s="103">
        <v>0</v>
      </c>
      <c r="N605" s="99">
        <f t="shared" si="169"/>
        <v>0</v>
      </c>
      <c r="O605" s="103">
        <v>0</v>
      </c>
      <c r="P605" s="104">
        <f t="shared" si="170"/>
        <v>0</v>
      </c>
      <c r="Q605" s="103">
        <v>0.86599999999999999</v>
      </c>
      <c r="R605" s="99">
        <f t="shared" si="171"/>
        <v>2.657656413514152</v>
      </c>
      <c r="S605" s="103">
        <v>0</v>
      </c>
      <c r="T605" s="104">
        <f t="shared" si="172"/>
        <v>0</v>
      </c>
      <c r="U605" s="103">
        <v>0</v>
      </c>
      <c r="V605" s="99">
        <f t="shared" si="173"/>
        <v>0</v>
      </c>
      <c r="W605" s="103">
        <v>0</v>
      </c>
      <c r="X605" s="104">
        <f t="shared" si="174"/>
        <v>0</v>
      </c>
      <c r="Y605" s="103">
        <v>0</v>
      </c>
      <c r="Z605" s="99">
        <f t="shared" si="175"/>
        <v>0</v>
      </c>
      <c r="AA605" s="103">
        <v>1.478</v>
      </c>
      <c r="AB605" s="105">
        <f t="shared" si="176"/>
        <v>4.5358154493925138</v>
      </c>
      <c r="AC605" s="106">
        <f t="shared" si="180"/>
        <v>3.298</v>
      </c>
      <c r="AD605" s="105">
        <f t="shared" si="177"/>
        <v>10.121190360011171</v>
      </c>
    </row>
    <row r="606" spans="1:30" x14ac:dyDescent="0.2">
      <c r="A606" s="101">
        <v>39320</v>
      </c>
      <c r="B606" s="102" t="s">
        <v>79</v>
      </c>
      <c r="C606" s="103">
        <v>0</v>
      </c>
      <c r="D606" s="104">
        <f t="shared" si="178"/>
        <v>0</v>
      </c>
      <c r="E606" s="103">
        <v>0</v>
      </c>
      <c r="F606" s="99">
        <f t="shared" ref="F606:H621" si="181">E606*1000000/325851</f>
        <v>0</v>
      </c>
      <c r="G606" s="103">
        <v>0</v>
      </c>
      <c r="H606" s="104">
        <f t="shared" si="181"/>
        <v>0</v>
      </c>
      <c r="I606" s="103">
        <v>0.95299999999999996</v>
      </c>
      <c r="J606" s="99">
        <f t="shared" si="167"/>
        <v>2.9246496097909782</v>
      </c>
      <c r="K606" s="103">
        <v>0</v>
      </c>
      <c r="L606" s="104">
        <f t="shared" si="168"/>
        <v>0</v>
      </c>
      <c r="M606" s="103">
        <v>0</v>
      </c>
      <c r="N606" s="99">
        <f t="shared" si="169"/>
        <v>0</v>
      </c>
      <c r="O606" s="103">
        <v>0</v>
      </c>
      <c r="P606" s="104">
        <f t="shared" si="170"/>
        <v>0</v>
      </c>
      <c r="Q606" s="103">
        <v>0.86599999999999999</v>
      </c>
      <c r="R606" s="99">
        <f t="shared" si="171"/>
        <v>2.657656413514152</v>
      </c>
      <c r="S606" s="103">
        <v>0</v>
      </c>
      <c r="T606" s="104">
        <f t="shared" si="172"/>
        <v>0</v>
      </c>
      <c r="U606" s="103">
        <v>0</v>
      </c>
      <c r="V606" s="99">
        <f t="shared" si="173"/>
        <v>0</v>
      </c>
      <c r="W606" s="103">
        <v>0</v>
      </c>
      <c r="X606" s="104">
        <f t="shared" si="174"/>
        <v>0</v>
      </c>
      <c r="Y606" s="103">
        <v>0</v>
      </c>
      <c r="Z606" s="99">
        <f t="shared" si="175"/>
        <v>0</v>
      </c>
      <c r="AA606" s="103">
        <v>1.4610000000000001</v>
      </c>
      <c r="AB606" s="105">
        <f t="shared" si="176"/>
        <v>4.4836443650625597</v>
      </c>
      <c r="AC606" s="106">
        <f t="shared" si="180"/>
        <v>3.2800000000000002</v>
      </c>
      <c r="AD606" s="105">
        <f t="shared" si="177"/>
        <v>10.065950388367691</v>
      </c>
    </row>
    <row r="607" spans="1:30" x14ac:dyDescent="0.2">
      <c r="A607" s="101">
        <v>39321</v>
      </c>
      <c r="B607" s="102" t="s">
        <v>80</v>
      </c>
      <c r="C607" s="103">
        <v>0</v>
      </c>
      <c r="D607" s="104">
        <f t="shared" si="178"/>
        <v>0</v>
      </c>
      <c r="E607" s="103">
        <v>0</v>
      </c>
      <c r="F607" s="99">
        <f t="shared" si="181"/>
        <v>0</v>
      </c>
      <c r="G607" s="103">
        <v>0</v>
      </c>
      <c r="H607" s="104">
        <f t="shared" si="181"/>
        <v>0</v>
      </c>
      <c r="I607" s="103">
        <v>0.95599999999999996</v>
      </c>
      <c r="J607" s="99">
        <f t="shared" si="167"/>
        <v>2.9338562717315582</v>
      </c>
      <c r="K607" s="103">
        <v>0</v>
      </c>
      <c r="L607" s="104">
        <f t="shared" si="168"/>
        <v>0</v>
      </c>
      <c r="M607" s="103">
        <v>0</v>
      </c>
      <c r="N607" s="99">
        <f t="shared" si="169"/>
        <v>0</v>
      </c>
      <c r="O607" s="103">
        <v>0</v>
      </c>
      <c r="P607" s="104">
        <f t="shared" si="170"/>
        <v>0</v>
      </c>
      <c r="Q607" s="103">
        <v>0.86599999999999999</v>
      </c>
      <c r="R607" s="99">
        <f t="shared" si="171"/>
        <v>2.657656413514152</v>
      </c>
      <c r="S607" s="103">
        <v>0</v>
      </c>
      <c r="T607" s="104">
        <f t="shared" si="172"/>
        <v>0</v>
      </c>
      <c r="U607" s="103">
        <v>0</v>
      </c>
      <c r="V607" s="99">
        <f t="shared" si="173"/>
        <v>0</v>
      </c>
      <c r="W607" s="103">
        <v>0</v>
      </c>
      <c r="X607" s="104">
        <f t="shared" si="174"/>
        <v>0</v>
      </c>
      <c r="Y607" s="103">
        <v>0</v>
      </c>
      <c r="Z607" s="99">
        <f t="shared" si="175"/>
        <v>0</v>
      </c>
      <c r="AA607" s="103">
        <v>1.4750000000000001</v>
      </c>
      <c r="AB607" s="105">
        <f t="shared" si="176"/>
        <v>4.5266087874519334</v>
      </c>
      <c r="AC607" s="106">
        <f t="shared" si="180"/>
        <v>3.2970000000000002</v>
      </c>
      <c r="AD607" s="105">
        <f t="shared" si="177"/>
        <v>10.118121472697643</v>
      </c>
    </row>
    <row r="608" spans="1:30" x14ac:dyDescent="0.2">
      <c r="A608" s="101">
        <v>39322</v>
      </c>
      <c r="B608" s="102" t="s">
        <v>81</v>
      </c>
      <c r="C608" s="103">
        <v>0</v>
      </c>
      <c r="D608" s="104">
        <f t="shared" si="178"/>
        <v>0</v>
      </c>
      <c r="E608" s="103">
        <v>0</v>
      </c>
      <c r="F608" s="99">
        <f t="shared" si="181"/>
        <v>0</v>
      </c>
      <c r="G608" s="103">
        <v>0</v>
      </c>
      <c r="H608" s="104">
        <f t="shared" si="181"/>
        <v>0</v>
      </c>
      <c r="I608" s="103">
        <v>0.95699999999999996</v>
      </c>
      <c r="J608" s="99">
        <f t="shared" si="167"/>
        <v>2.9369251590450851</v>
      </c>
      <c r="K608" s="103">
        <v>0</v>
      </c>
      <c r="L608" s="104">
        <f t="shared" si="168"/>
        <v>0</v>
      </c>
      <c r="M608" s="103">
        <v>0</v>
      </c>
      <c r="N608" s="99">
        <f t="shared" si="169"/>
        <v>0</v>
      </c>
      <c r="O608" s="103">
        <v>0</v>
      </c>
      <c r="P608" s="104">
        <f t="shared" si="170"/>
        <v>0</v>
      </c>
      <c r="Q608" s="103">
        <v>0.86499999999999999</v>
      </c>
      <c r="R608" s="99">
        <f t="shared" si="171"/>
        <v>2.6545875262006255</v>
      </c>
      <c r="S608" s="103">
        <v>0</v>
      </c>
      <c r="T608" s="104">
        <f t="shared" si="172"/>
        <v>0</v>
      </c>
      <c r="U608" s="103">
        <v>0</v>
      </c>
      <c r="V608" s="99">
        <f t="shared" si="173"/>
        <v>0</v>
      </c>
      <c r="W608" s="103">
        <v>0</v>
      </c>
      <c r="X608" s="104">
        <f t="shared" si="174"/>
        <v>0</v>
      </c>
      <c r="Y608" s="103">
        <v>0</v>
      </c>
      <c r="Z608" s="99">
        <f t="shared" si="175"/>
        <v>0</v>
      </c>
      <c r="AA608" s="103">
        <v>1.476</v>
      </c>
      <c r="AB608" s="105">
        <f t="shared" si="176"/>
        <v>4.5296776747654599</v>
      </c>
      <c r="AC608" s="106">
        <f t="shared" si="180"/>
        <v>3.298</v>
      </c>
      <c r="AD608" s="105">
        <f t="shared" si="177"/>
        <v>10.121190360011171</v>
      </c>
    </row>
    <row r="609" spans="1:30" x14ac:dyDescent="0.2">
      <c r="A609" s="101">
        <v>39323</v>
      </c>
      <c r="B609" s="102" t="s">
        <v>82</v>
      </c>
      <c r="C609" s="103">
        <v>0</v>
      </c>
      <c r="D609" s="104">
        <f t="shared" si="178"/>
        <v>0</v>
      </c>
      <c r="E609" s="103">
        <v>0</v>
      </c>
      <c r="F609" s="99">
        <f t="shared" si="181"/>
        <v>0</v>
      </c>
      <c r="G609" s="103">
        <v>0</v>
      </c>
      <c r="H609" s="104">
        <f t="shared" si="181"/>
        <v>0</v>
      </c>
      <c r="I609" s="103">
        <v>0.95799999999999996</v>
      </c>
      <c r="J609" s="99">
        <f t="shared" si="167"/>
        <v>2.9399940463586116</v>
      </c>
      <c r="K609" s="103">
        <v>0</v>
      </c>
      <c r="L609" s="104">
        <f t="shared" si="168"/>
        <v>0</v>
      </c>
      <c r="M609" s="103">
        <v>0</v>
      </c>
      <c r="N609" s="99">
        <f t="shared" si="169"/>
        <v>0</v>
      </c>
      <c r="O609" s="103">
        <v>0</v>
      </c>
      <c r="P609" s="104">
        <f t="shared" si="170"/>
        <v>0</v>
      </c>
      <c r="Q609" s="103">
        <v>0.86599999999999999</v>
      </c>
      <c r="R609" s="99">
        <f t="shared" si="171"/>
        <v>2.657656413514152</v>
      </c>
      <c r="S609" s="103">
        <v>0</v>
      </c>
      <c r="T609" s="104">
        <f t="shared" si="172"/>
        <v>0</v>
      </c>
      <c r="U609" s="103">
        <v>0</v>
      </c>
      <c r="V609" s="99">
        <f t="shared" si="173"/>
        <v>0</v>
      </c>
      <c r="W609" s="103">
        <v>0</v>
      </c>
      <c r="X609" s="104">
        <f t="shared" si="174"/>
        <v>0</v>
      </c>
      <c r="Y609" s="103">
        <v>0</v>
      </c>
      <c r="Z609" s="99">
        <f t="shared" si="175"/>
        <v>0</v>
      </c>
      <c r="AA609" s="103">
        <v>1.474</v>
      </c>
      <c r="AB609" s="105">
        <f t="shared" si="176"/>
        <v>4.5235399001384069</v>
      </c>
      <c r="AC609" s="106">
        <f t="shared" si="180"/>
        <v>3.298</v>
      </c>
      <c r="AD609" s="105">
        <f t="shared" si="177"/>
        <v>10.121190360011171</v>
      </c>
    </row>
    <row r="610" spans="1:30" x14ac:dyDescent="0.2">
      <c r="A610" s="101">
        <v>39324</v>
      </c>
      <c r="B610" s="102" t="s">
        <v>83</v>
      </c>
      <c r="C610" s="103">
        <v>0</v>
      </c>
      <c r="D610" s="104">
        <f t="shared" si="178"/>
        <v>0</v>
      </c>
      <c r="E610" s="103">
        <v>0</v>
      </c>
      <c r="F610" s="99">
        <f t="shared" si="181"/>
        <v>0</v>
      </c>
      <c r="G610" s="103">
        <v>0</v>
      </c>
      <c r="H610" s="104">
        <f t="shared" si="181"/>
        <v>0</v>
      </c>
      <c r="I610" s="103">
        <v>0.95699999999999996</v>
      </c>
      <c r="J610" s="99">
        <f t="shared" si="167"/>
        <v>2.9369251590450851</v>
      </c>
      <c r="K610" s="103">
        <v>0</v>
      </c>
      <c r="L610" s="104">
        <f t="shared" si="168"/>
        <v>0</v>
      </c>
      <c r="M610" s="103">
        <v>0</v>
      </c>
      <c r="N610" s="99">
        <f t="shared" si="169"/>
        <v>0</v>
      </c>
      <c r="O610" s="103">
        <v>0</v>
      </c>
      <c r="P610" s="104">
        <f t="shared" si="170"/>
        <v>0</v>
      </c>
      <c r="Q610" s="103">
        <v>0.86699999999999999</v>
      </c>
      <c r="R610" s="99">
        <f t="shared" si="171"/>
        <v>2.660725300827679</v>
      </c>
      <c r="S610" s="103">
        <v>0</v>
      </c>
      <c r="T610" s="104">
        <f t="shared" si="172"/>
        <v>0</v>
      </c>
      <c r="U610" s="103">
        <v>0</v>
      </c>
      <c r="V610" s="99">
        <f t="shared" si="173"/>
        <v>0</v>
      </c>
      <c r="W610" s="103">
        <v>0</v>
      </c>
      <c r="X610" s="104">
        <f t="shared" si="174"/>
        <v>0</v>
      </c>
      <c r="Y610" s="103">
        <v>0</v>
      </c>
      <c r="Z610" s="99">
        <f t="shared" si="175"/>
        <v>0</v>
      </c>
      <c r="AA610" s="103">
        <v>1.4730000000000001</v>
      </c>
      <c r="AB610" s="105">
        <f t="shared" si="176"/>
        <v>4.5204710128248804</v>
      </c>
      <c r="AC610" s="106">
        <f t="shared" si="180"/>
        <v>3.2969999999999997</v>
      </c>
      <c r="AD610" s="105">
        <f t="shared" si="177"/>
        <v>10.118121472697643</v>
      </c>
    </row>
    <row r="611" spans="1:30" x14ac:dyDescent="0.2">
      <c r="A611" s="101">
        <v>39325</v>
      </c>
      <c r="B611" s="102" t="s">
        <v>84</v>
      </c>
      <c r="C611" s="103">
        <v>0</v>
      </c>
      <c r="D611" s="104">
        <f t="shared" si="178"/>
        <v>0</v>
      </c>
      <c r="E611" s="103">
        <v>0</v>
      </c>
      <c r="F611" s="99">
        <f t="shared" si="181"/>
        <v>0</v>
      </c>
      <c r="G611" s="103">
        <v>0</v>
      </c>
      <c r="H611" s="104">
        <f t="shared" si="181"/>
        <v>0</v>
      </c>
      <c r="I611" s="103">
        <v>0.95799999999999996</v>
      </c>
      <c r="J611" s="99">
        <f t="shared" si="167"/>
        <v>2.9399940463586116</v>
      </c>
      <c r="K611" s="103">
        <v>0</v>
      </c>
      <c r="L611" s="104">
        <f t="shared" si="168"/>
        <v>0</v>
      </c>
      <c r="M611" s="103">
        <v>0</v>
      </c>
      <c r="N611" s="99">
        <f t="shared" si="169"/>
        <v>0</v>
      </c>
      <c r="O611" s="103">
        <v>0</v>
      </c>
      <c r="P611" s="104">
        <f t="shared" si="170"/>
        <v>0</v>
      </c>
      <c r="Q611" s="103">
        <v>0.86399999999999999</v>
      </c>
      <c r="R611" s="99">
        <f t="shared" si="171"/>
        <v>2.6515186388870986</v>
      </c>
      <c r="S611" s="103">
        <v>0</v>
      </c>
      <c r="T611" s="104">
        <f t="shared" si="172"/>
        <v>0</v>
      </c>
      <c r="U611" s="103">
        <v>0</v>
      </c>
      <c r="V611" s="99">
        <f t="shared" si="173"/>
        <v>0</v>
      </c>
      <c r="W611" s="103">
        <v>0</v>
      </c>
      <c r="X611" s="104">
        <f t="shared" si="174"/>
        <v>0</v>
      </c>
      <c r="Y611" s="103">
        <v>0</v>
      </c>
      <c r="Z611" s="99">
        <f t="shared" si="175"/>
        <v>0</v>
      </c>
      <c r="AA611" s="103">
        <v>1.472</v>
      </c>
      <c r="AB611" s="105">
        <f t="shared" si="176"/>
        <v>4.517402125511353</v>
      </c>
      <c r="AC611" s="106">
        <f t="shared" si="180"/>
        <v>3.294</v>
      </c>
      <c r="AD611" s="105">
        <f t="shared" si="177"/>
        <v>10.108914810757064</v>
      </c>
    </row>
    <row r="612" spans="1:30" x14ac:dyDescent="0.2">
      <c r="A612" s="101">
        <v>39326</v>
      </c>
      <c r="B612" s="102" t="s">
        <v>85</v>
      </c>
      <c r="C612" s="103">
        <v>0</v>
      </c>
      <c r="D612" s="104">
        <f t="shared" si="178"/>
        <v>0</v>
      </c>
      <c r="E612" s="103">
        <v>0</v>
      </c>
      <c r="F612" s="99">
        <f t="shared" si="181"/>
        <v>0</v>
      </c>
      <c r="G612" s="103">
        <v>0</v>
      </c>
      <c r="H612" s="104">
        <f t="shared" si="181"/>
        <v>0</v>
      </c>
      <c r="I612" s="103">
        <v>0.96</v>
      </c>
      <c r="J612" s="99">
        <f t="shared" si="167"/>
        <v>2.9461318209856651</v>
      </c>
      <c r="K612" s="103">
        <v>0</v>
      </c>
      <c r="L612" s="104">
        <f t="shared" si="168"/>
        <v>0</v>
      </c>
      <c r="M612" s="103">
        <v>0</v>
      </c>
      <c r="N612" s="99">
        <f t="shared" si="169"/>
        <v>0</v>
      </c>
      <c r="O612" s="103">
        <v>0</v>
      </c>
      <c r="P612" s="104">
        <f t="shared" si="170"/>
        <v>0</v>
      </c>
      <c r="Q612" s="103">
        <v>0.86699999999999999</v>
      </c>
      <c r="R612" s="99">
        <f t="shared" si="171"/>
        <v>2.660725300827679</v>
      </c>
      <c r="S612" s="103">
        <v>0</v>
      </c>
      <c r="T612" s="104">
        <f t="shared" si="172"/>
        <v>0</v>
      </c>
      <c r="U612" s="103">
        <v>0</v>
      </c>
      <c r="V612" s="99">
        <f t="shared" si="173"/>
        <v>0</v>
      </c>
      <c r="W612" s="103">
        <v>0</v>
      </c>
      <c r="X612" s="104">
        <f t="shared" si="174"/>
        <v>0</v>
      </c>
      <c r="Y612" s="103">
        <v>0</v>
      </c>
      <c r="Z612" s="99">
        <f t="shared" si="175"/>
        <v>0</v>
      </c>
      <c r="AA612" s="103">
        <v>1.472</v>
      </c>
      <c r="AB612" s="105">
        <f t="shared" si="176"/>
        <v>4.517402125511353</v>
      </c>
      <c r="AC612" s="106">
        <f t="shared" si="180"/>
        <v>3.2989999999999999</v>
      </c>
      <c r="AD612" s="105">
        <f t="shared" si="177"/>
        <v>10.124259247324698</v>
      </c>
    </row>
    <row r="613" spans="1:30" x14ac:dyDescent="0.2">
      <c r="A613" s="101">
        <v>39327</v>
      </c>
      <c r="B613" s="102" t="s">
        <v>86</v>
      </c>
      <c r="C613" s="103">
        <v>0</v>
      </c>
      <c r="D613" s="104">
        <f t="shared" si="178"/>
        <v>0</v>
      </c>
      <c r="E613" s="103">
        <v>0</v>
      </c>
      <c r="F613" s="99">
        <f t="shared" si="181"/>
        <v>0</v>
      </c>
      <c r="G613" s="103">
        <v>0</v>
      </c>
      <c r="H613" s="104">
        <f t="shared" si="181"/>
        <v>0</v>
      </c>
      <c r="I613" s="103">
        <v>0.96099999999999997</v>
      </c>
      <c r="J613" s="99">
        <f t="shared" si="167"/>
        <v>2.949200708299192</v>
      </c>
      <c r="K613" s="103">
        <v>0</v>
      </c>
      <c r="L613" s="104">
        <f t="shared" si="168"/>
        <v>0</v>
      </c>
      <c r="M613" s="103">
        <v>0</v>
      </c>
      <c r="N613" s="99">
        <f t="shared" si="169"/>
        <v>0</v>
      </c>
      <c r="O613" s="103">
        <v>0</v>
      </c>
      <c r="P613" s="104">
        <f t="shared" si="170"/>
        <v>0</v>
      </c>
      <c r="Q613" s="103">
        <v>0.86499999999999999</v>
      </c>
      <c r="R613" s="99">
        <f t="shared" si="171"/>
        <v>2.6545875262006255</v>
      </c>
      <c r="S613" s="103">
        <v>0</v>
      </c>
      <c r="T613" s="104">
        <f t="shared" si="172"/>
        <v>0</v>
      </c>
      <c r="U613" s="103">
        <v>0</v>
      </c>
      <c r="V613" s="99">
        <f t="shared" si="173"/>
        <v>0</v>
      </c>
      <c r="W613" s="103">
        <v>0</v>
      </c>
      <c r="X613" s="104">
        <f t="shared" si="174"/>
        <v>0</v>
      </c>
      <c r="Y613" s="103">
        <v>0</v>
      </c>
      <c r="Z613" s="99">
        <f t="shared" si="175"/>
        <v>0</v>
      </c>
      <c r="AA613" s="103">
        <v>1.47</v>
      </c>
      <c r="AB613" s="105">
        <f t="shared" si="176"/>
        <v>4.5112643508843</v>
      </c>
      <c r="AC613" s="106">
        <f t="shared" si="180"/>
        <v>3.2960000000000003</v>
      </c>
      <c r="AD613" s="105">
        <f t="shared" si="177"/>
        <v>10.115052585384118</v>
      </c>
    </row>
    <row r="614" spans="1:30" x14ac:dyDescent="0.2">
      <c r="A614" s="101">
        <v>39328</v>
      </c>
      <c r="B614" s="102" t="s">
        <v>87</v>
      </c>
      <c r="C614" s="103">
        <v>0</v>
      </c>
      <c r="D614" s="104">
        <f t="shared" si="178"/>
        <v>0</v>
      </c>
      <c r="E614" s="103">
        <v>0</v>
      </c>
      <c r="F614" s="99">
        <f t="shared" si="181"/>
        <v>0</v>
      </c>
      <c r="G614" s="103">
        <v>0</v>
      </c>
      <c r="H614" s="104">
        <f t="shared" si="181"/>
        <v>0</v>
      </c>
      <c r="I614" s="103">
        <v>0.96099999999999997</v>
      </c>
      <c r="J614" s="99">
        <f t="shared" si="167"/>
        <v>2.949200708299192</v>
      </c>
      <c r="K614" s="103">
        <v>0</v>
      </c>
      <c r="L614" s="104">
        <f t="shared" si="168"/>
        <v>0</v>
      </c>
      <c r="M614" s="103">
        <v>0</v>
      </c>
      <c r="N614" s="99">
        <f t="shared" si="169"/>
        <v>0</v>
      </c>
      <c r="O614" s="103">
        <v>0</v>
      </c>
      <c r="P614" s="104">
        <f t="shared" si="170"/>
        <v>0</v>
      </c>
      <c r="Q614" s="103">
        <v>0.85799999999999998</v>
      </c>
      <c r="R614" s="99">
        <f t="shared" si="171"/>
        <v>2.6331053150059383</v>
      </c>
      <c r="S614" s="103">
        <v>0</v>
      </c>
      <c r="T614" s="104">
        <f t="shared" si="172"/>
        <v>0</v>
      </c>
      <c r="U614" s="103">
        <v>0</v>
      </c>
      <c r="V614" s="99">
        <f t="shared" si="173"/>
        <v>0</v>
      </c>
      <c r="W614" s="103">
        <v>0</v>
      </c>
      <c r="X614" s="104">
        <f t="shared" si="174"/>
        <v>0</v>
      </c>
      <c r="Y614" s="103">
        <v>0</v>
      </c>
      <c r="Z614" s="99">
        <f t="shared" si="175"/>
        <v>0</v>
      </c>
      <c r="AA614" s="103">
        <v>1.4710000000000001</v>
      </c>
      <c r="AB614" s="105">
        <f t="shared" si="176"/>
        <v>4.5143332381978265</v>
      </c>
      <c r="AC614" s="106">
        <f t="shared" si="180"/>
        <v>3.29</v>
      </c>
      <c r="AD614" s="105">
        <f t="shared" si="177"/>
        <v>10.096639261502958</v>
      </c>
    </row>
    <row r="615" spans="1:30" x14ac:dyDescent="0.2">
      <c r="A615" s="101">
        <v>39329</v>
      </c>
      <c r="B615" s="102" t="s">
        <v>88</v>
      </c>
      <c r="C615" s="103">
        <v>0</v>
      </c>
      <c r="D615" s="104">
        <f t="shared" si="178"/>
        <v>0</v>
      </c>
      <c r="E615" s="103">
        <v>0</v>
      </c>
      <c r="F615" s="99">
        <f t="shared" si="181"/>
        <v>0</v>
      </c>
      <c r="G615" s="103">
        <v>0</v>
      </c>
      <c r="H615" s="104">
        <f t="shared" si="181"/>
        <v>0</v>
      </c>
      <c r="I615" s="103">
        <v>0.96199999999999997</v>
      </c>
      <c r="J615" s="99">
        <f t="shared" si="167"/>
        <v>2.9522695956127185</v>
      </c>
      <c r="K615" s="103">
        <v>0</v>
      </c>
      <c r="L615" s="104">
        <f t="shared" si="168"/>
        <v>0</v>
      </c>
      <c r="M615" s="103">
        <v>0</v>
      </c>
      <c r="N615" s="99">
        <f t="shared" si="169"/>
        <v>0</v>
      </c>
      <c r="O615" s="103">
        <v>0</v>
      </c>
      <c r="P615" s="104">
        <f t="shared" si="170"/>
        <v>0</v>
      </c>
      <c r="Q615" s="103">
        <v>0.84399999999999997</v>
      </c>
      <c r="R615" s="99">
        <f t="shared" si="171"/>
        <v>2.5901408926165641</v>
      </c>
      <c r="S615" s="103">
        <v>0</v>
      </c>
      <c r="T615" s="104">
        <f t="shared" si="172"/>
        <v>0</v>
      </c>
      <c r="U615" s="103">
        <v>0</v>
      </c>
      <c r="V615" s="99">
        <f t="shared" si="173"/>
        <v>0</v>
      </c>
      <c r="W615" s="103">
        <v>0</v>
      </c>
      <c r="X615" s="104">
        <f t="shared" si="174"/>
        <v>0</v>
      </c>
      <c r="Y615" s="103">
        <v>0</v>
      </c>
      <c r="Z615" s="99">
        <f t="shared" si="175"/>
        <v>0</v>
      </c>
      <c r="AA615" s="103">
        <v>1.4690000000000001</v>
      </c>
      <c r="AB615" s="105">
        <f t="shared" si="176"/>
        <v>4.5081954635707735</v>
      </c>
      <c r="AC615" s="106">
        <f t="shared" si="180"/>
        <v>3.2750000000000004</v>
      </c>
      <c r="AD615" s="105">
        <f t="shared" si="177"/>
        <v>10.050605951800057</v>
      </c>
    </row>
    <row r="616" spans="1:30" x14ac:dyDescent="0.2">
      <c r="A616" s="101">
        <v>39330</v>
      </c>
      <c r="B616" s="102" t="s">
        <v>89</v>
      </c>
      <c r="C616" s="103">
        <v>0</v>
      </c>
      <c r="D616" s="104">
        <f t="shared" si="178"/>
        <v>0</v>
      </c>
      <c r="E616" s="103">
        <v>0</v>
      </c>
      <c r="F616" s="99">
        <f t="shared" si="181"/>
        <v>0</v>
      </c>
      <c r="G616" s="103">
        <v>0</v>
      </c>
      <c r="H616" s="104">
        <f t="shared" si="181"/>
        <v>0</v>
      </c>
      <c r="I616" s="103">
        <v>0.96099999999999997</v>
      </c>
      <c r="J616" s="99">
        <f t="shared" si="167"/>
        <v>2.949200708299192</v>
      </c>
      <c r="K616" s="103">
        <v>0</v>
      </c>
      <c r="L616" s="104">
        <f t="shared" si="168"/>
        <v>0</v>
      </c>
      <c r="M616" s="103">
        <v>0</v>
      </c>
      <c r="N616" s="99">
        <f t="shared" si="169"/>
        <v>0</v>
      </c>
      <c r="O616" s="103">
        <v>0</v>
      </c>
      <c r="P616" s="104">
        <f t="shared" si="170"/>
        <v>0</v>
      </c>
      <c r="Q616" s="103">
        <v>0.82599999999999996</v>
      </c>
      <c r="R616" s="99">
        <f t="shared" si="171"/>
        <v>2.5349009209730826</v>
      </c>
      <c r="S616" s="103">
        <v>0</v>
      </c>
      <c r="T616" s="104">
        <f t="shared" si="172"/>
        <v>0</v>
      </c>
      <c r="U616" s="103">
        <v>0</v>
      </c>
      <c r="V616" s="99">
        <f t="shared" si="173"/>
        <v>0</v>
      </c>
      <c r="W616" s="103">
        <v>0</v>
      </c>
      <c r="X616" s="104">
        <f t="shared" si="174"/>
        <v>0</v>
      </c>
      <c r="Y616" s="103">
        <v>0</v>
      </c>
      <c r="Z616" s="99">
        <f t="shared" si="175"/>
        <v>0</v>
      </c>
      <c r="AA616" s="103">
        <v>1.468</v>
      </c>
      <c r="AB616" s="105">
        <f t="shared" si="176"/>
        <v>4.5051265762572461</v>
      </c>
      <c r="AC616" s="106">
        <f t="shared" si="180"/>
        <v>3.2549999999999999</v>
      </c>
      <c r="AD616" s="105">
        <f t="shared" si="177"/>
        <v>9.9892282055295212</v>
      </c>
    </row>
    <row r="617" spans="1:30" x14ac:dyDescent="0.2">
      <c r="A617" s="101">
        <v>39331</v>
      </c>
      <c r="B617" s="102" t="s">
        <v>90</v>
      </c>
      <c r="C617" s="103">
        <v>0</v>
      </c>
      <c r="D617" s="104">
        <f t="shared" si="178"/>
        <v>0</v>
      </c>
      <c r="E617" s="103">
        <v>0</v>
      </c>
      <c r="F617" s="99">
        <f t="shared" si="181"/>
        <v>0</v>
      </c>
      <c r="G617" s="103">
        <v>0</v>
      </c>
      <c r="H617" s="104">
        <f t="shared" si="181"/>
        <v>0</v>
      </c>
      <c r="I617" s="103">
        <v>0.96299999999999997</v>
      </c>
      <c r="J617" s="99">
        <f t="shared" si="167"/>
        <v>2.9553384829262455</v>
      </c>
      <c r="K617" s="103">
        <v>0</v>
      </c>
      <c r="L617" s="104">
        <f t="shared" si="168"/>
        <v>0</v>
      </c>
      <c r="M617" s="103">
        <v>0</v>
      </c>
      <c r="N617" s="99">
        <f t="shared" si="169"/>
        <v>0</v>
      </c>
      <c r="O617" s="103">
        <v>0</v>
      </c>
      <c r="P617" s="104">
        <f t="shared" si="170"/>
        <v>0</v>
      </c>
      <c r="Q617" s="103">
        <v>0.82899999999999996</v>
      </c>
      <c r="R617" s="99">
        <f t="shared" si="171"/>
        <v>2.544107582913663</v>
      </c>
      <c r="S617" s="103">
        <v>0</v>
      </c>
      <c r="T617" s="104">
        <f t="shared" si="172"/>
        <v>0</v>
      </c>
      <c r="U617" s="103">
        <v>0</v>
      </c>
      <c r="V617" s="99">
        <f t="shared" si="173"/>
        <v>0</v>
      </c>
      <c r="W617" s="103">
        <v>0</v>
      </c>
      <c r="X617" s="104">
        <f t="shared" si="174"/>
        <v>0</v>
      </c>
      <c r="Y617" s="103">
        <v>0</v>
      </c>
      <c r="Z617" s="99">
        <f t="shared" si="175"/>
        <v>0</v>
      </c>
      <c r="AA617" s="103">
        <v>1.4670000000000001</v>
      </c>
      <c r="AB617" s="105">
        <f t="shared" si="176"/>
        <v>4.5020576889437196</v>
      </c>
      <c r="AC617" s="106">
        <f t="shared" si="180"/>
        <v>3.2589999999999999</v>
      </c>
      <c r="AD617" s="105">
        <f t="shared" si="177"/>
        <v>10.001503754783629</v>
      </c>
    </row>
    <row r="618" spans="1:30" x14ac:dyDescent="0.2">
      <c r="A618" s="101">
        <v>39332</v>
      </c>
      <c r="B618" s="102" t="s">
        <v>91</v>
      </c>
      <c r="C618" s="103">
        <v>0</v>
      </c>
      <c r="D618" s="104">
        <f t="shared" si="178"/>
        <v>0</v>
      </c>
      <c r="E618" s="103">
        <v>0</v>
      </c>
      <c r="F618" s="99">
        <f t="shared" si="181"/>
        <v>0</v>
      </c>
      <c r="G618" s="103">
        <v>0</v>
      </c>
      <c r="H618" s="104">
        <f t="shared" si="181"/>
        <v>0</v>
      </c>
      <c r="I618" s="103">
        <v>0.96299999999999997</v>
      </c>
      <c r="J618" s="99">
        <f t="shared" si="167"/>
        <v>2.9553384829262455</v>
      </c>
      <c r="K618" s="103">
        <v>0</v>
      </c>
      <c r="L618" s="104">
        <f t="shared" si="168"/>
        <v>0</v>
      </c>
      <c r="M618" s="103">
        <v>0</v>
      </c>
      <c r="N618" s="99">
        <f t="shared" si="169"/>
        <v>0</v>
      </c>
      <c r="O618" s="103">
        <v>0</v>
      </c>
      <c r="P618" s="104">
        <f t="shared" si="170"/>
        <v>0</v>
      </c>
      <c r="Q618" s="103">
        <v>0.83099999999999996</v>
      </c>
      <c r="R618" s="99">
        <f t="shared" si="171"/>
        <v>2.5502453575407165</v>
      </c>
      <c r="S618" s="103">
        <v>0</v>
      </c>
      <c r="T618" s="104">
        <f t="shared" si="172"/>
        <v>0</v>
      </c>
      <c r="U618" s="103">
        <v>0</v>
      </c>
      <c r="V618" s="99">
        <f t="shared" si="173"/>
        <v>0</v>
      </c>
      <c r="W618" s="103">
        <v>0</v>
      </c>
      <c r="X618" s="104">
        <f t="shared" si="174"/>
        <v>0</v>
      </c>
      <c r="Y618" s="103">
        <v>0</v>
      </c>
      <c r="Z618" s="99">
        <f t="shared" si="175"/>
        <v>0</v>
      </c>
      <c r="AA618" s="103">
        <v>1.466</v>
      </c>
      <c r="AB618" s="105">
        <f t="shared" si="176"/>
        <v>4.4989888016301931</v>
      </c>
      <c r="AC618" s="106">
        <f t="shared" si="180"/>
        <v>3.26</v>
      </c>
      <c r="AD618" s="105">
        <f t="shared" si="177"/>
        <v>10.004572642097155</v>
      </c>
    </row>
    <row r="619" spans="1:30" x14ac:dyDescent="0.2">
      <c r="A619" s="101">
        <v>39333</v>
      </c>
      <c r="B619" s="102" t="s">
        <v>92</v>
      </c>
      <c r="C619" s="103">
        <v>0</v>
      </c>
      <c r="D619" s="104">
        <f t="shared" si="178"/>
        <v>0</v>
      </c>
      <c r="E619" s="103">
        <v>0</v>
      </c>
      <c r="F619" s="99">
        <f t="shared" si="181"/>
        <v>0</v>
      </c>
      <c r="G619" s="103">
        <v>0</v>
      </c>
      <c r="H619" s="104">
        <f t="shared" si="181"/>
        <v>0</v>
      </c>
      <c r="I619" s="103">
        <v>0.96299999999999997</v>
      </c>
      <c r="J619" s="99">
        <f t="shared" si="167"/>
        <v>2.9553384829262455</v>
      </c>
      <c r="K619" s="103">
        <v>0</v>
      </c>
      <c r="L619" s="104">
        <f t="shared" si="168"/>
        <v>0</v>
      </c>
      <c r="M619" s="103">
        <v>0</v>
      </c>
      <c r="N619" s="99">
        <f t="shared" si="169"/>
        <v>0</v>
      </c>
      <c r="O619" s="103">
        <v>0</v>
      </c>
      <c r="P619" s="104">
        <f t="shared" si="170"/>
        <v>0</v>
      </c>
      <c r="Q619" s="103">
        <v>0.83</v>
      </c>
      <c r="R619" s="99">
        <f t="shared" si="171"/>
        <v>2.5471764702271895</v>
      </c>
      <c r="S619" s="103">
        <v>0</v>
      </c>
      <c r="T619" s="104">
        <f t="shared" si="172"/>
        <v>0</v>
      </c>
      <c r="U619" s="103">
        <v>0</v>
      </c>
      <c r="V619" s="99">
        <f t="shared" si="173"/>
        <v>0</v>
      </c>
      <c r="W619" s="103">
        <v>0</v>
      </c>
      <c r="X619" s="104">
        <f t="shared" si="174"/>
        <v>0</v>
      </c>
      <c r="Y619" s="103">
        <v>0</v>
      </c>
      <c r="Z619" s="99">
        <f t="shared" si="175"/>
        <v>0</v>
      </c>
      <c r="AA619" s="103">
        <v>1.466</v>
      </c>
      <c r="AB619" s="105">
        <f t="shared" si="176"/>
        <v>4.4989888016301931</v>
      </c>
      <c r="AC619" s="106">
        <f t="shared" si="180"/>
        <v>3.2589999999999999</v>
      </c>
      <c r="AD619" s="105">
        <f t="shared" si="177"/>
        <v>10.001503754783629</v>
      </c>
    </row>
    <row r="620" spans="1:30" x14ac:dyDescent="0.2">
      <c r="A620" s="101">
        <v>39334</v>
      </c>
      <c r="B620" s="102" t="s">
        <v>93</v>
      </c>
      <c r="C620" s="103">
        <v>0</v>
      </c>
      <c r="D620" s="104">
        <f t="shared" si="178"/>
        <v>0</v>
      </c>
      <c r="E620" s="103">
        <v>0</v>
      </c>
      <c r="F620" s="99">
        <f t="shared" si="181"/>
        <v>0</v>
      </c>
      <c r="G620" s="103">
        <v>0</v>
      </c>
      <c r="H620" s="104">
        <f t="shared" si="181"/>
        <v>0</v>
      </c>
      <c r="I620" s="103">
        <v>0.96399999999999997</v>
      </c>
      <c r="J620" s="99">
        <f t="shared" si="167"/>
        <v>2.958407370239772</v>
      </c>
      <c r="K620" s="103">
        <v>0</v>
      </c>
      <c r="L620" s="104">
        <f t="shared" si="168"/>
        <v>0</v>
      </c>
      <c r="M620" s="103">
        <v>0</v>
      </c>
      <c r="N620" s="99">
        <f t="shared" si="169"/>
        <v>0</v>
      </c>
      <c r="O620" s="103">
        <v>0</v>
      </c>
      <c r="P620" s="104">
        <f t="shared" si="170"/>
        <v>0</v>
      </c>
      <c r="Q620" s="103">
        <v>0.83199999999999996</v>
      </c>
      <c r="R620" s="99">
        <f t="shared" si="171"/>
        <v>2.5533142448542434</v>
      </c>
      <c r="S620" s="103">
        <v>0</v>
      </c>
      <c r="T620" s="104">
        <f t="shared" si="172"/>
        <v>0</v>
      </c>
      <c r="U620" s="103">
        <v>0</v>
      </c>
      <c r="V620" s="99">
        <f t="shared" si="173"/>
        <v>0</v>
      </c>
      <c r="W620" s="103">
        <v>0</v>
      </c>
      <c r="X620" s="104">
        <f t="shared" si="174"/>
        <v>0</v>
      </c>
      <c r="Y620" s="103">
        <v>0</v>
      </c>
      <c r="Z620" s="99">
        <f t="shared" si="175"/>
        <v>0</v>
      </c>
      <c r="AA620" s="103">
        <v>1.4650000000000001</v>
      </c>
      <c r="AB620" s="105">
        <f t="shared" si="176"/>
        <v>4.4959199143166666</v>
      </c>
      <c r="AC620" s="106">
        <f t="shared" si="180"/>
        <v>3.2610000000000001</v>
      </c>
      <c r="AD620" s="105">
        <f t="shared" si="177"/>
        <v>10.007641529410682</v>
      </c>
    </row>
    <row r="621" spans="1:30" x14ac:dyDescent="0.2">
      <c r="A621" s="101">
        <v>39335</v>
      </c>
      <c r="B621" s="102" t="s">
        <v>94</v>
      </c>
      <c r="C621" s="103">
        <v>0</v>
      </c>
      <c r="D621" s="104">
        <f t="shared" si="178"/>
        <v>0</v>
      </c>
      <c r="E621" s="103">
        <v>0</v>
      </c>
      <c r="F621" s="99">
        <f t="shared" si="181"/>
        <v>0</v>
      </c>
      <c r="G621" s="103">
        <v>0</v>
      </c>
      <c r="H621" s="104">
        <f t="shared" si="181"/>
        <v>0</v>
      </c>
      <c r="I621" s="103">
        <v>0.96399999999999997</v>
      </c>
      <c r="J621" s="99">
        <f t="shared" si="167"/>
        <v>2.958407370239772</v>
      </c>
      <c r="K621" s="103">
        <v>0</v>
      </c>
      <c r="L621" s="104">
        <f t="shared" si="168"/>
        <v>0</v>
      </c>
      <c r="M621" s="103">
        <v>0</v>
      </c>
      <c r="N621" s="99">
        <f t="shared" si="169"/>
        <v>0</v>
      </c>
      <c r="O621" s="103">
        <v>0</v>
      </c>
      <c r="P621" s="104">
        <f t="shared" si="170"/>
        <v>0</v>
      </c>
      <c r="Q621" s="103">
        <v>0.83099999999999996</v>
      </c>
      <c r="R621" s="99">
        <f t="shared" si="171"/>
        <v>2.5502453575407165</v>
      </c>
      <c r="S621" s="103">
        <v>0</v>
      </c>
      <c r="T621" s="104">
        <f t="shared" si="172"/>
        <v>0</v>
      </c>
      <c r="U621" s="103">
        <v>0</v>
      </c>
      <c r="V621" s="99">
        <f t="shared" si="173"/>
        <v>0</v>
      </c>
      <c r="W621" s="103">
        <v>0</v>
      </c>
      <c r="X621" s="104">
        <f t="shared" si="174"/>
        <v>0</v>
      </c>
      <c r="Y621" s="103">
        <v>0</v>
      </c>
      <c r="Z621" s="99">
        <f t="shared" si="175"/>
        <v>0</v>
      </c>
      <c r="AA621" s="103">
        <v>1.464</v>
      </c>
      <c r="AB621" s="105">
        <f t="shared" si="176"/>
        <v>4.4928510270031392</v>
      </c>
      <c r="AC621" s="106">
        <f t="shared" si="180"/>
        <v>3.2589999999999999</v>
      </c>
      <c r="AD621" s="105">
        <f t="shared" si="177"/>
        <v>10.001503754783629</v>
      </c>
    </row>
    <row r="622" spans="1:30" x14ac:dyDescent="0.2">
      <c r="A622" s="101">
        <v>39336</v>
      </c>
      <c r="B622" s="102" t="s">
        <v>95</v>
      </c>
      <c r="C622" s="103">
        <v>0</v>
      </c>
      <c r="D622" s="104">
        <f t="shared" si="178"/>
        <v>0</v>
      </c>
      <c r="E622" s="103">
        <v>0</v>
      </c>
      <c r="F622" s="99">
        <f t="shared" ref="F622:H637" si="182">E622*1000000/325851</f>
        <v>0</v>
      </c>
      <c r="G622" s="103">
        <v>0</v>
      </c>
      <c r="H622" s="104">
        <f t="shared" si="182"/>
        <v>0</v>
      </c>
      <c r="I622" s="103">
        <v>0.96399999999999997</v>
      </c>
      <c r="J622" s="99">
        <f t="shared" si="167"/>
        <v>2.958407370239772</v>
      </c>
      <c r="K622" s="103">
        <v>0</v>
      </c>
      <c r="L622" s="104">
        <f t="shared" si="168"/>
        <v>0</v>
      </c>
      <c r="M622" s="103">
        <v>0</v>
      </c>
      <c r="N622" s="99">
        <f t="shared" si="169"/>
        <v>0</v>
      </c>
      <c r="O622" s="103">
        <v>0</v>
      </c>
      <c r="P622" s="104">
        <f t="shared" si="170"/>
        <v>0</v>
      </c>
      <c r="Q622" s="103">
        <v>0.84499999999999997</v>
      </c>
      <c r="R622" s="99">
        <f t="shared" si="171"/>
        <v>2.5932097799300906</v>
      </c>
      <c r="S622" s="103">
        <v>0</v>
      </c>
      <c r="T622" s="104">
        <f t="shared" si="172"/>
        <v>0</v>
      </c>
      <c r="U622" s="103">
        <v>0</v>
      </c>
      <c r="V622" s="99">
        <f t="shared" si="173"/>
        <v>0</v>
      </c>
      <c r="W622" s="103">
        <v>0</v>
      </c>
      <c r="X622" s="104">
        <f t="shared" si="174"/>
        <v>0</v>
      </c>
      <c r="Y622" s="103">
        <v>0</v>
      </c>
      <c r="Z622" s="99">
        <f t="shared" si="175"/>
        <v>0</v>
      </c>
      <c r="AA622" s="103">
        <v>1.2090000000000001</v>
      </c>
      <c r="AB622" s="105">
        <f t="shared" si="176"/>
        <v>3.710284762053822</v>
      </c>
      <c r="AC622" s="106">
        <f t="shared" si="180"/>
        <v>3.0179999999999998</v>
      </c>
      <c r="AD622" s="105">
        <f t="shared" si="177"/>
        <v>9.261901912223685</v>
      </c>
    </row>
    <row r="623" spans="1:30" x14ac:dyDescent="0.2">
      <c r="A623" s="101">
        <v>39337</v>
      </c>
      <c r="B623" s="102" t="s">
        <v>96</v>
      </c>
      <c r="C623" s="103">
        <v>0</v>
      </c>
      <c r="D623" s="104">
        <f t="shared" si="178"/>
        <v>0</v>
      </c>
      <c r="E623" s="103">
        <v>0</v>
      </c>
      <c r="F623" s="99">
        <f t="shared" si="182"/>
        <v>0</v>
      </c>
      <c r="G623" s="103">
        <v>0.27</v>
      </c>
      <c r="H623" s="104">
        <f t="shared" si="182"/>
        <v>0.82859957465221834</v>
      </c>
      <c r="I623" s="103">
        <v>0.96199999999999997</v>
      </c>
      <c r="J623" s="99">
        <f t="shared" si="167"/>
        <v>2.9522695956127185</v>
      </c>
      <c r="K623" s="103">
        <v>0</v>
      </c>
      <c r="L623" s="104">
        <f t="shared" si="168"/>
        <v>0</v>
      </c>
      <c r="M623" s="103">
        <v>0</v>
      </c>
      <c r="N623" s="99">
        <f t="shared" si="169"/>
        <v>0</v>
      </c>
      <c r="O623" s="103">
        <v>0</v>
      </c>
      <c r="P623" s="104">
        <f t="shared" si="170"/>
        <v>0</v>
      </c>
      <c r="Q623" s="103">
        <v>0.86799999999999999</v>
      </c>
      <c r="R623" s="99">
        <f t="shared" si="171"/>
        <v>2.6637941881412055</v>
      </c>
      <c r="S623" s="103">
        <v>0</v>
      </c>
      <c r="T623" s="104">
        <f t="shared" si="172"/>
        <v>0</v>
      </c>
      <c r="U623" s="103">
        <v>0</v>
      </c>
      <c r="V623" s="99">
        <f t="shared" si="173"/>
        <v>0</v>
      </c>
      <c r="W623" s="103">
        <v>0</v>
      </c>
      <c r="X623" s="104">
        <f t="shared" si="174"/>
        <v>0</v>
      </c>
      <c r="Y623" s="103">
        <v>0</v>
      </c>
      <c r="Z623" s="99">
        <f t="shared" si="175"/>
        <v>0</v>
      </c>
      <c r="AA623" s="103">
        <v>0.82699999999999996</v>
      </c>
      <c r="AB623" s="105">
        <f t="shared" si="176"/>
        <v>2.5379698082866096</v>
      </c>
      <c r="AC623" s="106">
        <f t="shared" si="180"/>
        <v>2.927</v>
      </c>
      <c r="AD623" s="105">
        <f t="shared" si="177"/>
        <v>8.9826331666927519</v>
      </c>
    </row>
    <row r="624" spans="1:30" x14ac:dyDescent="0.2">
      <c r="A624" s="101">
        <v>39338</v>
      </c>
      <c r="B624" s="102" t="s">
        <v>97</v>
      </c>
      <c r="C624" s="103">
        <v>0</v>
      </c>
      <c r="D624" s="104">
        <f t="shared" si="178"/>
        <v>0</v>
      </c>
      <c r="E624" s="103">
        <v>0</v>
      </c>
      <c r="F624" s="99">
        <f t="shared" si="182"/>
        <v>0</v>
      </c>
      <c r="G624" s="103">
        <v>0.68200000000000005</v>
      </c>
      <c r="H624" s="104">
        <f t="shared" si="182"/>
        <v>2.0929811478252329</v>
      </c>
      <c r="I624" s="103">
        <v>0.95299999999999996</v>
      </c>
      <c r="J624" s="99">
        <f t="shared" si="167"/>
        <v>2.9246496097909782</v>
      </c>
      <c r="K624" s="103">
        <v>0</v>
      </c>
      <c r="L624" s="104">
        <f t="shared" si="168"/>
        <v>0</v>
      </c>
      <c r="M624" s="103">
        <v>0</v>
      </c>
      <c r="N624" s="99">
        <f t="shared" si="169"/>
        <v>0</v>
      </c>
      <c r="O624" s="103">
        <v>0</v>
      </c>
      <c r="P624" s="104">
        <f t="shared" si="170"/>
        <v>0</v>
      </c>
      <c r="Q624" s="103">
        <v>0.86</v>
      </c>
      <c r="R624" s="99">
        <f t="shared" si="171"/>
        <v>2.6392430896329917</v>
      </c>
      <c r="S624" s="103">
        <v>0</v>
      </c>
      <c r="T624" s="104">
        <f t="shared" si="172"/>
        <v>0</v>
      </c>
      <c r="U624" s="103">
        <v>0</v>
      </c>
      <c r="V624" s="99">
        <f t="shared" si="173"/>
        <v>0</v>
      </c>
      <c r="W624" s="103">
        <v>0</v>
      </c>
      <c r="X624" s="104">
        <f t="shared" si="174"/>
        <v>0</v>
      </c>
      <c r="Y624" s="103">
        <v>0</v>
      </c>
      <c r="Z624" s="99">
        <f t="shared" si="175"/>
        <v>0</v>
      </c>
      <c r="AA624" s="103">
        <v>0.33200000000000002</v>
      </c>
      <c r="AB624" s="105">
        <f t="shared" si="176"/>
        <v>1.0188705880908759</v>
      </c>
      <c r="AC624" s="106">
        <f t="shared" si="180"/>
        <v>2.827</v>
      </c>
      <c r="AD624" s="105">
        <f t="shared" si="177"/>
        <v>8.6757444353400786</v>
      </c>
    </row>
    <row r="625" spans="1:30" x14ac:dyDescent="0.2">
      <c r="A625" s="101">
        <v>39339</v>
      </c>
      <c r="B625" s="102" t="s">
        <v>98</v>
      </c>
      <c r="C625" s="103">
        <v>1</v>
      </c>
      <c r="D625" s="104">
        <f t="shared" si="178"/>
        <v>3.0688873135267345</v>
      </c>
      <c r="E625" s="103">
        <v>0</v>
      </c>
      <c r="F625" s="99">
        <f t="shared" si="182"/>
        <v>0</v>
      </c>
      <c r="G625" s="103">
        <v>0.66800000000000004</v>
      </c>
      <c r="H625" s="104">
        <f t="shared" si="182"/>
        <v>2.0500167254358588</v>
      </c>
      <c r="I625" s="103">
        <v>0.94899999999999995</v>
      </c>
      <c r="J625" s="99">
        <f t="shared" si="167"/>
        <v>2.9123740605368713</v>
      </c>
      <c r="K625" s="103">
        <v>0</v>
      </c>
      <c r="L625" s="104">
        <f t="shared" si="168"/>
        <v>0</v>
      </c>
      <c r="M625" s="103">
        <v>0</v>
      </c>
      <c r="N625" s="99">
        <f t="shared" si="169"/>
        <v>0</v>
      </c>
      <c r="O625" s="103">
        <v>0</v>
      </c>
      <c r="P625" s="104">
        <f t="shared" si="170"/>
        <v>0</v>
      </c>
      <c r="Q625" s="103">
        <v>0.82299999999999995</v>
      </c>
      <c r="R625" s="99">
        <f t="shared" si="171"/>
        <v>2.5256942590325027</v>
      </c>
      <c r="S625" s="103">
        <v>0</v>
      </c>
      <c r="T625" s="104">
        <f t="shared" si="172"/>
        <v>0</v>
      </c>
      <c r="U625" s="103">
        <v>0.75800000000000001</v>
      </c>
      <c r="V625" s="99">
        <f t="shared" si="173"/>
        <v>2.3262165836532649</v>
      </c>
      <c r="W625" s="103">
        <v>0</v>
      </c>
      <c r="X625" s="104">
        <f t="shared" si="174"/>
        <v>0</v>
      </c>
      <c r="Y625" s="103">
        <v>0.23499999999999999</v>
      </c>
      <c r="Z625" s="99">
        <f t="shared" si="175"/>
        <v>0.72118851867878264</v>
      </c>
      <c r="AA625" s="103">
        <v>1.105</v>
      </c>
      <c r="AB625" s="105">
        <f t="shared" si="176"/>
        <v>3.3911204814470417</v>
      </c>
      <c r="AC625" s="106">
        <f t="shared" si="180"/>
        <v>5.5380000000000003</v>
      </c>
      <c r="AD625" s="105">
        <f t="shared" si="177"/>
        <v>16.995497942311058</v>
      </c>
    </row>
    <row r="626" spans="1:30" x14ac:dyDescent="0.2">
      <c r="A626" s="101">
        <v>39340</v>
      </c>
      <c r="B626" s="102" t="s">
        <v>99</v>
      </c>
      <c r="C626" s="103">
        <v>1.665</v>
      </c>
      <c r="D626" s="104">
        <f t="shared" si="178"/>
        <v>5.1096973770220133</v>
      </c>
      <c r="E626" s="103">
        <v>0</v>
      </c>
      <c r="F626" s="99">
        <f t="shared" si="182"/>
        <v>0</v>
      </c>
      <c r="G626" s="103">
        <v>0.66500000000000004</v>
      </c>
      <c r="H626" s="104">
        <f t="shared" si="182"/>
        <v>2.0408100634952784</v>
      </c>
      <c r="I626" s="103">
        <v>0.94599999999999995</v>
      </c>
      <c r="J626" s="99">
        <f t="shared" si="167"/>
        <v>2.9031673985962909</v>
      </c>
      <c r="K626" s="103">
        <v>0</v>
      </c>
      <c r="L626" s="104">
        <f t="shared" si="168"/>
        <v>0</v>
      </c>
      <c r="M626" s="103">
        <v>0</v>
      </c>
      <c r="N626" s="99">
        <f t="shared" si="169"/>
        <v>0</v>
      </c>
      <c r="O626" s="103">
        <v>0</v>
      </c>
      <c r="P626" s="104">
        <f t="shared" si="170"/>
        <v>0</v>
      </c>
      <c r="Q626" s="103">
        <v>0.47699999999999998</v>
      </c>
      <c r="R626" s="99">
        <f t="shared" si="171"/>
        <v>1.4638592485522524</v>
      </c>
      <c r="S626" s="103">
        <v>0</v>
      </c>
      <c r="T626" s="104">
        <f t="shared" si="172"/>
        <v>0</v>
      </c>
      <c r="U626" s="103">
        <v>1.516</v>
      </c>
      <c r="V626" s="99">
        <f t="shared" si="173"/>
        <v>4.6524331673065298</v>
      </c>
      <c r="W626" s="103">
        <v>0</v>
      </c>
      <c r="X626" s="104">
        <f t="shared" si="174"/>
        <v>0</v>
      </c>
      <c r="Y626" s="103">
        <v>0</v>
      </c>
      <c r="Z626" s="99">
        <f t="shared" si="175"/>
        <v>0</v>
      </c>
      <c r="AA626" s="103">
        <v>0</v>
      </c>
      <c r="AB626" s="105">
        <f t="shared" si="176"/>
        <v>0</v>
      </c>
      <c r="AC626" s="106">
        <f t="shared" si="180"/>
        <v>5.2690000000000001</v>
      </c>
      <c r="AD626" s="105">
        <f t="shared" si="177"/>
        <v>16.169967254972363</v>
      </c>
    </row>
    <row r="627" spans="1:30" x14ac:dyDescent="0.2">
      <c r="A627" s="101">
        <v>39341</v>
      </c>
      <c r="B627" s="102" t="s">
        <v>100</v>
      </c>
      <c r="C627" s="103">
        <v>1.6180000000000001</v>
      </c>
      <c r="D627" s="104">
        <f t="shared" si="178"/>
        <v>4.965459673286257</v>
      </c>
      <c r="E627" s="103">
        <v>0</v>
      </c>
      <c r="F627" s="99">
        <f t="shared" si="182"/>
        <v>0</v>
      </c>
      <c r="G627" s="103">
        <v>0.66400000000000003</v>
      </c>
      <c r="H627" s="104">
        <f t="shared" si="182"/>
        <v>2.0377411761817519</v>
      </c>
      <c r="I627" s="103">
        <v>0.94299999999999995</v>
      </c>
      <c r="J627" s="99">
        <f t="shared" si="167"/>
        <v>2.8939607366557105</v>
      </c>
      <c r="K627" s="103">
        <v>0</v>
      </c>
      <c r="L627" s="104">
        <f t="shared" si="168"/>
        <v>0</v>
      </c>
      <c r="M627" s="103">
        <v>0</v>
      </c>
      <c r="N627" s="99">
        <f t="shared" si="169"/>
        <v>0</v>
      </c>
      <c r="O627" s="103">
        <v>0</v>
      </c>
      <c r="P627" s="104">
        <f t="shared" si="170"/>
        <v>0</v>
      </c>
      <c r="Q627" s="103">
        <v>0.55200000000000005</v>
      </c>
      <c r="R627" s="99">
        <f t="shared" si="171"/>
        <v>1.6940257970667576</v>
      </c>
      <c r="S627" s="103">
        <v>0</v>
      </c>
      <c r="T627" s="104">
        <f t="shared" si="172"/>
        <v>0</v>
      </c>
      <c r="U627" s="103">
        <v>1.5069999999999999</v>
      </c>
      <c r="V627" s="99">
        <f t="shared" si="173"/>
        <v>4.6248131814847895</v>
      </c>
      <c r="W627" s="103">
        <v>0</v>
      </c>
      <c r="X627" s="104">
        <f t="shared" si="174"/>
        <v>0</v>
      </c>
      <c r="Y627" s="103">
        <v>0</v>
      </c>
      <c r="Z627" s="99">
        <f t="shared" si="175"/>
        <v>0</v>
      </c>
      <c r="AA627" s="103">
        <v>0</v>
      </c>
      <c r="AB627" s="105">
        <f t="shared" si="176"/>
        <v>0</v>
      </c>
      <c r="AC627" s="106">
        <f t="shared" si="180"/>
        <v>5.2839999999999998</v>
      </c>
      <c r="AD627" s="105">
        <f t="shared" si="177"/>
        <v>16.216000564675266</v>
      </c>
    </row>
    <row r="628" spans="1:30" x14ac:dyDescent="0.2">
      <c r="A628" s="101">
        <v>39342</v>
      </c>
      <c r="B628" s="102" t="s">
        <v>101</v>
      </c>
      <c r="C628" s="103">
        <v>1.5940000000000001</v>
      </c>
      <c r="D628" s="104">
        <f t="shared" si="178"/>
        <v>4.8918063777616148</v>
      </c>
      <c r="E628" s="103">
        <v>0.41399999999999998</v>
      </c>
      <c r="F628" s="99">
        <f t="shared" si="182"/>
        <v>1.270519347800068</v>
      </c>
      <c r="G628" s="103">
        <v>0.66100000000000003</v>
      </c>
      <c r="H628" s="104">
        <f t="shared" si="182"/>
        <v>2.0285345142411715</v>
      </c>
      <c r="I628" s="103">
        <v>0.94199999999999995</v>
      </c>
      <c r="J628" s="99">
        <f t="shared" si="167"/>
        <v>2.890891849342184</v>
      </c>
      <c r="K628" s="103">
        <v>0</v>
      </c>
      <c r="L628" s="104">
        <f t="shared" si="168"/>
        <v>0</v>
      </c>
      <c r="M628" s="103">
        <v>0</v>
      </c>
      <c r="N628" s="99">
        <f t="shared" si="169"/>
        <v>0</v>
      </c>
      <c r="O628" s="103">
        <v>0</v>
      </c>
      <c r="P628" s="104">
        <f t="shared" si="170"/>
        <v>0</v>
      </c>
      <c r="Q628" s="103">
        <v>0.22</v>
      </c>
      <c r="R628" s="99">
        <f t="shared" si="171"/>
        <v>0.67515520897588166</v>
      </c>
      <c r="S628" s="103">
        <v>0</v>
      </c>
      <c r="T628" s="104">
        <f t="shared" si="172"/>
        <v>0</v>
      </c>
      <c r="U628" s="103">
        <v>1.506</v>
      </c>
      <c r="V628" s="99">
        <f t="shared" si="173"/>
        <v>4.6217442941712621</v>
      </c>
      <c r="W628" s="103">
        <v>0</v>
      </c>
      <c r="X628" s="104">
        <f t="shared" si="174"/>
        <v>0</v>
      </c>
      <c r="Y628" s="103">
        <v>0</v>
      </c>
      <c r="Z628" s="99">
        <f t="shared" si="175"/>
        <v>0</v>
      </c>
      <c r="AA628" s="103">
        <v>0</v>
      </c>
      <c r="AB628" s="105">
        <f t="shared" si="176"/>
        <v>0</v>
      </c>
      <c r="AC628" s="106">
        <f t="shared" si="180"/>
        <v>5.3369999999999997</v>
      </c>
      <c r="AD628" s="105">
        <f t="shared" si="177"/>
        <v>16.378651592292183</v>
      </c>
    </row>
    <row r="629" spans="1:30" x14ac:dyDescent="0.2">
      <c r="A629" s="101">
        <v>39343</v>
      </c>
      <c r="B629" s="102" t="s">
        <v>102</v>
      </c>
      <c r="C629" s="103">
        <v>1.573</v>
      </c>
      <c r="D629" s="104">
        <f t="shared" si="178"/>
        <v>4.8273597441775538</v>
      </c>
      <c r="E629" s="103">
        <v>0.76800000000000002</v>
      </c>
      <c r="F629" s="99">
        <f t="shared" si="182"/>
        <v>2.3569054567885321</v>
      </c>
      <c r="G629" s="103">
        <v>0.66100000000000003</v>
      </c>
      <c r="H629" s="104">
        <f t="shared" si="182"/>
        <v>2.0285345142411715</v>
      </c>
      <c r="I629" s="103">
        <v>0.41499999999999998</v>
      </c>
      <c r="J629" s="99">
        <f t="shared" si="167"/>
        <v>1.2735882351135948</v>
      </c>
      <c r="K629" s="103">
        <v>0</v>
      </c>
      <c r="L629" s="104">
        <f t="shared" si="168"/>
        <v>0</v>
      </c>
      <c r="M629" s="103">
        <v>0</v>
      </c>
      <c r="N629" s="99">
        <f t="shared" si="169"/>
        <v>0</v>
      </c>
      <c r="O629" s="103">
        <v>0</v>
      </c>
      <c r="P629" s="104">
        <f t="shared" si="170"/>
        <v>0</v>
      </c>
      <c r="Q629" s="103">
        <v>0</v>
      </c>
      <c r="R629" s="99">
        <f t="shared" si="171"/>
        <v>0</v>
      </c>
      <c r="S629" s="103">
        <v>0</v>
      </c>
      <c r="T629" s="104">
        <f t="shared" si="172"/>
        <v>0</v>
      </c>
      <c r="U629" s="103">
        <v>0.13500000000000001</v>
      </c>
      <c r="V629" s="99">
        <f t="shared" si="173"/>
        <v>0.41429978732610917</v>
      </c>
      <c r="W629" s="103">
        <v>0</v>
      </c>
      <c r="X629" s="104">
        <f t="shared" si="174"/>
        <v>0</v>
      </c>
      <c r="Y629" s="103">
        <v>0</v>
      </c>
      <c r="Z629" s="99">
        <f t="shared" si="175"/>
        <v>0</v>
      </c>
      <c r="AA629" s="103">
        <v>0</v>
      </c>
      <c r="AB629" s="105">
        <f t="shared" si="176"/>
        <v>0</v>
      </c>
      <c r="AC629" s="106">
        <f t="shared" si="180"/>
        <v>3.5520000000000005</v>
      </c>
      <c r="AD629" s="105">
        <f t="shared" si="177"/>
        <v>10.900687737646964</v>
      </c>
    </row>
    <row r="630" spans="1:30" x14ac:dyDescent="0.2">
      <c r="A630" s="101">
        <v>39344</v>
      </c>
      <c r="B630" s="102" t="s">
        <v>103</v>
      </c>
      <c r="C630" s="103">
        <v>1.5529999999999999</v>
      </c>
      <c r="D630" s="104">
        <f t="shared" si="178"/>
        <v>4.7659819979070193</v>
      </c>
      <c r="E630" s="103">
        <v>0</v>
      </c>
      <c r="F630" s="99">
        <f t="shared" si="182"/>
        <v>0</v>
      </c>
      <c r="G630" s="103">
        <v>0.65800000000000003</v>
      </c>
      <c r="H630" s="104">
        <f t="shared" si="182"/>
        <v>2.0193278523005915</v>
      </c>
      <c r="I630" s="103">
        <v>0.95799999999999996</v>
      </c>
      <c r="J630" s="99">
        <f t="shared" si="167"/>
        <v>2.9399940463586116</v>
      </c>
      <c r="K630" s="103">
        <v>0</v>
      </c>
      <c r="L630" s="104">
        <f t="shared" si="168"/>
        <v>0</v>
      </c>
      <c r="M630" s="103">
        <v>0</v>
      </c>
      <c r="N630" s="99">
        <f t="shared" si="169"/>
        <v>0</v>
      </c>
      <c r="O630" s="103">
        <v>0</v>
      </c>
      <c r="P630" s="104">
        <f t="shared" si="170"/>
        <v>0</v>
      </c>
      <c r="Q630" s="103">
        <v>0</v>
      </c>
      <c r="R630" s="99">
        <f t="shared" si="171"/>
        <v>0</v>
      </c>
      <c r="S630" s="103">
        <v>0</v>
      </c>
      <c r="T630" s="104">
        <f t="shared" si="172"/>
        <v>0</v>
      </c>
      <c r="U630" s="103">
        <v>0</v>
      </c>
      <c r="V630" s="99">
        <f t="shared" si="173"/>
        <v>0</v>
      </c>
      <c r="W630" s="103">
        <v>0.80400000000000005</v>
      </c>
      <c r="X630" s="104">
        <f t="shared" si="174"/>
        <v>2.4673854000754947</v>
      </c>
      <c r="Y630" s="103">
        <v>0</v>
      </c>
      <c r="Z630" s="99">
        <f t="shared" si="175"/>
        <v>0</v>
      </c>
      <c r="AA630" s="103">
        <v>0</v>
      </c>
      <c r="AB630" s="105">
        <f t="shared" si="176"/>
        <v>0</v>
      </c>
      <c r="AC630" s="106">
        <f t="shared" si="180"/>
        <v>3.9729999999999999</v>
      </c>
      <c r="AD630" s="105">
        <f t="shared" si="177"/>
        <v>12.192689296641717</v>
      </c>
    </row>
    <row r="631" spans="1:30" x14ac:dyDescent="0.2">
      <c r="A631" s="101">
        <v>39345</v>
      </c>
      <c r="B631" s="102" t="s">
        <v>104</v>
      </c>
      <c r="C631" s="103">
        <v>1.53</v>
      </c>
      <c r="D631" s="104">
        <f t="shared" si="178"/>
        <v>4.6953975896959044</v>
      </c>
      <c r="E631" s="103">
        <v>0</v>
      </c>
      <c r="F631" s="99">
        <f t="shared" si="182"/>
        <v>0</v>
      </c>
      <c r="G631" s="103">
        <v>0.65400000000000003</v>
      </c>
      <c r="H631" s="104">
        <f t="shared" si="182"/>
        <v>2.0070523030464846</v>
      </c>
      <c r="I631" s="103">
        <v>0.60799999999999998</v>
      </c>
      <c r="J631" s="99">
        <f t="shared" si="167"/>
        <v>1.8658834866242546</v>
      </c>
      <c r="K631" s="103">
        <v>0</v>
      </c>
      <c r="L631" s="104">
        <f t="shared" si="168"/>
        <v>0</v>
      </c>
      <c r="M631" s="103">
        <v>0</v>
      </c>
      <c r="N631" s="99">
        <f t="shared" si="169"/>
        <v>0</v>
      </c>
      <c r="O631" s="103">
        <v>0</v>
      </c>
      <c r="P631" s="104">
        <f t="shared" si="170"/>
        <v>0</v>
      </c>
      <c r="Q631" s="103">
        <v>0.34300000000000003</v>
      </c>
      <c r="R631" s="99">
        <f t="shared" si="171"/>
        <v>1.0526283485396699</v>
      </c>
      <c r="S631" s="103">
        <v>0</v>
      </c>
      <c r="T631" s="104">
        <f t="shared" si="172"/>
        <v>0</v>
      </c>
      <c r="U631" s="103">
        <v>0.41199999999999998</v>
      </c>
      <c r="V631" s="99">
        <f t="shared" si="173"/>
        <v>1.2643815731730146</v>
      </c>
      <c r="W631" s="103">
        <v>1.262</v>
      </c>
      <c r="X631" s="104">
        <f t="shared" si="174"/>
        <v>3.872935789670739</v>
      </c>
      <c r="Y631" s="103">
        <v>0</v>
      </c>
      <c r="Z631" s="99">
        <f t="shared" si="175"/>
        <v>0</v>
      </c>
      <c r="AA631" s="103">
        <v>0</v>
      </c>
      <c r="AB631" s="105">
        <f t="shared" si="176"/>
        <v>0</v>
      </c>
      <c r="AC631" s="106">
        <f t="shared" si="180"/>
        <v>4.8090000000000002</v>
      </c>
      <c r="AD631" s="105">
        <f t="shared" si="177"/>
        <v>14.758279090750067</v>
      </c>
    </row>
    <row r="632" spans="1:30" x14ac:dyDescent="0.2">
      <c r="A632" s="101">
        <v>39346</v>
      </c>
      <c r="B632" s="102" t="s">
        <v>105</v>
      </c>
      <c r="C632" s="103">
        <v>1.5089999999999999</v>
      </c>
      <c r="D632" s="104">
        <f t="shared" si="178"/>
        <v>4.6309509561118425</v>
      </c>
      <c r="E632" s="103">
        <v>0</v>
      </c>
      <c r="F632" s="99">
        <f t="shared" si="182"/>
        <v>0</v>
      </c>
      <c r="G632" s="103">
        <v>0.65800000000000003</v>
      </c>
      <c r="H632" s="104">
        <f t="shared" si="182"/>
        <v>2.0193278523005915</v>
      </c>
      <c r="I632" s="103">
        <v>0</v>
      </c>
      <c r="J632" s="99">
        <f t="shared" si="167"/>
        <v>0</v>
      </c>
      <c r="K632" s="103">
        <v>0</v>
      </c>
      <c r="L632" s="104">
        <f t="shared" si="168"/>
        <v>0</v>
      </c>
      <c r="M632" s="103">
        <v>0</v>
      </c>
      <c r="N632" s="99">
        <f t="shared" si="169"/>
        <v>0</v>
      </c>
      <c r="O632" s="103">
        <v>0</v>
      </c>
      <c r="P632" s="104">
        <f t="shared" si="170"/>
        <v>0</v>
      </c>
      <c r="Q632" s="103">
        <v>0.89100000000000001</v>
      </c>
      <c r="R632" s="99">
        <f t="shared" si="171"/>
        <v>2.7343785963523204</v>
      </c>
      <c r="S632" s="103">
        <v>0</v>
      </c>
      <c r="T632" s="104">
        <f t="shared" si="172"/>
        <v>0</v>
      </c>
      <c r="U632" s="103">
        <v>0</v>
      </c>
      <c r="V632" s="99">
        <f t="shared" si="173"/>
        <v>0</v>
      </c>
      <c r="W632" s="103">
        <v>1.05</v>
      </c>
      <c r="X632" s="104">
        <f t="shared" si="174"/>
        <v>3.2223316792030712</v>
      </c>
      <c r="Y632" s="103">
        <v>0</v>
      </c>
      <c r="Z632" s="99">
        <f t="shared" si="175"/>
        <v>0</v>
      </c>
      <c r="AA632" s="103">
        <v>0</v>
      </c>
      <c r="AB632" s="105">
        <f t="shared" si="176"/>
        <v>0</v>
      </c>
      <c r="AC632" s="106">
        <f t="shared" si="180"/>
        <v>4.1079999999999997</v>
      </c>
      <c r="AD632" s="105">
        <f t="shared" si="177"/>
        <v>12.606989083967825</v>
      </c>
    </row>
    <row r="633" spans="1:30" x14ac:dyDescent="0.2">
      <c r="A633" s="101">
        <v>39347</v>
      </c>
      <c r="B633" s="102" t="s">
        <v>106</v>
      </c>
      <c r="C633" s="103">
        <v>1.498</v>
      </c>
      <c r="D633" s="104">
        <f t="shared" si="178"/>
        <v>4.5971931956630483</v>
      </c>
      <c r="E633" s="103">
        <v>0</v>
      </c>
      <c r="F633" s="99">
        <f t="shared" si="182"/>
        <v>0</v>
      </c>
      <c r="G633" s="103">
        <v>0.66100000000000003</v>
      </c>
      <c r="H633" s="104">
        <f t="shared" si="182"/>
        <v>2.0285345142411715</v>
      </c>
      <c r="I633" s="103">
        <v>0</v>
      </c>
      <c r="J633" s="99">
        <f t="shared" si="167"/>
        <v>0</v>
      </c>
      <c r="K633" s="103">
        <v>0</v>
      </c>
      <c r="L633" s="104">
        <f t="shared" si="168"/>
        <v>0</v>
      </c>
      <c r="M633" s="103">
        <v>0</v>
      </c>
      <c r="N633" s="99">
        <f t="shared" si="169"/>
        <v>0</v>
      </c>
      <c r="O633" s="103">
        <v>0</v>
      </c>
      <c r="P633" s="104">
        <f t="shared" si="170"/>
        <v>0</v>
      </c>
      <c r="Q633" s="103">
        <v>0.878</v>
      </c>
      <c r="R633" s="99">
        <f t="shared" si="171"/>
        <v>2.6944830612764732</v>
      </c>
      <c r="S633" s="103">
        <v>0</v>
      </c>
      <c r="T633" s="104">
        <f t="shared" si="172"/>
        <v>0</v>
      </c>
      <c r="U633" s="103">
        <v>0.14000000000000001</v>
      </c>
      <c r="V633" s="99">
        <f t="shared" si="173"/>
        <v>0.42964422389374285</v>
      </c>
      <c r="W633" s="103">
        <v>0</v>
      </c>
      <c r="X633" s="104">
        <f t="shared" si="174"/>
        <v>0</v>
      </c>
      <c r="Y633" s="103">
        <v>0</v>
      </c>
      <c r="Z633" s="99">
        <f t="shared" si="175"/>
        <v>0</v>
      </c>
      <c r="AA633" s="103">
        <v>0</v>
      </c>
      <c r="AB633" s="105">
        <f t="shared" si="176"/>
        <v>0</v>
      </c>
      <c r="AC633" s="106">
        <f t="shared" si="180"/>
        <v>3.177</v>
      </c>
      <c r="AD633" s="105">
        <f t="shared" si="177"/>
        <v>9.7498549950744362</v>
      </c>
    </row>
    <row r="634" spans="1:30" x14ac:dyDescent="0.2">
      <c r="A634" s="101">
        <v>39348</v>
      </c>
      <c r="B634" s="102" t="s">
        <v>107</v>
      </c>
      <c r="C634" s="103">
        <v>1.4890000000000001</v>
      </c>
      <c r="D634" s="104">
        <f t="shared" si="178"/>
        <v>4.569573209841308</v>
      </c>
      <c r="E634" s="103">
        <v>0</v>
      </c>
      <c r="F634" s="99">
        <f t="shared" si="182"/>
        <v>0</v>
      </c>
      <c r="G634" s="103">
        <v>0.66200000000000003</v>
      </c>
      <c r="H634" s="104">
        <f t="shared" si="182"/>
        <v>2.0316034015546984</v>
      </c>
      <c r="I634" s="103">
        <v>0</v>
      </c>
      <c r="J634" s="99">
        <f t="shared" si="167"/>
        <v>0</v>
      </c>
      <c r="K634" s="103">
        <v>0</v>
      </c>
      <c r="L634" s="104">
        <f t="shared" si="168"/>
        <v>0</v>
      </c>
      <c r="M634" s="103">
        <v>0</v>
      </c>
      <c r="N634" s="99">
        <f t="shared" si="169"/>
        <v>0</v>
      </c>
      <c r="O634" s="103">
        <v>0</v>
      </c>
      <c r="P634" s="104">
        <f t="shared" si="170"/>
        <v>0</v>
      </c>
      <c r="Q634" s="103">
        <v>0.86899999999999999</v>
      </c>
      <c r="R634" s="99">
        <f t="shared" si="171"/>
        <v>2.6668630754547324</v>
      </c>
      <c r="S634" s="103">
        <v>0</v>
      </c>
      <c r="T634" s="104">
        <f t="shared" si="172"/>
        <v>0</v>
      </c>
      <c r="U634" s="103">
        <v>0</v>
      </c>
      <c r="V634" s="99">
        <f t="shared" si="173"/>
        <v>0</v>
      </c>
      <c r="W634" s="103">
        <v>0.67800000000000005</v>
      </c>
      <c r="X634" s="104">
        <f t="shared" si="174"/>
        <v>2.080705598571126</v>
      </c>
      <c r="Y634" s="103">
        <v>0.17399999999999999</v>
      </c>
      <c r="Z634" s="99">
        <f t="shared" si="175"/>
        <v>0.53398639255365177</v>
      </c>
      <c r="AA634" s="103">
        <v>0</v>
      </c>
      <c r="AB634" s="105">
        <f t="shared" si="176"/>
        <v>0</v>
      </c>
      <c r="AC634" s="106">
        <f t="shared" si="180"/>
        <v>3.8720000000000003</v>
      </c>
      <c r="AD634" s="105">
        <f t="shared" si="177"/>
        <v>11.882731677975517</v>
      </c>
    </row>
    <row r="635" spans="1:30" x14ac:dyDescent="0.2">
      <c r="A635" s="101">
        <v>39349</v>
      </c>
      <c r="B635" s="102" t="s">
        <v>108</v>
      </c>
      <c r="C635" s="103">
        <v>1.478</v>
      </c>
      <c r="D635" s="104">
        <f t="shared" si="178"/>
        <v>4.5358154493925138</v>
      </c>
      <c r="E635" s="103">
        <v>0</v>
      </c>
      <c r="F635" s="99">
        <f t="shared" si="182"/>
        <v>0</v>
      </c>
      <c r="G635" s="103">
        <v>0.66</v>
      </c>
      <c r="H635" s="104">
        <f t="shared" si="182"/>
        <v>2.025465626927645</v>
      </c>
      <c r="I635" s="103">
        <v>0</v>
      </c>
      <c r="J635" s="99">
        <f t="shared" si="167"/>
        <v>0</v>
      </c>
      <c r="K635" s="103">
        <v>0</v>
      </c>
      <c r="L635" s="104">
        <f t="shared" si="168"/>
        <v>0</v>
      </c>
      <c r="M635" s="103">
        <v>0</v>
      </c>
      <c r="N635" s="99">
        <f t="shared" si="169"/>
        <v>0</v>
      </c>
      <c r="O635" s="103">
        <v>0</v>
      </c>
      <c r="P635" s="104">
        <f t="shared" si="170"/>
        <v>0</v>
      </c>
      <c r="Q635" s="103">
        <v>0.86499999999999999</v>
      </c>
      <c r="R635" s="99">
        <f t="shared" si="171"/>
        <v>2.6545875262006255</v>
      </c>
      <c r="S635" s="103">
        <v>0</v>
      </c>
      <c r="T635" s="104">
        <f t="shared" si="172"/>
        <v>0</v>
      </c>
      <c r="U635" s="103">
        <v>0</v>
      </c>
      <c r="V635" s="99">
        <f t="shared" si="173"/>
        <v>0</v>
      </c>
      <c r="W635" s="103">
        <v>1.262</v>
      </c>
      <c r="X635" s="104">
        <f t="shared" si="174"/>
        <v>3.872935789670739</v>
      </c>
      <c r="Y635" s="103">
        <v>0.40699999999999997</v>
      </c>
      <c r="Z635" s="99">
        <f t="shared" si="175"/>
        <v>1.249037136605381</v>
      </c>
      <c r="AA635" s="103">
        <v>0</v>
      </c>
      <c r="AB635" s="105">
        <f t="shared" si="176"/>
        <v>0</v>
      </c>
      <c r="AC635" s="106">
        <f t="shared" si="180"/>
        <v>4.6720000000000006</v>
      </c>
      <c r="AD635" s="105">
        <f t="shared" si="177"/>
        <v>14.337841528796908</v>
      </c>
    </row>
    <row r="636" spans="1:30" x14ac:dyDescent="0.2">
      <c r="A636" s="101">
        <v>39350</v>
      </c>
      <c r="B636" s="102" t="s">
        <v>109</v>
      </c>
      <c r="C636" s="103">
        <v>1.47</v>
      </c>
      <c r="D636" s="104">
        <f t="shared" si="178"/>
        <v>4.5112643508843</v>
      </c>
      <c r="E636" s="103">
        <v>0</v>
      </c>
      <c r="F636" s="99">
        <f t="shared" si="182"/>
        <v>0</v>
      </c>
      <c r="G636" s="103">
        <v>0.66200000000000003</v>
      </c>
      <c r="H636" s="104">
        <f t="shared" si="182"/>
        <v>2.0316034015546984</v>
      </c>
      <c r="I636" s="103">
        <v>0.45400000000000001</v>
      </c>
      <c r="J636" s="99">
        <f t="shared" si="167"/>
        <v>1.3932748403411375</v>
      </c>
      <c r="K636" s="103">
        <v>0</v>
      </c>
      <c r="L636" s="104">
        <f t="shared" si="168"/>
        <v>0</v>
      </c>
      <c r="M636" s="103">
        <v>0</v>
      </c>
      <c r="N636" s="99">
        <f t="shared" si="169"/>
        <v>0</v>
      </c>
      <c r="O636" s="103">
        <v>0</v>
      </c>
      <c r="P636" s="104">
        <f t="shared" si="170"/>
        <v>0</v>
      </c>
      <c r="Q636" s="103">
        <v>0.86299999999999999</v>
      </c>
      <c r="R636" s="99">
        <f t="shared" si="171"/>
        <v>2.6484497515735721</v>
      </c>
      <c r="S636" s="103">
        <v>0</v>
      </c>
      <c r="T636" s="104">
        <f t="shared" si="172"/>
        <v>0</v>
      </c>
      <c r="U636" s="103">
        <v>0.67200000000000004</v>
      </c>
      <c r="V636" s="99">
        <f t="shared" si="173"/>
        <v>2.0622922746899657</v>
      </c>
      <c r="W636" s="103">
        <v>1.2490000000000001</v>
      </c>
      <c r="X636" s="104">
        <f t="shared" si="174"/>
        <v>3.8330402545948914</v>
      </c>
      <c r="Y636" s="103">
        <v>0.69499999999999995</v>
      </c>
      <c r="Z636" s="99">
        <f t="shared" si="175"/>
        <v>2.1328766829010806</v>
      </c>
      <c r="AA636" s="103">
        <v>0</v>
      </c>
      <c r="AB636" s="105">
        <f t="shared" si="176"/>
        <v>0</v>
      </c>
      <c r="AC636" s="106">
        <f t="shared" si="180"/>
        <v>6.0650000000000013</v>
      </c>
      <c r="AD636" s="105">
        <f t="shared" si="177"/>
        <v>18.612801556539647</v>
      </c>
    </row>
    <row r="637" spans="1:30" x14ac:dyDescent="0.2">
      <c r="A637" s="101">
        <v>39351</v>
      </c>
      <c r="B637" s="102" t="s">
        <v>110</v>
      </c>
      <c r="C637" s="103">
        <v>1.4690000000000001</v>
      </c>
      <c r="D637" s="104">
        <f t="shared" si="178"/>
        <v>4.5081954635707735</v>
      </c>
      <c r="E637" s="103">
        <v>0</v>
      </c>
      <c r="F637" s="99">
        <f t="shared" si="182"/>
        <v>0</v>
      </c>
      <c r="G637" s="103">
        <v>0.65700000000000003</v>
      </c>
      <c r="H637" s="104">
        <f t="shared" si="182"/>
        <v>2.0162589649870646</v>
      </c>
      <c r="I637" s="103">
        <v>0.98499999999999999</v>
      </c>
      <c r="J637" s="99">
        <f t="shared" si="167"/>
        <v>3.0228540038238334</v>
      </c>
      <c r="K637" s="103">
        <v>0</v>
      </c>
      <c r="L637" s="104">
        <f t="shared" si="168"/>
        <v>0</v>
      </c>
      <c r="M637" s="103">
        <v>0</v>
      </c>
      <c r="N637" s="99">
        <f t="shared" si="169"/>
        <v>0</v>
      </c>
      <c r="O637" s="103">
        <v>0</v>
      </c>
      <c r="P637" s="104">
        <f t="shared" si="170"/>
        <v>0</v>
      </c>
      <c r="Q637" s="103">
        <v>0.39900000000000002</v>
      </c>
      <c r="R637" s="99">
        <f t="shared" si="171"/>
        <v>1.2244860380971672</v>
      </c>
      <c r="S637" s="103">
        <v>0</v>
      </c>
      <c r="T637" s="104">
        <f t="shared" si="172"/>
        <v>0</v>
      </c>
      <c r="U637" s="103">
        <v>1.524</v>
      </c>
      <c r="V637" s="99">
        <f t="shared" si="173"/>
        <v>4.6769842658147436</v>
      </c>
      <c r="W637" s="103">
        <v>1.244</v>
      </c>
      <c r="X637" s="104">
        <f t="shared" si="174"/>
        <v>3.817695818027258</v>
      </c>
      <c r="Y637" s="103">
        <v>0.24099999999999999</v>
      </c>
      <c r="Z637" s="99">
        <f t="shared" si="175"/>
        <v>0.73960184255994299</v>
      </c>
      <c r="AA637" s="103">
        <v>0</v>
      </c>
      <c r="AB637" s="105">
        <f t="shared" si="176"/>
        <v>0</v>
      </c>
      <c r="AC637" s="106">
        <f t="shared" si="180"/>
        <v>6.5190000000000001</v>
      </c>
      <c r="AD637" s="105">
        <f t="shared" si="177"/>
        <v>20.006076396880783</v>
      </c>
    </row>
    <row r="638" spans="1:30" x14ac:dyDescent="0.2">
      <c r="A638" s="101">
        <v>39352</v>
      </c>
      <c r="B638" s="102" t="s">
        <v>111</v>
      </c>
      <c r="C638" s="103">
        <v>1.4550000000000001</v>
      </c>
      <c r="D638" s="104">
        <f t="shared" si="178"/>
        <v>4.4652310411813989</v>
      </c>
      <c r="E638" s="103">
        <v>0</v>
      </c>
      <c r="F638" s="99">
        <f t="shared" ref="F638:H653" si="183">E638*1000000/325851</f>
        <v>0</v>
      </c>
      <c r="G638" s="103">
        <v>0.66500000000000004</v>
      </c>
      <c r="H638" s="104">
        <f t="shared" si="183"/>
        <v>2.0408100634952784</v>
      </c>
      <c r="I638" s="103">
        <v>0.96699999999999997</v>
      </c>
      <c r="J638" s="99">
        <f t="shared" si="167"/>
        <v>2.9676140321803524</v>
      </c>
      <c r="K638" s="103">
        <v>0</v>
      </c>
      <c r="L638" s="104">
        <f t="shared" si="168"/>
        <v>0</v>
      </c>
      <c r="M638" s="103">
        <v>0</v>
      </c>
      <c r="N638" s="99">
        <f t="shared" si="169"/>
        <v>0</v>
      </c>
      <c r="O638" s="103">
        <v>0</v>
      </c>
      <c r="P638" s="104">
        <f t="shared" si="170"/>
        <v>0</v>
      </c>
      <c r="Q638" s="103">
        <v>0.47299999999999998</v>
      </c>
      <c r="R638" s="99">
        <f t="shared" si="171"/>
        <v>1.4515836992981455</v>
      </c>
      <c r="S638" s="103">
        <v>0</v>
      </c>
      <c r="T638" s="104">
        <f t="shared" si="172"/>
        <v>0</v>
      </c>
      <c r="U638" s="103">
        <v>1.5149999999999999</v>
      </c>
      <c r="V638" s="99">
        <f t="shared" si="173"/>
        <v>4.6493642799930033</v>
      </c>
      <c r="W638" s="103">
        <v>1.2390000000000001</v>
      </c>
      <c r="X638" s="104">
        <f t="shared" si="174"/>
        <v>3.8023513814596241</v>
      </c>
      <c r="Y638" s="103">
        <v>0.6</v>
      </c>
      <c r="Z638" s="99">
        <f t="shared" si="175"/>
        <v>1.8413323881160408</v>
      </c>
      <c r="AA638" s="103">
        <v>0</v>
      </c>
      <c r="AB638" s="105">
        <f t="shared" si="176"/>
        <v>0</v>
      </c>
      <c r="AC638" s="106">
        <f t="shared" si="180"/>
        <v>6.9139999999999997</v>
      </c>
      <c r="AD638" s="105">
        <f t="shared" si="177"/>
        <v>21.218286885723842</v>
      </c>
    </row>
    <row r="639" spans="1:30" x14ac:dyDescent="0.2">
      <c r="A639" s="101">
        <v>39353</v>
      </c>
      <c r="B639" s="102" t="s">
        <v>112</v>
      </c>
      <c r="C639" s="103">
        <v>1.4470000000000001</v>
      </c>
      <c r="D639" s="104">
        <f t="shared" si="178"/>
        <v>4.4406799426731851</v>
      </c>
      <c r="E639" s="103">
        <v>0</v>
      </c>
      <c r="F639" s="99">
        <f t="shared" si="183"/>
        <v>0</v>
      </c>
      <c r="G639" s="103">
        <v>0.65100000000000002</v>
      </c>
      <c r="H639" s="104">
        <f t="shared" si="183"/>
        <v>1.9978456411059042</v>
      </c>
      <c r="I639" s="103">
        <v>0.95599999999999996</v>
      </c>
      <c r="J639" s="99">
        <f t="shared" si="167"/>
        <v>2.9338562717315582</v>
      </c>
      <c r="K639" s="103">
        <v>0</v>
      </c>
      <c r="L639" s="104">
        <f t="shared" si="168"/>
        <v>0</v>
      </c>
      <c r="M639" s="103">
        <v>0</v>
      </c>
      <c r="N639" s="99">
        <f t="shared" si="169"/>
        <v>0</v>
      </c>
      <c r="O639" s="103">
        <v>0</v>
      </c>
      <c r="P639" s="104">
        <f t="shared" si="170"/>
        <v>0</v>
      </c>
      <c r="Q639" s="103">
        <v>0.63900000000000001</v>
      </c>
      <c r="R639" s="99">
        <f t="shared" si="171"/>
        <v>1.9610189933435833</v>
      </c>
      <c r="S639" s="103">
        <v>0</v>
      </c>
      <c r="T639" s="104">
        <f t="shared" si="172"/>
        <v>0</v>
      </c>
      <c r="U639" s="103">
        <v>1.512</v>
      </c>
      <c r="V639" s="99">
        <f t="shared" si="173"/>
        <v>4.6401576180524229</v>
      </c>
      <c r="W639" s="103">
        <v>1.238</v>
      </c>
      <c r="X639" s="104">
        <f t="shared" si="174"/>
        <v>3.7992824941460976</v>
      </c>
      <c r="Y639" s="103">
        <v>0.439</v>
      </c>
      <c r="Z639" s="99">
        <f t="shared" si="175"/>
        <v>1.3472415306382366</v>
      </c>
      <c r="AA639" s="103">
        <v>0</v>
      </c>
      <c r="AB639" s="105">
        <f t="shared" si="176"/>
        <v>0</v>
      </c>
      <c r="AC639" s="106">
        <f t="shared" si="180"/>
        <v>6.8819999999999997</v>
      </c>
      <c r="AD639" s="105">
        <f t="shared" si="177"/>
        <v>21.120082491690987</v>
      </c>
    </row>
    <row r="640" spans="1:30" x14ac:dyDescent="0.2">
      <c r="A640" s="101">
        <v>39354</v>
      </c>
      <c r="B640" s="102" t="s">
        <v>113</v>
      </c>
      <c r="C640" s="103">
        <v>1.452</v>
      </c>
      <c r="D640" s="104">
        <f t="shared" si="178"/>
        <v>4.4560243792408185</v>
      </c>
      <c r="E640" s="103">
        <v>0</v>
      </c>
      <c r="F640" s="99">
        <f t="shared" si="183"/>
        <v>0</v>
      </c>
      <c r="G640" s="103">
        <v>0.65200000000000002</v>
      </c>
      <c r="H640" s="104">
        <f t="shared" si="183"/>
        <v>2.0009145284194312</v>
      </c>
      <c r="I640" s="103">
        <v>0.95199999999999996</v>
      </c>
      <c r="J640" s="99">
        <f t="shared" si="167"/>
        <v>2.9215807224774513</v>
      </c>
      <c r="K640" s="103">
        <v>0</v>
      </c>
      <c r="L640" s="104">
        <f t="shared" si="168"/>
        <v>0</v>
      </c>
      <c r="M640" s="103">
        <v>0</v>
      </c>
      <c r="N640" s="99">
        <f t="shared" si="169"/>
        <v>0</v>
      </c>
      <c r="O640" s="103">
        <v>0</v>
      </c>
      <c r="P640" s="104">
        <f t="shared" si="170"/>
        <v>0</v>
      </c>
      <c r="Q640" s="103">
        <v>0</v>
      </c>
      <c r="R640" s="99">
        <f t="shared" si="171"/>
        <v>0</v>
      </c>
      <c r="S640" s="103">
        <v>0</v>
      </c>
      <c r="T640" s="104">
        <f t="shared" si="172"/>
        <v>0</v>
      </c>
      <c r="U640" s="103">
        <v>1.51</v>
      </c>
      <c r="V640" s="99">
        <f t="shared" si="173"/>
        <v>4.634019843425369</v>
      </c>
      <c r="W640" s="103">
        <v>0.67700000000000005</v>
      </c>
      <c r="X640" s="104">
        <f t="shared" si="174"/>
        <v>2.0776367112575995</v>
      </c>
      <c r="Y640" s="103">
        <v>0</v>
      </c>
      <c r="Z640" s="99">
        <f t="shared" si="175"/>
        <v>0</v>
      </c>
      <c r="AA640" s="103">
        <v>0</v>
      </c>
      <c r="AB640" s="105">
        <f t="shared" si="176"/>
        <v>0</v>
      </c>
      <c r="AC640" s="106">
        <f t="shared" si="180"/>
        <v>5.2430000000000003</v>
      </c>
      <c r="AD640" s="105">
        <f t="shared" si="177"/>
        <v>16.09017618482067</v>
      </c>
    </row>
    <row r="641" spans="1:30" x14ac:dyDescent="0.2">
      <c r="A641" s="101">
        <v>39355</v>
      </c>
      <c r="B641" s="102" t="s">
        <v>114</v>
      </c>
      <c r="C641" s="103">
        <v>1.4450000000000001</v>
      </c>
      <c r="D641" s="104">
        <f t="shared" si="178"/>
        <v>4.4345421680461312</v>
      </c>
      <c r="E641" s="103">
        <v>0</v>
      </c>
      <c r="F641" s="99">
        <f t="shared" si="183"/>
        <v>0</v>
      </c>
      <c r="G641" s="103">
        <v>0.65200000000000002</v>
      </c>
      <c r="H641" s="104">
        <f t="shared" si="183"/>
        <v>2.0009145284194312</v>
      </c>
      <c r="I641" s="103">
        <v>0.94599999999999995</v>
      </c>
      <c r="J641" s="99">
        <f t="shared" si="167"/>
        <v>2.9031673985962909</v>
      </c>
      <c r="K641" s="103">
        <v>0</v>
      </c>
      <c r="L641" s="104">
        <f t="shared" si="168"/>
        <v>0</v>
      </c>
      <c r="M641" s="103">
        <v>0</v>
      </c>
      <c r="N641" s="99">
        <f t="shared" si="169"/>
        <v>0</v>
      </c>
      <c r="O641" s="103">
        <v>0</v>
      </c>
      <c r="P641" s="104">
        <f t="shared" si="170"/>
        <v>0</v>
      </c>
      <c r="Q641" s="103">
        <v>3.0000000000000001E-3</v>
      </c>
      <c r="R641" s="99">
        <f t="shared" si="171"/>
        <v>9.2066619405802037E-3</v>
      </c>
      <c r="S641" s="103">
        <v>0</v>
      </c>
      <c r="T641" s="104">
        <f t="shared" si="172"/>
        <v>0</v>
      </c>
      <c r="U641" s="103">
        <v>1.508</v>
      </c>
      <c r="V641" s="99">
        <f t="shared" si="173"/>
        <v>4.627882068798316</v>
      </c>
      <c r="W641" s="103">
        <v>0.11899999999999999</v>
      </c>
      <c r="X641" s="104">
        <f t="shared" si="174"/>
        <v>0.36519759030968141</v>
      </c>
      <c r="Y641" s="103">
        <v>0.35899999999999999</v>
      </c>
      <c r="Z641" s="99">
        <f t="shared" si="175"/>
        <v>1.1017305455560977</v>
      </c>
      <c r="AA641" s="103">
        <v>0</v>
      </c>
      <c r="AB641" s="105">
        <f t="shared" si="176"/>
        <v>0</v>
      </c>
      <c r="AC641" s="106">
        <f t="shared" si="180"/>
        <v>5.032</v>
      </c>
      <c r="AD641" s="105">
        <f t="shared" si="177"/>
        <v>15.442640961666529</v>
      </c>
    </row>
    <row r="642" spans="1:30" x14ac:dyDescent="0.2">
      <c r="A642" s="101">
        <v>39356</v>
      </c>
      <c r="B642" s="102" t="s">
        <v>115</v>
      </c>
      <c r="C642" s="103">
        <v>1.44</v>
      </c>
      <c r="D642" s="104">
        <f t="shared" si="178"/>
        <v>4.4191977314784978</v>
      </c>
      <c r="E642" s="103">
        <v>0</v>
      </c>
      <c r="F642" s="99">
        <f t="shared" si="183"/>
        <v>0</v>
      </c>
      <c r="G642" s="103">
        <v>0.65</v>
      </c>
      <c r="H642" s="104">
        <f t="shared" si="183"/>
        <v>1.9947767537923775</v>
      </c>
      <c r="I642" s="103">
        <v>0.94399999999999995</v>
      </c>
      <c r="J642" s="99">
        <f t="shared" si="167"/>
        <v>2.8970296239692375</v>
      </c>
      <c r="K642" s="103">
        <v>0</v>
      </c>
      <c r="L642" s="104">
        <f t="shared" si="168"/>
        <v>0</v>
      </c>
      <c r="M642" s="103">
        <v>0</v>
      </c>
      <c r="N642" s="99">
        <f t="shared" si="169"/>
        <v>0</v>
      </c>
      <c r="O642" s="103">
        <v>0</v>
      </c>
      <c r="P642" s="104">
        <f t="shared" si="170"/>
        <v>0</v>
      </c>
      <c r="Q642" s="103">
        <v>0</v>
      </c>
      <c r="R642" s="99">
        <f t="shared" si="171"/>
        <v>0</v>
      </c>
      <c r="S642" s="103">
        <v>0</v>
      </c>
      <c r="T642" s="104">
        <f t="shared" si="172"/>
        <v>0</v>
      </c>
      <c r="U642" s="103">
        <v>1.508</v>
      </c>
      <c r="V642" s="99">
        <f t="shared" si="173"/>
        <v>4.627882068798316</v>
      </c>
      <c r="W642" s="103">
        <v>1.0629999999999999</v>
      </c>
      <c r="X642" s="104">
        <f t="shared" si="174"/>
        <v>3.2622272142789188</v>
      </c>
      <c r="Y642" s="103">
        <v>0.66</v>
      </c>
      <c r="Z642" s="99">
        <f t="shared" si="175"/>
        <v>2.025465626927645</v>
      </c>
      <c r="AA642" s="103">
        <v>0</v>
      </c>
      <c r="AB642" s="105">
        <f t="shared" si="176"/>
        <v>0</v>
      </c>
      <c r="AC642" s="106">
        <f t="shared" si="180"/>
        <v>6.2649999999999997</v>
      </c>
      <c r="AD642" s="105">
        <f t="shared" si="177"/>
        <v>19.226579019244991</v>
      </c>
    </row>
    <row r="643" spans="1:30" x14ac:dyDescent="0.2">
      <c r="A643" s="101">
        <v>39357</v>
      </c>
      <c r="B643" s="102" t="s">
        <v>116</v>
      </c>
      <c r="C643" s="103">
        <v>1.4339999999999999</v>
      </c>
      <c r="D643" s="104">
        <f t="shared" si="178"/>
        <v>4.400784407597337</v>
      </c>
      <c r="E643" s="103">
        <v>0</v>
      </c>
      <c r="F643" s="99">
        <f t="shared" si="183"/>
        <v>0</v>
      </c>
      <c r="G643" s="103">
        <v>0.65</v>
      </c>
      <c r="H643" s="104">
        <f t="shared" si="183"/>
        <v>1.9947767537923775</v>
      </c>
      <c r="I643" s="103">
        <v>0.94</v>
      </c>
      <c r="J643" s="99">
        <f t="shared" si="167"/>
        <v>2.8847540747151306</v>
      </c>
      <c r="K643" s="103">
        <v>0</v>
      </c>
      <c r="L643" s="104">
        <f t="shared" si="168"/>
        <v>0</v>
      </c>
      <c r="M643" s="103">
        <v>0</v>
      </c>
      <c r="N643" s="99">
        <f t="shared" si="169"/>
        <v>0</v>
      </c>
      <c r="O643" s="103">
        <v>0</v>
      </c>
      <c r="P643" s="104">
        <f t="shared" si="170"/>
        <v>0</v>
      </c>
      <c r="Q643" s="103">
        <v>0</v>
      </c>
      <c r="R643" s="99">
        <f t="shared" si="171"/>
        <v>0</v>
      </c>
      <c r="S643" s="103">
        <v>0</v>
      </c>
      <c r="T643" s="104">
        <f t="shared" si="172"/>
        <v>0</v>
      </c>
      <c r="U643" s="103">
        <v>1.506</v>
      </c>
      <c r="V643" s="99">
        <f t="shared" si="173"/>
        <v>4.6217442941712621</v>
      </c>
      <c r="W643" s="103">
        <v>0.71</v>
      </c>
      <c r="X643" s="104">
        <f t="shared" si="174"/>
        <v>2.1789099926039817</v>
      </c>
      <c r="Y643" s="103">
        <v>0</v>
      </c>
      <c r="Z643" s="99">
        <f t="shared" si="175"/>
        <v>0</v>
      </c>
      <c r="AA643" s="103">
        <v>0</v>
      </c>
      <c r="AB643" s="105">
        <f t="shared" si="176"/>
        <v>0</v>
      </c>
      <c r="AC643" s="106">
        <f t="shared" si="180"/>
        <v>5.24</v>
      </c>
      <c r="AD643" s="105">
        <f t="shared" si="177"/>
        <v>16.080969522880089</v>
      </c>
    </row>
    <row r="644" spans="1:30" x14ac:dyDescent="0.2">
      <c r="A644" s="101">
        <v>39358</v>
      </c>
      <c r="B644" s="102" t="s">
        <v>117</v>
      </c>
      <c r="C644" s="103">
        <v>1.429</v>
      </c>
      <c r="D644" s="104">
        <f t="shared" si="178"/>
        <v>4.3854399710297036</v>
      </c>
      <c r="E644" s="103">
        <v>0</v>
      </c>
      <c r="F644" s="99">
        <f t="shared" si="183"/>
        <v>0</v>
      </c>
      <c r="G644" s="103">
        <v>0.64700000000000002</v>
      </c>
      <c r="H644" s="104">
        <f t="shared" si="183"/>
        <v>1.9855700918517973</v>
      </c>
      <c r="I644" s="103">
        <v>0.93799999999999994</v>
      </c>
      <c r="J644" s="99">
        <f t="shared" si="167"/>
        <v>2.8786163000880771</v>
      </c>
      <c r="K644" s="103">
        <v>0</v>
      </c>
      <c r="L644" s="104">
        <f t="shared" si="168"/>
        <v>0</v>
      </c>
      <c r="M644" s="103">
        <v>0</v>
      </c>
      <c r="N644" s="99">
        <f t="shared" si="169"/>
        <v>0</v>
      </c>
      <c r="O644" s="103">
        <v>0</v>
      </c>
      <c r="P644" s="104">
        <f t="shared" si="170"/>
        <v>0</v>
      </c>
      <c r="Q644" s="103">
        <v>0</v>
      </c>
      <c r="R644" s="99">
        <f t="shared" si="171"/>
        <v>0</v>
      </c>
      <c r="S644" s="103">
        <v>0</v>
      </c>
      <c r="T644" s="104">
        <f t="shared" si="172"/>
        <v>0</v>
      </c>
      <c r="U644" s="103">
        <v>1.506</v>
      </c>
      <c r="V644" s="99">
        <f t="shared" si="173"/>
        <v>4.6217442941712621</v>
      </c>
      <c r="W644" s="103">
        <v>0</v>
      </c>
      <c r="X644" s="104">
        <f t="shared" si="174"/>
        <v>0</v>
      </c>
      <c r="Y644" s="103">
        <v>0</v>
      </c>
      <c r="Z644" s="99">
        <f t="shared" si="175"/>
        <v>0</v>
      </c>
      <c r="AA644" s="103">
        <v>0</v>
      </c>
      <c r="AB644" s="105">
        <f t="shared" si="176"/>
        <v>0</v>
      </c>
      <c r="AC644" s="106">
        <f t="shared" si="180"/>
        <v>4.5200000000000005</v>
      </c>
      <c r="AD644" s="105">
        <f t="shared" si="177"/>
        <v>13.87137065714084</v>
      </c>
    </row>
    <row r="645" spans="1:30" x14ac:dyDescent="0.2">
      <c r="A645" s="101">
        <v>39359</v>
      </c>
      <c r="B645" s="102" t="s">
        <v>118</v>
      </c>
      <c r="C645" s="103">
        <v>1.425</v>
      </c>
      <c r="D645" s="104">
        <f t="shared" si="178"/>
        <v>4.3731644217755967</v>
      </c>
      <c r="E645" s="103">
        <v>0</v>
      </c>
      <c r="F645" s="99">
        <f t="shared" si="183"/>
        <v>0</v>
      </c>
      <c r="G645" s="103">
        <v>0.64500000000000002</v>
      </c>
      <c r="H645" s="104">
        <f t="shared" si="183"/>
        <v>1.9794323172247439</v>
      </c>
      <c r="I645" s="103">
        <v>0.93700000000000006</v>
      </c>
      <c r="J645" s="99">
        <f t="shared" si="167"/>
        <v>2.8755474127745502</v>
      </c>
      <c r="K645" s="103">
        <v>0</v>
      </c>
      <c r="L645" s="104">
        <f t="shared" si="168"/>
        <v>0</v>
      </c>
      <c r="M645" s="103">
        <v>0</v>
      </c>
      <c r="N645" s="99">
        <f t="shared" si="169"/>
        <v>0</v>
      </c>
      <c r="O645" s="103">
        <v>0</v>
      </c>
      <c r="P645" s="104">
        <f t="shared" si="170"/>
        <v>0</v>
      </c>
      <c r="Q645" s="103">
        <v>0</v>
      </c>
      <c r="R645" s="99">
        <f t="shared" si="171"/>
        <v>0</v>
      </c>
      <c r="S645" s="103">
        <v>0</v>
      </c>
      <c r="T645" s="104">
        <f t="shared" si="172"/>
        <v>0</v>
      </c>
      <c r="U645" s="103">
        <v>1.5049999999999999</v>
      </c>
      <c r="V645" s="99">
        <f t="shared" si="173"/>
        <v>4.6186754068577356</v>
      </c>
      <c r="W645" s="103">
        <v>0.432</v>
      </c>
      <c r="X645" s="104">
        <f t="shared" si="174"/>
        <v>1.3257593194435493</v>
      </c>
      <c r="Y645" s="103">
        <v>0</v>
      </c>
      <c r="Z645" s="99">
        <f t="shared" si="175"/>
        <v>0</v>
      </c>
      <c r="AA645" s="103">
        <v>0</v>
      </c>
      <c r="AB645" s="105">
        <f t="shared" si="176"/>
        <v>0</v>
      </c>
      <c r="AC645" s="106">
        <f t="shared" si="180"/>
        <v>4.9440000000000008</v>
      </c>
      <c r="AD645" s="105">
        <f t="shared" si="177"/>
        <v>15.172578878076179</v>
      </c>
    </row>
    <row r="646" spans="1:30" x14ac:dyDescent="0.2">
      <c r="A646" s="101">
        <v>39360</v>
      </c>
      <c r="B646" s="102" t="s">
        <v>119</v>
      </c>
      <c r="C646" s="103">
        <v>1.42</v>
      </c>
      <c r="D646" s="104">
        <f t="shared" si="178"/>
        <v>4.3578199852079633</v>
      </c>
      <c r="E646" s="103">
        <v>0</v>
      </c>
      <c r="F646" s="99">
        <f t="shared" si="183"/>
        <v>0</v>
      </c>
      <c r="G646" s="103">
        <v>0.64500000000000002</v>
      </c>
      <c r="H646" s="104">
        <f t="shared" si="183"/>
        <v>1.9794323172247439</v>
      </c>
      <c r="I646" s="103">
        <v>0.93400000000000005</v>
      </c>
      <c r="J646" s="99">
        <f t="shared" si="167"/>
        <v>2.8663407508339702</v>
      </c>
      <c r="K646" s="103">
        <v>0</v>
      </c>
      <c r="L646" s="104">
        <f t="shared" si="168"/>
        <v>0</v>
      </c>
      <c r="M646" s="103">
        <v>0</v>
      </c>
      <c r="N646" s="99">
        <f t="shared" si="169"/>
        <v>0</v>
      </c>
      <c r="O646" s="103">
        <v>0</v>
      </c>
      <c r="P646" s="104">
        <f t="shared" si="170"/>
        <v>0</v>
      </c>
      <c r="Q646" s="103">
        <v>0</v>
      </c>
      <c r="R646" s="99">
        <f t="shared" si="171"/>
        <v>0</v>
      </c>
      <c r="S646" s="103">
        <v>0</v>
      </c>
      <c r="T646" s="104">
        <f t="shared" si="172"/>
        <v>0</v>
      </c>
      <c r="U646" s="103">
        <v>1.5049999999999999</v>
      </c>
      <c r="V646" s="99">
        <f t="shared" si="173"/>
        <v>4.6186754068577356</v>
      </c>
      <c r="W646" s="103">
        <v>0</v>
      </c>
      <c r="X646" s="104">
        <f t="shared" si="174"/>
        <v>0</v>
      </c>
      <c r="Y646" s="103">
        <v>1.2999999999999999E-2</v>
      </c>
      <c r="Z646" s="99">
        <f t="shared" si="175"/>
        <v>3.9895535075847553E-2</v>
      </c>
      <c r="AA646" s="103">
        <v>0</v>
      </c>
      <c r="AB646" s="105">
        <f t="shared" si="176"/>
        <v>0</v>
      </c>
      <c r="AC646" s="106">
        <f t="shared" si="180"/>
        <v>4.5169999999999995</v>
      </c>
      <c r="AD646" s="105">
        <f t="shared" si="177"/>
        <v>13.862163995200257</v>
      </c>
    </row>
    <row r="647" spans="1:30" x14ac:dyDescent="0.2">
      <c r="A647" s="101">
        <v>39361</v>
      </c>
      <c r="B647" s="102" t="s">
        <v>120</v>
      </c>
      <c r="C647" s="103">
        <v>1.4159999999999999</v>
      </c>
      <c r="D647" s="104">
        <f t="shared" si="178"/>
        <v>4.3455444359538564</v>
      </c>
      <c r="E647" s="103">
        <v>0</v>
      </c>
      <c r="F647" s="99">
        <f t="shared" si="183"/>
        <v>0</v>
      </c>
      <c r="G647" s="103">
        <v>0.64400000000000002</v>
      </c>
      <c r="H647" s="104">
        <f t="shared" si="183"/>
        <v>1.9763634299112172</v>
      </c>
      <c r="I647" s="103">
        <v>0.93300000000000005</v>
      </c>
      <c r="J647" s="99">
        <f t="shared" si="167"/>
        <v>2.8632718635204433</v>
      </c>
      <c r="K647" s="103">
        <v>0</v>
      </c>
      <c r="L647" s="104">
        <f t="shared" si="168"/>
        <v>0</v>
      </c>
      <c r="M647" s="103">
        <v>0</v>
      </c>
      <c r="N647" s="99">
        <f t="shared" si="169"/>
        <v>0</v>
      </c>
      <c r="O647" s="103">
        <v>0</v>
      </c>
      <c r="P647" s="104">
        <f t="shared" si="170"/>
        <v>0</v>
      </c>
      <c r="Q647" s="103">
        <v>0</v>
      </c>
      <c r="R647" s="99">
        <f t="shared" si="171"/>
        <v>0</v>
      </c>
      <c r="S647" s="103">
        <v>0</v>
      </c>
      <c r="T647" s="104">
        <f t="shared" si="172"/>
        <v>0</v>
      </c>
      <c r="U647" s="103">
        <v>1.5029999999999999</v>
      </c>
      <c r="V647" s="99">
        <f t="shared" si="173"/>
        <v>4.6125376322306817</v>
      </c>
      <c r="W647" s="103">
        <v>0.53100000000000003</v>
      </c>
      <c r="X647" s="104">
        <f t="shared" si="174"/>
        <v>1.6295791634826962</v>
      </c>
      <c r="Y647" s="103">
        <v>0.57899999999999996</v>
      </c>
      <c r="Z647" s="99">
        <f t="shared" si="175"/>
        <v>1.7768857545319794</v>
      </c>
      <c r="AA647" s="103">
        <v>0</v>
      </c>
      <c r="AB647" s="105">
        <f t="shared" si="176"/>
        <v>0</v>
      </c>
      <c r="AC647" s="106">
        <f t="shared" si="180"/>
        <v>5.6059999999999999</v>
      </c>
      <c r="AD647" s="105">
        <f t="shared" si="177"/>
        <v>17.204182279630874</v>
      </c>
    </row>
    <row r="648" spans="1:30" x14ac:dyDescent="0.2">
      <c r="A648" s="101">
        <v>39362</v>
      </c>
      <c r="B648" s="102" t="s">
        <v>121</v>
      </c>
      <c r="C648" s="103">
        <v>1.41</v>
      </c>
      <c r="D648" s="104">
        <f t="shared" si="178"/>
        <v>4.3271311120726956</v>
      </c>
      <c r="E648" s="103">
        <v>0</v>
      </c>
      <c r="F648" s="99">
        <f t="shared" si="183"/>
        <v>0</v>
      </c>
      <c r="G648" s="103">
        <v>0.64200000000000002</v>
      </c>
      <c r="H648" s="104">
        <f t="shared" si="183"/>
        <v>1.9702256552841637</v>
      </c>
      <c r="I648" s="103">
        <v>0.93200000000000005</v>
      </c>
      <c r="J648" s="99">
        <f t="shared" si="167"/>
        <v>2.8602029762069168</v>
      </c>
      <c r="K648" s="103">
        <v>0</v>
      </c>
      <c r="L648" s="104">
        <f t="shared" si="168"/>
        <v>0</v>
      </c>
      <c r="M648" s="103">
        <v>0</v>
      </c>
      <c r="N648" s="99">
        <f t="shared" si="169"/>
        <v>0</v>
      </c>
      <c r="O648" s="103">
        <v>0</v>
      </c>
      <c r="P648" s="104">
        <f t="shared" si="170"/>
        <v>0</v>
      </c>
      <c r="Q648" s="103">
        <v>0</v>
      </c>
      <c r="R648" s="99">
        <f t="shared" si="171"/>
        <v>0</v>
      </c>
      <c r="S648" s="103">
        <v>0</v>
      </c>
      <c r="T648" s="104">
        <f t="shared" si="172"/>
        <v>0</v>
      </c>
      <c r="U648" s="103">
        <v>1.502</v>
      </c>
      <c r="V648" s="99">
        <f t="shared" si="173"/>
        <v>4.6094687449171552</v>
      </c>
      <c r="W648" s="103">
        <v>1.2529999999999999</v>
      </c>
      <c r="X648" s="104">
        <f t="shared" si="174"/>
        <v>3.8453158038489983</v>
      </c>
      <c r="Y648" s="103">
        <v>0</v>
      </c>
      <c r="Z648" s="99">
        <f t="shared" si="175"/>
        <v>0</v>
      </c>
      <c r="AA648" s="103">
        <v>0</v>
      </c>
      <c r="AB648" s="105">
        <f t="shared" si="176"/>
        <v>0</v>
      </c>
      <c r="AC648" s="106">
        <f t="shared" si="180"/>
        <v>5.7389999999999999</v>
      </c>
      <c r="AD648" s="105">
        <f t="shared" si="177"/>
        <v>17.612344292329929</v>
      </c>
    </row>
    <row r="649" spans="1:30" x14ac:dyDescent="0.2">
      <c r="A649" s="101">
        <v>39363</v>
      </c>
      <c r="B649" s="102" t="s">
        <v>122</v>
      </c>
      <c r="C649" s="103">
        <v>1.4079999999999999</v>
      </c>
      <c r="D649" s="104">
        <f t="shared" si="178"/>
        <v>4.3209933374456426</v>
      </c>
      <c r="E649" s="103">
        <v>0</v>
      </c>
      <c r="F649" s="99">
        <f t="shared" si="183"/>
        <v>0</v>
      </c>
      <c r="G649" s="103">
        <v>0.64200000000000002</v>
      </c>
      <c r="H649" s="104">
        <f t="shared" si="183"/>
        <v>1.9702256552841637</v>
      </c>
      <c r="I649" s="103">
        <v>0.93</v>
      </c>
      <c r="J649" s="99">
        <f t="shared" si="167"/>
        <v>2.8540652015798633</v>
      </c>
      <c r="K649" s="103">
        <v>0</v>
      </c>
      <c r="L649" s="104">
        <f t="shared" si="168"/>
        <v>0</v>
      </c>
      <c r="M649" s="103">
        <v>0</v>
      </c>
      <c r="N649" s="99">
        <f t="shared" si="169"/>
        <v>0</v>
      </c>
      <c r="O649" s="103">
        <v>0</v>
      </c>
      <c r="P649" s="104">
        <f t="shared" si="170"/>
        <v>0</v>
      </c>
      <c r="Q649" s="103">
        <v>0</v>
      </c>
      <c r="R649" s="99">
        <f t="shared" si="171"/>
        <v>0</v>
      </c>
      <c r="S649" s="103">
        <v>0</v>
      </c>
      <c r="T649" s="104">
        <f t="shared" si="172"/>
        <v>0</v>
      </c>
      <c r="U649" s="103">
        <v>1.5009999999999999</v>
      </c>
      <c r="V649" s="99">
        <f t="shared" si="173"/>
        <v>4.6063998576036287</v>
      </c>
      <c r="W649" s="103">
        <v>0.17699999999999999</v>
      </c>
      <c r="X649" s="104">
        <f t="shared" si="174"/>
        <v>0.54319305449423205</v>
      </c>
      <c r="Y649" s="103">
        <v>0</v>
      </c>
      <c r="Z649" s="99">
        <f t="shared" si="175"/>
        <v>0</v>
      </c>
      <c r="AA649" s="103">
        <v>0</v>
      </c>
      <c r="AB649" s="105">
        <f t="shared" si="176"/>
        <v>0</v>
      </c>
      <c r="AC649" s="106">
        <f t="shared" si="180"/>
        <v>4.6579999999999995</v>
      </c>
      <c r="AD649" s="105">
        <f t="shared" si="177"/>
        <v>14.294877106407528</v>
      </c>
    </row>
    <row r="650" spans="1:30" x14ac:dyDescent="0.2">
      <c r="A650" s="101">
        <v>39364</v>
      </c>
      <c r="B650" s="102" t="s">
        <v>123</v>
      </c>
      <c r="C650" s="103">
        <v>1.403</v>
      </c>
      <c r="D650" s="104">
        <f t="shared" si="178"/>
        <v>4.3056489008780083</v>
      </c>
      <c r="E650" s="103">
        <v>0</v>
      </c>
      <c r="F650" s="99">
        <f t="shared" si="183"/>
        <v>0</v>
      </c>
      <c r="G650" s="103">
        <v>0.64</v>
      </c>
      <c r="H650" s="104">
        <f t="shared" si="183"/>
        <v>1.96408788065711</v>
      </c>
      <c r="I650" s="103">
        <v>0.92900000000000005</v>
      </c>
      <c r="J650" s="99">
        <f t="shared" si="167"/>
        <v>2.8509963142663364</v>
      </c>
      <c r="K650" s="103">
        <v>0</v>
      </c>
      <c r="L650" s="104">
        <f t="shared" si="168"/>
        <v>0</v>
      </c>
      <c r="M650" s="103">
        <v>0</v>
      </c>
      <c r="N650" s="99">
        <f t="shared" si="169"/>
        <v>0</v>
      </c>
      <c r="O650" s="103">
        <v>0</v>
      </c>
      <c r="P650" s="104">
        <f t="shared" si="170"/>
        <v>0</v>
      </c>
      <c r="Q650" s="103">
        <v>0</v>
      </c>
      <c r="R650" s="99">
        <f t="shared" si="171"/>
        <v>0</v>
      </c>
      <c r="S650" s="103">
        <v>0</v>
      </c>
      <c r="T650" s="104">
        <f t="shared" si="172"/>
        <v>0</v>
      </c>
      <c r="U650" s="103">
        <v>1.4990000000000001</v>
      </c>
      <c r="V650" s="99">
        <f t="shared" si="173"/>
        <v>4.6002620829765748</v>
      </c>
      <c r="W650" s="103">
        <v>0</v>
      </c>
      <c r="X650" s="104">
        <f t="shared" si="174"/>
        <v>0</v>
      </c>
      <c r="Y650" s="103">
        <v>0.63100000000000001</v>
      </c>
      <c r="Z650" s="99">
        <f t="shared" si="175"/>
        <v>1.9364678948353695</v>
      </c>
      <c r="AA650" s="103">
        <v>0.26200000000000001</v>
      </c>
      <c r="AB650" s="105">
        <f t="shared" si="176"/>
        <v>0.80404847614400443</v>
      </c>
      <c r="AC650" s="106">
        <f t="shared" si="180"/>
        <v>5.3640000000000008</v>
      </c>
      <c r="AD650" s="105">
        <f t="shared" si="177"/>
        <v>16.461511549757407</v>
      </c>
    </row>
    <row r="651" spans="1:30" x14ac:dyDescent="0.2">
      <c r="A651" s="101">
        <v>39365</v>
      </c>
      <c r="B651" s="102" t="s">
        <v>124</v>
      </c>
      <c r="C651" s="103">
        <v>1.3919999999999999</v>
      </c>
      <c r="D651" s="104">
        <f t="shared" si="178"/>
        <v>4.2718911404292141</v>
      </c>
      <c r="E651" s="103">
        <v>0</v>
      </c>
      <c r="F651" s="99">
        <f t="shared" si="183"/>
        <v>0</v>
      </c>
      <c r="G651" s="103">
        <v>0.27700000000000002</v>
      </c>
      <c r="H651" s="104">
        <f t="shared" si="183"/>
        <v>0.85008178584690552</v>
      </c>
      <c r="I651" s="103">
        <v>0.93</v>
      </c>
      <c r="J651" s="99">
        <f t="shared" si="167"/>
        <v>2.8540652015798633</v>
      </c>
      <c r="K651" s="103">
        <v>0</v>
      </c>
      <c r="L651" s="104">
        <f t="shared" si="168"/>
        <v>0</v>
      </c>
      <c r="M651" s="103">
        <v>0</v>
      </c>
      <c r="N651" s="99">
        <f t="shared" si="169"/>
        <v>0</v>
      </c>
      <c r="O651" s="103">
        <v>0</v>
      </c>
      <c r="P651" s="104">
        <f t="shared" si="170"/>
        <v>0</v>
      </c>
      <c r="Q651" s="103">
        <v>0.502</v>
      </c>
      <c r="R651" s="99">
        <f t="shared" si="171"/>
        <v>1.5405814313904207</v>
      </c>
      <c r="S651" s="103">
        <v>0</v>
      </c>
      <c r="T651" s="104">
        <f t="shared" si="172"/>
        <v>0</v>
      </c>
      <c r="U651" s="103">
        <v>1.4990000000000001</v>
      </c>
      <c r="V651" s="99">
        <f t="shared" si="173"/>
        <v>4.6002620829765748</v>
      </c>
      <c r="W651" s="103">
        <v>0.84</v>
      </c>
      <c r="X651" s="104">
        <f t="shared" si="174"/>
        <v>2.5778653433624572</v>
      </c>
      <c r="Y651" s="103">
        <v>1.032</v>
      </c>
      <c r="Z651" s="99">
        <f t="shared" si="175"/>
        <v>3.1670917075595901</v>
      </c>
      <c r="AA651" s="103">
        <v>0</v>
      </c>
      <c r="AB651" s="105">
        <f t="shared" si="176"/>
        <v>0</v>
      </c>
      <c r="AC651" s="106">
        <f t="shared" si="180"/>
        <v>6.4719999999999995</v>
      </c>
      <c r="AD651" s="105">
        <f t="shared" si="177"/>
        <v>19.861838693145025</v>
      </c>
    </row>
    <row r="652" spans="1:30" x14ac:dyDescent="0.2">
      <c r="A652" s="101">
        <v>39366</v>
      </c>
      <c r="B652" s="102" t="s">
        <v>125</v>
      </c>
      <c r="C652" s="103">
        <v>1.377</v>
      </c>
      <c r="D652" s="104">
        <f t="shared" si="178"/>
        <v>4.2258578307263139</v>
      </c>
      <c r="E652" s="103">
        <v>0</v>
      </c>
      <c r="F652" s="99">
        <f t="shared" si="183"/>
        <v>0</v>
      </c>
      <c r="G652" s="103">
        <v>0</v>
      </c>
      <c r="H652" s="104">
        <f t="shared" si="183"/>
        <v>0</v>
      </c>
      <c r="I652" s="103">
        <v>0.93300000000000005</v>
      </c>
      <c r="J652" s="99">
        <f t="shared" si="167"/>
        <v>2.8632718635204433</v>
      </c>
      <c r="K652" s="103">
        <v>0</v>
      </c>
      <c r="L652" s="104">
        <f t="shared" si="168"/>
        <v>0</v>
      </c>
      <c r="M652" s="103">
        <v>0</v>
      </c>
      <c r="N652" s="99">
        <f t="shared" si="169"/>
        <v>0</v>
      </c>
      <c r="O652" s="103">
        <v>0.81799999999999995</v>
      </c>
      <c r="P652" s="104">
        <f t="shared" si="170"/>
        <v>2.5103498224648688</v>
      </c>
      <c r="Q652" s="103">
        <v>0.50900000000000001</v>
      </c>
      <c r="R652" s="99">
        <f t="shared" si="171"/>
        <v>1.562063642585108</v>
      </c>
      <c r="S652" s="103">
        <v>0</v>
      </c>
      <c r="T652" s="104">
        <f t="shared" si="172"/>
        <v>0</v>
      </c>
      <c r="U652" s="103">
        <v>1.498</v>
      </c>
      <c r="V652" s="99">
        <f t="shared" si="173"/>
        <v>4.5971931956630483</v>
      </c>
      <c r="W652" s="103">
        <v>0.60099999999999998</v>
      </c>
      <c r="X652" s="104">
        <f t="shared" si="174"/>
        <v>1.8444012754295676</v>
      </c>
      <c r="Y652" s="103">
        <v>0.16700000000000001</v>
      </c>
      <c r="Z652" s="99">
        <f t="shared" si="175"/>
        <v>0.51250418135896469</v>
      </c>
      <c r="AA652" s="103">
        <v>0</v>
      </c>
      <c r="AB652" s="105">
        <f t="shared" si="176"/>
        <v>0</v>
      </c>
      <c r="AC652" s="106">
        <f t="shared" si="180"/>
        <v>5.9029999999999996</v>
      </c>
      <c r="AD652" s="105">
        <f t="shared" si="177"/>
        <v>18.115641811748315</v>
      </c>
    </row>
    <row r="653" spans="1:30" x14ac:dyDescent="0.2">
      <c r="A653" s="101">
        <v>39367</v>
      </c>
      <c r="B653" s="102" t="s">
        <v>126</v>
      </c>
      <c r="C653" s="103">
        <v>1.37</v>
      </c>
      <c r="D653" s="104">
        <f t="shared" si="178"/>
        <v>4.2043756195316266</v>
      </c>
      <c r="E653" s="103">
        <v>0</v>
      </c>
      <c r="F653" s="99">
        <f t="shared" si="183"/>
        <v>0</v>
      </c>
      <c r="G653" s="103">
        <v>0</v>
      </c>
      <c r="H653" s="104">
        <f t="shared" si="183"/>
        <v>0</v>
      </c>
      <c r="I653" s="103">
        <v>0.93500000000000005</v>
      </c>
      <c r="J653" s="99">
        <f t="shared" ref="J653:J716" si="184">I653*1000000/325851</f>
        <v>2.8694096381474967</v>
      </c>
      <c r="K653" s="103">
        <v>0</v>
      </c>
      <c r="L653" s="104">
        <f t="shared" ref="L653:L716" si="185">K653*1000000/325851</f>
        <v>0</v>
      </c>
      <c r="M653" s="103">
        <v>0</v>
      </c>
      <c r="N653" s="99">
        <f t="shared" ref="N653:N716" si="186">M653*1000000/325851</f>
        <v>0</v>
      </c>
      <c r="O653" s="103">
        <v>1.4179999999999999</v>
      </c>
      <c r="P653" s="104">
        <f t="shared" ref="P653:P716" si="187">O653*1000000/325851</f>
        <v>4.3516822105809094</v>
      </c>
      <c r="Q653" s="103">
        <v>0.44800000000000001</v>
      </c>
      <c r="R653" s="99">
        <f t="shared" ref="R653:R716" si="188">Q653*1000000/325851</f>
        <v>1.3748615164599771</v>
      </c>
      <c r="S653" s="103">
        <v>0</v>
      </c>
      <c r="T653" s="104">
        <f t="shared" ref="T653:T716" si="189">S653*1000000/325851</f>
        <v>0</v>
      </c>
      <c r="U653" s="103">
        <v>1.4970000000000001</v>
      </c>
      <c r="V653" s="99">
        <f t="shared" ref="V653:V716" si="190">U653*1000000/325851</f>
        <v>4.5941243083495218</v>
      </c>
      <c r="W653" s="103">
        <v>0</v>
      </c>
      <c r="X653" s="104">
        <f t="shared" ref="X653:X716" si="191">W653*1000000/325851</f>
        <v>0</v>
      </c>
      <c r="Y653" s="103">
        <v>0</v>
      </c>
      <c r="Z653" s="99">
        <f t="shared" ref="Z653:Z716" si="192">Y653*1000000/325851</f>
        <v>0</v>
      </c>
      <c r="AA653" s="103">
        <v>0</v>
      </c>
      <c r="AB653" s="105">
        <f t="shared" ref="AB653:AB716" si="193">AA653*1000000/325851</f>
        <v>0</v>
      </c>
      <c r="AC653" s="106">
        <f t="shared" si="180"/>
        <v>5.6680000000000001</v>
      </c>
      <c r="AD653" s="105">
        <f t="shared" ref="AD653:AD716" si="194">AC653*1000000/325851</f>
        <v>17.394453293069532</v>
      </c>
    </row>
    <row r="654" spans="1:30" x14ac:dyDescent="0.2">
      <c r="A654" s="101">
        <v>39368</v>
      </c>
      <c r="B654" s="102" t="s">
        <v>127</v>
      </c>
      <c r="C654" s="103">
        <v>1.371</v>
      </c>
      <c r="D654" s="104">
        <f t="shared" ref="D654:D717" si="195">C654*1000000/325851</f>
        <v>4.2074445068451531</v>
      </c>
      <c r="E654" s="103">
        <v>0</v>
      </c>
      <c r="F654" s="99">
        <f t="shared" ref="F654:H669" si="196">E654*1000000/325851</f>
        <v>0</v>
      </c>
      <c r="G654" s="103">
        <v>0</v>
      </c>
      <c r="H654" s="104">
        <f t="shared" si="196"/>
        <v>0</v>
      </c>
      <c r="I654" s="103">
        <v>0.93500000000000005</v>
      </c>
      <c r="J654" s="99">
        <f t="shared" si="184"/>
        <v>2.8694096381474967</v>
      </c>
      <c r="K654" s="103">
        <v>0</v>
      </c>
      <c r="L654" s="104">
        <f t="shared" si="185"/>
        <v>0</v>
      </c>
      <c r="M654" s="103">
        <v>0</v>
      </c>
      <c r="N654" s="99">
        <f t="shared" si="186"/>
        <v>0</v>
      </c>
      <c r="O654" s="103">
        <v>1.409</v>
      </c>
      <c r="P654" s="104">
        <f t="shared" si="187"/>
        <v>4.3240622247591691</v>
      </c>
      <c r="Q654" s="103">
        <v>0.33100000000000002</v>
      </c>
      <c r="R654" s="99">
        <f t="shared" si="188"/>
        <v>1.0158017007773492</v>
      </c>
      <c r="S654" s="103">
        <v>0</v>
      </c>
      <c r="T654" s="104">
        <f t="shared" si="189"/>
        <v>0</v>
      </c>
      <c r="U654" s="103">
        <v>1.4970000000000001</v>
      </c>
      <c r="V654" s="99">
        <f t="shared" si="190"/>
        <v>4.5941243083495218</v>
      </c>
      <c r="W654" s="103">
        <v>0</v>
      </c>
      <c r="X654" s="104">
        <f t="shared" si="191"/>
        <v>0</v>
      </c>
      <c r="Y654" s="103">
        <v>0</v>
      </c>
      <c r="Z654" s="99">
        <f t="shared" si="192"/>
        <v>0</v>
      </c>
      <c r="AA654" s="103">
        <v>0</v>
      </c>
      <c r="AB654" s="105">
        <f t="shared" si="193"/>
        <v>0</v>
      </c>
      <c r="AC654" s="106">
        <f t="shared" ref="AC654:AC717" si="197">C654+E654+G654+I654+K654+M654+O654+Q654+S654+U654+W654+Y654+AA654</f>
        <v>5.5430000000000001</v>
      </c>
      <c r="AD654" s="105">
        <f t="shared" si="194"/>
        <v>17.010842378878689</v>
      </c>
    </row>
    <row r="655" spans="1:30" x14ac:dyDescent="0.2">
      <c r="A655" s="101">
        <v>39369</v>
      </c>
      <c r="B655" s="102" t="s">
        <v>128</v>
      </c>
      <c r="C655" s="103">
        <v>1.37</v>
      </c>
      <c r="D655" s="104">
        <f t="shared" si="195"/>
        <v>4.2043756195316266</v>
      </c>
      <c r="E655" s="103">
        <v>0</v>
      </c>
      <c r="F655" s="99">
        <f t="shared" si="196"/>
        <v>0</v>
      </c>
      <c r="G655" s="103">
        <v>0</v>
      </c>
      <c r="H655" s="104">
        <f t="shared" si="196"/>
        <v>0</v>
      </c>
      <c r="I655" s="103">
        <v>0.93400000000000005</v>
      </c>
      <c r="J655" s="99">
        <f t="shared" si="184"/>
        <v>2.8663407508339702</v>
      </c>
      <c r="K655" s="103">
        <v>0</v>
      </c>
      <c r="L655" s="104">
        <f t="shared" si="185"/>
        <v>0</v>
      </c>
      <c r="M655" s="103">
        <v>0</v>
      </c>
      <c r="N655" s="99">
        <f t="shared" si="186"/>
        <v>0</v>
      </c>
      <c r="O655" s="103">
        <v>1.4079999999999999</v>
      </c>
      <c r="P655" s="104">
        <f t="shared" si="187"/>
        <v>4.3209933374456426</v>
      </c>
      <c r="Q655" s="103">
        <v>0.19</v>
      </c>
      <c r="R655" s="99">
        <f t="shared" si="188"/>
        <v>0.58308858957007959</v>
      </c>
      <c r="S655" s="103">
        <v>0</v>
      </c>
      <c r="T655" s="104">
        <f t="shared" si="189"/>
        <v>0</v>
      </c>
      <c r="U655" s="103">
        <v>1.496</v>
      </c>
      <c r="V655" s="99">
        <f t="shared" si="190"/>
        <v>4.5910554210359953</v>
      </c>
      <c r="W655" s="103">
        <v>0</v>
      </c>
      <c r="X655" s="104">
        <f t="shared" si="191"/>
        <v>0</v>
      </c>
      <c r="Y655" s="103">
        <v>0</v>
      </c>
      <c r="Z655" s="99">
        <f t="shared" si="192"/>
        <v>0</v>
      </c>
      <c r="AA655" s="103">
        <v>0</v>
      </c>
      <c r="AB655" s="105">
        <f t="shared" si="193"/>
        <v>0</v>
      </c>
      <c r="AC655" s="106">
        <f t="shared" si="197"/>
        <v>5.3979999999999997</v>
      </c>
      <c r="AD655" s="105">
        <f t="shared" si="194"/>
        <v>16.565853718417312</v>
      </c>
    </row>
    <row r="656" spans="1:30" x14ac:dyDescent="0.2">
      <c r="A656" s="101">
        <v>39370</v>
      </c>
      <c r="B656" s="102" t="s">
        <v>129</v>
      </c>
      <c r="C656" s="103">
        <v>1.3680000000000001</v>
      </c>
      <c r="D656" s="104">
        <f t="shared" si="195"/>
        <v>4.1982378449045727</v>
      </c>
      <c r="E656" s="103">
        <v>0</v>
      </c>
      <c r="F656" s="99">
        <f t="shared" si="196"/>
        <v>0</v>
      </c>
      <c r="G656" s="103">
        <v>0.26600000000000001</v>
      </c>
      <c r="H656" s="104">
        <f t="shared" si="196"/>
        <v>0.81632402539811144</v>
      </c>
      <c r="I656" s="103">
        <v>0.93200000000000005</v>
      </c>
      <c r="J656" s="99">
        <f t="shared" si="184"/>
        <v>2.8602029762069168</v>
      </c>
      <c r="K656" s="103">
        <v>0</v>
      </c>
      <c r="L656" s="104">
        <f t="shared" si="185"/>
        <v>0</v>
      </c>
      <c r="M656" s="103">
        <v>0</v>
      </c>
      <c r="N656" s="99">
        <f t="shared" si="186"/>
        <v>0</v>
      </c>
      <c r="O656" s="103">
        <v>1.4039999999999999</v>
      </c>
      <c r="P656" s="104">
        <f t="shared" si="187"/>
        <v>4.3087177881915357</v>
      </c>
      <c r="Q656" s="103">
        <v>0</v>
      </c>
      <c r="R656" s="99">
        <f t="shared" si="188"/>
        <v>0</v>
      </c>
      <c r="S656" s="103">
        <v>0</v>
      </c>
      <c r="T656" s="104">
        <f t="shared" si="189"/>
        <v>0</v>
      </c>
      <c r="U656" s="103">
        <v>1.4970000000000001</v>
      </c>
      <c r="V656" s="99">
        <f t="shared" si="190"/>
        <v>4.5941243083495218</v>
      </c>
      <c r="W656" s="103">
        <v>0</v>
      </c>
      <c r="X656" s="104">
        <f t="shared" si="191"/>
        <v>0</v>
      </c>
      <c r="Y656" s="103">
        <v>0</v>
      </c>
      <c r="Z656" s="99">
        <f t="shared" si="192"/>
        <v>0</v>
      </c>
      <c r="AA656" s="103">
        <v>0</v>
      </c>
      <c r="AB656" s="105">
        <f t="shared" si="193"/>
        <v>0</v>
      </c>
      <c r="AC656" s="106">
        <f t="shared" si="197"/>
        <v>5.4670000000000005</v>
      </c>
      <c r="AD656" s="105">
        <f t="shared" si="194"/>
        <v>16.77760694305066</v>
      </c>
    </row>
    <row r="657" spans="1:30" x14ac:dyDescent="0.2">
      <c r="A657" s="101">
        <v>39371</v>
      </c>
      <c r="B657" s="102" t="s">
        <v>130</v>
      </c>
      <c r="C657" s="103">
        <v>1.3640000000000001</v>
      </c>
      <c r="D657" s="104">
        <f t="shared" si="195"/>
        <v>4.1859622956504658</v>
      </c>
      <c r="E657" s="103">
        <v>0</v>
      </c>
      <c r="F657" s="99">
        <f t="shared" si="196"/>
        <v>0</v>
      </c>
      <c r="G657" s="103">
        <v>0.61699999999999999</v>
      </c>
      <c r="H657" s="104">
        <f t="shared" si="196"/>
        <v>1.8935034724459952</v>
      </c>
      <c r="I657" s="103">
        <v>0.70199999999999996</v>
      </c>
      <c r="J657" s="99">
        <f t="shared" si="184"/>
        <v>2.1543588940957679</v>
      </c>
      <c r="K657" s="103">
        <v>0</v>
      </c>
      <c r="L657" s="104">
        <f t="shared" si="185"/>
        <v>0</v>
      </c>
      <c r="M657" s="103">
        <v>0</v>
      </c>
      <c r="N657" s="99">
        <f t="shared" si="186"/>
        <v>0</v>
      </c>
      <c r="O657" s="103">
        <v>1.399</v>
      </c>
      <c r="P657" s="104">
        <f t="shared" si="187"/>
        <v>4.2933733516239014</v>
      </c>
      <c r="Q657" s="103">
        <v>0</v>
      </c>
      <c r="R657" s="99">
        <f t="shared" si="188"/>
        <v>0</v>
      </c>
      <c r="S657" s="103">
        <v>0</v>
      </c>
      <c r="T657" s="104">
        <f t="shared" si="189"/>
        <v>0</v>
      </c>
      <c r="U657" s="103">
        <v>1.111</v>
      </c>
      <c r="V657" s="99">
        <f t="shared" si="190"/>
        <v>3.409533805328202</v>
      </c>
      <c r="W657" s="103">
        <v>0</v>
      </c>
      <c r="X657" s="104">
        <f t="shared" si="191"/>
        <v>0</v>
      </c>
      <c r="Y657" s="103">
        <v>0</v>
      </c>
      <c r="Z657" s="99">
        <f t="shared" si="192"/>
        <v>0</v>
      </c>
      <c r="AA657" s="103">
        <v>0</v>
      </c>
      <c r="AB657" s="105">
        <f t="shared" si="193"/>
        <v>0</v>
      </c>
      <c r="AC657" s="106">
        <f t="shared" si="197"/>
        <v>5.1929999999999996</v>
      </c>
      <c r="AD657" s="105">
        <f t="shared" si="194"/>
        <v>15.936731819144333</v>
      </c>
    </row>
    <row r="658" spans="1:30" x14ac:dyDescent="0.2">
      <c r="A658" s="101">
        <v>39372</v>
      </c>
      <c r="B658" s="102" t="s">
        <v>131</v>
      </c>
      <c r="C658" s="103">
        <v>1.359</v>
      </c>
      <c r="D658" s="104">
        <f t="shared" si="195"/>
        <v>4.1706178590828324</v>
      </c>
      <c r="E658" s="103">
        <v>0</v>
      </c>
      <c r="F658" s="99">
        <f t="shared" si="196"/>
        <v>0</v>
      </c>
      <c r="G658" s="103">
        <v>0.59899999999999998</v>
      </c>
      <c r="H658" s="104">
        <f t="shared" si="196"/>
        <v>1.8382635008025141</v>
      </c>
      <c r="I658" s="103">
        <v>0.623</v>
      </c>
      <c r="J658" s="99">
        <f t="shared" si="184"/>
        <v>1.9119167963271557</v>
      </c>
      <c r="K658" s="103">
        <v>0</v>
      </c>
      <c r="L658" s="104">
        <f t="shared" si="185"/>
        <v>0</v>
      </c>
      <c r="M658" s="103">
        <v>0</v>
      </c>
      <c r="N658" s="99">
        <f t="shared" si="186"/>
        <v>0</v>
      </c>
      <c r="O658" s="103">
        <v>1.411</v>
      </c>
      <c r="P658" s="104">
        <f t="shared" si="187"/>
        <v>4.3301999993862221</v>
      </c>
      <c r="Q658" s="103">
        <v>0</v>
      </c>
      <c r="R658" s="99">
        <f t="shared" si="188"/>
        <v>0</v>
      </c>
      <c r="S658" s="103">
        <v>0</v>
      </c>
      <c r="T658" s="104">
        <f t="shared" si="189"/>
        <v>0</v>
      </c>
      <c r="U658" s="103">
        <v>0.99399999999999999</v>
      </c>
      <c r="V658" s="99">
        <f t="shared" si="190"/>
        <v>3.0504739896455741</v>
      </c>
      <c r="W658" s="103">
        <v>0</v>
      </c>
      <c r="X658" s="104">
        <f t="shared" si="191"/>
        <v>0</v>
      </c>
      <c r="Y658" s="103">
        <v>0</v>
      </c>
      <c r="Z658" s="99">
        <f t="shared" si="192"/>
        <v>0</v>
      </c>
      <c r="AA658" s="103">
        <v>0</v>
      </c>
      <c r="AB658" s="105">
        <f t="shared" si="193"/>
        <v>0</v>
      </c>
      <c r="AC658" s="106">
        <f t="shared" si="197"/>
        <v>4.9859999999999998</v>
      </c>
      <c r="AD658" s="105">
        <f t="shared" si="194"/>
        <v>15.301472145244299</v>
      </c>
    </row>
    <row r="659" spans="1:30" x14ac:dyDescent="0.2">
      <c r="A659" s="101">
        <v>39373</v>
      </c>
      <c r="B659" s="102" t="s">
        <v>132</v>
      </c>
      <c r="C659" s="103">
        <v>1.353</v>
      </c>
      <c r="D659" s="104">
        <f t="shared" si="195"/>
        <v>4.1522045352016717</v>
      </c>
      <c r="E659" s="103">
        <v>0</v>
      </c>
      <c r="F659" s="99">
        <f t="shared" si="196"/>
        <v>0</v>
      </c>
      <c r="G659" s="103">
        <v>0.59599999999999997</v>
      </c>
      <c r="H659" s="104">
        <f t="shared" si="196"/>
        <v>1.8290568388619339</v>
      </c>
      <c r="I659" s="103">
        <v>0.50800000000000001</v>
      </c>
      <c r="J659" s="99">
        <f t="shared" si="184"/>
        <v>1.5589947552715813</v>
      </c>
      <c r="K659" s="103">
        <v>0</v>
      </c>
      <c r="L659" s="104">
        <f t="shared" si="185"/>
        <v>0</v>
      </c>
      <c r="M659" s="103">
        <v>0</v>
      </c>
      <c r="N659" s="99">
        <f t="shared" si="186"/>
        <v>0</v>
      </c>
      <c r="O659" s="103">
        <v>1.4239999999999999</v>
      </c>
      <c r="P659" s="104">
        <f t="shared" si="187"/>
        <v>4.3700955344620702</v>
      </c>
      <c r="Q659" s="103">
        <v>0</v>
      </c>
      <c r="R659" s="99">
        <f t="shared" si="188"/>
        <v>0</v>
      </c>
      <c r="S659" s="103">
        <v>0</v>
      </c>
      <c r="T659" s="104">
        <f t="shared" si="189"/>
        <v>0</v>
      </c>
      <c r="U659" s="103">
        <v>0.82499999999999996</v>
      </c>
      <c r="V659" s="99">
        <f t="shared" si="190"/>
        <v>2.5318320336595561</v>
      </c>
      <c r="W659" s="103">
        <v>0</v>
      </c>
      <c r="X659" s="104">
        <f t="shared" si="191"/>
        <v>0</v>
      </c>
      <c r="Y659" s="103">
        <v>0</v>
      </c>
      <c r="Z659" s="99">
        <f t="shared" si="192"/>
        <v>0</v>
      </c>
      <c r="AA659" s="103">
        <v>0</v>
      </c>
      <c r="AB659" s="105">
        <f t="shared" si="193"/>
        <v>0</v>
      </c>
      <c r="AC659" s="106">
        <f t="shared" si="197"/>
        <v>4.7059999999999995</v>
      </c>
      <c r="AD659" s="105">
        <f t="shared" si="194"/>
        <v>14.442183697456811</v>
      </c>
    </row>
    <row r="660" spans="1:30" x14ac:dyDescent="0.2">
      <c r="A660" s="101">
        <v>39374</v>
      </c>
      <c r="B660" s="102" t="s">
        <v>133</v>
      </c>
      <c r="C660" s="103">
        <v>1.3480000000000001</v>
      </c>
      <c r="D660" s="104">
        <f t="shared" si="195"/>
        <v>4.1368600986340383</v>
      </c>
      <c r="E660" s="103">
        <v>0</v>
      </c>
      <c r="F660" s="99">
        <f t="shared" si="196"/>
        <v>0</v>
      </c>
      <c r="G660" s="103">
        <v>0.58099999999999996</v>
      </c>
      <c r="H660" s="104">
        <f t="shared" si="196"/>
        <v>1.7830235291590328</v>
      </c>
      <c r="I660" s="103">
        <v>0.63900000000000001</v>
      </c>
      <c r="J660" s="99">
        <f t="shared" si="184"/>
        <v>1.9610189933435833</v>
      </c>
      <c r="K660" s="103">
        <v>0</v>
      </c>
      <c r="L660" s="104">
        <f t="shared" si="185"/>
        <v>0</v>
      </c>
      <c r="M660" s="103">
        <v>0</v>
      </c>
      <c r="N660" s="99">
        <f t="shared" si="186"/>
        <v>0</v>
      </c>
      <c r="O660" s="103">
        <v>1.419</v>
      </c>
      <c r="P660" s="104">
        <f t="shared" si="187"/>
        <v>4.3547510978944368</v>
      </c>
      <c r="Q660" s="103">
        <v>0</v>
      </c>
      <c r="R660" s="99">
        <f t="shared" si="188"/>
        <v>0</v>
      </c>
      <c r="S660" s="103">
        <v>0</v>
      </c>
      <c r="T660" s="104">
        <f t="shared" si="189"/>
        <v>0</v>
      </c>
      <c r="U660" s="103">
        <v>1.004</v>
      </c>
      <c r="V660" s="99">
        <f t="shared" si="190"/>
        <v>3.0811628627808414</v>
      </c>
      <c r="W660" s="103">
        <v>0</v>
      </c>
      <c r="X660" s="104">
        <f t="shared" si="191"/>
        <v>0</v>
      </c>
      <c r="Y660" s="103">
        <v>0</v>
      </c>
      <c r="Z660" s="99">
        <f t="shared" si="192"/>
        <v>0</v>
      </c>
      <c r="AA660" s="103">
        <v>0</v>
      </c>
      <c r="AB660" s="105">
        <f t="shared" si="193"/>
        <v>0</v>
      </c>
      <c r="AC660" s="106">
        <f t="shared" si="197"/>
        <v>4.9909999999999997</v>
      </c>
      <c r="AD660" s="105">
        <f t="shared" si="194"/>
        <v>15.316816581811933</v>
      </c>
    </row>
    <row r="661" spans="1:30" x14ac:dyDescent="0.2">
      <c r="A661" s="101">
        <v>39375</v>
      </c>
      <c r="B661" s="102" t="s">
        <v>134</v>
      </c>
      <c r="C661" s="103">
        <v>1.345</v>
      </c>
      <c r="D661" s="104">
        <f t="shared" si="195"/>
        <v>4.1276534366934579</v>
      </c>
      <c r="E661" s="103">
        <v>0</v>
      </c>
      <c r="F661" s="99">
        <f t="shared" si="196"/>
        <v>0</v>
      </c>
      <c r="G661" s="103">
        <v>0.57599999999999996</v>
      </c>
      <c r="H661" s="104">
        <f t="shared" si="196"/>
        <v>1.7676790925913992</v>
      </c>
      <c r="I661" s="103">
        <v>0.41899999999999998</v>
      </c>
      <c r="J661" s="99">
        <f t="shared" si="184"/>
        <v>1.2858637843677019</v>
      </c>
      <c r="K661" s="103">
        <v>0</v>
      </c>
      <c r="L661" s="104">
        <f t="shared" si="185"/>
        <v>0</v>
      </c>
      <c r="M661" s="103">
        <v>0</v>
      </c>
      <c r="N661" s="99">
        <f t="shared" si="186"/>
        <v>0</v>
      </c>
      <c r="O661" s="103">
        <v>1.4159999999999999</v>
      </c>
      <c r="P661" s="104">
        <f t="shared" si="187"/>
        <v>4.3455444359538564</v>
      </c>
      <c r="Q661" s="103">
        <v>0</v>
      </c>
      <c r="R661" s="99">
        <f t="shared" si="188"/>
        <v>0</v>
      </c>
      <c r="S661" s="103">
        <v>0</v>
      </c>
      <c r="T661" s="104">
        <f t="shared" si="189"/>
        <v>0</v>
      </c>
      <c r="U661" s="103">
        <v>0.65400000000000003</v>
      </c>
      <c r="V661" s="99">
        <f t="shared" si="190"/>
        <v>2.0070523030464846</v>
      </c>
      <c r="W661" s="103">
        <v>0</v>
      </c>
      <c r="X661" s="104">
        <f t="shared" si="191"/>
        <v>0</v>
      </c>
      <c r="Y661" s="103">
        <v>0</v>
      </c>
      <c r="Z661" s="99">
        <f t="shared" si="192"/>
        <v>0</v>
      </c>
      <c r="AA661" s="103">
        <v>0</v>
      </c>
      <c r="AB661" s="105">
        <f t="shared" si="193"/>
        <v>0</v>
      </c>
      <c r="AC661" s="106">
        <f t="shared" si="197"/>
        <v>4.41</v>
      </c>
      <c r="AD661" s="105">
        <f t="shared" si="194"/>
        <v>13.5337930526529</v>
      </c>
    </row>
    <row r="662" spans="1:30" x14ac:dyDescent="0.2">
      <c r="A662" s="101">
        <v>39376</v>
      </c>
      <c r="B662" s="102" t="s">
        <v>135</v>
      </c>
      <c r="C662" s="103">
        <v>1.34</v>
      </c>
      <c r="D662" s="104">
        <f t="shared" si="195"/>
        <v>4.1123090001258245</v>
      </c>
      <c r="E662" s="103">
        <v>0</v>
      </c>
      <c r="F662" s="99">
        <f t="shared" si="196"/>
        <v>0</v>
      </c>
      <c r="G662" s="103">
        <v>0.57499999999999996</v>
      </c>
      <c r="H662" s="104">
        <f t="shared" si="196"/>
        <v>1.7646102052778725</v>
      </c>
      <c r="I662" s="103">
        <v>4.8000000000000001E-2</v>
      </c>
      <c r="J662" s="99">
        <f t="shared" si="184"/>
        <v>0.14730659104928326</v>
      </c>
      <c r="K662" s="103">
        <v>0</v>
      </c>
      <c r="L662" s="104">
        <f t="shared" si="185"/>
        <v>0</v>
      </c>
      <c r="M662" s="103">
        <v>0</v>
      </c>
      <c r="N662" s="99">
        <f t="shared" si="186"/>
        <v>0</v>
      </c>
      <c r="O662" s="103">
        <v>1.4119999999999999</v>
      </c>
      <c r="P662" s="104">
        <f t="shared" si="187"/>
        <v>4.3332688866997495</v>
      </c>
      <c r="Q662" s="103">
        <v>0</v>
      </c>
      <c r="R662" s="99">
        <f t="shared" si="188"/>
        <v>0</v>
      </c>
      <c r="S662" s="103">
        <v>0</v>
      </c>
      <c r="T662" s="104">
        <f t="shared" si="189"/>
        <v>0</v>
      </c>
      <c r="U662" s="103">
        <v>7.5999999999999998E-2</v>
      </c>
      <c r="V662" s="99">
        <f t="shared" si="190"/>
        <v>0.23323543582803183</v>
      </c>
      <c r="W662" s="103">
        <v>0</v>
      </c>
      <c r="X662" s="104">
        <f t="shared" si="191"/>
        <v>0</v>
      </c>
      <c r="Y662" s="103">
        <v>0</v>
      </c>
      <c r="Z662" s="99">
        <f t="shared" si="192"/>
        <v>0</v>
      </c>
      <c r="AA662" s="103">
        <v>0</v>
      </c>
      <c r="AB662" s="105">
        <f t="shared" si="193"/>
        <v>0</v>
      </c>
      <c r="AC662" s="106">
        <f t="shared" si="197"/>
        <v>3.4510000000000001</v>
      </c>
      <c r="AD662" s="105">
        <f t="shared" si="194"/>
        <v>10.590730118980762</v>
      </c>
    </row>
    <row r="663" spans="1:30" x14ac:dyDescent="0.2">
      <c r="A663" s="101">
        <v>39377</v>
      </c>
      <c r="B663" s="102" t="s">
        <v>136</v>
      </c>
      <c r="C663" s="103">
        <v>1.3360000000000001</v>
      </c>
      <c r="D663" s="104">
        <f t="shared" si="195"/>
        <v>4.1000334508717176</v>
      </c>
      <c r="E663" s="103">
        <v>0</v>
      </c>
      <c r="F663" s="99">
        <f t="shared" si="196"/>
        <v>0</v>
      </c>
      <c r="G663" s="103">
        <v>0.57499999999999996</v>
      </c>
      <c r="H663" s="104">
        <f t="shared" si="196"/>
        <v>1.7646102052778725</v>
      </c>
      <c r="I663" s="103">
        <v>0.432</v>
      </c>
      <c r="J663" s="99">
        <f t="shared" si="184"/>
        <v>1.3257593194435493</v>
      </c>
      <c r="K663" s="103">
        <v>0</v>
      </c>
      <c r="L663" s="104">
        <f t="shared" si="185"/>
        <v>0</v>
      </c>
      <c r="M663" s="103">
        <v>0</v>
      </c>
      <c r="N663" s="99">
        <f t="shared" si="186"/>
        <v>0</v>
      </c>
      <c r="O663" s="103">
        <v>1.41</v>
      </c>
      <c r="P663" s="104">
        <f t="shared" si="187"/>
        <v>4.3271311120726956</v>
      </c>
      <c r="Q663" s="103">
        <v>0</v>
      </c>
      <c r="R663" s="99">
        <f t="shared" si="188"/>
        <v>0</v>
      </c>
      <c r="S663" s="103">
        <v>0</v>
      </c>
      <c r="T663" s="104">
        <f t="shared" si="189"/>
        <v>0</v>
      </c>
      <c r="U663" s="103">
        <v>0.67400000000000004</v>
      </c>
      <c r="V663" s="99">
        <f t="shared" si="190"/>
        <v>2.0684300493170191</v>
      </c>
      <c r="W663" s="103">
        <v>0</v>
      </c>
      <c r="X663" s="104">
        <f t="shared" si="191"/>
        <v>0</v>
      </c>
      <c r="Y663" s="103">
        <v>0</v>
      </c>
      <c r="Z663" s="99">
        <f t="shared" si="192"/>
        <v>0</v>
      </c>
      <c r="AA663" s="103">
        <v>0</v>
      </c>
      <c r="AB663" s="105">
        <f t="shared" si="193"/>
        <v>0</v>
      </c>
      <c r="AC663" s="106">
        <f t="shared" si="197"/>
        <v>4.4270000000000005</v>
      </c>
      <c r="AD663" s="105">
        <f t="shared" si="194"/>
        <v>13.585964136982858</v>
      </c>
    </row>
    <row r="664" spans="1:30" x14ac:dyDescent="0.2">
      <c r="A664" s="101">
        <v>39378</v>
      </c>
      <c r="B664" s="102" t="s">
        <v>137</v>
      </c>
      <c r="C664" s="103">
        <v>1.33</v>
      </c>
      <c r="D664" s="104">
        <f t="shared" si="195"/>
        <v>4.0816201269905568</v>
      </c>
      <c r="E664" s="103">
        <v>0</v>
      </c>
      <c r="F664" s="99">
        <f t="shared" si="196"/>
        <v>0</v>
      </c>
      <c r="G664" s="103">
        <v>0.55700000000000005</v>
      </c>
      <c r="H664" s="104">
        <f t="shared" si="196"/>
        <v>1.7093702336343912</v>
      </c>
      <c r="I664" s="103">
        <v>0.29799999999999999</v>
      </c>
      <c r="J664" s="99">
        <f t="shared" si="184"/>
        <v>0.91452841943096697</v>
      </c>
      <c r="K664" s="103">
        <v>0</v>
      </c>
      <c r="L664" s="104">
        <f t="shared" si="185"/>
        <v>0</v>
      </c>
      <c r="M664" s="103">
        <v>0</v>
      </c>
      <c r="N664" s="99">
        <f t="shared" si="186"/>
        <v>0</v>
      </c>
      <c r="O664" s="103">
        <v>1.4059999999999999</v>
      </c>
      <c r="P664" s="104">
        <f t="shared" si="187"/>
        <v>4.3148555628185887</v>
      </c>
      <c r="Q664" s="103">
        <v>0</v>
      </c>
      <c r="R664" s="99">
        <f t="shared" si="188"/>
        <v>0</v>
      </c>
      <c r="S664" s="103">
        <v>0</v>
      </c>
      <c r="T664" s="104">
        <f t="shared" si="189"/>
        <v>0</v>
      </c>
      <c r="U664" s="103">
        <v>0.46</v>
      </c>
      <c r="V664" s="99">
        <f t="shared" si="190"/>
        <v>1.4116881642222978</v>
      </c>
      <c r="W664" s="103">
        <v>0</v>
      </c>
      <c r="X664" s="104">
        <f t="shared" si="191"/>
        <v>0</v>
      </c>
      <c r="Y664" s="103">
        <v>0</v>
      </c>
      <c r="Z664" s="99">
        <f t="shared" si="192"/>
        <v>0</v>
      </c>
      <c r="AA664" s="103">
        <v>0</v>
      </c>
      <c r="AB664" s="105">
        <f t="shared" si="193"/>
        <v>0</v>
      </c>
      <c r="AC664" s="106">
        <f t="shared" si="197"/>
        <v>4.0510000000000002</v>
      </c>
      <c r="AD664" s="105">
        <f t="shared" si="194"/>
        <v>12.432062507096802</v>
      </c>
    </row>
    <row r="665" spans="1:30" x14ac:dyDescent="0.2">
      <c r="A665" s="101">
        <v>39379</v>
      </c>
      <c r="B665" s="102" t="s">
        <v>138</v>
      </c>
      <c r="C665" s="103">
        <v>1.3280000000000001</v>
      </c>
      <c r="D665" s="104">
        <f t="shared" si="195"/>
        <v>4.0754823523635038</v>
      </c>
      <c r="E665" s="103">
        <v>0</v>
      </c>
      <c r="F665" s="99">
        <f t="shared" si="196"/>
        <v>0</v>
      </c>
      <c r="G665" s="103">
        <v>0.56100000000000005</v>
      </c>
      <c r="H665" s="104">
        <f t="shared" si="196"/>
        <v>1.7216457828884981</v>
      </c>
      <c r="I665" s="103">
        <v>0.249</v>
      </c>
      <c r="J665" s="99">
        <f t="shared" si="184"/>
        <v>0.7641529410681569</v>
      </c>
      <c r="K665" s="103">
        <v>0</v>
      </c>
      <c r="L665" s="104">
        <f t="shared" si="185"/>
        <v>0</v>
      </c>
      <c r="M665" s="103">
        <v>0</v>
      </c>
      <c r="N665" s="99">
        <f t="shared" si="186"/>
        <v>0</v>
      </c>
      <c r="O665" s="103">
        <v>1.4059999999999999</v>
      </c>
      <c r="P665" s="104">
        <f t="shared" si="187"/>
        <v>4.3148555628185887</v>
      </c>
      <c r="Q665" s="103">
        <v>0</v>
      </c>
      <c r="R665" s="99">
        <f t="shared" si="188"/>
        <v>0</v>
      </c>
      <c r="S665" s="103">
        <v>0</v>
      </c>
      <c r="T665" s="104">
        <f t="shared" si="189"/>
        <v>0</v>
      </c>
      <c r="U665" s="103">
        <v>0.38</v>
      </c>
      <c r="V665" s="99">
        <f t="shared" si="190"/>
        <v>1.1661771791401592</v>
      </c>
      <c r="W665" s="103">
        <v>0</v>
      </c>
      <c r="X665" s="104">
        <f t="shared" si="191"/>
        <v>0</v>
      </c>
      <c r="Y665" s="103">
        <v>0</v>
      </c>
      <c r="Z665" s="99">
        <f t="shared" si="192"/>
        <v>0</v>
      </c>
      <c r="AA665" s="103">
        <v>0</v>
      </c>
      <c r="AB665" s="105">
        <f t="shared" si="193"/>
        <v>0</v>
      </c>
      <c r="AC665" s="106">
        <f t="shared" si="197"/>
        <v>3.9240000000000004</v>
      </c>
      <c r="AD665" s="105">
        <f t="shared" si="194"/>
        <v>12.042313818278908</v>
      </c>
    </row>
    <row r="666" spans="1:30" x14ac:dyDescent="0.2">
      <c r="A666" s="101">
        <v>39380</v>
      </c>
      <c r="B666" s="102" t="s">
        <v>139</v>
      </c>
      <c r="C666" s="103">
        <v>1.32</v>
      </c>
      <c r="D666" s="104">
        <f t="shared" si="195"/>
        <v>4.05093125385529</v>
      </c>
      <c r="E666" s="103">
        <v>0</v>
      </c>
      <c r="F666" s="99">
        <f t="shared" si="196"/>
        <v>0</v>
      </c>
      <c r="G666" s="103">
        <v>0.55900000000000005</v>
      </c>
      <c r="H666" s="104">
        <f t="shared" si="196"/>
        <v>1.7155080082614447</v>
      </c>
      <c r="I666" s="103">
        <v>0.26700000000000002</v>
      </c>
      <c r="J666" s="99">
        <f t="shared" si="184"/>
        <v>0.81939291271163817</v>
      </c>
      <c r="K666" s="103">
        <v>0</v>
      </c>
      <c r="L666" s="104">
        <f t="shared" si="185"/>
        <v>0</v>
      </c>
      <c r="M666" s="103">
        <v>0</v>
      </c>
      <c r="N666" s="99">
        <f t="shared" si="186"/>
        <v>0</v>
      </c>
      <c r="O666" s="103">
        <v>1.4</v>
      </c>
      <c r="P666" s="104">
        <f t="shared" si="187"/>
        <v>4.2964422389374288</v>
      </c>
      <c r="Q666" s="103">
        <v>0.23300000000000001</v>
      </c>
      <c r="R666" s="99">
        <f t="shared" si="188"/>
        <v>0.71505074405172919</v>
      </c>
      <c r="S666" s="103">
        <v>0</v>
      </c>
      <c r="T666" s="104">
        <f t="shared" si="189"/>
        <v>0</v>
      </c>
      <c r="U666" s="103">
        <v>0.92</v>
      </c>
      <c r="V666" s="99">
        <f t="shared" si="190"/>
        <v>2.8233763284445956</v>
      </c>
      <c r="W666" s="103">
        <v>0</v>
      </c>
      <c r="X666" s="104">
        <f t="shared" si="191"/>
        <v>0</v>
      </c>
      <c r="Y666" s="103">
        <v>0</v>
      </c>
      <c r="Z666" s="99">
        <f t="shared" si="192"/>
        <v>0</v>
      </c>
      <c r="AA666" s="103">
        <v>0</v>
      </c>
      <c r="AB666" s="105">
        <f t="shared" si="193"/>
        <v>0</v>
      </c>
      <c r="AC666" s="106">
        <f t="shared" si="197"/>
        <v>4.6989999999999998</v>
      </c>
      <c r="AD666" s="105">
        <f t="shared" si="194"/>
        <v>14.420701486262127</v>
      </c>
    </row>
    <row r="667" spans="1:30" x14ac:dyDescent="0.2">
      <c r="A667" s="101">
        <v>39381</v>
      </c>
      <c r="B667" s="102" t="s">
        <v>140</v>
      </c>
      <c r="C667" s="103">
        <v>1.3160000000000001</v>
      </c>
      <c r="D667" s="104">
        <f t="shared" si="195"/>
        <v>4.0386557046011831</v>
      </c>
      <c r="E667" s="103">
        <v>0</v>
      </c>
      <c r="F667" s="99">
        <f t="shared" si="196"/>
        <v>0</v>
      </c>
      <c r="G667" s="103">
        <v>0.55600000000000005</v>
      </c>
      <c r="H667" s="104">
        <f t="shared" si="196"/>
        <v>1.7063013463208645</v>
      </c>
      <c r="I667" s="103">
        <v>0</v>
      </c>
      <c r="J667" s="99">
        <f t="shared" si="184"/>
        <v>0</v>
      </c>
      <c r="K667" s="103">
        <v>0</v>
      </c>
      <c r="L667" s="104">
        <f t="shared" si="185"/>
        <v>0</v>
      </c>
      <c r="M667" s="103">
        <v>0</v>
      </c>
      <c r="N667" s="99">
        <f t="shared" si="186"/>
        <v>0</v>
      </c>
      <c r="O667" s="103">
        <v>0.98699999999999999</v>
      </c>
      <c r="P667" s="104">
        <f t="shared" si="187"/>
        <v>3.0289917784508869</v>
      </c>
      <c r="Q667" s="103">
        <v>0.623</v>
      </c>
      <c r="R667" s="99">
        <f t="shared" si="188"/>
        <v>1.9119167963271557</v>
      </c>
      <c r="S667" s="103">
        <v>0</v>
      </c>
      <c r="T667" s="104">
        <f t="shared" si="189"/>
        <v>0</v>
      </c>
      <c r="U667" s="103">
        <v>1.018</v>
      </c>
      <c r="V667" s="99">
        <f t="shared" si="190"/>
        <v>3.124127285170216</v>
      </c>
      <c r="W667" s="103">
        <v>0</v>
      </c>
      <c r="X667" s="104">
        <f t="shared" si="191"/>
        <v>0</v>
      </c>
      <c r="Y667" s="103">
        <v>0</v>
      </c>
      <c r="Z667" s="99">
        <f t="shared" si="192"/>
        <v>0</v>
      </c>
      <c r="AA667" s="103">
        <v>0</v>
      </c>
      <c r="AB667" s="105">
        <f t="shared" si="193"/>
        <v>0</v>
      </c>
      <c r="AC667" s="106">
        <f t="shared" si="197"/>
        <v>4.5</v>
      </c>
      <c r="AD667" s="105">
        <f t="shared" si="194"/>
        <v>13.809992910870307</v>
      </c>
    </row>
    <row r="668" spans="1:30" x14ac:dyDescent="0.2">
      <c r="A668" s="101">
        <v>39382</v>
      </c>
      <c r="B668" s="102" t="s">
        <v>141</v>
      </c>
      <c r="C668" s="103">
        <v>1.321</v>
      </c>
      <c r="D668" s="104">
        <f t="shared" si="195"/>
        <v>4.0540001411688165</v>
      </c>
      <c r="E668" s="103">
        <v>0</v>
      </c>
      <c r="F668" s="99">
        <f t="shared" si="196"/>
        <v>0</v>
      </c>
      <c r="G668" s="103">
        <v>0.55700000000000005</v>
      </c>
      <c r="H668" s="104">
        <f t="shared" si="196"/>
        <v>1.7093702336343912</v>
      </c>
      <c r="I668" s="103">
        <v>0</v>
      </c>
      <c r="J668" s="99">
        <f t="shared" si="184"/>
        <v>0</v>
      </c>
      <c r="K668" s="103">
        <v>0</v>
      </c>
      <c r="L668" s="104">
        <f t="shared" si="185"/>
        <v>0</v>
      </c>
      <c r="M668" s="103">
        <v>0</v>
      </c>
      <c r="N668" s="99">
        <f t="shared" si="186"/>
        <v>0</v>
      </c>
      <c r="O668" s="103">
        <v>0</v>
      </c>
      <c r="P668" s="104">
        <f t="shared" si="187"/>
        <v>0</v>
      </c>
      <c r="Q668" s="103">
        <v>0.97399999999999998</v>
      </c>
      <c r="R668" s="99">
        <f t="shared" si="188"/>
        <v>2.9890962433750397</v>
      </c>
      <c r="S668" s="103">
        <v>0</v>
      </c>
      <c r="T668" s="104">
        <f t="shared" si="189"/>
        <v>0</v>
      </c>
      <c r="U668" s="103">
        <v>0.70799999999999996</v>
      </c>
      <c r="V668" s="99">
        <f t="shared" si="190"/>
        <v>2.1727722179769282</v>
      </c>
      <c r="W668" s="103">
        <v>0</v>
      </c>
      <c r="X668" s="104">
        <f t="shared" si="191"/>
        <v>0</v>
      </c>
      <c r="Y668" s="103">
        <v>0</v>
      </c>
      <c r="Z668" s="99">
        <f t="shared" si="192"/>
        <v>0</v>
      </c>
      <c r="AA668" s="103">
        <v>0</v>
      </c>
      <c r="AB668" s="105">
        <f t="shared" si="193"/>
        <v>0</v>
      </c>
      <c r="AC668" s="106">
        <f t="shared" si="197"/>
        <v>3.5600000000000005</v>
      </c>
      <c r="AD668" s="105">
        <f t="shared" si="194"/>
        <v>10.925238836155177</v>
      </c>
    </row>
    <row r="669" spans="1:30" x14ac:dyDescent="0.2">
      <c r="A669" s="101">
        <v>39383</v>
      </c>
      <c r="B669" s="102" t="s">
        <v>142</v>
      </c>
      <c r="C669" s="103">
        <v>1.3169999999999999</v>
      </c>
      <c r="D669" s="104">
        <f t="shared" si="195"/>
        <v>4.0417245919147096</v>
      </c>
      <c r="E669" s="103">
        <v>0</v>
      </c>
      <c r="F669" s="99">
        <f t="shared" si="196"/>
        <v>0</v>
      </c>
      <c r="G669" s="103">
        <v>0.56499999999999995</v>
      </c>
      <c r="H669" s="104">
        <f t="shared" si="196"/>
        <v>1.733921332142605</v>
      </c>
      <c r="I669" s="103">
        <v>0</v>
      </c>
      <c r="J669" s="99">
        <f t="shared" si="184"/>
        <v>0</v>
      </c>
      <c r="K669" s="103">
        <v>0</v>
      </c>
      <c r="L669" s="104">
        <f t="shared" si="185"/>
        <v>0</v>
      </c>
      <c r="M669" s="103">
        <v>0</v>
      </c>
      <c r="N669" s="99">
        <f t="shared" si="186"/>
        <v>0</v>
      </c>
      <c r="O669" s="103">
        <v>0</v>
      </c>
      <c r="P669" s="104">
        <f t="shared" si="187"/>
        <v>0</v>
      </c>
      <c r="Q669" s="103">
        <v>0.95399999999999996</v>
      </c>
      <c r="R669" s="99">
        <f t="shared" si="188"/>
        <v>2.9277184971045047</v>
      </c>
      <c r="S669" s="103">
        <v>0</v>
      </c>
      <c r="T669" s="104">
        <f t="shared" si="189"/>
        <v>0</v>
      </c>
      <c r="U669" s="103">
        <v>0.57999999999999996</v>
      </c>
      <c r="V669" s="99">
        <f t="shared" si="190"/>
        <v>1.7799546418455061</v>
      </c>
      <c r="W669" s="103">
        <v>0</v>
      </c>
      <c r="X669" s="104">
        <f t="shared" si="191"/>
        <v>0</v>
      </c>
      <c r="Y669" s="103">
        <v>0</v>
      </c>
      <c r="Z669" s="99">
        <f t="shared" si="192"/>
        <v>0</v>
      </c>
      <c r="AA669" s="103">
        <v>0</v>
      </c>
      <c r="AB669" s="105">
        <f t="shared" si="193"/>
        <v>0</v>
      </c>
      <c r="AC669" s="106">
        <f t="shared" si="197"/>
        <v>3.4159999999999999</v>
      </c>
      <c r="AD669" s="105">
        <f t="shared" si="194"/>
        <v>10.483319063007325</v>
      </c>
    </row>
    <row r="670" spans="1:30" x14ac:dyDescent="0.2">
      <c r="A670" s="101">
        <v>39384</v>
      </c>
      <c r="B670" s="102" t="s">
        <v>143</v>
      </c>
      <c r="C670" s="103">
        <v>1.3140000000000001</v>
      </c>
      <c r="D670" s="104">
        <f t="shared" si="195"/>
        <v>4.0325179299741292</v>
      </c>
      <c r="E670" s="103">
        <v>0</v>
      </c>
      <c r="F670" s="99">
        <f t="shared" ref="F670:H685" si="198">E670*1000000/325851</f>
        <v>0</v>
      </c>
      <c r="G670" s="103">
        <v>0.57199999999999995</v>
      </c>
      <c r="H670" s="104">
        <f t="shared" si="198"/>
        <v>1.7554035433372921</v>
      </c>
      <c r="I670" s="103">
        <v>0.317</v>
      </c>
      <c r="J670" s="99">
        <f t="shared" si="184"/>
        <v>0.97283727838797485</v>
      </c>
      <c r="K670" s="103">
        <v>0</v>
      </c>
      <c r="L670" s="104">
        <f t="shared" si="185"/>
        <v>0</v>
      </c>
      <c r="M670" s="103">
        <v>0</v>
      </c>
      <c r="N670" s="99">
        <f t="shared" si="186"/>
        <v>0</v>
      </c>
      <c r="O670" s="103">
        <v>0</v>
      </c>
      <c r="P670" s="104">
        <f t="shared" si="187"/>
        <v>0</v>
      </c>
      <c r="Q670" s="103">
        <v>0.93799999999999994</v>
      </c>
      <c r="R670" s="99">
        <f t="shared" si="188"/>
        <v>2.8786163000880771</v>
      </c>
      <c r="S670" s="103">
        <v>0</v>
      </c>
      <c r="T670" s="104">
        <f t="shared" si="189"/>
        <v>0</v>
      </c>
      <c r="U670" s="103">
        <v>0.92100000000000004</v>
      </c>
      <c r="V670" s="99">
        <f t="shared" si="190"/>
        <v>2.8264452157581226</v>
      </c>
      <c r="W670" s="103">
        <v>0</v>
      </c>
      <c r="X670" s="104">
        <f t="shared" si="191"/>
        <v>0</v>
      </c>
      <c r="Y670" s="103">
        <v>0</v>
      </c>
      <c r="Z670" s="99">
        <f t="shared" si="192"/>
        <v>0</v>
      </c>
      <c r="AA670" s="103">
        <v>0</v>
      </c>
      <c r="AB670" s="105">
        <f t="shared" si="193"/>
        <v>0</v>
      </c>
      <c r="AC670" s="106">
        <f t="shared" si="197"/>
        <v>4.0620000000000003</v>
      </c>
      <c r="AD670" s="105">
        <f t="shared" si="194"/>
        <v>12.465820267545597</v>
      </c>
    </row>
    <row r="671" spans="1:30" x14ac:dyDescent="0.2">
      <c r="A671" s="101">
        <v>39385</v>
      </c>
      <c r="B671" s="102" t="s">
        <v>144</v>
      </c>
      <c r="C671" s="103">
        <v>1.3069999999999999</v>
      </c>
      <c r="D671" s="104">
        <f t="shared" si="195"/>
        <v>4.0110357187794419</v>
      </c>
      <c r="E671" s="103">
        <v>0</v>
      </c>
      <c r="F671" s="99">
        <f t="shared" si="198"/>
        <v>0</v>
      </c>
      <c r="G671" s="103">
        <v>0.57299999999999995</v>
      </c>
      <c r="H671" s="104">
        <f t="shared" si="198"/>
        <v>1.758472430650819</v>
      </c>
      <c r="I671" s="103">
        <v>0.55000000000000004</v>
      </c>
      <c r="J671" s="99">
        <f t="shared" si="184"/>
        <v>1.6878880224397039</v>
      </c>
      <c r="K671" s="103">
        <v>0</v>
      </c>
      <c r="L671" s="104">
        <f t="shared" si="185"/>
        <v>0</v>
      </c>
      <c r="M671" s="103">
        <v>0</v>
      </c>
      <c r="N671" s="99">
        <f t="shared" si="186"/>
        <v>0</v>
      </c>
      <c r="O671" s="103">
        <v>0.81799999999999995</v>
      </c>
      <c r="P671" s="104">
        <f t="shared" si="187"/>
        <v>2.5103498224648688</v>
      </c>
      <c r="Q671" s="103">
        <v>0.41299999999999998</v>
      </c>
      <c r="R671" s="99">
        <f t="shared" si="188"/>
        <v>1.2674504604865413</v>
      </c>
      <c r="S671" s="103">
        <v>0</v>
      </c>
      <c r="T671" s="104">
        <f t="shared" si="189"/>
        <v>0</v>
      </c>
      <c r="U671" s="103">
        <v>0.84799999999999998</v>
      </c>
      <c r="V671" s="99">
        <f t="shared" si="190"/>
        <v>2.602416441870671</v>
      </c>
      <c r="W671" s="103">
        <v>0</v>
      </c>
      <c r="X671" s="104">
        <f t="shared" si="191"/>
        <v>0</v>
      </c>
      <c r="Y671" s="103">
        <v>0</v>
      </c>
      <c r="Z671" s="99">
        <f t="shared" si="192"/>
        <v>0</v>
      </c>
      <c r="AA671" s="103">
        <v>0</v>
      </c>
      <c r="AB671" s="105">
        <f t="shared" si="193"/>
        <v>0</v>
      </c>
      <c r="AC671" s="106">
        <f t="shared" si="197"/>
        <v>4.5089999999999995</v>
      </c>
      <c r="AD671" s="105">
        <f t="shared" si="194"/>
        <v>13.837612896692043</v>
      </c>
    </row>
    <row r="672" spans="1:30" x14ac:dyDescent="0.2">
      <c r="A672" s="101">
        <v>39386</v>
      </c>
      <c r="B672" s="102" t="s">
        <v>145</v>
      </c>
      <c r="C672" s="103">
        <v>1.3049999999999999</v>
      </c>
      <c r="D672" s="104">
        <f t="shared" si="195"/>
        <v>4.0048979441523889</v>
      </c>
      <c r="E672" s="103">
        <v>0</v>
      </c>
      <c r="F672" s="99">
        <f t="shared" si="198"/>
        <v>0</v>
      </c>
      <c r="G672" s="103">
        <v>0.56799999999999995</v>
      </c>
      <c r="H672" s="104">
        <f t="shared" si="198"/>
        <v>1.7431279940831852</v>
      </c>
      <c r="I672" s="103">
        <v>0.95</v>
      </c>
      <c r="J672" s="99">
        <f t="shared" si="184"/>
        <v>2.9154429478503978</v>
      </c>
      <c r="K672" s="103">
        <v>0</v>
      </c>
      <c r="L672" s="104">
        <f t="shared" si="185"/>
        <v>0</v>
      </c>
      <c r="M672" s="103">
        <v>0</v>
      </c>
      <c r="N672" s="99">
        <f t="shared" si="186"/>
        <v>0</v>
      </c>
      <c r="O672" s="103">
        <v>1.427</v>
      </c>
      <c r="P672" s="104">
        <f t="shared" si="187"/>
        <v>4.3793021964026506</v>
      </c>
      <c r="Q672" s="103">
        <v>0</v>
      </c>
      <c r="R672" s="99">
        <f t="shared" si="188"/>
        <v>0</v>
      </c>
      <c r="S672" s="103">
        <v>0</v>
      </c>
      <c r="T672" s="104">
        <f t="shared" si="189"/>
        <v>0</v>
      </c>
      <c r="U672" s="103">
        <v>1.5189999999999999</v>
      </c>
      <c r="V672" s="99">
        <f t="shared" si="190"/>
        <v>4.6616398292471102</v>
      </c>
      <c r="W672" s="103">
        <v>0</v>
      </c>
      <c r="X672" s="104">
        <f t="shared" si="191"/>
        <v>0</v>
      </c>
      <c r="Y672" s="103">
        <v>0</v>
      </c>
      <c r="Z672" s="99">
        <f t="shared" si="192"/>
        <v>0</v>
      </c>
      <c r="AA672" s="103">
        <v>0</v>
      </c>
      <c r="AB672" s="105">
        <f t="shared" si="193"/>
        <v>0</v>
      </c>
      <c r="AC672" s="106">
        <f t="shared" si="197"/>
        <v>5.7690000000000001</v>
      </c>
      <c r="AD672" s="105">
        <f t="shared" si="194"/>
        <v>17.704410911735732</v>
      </c>
    </row>
    <row r="673" spans="1:30" x14ac:dyDescent="0.2">
      <c r="A673" s="101">
        <v>39387</v>
      </c>
      <c r="B673" s="102" t="s">
        <v>146</v>
      </c>
      <c r="C673" s="103">
        <v>1.3029999999999999</v>
      </c>
      <c r="D673" s="104">
        <f t="shared" si="195"/>
        <v>3.9987601695253354</v>
      </c>
      <c r="E673" s="103">
        <v>0</v>
      </c>
      <c r="F673" s="99">
        <f t="shared" si="198"/>
        <v>0</v>
      </c>
      <c r="G673" s="103">
        <v>0.56499999999999995</v>
      </c>
      <c r="H673" s="104">
        <f t="shared" si="198"/>
        <v>1.733921332142605</v>
      </c>
      <c r="I673" s="103">
        <v>8.8999999999999996E-2</v>
      </c>
      <c r="J673" s="99">
        <f t="shared" si="184"/>
        <v>0.27313097090387939</v>
      </c>
      <c r="K673" s="103">
        <v>0</v>
      </c>
      <c r="L673" s="104">
        <f t="shared" si="185"/>
        <v>0</v>
      </c>
      <c r="M673" s="103">
        <v>0</v>
      </c>
      <c r="N673" s="99">
        <f t="shared" si="186"/>
        <v>0</v>
      </c>
      <c r="O673" s="103">
        <v>1.4139999999999999</v>
      </c>
      <c r="P673" s="104">
        <f t="shared" si="187"/>
        <v>4.3394066613268025</v>
      </c>
      <c r="Q673" s="103">
        <v>0</v>
      </c>
      <c r="R673" s="99">
        <f t="shared" si="188"/>
        <v>0</v>
      </c>
      <c r="S673" s="103">
        <v>0</v>
      </c>
      <c r="T673" s="104">
        <f t="shared" si="189"/>
        <v>0</v>
      </c>
      <c r="U673" s="103">
        <v>0.14199999999999999</v>
      </c>
      <c r="V673" s="99">
        <f t="shared" si="190"/>
        <v>0.4357819985207963</v>
      </c>
      <c r="W673" s="103">
        <v>0</v>
      </c>
      <c r="X673" s="104">
        <f t="shared" si="191"/>
        <v>0</v>
      </c>
      <c r="Y673" s="103">
        <v>0</v>
      </c>
      <c r="Z673" s="99">
        <f t="shared" si="192"/>
        <v>0</v>
      </c>
      <c r="AA673" s="103">
        <v>0</v>
      </c>
      <c r="AB673" s="105">
        <f t="shared" si="193"/>
        <v>0</v>
      </c>
      <c r="AC673" s="106">
        <f t="shared" si="197"/>
        <v>3.5129999999999995</v>
      </c>
      <c r="AD673" s="105">
        <f t="shared" si="194"/>
        <v>10.781001132419417</v>
      </c>
    </row>
    <row r="674" spans="1:30" x14ac:dyDescent="0.2">
      <c r="A674" s="101">
        <v>39388</v>
      </c>
      <c r="B674" s="102" t="s">
        <v>147</v>
      </c>
      <c r="C674" s="103">
        <v>1.298</v>
      </c>
      <c r="D674" s="104">
        <f t="shared" si="195"/>
        <v>3.9834157329577016</v>
      </c>
      <c r="E674" s="103">
        <v>0</v>
      </c>
      <c r="F674" s="99">
        <f t="shared" si="198"/>
        <v>0</v>
      </c>
      <c r="G674" s="103">
        <v>0.56699999999999995</v>
      </c>
      <c r="H674" s="104">
        <f t="shared" si="198"/>
        <v>1.7400591067696585</v>
      </c>
      <c r="I674" s="103">
        <v>0</v>
      </c>
      <c r="J674" s="99">
        <f t="shared" si="184"/>
        <v>0</v>
      </c>
      <c r="K674" s="103">
        <v>0</v>
      </c>
      <c r="L674" s="104">
        <f t="shared" si="185"/>
        <v>0</v>
      </c>
      <c r="M674" s="103">
        <v>0</v>
      </c>
      <c r="N674" s="99">
        <f t="shared" si="186"/>
        <v>0</v>
      </c>
      <c r="O674" s="103">
        <v>1.4059999999999999</v>
      </c>
      <c r="P674" s="104">
        <f t="shared" si="187"/>
        <v>4.3148555628185887</v>
      </c>
      <c r="Q674" s="103">
        <v>0</v>
      </c>
      <c r="R674" s="99">
        <f t="shared" si="188"/>
        <v>0</v>
      </c>
      <c r="S674" s="103">
        <v>0</v>
      </c>
      <c r="T674" s="104">
        <f t="shared" si="189"/>
        <v>0</v>
      </c>
      <c r="U674" s="103">
        <v>0</v>
      </c>
      <c r="V674" s="99">
        <f t="shared" si="190"/>
        <v>0</v>
      </c>
      <c r="W674" s="103">
        <v>0</v>
      </c>
      <c r="X674" s="104">
        <f t="shared" si="191"/>
        <v>0</v>
      </c>
      <c r="Y674" s="103">
        <v>0</v>
      </c>
      <c r="Z674" s="99">
        <f t="shared" si="192"/>
        <v>0</v>
      </c>
      <c r="AA674" s="103">
        <v>0.13500000000000001</v>
      </c>
      <c r="AB674" s="105">
        <f t="shared" si="193"/>
        <v>0.41429978732610917</v>
      </c>
      <c r="AC674" s="106">
        <f t="shared" si="197"/>
        <v>3.4059999999999997</v>
      </c>
      <c r="AD674" s="105">
        <f t="shared" si="194"/>
        <v>10.452630189872057</v>
      </c>
    </row>
    <row r="675" spans="1:30" x14ac:dyDescent="0.2">
      <c r="A675" s="101">
        <v>39389</v>
      </c>
      <c r="B675" s="102" t="s">
        <v>148</v>
      </c>
      <c r="C675" s="103">
        <v>1.2969999999999999</v>
      </c>
      <c r="D675" s="104">
        <f t="shared" si="195"/>
        <v>3.9803468456441746</v>
      </c>
      <c r="E675" s="103">
        <v>0</v>
      </c>
      <c r="F675" s="99">
        <f t="shared" si="198"/>
        <v>0</v>
      </c>
      <c r="G675" s="103">
        <v>0.56599999999999995</v>
      </c>
      <c r="H675" s="104">
        <f t="shared" si="198"/>
        <v>1.7369902194561317</v>
      </c>
      <c r="I675" s="103">
        <v>0</v>
      </c>
      <c r="J675" s="99">
        <f t="shared" si="184"/>
        <v>0</v>
      </c>
      <c r="K675" s="103">
        <v>0</v>
      </c>
      <c r="L675" s="104">
        <f t="shared" si="185"/>
        <v>0</v>
      </c>
      <c r="M675" s="103">
        <v>0</v>
      </c>
      <c r="N675" s="99">
        <f t="shared" si="186"/>
        <v>0</v>
      </c>
      <c r="O675" s="103">
        <v>1.4039999999999999</v>
      </c>
      <c r="P675" s="104">
        <f t="shared" si="187"/>
        <v>4.3087177881915357</v>
      </c>
      <c r="Q675" s="103">
        <v>0</v>
      </c>
      <c r="R675" s="99">
        <f t="shared" si="188"/>
        <v>0</v>
      </c>
      <c r="S675" s="103">
        <v>0</v>
      </c>
      <c r="T675" s="104">
        <f t="shared" si="189"/>
        <v>0</v>
      </c>
      <c r="U675" s="103">
        <v>0</v>
      </c>
      <c r="V675" s="99">
        <f t="shared" si="190"/>
        <v>0</v>
      </c>
      <c r="W675" s="103">
        <v>0</v>
      </c>
      <c r="X675" s="104">
        <f t="shared" si="191"/>
        <v>0</v>
      </c>
      <c r="Y675" s="103">
        <v>0</v>
      </c>
      <c r="Z675" s="99">
        <f t="shared" si="192"/>
        <v>0</v>
      </c>
      <c r="AA675" s="103">
        <v>0</v>
      </c>
      <c r="AB675" s="105">
        <f t="shared" si="193"/>
        <v>0</v>
      </c>
      <c r="AC675" s="106">
        <f t="shared" si="197"/>
        <v>3.2669999999999999</v>
      </c>
      <c r="AD675" s="105">
        <f t="shared" si="194"/>
        <v>10.026054853291843</v>
      </c>
    </row>
    <row r="676" spans="1:30" x14ac:dyDescent="0.2">
      <c r="A676" s="101">
        <v>39390</v>
      </c>
      <c r="B676" s="102" t="s">
        <v>149</v>
      </c>
      <c r="C676" s="103">
        <v>1.2929999999999999</v>
      </c>
      <c r="D676" s="104">
        <f t="shared" si="195"/>
        <v>3.9680712963900677</v>
      </c>
      <c r="E676" s="103">
        <v>0</v>
      </c>
      <c r="F676" s="99">
        <f t="shared" si="198"/>
        <v>0</v>
      </c>
      <c r="G676" s="103">
        <v>0.56599999999999995</v>
      </c>
      <c r="H676" s="104">
        <f t="shared" si="198"/>
        <v>1.7369902194561317</v>
      </c>
      <c r="I676" s="103">
        <v>0</v>
      </c>
      <c r="J676" s="99">
        <f t="shared" si="184"/>
        <v>0</v>
      </c>
      <c r="K676" s="103">
        <v>0</v>
      </c>
      <c r="L676" s="104">
        <f t="shared" si="185"/>
        <v>0</v>
      </c>
      <c r="M676" s="103">
        <v>0</v>
      </c>
      <c r="N676" s="99">
        <f t="shared" si="186"/>
        <v>0</v>
      </c>
      <c r="O676" s="103">
        <v>1.399</v>
      </c>
      <c r="P676" s="104">
        <f t="shared" si="187"/>
        <v>4.2933733516239014</v>
      </c>
      <c r="Q676" s="103">
        <v>0</v>
      </c>
      <c r="R676" s="99">
        <f t="shared" si="188"/>
        <v>0</v>
      </c>
      <c r="S676" s="103">
        <v>0</v>
      </c>
      <c r="T676" s="104">
        <f t="shared" si="189"/>
        <v>0</v>
      </c>
      <c r="U676" s="103">
        <v>0</v>
      </c>
      <c r="V676" s="99">
        <f t="shared" si="190"/>
        <v>0</v>
      </c>
      <c r="W676" s="103">
        <v>0</v>
      </c>
      <c r="X676" s="104">
        <f t="shared" si="191"/>
        <v>0</v>
      </c>
      <c r="Y676" s="103">
        <v>0</v>
      </c>
      <c r="Z676" s="99">
        <f t="shared" si="192"/>
        <v>0</v>
      </c>
      <c r="AA676" s="103">
        <v>0</v>
      </c>
      <c r="AB676" s="105">
        <f t="shared" si="193"/>
        <v>0</v>
      </c>
      <c r="AC676" s="106">
        <f t="shared" si="197"/>
        <v>3.258</v>
      </c>
      <c r="AD676" s="105">
        <f t="shared" si="194"/>
        <v>9.9984348674701007</v>
      </c>
    </row>
    <row r="677" spans="1:30" x14ac:dyDescent="0.2">
      <c r="A677" s="101">
        <v>39391</v>
      </c>
      <c r="B677" s="102" t="s">
        <v>150</v>
      </c>
      <c r="C677" s="103">
        <v>1.29</v>
      </c>
      <c r="D677" s="104">
        <f t="shared" si="195"/>
        <v>3.9588646344494878</v>
      </c>
      <c r="E677" s="103">
        <v>0</v>
      </c>
      <c r="F677" s="99">
        <f t="shared" si="198"/>
        <v>0</v>
      </c>
      <c r="G677" s="103">
        <v>0.56699999999999995</v>
      </c>
      <c r="H677" s="104">
        <f t="shared" si="198"/>
        <v>1.7400591067696585</v>
      </c>
      <c r="I677" s="103">
        <v>0</v>
      </c>
      <c r="J677" s="99">
        <f t="shared" si="184"/>
        <v>0</v>
      </c>
      <c r="K677" s="103">
        <v>0</v>
      </c>
      <c r="L677" s="104">
        <f t="shared" si="185"/>
        <v>0</v>
      </c>
      <c r="M677" s="103">
        <v>0</v>
      </c>
      <c r="N677" s="99">
        <f t="shared" si="186"/>
        <v>0</v>
      </c>
      <c r="O677" s="103">
        <v>1.3979999999999999</v>
      </c>
      <c r="P677" s="104">
        <f t="shared" si="187"/>
        <v>4.2903044643103749</v>
      </c>
      <c r="Q677" s="103">
        <v>0</v>
      </c>
      <c r="R677" s="99">
        <f t="shared" si="188"/>
        <v>0</v>
      </c>
      <c r="S677" s="103">
        <v>0</v>
      </c>
      <c r="T677" s="104">
        <f t="shared" si="189"/>
        <v>0</v>
      </c>
      <c r="U677" s="103">
        <v>0</v>
      </c>
      <c r="V677" s="99">
        <f t="shared" si="190"/>
        <v>0</v>
      </c>
      <c r="W677" s="103">
        <v>0</v>
      </c>
      <c r="X677" s="104">
        <f t="shared" si="191"/>
        <v>0</v>
      </c>
      <c r="Y677" s="103">
        <v>0</v>
      </c>
      <c r="Z677" s="99">
        <f t="shared" si="192"/>
        <v>0</v>
      </c>
      <c r="AA677" s="103">
        <v>0</v>
      </c>
      <c r="AB677" s="105">
        <f t="shared" si="193"/>
        <v>0</v>
      </c>
      <c r="AC677" s="106">
        <f t="shared" si="197"/>
        <v>3.2549999999999999</v>
      </c>
      <c r="AD677" s="105">
        <f t="shared" si="194"/>
        <v>9.9892282055295212</v>
      </c>
    </row>
    <row r="678" spans="1:30" x14ac:dyDescent="0.2">
      <c r="A678" s="101">
        <v>39392</v>
      </c>
      <c r="B678" s="102" t="s">
        <v>151</v>
      </c>
      <c r="C678" s="103">
        <v>1.286</v>
      </c>
      <c r="D678" s="104">
        <f t="shared" si="195"/>
        <v>3.9465890851953809</v>
      </c>
      <c r="E678" s="103">
        <v>0</v>
      </c>
      <c r="F678" s="99">
        <f t="shared" si="198"/>
        <v>0</v>
      </c>
      <c r="G678" s="103">
        <v>0.56599999999999995</v>
      </c>
      <c r="H678" s="104">
        <f t="shared" si="198"/>
        <v>1.7369902194561317</v>
      </c>
      <c r="I678" s="103">
        <v>0</v>
      </c>
      <c r="J678" s="99">
        <f t="shared" si="184"/>
        <v>0</v>
      </c>
      <c r="K678" s="103">
        <v>0</v>
      </c>
      <c r="L678" s="104">
        <f t="shared" si="185"/>
        <v>0</v>
      </c>
      <c r="M678" s="103">
        <v>0</v>
      </c>
      <c r="N678" s="99">
        <f t="shared" si="186"/>
        <v>0</v>
      </c>
      <c r="O678" s="103">
        <v>1.395</v>
      </c>
      <c r="P678" s="104">
        <f t="shared" si="187"/>
        <v>4.2810978023697945</v>
      </c>
      <c r="Q678" s="103">
        <v>0</v>
      </c>
      <c r="R678" s="99">
        <f t="shared" si="188"/>
        <v>0</v>
      </c>
      <c r="S678" s="103">
        <v>0</v>
      </c>
      <c r="T678" s="104">
        <f t="shared" si="189"/>
        <v>0</v>
      </c>
      <c r="U678" s="103">
        <v>0</v>
      </c>
      <c r="V678" s="99">
        <f t="shared" si="190"/>
        <v>0</v>
      </c>
      <c r="W678" s="103">
        <v>0</v>
      </c>
      <c r="X678" s="104">
        <f t="shared" si="191"/>
        <v>0</v>
      </c>
      <c r="Y678" s="103">
        <v>0</v>
      </c>
      <c r="Z678" s="99">
        <f t="shared" si="192"/>
        <v>0</v>
      </c>
      <c r="AA678" s="103">
        <v>0</v>
      </c>
      <c r="AB678" s="105">
        <f t="shared" si="193"/>
        <v>0</v>
      </c>
      <c r="AC678" s="106">
        <f t="shared" si="197"/>
        <v>3.2469999999999999</v>
      </c>
      <c r="AD678" s="105">
        <f t="shared" si="194"/>
        <v>9.9646771070213074</v>
      </c>
    </row>
    <row r="679" spans="1:30" x14ac:dyDescent="0.2">
      <c r="A679" s="101">
        <v>39393</v>
      </c>
      <c r="B679" s="102" t="s">
        <v>152</v>
      </c>
      <c r="C679" s="103">
        <v>1.284</v>
      </c>
      <c r="D679" s="104">
        <f t="shared" si="195"/>
        <v>3.9404513105683274</v>
      </c>
      <c r="E679" s="103">
        <v>0</v>
      </c>
      <c r="F679" s="99">
        <f t="shared" si="198"/>
        <v>0</v>
      </c>
      <c r="G679" s="103">
        <v>0.56499999999999995</v>
      </c>
      <c r="H679" s="104">
        <f t="shared" si="198"/>
        <v>1.733921332142605</v>
      </c>
      <c r="I679" s="103">
        <v>0</v>
      </c>
      <c r="J679" s="99">
        <f t="shared" si="184"/>
        <v>0</v>
      </c>
      <c r="K679" s="103">
        <v>0</v>
      </c>
      <c r="L679" s="104">
        <f t="shared" si="185"/>
        <v>0</v>
      </c>
      <c r="M679" s="103">
        <v>0</v>
      </c>
      <c r="N679" s="99">
        <f t="shared" si="186"/>
        <v>0</v>
      </c>
      <c r="O679" s="103">
        <v>1.3939999999999999</v>
      </c>
      <c r="P679" s="104">
        <f t="shared" si="187"/>
        <v>4.278028915056268</v>
      </c>
      <c r="Q679" s="103">
        <v>0</v>
      </c>
      <c r="R679" s="99">
        <f t="shared" si="188"/>
        <v>0</v>
      </c>
      <c r="S679" s="103">
        <v>0</v>
      </c>
      <c r="T679" s="104">
        <f t="shared" si="189"/>
        <v>0</v>
      </c>
      <c r="U679" s="103">
        <v>0.68700000000000006</v>
      </c>
      <c r="V679" s="99">
        <f t="shared" si="190"/>
        <v>2.1083255843928668</v>
      </c>
      <c r="W679" s="103">
        <v>0</v>
      </c>
      <c r="X679" s="104">
        <f t="shared" si="191"/>
        <v>0</v>
      </c>
      <c r="Y679" s="103">
        <v>0</v>
      </c>
      <c r="Z679" s="99">
        <f t="shared" si="192"/>
        <v>0</v>
      </c>
      <c r="AA679" s="103">
        <v>0</v>
      </c>
      <c r="AB679" s="105">
        <f t="shared" si="193"/>
        <v>0</v>
      </c>
      <c r="AC679" s="106">
        <f t="shared" si="197"/>
        <v>3.9299999999999997</v>
      </c>
      <c r="AD679" s="105">
        <f t="shared" si="194"/>
        <v>12.060727142160065</v>
      </c>
    </row>
    <row r="680" spans="1:30" x14ac:dyDescent="0.2">
      <c r="A680" s="101">
        <v>39394</v>
      </c>
      <c r="B680" s="102" t="s">
        <v>153</v>
      </c>
      <c r="C680" s="103">
        <v>1.28</v>
      </c>
      <c r="D680" s="104">
        <f t="shared" si="195"/>
        <v>3.9281757613142201</v>
      </c>
      <c r="E680" s="103">
        <v>0</v>
      </c>
      <c r="F680" s="99">
        <f t="shared" si="198"/>
        <v>0</v>
      </c>
      <c r="G680" s="103">
        <v>0.56599999999999995</v>
      </c>
      <c r="H680" s="104">
        <f t="shared" si="198"/>
        <v>1.7369902194561317</v>
      </c>
      <c r="I680" s="103">
        <v>0</v>
      </c>
      <c r="J680" s="99">
        <f t="shared" si="184"/>
        <v>0</v>
      </c>
      <c r="K680" s="103">
        <v>0</v>
      </c>
      <c r="L680" s="104">
        <f t="shared" si="185"/>
        <v>0</v>
      </c>
      <c r="M680" s="103">
        <v>0</v>
      </c>
      <c r="N680" s="99">
        <f t="shared" si="186"/>
        <v>0</v>
      </c>
      <c r="O680" s="103">
        <v>1.3919999999999999</v>
      </c>
      <c r="P680" s="104">
        <f t="shared" si="187"/>
        <v>4.2718911404292141</v>
      </c>
      <c r="Q680" s="103">
        <v>0</v>
      </c>
      <c r="R680" s="99">
        <f t="shared" si="188"/>
        <v>0</v>
      </c>
      <c r="S680" s="103">
        <v>0</v>
      </c>
      <c r="T680" s="104">
        <f t="shared" si="189"/>
        <v>0</v>
      </c>
      <c r="U680" s="103">
        <v>0.64100000000000001</v>
      </c>
      <c r="V680" s="99">
        <f t="shared" si="190"/>
        <v>1.967156767970637</v>
      </c>
      <c r="W680" s="103">
        <v>0</v>
      </c>
      <c r="X680" s="104">
        <f t="shared" si="191"/>
        <v>0</v>
      </c>
      <c r="Y680" s="103">
        <v>0</v>
      </c>
      <c r="Z680" s="99">
        <f t="shared" si="192"/>
        <v>0</v>
      </c>
      <c r="AA680" s="103">
        <v>0</v>
      </c>
      <c r="AB680" s="105">
        <f t="shared" si="193"/>
        <v>0</v>
      </c>
      <c r="AC680" s="106">
        <f t="shared" si="197"/>
        <v>3.879</v>
      </c>
      <c r="AD680" s="105">
        <f t="shared" si="194"/>
        <v>11.904213889170203</v>
      </c>
    </row>
    <row r="681" spans="1:30" x14ac:dyDescent="0.2">
      <c r="A681" s="101">
        <v>39395</v>
      </c>
      <c r="B681" s="102" t="s">
        <v>154</v>
      </c>
      <c r="C681" s="103">
        <v>1.2769999999999999</v>
      </c>
      <c r="D681" s="104">
        <f t="shared" si="195"/>
        <v>3.9189690993736401</v>
      </c>
      <c r="E681" s="103">
        <v>0</v>
      </c>
      <c r="F681" s="99">
        <f t="shared" si="198"/>
        <v>0</v>
      </c>
      <c r="G681" s="103">
        <v>0.56599999999999995</v>
      </c>
      <c r="H681" s="104">
        <f t="shared" si="198"/>
        <v>1.7369902194561317</v>
      </c>
      <c r="I681" s="103">
        <v>0</v>
      </c>
      <c r="J681" s="99">
        <f t="shared" si="184"/>
        <v>0</v>
      </c>
      <c r="K681" s="103">
        <v>0</v>
      </c>
      <c r="L681" s="104">
        <f t="shared" si="185"/>
        <v>0</v>
      </c>
      <c r="M681" s="103">
        <v>0</v>
      </c>
      <c r="N681" s="99">
        <f t="shared" si="186"/>
        <v>0</v>
      </c>
      <c r="O681" s="103">
        <v>1.389</v>
      </c>
      <c r="P681" s="104">
        <f t="shared" si="187"/>
        <v>4.2626844784886346</v>
      </c>
      <c r="Q681" s="103">
        <v>0</v>
      </c>
      <c r="R681" s="99">
        <f t="shared" si="188"/>
        <v>0</v>
      </c>
      <c r="S681" s="103">
        <v>0</v>
      </c>
      <c r="T681" s="104">
        <f t="shared" si="189"/>
        <v>0</v>
      </c>
      <c r="U681" s="103">
        <v>0.505</v>
      </c>
      <c r="V681" s="99">
        <f t="shared" si="190"/>
        <v>1.5497880933310009</v>
      </c>
      <c r="W681" s="103">
        <v>0</v>
      </c>
      <c r="X681" s="104">
        <f t="shared" si="191"/>
        <v>0</v>
      </c>
      <c r="Y681" s="103">
        <v>0</v>
      </c>
      <c r="Z681" s="99">
        <f t="shared" si="192"/>
        <v>0</v>
      </c>
      <c r="AA681" s="103">
        <v>0</v>
      </c>
      <c r="AB681" s="105">
        <f t="shared" si="193"/>
        <v>0</v>
      </c>
      <c r="AC681" s="106">
        <f t="shared" si="197"/>
        <v>3.7370000000000001</v>
      </c>
      <c r="AD681" s="105">
        <f t="shared" si="194"/>
        <v>11.468431890649407</v>
      </c>
    </row>
    <row r="682" spans="1:30" x14ac:dyDescent="0.2">
      <c r="A682" s="101">
        <v>39396</v>
      </c>
      <c r="B682" s="102" t="s">
        <v>155</v>
      </c>
      <c r="C682" s="103">
        <v>1.2749999999999999</v>
      </c>
      <c r="D682" s="104">
        <f t="shared" si="195"/>
        <v>3.9128313247465867</v>
      </c>
      <c r="E682" s="103">
        <v>0</v>
      </c>
      <c r="F682" s="99">
        <f t="shared" si="198"/>
        <v>0</v>
      </c>
      <c r="G682" s="103">
        <v>0.56599999999999995</v>
      </c>
      <c r="H682" s="104">
        <f t="shared" si="198"/>
        <v>1.7369902194561317</v>
      </c>
      <c r="I682" s="103">
        <v>0</v>
      </c>
      <c r="J682" s="99">
        <f t="shared" si="184"/>
        <v>0</v>
      </c>
      <c r="K682" s="103">
        <v>0</v>
      </c>
      <c r="L682" s="104">
        <f t="shared" si="185"/>
        <v>0</v>
      </c>
      <c r="M682" s="103">
        <v>0</v>
      </c>
      <c r="N682" s="99">
        <f t="shared" si="186"/>
        <v>0</v>
      </c>
      <c r="O682" s="103">
        <v>1.3879999999999999</v>
      </c>
      <c r="P682" s="104">
        <f t="shared" si="187"/>
        <v>4.2596155911751072</v>
      </c>
      <c r="Q682" s="103">
        <v>0</v>
      </c>
      <c r="R682" s="99">
        <f t="shared" si="188"/>
        <v>0</v>
      </c>
      <c r="S682" s="103">
        <v>0</v>
      </c>
      <c r="T682" s="104">
        <f t="shared" si="189"/>
        <v>0</v>
      </c>
      <c r="U682" s="103">
        <v>0.48499999999999999</v>
      </c>
      <c r="V682" s="99">
        <f t="shared" si="190"/>
        <v>1.4884103470604664</v>
      </c>
      <c r="W682" s="103">
        <v>0</v>
      </c>
      <c r="X682" s="104">
        <f t="shared" si="191"/>
        <v>0</v>
      </c>
      <c r="Y682" s="103">
        <v>0</v>
      </c>
      <c r="Z682" s="99">
        <f t="shared" si="192"/>
        <v>0</v>
      </c>
      <c r="AA682" s="103">
        <v>0</v>
      </c>
      <c r="AB682" s="105">
        <f t="shared" si="193"/>
        <v>0</v>
      </c>
      <c r="AC682" s="106">
        <f t="shared" si="197"/>
        <v>3.7139999999999995</v>
      </c>
      <c r="AD682" s="105">
        <f t="shared" si="194"/>
        <v>11.397847482438291</v>
      </c>
    </row>
    <row r="683" spans="1:30" x14ac:dyDescent="0.2">
      <c r="A683" s="101">
        <v>39397</v>
      </c>
      <c r="B683" s="102" t="s">
        <v>156</v>
      </c>
      <c r="C683" s="103">
        <v>1.2729999999999999</v>
      </c>
      <c r="D683" s="104">
        <f t="shared" si="195"/>
        <v>3.9066935501195332</v>
      </c>
      <c r="E683" s="103">
        <v>0</v>
      </c>
      <c r="F683" s="99">
        <f t="shared" si="198"/>
        <v>0</v>
      </c>
      <c r="G683" s="103">
        <v>0.56599999999999995</v>
      </c>
      <c r="H683" s="104">
        <f t="shared" si="198"/>
        <v>1.7369902194561317</v>
      </c>
      <c r="I683" s="103">
        <v>0</v>
      </c>
      <c r="J683" s="99">
        <f t="shared" si="184"/>
        <v>0</v>
      </c>
      <c r="K683" s="103">
        <v>0</v>
      </c>
      <c r="L683" s="104">
        <f t="shared" si="185"/>
        <v>0</v>
      </c>
      <c r="M683" s="103">
        <v>0</v>
      </c>
      <c r="N683" s="99">
        <f t="shared" si="186"/>
        <v>0</v>
      </c>
      <c r="O683" s="103">
        <v>1.3879999999999999</v>
      </c>
      <c r="P683" s="104">
        <f t="shared" si="187"/>
        <v>4.2596155911751072</v>
      </c>
      <c r="Q683" s="103">
        <v>0</v>
      </c>
      <c r="R683" s="99">
        <f t="shared" si="188"/>
        <v>0</v>
      </c>
      <c r="S683" s="103">
        <v>0</v>
      </c>
      <c r="T683" s="104">
        <f t="shared" si="189"/>
        <v>0</v>
      </c>
      <c r="U683" s="103">
        <v>0.376</v>
      </c>
      <c r="V683" s="99">
        <f t="shared" si="190"/>
        <v>1.1539016298860523</v>
      </c>
      <c r="W683" s="103">
        <v>0</v>
      </c>
      <c r="X683" s="104">
        <f t="shared" si="191"/>
        <v>0</v>
      </c>
      <c r="Y683" s="103">
        <v>0</v>
      </c>
      <c r="Z683" s="99">
        <f t="shared" si="192"/>
        <v>0</v>
      </c>
      <c r="AA683" s="103">
        <v>0</v>
      </c>
      <c r="AB683" s="105">
        <f t="shared" si="193"/>
        <v>0</v>
      </c>
      <c r="AC683" s="106">
        <f t="shared" si="197"/>
        <v>3.6029999999999998</v>
      </c>
      <c r="AD683" s="105">
        <f t="shared" si="194"/>
        <v>11.057200990636824</v>
      </c>
    </row>
    <row r="684" spans="1:30" x14ac:dyDescent="0.2">
      <c r="A684" s="101">
        <v>39398</v>
      </c>
      <c r="B684" s="102" t="s">
        <v>157</v>
      </c>
      <c r="C684" s="103">
        <v>1.2709999999999999</v>
      </c>
      <c r="D684" s="104">
        <f t="shared" si="195"/>
        <v>3.9005557754924798</v>
      </c>
      <c r="E684" s="103">
        <v>0</v>
      </c>
      <c r="F684" s="99">
        <f t="shared" si="198"/>
        <v>0</v>
      </c>
      <c r="G684" s="103">
        <v>0.56399999999999995</v>
      </c>
      <c r="H684" s="104">
        <f t="shared" si="198"/>
        <v>1.7308524448290783</v>
      </c>
      <c r="I684" s="103">
        <v>0</v>
      </c>
      <c r="J684" s="99">
        <f t="shared" si="184"/>
        <v>0</v>
      </c>
      <c r="K684" s="103">
        <v>0</v>
      </c>
      <c r="L684" s="104">
        <f t="shared" si="185"/>
        <v>0</v>
      </c>
      <c r="M684" s="103">
        <v>0</v>
      </c>
      <c r="N684" s="99">
        <f t="shared" si="186"/>
        <v>0</v>
      </c>
      <c r="O684" s="103">
        <v>1.385</v>
      </c>
      <c r="P684" s="104">
        <f t="shared" si="187"/>
        <v>4.2504089292345277</v>
      </c>
      <c r="Q684" s="103">
        <v>0</v>
      </c>
      <c r="R684" s="99">
        <f t="shared" si="188"/>
        <v>0</v>
      </c>
      <c r="S684" s="103">
        <v>0</v>
      </c>
      <c r="T684" s="104">
        <f t="shared" si="189"/>
        <v>0</v>
      </c>
      <c r="U684" s="103">
        <v>0.161</v>
      </c>
      <c r="V684" s="99">
        <f t="shared" si="190"/>
        <v>0.49409085747780429</v>
      </c>
      <c r="W684" s="103">
        <v>0</v>
      </c>
      <c r="X684" s="104">
        <f t="shared" si="191"/>
        <v>0</v>
      </c>
      <c r="Y684" s="103">
        <v>0</v>
      </c>
      <c r="Z684" s="99">
        <f t="shared" si="192"/>
        <v>0</v>
      </c>
      <c r="AA684" s="103">
        <v>0</v>
      </c>
      <c r="AB684" s="105">
        <f t="shared" si="193"/>
        <v>0</v>
      </c>
      <c r="AC684" s="106">
        <f t="shared" si="197"/>
        <v>3.3809999999999998</v>
      </c>
      <c r="AD684" s="105">
        <f t="shared" si="194"/>
        <v>10.375908007033889</v>
      </c>
    </row>
    <row r="685" spans="1:30" x14ac:dyDescent="0.2">
      <c r="A685" s="101">
        <v>39399</v>
      </c>
      <c r="B685" s="102" t="s">
        <v>158</v>
      </c>
      <c r="C685" s="103">
        <v>1.2689999999999999</v>
      </c>
      <c r="D685" s="104">
        <f t="shared" si="195"/>
        <v>3.8944180008654263</v>
      </c>
      <c r="E685" s="103">
        <v>0</v>
      </c>
      <c r="F685" s="99">
        <f t="shared" si="198"/>
        <v>0</v>
      </c>
      <c r="G685" s="103">
        <v>0.56499999999999995</v>
      </c>
      <c r="H685" s="104">
        <f t="shared" si="198"/>
        <v>1.733921332142605</v>
      </c>
      <c r="I685" s="103">
        <v>0</v>
      </c>
      <c r="J685" s="99">
        <f t="shared" si="184"/>
        <v>0</v>
      </c>
      <c r="K685" s="103">
        <v>0</v>
      </c>
      <c r="L685" s="104">
        <f t="shared" si="185"/>
        <v>0</v>
      </c>
      <c r="M685" s="103">
        <v>0</v>
      </c>
      <c r="N685" s="99">
        <f t="shared" si="186"/>
        <v>0</v>
      </c>
      <c r="O685" s="103">
        <v>1.3859999999999999</v>
      </c>
      <c r="P685" s="104">
        <f t="shared" si="187"/>
        <v>4.2534778165480542</v>
      </c>
      <c r="Q685" s="103">
        <v>0</v>
      </c>
      <c r="R685" s="99">
        <f t="shared" si="188"/>
        <v>0</v>
      </c>
      <c r="S685" s="103">
        <v>0</v>
      </c>
      <c r="T685" s="104">
        <f t="shared" si="189"/>
        <v>0</v>
      </c>
      <c r="U685" s="103">
        <v>0.56399999999999995</v>
      </c>
      <c r="V685" s="99">
        <f t="shared" si="190"/>
        <v>1.7308524448290783</v>
      </c>
      <c r="W685" s="103">
        <v>0</v>
      </c>
      <c r="X685" s="104">
        <f t="shared" si="191"/>
        <v>0</v>
      </c>
      <c r="Y685" s="103">
        <v>0</v>
      </c>
      <c r="Z685" s="99">
        <f t="shared" si="192"/>
        <v>0</v>
      </c>
      <c r="AA685" s="103">
        <v>0</v>
      </c>
      <c r="AB685" s="105">
        <f t="shared" si="193"/>
        <v>0</v>
      </c>
      <c r="AC685" s="106">
        <f t="shared" si="197"/>
        <v>3.7839999999999998</v>
      </c>
      <c r="AD685" s="105">
        <f t="shared" si="194"/>
        <v>11.612669594385164</v>
      </c>
    </row>
    <row r="686" spans="1:30" x14ac:dyDescent="0.2">
      <c r="A686" s="101">
        <v>39400</v>
      </c>
      <c r="B686" s="102" t="s">
        <v>159</v>
      </c>
      <c r="C686" s="103">
        <v>1.268</v>
      </c>
      <c r="D686" s="104">
        <f t="shared" si="195"/>
        <v>3.8913491135518994</v>
      </c>
      <c r="E686" s="103">
        <v>0</v>
      </c>
      <c r="F686" s="99">
        <f t="shared" ref="F686:H701" si="199">E686*1000000/325851</f>
        <v>0</v>
      </c>
      <c r="G686" s="103">
        <v>0.56299999999999994</v>
      </c>
      <c r="H686" s="104">
        <f t="shared" si="199"/>
        <v>1.7277835575155516</v>
      </c>
      <c r="I686" s="103">
        <v>0</v>
      </c>
      <c r="J686" s="99">
        <f t="shared" si="184"/>
        <v>0</v>
      </c>
      <c r="K686" s="103">
        <v>0</v>
      </c>
      <c r="L686" s="104">
        <f t="shared" si="185"/>
        <v>0</v>
      </c>
      <c r="M686" s="103">
        <v>0</v>
      </c>
      <c r="N686" s="99">
        <f t="shared" si="186"/>
        <v>0</v>
      </c>
      <c r="O686" s="103">
        <v>1.3839999999999999</v>
      </c>
      <c r="P686" s="104">
        <f t="shared" si="187"/>
        <v>4.2473400419210003</v>
      </c>
      <c r="Q686" s="103">
        <v>0</v>
      </c>
      <c r="R686" s="99">
        <f t="shared" si="188"/>
        <v>0</v>
      </c>
      <c r="S686" s="103">
        <v>0</v>
      </c>
      <c r="T686" s="104">
        <f t="shared" si="189"/>
        <v>0</v>
      </c>
      <c r="U686" s="103">
        <v>8.9999999999999993E-3</v>
      </c>
      <c r="V686" s="99">
        <f t="shared" si="190"/>
        <v>2.7619985821740613E-2</v>
      </c>
      <c r="W686" s="103">
        <v>0</v>
      </c>
      <c r="X686" s="104">
        <f t="shared" si="191"/>
        <v>0</v>
      </c>
      <c r="Y686" s="103">
        <v>0</v>
      </c>
      <c r="Z686" s="99">
        <f t="shared" si="192"/>
        <v>0</v>
      </c>
      <c r="AA686" s="103">
        <v>0</v>
      </c>
      <c r="AB686" s="105">
        <f t="shared" si="193"/>
        <v>0</v>
      </c>
      <c r="AC686" s="106">
        <f t="shared" si="197"/>
        <v>3.2239999999999998</v>
      </c>
      <c r="AD686" s="105">
        <f t="shared" si="194"/>
        <v>9.8940926988101907</v>
      </c>
    </row>
    <row r="687" spans="1:30" x14ac:dyDescent="0.2">
      <c r="A687" s="101">
        <v>39401</v>
      </c>
      <c r="B687" s="102" t="s">
        <v>160</v>
      </c>
      <c r="C687" s="103">
        <v>1.2649999999999999</v>
      </c>
      <c r="D687" s="104">
        <f t="shared" si="195"/>
        <v>3.8821424516113194</v>
      </c>
      <c r="E687" s="103">
        <v>0</v>
      </c>
      <c r="F687" s="99">
        <f t="shared" si="199"/>
        <v>0</v>
      </c>
      <c r="G687" s="103">
        <v>0.56399999999999995</v>
      </c>
      <c r="H687" s="104">
        <f t="shared" si="199"/>
        <v>1.7308524448290783</v>
      </c>
      <c r="I687" s="103">
        <v>0</v>
      </c>
      <c r="J687" s="99">
        <f t="shared" si="184"/>
        <v>0</v>
      </c>
      <c r="K687" s="103">
        <v>0</v>
      </c>
      <c r="L687" s="104">
        <f t="shared" si="185"/>
        <v>0</v>
      </c>
      <c r="M687" s="103">
        <v>0</v>
      </c>
      <c r="N687" s="99">
        <f t="shared" si="186"/>
        <v>0</v>
      </c>
      <c r="O687" s="103">
        <v>1.3320000000000001</v>
      </c>
      <c r="P687" s="104">
        <f t="shared" si="187"/>
        <v>4.0877579016176107</v>
      </c>
      <c r="Q687" s="103">
        <v>0</v>
      </c>
      <c r="R687" s="99">
        <f t="shared" si="188"/>
        <v>0</v>
      </c>
      <c r="S687" s="103">
        <v>0</v>
      </c>
      <c r="T687" s="104">
        <f t="shared" si="189"/>
        <v>0</v>
      </c>
      <c r="U687" s="103">
        <v>0</v>
      </c>
      <c r="V687" s="99">
        <f t="shared" si="190"/>
        <v>0</v>
      </c>
      <c r="W687" s="103">
        <v>0</v>
      </c>
      <c r="X687" s="104">
        <f t="shared" si="191"/>
        <v>0</v>
      </c>
      <c r="Y687" s="103">
        <v>0</v>
      </c>
      <c r="Z687" s="99">
        <f t="shared" si="192"/>
        <v>0</v>
      </c>
      <c r="AA687" s="103">
        <v>0</v>
      </c>
      <c r="AB687" s="105">
        <f t="shared" si="193"/>
        <v>0</v>
      </c>
      <c r="AC687" s="106">
        <f t="shared" si="197"/>
        <v>3.1609999999999996</v>
      </c>
      <c r="AD687" s="105">
        <f t="shared" si="194"/>
        <v>9.7007527980580068</v>
      </c>
    </row>
    <row r="688" spans="1:30" x14ac:dyDescent="0.2">
      <c r="A688" s="101">
        <v>39402</v>
      </c>
      <c r="B688" s="102" t="s">
        <v>161</v>
      </c>
      <c r="C688" s="103">
        <v>1.2609999999999999</v>
      </c>
      <c r="D688" s="104">
        <f t="shared" si="195"/>
        <v>3.8698669023572125</v>
      </c>
      <c r="E688" s="103">
        <v>0</v>
      </c>
      <c r="F688" s="99">
        <f t="shared" si="199"/>
        <v>0</v>
      </c>
      <c r="G688" s="103">
        <v>0.56200000000000006</v>
      </c>
      <c r="H688" s="104">
        <f t="shared" si="199"/>
        <v>1.7247146702020248</v>
      </c>
      <c r="I688" s="103">
        <v>0</v>
      </c>
      <c r="J688" s="99">
        <f t="shared" si="184"/>
        <v>0</v>
      </c>
      <c r="K688" s="103">
        <v>0</v>
      </c>
      <c r="L688" s="104">
        <f t="shared" si="185"/>
        <v>0</v>
      </c>
      <c r="M688" s="103">
        <v>0</v>
      </c>
      <c r="N688" s="99">
        <f t="shared" si="186"/>
        <v>0</v>
      </c>
      <c r="O688" s="103">
        <v>1.385</v>
      </c>
      <c r="P688" s="104">
        <f t="shared" si="187"/>
        <v>4.2504089292345277</v>
      </c>
      <c r="Q688" s="103">
        <v>0</v>
      </c>
      <c r="R688" s="99">
        <f t="shared" si="188"/>
        <v>0</v>
      </c>
      <c r="S688" s="103">
        <v>0</v>
      </c>
      <c r="T688" s="104">
        <f t="shared" si="189"/>
        <v>0</v>
      </c>
      <c r="U688" s="103">
        <v>0</v>
      </c>
      <c r="V688" s="99">
        <f t="shared" si="190"/>
        <v>0</v>
      </c>
      <c r="W688" s="103">
        <v>0</v>
      </c>
      <c r="X688" s="104">
        <f t="shared" si="191"/>
        <v>0</v>
      </c>
      <c r="Y688" s="103">
        <v>0</v>
      </c>
      <c r="Z688" s="99">
        <f t="shared" si="192"/>
        <v>0</v>
      </c>
      <c r="AA688" s="103">
        <v>0</v>
      </c>
      <c r="AB688" s="105">
        <f t="shared" si="193"/>
        <v>0</v>
      </c>
      <c r="AC688" s="106">
        <f t="shared" si="197"/>
        <v>3.2080000000000002</v>
      </c>
      <c r="AD688" s="105">
        <f t="shared" si="194"/>
        <v>9.8449905017937649</v>
      </c>
    </row>
    <row r="689" spans="1:30" x14ac:dyDescent="0.2">
      <c r="A689" s="101">
        <v>39403</v>
      </c>
      <c r="B689" s="102" t="s">
        <v>162</v>
      </c>
      <c r="C689" s="103">
        <v>1.2589999999999999</v>
      </c>
      <c r="D689" s="104">
        <f t="shared" si="195"/>
        <v>3.8637291277301591</v>
      </c>
      <c r="E689" s="103">
        <v>0</v>
      </c>
      <c r="F689" s="99">
        <f t="shared" si="199"/>
        <v>0</v>
      </c>
      <c r="G689" s="103">
        <v>0.56299999999999994</v>
      </c>
      <c r="H689" s="104">
        <f t="shared" si="199"/>
        <v>1.7277835575155516</v>
      </c>
      <c r="I689" s="103">
        <v>0</v>
      </c>
      <c r="J689" s="99">
        <f t="shared" si="184"/>
        <v>0</v>
      </c>
      <c r="K689" s="103">
        <v>0</v>
      </c>
      <c r="L689" s="104">
        <f t="shared" si="185"/>
        <v>0</v>
      </c>
      <c r="M689" s="103">
        <v>0</v>
      </c>
      <c r="N689" s="99">
        <f t="shared" si="186"/>
        <v>0</v>
      </c>
      <c r="O689" s="103">
        <v>1.3859999999999999</v>
      </c>
      <c r="P689" s="104">
        <f t="shared" si="187"/>
        <v>4.2534778165480542</v>
      </c>
      <c r="Q689" s="103">
        <v>0</v>
      </c>
      <c r="R689" s="99">
        <f t="shared" si="188"/>
        <v>0</v>
      </c>
      <c r="S689" s="103">
        <v>0</v>
      </c>
      <c r="T689" s="104">
        <f t="shared" si="189"/>
        <v>0</v>
      </c>
      <c r="U689" s="103">
        <v>0</v>
      </c>
      <c r="V689" s="99">
        <f t="shared" si="190"/>
        <v>0</v>
      </c>
      <c r="W689" s="103">
        <v>0</v>
      </c>
      <c r="X689" s="104">
        <f t="shared" si="191"/>
        <v>0</v>
      </c>
      <c r="Y689" s="103">
        <v>0</v>
      </c>
      <c r="Z689" s="99">
        <f t="shared" si="192"/>
        <v>0</v>
      </c>
      <c r="AA689" s="103">
        <v>0</v>
      </c>
      <c r="AB689" s="105">
        <f t="shared" si="193"/>
        <v>0</v>
      </c>
      <c r="AC689" s="106">
        <f t="shared" si="197"/>
        <v>3.2079999999999997</v>
      </c>
      <c r="AD689" s="105">
        <f t="shared" si="194"/>
        <v>9.8449905017937631</v>
      </c>
    </row>
    <row r="690" spans="1:30" x14ac:dyDescent="0.2">
      <c r="A690" s="101">
        <v>39404</v>
      </c>
      <c r="B690" s="102" t="s">
        <v>163</v>
      </c>
      <c r="C690" s="103">
        <v>1.2569999999999999</v>
      </c>
      <c r="D690" s="104">
        <f t="shared" si="195"/>
        <v>3.8575913531031052</v>
      </c>
      <c r="E690" s="103">
        <v>0</v>
      </c>
      <c r="F690" s="99">
        <f t="shared" si="199"/>
        <v>0</v>
      </c>
      <c r="G690" s="103">
        <v>0.56200000000000006</v>
      </c>
      <c r="H690" s="104">
        <f t="shared" si="199"/>
        <v>1.7247146702020248</v>
      </c>
      <c r="I690" s="103">
        <v>0</v>
      </c>
      <c r="J690" s="99">
        <f t="shared" si="184"/>
        <v>0</v>
      </c>
      <c r="K690" s="103">
        <v>0</v>
      </c>
      <c r="L690" s="104">
        <f t="shared" si="185"/>
        <v>0</v>
      </c>
      <c r="M690" s="103">
        <v>0</v>
      </c>
      <c r="N690" s="99">
        <f t="shared" si="186"/>
        <v>0</v>
      </c>
      <c r="O690" s="103">
        <v>1.383</v>
      </c>
      <c r="P690" s="104">
        <f t="shared" si="187"/>
        <v>4.2442711546074738</v>
      </c>
      <c r="Q690" s="103">
        <v>0</v>
      </c>
      <c r="R690" s="99">
        <f t="shared" si="188"/>
        <v>0</v>
      </c>
      <c r="S690" s="103">
        <v>0</v>
      </c>
      <c r="T690" s="104">
        <f t="shared" si="189"/>
        <v>0</v>
      </c>
      <c r="U690" s="103">
        <v>0.28899999999999998</v>
      </c>
      <c r="V690" s="99">
        <f t="shared" si="190"/>
        <v>0.88690843360922633</v>
      </c>
      <c r="W690" s="103">
        <v>0</v>
      </c>
      <c r="X690" s="104">
        <f t="shared" si="191"/>
        <v>0</v>
      </c>
      <c r="Y690" s="103">
        <v>0</v>
      </c>
      <c r="Z690" s="99">
        <f t="shared" si="192"/>
        <v>0</v>
      </c>
      <c r="AA690" s="103">
        <v>0</v>
      </c>
      <c r="AB690" s="105">
        <f t="shared" si="193"/>
        <v>0</v>
      </c>
      <c r="AC690" s="106">
        <f t="shared" si="197"/>
        <v>3.4910000000000001</v>
      </c>
      <c r="AD690" s="105">
        <f t="shared" si="194"/>
        <v>10.713485611521831</v>
      </c>
    </row>
    <row r="691" spans="1:30" x14ac:dyDescent="0.2">
      <c r="A691" s="101">
        <v>39405</v>
      </c>
      <c r="B691" s="102" t="s">
        <v>164</v>
      </c>
      <c r="C691" s="103">
        <v>1.2529999999999999</v>
      </c>
      <c r="D691" s="104">
        <f t="shared" si="195"/>
        <v>3.8453158038489983</v>
      </c>
      <c r="E691" s="103">
        <v>0</v>
      </c>
      <c r="F691" s="99">
        <f t="shared" si="199"/>
        <v>0</v>
      </c>
      <c r="G691" s="103">
        <v>0.56200000000000006</v>
      </c>
      <c r="H691" s="104">
        <f t="shared" si="199"/>
        <v>1.7247146702020248</v>
      </c>
      <c r="I691" s="103">
        <v>0</v>
      </c>
      <c r="J691" s="99">
        <f t="shared" si="184"/>
        <v>0</v>
      </c>
      <c r="K691" s="103">
        <v>0</v>
      </c>
      <c r="L691" s="104">
        <f t="shared" si="185"/>
        <v>0</v>
      </c>
      <c r="M691" s="103">
        <v>0</v>
      </c>
      <c r="N691" s="99">
        <f t="shared" si="186"/>
        <v>0</v>
      </c>
      <c r="O691" s="103">
        <v>1.38</v>
      </c>
      <c r="P691" s="104">
        <f t="shared" si="187"/>
        <v>4.2350644926668934</v>
      </c>
      <c r="Q691" s="103">
        <v>0</v>
      </c>
      <c r="R691" s="99">
        <f t="shared" si="188"/>
        <v>0</v>
      </c>
      <c r="S691" s="103">
        <v>0</v>
      </c>
      <c r="T691" s="104">
        <f t="shared" si="189"/>
        <v>0</v>
      </c>
      <c r="U691" s="103">
        <v>0.26200000000000001</v>
      </c>
      <c r="V691" s="99">
        <f t="shared" si="190"/>
        <v>0.80404847614400443</v>
      </c>
      <c r="W691" s="103">
        <v>0</v>
      </c>
      <c r="X691" s="104">
        <f t="shared" si="191"/>
        <v>0</v>
      </c>
      <c r="Y691" s="103">
        <v>0</v>
      </c>
      <c r="Z691" s="99">
        <f t="shared" si="192"/>
        <v>0</v>
      </c>
      <c r="AA691" s="103">
        <v>0</v>
      </c>
      <c r="AB691" s="105">
        <f t="shared" si="193"/>
        <v>0</v>
      </c>
      <c r="AC691" s="106">
        <f t="shared" si="197"/>
        <v>3.4569999999999999</v>
      </c>
      <c r="AD691" s="105">
        <f t="shared" si="194"/>
        <v>10.609143442861921</v>
      </c>
    </row>
    <row r="692" spans="1:30" x14ac:dyDescent="0.2">
      <c r="A692" s="101">
        <v>39406</v>
      </c>
      <c r="B692" s="102" t="s">
        <v>165</v>
      </c>
      <c r="C692" s="103">
        <v>1.252</v>
      </c>
      <c r="D692" s="104">
        <f t="shared" si="195"/>
        <v>3.8422469165354718</v>
      </c>
      <c r="E692" s="103">
        <v>0</v>
      </c>
      <c r="F692" s="99">
        <f t="shared" si="199"/>
        <v>0</v>
      </c>
      <c r="G692" s="103">
        <v>0.56100000000000005</v>
      </c>
      <c r="H692" s="104">
        <f t="shared" si="199"/>
        <v>1.7216457828884981</v>
      </c>
      <c r="I692" s="103">
        <v>0</v>
      </c>
      <c r="J692" s="99">
        <f t="shared" si="184"/>
        <v>0</v>
      </c>
      <c r="K692" s="103">
        <v>0</v>
      </c>
      <c r="L692" s="104">
        <f t="shared" si="185"/>
        <v>0</v>
      </c>
      <c r="M692" s="103">
        <v>0</v>
      </c>
      <c r="N692" s="99">
        <f t="shared" si="186"/>
        <v>0</v>
      </c>
      <c r="O692" s="103">
        <v>1.379</v>
      </c>
      <c r="P692" s="104">
        <f t="shared" si="187"/>
        <v>4.2319956053533669</v>
      </c>
      <c r="Q692" s="103">
        <v>0</v>
      </c>
      <c r="R692" s="99">
        <f t="shared" si="188"/>
        <v>0</v>
      </c>
      <c r="S692" s="103">
        <v>0</v>
      </c>
      <c r="T692" s="104">
        <f t="shared" si="189"/>
        <v>0</v>
      </c>
      <c r="U692" s="103">
        <v>0.52100000000000002</v>
      </c>
      <c r="V692" s="99">
        <f t="shared" si="190"/>
        <v>1.5988902903474287</v>
      </c>
      <c r="W692" s="103">
        <v>0</v>
      </c>
      <c r="X692" s="104">
        <f t="shared" si="191"/>
        <v>0</v>
      </c>
      <c r="Y692" s="103">
        <v>0</v>
      </c>
      <c r="Z692" s="99">
        <f t="shared" si="192"/>
        <v>0</v>
      </c>
      <c r="AA692" s="103">
        <v>8.9999999999999993E-3</v>
      </c>
      <c r="AB692" s="105">
        <f t="shared" si="193"/>
        <v>2.7619985821740613E-2</v>
      </c>
      <c r="AC692" s="106">
        <f t="shared" si="197"/>
        <v>3.722</v>
      </c>
      <c r="AD692" s="105">
        <f t="shared" si="194"/>
        <v>11.422398580946506</v>
      </c>
    </row>
    <row r="693" spans="1:30" x14ac:dyDescent="0.2">
      <c r="A693" s="101">
        <v>39407</v>
      </c>
      <c r="B693" s="102" t="s">
        <v>166</v>
      </c>
      <c r="C693" s="103">
        <v>1.2490000000000001</v>
      </c>
      <c r="D693" s="104">
        <f t="shared" si="195"/>
        <v>3.8330402545948914</v>
      </c>
      <c r="E693" s="103">
        <v>0</v>
      </c>
      <c r="F693" s="99">
        <f t="shared" si="199"/>
        <v>0</v>
      </c>
      <c r="G693" s="103">
        <v>0.56100000000000005</v>
      </c>
      <c r="H693" s="104">
        <f t="shared" si="199"/>
        <v>1.7216457828884981</v>
      </c>
      <c r="I693" s="103">
        <v>0</v>
      </c>
      <c r="J693" s="99">
        <f t="shared" si="184"/>
        <v>0</v>
      </c>
      <c r="K693" s="103">
        <v>0</v>
      </c>
      <c r="L693" s="104">
        <f t="shared" si="185"/>
        <v>0</v>
      </c>
      <c r="M693" s="103">
        <v>0</v>
      </c>
      <c r="N693" s="99">
        <f t="shared" si="186"/>
        <v>0</v>
      </c>
      <c r="O693" s="103">
        <v>1.379</v>
      </c>
      <c r="P693" s="104">
        <f t="shared" si="187"/>
        <v>4.2319956053533669</v>
      </c>
      <c r="Q693" s="103">
        <v>0</v>
      </c>
      <c r="R693" s="99">
        <f t="shared" si="188"/>
        <v>0</v>
      </c>
      <c r="S693" s="103">
        <v>0</v>
      </c>
      <c r="T693" s="104">
        <f t="shared" si="189"/>
        <v>0</v>
      </c>
      <c r="U693" s="103">
        <v>1.7000000000000001E-2</v>
      </c>
      <c r="V693" s="99">
        <f t="shared" si="190"/>
        <v>5.2171084329954487E-2</v>
      </c>
      <c r="W693" s="103">
        <v>0</v>
      </c>
      <c r="X693" s="104">
        <f t="shared" si="191"/>
        <v>0</v>
      </c>
      <c r="Y693" s="103">
        <v>0</v>
      </c>
      <c r="Z693" s="99">
        <f t="shared" si="192"/>
        <v>0</v>
      </c>
      <c r="AA693" s="103">
        <v>0</v>
      </c>
      <c r="AB693" s="105">
        <f t="shared" si="193"/>
        <v>0</v>
      </c>
      <c r="AC693" s="106">
        <f t="shared" si="197"/>
        <v>3.206</v>
      </c>
      <c r="AD693" s="105">
        <f t="shared" si="194"/>
        <v>9.8388527271667119</v>
      </c>
    </row>
    <row r="694" spans="1:30" x14ac:dyDescent="0.2">
      <c r="A694" s="101">
        <v>39408</v>
      </c>
      <c r="B694" s="102" t="s">
        <v>167</v>
      </c>
      <c r="C694" s="103">
        <v>1.248</v>
      </c>
      <c r="D694" s="104">
        <f t="shared" si="195"/>
        <v>3.8299713672813649</v>
      </c>
      <c r="E694" s="103">
        <v>0</v>
      </c>
      <c r="F694" s="99">
        <f t="shared" si="199"/>
        <v>0</v>
      </c>
      <c r="G694" s="103">
        <v>0.56100000000000005</v>
      </c>
      <c r="H694" s="104">
        <f t="shared" si="199"/>
        <v>1.7216457828884981</v>
      </c>
      <c r="I694" s="103">
        <v>0</v>
      </c>
      <c r="J694" s="99">
        <f t="shared" si="184"/>
        <v>0</v>
      </c>
      <c r="K694" s="103">
        <v>0</v>
      </c>
      <c r="L694" s="104">
        <f t="shared" si="185"/>
        <v>0</v>
      </c>
      <c r="M694" s="103">
        <v>0</v>
      </c>
      <c r="N694" s="99">
        <f t="shared" si="186"/>
        <v>0</v>
      </c>
      <c r="O694" s="103">
        <v>1.38</v>
      </c>
      <c r="P694" s="104">
        <f t="shared" si="187"/>
        <v>4.2350644926668934</v>
      </c>
      <c r="Q694" s="103">
        <v>0</v>
      </c>
      <c r="R694" s="99">
        <f t="shared" si="188"/>
        <v>0</v>
      </c>
      <c r="S694" s="103">
        <v>0</v>
      </c>
      <c r="T694" s="104">
        <f t="shared" si="189"/>
        <v>0</v>
      </c>
      <c r="U694" s="103">
        <v>0</v>
      </c>
      <c r="V694" s="99">
        <f t="shared" si="190"/>
        <v>0</v>
      </c>
      <c r="W694" s="103">
        <v>0</v>
      </c>
      <c r="X694" s="104">
        <f t="shared" si="191"/>
        <v>0</v>
      </c>
      <c r="Y694" s="103">
        <v>0</v>
      </c>
      <c r="Z694" s="99">
        <f t="shared" si="192"/>
        <v>0</v>
      </c>
      <c r="AA694" s="103">
        <v>0</v>
      </c>
      <c r="AB694" s="105">
        <f t="shared" si="193"/>
        <v>0</v>
      </c>
      <c r="AC694" s="106">
        <f t="shared" si="197"/>
        <v>3.1890000000000001</v>
      </c>
      <c r="AD694" s="105">
        <f t="shared" si="194"/>
        <v>9.786681642836756</v>
      </c>
    </row>
    <row r="695" spans="1:30" x14ac:dyDescent="0.2">
      <c r="A695" s="101">
        <v>39409</v>
      </c>
      <c r="B695" s="102" t="s">
        <v>168</v>
      </c>
      <c r="C695" s="103">
        <v>1.2450000000000001</v>
      </c>
      <c r="D695" s="104">
        <f t="shared" si="195"/>
        <v>3.8207647053407845</v>
      </c>
      <c r="E695" s="103">
        <v>0</v>
      </c>
      <c r="F695" s="99">
        <f t="shared" si="199"/>
        <v>0</v>
      </c>
      <c r="G695" s="103">
        <v>0.27600000000000002</v>
      </c>
      <c r="H695" s="104">
        <f t="shared" si="199"/>
        <v>0.8470128985333788</v>
      </c>
      <c r="I695" s="103">
        <v>0</v>
      </c>
      <c r="J695" s="99">
        <f t="shared" si="184"/>
        <v>0</v>
      </c>
      <c r="K695" s="103">
        <v>0</v>
      </c>
      <c r="L695" s="104">
        <f t="shared" si="185"/>
        <v>0</v>
      </c>
      <c r="M695" s="103">
        <v>0</v>
      </c>
      <c r="N695" s="99">
        <f t="shared" si="186"/>
        <v>0</v>
      </c>
      <c r="O695" s="103">
        <v>1.3779999999999999</v>
      </c>
      <c r="P695" s="104">
        <f t="shared" si="187"/>
        <v>4.2289267180398404</v>
      </c>
      <c r="Q695" s="103">
        <v>0</v>
      </c>
      <c r="R695" s="99">
        <f t="shared" si="188"/>
        <v>0</v>
      </c>
      <c r="S695" s="103">
        <v>0</v>
      </c>
      <c r="T695" s="104">
        <f t="shared" si="189"/>
        <v>0</v>
      </c>
      <c r="U695" s="103">
        <v>0</v>
      </c>
      <c r="V695" s="99">
        <f t="shared" si="190"/>
        <v>0</v>
      </c>
      <c r="W695" s="103">
        <v>0</v>
      </c>
      <c r="X695" s="104">
        <f t="shared" si="191"/>
        <v>0</v>
      </c>
      <c r="Y695" s="103">
        <v>0</v>
      </c>
      <c r="Z695" s="99">
        <f t="shared" si="192"/>
        <v>0</v>
      </c>
      <c r="AA695" s="103">
        <v>0</v>
      </c>
      <c r="AB695" s="105">
        <f t="shared" si="193"/>
        <v>0</v>
      </c>
      <c r="AC695" s="106">
        <f t="shared" si="197"/>
        <v>2.899</v>
      </c>
      <c r="AD695" s="105">
        <f t="shared" si="194"/>
        <v>8.8967043219140045</v>
      </c>
    </row>
    <row r="696" spans="1:30" x14ac:dyDescent="0.2">
      <c r="A696" s="101">
        <v>39410</v>
      </c>
      <c r="B696" s="102" t="s">
        <v>169</v>
      </c>
      <c r="C696" s="103">
        <v>1.2430000000000001</v>
      </c>
      <c r="D696" s="104">
        <f t="shared" si="195"/>
        <v>3.814626930713731</v>
      </c>
      <c r="E696" s="103">
        <v>0</v>
      </c>
      <c r="F696" s="99">
        <f t="shared" si="199"/>
        <v>0</v>
      </c>
      <c r="G696" s="103">
        <v>0</v>
      </c>
      <c r="H696" s="104">
        <f t="shared" si="199"/>
        <v>0</v>
      </c>
      <c r="I696" s="103">
        <v>0</v>
      </c>
      <c r="J696" s="99">
        <f t="shared" si="184"/>
        <v>0</v>
      </c>
      <c r="K696" s="103">
        <v>0</v>
      </c>
      <c r="L696" s="104">
        <f t="shared" si="185"/>
        <v>0</v>
      </c>
      <c r="M696" s="103">
        <v>0</v>
      </c>
      <c r="N696" s="99">
        <f t="shared" si="186"/>
        <v>0</v>
      </c>
      <c r="O696" s="103">
        <v>1.379</v>
      </c>
      <c r="P696" s="104">
        <f t="shared" si="187"/>
        <v>4.2319956053533669</v>
      </c>
      <c r="Q696" s="103">
        <v>0</v>
      </c>
      <c r="R696" s="99">
        <f t="shared" si="188"/>
        <v>0</v>
      </c>
      <c r="S696" s="103">
        <v>0</v>
      </c>
      <c r="T696" s="104">
        <f t="shared" si="189"/>
        <v>0</v>
      </c>
      <c r="U696" s="103">
        <v>0</v>
      </c>
      <c r="V696" s="99">
        <f t="shared" si="190"/>
        <v>0</v>
      </c>
      <c r="W696" s="103">
        <v>0</v>
      </c>
      <c r="X696" s="104">
        <f t="shared" si="191"/>
        <v>0</v>
      </c>
      <c r="Y696" s="103">
        <v>0</v>
      </c>
      <c r="Z696" s="99">
        <f t="shared" si="192"/>
        <v>0</v>
      </c>
      <c r="AA696" s="103">
        <v>0</v>
      </c>
      <c r="AB696" s="105">
        <f t="shared" si="193"/>
        <v>0</v>
      </c>
      <c r="AC696" s="106">
        <f t="shared" si="197"/>
        <v>2.6219999999999999</v>
      </c>
      <c r="AD696" s="105">
        <f t="shared" si="194"/>
        <v>8.0466225360670975</v>
      </c>
    </row>
    <row r="697" spans="1:30" x14ac:dyDescent="0.2">
      <c r="A697" s="101">
        <v>39411</v>
      </c>
      <c r="B697" s="102" t="s">
        <v>170</v>
      </c>
      <c r="C697" s="103">
        <v>1.242</v>
      </c>
      <c r="D697" s="104">
        <f t="shared" si="195"/>
        <v>3.8115580434002045</v>
      </c>
      <c r="E697" s="103">
        <v>0</v>
      </c>
      <c r="F697" s="99">
        <f t="shared" si="199"/>
        <v>0</v>
      </c>
      <c r="G697" s="103">
        <v>0</v>
      </c>
      <c r="H697" s="104">
        <f t="shared" si="199"/>
        <v>0</v>
      </c>
      <c r="I697" s="103">
        <v>0</v>
      </c>
      <c r="J697" s="99">
        <f t="shared" si="184"/>
        <v>0</v>
      </c>
      <c r="K697" s="103">
        <v>0</v>
      </c>
      <c r="L697" s="104">
        <f t="shared" si="185"/>
        <v>0</v>
      </c>
      <c r="M697" s="103">
        <v>0</v>
      </c>
      <c r="N697" s="99">
        <f t="shared" si="186"/>
        <v>0</v>
      </c>
      <c r="O697" s="103">
        <v>1.381</v>
      </c>
      <c r="P697" s="104">
        <f t="shared" si="187"/>
        <v>4.2381333799804208</v>
      </c>
      <c r="Q697" s="103">
        <v>0</v>
      </c>
      <c r="R697" s="99">
        <f t="shared" si="188"/>
        <v>0</v>
      </c>
      <c r="S697" s="103">
        <v>0</v>
      </c>
      <c r="T697" s="104">
        <f t="shared" si="189"/>
        <v>0</v>
      </c>
      <c r="U697" s="103">
        <v>0</v>
      </c>
      <c r="V697" s="99">
        <f t="shared" si="190"/>
        <v>0</v>
      </c>
      <c r="W697" s="103">
        <v>0</v>
      </c>
      <c r="X697" s="104">
        <f t="shared" si="191"/>
        <v>0</v>
      </c>
      <c r="Y697" s="103">
        <v>0</v>
      </c>
      <c r="Z697" s="99">
        <f t="shared" si="192"/>
        <v>0</v>
      </c>
      <c r="AA697" s="103">
        <v>0</v>
      </c>
      <c r="AB697" s="105">
        <f t="shared" si="193"/>
        <v>0</v>
      </c>
      <c r="AC697" s="106">
        <f t="shared" si="197"/>
        <v>2.6230000000000002</v>
      </c>
      <c r="AD697" s="105">
        <f t="shared" si="194"/>
        <v>8.049691423380624</v>
      </c>
    </row>
    <row r="698" spans="1:30" x14ac:dyDescent="0.2">
      <c r="A698" s="101">
        <v>39412</v>
      </c>
      <c r="B698" s="102" t="s">
        <v>171</v>
      </c>
      <c r="C698" s="103">
        <v>1.24</v>
      </c>
      <c r="D698" s="104">
        <f t="shared" si="195"/>
        <v>3.8054202687731511</v>
      </c>
      <c r="E698" s="103">
        <v>0</v>
      </c>
      <c r="F698" s="99">
        <f t="shared" si="199"/>
        <v>0</v>
      </c>
      <c r="G698" s="103">
        <v>0.48099999999999998</v>
      </c>
      <c r="H698" s="104">
        <f t="shared" si="199"/>
        <v>1.4761347978063593</v>
      </c>
      <c r="I698" s="103">
        <v>0</v>
      </c>
      <c r="J698" s="99">
        <f t="shared" si="184"/>
        <v>0</v>
      </c>
      <c r="K698" s="103">
        <v>0</v>
      </c>
      <c r="L698" s="104">
        <f t="shared" si="185"/>
        <v>0</v>
      </c>
      <c r="M698" s="103">
        <v>0</v>
      </c>
      <c r="N698" s="99">
        <f t="shared" si="186"/>
        <v>0</v>
      </c>
      <c r="O698" s="103">
        <v>1.381</v>
      </c>
      <c r="P698" s="104">
        <f t="shared" si="187"/>
        <v>4.2381333799804208</v>
      </c>
      <c r="Q698" s="103">
        <v>0</v>
      </c>
      <c r="R698" s="99">
        <f t="shared" si="188"/>
        <v>0</v>
      </c>
      <c r="S698" s="103">
        <v>0</v>
      </c>
      <c r="T698" s="104">
        <f t="shared" si="189"/>
        <v>0</v>
      </c>
      <c r="U698" s="103">
        <v>0.48399999999999999</v>
      </c>
      <c r="V698" s="99">
        <f t="shared" si="190"/>
        <v>1.4853414597469397</v>
      </c>
      <c r="W698" s="103">
        <v>0</v>
      </c>
      <c r="X698" s="104">
        <f t="shared" si="191"/>
        <v>0</v>
      </c>
      <c r="Y698" s="103">
        <v>0</v>
      </c>
      <c r="Z698" s="99">
        <f t="shared" si="192"/>
        <v>0</v>
      </c>
      <c r="AA698" s="103">
        <v>0</v>
      </c>
      <c r="AB698" s="105">
        <f t="shared" si="193"/>
        <v>0</v>
      </c>
      <c r="AC698" s="106">
        <f t="shared" si="197"/>
        <v>3.5860000000000003</v>
      </c>
      <c r="AD698" s="105">
        <f t="shared" si="194"/>
        <v>11.005029906306872</v>
      </c>
    </row>
    <row r="699" spans="1:30" x14ac:dyDescent="0.2">
      <c r="A699" s="101">
        <v>39413</v>
      </c>
      <c r="B699" s="102" t="s">
        <v>172</v>
      </c>
      <c r="C699" s="103">
        <v>1.238</v>
      </c>
      <c r="D699" s="104">
        <f t="shared" si="195"/>
        <v>3.7992824941460976</v>
      </c>
      <c r="E699" s="103">
        <v>0</v>
      </c>
      <c r="F699" s="99">
        <f t="shared" si="199"/>
        <v>0</v>
      </c>
      <c r="G699" s="103">
        <v>0.56899999999999995</v>
      </c>
      <c r="H699" s="104">
        <f t="shared" si="199"/>
        <v>1.7461968813967119</v>
      </c>
      <c r="I699" s="103">
        <v>0</v>
      </c>
      <c r="J699" s="99">
        <f t="shared" si="184"/>
        <v>0</v>
      </c>
      <c r="K699" s="103">
        <v>0</v>
      </c>
      <c r="L699" s="104">
        <f t="shared" si="185"/>
        <v>0</v>
      </c>
      <c r="M699" s="103">
        <v>0</v>
      </c>
      <c r="N699" s="99">
        <f t="shared" si="186"/>
        <v>0</v>
      </c>
      <c r="O699" s="103">
        <v>1.381</v>
      </c>
      <c r="P699" s="104">
        <f t="shared" si="187"/>
        <v>4.2381333799804208</v>
      </c>
      <c r="Q699" s="103">
        <v>0</v>
      </c>
      <c r="R699" s="99">
        <f t="shared" si="188"/>
        <v>0</v>
      </c>
      <c r="S699" s="103">
        <v>0</v>
      </c>
      <c r="T699" s="104">
        <f t="shared" si="189"/>
        <v>0</v>
      </c>
      <c r="U699" s="103">
        <v>3.5000000000000003E-2</v>
      </c>
      <c r="V699" s="99">
        <f t="shared" si="190"/>
        <v>0.10741105597343571</v>
      </c>
      <c r="W699" s="103">
        <v>0</v>
      </c>
      <c r="X699" s="104">
        <f t="shared" si="191"/>
        <v>0</v>
      </c>
      <c r="Y699" s="103">
        <v>0</v>
      </c>
      <c r="Z699" s="99">
        <f t="shared" si="192"/>
        <v>0</v>
      </c>
      <c r="AA699" s="103">
        <v>0</v>
      </c>
      <c r="AB699" s="105">
        <f t="shared" si="193"/>
        <v>0</v>
      </c>
      <c r="AC699" s="106">
        <f t="shared" si="197"/>
        <v>3.2229999999999999</v>
      </c>
      <c r="AD699" s="105">
        <f t="shared" si="194"/>
        <v>9.891023811496666</v>
      </c>
    </row>
    <row r="700" spans="1:30" x14ac:dyDescent="0.2">
      <c r="A700" s="101">
        <v>39414</v>
      </c>
      <c r="B700" s="102" t="s">
        <v>173</v>
      </c>
      <c r="C700" s="103">
        <v>1.236</v>
      </c>
      <c r="D700" s="104">
        <f t="shared" si="195"/>
        <v>3.7931447195190442</v>
      </c>
      <c r="E700" s="103">
        <v>0</v>
      </c>
      <c r="F700" s="99">
        <f t="shared" si="199"/>
        <v>0</v>
      </c>
      <c r="G700" s="103">
        <v>0.56100000000000005</v>
      </c>
      <c r="H700" s="104">
        <f t="shared" si="199"/>
        <v>1.7216457828884981</v>
      </c>
      <c r="I700" s="103">
        <v>0</v>
      </c>
      <c r="J700" s="99">
        <f t="shared" si="184"/>
        <v>0</v>
      </c>
      <c r="K700" s="103">
        <v>0</v>
      </c>
      <c r="L700" s="104">
        <f t="shared" si="185"/>
        <v>0</v>
      </c>
      <c r="M700" s="103">
        <v>0</v>
      </c>
      <c r="N700" s="99">
        <f t="shared" si="186"/>
        <v>0</v>
      </c>
      <c r="O700" s="103">
        <v>1.379</v>
      </c>
      <c r="P700" s="104">
        <f t="shared" si="187"/>
        <v>4.2319956053533669</v>
      </c>
      <c r="Q700" s="103">
        <v>0</v>
      </c>
      <c r="R700" s="99">
        <f t="shared" si="188"/>
        <v>0</v>
      </c>
      <c r="S700" s="103">
        <v>0</v>
      </c>
      <c r="T700" s="104">
        <f t="shared" si="189"/>
        <v>0</v>
      </c>
      <c r="U700" s="103">
        <v>0</v>
      </c>
      <c r="V700" s="99">
        <f t="shared" si="190"/>
        <v>0</v>
      </c>
      <c r="W700" s="103">
        <v>0</v>
      </c>
      <c r="X700" s="104">
        <f t="shared" si="191"/>
        <v>0</v>
      </c>
      <c r="Y700" s="103">
        <v>0</v>
      </c>
      <c r="Z700" s="99">
        <f t="shared" si="192"/>
        <v>0</v>
      </c>
      <c r="AA700" s="103">
        <v>0</v>
      </c>
      <c r="AB700" s="105">
        <f t="shared" si="193"/>
        <v>0</v>
      </c>
      <c r="AC700" s="106">
        <f t="shared" si="197"/>
        <v>3.1760000000000002</v>
      </c>
      <c r="AD700" s="105">
        <f t="shared" si="194"/>
        <v>9.7467861077609097</v>
      </c>
    </row>
    <row r="701" spans="1:30" x14ac:dyDescent="0.2">
      <c r="A701" s="101">
        <v>39415</v>
      </c>
      <c r="B701" s="102" t="s">
        <v>174</v>
      </c>
      <c r="C701" s="103">
        <v>1.234</v>
      </c>
      <c r="D701" s="104">
        <f t="shared" si="195"/>
        <v>3.7870069448919903</v>
      </c>
      <c r="E701" s="103">
        <v>0</v>
      </c>
      <c r="F701" s="99">
        <f t="shared" si="199"/>
        <v>0</v>
      </c>
      <c r="G701" s="103">
        <v>0.56200000000000006</v>
      </c>
      <c r="H701" s="104">
        <f t="shared" si="199"/>
        <v>1.7247146702020248</v>
      </c>
      <c r="I701" s="103">
        <v>0</v>
      </c>
      <c r="J701" s="99">
        <f t="shared" si="184"/>
        <v>0</v>
      </c>
      <c r="K701" s="103">
        <v>0</v>
      </c>
      <c r="L701" s="104">
        <f t="shared" si="185"/>
        <v>0</v>
      </c>
      <c r="M701" s="103">
        <v>0</v>
      </c>
      <c r="N701" s="99">
        <f t="shared" si="186"/>
        <v>0</v>
      </c>
      <c r="O701" s="103">
        <v>1.377</v>
      </c>
      <c r="P701" s="104">
        <f t="shared" si="187"/>
        <v>4.2258578307263139</v>
      </c>
      <c r="Q701" s="103">
        <v>0</v>
      </c>
      <c r="R701" s="99">
        <f t="shared" si="188"/>
        <v>0</v>
      </c>
      <c r="S701" s="103">
        <v>0</v>
      </c>
      <c r="T701" s="104">
        <f t="shared" si="189"/>
        <v>0</v>
      </c>
      <c r="U701" s="103">
        <v>0</v>
      </c>
      <c r="V701" s="99">
        <f t="shared" si="190"/>
        <v>0</v>
      </c>
      <c r="W701" s="103">
        <v>0</v>
      </c>
      <c r="X701" s="104">
        <f t="shared" si="191"/>
        <v>0</v>
      </c>
      <c r="Y701" s="103">
        <v>0</v>
      </c>
      <c r="Z701" s="99">
        <f t="shared" si="192"/>
        <v>0</v>
      </c>
      <c r="AA701" s="103">
        <v>0</v>
      </c>
      <c r="AB701" s="105">
        <f t="shared" si="193"/>
        <v>0</v>
      </c>
      <c r="AC701" s="106">
        <f t="shared" si="197"/>
        <v>3.173</v>
      </c>
      <c r="AD701" s="105">
        <f t="shared" si="194"/>
        <v>9.7375794458203284</v>
      </c>
    </row>
    <row r="702" spans="1:30" x14ac:dyDescent="0.2">
      <c r="A702" s="101">
        <v>39416</v>
      </c>
      <c r="B702" s="102" t="s">
        <v>175</v>
      </c>
      <c r="C702" s="103">
        <v>1.1679999999999999</v>
      </c>
      <c r="D702" s="104">
        <f t="shared" si="195"/>
        <v>3.584460382199226</v>
      </c>
      <c r="E702" s="103">
        <v>0</v>
      </c>
      <c r="F702" s="99">
        <f t="shared" ref="F702:H717" si="200">E702*1000000/325851</f>
        <v>0</v>
      </c>
      <c r="G702" s="103">
        <v>0.56000000000000005</v>
      </c>
      <c r="H702" s="104">
        <f t="shared" si="200"/>
        <v>1.7185768955749714</v>
      </c>
      <c r="I702" s="103">
        <v>0</v>
      </c>
      <c r="J702" s="99">
        <f t="shared" si="184"/>
        <v>0</v>
      </c>
      <c r="K702" s="103">
        <v>0</v>
      </c>
      <c r="L702" s="104">
        <f t="shared" si="185"/>
        <v>0</v>
      </c>
      <c r="M702" s="103">
        <v>0</v>
      </c>
      <c r="N702" s="99">
        <f t="shared" si="186"/>
        <v>0</v>
      </c>
      <c r="O702" s="103">
        <v>1.379</v>
      </c>
      <c r="P702" s="104">
        <f t="shared" si="187"/>
        <v>4.2319956053533669</v>
      </c>
      <c r="Q702" s="103">
        <v>0</v>
      </c>
      <c r="R702" s="99">
        <f t="shared" si="188"/>
        <v>0</v>
      </c>
      <c r="S702" s="103">
        <v>0</v>
      </c>
      <c r="T702" s="104">
        <f t="shared" si="189"/>
        <v>0</v>
      </c>
      <c r="U702" s="103">
        <v>0</v>
      </c>
      <c r="V702" s="99">
        <f t="shared" si="190"/>
        <v>0</v>
      </c>
      <c r="W702" s="103">
        <v>0</v>
      </c>
      <c r="X702" s="104">
        <f t="shared" si="191"/>
        <v>0</v>
      </c>
      <c r="Y702" s="103">
        <v>7.0000000000000001E-3</v>
      </c>
      <c r="Z702" s="99">
        <f t="shared" si="192"/>
        <v>2.1482211194687142E-2</v>
      </c>
      <c r="AA702" s="103">
        <v>0</v>
      </c>
      <c r="AB702" s="105">
        <f t="shared" si="193"/>
        <v>0</v>
      </c>
      <c r="AC702" s="106">
        <f t="shared" si="197"/>
        <v>3.1140000000000003</v>
      </c>
      <c r="AD702" s="105">
        <f t="shared" si="194"/>
        <v>9.5565150943222523</v>
      </c>
    </row>
    <row r="703" spans="1:30" x14ac:dyDescent="0.2">
      <c r="A703" s="101">
        <v>39417</v>
      </c>
      <c r="B703" s="102" t="s">
        <v>85</v>
      </c>
      <c r="C703" s="103">
        <v>0.75600000000000001</v>
      </c>
      <c r="D703" s="104">
        <f t="shared" si="195"/>
        <v>2.3200788090262114</v>
      </c>
      <c r="E703" s="103">
        <v>0</v>
      </c>
      <c r="F703" s="99">
        <f t="shared" si="200"/>
        <v>0</v>
      </c>
      <c r="G703" s="103">
        <v>0.55500000000000005</v>
      </c>
      <c r="H703" s="104">
        <f t="shared" si="200"/>
        <v>1.7032324590073378</v>
      </c>
      <c r="I703" s="103">
        <v>0</v>
      </c>
      <c r="J703" s="99">
        <f t="shared" si="184"/>
        <v>0</v>
      </c>
      <c r="K703" s="103">
        <v>0</v>
      </c>
      <c r="L703" s="104">
        <f t="shared" si="185"/>
        <v>0</v>
      </c>
      <c r="M703" s="103">
        <v>0</v>
      </c>
      <c r="N703" s="99">
        <f t="shared" si="186"/>
        <v>0</v>
      </c>
      <c r="O703" s="103">
        <v>0.74</v>
      </c>
      <c r="P703" s="104">
        <f t="shared" si="187"/>
        <v>2.2709766120097834</v>
      </c>
      <c r="Q703" s="103">
        <v>0</v>
      </c>
      <c r="R703" s="99">
        <f t="shared" si="188"/>
        <v>0</v>
      </c>
      <c r="S703" s="103">
        <v>0</v>
      </c>
      <c r="T703" s="104">
        <f t="shared" si="189"/>
        <v>0</v>
      </c>
      <c r="U703" s="103">
        <v>0.69299999999999995</v>
      </c>
      <c r="V703" s="99">
        <f t="shared" si="190"/>
        <v>2.1267389082740271</v>
      </c>
      <c r="W703" s="103">
        <v>0</v>
      </c>
      <c r="X703" s="104">
        <f t="shared" si="191"/>
        <v>0</v>
      </c>
      <c r="Y703" s="103">
        <v>5.6000000000000001E-2</v>
      </c>
      <c r="Z703" s="99">
        <f t="shared" si="192"/>
        <v>0.17185768955749714</v>
      </c>
      <c r="AA703" s="103">
        <v>6.2E-2</v>
      </c>
      <c r="AB703" s="105">
        <f t="shared" si="193"/>
        <v>0.19027101343865754</v>
      </c>
      <c r="AC703" s="106">
        <f t="shared" si="197"/>
        <v>2.8620000000000001</v>
      </c>
      <c r="AD703" s="105">
        <f t="shared" si="194"/>
        <v>8.783155491313515</v>
      </c>
    </row>
    <row r="704" spans="1:30" x14ac:dyDescent="0.2">
      <c r="A704" s="101">
        <v>39418</v>
      </c>
      <c r="B704" s="102" t="s">
        <v>86</v>
      </c>
      <c r="C704" s="103">
        <v>1.284</v>
      </c>
      <c r="D704" s="104">
        <f t="shared" si="195"/>
        <v>3.9404513105683274</v>
      </c>
      <c r="E704" s="103">
        <v>0</v>
      </c>
      <c r="F704" s="99">
        <f t="shared" si="200"/>
        <v>0</v>
      </c>
      <c r="G704" s="103">
        <v>0.55400000000000005</v>
      </c>
      <c r="H704" s="104">
        <f t="shared" si="200"/>
        <v>1.700163571693811</v>
      </c>
      <c r="I704" s="103">
        <v>0</v>
      </c>
      <c r="J704" s="99">
        <f t="shared" si="184"/>
        <v>0</v>
      </c>
      <c r="K704" s="103">
        <v>0</v>
      </c>
      <c r="L704" s="104">
        <f t="shared" si="185"/>
        <v>0</v>
      </c>
      <c r="M704" s="103">
        <v>0</v>
      </c>
      <c r="N704" s="99">
        <f t="shared" si="186"/>
        <v>0</v>
      </c>
      <c r="O704" s="103">
        <v>0</v>
      </c>
      <c r="P704" s="104">
        <f t="shared" si="187"/>
        <v>0</v>
      </c>
      <c r="Q704" s="103">
        <v>0</v>
      </c>
      <c r="R704" s="99">
        <f t="shared" si="188"/>
        <v>0</v>
      </c>
      <c r="S704" s="103">
        <v>0</v>
      </c>
      <c r="T704" s="104">
        <f t="shared" si="189"/>
        <v>0</v>
      </c>
      <c r="U704" s="103">
        <v>1.53</v>
      </c>
      <c r="V704" s="99">
        <f t="shared" si="190"/>
        <v>4.6953975896959044</v>
      </c>
      <c r="W704" s="103">
        <v>0</v>
      </c>
      <c r="X704" s="104">
        <f t="shared" si="191"/>
        <v>0</v>
      </c>
      <c r="Y704" s="103">
        <v>0</v>
      </c>
      <c r="Z704" s="99">
        <f t="shared" si="192"/>
        <v>0</v>
      </c>
      <c r="AA704" s="103">
        <v>0</v>
      </c>
      <c r="AB704" s="105">
        <f t="shared" si="193"/>
        <v>0</v>
      </c>
      <c r="AC704" s="106">
        <f t="shared" si="197"/>
        <v>3.3680000000000003</v>
      </c>
      <c r="AD704" s="105">
        <f t="shared" si="194"/>
        <v>10.336012471958044</v>
      </c>
    </row>
    <row r="705" spans="1:30" x14ac:dyDescent="0.2">
      <c r="A705" s="101">
        <v>39419</v>
      </c>
      <c r="B705" s="102" t="s">
        <v>87</v>
      </c>
      <c r="C705" s="103">
        <v>1.26</v>
      </c>
      <c r="D705" s="104">
        <f t="shared" si="195"/>
        <v>3.8667980150436856</v>
      </c>
      <c r="E705" s="103">
        <v>0</v>
      </c>
      <c r="F705" s="99">
        <f t="shared" si="200"/>
        <v>0</v>
      </c>
      <c r="G705" s="103">
        <v>0.55800000000000005</v>
      </c>
      <c r="H705" s="104">
        <f t="shared" si="200"/>
        <v>1.7124391209479179</v>
      </c>
      <c r="I705" s="103">
        <v>3.0000000000000001E-3</v>
      </c>
      <c r="J705" s="99">
        <f t="shared" si="184"/>
        <v>9.2066619405802037E-3</v>
      </c>
      <c r="K705" s="103">
        <v>0</v>
      </c>
      <c r="L705" s="104">
        <f t="shared" si="185"/>
        <v>0</v>
      </c>
      <c r="M705" s="103">
        <v>0</v>
      </c>
      <c r="N705" s="99">
        <f t="shared" si="186"/>
        <v>0</v>
      </c>
      <c r="O705" s="103">
        <v>0</v>
      </c>
      <c r="P705" s="104">
        <f t="shared" si="187"/>
        <v>0</v>
      </c>
      <c r="Q705" s="103">
        <v>0</v>
      </c>
      <c r="R705" s="99">
        <f t="shared" si="188"/>
        <v>0</v>
      </c>
      <c r="S705" s="103">
        <v>0</v>
      </c>
      <c r="T705" s="104">
        <f t="shared" si="189"/>
        <v>0</v>
      </c>
      <c r="U705" s="103">
        <v>1.5209999999999999</v>
      </c>
      <c r="V705" s="99">
        <f t="shared" si="190"/>
        <v>4.6677776038741632</v>
      </c>
      <c r="W705" s="103">
        <v>0</v>
      </c>
      <c r="X705" s="104">
        <f t="shared" si="191"/>
        <v>0</v>
      </c>
      <c r="Y705" s="103">
        <v>0</v>
      </c>
      <c r="Z705" s="99">
        <f t="shared" si="192"/>
        <v>0</v>
      </c>
      <c r="AA705" s="103">
        <v>0</v>
      </c>
      <c r="AB705" s="105">
        <f t="shared" si="193"/>
        <v>0</v>
      </c>
      <c r="AC705" s="106">
        <f t="shared" si="197"/>
        <v>3.3419999999999996</v>
      </c>
      <c r="AD705" s="105">
        <f t="shared" si="194"/>
        <v>10.256221401806346</v>
      </c>
    </row>
    <row r="706" spans="1:30" x14ac:dyDescent="0.2">
      <c r="A706" s="101">
        <v>39420</v>
      </c>
      <c r="B706" s="102" t="s">
        <v>88</v>
      </c>
      <c r="C706" s="103">
        <v>1.254</v>
      </c>
      <c r="D706" s="104">
        <f t="shared" si="195"/>
        <v>3.8483846911625252</v>
      </c>
      <c r="E706" s="103">
        <v>0</v>
      </c>
      <c r="F706" s="99">
        <f t="shared" si="200"/>
        <v>0</v>
      </c>
      <c r="G706" s="103">
        <v>0.11</v>
      </c>
      <c r="H706" s="104">
        <f t="shared" si="200"/>
        <v>0.33757760448794083</v>
      </c>
      <c r="I706" s="103">
        <v>0</v>
      </c>
      <c r="J706" s="99">
        <f t="shared" si="184"/>
        <v>0</v>
      </c>
      <c r="K706" s="103">
        <v>0</v>
      </c>
      <c r="L706" s="104">
        <f t="shared" si="185"/>
        <v>0</v>
      </c>
      <c r="M706" s="103">
        <v>0</v>
      </c>
      <c r="N706" s="99">
        <f t="shared" si="186"/>
        <v>0</v>
      </c>
      <c r="O706" s="103">
        <v>0</v>
      </c>
      <c r="P706" s="104">
        <f t="shared" si="187"/>
        <v>0</v>
      </c>
      <c r="Q706" s="103">
        <v>0</v>
      </c>
      <c r="R706" s="99">
        <f t="shared" si="188"/>
        <v>0</v>
      </c>
      <c r="S706" s="103">
        <v>0</v>
      </c>
      <c r="T706" s="104">
        <f t="shared" si="189"/>
        <v>0</v>
      </c>
      <c r="U706" s="103">
        <v>1.5169999999999999</v>
      </c>
      <c r="V706" s="99">
        <f t="shared" si="190"/>
        <v>4.6555020546200563</v>
      </c>
      <c r="W706" s="103">
        <v>0</v>
      </c>
      <c r="X706" s="104">
        <f t="shared" si="191"/>
        <v>0</v>
      </c>
      <c r="Y706" s="103">
        <v>0</v>
      </c>
      <c r="Z706" s="99">
        <f t="shared" si="192"/>
        <v>0</v>
      </c>
      <c r="AA706" s="103">
        <v>0</v>
      </c>
      <c r="AB706" s="105">
        <f t="shared" si="193"/>
        <v>0</v>
      </c>
      <c r="AC706" s="106">
        <f t="shared" si="197"/>
        <v>2.8810000000000002</v>
      </c>
      <c r="AD706" s="105">
        <f t="shared" si="194"/>
        <v>8.8414643502705221</v>
      </c>
    </row>
    <row r="707" spans="1:30" x14ac:dyDescent="0.2">
      <c r="A707" s="101">
        <v>39421</v>
      </c>
      <c r="B707" s="102" t="s">
        <v>89</v>
      </c>
      <c r="C707" s="103">
        <v>1.2509999999999999</v>
      </c>
      <c r="D707" s="104">
        <f t="shared" si="195"/>
        <v>3.8391780292219448</v>
      </c>
      <c r="E707" s="103">
        <v>0</v>
      </c>
      <c r="F707" s="99">
        <f t="shared" si="200"/>
        <v>0</v>
      </c>
      <c r="G707" s="103">
        <v>0</v>
      </c>
      <c r="H707" s="104">
        <f t="shared" si="200"/>
        <v>0</v>
      </c>
      <c r="I707" s="103">
        <v>0</v>
      </c>
      <c r="J707" s="99">
        <f t="shared" si="184"/>
        <v>0</v>
      </c>
      <c r="K707" s="103">
        <v>0</v>
      </c>
      <c r="L707" s="104">
        <f t="shared" si="185"/>
        <v>0</v>
      </c>
      <c r="M707" s="103">
        <v>0</v>
      </c>
      <c r="N707" s="99">
        <f t="shared" si="186"/>
        <v>0</v>
      </c>
      <c r="O707" s="103">
        <v>0</v>
      </c>
      <c r="P707" s="104">
        <f t="shared" si="187"/>
        <v>0</v>
      </c>
      <c r="Q707" s="103">
        <v>0</v>
      </c>
      <c r="R707" s="99">
        <f t="shared" si="188"/>
        <v>0</v>
      </c>
      <c r="S707" s="103">
        <v>0</v>
      </c>
      <c r="T707" s="104">
        <f t="shared" si="189"/>
        <v>0</v>
      </c>
      <c r="U707" s="103">
        <v>1.5149999999999999</v>
      </c>
      <c r="V707" s="99">
        <f t="shared" si="190"/>
        <v>4.6493642799930033</v>
      </c>
      <c r="W707" s="103">
        <v>0</v>
      </c>
      <c r="X707" s="104">
        <f t="shared" si="191"/>
        <v>0</v>
      </c>
      <c r="Y707" s="103">
        <v>0</v>
      </c>
      <c r="Z707" s="99">
        <f t="shared" si="192"/>
        <v>0</v>
      </c>
      <c r="AA707" s="103">
        <v>0</v>
      </c>
      <c r="AB707" s="105">
        <f t="shared" si="193"/>
        <v>0</v>
      </c>
      <c r="AC707" s="106">
        <f t="shared" si="197"/>
        <v>2.766</v>
      </c>
      <c r="AD707" s="105">
        <f t="shared" si="194"/>
        <v>8.4885423092149477</v>
      </c>
    </row>
    <row r="708" spans="1:30" x14ac:dyDescent="0.2">
      <c r="A708" s="101">
        <v>39422</v>
      </c>
      <c r="B708" s="102" t="s">
        <v>90</v>
      </c>
      <c r="C708" s="103">
        <v>1.248</v>
      </c>
      <c r="D708" s="104">
        <f t="shared" si="195"/>
        <v>3.8299713672813649</v>
      </c>
      <c r="E708" s="103">
        <v>0</v>
      </c>
      <c r="F708" s="99">
        <f t="shared" si="200"/>
        <v>0</v>
      </c>
      <c r="G708" s="103">
        <v>0.34100000000000003</v>
      </c>
      <c r="H708" s="104">
        <f t="shared" si="200"/>
        <v>1.0464905739126165</v>
      </c>
      <c r="I708" s="103">
        <v>0</v>
      </c>
      <c r="J708" s="99">
        <f t="shared" si="184"/>
        <v>0</v>
      </c>
      <c r="K708" s="103">
        <v>0</v>
      </c>
      <c r="L708" s="104">
        <f t="shared" si="185"/>
        <v>0</v>
      </c>
      <c r="M708" s="103">
        <v>0</v>
      </c>
      <c r="N708" s="99">
        <f t="shared" si="186"/>
        <v>0</v>
      </c>
      <c r="O708" s="103">
        <v>0</v>
      </c>
      <c r="P708" s="104">
        <f t="shared" si="187"/>
        <v>0</v>
      </c>
      <c r="Q708" s="103">
        <v>0</v>
      </c>
      <c r="R708" s="99">
        <f t="shared" si="188"/>
        <v>0</v>
      </c>
      <c r="S708" s="103">
        <v>0</v>
      </c>
      <c r="T708" s="104">
        <f t="shared" si="189"/>
        <v>0</v>
      </c>
      <c r="U708" s="103">
        <v>0.64700000000000002</v>
      </c>
      <c r="V708" s="99">
        <f t="shared" si="190"/>
        <v>1.9855700918517973</v>
      </c>
      <c r="W708" s="103">
        <v>0.13700000000000001</v>
      </c>
      <c r="X708" s="104">
        <f t="shared" si="191"/>
        <v>0.42043756195316262</v>
      </c>
      <c r="Y708" s="103">
        <v>0</v>
      </c>
      <c r="Z708" s="99">
        <f t="shared" si="192"/>
        <v>0</v>
      </c>
      <c r="AA708" s="103">
        <v>0</v>
      </c>
      <c r="AB708" s="105">
        <f t="shared" si="193"/>
        <v>0</v>
      </c>
      <c r="AC708" s="106">
        <f t="shared" si="197"/>
        <v>2.3729999999999998</v>
      </c>
      <c r="AD708" s="105">
        <f t="shared" si="194"/>
        <v>7.2824695949989415</v>
      </c>
    </row>
    <row r="709" spans="1:30" x14ac:dyDescent="0.2">
      <c r="A709" s="101">
        <v>39423</v>
      </c>
      <c r="B709" s="102" t="s">
        <v>91</v>
      </c>
      <c r="C709" s="103">
        <v>0.60799999999999998</v>
      </c>
      <c r="D709" s="104">
        <f t="shared" si="195"/>
        <v>1.8658834866242546</v>
      </c>
      <c r="E709" s="103">
        <v>0</v>
      </c>
      <c r="F709" s="99">
        <f t="shared" si="200"/>
        <v>0</v>
      </c>
      <c r="G709" s="103">
        <v>0.59099999999999997</v>
      </c>
      <c r="H709" s="104">
        <f t="shared" si="200"/>
        <v>1.8137124022943001</v>
      </c>
      <c r="I709" s="103">
        <v>0</v>
      </c>
      <c r="J709" s="99">
        <f t="shared" si="184"/>
        <v>0</v>
      </c>
      <c r="K709" s="103">
        <v>0</v>
      </c>
      <c r="L709" s="104">
        <f t="shared" si="185"/>
        <v>0</v>
      </c>
      <c r="M709" s="103">
        <v>0</v>
      </c>
      <c r="N709" s="99">
        <f t="shared" si="186"/>
        <v>0</v>
      </c>
      <c r="O709" s="103">
        <v>0.73399999999999999</v>
      </c>
      <c r="P709" s="104">
        <f t="shared" si="187"/>
        <v>2.2525632881286231</v>
      </c>
      <c r="Q709" s="103">
        <v>0</v>
      </c>
      <c r="R709" s="99">
        <f t="shared" si="188"/>
        <v>0</v>
      </c>
      <c r="S709" s="103">
        <v>0</v>
      </c>
      <c r="T709" s="104">
        <f t="shared" si="189"/>
        <v>0</v>
      </c>
      <c r="U709" s="103">
        <v>0</v>
      </c>
      <c r="V709" s="99">
        <f t="shared" si="190"/>
        <v>0</v>
      </c>
      <c r="W709" s="103">
        <v>1.276</v>
      </c>
      <c r="X709" s="104">
        <f t="shared" si="191"/>
        <v>3.9159002120601132</v>
      </c>
      <c r="Y709" s="103">
        <v>0</v>
      </c>
      <c r="Z709" s="99">
        <f t="shared" si="192"/>
        <v>0</v>
      </c>
      <c r="AA709" s="103">
        <v>0</v>
      </c>
      <c r="AB709" s="105">
        <f t="shared" si="193"/>
        <v>0</v>
      </c>
      <c r="AC709" s="106">
        <f t="shared" si="197"/>
        <v>3.2089999999999996</v>
      </c>
      <c r="AD709" s="105">
        <f t="shared" si="194"/>
        <v>9.8480593891072896</v>
      </c>
    </row>
    <row r="710" spans="1:30" x14ac:dyDescent="0.2">
      <c r="A710" s="101">
        <v>39424</v>
      </c>
      <c r="B710" s="102" t="s">
        <v>92</v>
      </c>
      <c r="C710" s="103">
        <v>0</v>
      </c>
      <c r="D710" s="104">
        <f t="shared" si="195"/>
        <v>0</v>
      </c>
      <c r="E710" s="103">
        <v>0</v>
      </c>
      <c r="F710" s="99">
        <f t="shared" si="200"/>
        <v>0</v>
      </c>
      <c r="G710" s="103">
        <v>0.59099999999999997</v>
      </c>
      <c r="H710" s="104">
        <f t="shared" si="200"/>
        <v>1.8137124022943001</v>
      </c>
      <c r="I710" s="103">
        <v>0</v>
      </c>
      <c r="J710" s="99">
        <f t="shared" si="184"/>
        <v>0</v>
      </c>
      <c r="K710" s="103">
        <v>0</v>
      </c>
      <c r="L710" s="104">
        <f t="shared" si="185"/>
        <v>0</v>
      </c>
      <c r="M710" s="103">
        <v>0</v>
      </c>
      <c r="N710" s="99">
        <f t="shared" si="186"/>
        <v>0</v>
      </c>
      <c r="O710" s="103">
        <v>1.403</v>
      </c>
      <c r="P710" s="104">
        <f t="shared" si="187"/>
        <v>4.3056489008780083</v>
      </c>
      <c r="Q710" s="103">
        <v>0</v>
      </c>
      <c r="R710" s="99">
        <f t="shared" si="188"/>
        <v>0</v>
      </c>
      <c r="S710" s="103">
        <v>0</v>
      </c>
      <c r="T710" s="104">
        <f t="shared" si="189"/>
        <v>0</v>
      </c>
      <c r="U710" s="103">
        <v>0</v>
      </c>
      <c r="V710" s="99">
        <f t="shared" si="190"/>
        <v>0</v>
      </c>
      <c r="W710" s="103">
        <v>1.2709999999999999</v>
      </c>
      <c r="X710" s="104">
        <f t="shared" si="191"/>
        <v>3.9005557754924798</v>
      </c>
      <c r="Y710" s="103">
        <v>0</v>
      </c>
      <c r="Z710" s="99">
        <f t="shared" si="192"/>
        <v>0</v>
      </c>
      <c r="AA710" s="103">
        <v>0</v>
      </c>
      <c r="AB710" s="105">
        <f t="shared" si="193"/>
        <v>0</v>
      </c>
      <c r="AC710" s="106">
        <f t="shared" si="197"/>
        <v>3.2649999999999997</v>
      </c>
      <c r="AD710" s="105">
        <f t="shared" si="194"/>
        <v>10.019917078664786</v>
      </c>
    </row>
    <row r="711" spans="1:30" x14ac:dyDescent="0.2">
      <c r="A711" s="101">
        <v>39425</v>
      </c>
      <c r="B711" s="102" t="s">
        <v>93</v>
      </c>
      <c r="C711" s="103">
        <v>0</v>
      </c>
      <c r="D711" s="104">
        <f t="shared" si="195"/>
        <v>0</v>
      </c>
      <c r="E711" s="103">
        <v>0</v>
      </c>
      <c r="F711" s="99">
        <f t="shared" si="200"/>
        <v>0</v>
      </c>
      <c r="G711" s="103">
        <v>0.58699999999999997</v>
      </c>
      <c r="H711" s="104">
        <f t="shared" si="200"/>
        <v>1.8014368530401932</v>
      </c>
      <c r="I711" s="103">
        <v>0</v>
      </c>
      <c r="J711" s="99">
        <f t="shared" si="184"/>
        <v>0</v>
      </c>
      <c r="K711" s="103">
        <v>0</v>
      </c>
      <c r="L711" s="104">
        <f t="shared" si="185"/>
        <v>0</v>
      </c>
      <c r="M711" s="103">
        <v>0</v>
      </c>
      <c r="N711" s="99">
        <f t="shared" si="186"/>
        <v>0</v>
      </c>
      <c r="O711" s="103">
        <v>1.3939999999999999</v>
      </c>
      <c r="P711" s="104">
        <f t="shared" si="187"/>
        <v>4.278028915056268</v>
      </c>
      <c r="Q711" s="103">
        <v>0</v>
      </c>
      <c r="R711" s="99">
        <f t="shared" si="188"/>
        <v>0</v>
      </c>
      <c r="S711" s="103">
        <v>0</v>
      </c>
      <c r="T711" s="104">
        <f t="shared" si="189"/>
        <v>0</v>
      </c>
      <c r="U711" s="103">
        <v>0</v>
      </c>
      <c r="V711" s="99">
        <f t="shared" si="190"/>
        <v>0</v>
      </c>
      <c r="W711" s="103">
        <v>1.0169999999999999</v>
      </c>
      <c r="X711" s="104">
        <f t="shared" si="191"/>
        <v>3.1210583978566886</v>
      </c>
      <c r="Y711" s="103">
        <v>0.28599999999999998</v>
      </c>
      <c r="Z711" s="99">
        <f t="shared" si="192"/>
        <v>0.87770177166864605</v>
      </c>
      <c r="AA711" s="103">
        <v>0</v>
      </c>
      <c r="AB711" s="105">
        <f t="shared" si="193"/>
        <v>0</v>
      </c>
      <c r="AC711" s="106">
        <f t="shared" si="197"/>
        <v>3.2839999999999998</v>
      </c>
      <c r="AD711" s="105">
        <f t="shared" si="194"/>
        <v>10.078225937621797</v>
      </c>
    </row>
    <row r="712" spans="1:30" x14ac:dyDescent="0.2">
      <c r="A712" s="101">
        <v>39426</v>
      </c>
      <c r="B712" s="102" t="s">
        <v>94</v>
      </c>
      <c r="C712" s="103">
        <v>0</v>
      </c>
      <c r="D712" s="104">
        <f t="shared" si="195"/>
        <v>0</v>
      </c>
      <c r="E712" s="103">
        <v>0</v>
      </c>
      <c r="F712" s="99">
        <f t="shared" si="200"/>
        <v>0</v>
      </c>
      <c r="G712" s="103">
        <v>0.58399999999999996</v>
      </c>
      <c r="H712" s="104">
        <f t="shared" si="200"/>
        <v>1.792230191099613</v>
      </c>
      <c r="I712" s="103">
        <v>0</v>
      </c>
      <c r="J712" s="99">
        <f t="shared" si="184"/>
        <v>0</v>
      </c>
      <c r="K712" s="103">
        <v>0</v>
      </c>
      <c r="L712" s="104">
        <f t="shared" si="185"/>
        <v>0</v>
      </c>
      <c r="M712" s="103">
        <v>0</v>
      </c>
      <c r="N712" s="99">
        <f t="shared" si="186"/>
        <v>0</v>
      </c>
      <c r="O712" s="103">
        <v>1.39</v>
      </c>
      <c r="P712" s="104">
        <f t="shared" si="187"/>
        <v>4.2657533658021611</v>
      </c>
      <c r="Q712" s="103">
        <v>0</v>
      </c>
      <c r="R712" s="99">
        <f t="shared" si="188"/>
        <v>0</v>
      </c>
      <c r="S712" s="103">
        <v>0</v>
      </c>
      <c r="T712" s="104">
        <f t="shared" si="189"/>
        <v>0</v>
      </c>
      <c r="U712" s="103">
        <v>0</v>
      </c>
      <c r="V712" s="99">
        <f t="shared" si="190"/>
        <v>0</v>
      </c>
      <c r="W712" s="103">
        <v>1.2649999999999999</v>
      </c>
      <c r="X712" s="104">
        <f t="shared" si="191"/>
        <v>3.8821424516113194</v>
      </c>
      <c r="Y712" s="103">
        <v>0.19400000000000001</v>
      </c>
      <c r="Z712" s="99">
        <f t="shared" si="192"/>
        <v>0.59536413882418648</v>
      </c>
      <c r="AA712" s="103">
        <v>0</v>
      </c>
      <c r="AB712" s="105">
        <f t="shared" si="193"/>
        <v>0</v>
      </c>
      <c r="AC712" s="106">
        <f t="shared" si="197"/>
        <v>3.4329999999999998</v>
      </c>
      <c r="AD712" s="105">
        <f t="shared" si="194"/>
        <v>10.53549014733728</v>
      </c>
    </row>
    <row r="713" spans="1:30" x14ac:dyDescent="0.2">
      <c r="A713" s="101">
        <v>39427</v>
      </c>
      <c r="B713" s="102" t="s">
        <v>95</v>
      </c>
      <c r="C713" s="103">
        <v>0</v>
      </c>
      <c r="D713" s="104">
        <f t="shared" si="195"/>
        <v>0</v>
      </c>
      <c r="E713" s="103">
        <v>4.4999999999999998E-2</v>
      </c>
      <c r="F713" s="99">
        <f t="shared" si="200"/>
        <v>0.13809992910870306</v>
      </c>
      <c r="G713" s="103">
        <v>0.58299999999999996</v>
      </c>
      <c r="H713" s="104">
        <f t="shared" si="200"/>
        <v>1.7891613037860863</v>
      </c>
      <c r="I713" s="103">
        <v>0</v>
      </c>
      <c r="J713" s="99">
        <f t="shared" si="184"/>
        <v>0</v>
      </c>
      <c r="K713" s="103">
        <v>0</v>
      </c>
      <c r="L713" s="104">
        <f t="shared" si="185"/>
        <v>0</v>
      </c>
      <c r="M713" s="103">
        <v>0</v>
      </c>
      <c r="N713" s="99">
        <f t="shared" si="186"/>
        <v>0</v>
      </c>
      <c r="O713" s="103">
        <v>1.38</v>
      </c>
      <c r="P713" s="104">
        <f t="shared" si="187"/>
        <v>4.2350644926668934</v>
      </c>
      <c r="Q713" s="103">
        <v>0.60699999999999998</v>
      </c>
      <c r="R713" s="99">
        <f t="shared" si="188"/>
        <v>1.8628145993107279</v>
      </c>
      <c r="S713" s="103">
        <v>0</v>
      </c>
      <c r="T713" s="104">
        <f t="shared" si="189"/>
        <v>0</v>
      </c>
      <c r="U713" s="103">
        <v>0</v>
      </c>
      <c r="V713" s="99">
        <f t="shared" si="190"/>
        <v>0</v>
      </c>
      <c r="W713" s="103">
        <v>1.26</v>
      </c>
      <c r="X713" s="104">
        <f t="shared" si="191"/>
        <v>3.8667980150436856</v>
      </c>
      <c r="Y713" s="103">
        <v>0.27</v>
      </c>
      <c r="Z713" s="99">
        <f t="shared" si="192"/>
        <v>0.82859957465221834</v>
      </c>
      <c r="AA713" s="103">
        <v>0</v>
      </c>
      <c r="AB713" s="105">
        <f t="shared" si="193"/>
        <v>0</v>
      </c>
      <c r="AC713" s="106">
        <f t="shared" si="197"/>
        <v>4.1449999999999996</v>
      </c>
      <c r="AD713" s="105">
        <f t="shared" si="194"/>
        <v>12.720537914568313</v>
      </c>
    </row>
    <row r="714" spans="1:30" x14ac:dyDescent="0.2">
      <c r="A714" s="101">
        <v>39428</v>
      </c>
      <c r="B714" s="102" t="s">
        <v>96</v>
      </c>
      <c r="C714" s="103">
        <v>0.43099999999999999</v>
      </c>
      <c r="D714" s="104">
        <f t="shared" si="195"/>
        <v>1.3226904321300226</v>
      </c>
      <c r="E714" s="103">
        <v>0.753</v>
      </c>
      <c r="F714" s="99">
        <f t="shared" si="200"/>
        <v>2.310872147085631</v>
      </c>
      <c r="G714" s="103">
        <v>0.58199999999999996</v>
      </c>
      <c r="H714" s="104">
        <f t="shared" si="200"/>
        <v>1.7860924164725596</v>
      </c>
      <c r="I714" s="103">
        <v>0</v>
      </c>
      <c r="J714" s="99">
        <f t="shared" si="184"/>
        <v>0</v>
      </c>
      <c r="K714" s="103">
        <v>0</v>
      </c>
      <c r="L714" s="104">
        <f t="shared" si="185"/>
        <v>0</v>
      </c>
      <c r="M714" s="103">
        <v>0</v>
      </c>
      <c r="N714" s="99">
        <f t="shared" si="186"/>
        <v>0</v>
      </c>
      <c r="O714" s="103">
        <v>0.76600000000000001</v>
      </c>
      <c r="P714" s="104">
        <f t="shared" si="187"/>
        <v>2.3507676821614787</v>
      </c>
      <c r="Q714" s="103">
        <v>0.505</v>
      </c>
      <c r="R714" s="99">
        <f t="shared" si="188"/>
        <v>1.5497880933310009</v>
      </c>
      <c r="S714" s="103">
        <v>0</v>
      </c>
      <c r="T714" s="104">
        <f t="shared" si="189"/>
        <v>0</v>
      </c>
      <c r="U714" s="103">
        <v>0</v>
      </c>
      <c r="V714" s="99">
        <f t="shared" si="190"/>
        <v>0</v>
      </c>
      <c r="W714" s="103">
        <v>0.32100000000000001</v>
      </c>
      <c r="X714" s="104">
        <f t="shared" si="191"/>
        <v>0.98511282764208186</v>
      </c>
      <c r="Y714" s="103">
        <v>0</v>
      </c>
      <c r="Z714" s="99">
        <f t="shared" si="192"/>
        <v>0</v>
      </c>
      <c r="AA714" s="103">
        <v>0</v>
      </c>
      <c r="AB714" s="105">
        <f t="shared" si="193"/>
        <v>0</v>
      </c>
      <c r="AC714" s="106">
        <f t="shared" si="197"/>
        <v>3.3580000000000001</v>
      </c>
      <c r="AD714" s="105">
        <f t="shared" si="194"/>
        <v>10.305323598822774</v>
      </c>
    </row>
    <row r="715" spans="1:30" x14ac:dyDescent="0.2">
      <c r="A715" s="101">
        <v>39429</v>
      </c>
      <c r="B715" s="102" t="s">
        <v>97</v>
      </c>
      <c r="C715" s="103">
        <v>0</v>
      </c>
      <c r="D715" s="104">
        <f t="shared" si="195"/>
        <v>0</v>
      </c>
      <c r="E715" s="103">
        <v>0</v>
      </c>
      <c r="F715" s="99">
        <f t="shared" si="200"/>
        <v>0</v>
      </c>
      <c r="G715" s="103">
        <v>0.58199999999999996</v>
      </c>
      <c r="H715" s="104">
        <f t="shared" si="200"/>
        <v>1.7860924164725596</v>
      </c>
      <c r="I715" s="103">
        <v>0</v>
      </c>
      <c r="J715" s="99">
        <f t="shared" si="184"/>
        <v>0</v>
      </c>
      <c r="K715" s="103">
        <v>0</v>
      </c>
      <c r="L715" s="104">
        <f t="shared" si="185"/>
        <v>0</v>
      </c>
      <c r="M715" s="103">
        <v>0</v>
      </c>
      <c r="N715" s="99">
        <f t="shared" si="186"/>
        <v>0</v>
      </c>
      <c r="O715" s="103">
        <v>1.4119999999999999</v>
      </c>
      <c r="P715" s="104">
        <f t="shared" si="187"/>
        <v>4.3332688866997495</v>
      </c>
      <c r="Q715" s="103">
        <v>0</v>
      </c>
      <c r="R715" s="99">
        <f t="shared" si="188"/>
        <v>0</v>
      </c>
      <c r="S715" s="103">
        <v>0</v>
      </c>
      <c r="T715" s="104">
        <f t="shared" si="189"/>
        <v>0</v>
      </c>
      <c r="U715" s="103">
        <v>0</v>
      </c>
      <c r="V715" s="99">
        <f t="shared" si="190"/>
        <v>0</v>
      </c>
      <c r="W715" s="103">
        <v>0.24299999999999999</v>
      </c>
      <c r="X715" s="104">
        <f t="shared" si="191"/>
        <v>0.74573961718699655</v>
      </c>
      <c r="Y715" s="103">
        <v>0</v>
      </c>
      <c r="Z715" s="99">
        <f t="shared" si="192"/>
        <v>0</v>
      </c>
      <c r="AA715" s="103">
        <v>0</v>
      </c>
      <c r="AB715" s="105">
        <f t="shared" si="193"/>
        <v>0</v>
      </c>
      <c r="AC715" s="106">
        <f t="shared" si="197"/>
        <v>2.2369999999999997</v>
      </c>
      <c r="AD715" s="105">
        <f t="shared" si="194"/>
        <v>6.8651009203593043</v>
      </c>
    </row>
    <row r="716" spans="1:30" x14ac:dyDescent="0.2">
      <c r="A716" s="101">
        <v>39430</v>
      </c>
      <c r="B716" s="102" t="s">
        <v>98</v>
      </c>
      <c r="C716" s="103">
        <v>9.7000000000000003E-2</v>
      </c>
      <c r="D716" s="104">
        <f t="shared" si="195"/>
        <v>0.29768206941209324</v>
      </c>
      <c r="E716" s="103">
        <v>4.7E-2</v>
      </c>
      <c r="F716" s="99">
        <f t="shared" si="200"/>
        <v>0.14423770373575653</v>
      </c>
      <c r="G716" s="103">
        <v>0.58199999999999996</v>
      </c>
      <c r="H716" s="104">
        <f t="shared" si="200"/>
        <v>1.7860924164725596</v>
      </c>
      <c r="I716" s="103">
        <v>0</v>
      </c>
      <c r="J716" s="99">
        <f t="shared" si="184"/>
        <v>0</v>
      </c>
      <c r="K716" s="103">
        <v>0</v>
      </c>
      <c r="L716" s="104">
        <f t="shared" si="185"/>
        <v>0</v>
      </c>
      <c r="M716" s="103">
        <v>0</v>
      </c>
      <c r="N716" s="99">
        <f t="shared" si="186"/>
        <v>0</v>
      </c>
      <c r="O716" s="103">
        <v>1.173</v>
      </c>
      <c r="P716" s="104">
        <f t="shared" si="187"/>
        <v>3.5998048187668599</v>
      </c>
      <c r="Q716" s="103">
        <v>0</v>
      </c>
      <c r="R716" s="99">
        <f t="shared" si="188"/>
        <v>0</v>
      </c>
      <c r="S716" s="103">
        <v>0</v>
      </c>
      <c r="T716" s="104">
        <f t="shared" si="189"/>
        <v>0</v>
      </c>
      <c r="U716" s="103">
        <v>4.7E-2</v>
      </c>
      <c r="V716" s="99">
        <f t="shared" si="190"/>
        <v>0.14423770373575653</v>
      </c>
      <c r="W716" s="103">
        <v>0.73699999999999999</v>
      </c>
      <c r="X716" s="104">
        <f t="shared" si="191"/>
        <v>2.2617699500692034</v>
      </c>
      <c r="Y716" s="103">
        <v>0</v>
      </c>
      <c r="Z716" s="99">
        <f t="shared" si="192"/>
        <v>0</v>
      </c>
      <c r="AA716" s="103">
        <v>0</v>
      </c>
      <c r="AB716" s="105">
        <f t="shared" si="193"/>
        <v>0</v>
      </c>
      <c r="AC716" s="106">
        <f t="shared" si="197"/>
        <v>2.6829999999999998</v>
      </c>
      <c r="AD716" s="105">
        <f t="shared" si="194"/>
        <v>8.2338246621922284</v>
      </c>
    </row>
    <row r="717" spans="1:30" x14ac:dyDescent="0.2">
      <c r="A717" s="101">
        <v>39431</v>
      </c>
      <c r="B717" s="102" t="s">
        <v>99</v>
      </c>
      <c r="C717" s="103">
        <v>0</v>
      </c>
      <c r="D717" s="104">
        <f t="shared" si="195"/>
        <v>0</v>
      </c>
      <c r="E717" s="103">
        <v>0</v>
      </c>
      <c r="F717" s="99">
        <f t="shared" si="200"/>
        <v>0</v>
      </c>
      <c r="G717" s="103">
        <v>0.58199999999999996</v>
      </c>
      <c r="H717" s="104">
        <f t="shared" si="200"/>
        <v>1.7860924164725596</v>
      </c>
      <c r="I717" s="103">
        <v>0</v>
      </c>
      <c r="J717" s="99">
        <f t="shared" ref="J717:J780" si="201">I717*1000000/325851</f>
        <v>0</v>
      </c>
      <c r="K717" s="103">
        <v>0</v>
      </c>
      <c r="L717" s="104">
        <f t="shared" ref="L717:L780" si="202">K717*1000000/325851</f>
        <v>0</v>
      </c>
      <c r="M717" s="103">
        <v>0</v>
      </c>
      <c r="N717" s="99">
        <f t="shared" ref="N717:N780" si="203">M717*1000000/325851</f>
        <v>0</v>
      </c>
      <c r="O717" s="103">
        <v>1.3839999999999999</v>
      </c>
      <c r="P717" s="104">
        <f t="shared" ref="P717:P780" si="204">O717*1000000/325851</f>
        <v>4.2473400419210003</v>
      </c>
      <c r="Q717" s="103">
        <v>0</v>
      </c>
      <c r="R717" s="99">
        <f t="shared" ref="R717:R780" si="205">Q717*1000000/325851</f>
        <v>0</v>
      </c>
      <c r="S717" s="103">
        <v>0</v>
      </c>
      <c r="T717" s="104">
        <f t="shared" ref="T717:T780" si="206">S717*1000000/325851</f>
        <v>0</v>
      </c>
      <c r="U717" s="103">
        <v>1.0549999999999999</v>
      </c>
      <c r="V717" s="99">
        <f t="shared" ref="V717:V780" si="207">U717*1000000/325851</f>
        <v>3.237676115770705</v>
      </c>
      <c r="W717" s="103">
        <v>7.4999999999999997E-2</v>
      </c>
      <c r="X717" s="104">
        <f t="shared" ref="X717:X780" si="208">W717*1000000/325851</f>
        <v>0.2301665485145051</v>
      </c>
      <c r="Y717" s="103">
        <v>0</v>
      </c>
      <c r="Z717" s="99">
        <f t="shared" ref="Z717:Z780" si="209">Y717*1000000/325851</f>
        <v>0</v>
      </c>
      <c r="AA717" s="103">
        <v>0</v>
      </c>
      <c r="AB717" s="105">
        <f t="shared" ref="AB717:AB780" si="210">AA717*1000000/325851</f>
        <v>0</v>
      </c>
      <c r="AC717" s="106">
        <f t="shared" si="197"/>
        <v>3.0960000000000001</v>
      </c>
      <c r="AD717" s="105">
        <f t="shared" ref="AD717:AD780" si="211">AC717*1000000/325851</f>
        <v>9.5012751226787699</v>
      </c>
    </row>
    <row r="718" spans="1:30" x14ac:dyDescent="0.2">
      <c r="A718" s="101">
        <v>39432</v>
      </c>
      <c r="B718" s="102" t="s">
        <v>100</v>
      </c>
      <c r="C718" s="103">
        <v>0</v>
      </c>
      <c r="D718" s="104">
        <f t="shared" ref="D718:D781" si="212">C718*1000000/325851</f>
        <v>0</v>
      </c>
      <c r="E718" s="103">
        <v>0</v>
      </c>
      <c r="F718" s="99">
        <f t="shared" ref="F718:F781" si="213">E718*1000000/325851</f>
        <v>0</v>
      </c>
      <c r="G718" s="103">
        <v>0.58199999999999996</v>
      </c>
      <c r="H718" s="104">
        <f t="shared" ref="H718:H781" si="214">G718*1000000/325851</f>
        <v>1.7860924164725596</v>
      </c>
      <c r="I718" s="103">
        <v>0</v>
      </c>
      <c r="J718" s="99">
        <f t="shared" si="201"/>
        <v>0</v>
      </c>
      <c r="K718" s="103">
        <v>0</v>
      </c>
      <c r="L718" s="104">
        <f t="shared" si="202"/>
        <v>0</v>
      </c>
      <c r="M718" s="103">
        <v>0</v>
      </c>
      <c r="N718" s="99">
        <f t="shared" si="203"/>
        <v>0</v>
      </c>
      <c r="O718" s="103">
        <v>1.383</v>
      </c>
      <c r="P718" s="104">
        <f t="shared" si="204"/>
        <v>4.2442711546074738</v>
      </c>
      <c r="Q718" s="103">
        <v>0</v>
      </c>
      <c r="R718" s="99">
        <f t="shared" si="205"/>
        <v>0</v>
      </c>
      <c r="S718" s="103">
        <v>0</v>
      </c>
      <c r="T718" s="104">
        <f t="shared" si="206"/>
        <v>0</v>
      </c>
      <c r="U718" s="103">
        <v>1.2010000000000001</v>
      </c>
      <c r="V718" s="99">
        <f t="shared" si="207"/>
        <v>3.6857336635456082</v>
      </c>
      <c r="W718" s="103">
        <v>0.30099999999999999</v>
      </c>
      <c r="X718" s="104">
        <f t="shared" si="208"/>
        <v>0.92373508137154714</v>
      </c>
      <c r="Y718" s="103">
        <v>0</v>
      </c>
      <c r="Z718" s="99">
        <f t="shared" si="209"/>
        <v>0</v>
      </c>
      <c r="AA718" s="103">
        <v>0</v>
      </c>
      <c r="AB718" s="105">
        <f t="shared" si="210"/>
        <v>0</v>
      </c>
      <c r="AC718" s="106">
        <f t="shared" ref="AC718:AC781" si="215">C718+E718+G718+I718+K718+M718+O718+Q718+S718+U718+W718+Y718+AA718</f>
        <v>3.4670000000000001</v>
      </c>
      <c r="AD718" s="105">
        <f t="shared" si="211"/>
        <v>10.639832315997189</v>
      </c>
    </row>
    <row r="719" spans="1:30" x14ac:dyDescent="0.2">
      <c r="A719" s="101">
        <v>39433</v>
      </c>
      <c r="B719" s="102" t="s">
        <v>101</v>
      </c>
      <c r="C719" s="103">
        <v>0</v>
      </c>
      <c r="D719" s="104">
        <f t="shared" si="212"/>
        <v>0</v>
      </c>
      <c r="E719" s="103">
        <v>0</v>
      </c>
      <c r="F719" s="99">
        <f t="shared" si="213"/>
        <v>0</v>
      </c>
      <c r="G719" s="103">
        <v>0.58099999999999996</v>
      </c>
      <c r="H719" s="104">
        <f t="shared" si="214"/>
        <v>1.7830235291590328</v>
      </c>
      <c r="I719" s="103">
        <v>0</v>
      </c>
      <c r="J719" s="99">
        <f t="shared" si="201"/>
        <v>0</v>
      </c>
      <c r="K719" s="103">
        <v>0</v>
      </c>
      <c r="L719" s="104">
        <f t="shared" si="202"/>
        <v>0</v>
      </c>
      <c r="M719" s="103">
        <v>0</v>
      </c>
      <c r="N719" s="99">
        <f t="shared" si="203"/>
        <v>0</v>
      </c>
      <c r="O719" s="103">
        <v>1.3859999999999999</v>
      </c>
      <c r="P719" s="104">
        <f t="shared" si="204"/>
        <v>4.2534778165480542</v>
      </c>
      <c r="Q719" s="103">
        <v>0</v>
      </c>
      <c r="R719" s="99">
        <f t="shared" si="205"/>
        <v>0</v>
      </c>
      <c r="S719" s="103">
        <v>0</v>
      </c>
      <c r="T719" s="104">
        <f t="shared" si="206"/>
        <v>0</v>
      </c>
      <c r="U719" s="103">
        <v>1.522</v>
      </c>
      <c r="V719" s="99">
        <f t="shared" si="207"/>
        <v>4.6708464911876897</v>
      </c>
      <c r="W719" s="103">
        <v>0.249</v>
      </c>
      <c r="X719" s="104">
        <f t="shared" si="208"/>
        <v>0.7641529410681569</v>
      </c>
      <c r="Y719" s="103">
        <v>0</v>
      </c>
      <c r="Z719" s="99">
        <f t="shared" si="209"/>
        <v>0</v>
      </c>
      <c r="AA719" s="103">
        <v>0</v>
      </c>
      <c r="AB719" s="105">
        <f t="shared" si="210"/>
        <v>0</v>
      </c>
      <c r="AC719" s="106">
        <f t="shared" si="215"/>
        <v>3.738</v>
      </c>
      <c r="AD719" s="105">
        <f t="shared" si="211"/>
        <v>11.471500777962934</v>
      </c>
    </row>
    <row r="720" spans="1:30" x14ac:dyDescent="0.2">
      <c r="A720" s="101">
        <v>39434</v>
      </c>
      <c r="B720" s="102" t="s">
        <v>102</v>
      </c>
      <c r="C720" s="103">
        <v>0</v>
      </c>
      <c r="D720" s="104">
        <f t="shared" si="212"/>
        <v>0</v>
      </c>
      <c r="E720" s="103">
        <v>0</v>
      </c>
      <c r="F720" s="99">
        <f t="shared" si="213"/>
        <v>0</v>
      </c>
      <c r="G720" s="103">
        <v>0.57999999999999996</v>
      </c>
      <c r="H720" s="104">
        <f t="shared" si="214"/>
        <v>1.7799546418455061</v>
      </c>
      <c r="I720" s="103">
        <v>0</v>
      </c>
      <c r="J720" s="99">
        <f t="shared" si="201"/>
        <v>0</v>
      </c>
      <c r="K720" s="103">
        <v>0</v>
      </c>
      <c r="L720" s="104">
        <f t="shared" si="202"/>
        <v>0</v>
      </c>
      <c r="M720" s="103">
        <v>0</v>
      </c>
      <c r="N720" s="99">
        <f t="shared" si="203"/>
        <v>0</v>
      </c>
      <c r="O720" s="103">
        <v>1.401</v>
      </c>
      <c r="P720" s="104">
        <f t="shared" si="204"/>
        <v>4.2995111262509553</v>
      </c>
      <c r="Q720" s="103">
        <v>0</v>
      </c>
      <c r="R720" s="99">
        <f t="shared" si="205"/>
        <v>0</v>
      </c>
      <c r="S720" s="103">
        <v>0</v>
      </c>
      <c r="T720" s="104">
        <f t="shared" si="206"/>
        <v>0</v>
      </c>
      <c r="U720" s="103">
        <v>1.514</v>
      </c>
      <c r="V720" s="99">
        <f t="shared" si="207"/>
        <v>4.6462953926794759</v>
      </c>
      <c r="W720" s="103">
        <v>0.17499999999999999</v>
      </c>
      <c r="X720" s="104">
        <f t="shared" si="208"/>
        <v>0.5370552798671786</v>
      </c>
      <c r="Y720" s="103">
        <v>0</v>
      </c>
      <c r="Z720" s="99">
        <f t="shared" si="209"/>
        <v>0</v>
      </c>
      <c r="AA720" s="103">
        <v>0</v>
      </c>
      <c r="AB720" s="105">
        <f t="shared" si="210"/>
        <v>0</v>
      </c>
      <c r="AC720" s="106">
        <f t="shared" si="215"/>
        <v>3.67</v>
      </c>
      <c r="AD720" s="105">
        <f t="shared" si="211"/>
        <v>11.262816440643116</v>
      </c>
    </row>
    <row r="721" spans="1:30" x14ac:dyDescent="0.2">
      <c r="A721" s="101">
        <v>39435</v>
      </c>
      <c r="B721" s="102" t="s">
        <v>103</v>
      </c>
      <c r="C721" s="103">
        <v>0.752</v>
      </c>
      <c r="D721" s="104">
        <f t="shared" si="212"/>
        <v>2.3078032597721045</v>
      </c>
      <c r="E721" s="103">
        <v>0</v>
      </c>
      <c r="F721" s="104">
        <f t="shared" si="213"/>
        <v>0</v>
      </c>
      <c r="G721" s="103">
        <v>0.57899999999999996</v>
      </c>
      <c r="H721" s="104">
        <f t="shared" si="214"/>
        <v>1.7768857545319794</v>
      </c>
      <c r="I721" s="103">
        <v>0</v>
      </c>
      <c r="J721" s="99">
        <f t="shared" si="201"/>
        <v>0</v>
      </c>
      <c r="K721" s="103">
        <v>0</v>
      </c>
      <c r="L721" s="104">
        <f t="shared" si="202"/>
        <v>0</v>
      </c>
      <c r="M721" s="103">
        <v>0</v>
      </c>
      <c r="N721" s="99">
        <f t="shared" si="203"/>
        <v>0</v>
      </c>
      <c r="O721" s="103">
        <v>1.3979999999999999</v>
      </c>
      <c r="P721" s="104">
        <f t="shared" si="204"/>
        <v>4.2903044643103749</v>
      </c>
      <c r="Q721" s="103">
        <v>0</v>
      </c>
      <c r="R721" s="99">
        <f t="shared" si="205"/>
        <v>0</v>
      </c>
      <c r="S721" s="103">
        <v>0</v>
      </c>
      <c r="T721" s="104">
        <f t="shared" si="206"/>
        <v>0</v>
      </c>
      <c r="U721" s="103">
        <v>1.4870000000000001</v>
      </c>
      <c r="V721" s="104">
        <f t="shared" si="207"/>
        <v>4.5634354352142541</v>
      </c>
      <c r="W721" s="103">
        <v>0.312</v>
      </c>
      <c r="X721" s="104">
        <f t="shared" si="208"/>
        <v>0.95749284182034122</v>
      </c>
      <c r="Y721" s="103">
        <v>0</v>
      </c>
      <c r="Z721" s="104">
        <f t="shared" si="209"/>
        <v>0</v>
      </c>
      <c r="AA721" s="103">
        <v>0</v>
      </c>
      <c r="AB721" s="105">
        <f t="shared" si="210"/>
        <v>0</v>
      </c>
      <c r="AC721" s="106">
        <f t="shared" si="215"/>
        <v>4.5280000000000005</v>
      </c>
      <c r="AD721" s="105">
        <f t="shared" si="211"/>
        <v>13.895921755649058</v>
      </c>
    </row>
    <row r="722" spans="1:30" x14ac:dyDescent="0.2">
      <c r="A722" s="101">
        <v>39436</v>
      </c>
      <c r="B722" s="102" t="s">
        <v>104</v>
      </c>
      <c r="C722" s="103">
        <v>1.1870000000000001</v>
      </c>
      <c r="D722" s="104">
        <f t="shared" si="212"/>
        <v>3.642769241156234</v>
      </c>
      <c r="E722" s="103">
        <v>0</v>
      </c>
      <c r="F722" s="104">
        <f t="shared" si="213"/>
        <v>0</v>
      </c>
      <c r="G722" s="103">
        <v>0.57699999999999996</v>
      </c>
      <c r="H722" s="104">
        <f t="shared" si="214"/>
        <v>1.7707479799049259</v>
      </c>
      <c r="I722" s="103">
        <v>0.02</v>
      </c>
      <c r="J722" s="99">
        <f t="shared" si="201"/>
        <v>6.1377746270534689E-2</v>
      </c>
      <c r="K722" s="103">
        <v>0</v>
      </c>
      <c r="L722" s="104">
        <f t="shared" si="202"/>
        <v>0</v>
      </c>
      <c r="M722" s="103">
        <v>0</v>
      </c>
      <c r="N722" s="99">
        <f t="shared" si="203"/>
        <v>0</v>
      </c>
      <c r="O722" s="103">
        <v>1.391</v>
      </c>
      <c r="P722" s="104">
        <f t="shared" si="204"/>
        <v>4.2688222531156876</v>
      </c>
      <c r="Q722" s="103">
        <v>0</v>
      </c>
      <c r="R722" s="99">
        <f t="shared" si="205"/>
        <v>0</v>
      </c>
      <c r="S722" s="103">
        <v>0</v>
      </c>
      <c r="T722" s="104">
        <f t="shared" si="206"/>
        <v>0</v>
      </c>
      <c r="U722" s="103">
        <v>0</v>
      </c>
      <c r="V722" s="104">
        <f t="shared" si="207"/>
        <v>0</v>
      </c>
      <c r="W722" s="103">
        <v>0</v>
      </c>
      <c r="X722" s="104">
        <f t="shared" si="208"/>
        <v>0</v>
      </c>
      <c r="Y722" s="103">
        <v>0</v>
      </c>
      <c r="Z722" s="104">
        <f t="shared" si="209"/>
        <v>0</v>
      </c>
      <c r="AA722" s="103">
        <v>0</v>
      </c>
      <c r="AB722" s="105">
        <f t="shared" si="210"/>
        <v>0</v>
      </c>
      <c r="AC722" s="106">
        <f t="shared" si="215"/>
        <v>3.1749999999999998</v>
      </c>
      <c r="AD722" s="105">
        <f t="shared" si="211"/>
        <v>9.7437172204473832</v>
      </c>
    </row>
    <row r="723" spans="1:30" x14ac:dyDescent="0.2">
      <c r="A723" s="101">
        <v>39437</v>
      </c>
      <c r="B723" s="102" t="s">
        <v>105</v>
      </c>
      <c r="C723" s="103">
        <v>1.399</v>
      </c>
      <c r="D723" s="104">
        <f t="shared" si="212"/>
        <v>4.2933733516239014</v>
      </c>
      <c r="E723" s="103">
        <v>0</v>
      </c>
      <c r="F723" s="104">
        <f t="shared" si="213"/>
        <v>0</v>
      </c>
      <c r="G723" s="103">
        <v>0.57699999999999996</v>
      </c>
      <c r="H723" s="104">
        <f t="shared" si="214"/>
        <v>1.7707479799049259</v>
      </c>
      <c r="I723" s="103">
        <v>0</v>
      </c>
      <c r="J723" s="99">
        <f t="shared" si="201"/>
        <v>0</v>
      </c>
      <c r="K723" s="103">
        <v>0</v>
      </c>
      <c r="L723" s="104">
        <f t="shared" si="202"/>
        <v>0</v>
      </c>
      <c r="M723" s="103">
        <v>0</v>
      </c>
      <c r="N723" s="99">
        <f t="shared" si="203"/>
        <v>0</v>
      </c>
      <c r="O723" s="103">
        <v>1.3879999999999999</v>
      </c>
      <c r="P723" s="104">
        <f t="shared" si="204"/>
        <v>4.2596155911751072</v>
      </c>
      <c r="Q723" s="103">
        <v>0</v>
      </c>
      <c r="R723" s="99">
        <f t="shared" si="205"/>
        <v>0</v>
      </c>
      <c r="S723" s="103">
        <v>0</v>
      </c>
      <c r="T723" s="104">
        <f t="shared" si="206"/>
        <v>0</v>
      </c>
      <c r="U723" s="103">
        <v>0</v>
      </c>
      <c r="V723" s="104">
        <f t="shared" si="207"/>
        <v>0</v>
      </c>
      <c r="W723" s="103">
        <v>0</v>
      </c>
      <c r="X723" s="104">
        <f t="shared" si="208"/>
        <v>0</v>
      </c>
      <c r="Y723" s="103">
        <v>0</v>
      </c>
      <c r="Z723" s="104">
        <f t="shared" si="209"/>
        <v>0</v>
      </c>
      <c r="AA723" s="103">
        <v>0</v>
      </c>
      <c r="AB723" s="105">
        <f t="shared" si="210"/>
        <v>0</v>
      </c>
      <c r="AC723" s="106">
        <f t="shared" si="215"/>
        <v>3.3639999999999999</v>
      </c>
      <c r="AD723" s="105">
        <f t="shared" si="211"/>
        <v>10.323736922703935</v>
      </c>
    </row>
    <row r="724" spans="1:30" x14ac:dyDescent="0.2">
      <c r="A724" s="101">
        <v>39438</v>
      </c>
      <c r="B724" s="102" t="s">
        <v>106</v>
      </c>
      <c r="C724" s="103">
        <v>1.3620000000000001</v>
      </c>
      <c r="D724" s="104">
        <f t="shared" si="212"/>
        <v>4.1798245210234128</v>
      </c>
      <c r="E724" s="103">
        <v>0</v>
      </c>
      <c r="F724" s="104">
        <f t="shared" si="213"/>
        <v>0</v>
      </c>
      <c r="G724" s="103">
        <v>0.57799999999999996</v>
      </c>
      <c r="H724" s="104">
        <f t="shared" si="214"/>
        <v>1.7738168672184527</v>
      </c>
      <c r="I724" s="103">
        <v>0</v>
      </c>
      <c r="J724" s="99">
        <f t="shared" si="201"/>
        <v>0</v>
      </c>
      <c r="K724" s="103">
        <v>0</v>
      </c>
      <c r="L724" s="104">
        <f t="shared" si="202"/>
        <v>0</v>
      </c>
      <c r="M724" s="103">
        <v>0</v>
      </c>
      <c r="N724" s="99">
        <f t="shared" si="203"/>
        <v>0</v>
      </c>
      <c r="O724" s="103">
        <v>1.389</v>
      </c>
      <c r="P724" s="104">
        <f t="shared" si="204"/>
        <v>4.2626844784886346</v>
      </c>
      <c r="Q724" s="103">
        <v>0</v>
      </c>
      <c r="R724" s="99">
        <f t="shared" si="205"/>
        <v>0</v>
      </c>
      <c r="S724" s="103">
        <v>0</v>
      </c>
      <c r="T724" s="104">
        <f t="shared" si="206"/>
        <v>0</v>
      </c>
      <c r="U724" s="103">
        <v>0</v>
      </c>
      <c r="V724" s="104">
        <f t="shared" si="207"/>
        <v>0</v>
      </c>
      <c r="W724" s="103">
        <v>0</v>
      </c>
      <c r="X724" s="104">
        <f t="shared" si="208"/>
        <v>0</v>
      </c>
      <c r="Y724" s="103">
        <v>0</v>
      </c>
      <c r="Z724" s="104">
        <f t="shared" si="209"/>
        <v>0</v>
      </c>
      <c r="AA724" s="103">
        <v>0</v>
      </c>
      <c r="AB724" s="105">
        <f t="shared" si="210"/>
        <v>0</v>
      </c>
      <c r="AC724" s="106">
        <f t="shared" si="215"/>
        <v>3.3289999999999997</v>
      </c>
      <c r="AD724" s="105">
        <f t="shared" si="211"/>
        <v>10.216325866730498</v>
      </c>
    </row>
    <row r="725" spans="1:30" x14ac:dyDescent="0.2">
      <c r="A725" s="101">
        <v>39439</v>
      </c>
      <c r="B725" s="102" t="s">
        <v>107</v>
      </c>
      <c r="C725" s="103">
        <v>1.337</v>
      </c>
      <c r="D725" s="104">
        <f t="shared" si="212"/>
        <v>4.1031023381852441</v>
      </c>
      <c r="E725" s="103">
        <v>0</v>
      </c>
      <c r="F725" s="104">
        <f t="shared" si="213"/>
        <v>0</v>
      </c>
      <c r="G725" s="103">
        <v>0.57599999999999996</v>
      </c>
      <c r="H725" s="104">
        <f t="shared" si="214"/>
        <v>1.7676790925913992</v>
      </c>
      <c r="I725" s="103">
        <v>0.17599999999999999</v>
      </c>
      <c r="J725" s="99">
        <f t="shared" si="201"/>
        <v>0.54012416718070533</v>
      </c>
      <c r="K725" s="103">
        <v>0</v>
      </c>
      <c r="L725" s="104">
        <f t="shared" si="202"/>
        <v>0</v>
      </c>
      <c r="M725" s="103">
        <v>0</v>
      </c>
      <c r="N725" s="99">
        <f t="shared" si="203"/>
        <v>0</v>
      </c>
      <c r="O725" s="103">
        <v>1.3879999999999999</v>
      </c>
      <c r="P725" s="104">
        <f t="shared" si="204"/>
        <v>4.2596155911751072</v>
      </c>
      <c r="Q725" s="103">
        <v>0</v>
      </c>
      <c r="R725" s="99">
        <f t="shared" si="205"/>
        <v>0</v>
      </c>
      <c r="S725" s="103">
        <v>0</v>
      </c>
      <c r="T725" s="104">
        <f t="shared" si="206"/>
        <v>0</v>
      </c>
      <c r="U725" s="103">
        <v>0.55500000000000005</v>
      </c>
      <c r="V725" s="104">
        <f t="shared" si="207"/>
        <v>1.7032324590073378</v>
      </c>
      <c r="W725" s="103">
        <v>0</v>
      </c>
      <c r="X725" s="104">
        <f t="shared" si="208"/>
        <v>0</v>
      </c>
      <c r="Y725" s="103">
        <v>0</v>
      </c>
      <c r="Z725" s="104">
        <f t="shared" si="209"/>
        <v>0</v>
      </c>
      <c r="AA725" s="103">
        <v>0</v>
      </c>
      <c r="AB725" s="105">
        <f t="shared" si="210"/>
        <v>0</v>
      </c>
      <c r="AC725" s="106">
        <f t="shared" si="215"/>
        <v>4.032</v>
      </c>
      <c r="AD725" s="105">
        <f t="shared" si="211"/>
        <v>12.373753648139793</v>
      </c>
    </row>
    <row r="726" spans="1:30" x14ac:dyDescent="0.2">
      <c r="A726" s="101">
        <v>39440</v>
      </c>
      <c r="B726" s="102" t="s">
        <v>108</v>
      </c>
      <c r="C726" s="103">
        <v>1.321</v>
      </c>
      <c r="D726" s="104">
        <f t="shared" si="212"/>
        <v>4.0540001411688165</v>
      </c>
      <c r="E726" s="103">
        <v>0</v>
      </c>
      <c r="F726" s="104">
        <f t="shared" si="213"/>
        <v>0</v>
      </c>
      <c r="G726" s="103">
        <v>0.57599999999999996</v>
      </c>
      <c r="H726" s="104">
        <f t="shared" si="214"/>
        <v>1.7676790925913992</v>
      </c>
      <c r="I726" s="103">
        <v>0</v>
      </c>
      <c r="J726" s="99">
        <f t="shared" si="201"/>
        <v>0</v>
      </c>
      <c r="K726" s="103">
        <v>0</v>
      </c>
      <c r="L726" s="104">
        <f t="shared" si="202"/>
        <v>0</v>
      </c>
      <c r="M726" s="103">
        <v>0</v>
      </c>
      <c r="N726" s="99">
        <f t="shared" si="203"/>
        <v>0</v>
      </c>
      <c r="O726" s="103">
        <v>1.3859999999999999</v>
      </c>
      <c r="P726" s="104">
        <f t="shared" si="204"/>
        <v>4.2534778165480542</v>
      </c>
      <c r="Q726" s="103">
        <v>0</v>
      </c>
      <c r="R726" s="99">
        <f t="shared" si="205"/>
        <v>0</v>
      </c>
      <c r="S726" s="103">
        <v>0</v>
      </c>
      <c r="T726" s="104">
        <f t="shared" si="206"/>
        <v>0</v>
      </c>
      <c r="U726" s="103">
        <v>0.85499999999999998</v>
      </c>
      <c r="V726" s="104">
        <f t="shared" si="207"/>
        <v>2.6238986530653583</v>
      </c>
      <c r="W726" s="103">
        <v>0</v>
      </c>
      <c r="X726" s="104">
        <f t="shared" si="208"/>
        <v>0</v>
      </c>
      <c r="Y726" s="103">
        <v>0</v>
      </c>
      <c r="Z726" s="104">
        <f t="shared" si="209"/>
        <v>0</v>
      </c>
      <c r="AA726" s="103">
        <v>0</v>
      </c>
      <c r="AB726" s="105">
        <f t="shared" si="210"/>
        <v>0</v>
      </c>
      <c r="AC726" s="106">
        <f t="shared" si="215"/>
        <v>4.1379999999999999</v>
      </c>
      <c r="AD726" s="105">
        <f t="shared" si="211"/>
        <v>12.699055703373627</v>
      </c>
    </row>
    <row r="727" spans="1:30" x14ac:dyDescent="0.2">
      <c r="A727" s="101">
        <v>39441</v>
      </c>
      <c r="B727" s="102" t="s">
        <v>109</v>
      </c>
      <c r="C727" s="103">
        <v>1.143</v>
      </c>
      <c r="D727" s="104">
        <f t="shared" si="212"/>
        <v>3.5077381993610577</v>
      </c>
      <c r="E727" s="103">
        <v>0</v>
      </c>
      <c r="F727" s="104">
        <f t="shared" si="213"/>
        <v>0</v>
      </c>
      <c r="G727" s="103">
        <v>0.57599999999999996</v>
      </c>
      <c r="H727" s="104">
        <f t="shared" si="214"/>
        <v>1.7676790925913992</v>
      </c>
      <c r="I727" s="103">
        <v>0</v>
      </c>
      <c r="J727" s="99">
        <f t="shared" si="201"/>
        <v>0</v>
      </c>
      <c r="K727" s="103">
        <v>0</v>
      </c>
      <c r="L727" s="104">
        <f t="shared" si="202"/>
        <v>0</v>
      </c>
      <c r="M727" s="103">
        <v>0</v>
      </c>
      <c r="N727" s="99">
        <f t="shared" si="203"/>
        <v>0</v>
      </c>
      <c r="O727" s="103">
        <v>1.3859999999999999</v>
      </c>
      <c r="P727" s="104">
        <f t="shared" si="204"/>
        <v>4.2534778165480542</v>
      </c>
      <c r="Q727" s="103">
        <v>0</v>
      </c>
      <c r="R727" s="99">
        <f t="shared" si="205"/>
        <v>0</v>
      </c>
      <c r="S727" s="103">
        <v>0</v>
      </c>
      <c r="T727" s="104">
        <f t="shared" si="206"/>
        <v>0</v>
      </c>
      <c r="U727" s="103">
        <v>8.8999999999999996E-2</v>
      </c>
      <c r="V727" s="104">
        <f t="shared" si="207"/>
        <v>0.27313097090387939</v>
      </c>
      <c r="W727" s="103">
        <v>0</v>
      </c>
      <c r="X727" s="104">
        <f t="shared" si="208"/>
        <v>0</v>
      </c>
      <c r="Y727" s="103">
        <v>0</v>
      </c>
      <c r="Z727" s="104">
        <f t="shared" si="209"/>
        <v>0</v>
      </c>
      <c r="AA727" s="103">
        <v>0</v>
      </c>
      <c r="AB727" s="105">
        <f t="shared" si="210"/>
        <v>0</v>
      </c>
      <c r="AC727" s="106">
        <f t="shared" si="215"/>
        <v>3.1939999999999995</v>
      </c>
      <c r="AD727" s="105">
        <f t="shared" si="211"/>
        <v>9.8020260794043885</v>
      </c>
    </row>
    <row r="728" spans="1:30" x14ac:dyDescent="0.2">
      <c r="A728" s="101">
        <v>39442</v>
      </c>
      <c r="B728" s="102" t="s">
        <v>110</v>
      </c>
      <c r="C728" s="103">
        <v>1.3089999999999999</v>
      </c>
      <c r="D728" s="104">
        <f t="shared" si="212"/>
        <v>4.0171734934064958</v>
      </c>
      <c r="E728" s="103">
        <v>0</v>
      </c>
      <c r="F728" s="104">
        <f t="shared" si="213"/>
        <v>0</v>
      </c>
      <c r="G728" s="103">
        <v>0.57499999999999996</v>
      </c>
      <c r="H728" s="104">
        <f t="shared" si="214"/>
        <v>1.7646102052778725</v>
      </c>
      <c r="I728" s="103">
        <v>0.188</v>
      </c>
      <c r="J728" s="99">
        <f t="shared" si="201"/>
        <v>0.57695081494302614</v>
      </c>
      <c r="K728" s="103">
        <v>0</v>
      </c>
      <c r="L728" s="104">
        <f t="shared" si="202"/>
        <v>0</v>
      </c>
      <c r="M728" s="103">
        <v>0</v>
      </c>
      <c r="N728" s="99">
        <f t="shared" si="203"/>
        <v>0</v>
      </c>
      <c r="O728" s="103">
        <v>1.3819999999999999</v>
      </c>
      <c r="P728" s="104">
        <f t="shared" si="204"/>
        <v>4.2412022672939473</v>
      </c>
      <c r="Q728" s="103">
        <v>0</v>
      </c>
      <c r="R728" s="99">
        <f t="shared" si="205"/>
        <v>0</v>
      </c>
      <c r="S728" s="103">
        <v>0</v>
      </c>
      <c r="T728" s="104">
        <f t="shared" si="206"/>
        <v>0</v>
      </c>
      <c r="U728" s="103">
        <v>0.503</v>
      </c>
      <c r="V728" s="104">
        <f t="shared" si="207"/>
        <v>1.5436503187039474</v>
      </c>
      <c r="W728" s="103">
        <v>0</v>
      </c>
      <c r="X728" s="104">
        <f t="shared" si="208"/>
        <v>0</v>
      </c>
      <c r="Y728" s="103">
        <v>0</v>
      </c>
      <c r="Z728" s="104">
        <f t="shared" si="209"/>
        <v>0</v>
      </c>
      <c r="AA728" s="103">
        <v>0</v>
      </c>
      <c r="AB728" s="105">
        <f t="shared" si="210"/>
        <v>0</v>
      </c>
      <c r="AC728" s="106">
        <f t="shared" si="215"/>
        <v>3.9569999999999999</v>
      </c>
      <c r="AD728" s="105">
        <f t="shared" si="211"/>
        <v>12.143587099625289</v>
      </c>
    </row>
    <row r="729" spans="1:30" x14ac:dyDescent="0.2">
      <c r="A729" s="101">
        <v>39443</v>
      </c>
      <c r="B729" s="102" t="s">
        <v>111</v>
      </c>
      <c r="C729" s="103">
        <v>1.2989999999999999</v>
      </c>
      <c r="D729" s="104">
        <f t="shared" si="212"/>
        <v>3.9864846202712281</v>
      </c>
      <c r="E729" s="103">
        <v>0</v>
      </c>
      <c r="F729" s="104">
        <f t="shared" si="213"/>
        <v>0</v>
      </c>
      <c r="G729" s="103">
        <v>0.57399999999999995</v>
      </c>
      <c r="H729" s="104">
        <f t="shared" si="214"/>
        <v>1.7615413179643458</v>
      </c>
      <c r="I729" s="103">
        <v>0.41899999999999998</v>
      </c>
      <c r="J729" s="99">
        <f t="shared" si="201"/>
        <v>1.2858637843677019</v>
      </c>
      <c r="K729" s="103">
        <v>0</v>
      </c>
      <c r="L729" s="104">
        <f t="shared" si="202"/>
        <v>0</v>
      </c>
      <c r="M729" s="103">
        <v>0</v>
      </c>
      <c r="N729" s="99">
        <f t="shared" si="203"/>
        <v>0</v>
      </c>
      <c r="O729" s="103">
        <v>0.59199999999999997</v>
      </c>
      <c r="P729" s="104">
        <f t="shared" si="204"/>
        <v>1.8167812896078268</v>
      </c>
      <c r="Q729" s="103">
        <v>0</v>
      </c>
      <c r="R729" s="99">
        <f t="shared" si="205"/>
        <v>0</v>
      </c>
      <c r="S729" s="103">
        <v>0</v>
      </c>
      <c r="T729" s="104">
        <f t="shared" si="206"/>
        <v>0</v>
      </c>
      <c r="U729" s="103">
        <v>0.89200000000000002</v>
      </c>
      <c r="V729" s="104">
        <f t="shared" si="207"/>
        <v>2.7374474836658473</v>
      </c>
      <c r="W729" s="103">
        <v>0</v>
      </c>
      <c r="X729" s="104">
        <f t="shared" si="208"/>
        <v>0</v>
      </c>
      <c r="Y729" s="103">
        <v>0</v>
      </c>
      <c r="Z729" s="104">
        <f t="shared" si="209"/>
        <v>0</v>
      </c>
      <c r="AA729" s="103">
        <v>0</v>
      </c>
      <c r="AB729" s="105">
        <f t="shared" si="210"/>
        <v>0</v>
      </c>
      <c r="AC729" s="106">
        <f t="shared" si="215"/>
        <v>3.7759999999999998</v>
      </c>
      <c r="AD729" s="105">
        <f t="shared" si="211"/>
        <v>11.58811849587695</v>
      </c>
    </row>
    <row r="730" spans="1:30" x14ac:dyDescent="0.2">
      <c r="A730" s="101">
        <v>39444</v>
      </c>
      <c r="B730" s="102" t="s">
        <v>112</v>
      </c>
      <c r="C730" s="103">
        <v>1.2869999999999999</v>
      </c>
      <c r="D730" s="104">
        <f t="shared" si="212"/>
        <v>3.9496579725089074</v>
      </c>
      <c r="E730" s="103">
        <v>0</v>
      </c>
      <c r="F730" s="104">
        <f t="shared" si="213"/>
        <v>0</v>
      </c>
      <c r="G730" s="103">
        <v>0.57199999999999995</v>
      </c>
      <c r="H730" s="104">
        <f t="shared" si="214"/>
        <v>1.7554035433372921</v>
      </c>
      <c r="I730" s="103">
        <v>0.98499999999999999</v>
      </c>
      <c r="J730" s="99">
        <f t="shared" si="201"/>
        <v>3.0228540038238334</v>
      </c>
      <c r="K730" s="103">
        <v>0</v>
      </c>
      <c r="L730" s="104">
        <f t="shared" si="202"/>
        <v>0</v>
      </c>
      <c r="M730" s="103">
        <v>0</v>
      </c>
      <c r="N730" s="99">
        <f t="shared" si="203"/>
        <v>0</v>
      </c>
      <c r="O730" s="103">
        <v>0</v>
      </c>
      <c r="P730" s="104">
        <f t="shared" si="204"/>
        <v>0</v>
      </c>
      <c r="Q730" s="103">
        <v>0</v>
      </c>
      <c r="R730" s="99">
        <f t="shared" si="205"/>
        <v>0</v>
      </c>
      <c r="S730" s="103">
        <v>0</v>
      </c>
      <c r="T730" s="104">
        <f t="shared" si="206"/>
        <v>0</v>
      </c>
      <c r="U730" s="103">
        <v>0.68200000000000005</v>
      </c>
      <c r="V730" s="104">
        <f t="shared" si="207"/>
        <v>2.0929811478252329</v>
      </c>
      <c r="W730" s="103">
        <v>0</v>
      </c>
      <c r="X730" s="104">
        <f t="shared" si="208"/>
        <v>0</v>
      </c>
      <c r="Y730" s="103">
        <v>0</v>
      </c>
      <c r="Z730" s="104">
        <f t="shared" si="209"/>
        <v>0</v>
      </c>
      <c r="AA730" s="103">
        <v>0</v>
      </c>
      <c r="AB730" s="105">
        <f t="shared" si="210"/>
        <v>0</v>
      </c>
      <c r="AC730" s="106">
        <f t="shared" si="215"/>
        <v>3.5259999999999998</v>
      </c>
      <c r="AD730" s="105">
        <f t="shared" si="211"/>
        <v>10.820896667495266</v>
      </c>
    </row>
    <row r="731" spans="1:30" x14ac:dyDescent="0.2">
      <c r="A731" s="101">
        <v>39445</v>
      </c>
      <c r="B731" s="102" t="s">
        <v>113</v>
      </c>
      <c r="C731" s="103">
        <v>1.282</v>
      </c>
      <c r="D731" s="104">
        <f t="shared" si="212"/>
        <v>3.934313535941274</v>
      </c>
      <c r="E731" s="103">
        <v>0</v>
      </c>
      <c r="F731" s="104">
        <f t="shared" si="213"/>
        <v>0</v>
      </c>
      <c r="G731" s="103">
        <v>0.57399999999999995</v>
      </c>
      <c r="H731" s="104">
        <f t="shared" si="214"/>
        <v>1.7615413179643458</v>
      </c>
      <c r="I731" s="103">
        <v>0.97199999999999998</v>
      </c>
      <c r="J731" s="99">
        <f t="shared" si="201"/>
        <v>2.9829584687479862</v>
      </c>
      <c r="K731" s="103">
        <v>0</v>
      </c>
      <c r="L731" s="104">
        <f t="shared" si="202"/>
        <v>0</v>
      </c>
      <c r="M731" s="103">
        <v>0</v>
      </c>
      <c r="N731" s="99">
        <f t="shared" si="203"/>
        <v>0</v>
      </c>
      <c r="O731" s="103">
        <v>0</v>
      </c>
      <c r="P731" s="104">
        <f t="shared" si="204"/>
        <v>0</v>
      </c>
      <c r="Q731" s="103">
        <v>0</v>
      </c>
      <c r="R731" s="99">
        <f t="shared" si="205"/>
        <v>0</v>
      </c>
      <c r="S731" s="103">
        <v>0</v>
      </c>
      <c r="T731" s="104">
        <f t="shared" si="206"/>
        <v>0</v>
      </c>
      <c r="U731" s="103">
        <v>7.8E-2</v>
      </c>
      <c r="V731" s="104">
        <f t="shared" si="207"/>
        <v>0.23937321045508531</v>
      </c>
      <c r="W731" s="103">
        <v>0.48</v>
      </c>
      <c r="X731" s="104">
        <f t="shared" si="208"/>
        <v>1.4730659104928325</v>
      </c>
      <c r="Y731" s="103">
        <v>0.30199999999999999</v>
      </c>
      <c r="Z731" s="104">
        <f t="shared" si="209"/>
        <v>0.92680396868507386</v>
      </c>
      <c r="AA731" s="103">
        <v>0</v>
      </c>
      <c r="AB731" s="105">
        <f t="shared" si="210"/>
        <v>0</v>
      </c>
      <c r="AC731" s="106">
        <f t="shared" si="215"/>
        <v>3.6879999999999997</v>
      </c>
      <c r="AD731" s="105">
        <f t="shared" si="211"/>
        <v>11.318056412286596</v>
      </c>
    </row>
    <row r="732" spans="1:30" x14ac:dyDescent="0.2">
      <c r="A732" s="101">
        <v>39446</v>
      </c>
      <c r="B732" s="102" t="s">
        <v>114</v>
      </c>
      <c r="C732" s="103">
        <v>1.2769999999999999</v>
      </c>
      <c r="D732" s="104">
        <f t="shared" si="212"/>
        <v>3.9189690993736401</v>
      </c>
      <c r="E732" s="103">
        <v>0</v>
      </c>
      <c r="F732" s="104">
        <f t="shared" si="213"/>
        <v>0</v>
      </c>
      <c r="G732" s="103">
        <v>0.57299999999999995</v>
      </c>
      <c r="H732" s="104">
        <f t="shared" si="214"/>
        <v>1.758472430650819</v>
      </c>
      <c r="I732" s="103">
        <v>0.96199999999999997</v>
      </c>
      <c r="J732" s="99">
        <f t="shared" si="201"/>
        <v>2.9522695956127185</v>
      </c>
      <c r="K732" s="103">
        <v>0</v>
      </c>
      <c r="L732" s="104">
        <f t="shared" si="202"/>
        <v>0</v>
      </c>
      <c r="M732" s="103">
        <v>0</v>
      </c>
      <c r="N732" s="99">
        <f t="shared" si="203"/>
        <v>0</v>
      </c>
      <c r="O732" s="103">
        <v>0</v>
      </c>
      <c r="P732" s="104">
        <f t="shared" si="204"/>
        <v>0</v>
      </c>
      <c r="Q732" s="103">
        <v>0</v>
      </c>
      <c r="R732" s="99">
        <f t="shared" si="205"/>
        <v>0</v>
      </c>
      <c r="S732" s="103">
        <v>0</v>
      </c>
      <c r="T732" s="104">
        <f t="shared" si="206"/>
        <v>0</v>
      </c>
      <c r="U732" s="103">
        <v>0</v>
      </c>
      <c r="V732" s="104">
        <f t="shared" si="207"/>
        <v>0</v>
      </c>
      <c r="W732" s="103">
        <v>1.2729999999999999</v>
      </c>
      <c r="X732" s="104">
        <f t="shared" si="208"/>
        <v>3.9066935501195332</v>
      </c>
      <c r="Y732" s="103">
        <v>0</v>
      </c>
      <c r="Z732" s="104">
        <f t="shared" si="209"/>
        <v>0</v>
      </c>
      <c r="AA732" s="103">
        <v>0</v>
      </c>
      <c r="AB732" s="105">
        <f t="shared" si="210"/>
        <v>0</v>
      </c>
      <c r="AC732" s="106">
        <f t="shared" si="215"/>
        <v>4.085</v>
      </c>
      <c r="AD732" s="105">
        <f t="shared" si="211"/>
        <v>12.53640467575671</v>
      </c>
    </row>
    <row r="733" spans="1:30" ht="13.5" thickBot="1" x14ac:dyDescent="0.25">
      <c r="A733" s="107">
        <v>39447</v>
      </c>
      <c r="B733" s="108" t="s">
        <v>206</v>
      </c>
      <c r="C733" s="109">
        <v>1.2709999999999999</v>
      </c>
      <c r="D733" s="110">
        <f t="shared" si="212"/>
        <v>3.9005557754924798</v>
      </c>
      <c r="E733" s="109">
        <v>0</v>
      </c>
      <c r="F733" s="110">
        <f t="shared" si="213"/>
        <v>0</v>
      </c>
      <c r="G733" s="109">
        <v>0.57299999999999995</v>
      </c>
      <c r="H733" s="110">
        <f t="shared" si="214"/>
        <v>1.758472430650819</v>
      </c>
      <c r="I733" s="109">
        <v>0.95699999999999996</v>
      </c>
      <c r="J733" s="111">
        <f t="shared" si="201"/>
        <v>2.9369251590450851</v>
      </c>
      <c r="K733" s="109">
        <v>0</v>
      </c>
      <c r="L733" s="110">
        <f t="shared" si="202"/>
        <v>0</v>
      </c>
      <c r="M733" s="109">
        <v>0</v>
      </c>
      <c r="N733" s="111">
        <f t="shared" si="203"/>
        <v>0</v>
      </c>
      <c r="O733" s="109">
        <v>0</v>
      </c>
      <c r="P733" s="110">
        <f t="shared" si="204"/>
        <v>0</v>
      </c>
      <c r="Q733" s="109">
        <v>0</v>
      </c>
      <c r="R733" s="111">
        <f t="shared" si="205"/>
        <v>0</v>
      </c>
      <c r="S733" s="109">
        <v>0</v>
      </c>
      <c r="T733" s="110">
        <f t="shared" si="206"/>
        <v>0</v>
      </c>
      <c r="U733" s="109">
        <v>0</v>
      </c>
      <c r="V733" s="110">
        <f t="shared" si="207"/>
        <v>0</v>
      </c>
      <c r="W733" s="109">
        <v>1.266</v>
      </c>
      <c r="X733" s="110">
        <f t="shared" si="208"/>
        <v>3.8852113389248459</v>
      </c>
      <c r="Y733" s="109">
        <v>0</v>
      </c>
      <c r="Z733" s="110">
        <f t="shared" si="209"/>
        <v>0</v>
      </c>
      <c r="AA733" s="109">
        <v>0</v>
      </c>
      <c r="AB733" s="112">
        <f t="shared" si="210"/>
        <v>0</v>
      </c>
      <c r="AC733" s="111">
        <f t="shared" si="215"/>
        <v>4.0670000000000002</v>
      </c>
      <c r="AD733" s="112">
        <f t="shared" si="211"/>
        <v>12.48116470411323</v>
      </c>
    </row>
    <row r="734" spans="1:30" ht="13.5" thickTop="1" x14ac:dyDescent="0.2">
      <c r="A734" s="101">
        <v>39448</v>
      </c>
      <c r="B734" s="102" t="s">
        <v>207</v>
      </c>
      <c r="C734" s="103">
        <v>1.2669999999999999</v>
      </c>
      <c r="D734" s="104">
        <f t="shared" si="212"/>
        <v>3.8882802262383729</v>
      </c>
      <c r="E734" s="103">
        <v>0</v>
      </c>
      <c r="F734" s="104">
        <f t="shared" si="213"/>
        <v>0</v>
      </c>
      <c r="G734" s="103">
        <v>0.57299999999999995</v>
      </c>
      <c r="H734" s="104">
        <f t="shared" si="214"/>
        <v>1.758472430650819</v>
      </c>
      <c r="I734" s="103">
        <v>0.95299999999999996</v>
      </c>
      <c r="J734" s="99">
        <f t="shared" si="201"/>
        <v>2.9246496097909782</v>
      </c>
      <c r="K734" s="103">
        <v>0</v>
      </c>
      <c r="L734" s="104">
        <f t="shared" si="202"/>
        <v>0</v>
      </c>
      <c r="M734" s="103">
        <v>0</v>
      </c>
      <c r="N734" s="99">
        <f t="shared" si="203"/>
        <v>0</v>
      </c>
      <c r="O734" s="103">
        <v>0</v>
      </c>
      <c r="P734" s="104">
        <f t="shared" si="204"/>
        <v>0</v>
      </c>
      <c r="Q734" s="103">
        <v>0</v>
      </c>
      <c r="R734" s="99">
        <f t="shared" si="205"/>
        <v>0</v>
      </c>
      <c r="S734" s="103">
        <v>0</v>
      </c>
      <c r="T734" s="104">
        <f t="shared" si="206"/>
        <v>0</v>
      </c>
      <c r="U734" s="103">
        <v>0</v>
      </c>
      <c r="V734" s="104">
        <f t="shared" si="207"/>
        <v>0</v>
      </c>
      <c r="W734" s="103">
        <v>1.264</v>
      </c>
      <c r="X734" s="104">
        <f t="shared" si="208"/>
        <v>3.8790735642977925</v>
      </c>
      <c r="Y734" s="103">
        <v>0</v>
      </c>
      <c r="Z734" s="104">
        <f t="shared" si="209"/>
        <v>0</v>
      </c>
      <c r="AA734" s="103">
        <v>0</v>
      </c>
      <c r="AB734" s="105">
        <f t="shared" si="210"/>
        <v>0</v>
      </c>
      <c r="AC734" s="106">
        <f t="shared" si="215"/>
        <v>4.0569999999999995</v>
      </c>
      <c r="AD734" s="105">
        <f t="shared" si="211"/>
        <v>12.450475830977961</v>
      </c>
    </row>
    <row r="735" spans="1:30" x14ac:dyDescent="0.2">
      <c r="A735" s="101">
        <v>39449</v>
      </c>
      <c r="B735" s="102" t="s">
        <v>208</v>
      </c>
      <c r="C735" s="103">
        <v>1.264</v>
      </c>
      <c r="D735" s="104">
        <f t="shared" si="212"/>
        <v>3.8790735642977925</v>
      </c>
      <c r="E735" s="103">
        <v>0</v>
      </c>
      <c r="F735" s="104">
        <f t="shared" si="213"/>
        <v>0</v>
      </c>
      <c r="G735" s="103">
        <v>0.57399999999999995</v>
      </c>
      <c r="H735" s="104">
        <f t="shared" si="214"/>
        <v>1.7615413179643458</v>
      </c>
      <c r="I735" s="103">
        <v>0.95</v>
      </c>
      <c r="J735" s="99">
        <f t="shared" si="201"/>
        <v>2.9154429478503978</v>
      </c>
      <c r="K735" s="103">
        <v>0</v>
      </c>
      <c r="L735" s="104">
        <f t="shared" si="202"/>
        <v>0</v>
      </c>
      <c r="M735" s="103">
        <v>0</v>
      </c>
      <c r="N735" s="99">
        <f t="shared" si="203"/>
        <v>0</v>
      </c>
      <c r="O735" s="103">
        <v>0</v>
      </c>
      <c r="P735" s="104">
        <f t="shared" si="204"/>
        <v>0</v>
      </c>
      <c r="Q735" s="103">
        <v>0</v>
      </c>
      <c r="R735" s="99">
        <f t="shared" si="205"/>
        <v>0</v>
      </c>
      <c r="S735" s="103">
        <v>0</v>
      </c>
      <c r="T735" s="104">
        <f t="shared" si="206"/>
        <v>0</v>
      </c>
      <c r="U735" s="103">
        <v>0</v>
      </c>
      <c r="V735" s="104">
        <f t="shared" si="207"/>
        <v>0</v>
      </c>
      <c r="W735" s="103">
        <v>1.2609999999999999</v>
      </c>
      <c r="X735" s="104">
        <f t="shared" si="208"/>
        <v>3.8698669023572125</v>
      </c>
      <c r="Y735" s="103">
        <v>0</v>
      </c>
      <c r="Z735" s="104">
        <f t="shared" si="209"/>
        <v>0</v>
      </c>
      <c r="AA735" s="103">
        <v>0</v>
      </c>
      <c r="AB735" s="105">
        <f t="shared" si="210"/>
        <v>0</v>
      </c>
      <c r="AC735" s="106">
        <f t="shared" si="215"/>
        <v>4.0490000000000004</v>
      </c>
      <c r="AD735" s="105">
        <f t="shared" si="211"/>
        <v>12.425924732469749</v>
      </c>
    </row>
    <row r="736" spans="1:30" x14ac:dyDescent="0.2">
      <c r="A736" s="101">
        <v>39450</v>
      </c>
      <c r="B736" s="102" t="s">
        <v>209</v>
      </c>
      <c r="C736" s="103">
        <v>1.2609999999999999</v>
      </c>
      <c r="D736" s="104">
        <f t="shared" si="212"/>
        <v>3.8698669023572125</v>
      </c>
      <c r="E736" s="103">
        <v>0</v>
      </c>
      <c r="F736" s="104">
        <f t="shared" si="213"/>
        <v>0</v>
      </c>
      <c r="G736" s="103">
        <v>0.57299999999999995</v>
      </c>
      <c r="H736" s="104">
        <f t="shared" si="214"/>
        <v>1.758472430650819</v>
      </c>
      <c r="I736" s="103">
        <v>0.94899999999999995</v>
      </c>
      <c r="J736" s="99">
        <f t="shared" si="201"/>
        <v>2.9123740605368713</v>
      </c>
      <c r="K736" s="103">
        <v>0</v>
      </c>
      <c r="L736" s="104">
        <f t="shared" si="202"/>
        <v>0</v>
      </c>
      <c r="M736" s="103">
        <v>0</v>
      </c>
      <c r="N736" s="99">
        <f t="shared" si="203"/>
        <v>0</v>
      </c>
      <c r="O736" s="103">
        <v>0</v>
      </c>
      <c r="P736" s="104">
        <f t="shared" si="204"/>
        <v>0</v>
      </c>
      <c r="Q736" s="103">
        <v>0</v>
      </c>
      <c r="R736" s="99">
        <f t="shared" si="205"/>
        <v>0</v>
      </c>
      <c r="S736" s="103">
        <v>0</v>
      </c>
      <c r="T736" s="104">
        <f t="shared" si="206"/>
        <v>0</v>
      </c>
      <c r="U736" s="103">
        <v>0.113</v>
      </c>
      <c r="V736" s="104">
        <f t="shared" si="207"/>
        <v>0.346784266428521</v>
      </c>
      <c r="W736" s="103">
        <v>0.88300000000000001</v>
      </c>
      <c r="X736" s="104">
        <f t="shared" si="208"/>
        <v>2.7098274978441066</v>
      </c>
      <c r="Y736" s="103">
        <v>0</v>
      </c>
      <c r="Z736" s="104">
        <f t="shared" si="209"/>
        <v>0</v>
      </c>
      <c r="AA736" s="103">
        <v>0</v>
      </c>
      <c r="AB736" s="105">
        <f t="shared" si="210"/>
        <v>0</v>
      </c>
      <c r="AC736" s="106">
        <f t="shared" si="215"/>
        <v>3.7789999999999999</v>
      </c>
      <c r="AD736" s="105">
        <f t="shared" si="211"/>
        <v>11.597325157817529</v>
      </c>
    </row>
    <row r="737" spans="1:30" x14ac:dyDescent="0.2">
      <c r="A737" s="101">
        <v>39451</v>
      </c>
      <c r="B737" s="102" t="s">
        <v>210</v>
      </c>
      <c r="C737" s="103">
        <v>1.252</v>
      </c>
      <c r="D737" s="104">
        <f t="shared" si="212"/>
        <v>3.8422469165354718</v>
      </c>
      <c r="E737" s="103">
        <v>0</v>
      </c>
      <c r="F737" s="104">
        <f t="shared" si="213"/>
        <v>0</v>
      </c>
      <c r="G737" s="103">
        <v>0.57399999999999995</v>
      </c>
      <c r="H737" s="104">
        <f t="shared" si="214"/>
        <v>1.7615413179643458</v>
      </c>
      <c r="I737" s="103">
        <v>0.94899999999999995</v>
      </c>
      <c r="J737" s="99">
        <f t="shared" si="201"/>
        <v>2.9123740605368713</v>
      </c>
      <c r="K737" s="103">
        <v>0</v>
      </c>
      <c r="L737" s="104">
        <f t="shared" si="202"/>
        <v>0</v>
      </c>
      <c r="M737" s="103">
        <v>0</v>
      </c>
      <c r="N737" s="99">
        <f t="shared" si="203"/>
        <v>0</v>
      </c>
      <c r="O737" s="103">
        <v>0</v>
      </c>
      <c r="P737" s="104">
        <f t="shared" si="204"/>
        <v>0</v>
      </c>
      <c r="Q737" s="103">
        <v>0.50700000000000001</v>
      </c>
      <c r="R737" s="99">
        <f t="shared" si="205"/>
        <v>1.5559258679580545</v>
      </c>
      <c r="S737" s="103">
        <v>0</v>
      </c>
      <c r="T737" s="104">
        <f t="shared" si="206"/>
        <v>0</v>
      </c>
      <c r="U737" s="103">
        <v>0</v>
      </c>
      <c r="V737" s="104">
        <f t="shared" si="207"/>
        <v>0</v>
      </c>
      <c r="W737" s="103">
        <v>0</v>
      </c>
      <c r="X737" s="104">
        <f t="shared" si="208"/>
        <v>0</v>
      </c>
      <c r="Y737" s="103">
        <v>0</v>
      </c>
      <c r="Z737" s="104">
        <f t="shared" si="209"/>
        <v>0</v>
      </c>
      <c r="AA737" s="103">
        <v>0</v>
      </c>
      <c r="AB737" s="105">
        <f t="shared" si="210"/>
        <v>0</v>
      </c>
      <c r="AC737" s="106">
        <f t="shared" si="215"/>
        <v>3.282</v>
      </c>
      <c r="AD737" s="105">
        <f t="shared" si="211"/>
        <v>10.072088162994744</v>
      </c>
    </row>
    <row r="738" spans="1:30" x14ac:dyDescent="0.2">
      <c r="A738" s="101">
        <v>39452</v>
      </c>
      <c r="B738" s="102" t="s">
        <v>211</v>
      </c>
      <c r="C738" s="103">
        <v>1.246</v>
      </c>
      <c r="D738" s="104">
        <f t="shared" si="212"/>
        <v>3.8238335926543114</v>
      </c>
      <c r="E738" s="103">
        <v>0</v>
      </c>
      <c r="F738" s="104">
        <f t="shared" si="213"/>
        <v>0</v>
      </c>
      <c r="G738" s="103">
        <v>0.57399999999999995</v>
      </c>
      <c r="H738" s="104">
        <f t="shared" si="214"/>
        <v>1.7615413179643458</v>
      </c>
      <c r="I738" s="103">
        <v>0.94899999999999995</v>
      </c>
      <c r="J738" s="99">
        <f t="shared" si="201"/>
        <v>2.9123740605368713</v>
      </c>
      <c r="K738" s="103">
        <v>0</v>
      </c>
      <c r="L738" s="104">
        <f t="shared" si="202"/>
        <v>0</v>
      </c>
      <c r="M738" s="103">
        <v>0</v>
      </c>
      <c r="N738" s="99">
        <f t="shared" si="203"/>
        <v>0</v>
      </c>
      <c r="O738" s="103">
        <v>0</v>
      </c>
      <c r="P738" s="104">
        <f t="shared" si="204"/>
        <v>0</v>
      </c>
      <c r="Q738" s="103">
        <v>1.044</v>
      </c>
      <c r="R738" s="99">
        <f t="shared" si="205"/>
        <v>3.2039183553219108</v>
      </c>
      <c r="S738" s="103">
        <v>0</v>
      </c>
      <c r="T738" s="104">
        <f t="shared" si="206"/>
        <v>0</v>
      </c>
      <c r="U738" s="103">
        <v>0</v>
      </c>
      <c r="V738" s="104">
        <f t="shared" si="207"/>
        <v>0</v>
      </c>
      <c r="W738" s="103">
        <v>0</v>
      </c>
      <c r="X738" s="104">
        <f t="shared" si="208"/>
        <v>0</v>
      </c>
      <c r="Y738" s="103">
        <v>0</v>
      </c>
      <c r="Z738" s="104">
        <f t="shared" si="209"/>
        <v>0</v>
      </c>
      <c r="AA738" s="103">
        <v>0</v>
      </c>
      <c r="AB738" s="105">
        <f t="shared" si="210"/>
        <v>0</v>
      </c>
      <c r="AC738" s="106">
        <f t="shared" si="215"/>
        <v>3.8129999999999997</v>
      </c>
      <c r="AD738" s="105">
        <f t="shared" si="211"/>
        <v>11.701667326477438</v>
      </c>
    </row>
    <row r="739" spans="1:30" x14ac:dyDescent="0.2">
      <c r="A739" s="101">
        <v>39453</v>
      </c>
      <c r="B739" s="102" t="s">
        <v>212</v>
      </c>
      <c r="C739" s="103">
        <v>1.244</v>
      </c>
      <c r="D739" s="104">
        <f t="shared" si="212"/>
        <v>3.817695818027258</v>
      </c>
      <c r="E739" s="103">
        <v>0</v>
      </c>
      <c r="F739" s="104">
        <f t="shared" si="213"/>
        <v>0</v>
      </c>
      <c r="G739" s="103">
        <v>0.57399999999999995</v>
      </c>
      <c r="H739" s="104">
        <f t="shared" si="214"/>
        <v>1.7615413179643458</v>
      </c>
      <c r="I739" s="103">
        <v>0.94899999999999995</v>
      </c>
      <c r="J739" s="99">
        <f t="shared" si="201"/>
        <v>2.9123740605368713</v>
      </c>
      <c r="K739" s="103">
        <v>0</v>
      </c>
      <c r="L739" s="104">
        <f t="shared" si="202"/>
        <v>0</v>
      </c>
      <c r="M739" s="103">
        <v>0</v>
      </c>
      <c r="N739" s="99">
        <f t="shared" si="203"/>
        <v>0</v>
      </c>
      <c r="O739" s="103">
        <v>0</v>
      </c>
      <c r="P739" s="104">
        <f t="shared" si="204"/>
        <v>0</v>
      </c>
      <c r="Q739" s="103">
        <v>1.022</v>
      </c>
      <c r="R739" s="99">
        <f t="shared" si="205"/>
        <v>3.1364028344243229</v>
      </c>
      <c r="S739" s="103">
        <v>0</v>
      </c>
      <c r="T739" s="104">
        <f t="shared" si="206"/>
        <v>0</v>
      </c>
      <c r="U739" s="103">
        <v>0</v>
      </c>
      <c r="V739" s="104">
        <f t="shared" si="207"/>
        <v>0</v>
      </c>
      <c r="W739" s="103">
        <v>0</v>
      </c>
      <c r="X739" s="104">
        <f t="shared" si="208"/>
        <v>0</v>
      </c>
      <c r="Y739" s="103">
        <v>0</v>
      </c>
      <c r="Z739" s="104">
        <f t="shared" si="209"/>
        <v>0</v>
      </c>
      <c r="AA739" s="103">
        <v>0</v>
      </c>
      <c r="AB739" s="105">
        <f t="shared" si="210"/>
        <v>0</v>
      </c>
      <c r="AC739" s="106">
        <f t="shared" si="215"/>
        <v>3.7889999999999997</v>
      </c>
      <c r="AD739" s="105">
        <f t="shared" si="211"/>
        <v>11.628014030952796</v>
      </c>
    </row>
    <row r="740" spans="1:30" x14ac:dyDescent="0.2">
      <c r="A740" s="101">
        <v>39454</v>
      </c>
      <c r="B740" s="102" t="s">
        <v>213</v>
      </c>
      <c r="C740" s="103">
        <v>1.244</v>
      </c>
      <c r="D740" s="104">
        <f t="shared" si="212"/>
        <v>3.817695818027258</v>
      </c>
      <c r="E740" s="103">
        <v>0</v>
      </c>
      <c r="F740" s="104">
        <f t="shared" si="213"/>
        <v>0</v>
      </c>
      <c r="G740" s="103">
        <v>0.57499999999999996</v>
      </c>
      <c r="H740" s="104">
        <f t="shared" si="214"/>
        <v>1.7646102052778725</v>
      </c>
      <c r="I740" s="103">
        <v>0.94899999999999995</v>
      </c>
      <c r="J740" s="99">
        <f t="shared" si="201"/>
        <v>2.9123740605368713</v>
      </c>
      <c r="K740" s="103">
        <v>0</v>
      </c>
      <c r="L740" s="104">
        <f t="shared" si="202"/>
        <v>0</v>
      </c>
      <c r="M740" s="103">
        <v>0</v>
      </c>
      <c r="N740" s="99">
        <f t="shared" si="203"/>
        <v>0</v>
      </c>
      <c r="O740" s="103">
        <v>0</v>
      </c>
      <c r="P740" s="104">
        <f t="shared" si="204"/>
        <v>0</v>
      </c>
      <c r="Q740" s="103">
        <v>1.012</v>
      </c>
      <c r="R740" s="99">
        <f t="shared" si="205"/>
        <v>3.1057139612890556</v>
      </c>
      <c r="S740" s="103">
        <v>0</v>
      </c>
      <c r="T740" s="104">
        <f t="shared" si="206"/>
        <v>0</v>
      </c>
      <c r="U740" s="103">
        <v>0</v>
      </c>
      <c r="V740" s="104">
        <f t="shared" si="207"/>
        <v>0</v>
      </c>
      <c r="W740" s="103">
        <v>0</v>
      </c>
      <c r="X740" s="104">
        <f t="shared" si="208"/>
        <v>0</v>
      </c>
      <c r="Y740" s="103">
        <v>0</v>
      </c>
      <c r="Z740" s="104">
        <f t="shared" si="209"/>
        <v>0</v>
      </c>
      <c r="AA740" s="103">
        <v>0</v>
      </c>
      <c r="AB740" s="105">
        <f t="shared" si="210"/>
        <v>0</v>
      </c>
      <c r="AC740" s="106">
        <f t="shared" si="215"/>
        <v>3.78</v>
      </c>
      <c r="AD740" s="105">
        <f t="shared" si="211"/>
        <v>11.600394045131058</v>
      </c>
    </row>
    <row r="741" spans="1:30" x14ac:dyDescent="0.2">
      <c r="A741" s="101">
        <v>39455</v>
      </c>
      <c r="B741" s="102" t="s">
        <v>214</v>
      </c>
      <c r="C741" s="103">
        <v>1.056</v>
      </c>
      <c r="D741" s="104">
        <f t="shared" si="212"/>
        <v>3.240745003084232</v>
      </c>
      <c r="E741" s="103">
        <v>0</v>
      </c>
      <c r="F741" s="104">
        <f t="shared" si="213"/>
        <v>0</v>
      </c>
      <c r="G741" s="103">
        <v>0.57399999999999995</v>
      </c>
      <c r="H741" s="104">
        <f t="shared" si="214"/>
        <v>1.7615413179643458</v>
      </c>
      <c r="I741" s="103">
        <v>0.94899999999999995</v>
      </c>
      <c r="J741" s="99">
        <f t="shared" si="201"/>
        <v>2.9123740605368713</v>
      </c>
      <c r="K741" s="103">
        <v>0</v>
      </c>
      <c r="L741" s="104">
        <f t="shared" si="202"/>
        <v>0</v>
      </c>
      <c r="M741" s="103">
        <v>0</v>
      </c>
      <c r="N741" s="99">
        <f t="shared" si="203"/>
        <v>0</v>
      </c>
      <c r="O741" s="103">
        <v>0</v>
      </c>
      <c r="P741" s="104">
        <f t="shared" si="204"/>
        <v>0</v>
      </c>
      <c r="Q741" s="103">
        <v>1.0069999999999999</v>
      </c>
      <c r="R741" s="99">
        <f t="shared" si="205"/>
        <v>3.0903695247214213</v>
      </c>
      <c r="S741" s="103">
        <v>0</v>
      </c>
      <c r="T741" s="104">
        <f t="shared" si="206"/>
        <v>0</v>
      </c>
      <c r="U741" s="103">
        <v>0</v>
      </c>
      <c r="V741" s="104">
        <f t="shared" si="207"/>
        <v>0</v>
      </c>
      <c r="W741" s="103">
        <v>0</v>
      </c>
      <c r="X741" s="104">
        <f t="shared" si="208"/>
        <v>0</v>
      </c>
      <c r="Y741" s="103">
        <v>0</v>
      </c>
      <c r="Z741" s="104">
        <f t="shared" si="209"/>
        <v>0</v>
      </c>
      <c r="AA741" s="103">
        <v>0</v>
      </c>
      <c r="AB741" s="105">
        <f t="shared" si="210"/>
        <v>0</v>
      </c>
      <c r="AC741" s="106">
        <f t="shared" si="215"/>
        <v>3.5859999999999994</v>
      </c>
      <c r="AD741" s="105">
        <f t="shared" si="211"/>
        <v>11.005029906306868</v>
      </c>
    </row>
    <row r="742" spans="1:30" x14ac:dyDescent="0.2">
      <c r="A742" s="101">
        <v>39456</v>
      </c>
      <c r="B742" s="102" t="s">
        <v>215</v>
      </c>
      <c r="C742" s="103">
        <v>0.15</v>
      </c>
      <c r="D742" s="104">
        <f t="shared" si="212"/>
        <v>0.46033309702901021</v>
      </c>
      <c r="E742" s="103">
        <v>0</v>
      </c>
      <c r="F742" s="104">
        <f t="shared" si="213"/>
        <v>0</v>
      </c>
      <c r="G742" s="103">
        <v>0.57499999999999996</v>
      </c>
      <c r="H742" s="104">
        <f t="shared" si="214"/>
        <v>1.7646102052778725</v>
      </c>
      <c r="I742" s="103">
        <v>0.85699999999999998</v>
      </c>
      <c r="J742" s="99">
        <f t="shared" si="201"/>
        <v>2.6300364276924117</v>
      </c>
      <c r="K742" s="103">
        <v>0</v>
      </c>
      <c r="L742" s="104">
        <f t="shared" si="202"/>
        <v>0</v>
      </c>
      <c r="M742" s="103">
        <v>0</v>
      </c>
      <c r="N742" s="99">
        <f t="shared" si="203"/>
        <v>0</v>
      </c>
      <c r="O742" s="103">
        <v>0</v>
      </c>
      <c r="P742" s="104">
        <f t="shared" si="204"/>
        <v>0</v>
      </c>
      <c r="Q742" s="103">
        <v>1.0089999999999999</v>
      </c>
      <c r="R742" s="99">
        <f t="shared" si="205"/>
        <v>3.0965072993484748</v>
      </c>
      <c r="S742" s="103">
        <v>0</v>
      </c>
      <c r="T742" s="104">
        <f t="shared" si="206"/>
        <v>0</v>
      </c>
      <c r="U742" s="103">
        <v>0</v>
      </c>
      <c r="V742" s="104">
        <f t="shared" si="207"/>
        <v>0</v>
      </c>
      <c r="W742" s="103">
        <v>0</v>
      </c>
      <c r="X742" s="104">
        <f t="shared" si="208"/>
        <v>0</v>
      </c>
      <c r="Y742" s="103">
        <v>0</v>
      </c>
      <c r="Z742" s="104">
        <f t="shared" si="209"/>
        <v>0</v>
      </c>
      <c r="AA742" s="103">
        <v>0</v>
      </c>
      <c r="AB742" s="105">
        <f t="shared" si="210"/>
        <v>0</v>
      </c>
      <c r="AC742" s="106">
        <f t="shared" si="215"/>
        <v>2.5909999999999997</v>
      </c>
      <c r="AD742" s="105">
        <f t="shared" si="211"/>
        <v>7.951487029347768</v>
      </c>
    </row>
    <row r="743" spans="1:30" x14ac:dyDescent="0.2">
      <c r="A743" s="101">
        <v>39457</v>
      </c>
      <c r="B743" s="102" t="s">
        <v>216</v>
      </c>
      <c r="C743" s="103">
        <v>0</v>
      </c>
      <c r="D743" s="104">
        <f t="shared" si="212"/>
        <v>0</v>
      </c>
      <c r="E743" s="103">
        <v>0</v>
      </c>
      <c r="F743" s="104">
        <f t="shared" si="213"/>
        <v>0</v>
      </c>
      <c r="G743" s="103">
        <v>0.57699999999999996</v>
      </c>
      <c r="H743" s="104">
        <f t="shared" si="214"/>
        <v>1.7707479799049259</v>
      </c>
      <c r="I743" s="103">
        <v>0.94399999999999995</v>
      </c>
      <c r="J743" s="99">
        <f t="shared" si="201"/>
        <v>2.8970296239692375</v>
      </c>
      <c r="K743" s="103">
        <v>0</v>
      </c>
      <c r="L743" s="104">
        <f t="shared" si="202"/>
        <v>0</v>
      </c>
      <c r="M743" s="103">
        <v>0</v>
      </c>
      <c r="N743" s="99">
        <f t="shared" si="203"/>
        <v>0</v>
      </c>
      <c r="O743" s="103">
        <v>0</v>
      </c>
      <c r="P743" s="104">
        <f t="shared" si="204"/>
        <v>0</v>
      </c>
      <c r="Q743" s="103">
        <v>1.0089999999999999</v>
      </c>
      <c r="R743" s="99">
        <f t="shared" si="205"/>
        <v>3.0965072993484748</v>
      </c>
      <c r="S743" s="103">
        <v>0</v>
      </c>
      <c r="T743" s="104">
        <f t="shared" si="206"/>
        <v>0</v>
      </c>
      <c r="U743" s="103">
        <v>0</v>
      </c>
      <c r="V743" s="104">
        <f t="shared" si="207"/>
        <v>0</v>
      </c>
      <c r="W743" s="103">
        <v>0</v>
      </c>
      <c r="X743" s="104">
        <f t="shared" si="208"/>
        <v>0</v>
      </c>
      <c r="Y743" s="103">
        <v>0</v>
      </c>
      <c r="Z743" s="104">
        <f t="shared" si="209"/>
        <v>0</v>
      </c>
      <c r="AA743" s="103">
        <v>0</v>
      </c>
      <c r="AB743" s="105">
        <f t="shared" si="210"/>
        <v>0</v>
      </c>
      <c r="AC743" s="106">
        <f t="shared" si="215"/>
        <v>2.5299999999999998</v>
      </c>
      <c r="AD743" s="105">
        <f t="shared" si="211"/>
        <v>7.7642849032226389</v>
      </c>
    </row>
    <row r="744" spans="1:30" x14ac:dyDescent="0.2">
      <c r="A744" s="101">
        <v>39458</v>
      </c>
      <c r="B744" s="102" t="s">
        <v>217</v>
      </c>
      <c r="C744" s="103">
        <v>0</v>
      </c>
      <c r="D744" s="104">
        <f t="shared" si="212"/>
        <v>0</v>
      </c>
      <c r="E744" s="103">
        <v>0</v>
      </c>
      <c r="F744" s="104">
        <f t="shared" si="213"/>
        <v>0</v>
      </c>
      <c r="G744" s="103">
        <v>0.57699999999999996</v>
      </c>
      <c r="H744" s="104">
        <f t="shared" si="214"/>
        <v>1.7707479799049259</v>
      </c>
      <c r="I744" s="103">
        <v>0.94399999999999995</v>
      </c>
      <c r="J744" s="99">
        <f t="shared" si="201"/>
        <v>2.8970296239692375</v>
      </c>
      <c r="K744" s="103">
        <v>0</v>
      </c>
      <c r="L744" s="104">
        <f t="shared" si="202"/>
        <v>0</v>
      </c>
      <c r="M744" s="103">
        <v>0</v>
      </c>
      <c r="N744" s="99">
        <f t="shared" si="203"/>
        <v>0</v>
      </c>
      <c r="O744" s="103">
        <v>0</v>
      </c>
      <c r="P744" s="104">
        <f t="shared" si="204"/>
        <v>0</v>
      </c>
      <c r="Q744" s="103">
        <v>1.0029999999999999</v>
      </c>
      <c r="R744" s="99">
        <f t="shared" si="205"/>
        <v>3.0780939754673144</v>
      </c>
      <c r="S744" s="103">
        <v>0</v>
      </c>
      <c r="T744" s="104">
        <f t="shared" si="206"/>
        <v>0</v>
      </c>
      <c r="U744" s="103">
        <v>0.53700000000000003</v>
      </c>
      <c r="V744" s="104">
        <f t="shared" si="207"/>
        <v>1.6479924873638565</v>
      </c>
      <c r="W744" s="103">
        <v>0</v>
      </c>
      <c r="X744" s="104">
        <f t="shared" si="208"/>
        <v>0</v>
      </c>
      <c r="Y744" s="103">
        <v>0</v>
      </c>
      <c r="Z744" s="104">
        <f t="shared" si="209"/>
        <v>0</v>
      </c>
      <c r="AA744" s="103">
        <v>0</v>
      </c>
      <c r="AB744" s="105">
        <f t="shared" si="210"/>
        <v>0</v>
      </c>
      <c r="AC744" s="106">
        <f t="shared" si="215"/>
        <v>3.0609999999999999</v>
      </c>
      <c r="AD744" s="105">
        <f t="shared" si="211"/>
        <v>9.3938640667053352</v>
      </c>
    </row>
    <row r="745" spans="1:30" x14ac:dyDescent="0.2">
      <c r="A745" s="101">
        <v>39459</v>
      </c>
      <c r="B745" s="102" t="s">
        <v>218</v>
      </c>
      <c r="C745" s="103">
        <v>0</v>
      </c>
      <c r="D745" s="104">
        <f t="shared" si="212"/>
        <v>0</v>
      </c>
      <c r="E745" s="103">
        <v>0</v>
      </c>
      <c r="F745" s="104">
        <f t="shared" si="213"/>
        <v>0</v>
      </c>
      <c r="G745" s="103">
        <v>0.57799999999999996</v>
      </c>
      <c r="H745" s="104">
        <f t="shared" si="214"/>
        <v>1.7738168672184527</v>
      </c>
      <c r="I745" s="103">
        <v>0.94399999999999995</v>
      </c>
      <c r="J745" s="99">
        <f t="shared" si="201"/>
        <v>2.8970296239692375</v>
      </c>
      <c r="K745" s="103">
        <v>0</v>
      </c>
      <c r="L745" s="104">
        <f t="shared" si="202"/>
        <v>0</v>
      </c>
      <c r="M745" s="103">
        <v>0</v>
      </c>
      <c r="N745" s="99">
        <f t="shared" si="203"/>
        <v>0</v>
      </c>
      <c r="O745" s="103">
        <v>0</v>
      </c>
      <c r="P745" s="104">
        <f t="shared" si="204"/>
        <v>0</v>
      </c>
      <c r="Q745" s="103">
        <v>0.999</v>
      </c>
      <c r="R745" s="99">
        <f t="shared" si="205"/>
        <v>3.065818426213208</v>
      </c>
      <c r="S745" s="103">
        <v>0</v>
      </c>
      <c r="T745" s="104">
        <f t="shared" si="206"/>
        <v>0</v>
      </c>
      <c r="U745" s="103">
        <v>0.20499999999999999</v>
      </c>
      <c r="V745" s="104">
        <f t="shared" si="207"/>
        <v>0.62912189927298057</v>
      </c>
      <c r="W745" s="103">
        <v>0</v>
      </c>
      <c r="X745" s="104">
        <f t="shared" si="208"/>
        <v>0</v>
      </c>
      <c r="Y745" s="103">
        <v>0</v>
      </c>
      <c r="Z745" s="104">
        <f t="shared" si="209"/>
        <v>0</v>
      </c>
      <c r="AA745" s="103">
        <v>0</v>
      </c>
      <c r="AB745" s="105">
        <f t="shared" si="210"/>
        <v>0</v>
      </c>
      <c r="AC745" s="106">
        <f t="shared" si="215"/>
        <v>2.726</v>
      </c>
      <c r="AD745" s="105">
        <f t="shared" si="211"/>
        <v>8.3657868166738787</v>
      </c>
    </row>
    <row r="746" spans="1:30" x14ac:dyDescent="0.2">
      <c r="A746" s="101">
        <v>39460</v>
      </c>
      <c r="B746" s="102" t="s">
        <v>219</v>
      </c>
      <c r="C746" s="103">
        <v>0</v>
      </c>
      <c r="D746" s="104">
        <f t="shared" si="212"/>
        <v>0</v>
      </c>
      <c r="E746" s="103">
        <v>0</v>
      </c>
      <c r="F746" s="104">
        <f t="shared" si="213"/>
        <v>0</v>
      </c>
      <c r="G746" s="103">
        <v>0.57799999999999996</v>
      </c>
      <c r="H746" s="104">
        <f t="shared" si="214"/>
        <v>1.7738168672184527</v>
      </c>
      <c r="I746" s="103">
        <v>0.94299999999999995</v>
      </c>
      <c r="J746" s="99">
        <f t="shared" si="201"/>
        <v>2.8939607366557105</v>
      </c>
      <c r="K746" s="103">
        <v>0</v>
      </c>
      <c r="L746" s="104">
        <f t="shared" si="202"/>
        <v>0</v>
      </c>
      <c r="M746" s="103">
        <v>0</v>
      </c>
      <c r="N746" s="99">
        <f t="shared" si="203"/>
        <v>0</v>
      </c>
      <c r="O746" s="103">
        <v>0</v>
      </c>
      <c r="P746" s="104">
        <f t="shared" si="204"/>
        <v>0</v>
      </c>
      <c r="Q746" s="103">
        <v>0.99099999999999999</v>
      </c>
      <c r="R746" s="99">
        <f t="shared" si="205"/>
        <v>3.0412673277049942</v>
      </c>
      <c r="S746" s="103">
        <v>0</v>
      </c>
      <c r="T746" s="104">
        <f t="shared" si="206"/>
        <v>0</v>
      </c>
      <c r="U746" s="103">
        <v>0</v>
      </c>
      <c r="V746" s="104">
        <f t="shared" si="207"/>
        <v>0</v>
      </c>
      <c r="W746" s="103">
        <v>0</v>
      </c>
      <c r="X746" s="104">
        <f t="shared" si="208"/>
        <v>0</v>
      </c>
      <c r="Y746" s="103">
        <v>0</v>
      </c>
      <c r="Z746" s="104">
        <f t="shared" si="209"/>
        <v>0</v>
      </c>
      <c r="AA746" s="103">
        <v>0</v>
      </c>
      <c r="AB746" s="105">
        <f t="shared" si="210"/>
        <v>0</v>
      </c>
      <c r="AC746" s="106">
        <f t="shared" si="215"/>
        <v>2.512</v>
      </c>
      <c r="AD746" s="105">
        <f t="shared" si="211"/>
        <v>7.7090449315791574</v>
      </c>
    </row>
    <row r="747" spans="1:30" x14ac:dyDescent="0.2">
      <c r="A747" s="101">
        <v>39461</v>
      </c>
      <c r="B747" s="102" t="s">
        <v>220</v>
      </c>
      <c r="C747" s="103">
        <v>0</v>
      </c>
      <c r="D747" s="104">
        <f t="shared" si="212"/>
        <v>0</v>
      </c>
      <c r="E747" s="103">
        <v>0</v>
      </c>
      <c r="F747" s="104">
        <f t="shared" si="213"/>
        <v>0</v>
      </c>
      <c r="G747" s="103">
        <v>0.57799999999999996</v>
      </c>
      <c r="H747" s="104">
        <f t="shared" si="214"/>
        <v>1.7738168672184527</v>
      </c>
      <c r="I747" s="103">
        <v>0.94199999999999995</v>
      </c>
      <c r="J747" s="99">
        <f t="shared" si="201"/>
        <v>2.890891849342184</v>
      </c>
      <c r="K747" s="103">
        <v>0</v>
      </c>
      <c r="L747" s="104">
        <f t="shared" si="202"/>
        <v>0</v>
      </c>
      <c r="M747" s="103">
        <v>0</v>
      </c>
      <c r="N747" s="99">
        <f t="shared" si="203"/>
        <v>0</v>
      </c>
      <c r="O747" s="103">
        <v>0</v>
      </c>
      <c r="P747" s="104">
        <f t="shared" si="204"/>
        <v>0</v>
      </c>
      <c r="Q747" s="103">
        <v>0.98699999999999999</v>
      </c>
      <c r="R747" s="99">
        <f t="shared" si="205"/>
        <v>3.0289917784508869</v>
      </c>
      <c r="S747" s="103">
        <v>0</v>
      </c>
      <c r="T747" s="104">
        <f t="shared" si="206"/>
        <v>0</v>
      </c>
      <c r="U747" s="103">
        <v>0</v>
      </c>
      <c r="V747" s="104">
        <f t="shared" si="207"/>
        <v>0</v>
      </c>
      <c r="W747" s="103">
        <v>0</v>
      </c>
      <c r="X747" s="104">
        <f t="shared" si="208"/>
        <v>0</v>
      </c>
      <c r="Y747" s="103">
        <v>0</v>
      </c>
      <c r="Z747" s="104">
        <f t="shared" si="209"/>
        <v>0</v>
      </c>
      <c r="AA747" s="103">
        <v>0</v>
      </c>
      <c r="AB747" s="105">
        <f t="shared" si="210"/>
        <v>0</v>
      </c>
      <c r="AC747" s="106">
        <f t="shared" si="215"/>
        <v>2.5070000000000001</v>
      </c>
      <c r="AD747" s="105">
        <f t="shared" si="211"/>
        <v>7.693700495011524</v>
      </c>
    </row>
    <row r="748" spans="1:30" x14ac:dyDescent="0.2">
      <c r="A748" s="101">
        <v>39462</v>
      </c>
      <c r="B748" s="102" t="s">
        <v>221</v>
      </c>
      <c r="C748" s="103">
        <v>0</v>
      </c>
      <c r="D748" s="104">
        <f t="shared" si="212"/>
        <v>0</v>
      </c>
      <c r="E748" s="103">
        <v>0</v>
      </c>
      <c r="F748" s="104">
        <f t="shared" si="213"/>
        <v>0</v>
      </c>
      <c r="G748" s="103">
        <v>0.57999999999999996</v>
      </c>
      <c r="H748" s="104">
        <f t="shared" si="214"/>
        <v>1.7799546418455061</v>
      </c>
      <c r="I748" s="103">
        <v>0.2</v>
      </c>
      <c r="J748" s="99">
        <f t="shared" si="201"/>
        <v>0.61377746270534694</v>
      </c>
      <c r="K748" s="103">
        <v>0</v>
      </c>
      <c r="L748" s="104">
        <f t="shared" si="202"/>
        <v>0</v>
      </c>
      <c r="M748" s="103">
        <v>0</v>
      </c>
      <c r="N748" s="99">
        <f t="shared" si="203"/>
        <v>0</v>
      </c>
      <c r="O748" s="103">
        <v>0</v>
      </c>
      <c r="P748" s="104">
        <f t="shared" si="204"/>
        <v>0</v>
      </c>
      <c r="Q748" s="103">
        <v>0.98299999999999998</v>
      </c>
      <c r="R748" s="99">
        <f t="shared" si="205"/>
        <v>3.01671622919678</v>
      </c>
      <c r="S748" s="103">
        <v>0</v>
      </c>
      <c r="T748" s="104">
        <f t="shared" si="206"/>
        <v>0</v>
      </c>
      <c r="U748" s="103">
        <v>0</v>
      </c>
      <c r="V748" s="104">
        <f t="shared" si="207"/>
        <v>0</v>
      </c>
      <c r="W748" s="103">
        <v>0</v>
      </c>
      <c r="X748" s="104">
        <f t="shared" si="208"/>
        <v>0</v>
      </c>
      <c r="Y748" s="103">
        <v>0</v>
      </c>
      <c r="Z748" s="104">
        <f t="shared" si="209"/>
        <v>0</v>
      </c>
      <c r="AA748" s="103">
        <v>0</v>
      </c>
      <c r="AB748" s="105">
        <f t="shared" si="210"/>
        <v>0</v>
      </c>
      <c r="AC748" s="106">
        <f t="shared" si="215"/>
        <v>1.7629999999999999</v>
      </c>
      <c r="AD748" s="105">
        <f t="shared" si="211"/>
        <v>5.4104483337476328</v>
      </c>
    </row>
    <row r="749" spans="1:30" x14ac:dyDescent="0.2">
      <c r="A749" s="101">
        <v>39463</v>
      </c>
      <c r="B749" s="102" t="s">
        <v>222</v>
      </c>
      <c r="C749" s="103">
        <v>0</v>
      </c>
      <c r="D749" s="104">
        <f t="shared" si="212"/>
        <v>0</v>
      </c>
      <c r="E749" s="103">
        <v>0</v>
      </c>
      <c r="F749" s="104">
        <f t="shared" si="213"/>
        <v>0</v>
      </c>
      <c r="G749" s="103">
        <v>0.58599999999999997</v>
      </c>
      <c r="H749" s="104">
        <f t="shared" si="214"/>
        <v>1.7983679657266665</v>
      </c>
      <c r="I749" s="103">
        <v>0</v>
      </c>
      <c r="J749" s="99">
        <f t="shared" si="201"/>
        <v>0</v>
      </c>
      <c r="K749" s="103">
        <v>0</v>
      </c>
      <c r="L749" s="104">
        <f t="shared" si="202"/>
        <v>0</v>
      </c>
      <c r="M749" s="103">
        <v>0</v>
      </c>
      <c r="N749" s="99">
        <f t="shared" si="203"/>
        <v>0</v>
      </c>
      <c r="O749" s="103">
        <v>0</v>
      </c>
      <c r="P749" s="104">
        <f t="shared" si="204"/>
        <v>0</v>
      </c>
      <c r="Q749" s="103">
        <v>0.97899999999999998</v>
      </c>
      <c r="R749" s="99">
        <f t="shared" si="205"/>
        <v>3.0044406799426731</v>
      </c>
      <c r="S749" s="103">
        <v>0</v>
      </c>
      <c r="T749" s="104">
        <f t="shared" si="206"/>
        <v>0</v>
      </c>
      <c r="U749" s="103">
        <v>0</v>
      </c>
      <c r="V749" s="104">
        <f t="shared" si="207"/>
        <v>0</v>
      </c>
      <c r="W749" s="103">
        <v>0</v>
      </c>
      <c r="X749" s="104">
        <f t="shared" si="208"/>
        <v>0</v>
      </c>
      <c r="Y749" s="103">
        <v>0</v>
      </c>
      <c r="Z749" s="104">
        <f t="shared" si="209"/>
        <v>0</v>
      </c>
      <c r="AA749" s="103">
        <v>0</v>
      </c>
      <c r="AB749" s="105">
        <f t="shared" si="210"/>
        <v>0</v>
      </c>
      <c r="AC749" s="106">
        <f t="shared" si="215"/>
        <v>1.5649999999999999</v>
      </c>
      <c r="AD749" s="105">
        <f t="shared" si="211"/>
        <v>4.80280864566934</v>
      </c>
    </row>
    <row r="750" spans="1:30" x14ac:dyDescent="0.2">
      <c r="A750" s="101">
        <v>39464</v>
      </c>
      <c r="B750" s="102" t="s">
        <v>223</v>
      </c>
      <c r="C750" s="103">
        <v>0</v>
      </c>
      <c r="D750" s="104">
        <f t="shared" si="212"/>
        <v>0</v>
      </c>
      <c r="E750" s="103">
        <v>0</v>
      </c>
      <c r="F750" s="104">
        <f t="shared" si="213"/>
        <v>0</v>
      </c>
      <c r="G750" s="103">
        <v>0.58299999999999996</v>
      </c>
      <c r="H750" s="104">
        <f t="shared" si="214"/>
        <v>1.7891613037860863</v>
      </c>
      <c r="I750" s="103">
        <v>0.128</v>
      </c>
      <c r="J750" s="99">
        <f t="shared" si="201"/>
        <v>0.39281757613142204</v>
      </c>
      <c r="K750" s="103">
        <v>0</v>
      </c>
      <c r="L750" s="104">
        <f t="shared" si="202"/>
        <v>0</v>
      </c>
      <c r="M750" s="103">
        <v>0</v>
      </c>
      <c r="N750" s="99">
        <f t="shared" si="203"/>
        <v>0</v>
      </c>
      <c r="O750" s="103">
        <v>0</v>
      </c>
      <c r="P750" s="104">
        <f t="shared" si="204"/>
        <v>0</v>
      </c>
      <c r="Q750" s="103">
        <v>0.96799999999999997</v>
      </c>
      <c r="R750" s="99">
        <f t="shared" si="205"/>
        <v>2.9706829194938793</v>
      </c>
      <c r="S750" s="103">
        <v>0</v>
      </c>
      <c r="T750" s="104">
        <f t="shared" si="206"/>
        <v>0</v>
      </c>
      <c r="U750" s="103">
        <v>0</v>
      </c>
      <c r="V750" s="104">
        <f t="shared" si="207"/>
        <v>0</v>
      </c>
      <c r="W750" s="103">
        <v>0</v>
      </c>
      <c r="X750" s="104">
        <f t="shared" si="208"/>
        <v>0</v>
      </c>
      <c r="Y750" s="103">
        <v>0</v>
      </c>
      <c r="Z750" s="104">
        <f t="shared" si="209"/>
        <v>0</v>
      </c>
      <c r="AA750" s="103">
        <v>0</v>
      </c>
      <c r="AB750" s="105">
        <f t="shared" si="210"/>
        <v>0</v>
      </c>
      <c r="AC750" s="106">
        <f t="shared" si="215"/>
        <v>1.6789999999999998</v>
      </c>
      <c r="AD750" s="105">
        <f t="shared" si="211"/>
        <v>5.152661799411387</v>
      </c>
    </row>
    <row r="751" spans="1:30" x14ac:dyDescent="0.2">
      <c r="A751" s="101">
        <v>39465</v>
      </c>
      <c r="B751" s="102" t="s">
        <v>224</v>
      </c>
      <c r="C751" s="103">
        <v>0</v>
      </c>
      <c r="D751" s="104">
        <f t="shared" si="212"/>
        <v>0</v>
      </c>
      <c r="E751" s="103">
        <v>0</v>
      </c>
      <c r="F751" s="104">
        <f t="shared" si="213"/>
        <v>0</v>
      </c>
      <c r="G751" s="103">
        <v>0.58199999999999996</v>
      </c>
      <c r="H751" s="104">
        <f t="shared" si="214"/>
        <v>1.7860924164725596</v>
      </c>
      <c r="I751" s="103">
        <v>0.98899999999999999</v>
      </c>
      <c r="J751" s="99">
        <f t="shared" si="201"/>
        <v>3.0351295530779407</v>
      </c>
      <c r="K751" s="103">
        <v>0</v>
      </c>
      <c r="L751" s="104">
        <f t="shared" si="202"/>
        <v>0</v>
      </c>
      <c r="M751" s="103">
        <v>0</v>
      </c>
      <c r="N751" s="99">
        <f t="shared" si="203"/>
        <v>0</v>
      </c>
      <c r="O751" s="103">
        <v>0</v>
      </c>
      <c r="P751" s="104">
        <f t="shared" si="204"/>
        <v>0</v>
      </c>
      <c r="Q751" s="103">
        <v>0.96199999999999997</v>
      </c>
      <c r="R751" s="99">
        <f t="shared" si="205"/>
        <v>2.9522695956127185</v>
      </c>
      <c r="S751" s="103">
        <v>0</v>
      </c>
      <c r="T751" s="104">
        <f t="shared" si="206"/>
        <v>0</v>
      </c>
      <c r="U751" s="103">
        <v>0</v>
      </c>
      <c r="V751" s="104">
        <f t="shared" si="207"/>
        <v>0</v>
      </c>
      <c r="W751" s="103">
        <v>0</v>
      </c>
      <c r="X751" s="104">
        <f t="shared" si="208"/>
        <v>0</v>
      </c>
      <c r="Y751" s="103">
        <v>0</v>
      </c>
      <c r="Z751" s="104">
        <f t="shared" si="209"/>
        <v>0</v>
      </c>
      <c r="AA751" s="103">
        <v>0</v>
      </c>
      <c r="AB751" s="105">
        <f t="shared" si="210"/>
        <v>0</v>
      </c>
      <c r="AC751" s="106">
        <f t="shared" si="215"/>
        <v>2.5329999999999999</v>
      </c>
      <c r="AD751" s="105">
        <f t="shared" si="211"/>
        <v>7.7734915651632184</v>
      </c>
    </row>
    <row r="752" spans="1:30" x14ac:dyDescent="0.2">
      <c r="A752" s="101">
        <v>39466</v>
      </c>
      <c r="B752" s="102" t="s">
        <v>225</v>
      </c>
      <c r="C752" s="103">
        <v>0</v>
      </c>
      <c r="D752" s="104">
        <f t="shared" si="212"/>
        <v>0</v>
      </c>
      <c r="E752" s="103">
        <v>0</v>
      </c>
      <c r="F752" s="104">
        <f t="shared" si="213"/>
        <v>0</v>
      </c>
      <c r="G752" s="103">
        <v>0.58099999999999996</v>
      </c>
      <c r="H752" s="104">
        <f t="shared" si="214"/>
        <v>1.7830235291590328</v>
      </c>
      <c r="I752" s="103">
        <v>0.96599999999999997</v>
      </c>
      <c r="J752" s="99">
        <f t="shared" si="201"/>
        <v>2.9645451448668259</v>
      </c>
      <c r="K752" s="103">
        <v>0</v>
      </c>
      <c r="L752" s="104">
        <f t="shared" si="202"/>
        <v>0</v>
      </c>
      <c r="M752" s="103">
        <v>0</v>
      </c>
      <c r="N752" s="99">
        <f t="shared" si="203"/>
        <v>0</v>
      </c>
      <c r="O752" s="103">
        <v>0</v>
      </c>
      <c r="P752" s="104">
        <f t="shared" si="204"/>
        <v>0</v>
      </c>
      <c r="Q752" s="103">
        <v>0.96</v>
      </c>
      <c r="R752" s="99">
        <f t="shared" si="205"/>
        <v>2.9461318209856651</v>
      </c>
      <c r="S752" s="103">
        <v>0</v>
      </c>
      <c r="T752" s="104">
        <f t="shared" si="206"/>
        <v>0</v>
      </c>
      <c r="U752" s="103">
        <v>0</v>
      </c>
      <c r="V752" s="104">
        <f t="shared" si="207"/>
        <v>0</v>
      </c>
      <c r="W752" s="103">
        <v>0</v>
      </c>
      <c r="X752" s="104">
        <f t="shared" si="208"/>
        <v>0</v>
      </c>
      <c r="Y752" s="103">
        <v>0</v>
      </c>
      <c r="Z752" s="104">
        <f t="shared" si="209"/>
        <v>0</v>
      </c>
      <c r="AA752" s="103">
        <v>0</v>
      </c>
      <c r="AB752" s="105">
        <f t="shared" si="210"/>
        <v>0</v>
      </c>
      <c r="AC752" s="106">
        <f t="shared" si="215"/>
        <v>2.5069999999999997</v>
      </c>
      <c r="AD752" s="105">
        <f t="shared" si="211"/>
        <v>7.6937004950115222</v>
      </c>
    </row>
    <row r="753" spans="1:30" x14ac:dyDescent="0.2">
      <c r="A753" s="101">
        <v>39467</v>
      </c>
      <c r="B753" s="102" t="s">
        <v>226</v>
      </c>
      <c r="C753" s="103">
        <v>0</v>
      </c>
      <c r="D753" s="104">
        <f t="shared" si="212"/>
        <v>0</v>
      </c>
      <c r="E753" s="103">
        <v>0</v>
      </c>
      <c r="F753" s="104">
        <f t="shared" si="213"/>
        <v>0</v>
      </c>
      <c r="G753" s="103">
        <v>0.58099999999999996</v>
      </c>
      <c r="H753" s="104">
        <f t="shared" si="214"/>
        <v>1.7830235291590328</v>
      </c>
      <c r="I753" s="103">
        <v>0.247</v>
      </c>
      <c r="J753" s="99">
        <f t="shared" si="201"/>
        <v>0.75801516644110345</v>
      </c>
      <c r="K753" s="103">
        <v>0</v>
      </c>
      <c r="L753" s="104">
        <f t="shared" si="202"/>
        <v>0</v>
      </c>
      <c r="M753" s="103">
        <v>0</v>
      </c>
      <c r="N753" s="99">
        <f t="shared" si="203"/>
        <v>0</v>
      </c>
      <c r="O753" s="103">
        <v>0</v>
      </c>
      <c r="P753" s="104">
        <f t="shared" si="204"/>
        <v>0</v>
      </c>
      <c r="Q753" s="103">
        <v>0.95399999999999996</v>
      </c>
      <c r="R753" s="99">
        <f t="shared" si="205"/>
        <v>2.9277184971045047</v>
      </c>
      <c r="S753" s="103">
        <v>0</v>
      </c>
      <c r="T753" s="104">
        <f t="shared" si="206"/>
        <v>0</v>
      </c>
      <c r="U753" s="103">
        <v>0</v>
      </c>
      <c r="V753" s="104">
        <f t="shared" si="207"/>
        <v>0</v>
      </c>
      <c r="W753" s="103">
        <v>0</v>
      </c>
      <c r="X753" s="104">
        <f t="shared" si="208"/>
        <v>0</v>
      </c>
      <c r="Y753" s="103">
        <v>0</v>
      </c>
      <c r="Z753" s="104">
        <f t="shared" si="209"/>
        <v>0</v>
      </c>
      <c r="AA753" s="103">
        <v>0</v>
      </c>
      <c r="AB753" s="105">
        <f t="shared" si="210"/>
        <v>0</v>
      </c>
      <c r="AC753" s="106">
        <f t="shared" si="215"/>
        <v>1.782</v>
      </c>
      <c r="AD753" s="105">
        <f t="shared" si="211"/>
        <v>5.4687571927046408</v>
      </c>
    </row>
    <row r="754" spans="1:30" x14ac:dyDescent="0.2">
      <c r="A754" s="101">
        <v>39468</v>
      </c>
      <c r="B754" s="102" t="s">
        <v>227</v>
      </c>
      <c r="C754" s="103">
        <v>0</v>
      </c>
      <c r="D754" s="104">
        <f t="shared" si="212"/>
        <v>0</v>
      </c>
      <c r="E754" s="103">
        <v>0</v>
      </c>
      <c r="F754" s="104">
        <f t="shared" si="213"/>
        <v>0</v>
      </c>
      <c r="G754" s="103">
        <v>0.58399999999999996</v>
      </c>
      <c r="H754" s="104">
        <f t="shared" si="214"/>
        <v>1.792230191099613</v>
      </c>
      <c r="I754" s="103">
        <v>0.98699999999999999</v>
      </c>
      <c r="J754" s="99">
        <f t="shared" si="201"/>
        <v>3.0289917784508869</v>
      </c>
      <c r="K754" s="103">
        <v>0</v>
      </c>
      <c r="L754" s="104">
        <f t="shared" si="202"/>
        <v>0</v>
      </c>
      <c r="M754" s="103">
        <v>0</v>
      </c>
      <c r="N754" s="99">
        <f t="shared" si="203"/>
        <v>0</v>
      </c>
      <c r="O754" s="103">
        <v>0</v>
      </c>
      <c r="P754" s="104">
        <f t="shared" si="204"/>
        <v>0</v>
      </c>
      <c r="Q754" s="103">
        <v>0.94399999999999995</v>
      </c>
      <c r="R754" s="99">
        <f t="shared" si="205"/>
        <v>2.8970296239692375</v>
      </c>
      <c r="S754" s="103">
        <v>0</v>
      </c>
      <c r="T754" s="104">
        <f t="shared" si="206"/>
        <v>0</v>
      </c>
      <c r="U754" s="103">
        <v>0</v>
      </c>
      <c r="V754" s="104">
        <f t="shared" si="207"/>
        <v>0</v>
      </c>
      <c r="W754" s="103">
        <v>0</v>
      </c>
      <c r="X754" s="104">
        <f t="shared" si="208"/>
        <v>0</v>
      </c>
      <c r="Y754" s="103">
        <v>0</v>
      </c>
      <c r="Z754" s="104">
        <f t="shared" si="209"/>
        <v>0</v>
      </c>
      <c r="AA754" s="103">
        <v>0</v>
      </c>
      <c r="AB754" s="105">
        <f t="shared" si="210"/>
        <v>0</v>
      </c>
      <c r="AC754" s="106">
        <f t="shared" si="215"/>
        <v>2.5149999999999997</v>
      </c>
      <c r="AD754" s="105">
        <f t="shared" si="211"/>
        <v>7.718251593519736</v>
      </c>
    </row>
    <row r="755" spans="1:30" x14ac:dyDescent="0.2">
      <c r="A755" s="101">
        <v>39469</v>
      </c>
      <c r="B755" s="102" t="s">
        <v>228</v>
      </c>
      <c r="C755" s="103">
        <v>0</v>
      </c>
      <c r="D755" s="104">
        <f t="shared" si="212"/>
        <v>0</v>
      </c>
      <c r="E755" s="103">
        <v>0</v>
      </c>
      <c r="F755" s="104">
        <f t="shared" si="213"/>
        <v>0</v>
      </c>
      <c r="G755" s="103">
        <v>0.58199999999999996</v>
      </c>
      <c r="H755" s="104">
        <f t="shared" si="214"/>
        <v>1.7860924164725596</v>
      </c>
      <c r="I755" s="103">
        <v>0.96399999999999997</v>
      </c>
      <c r="J755" s="99">
        <f t="shared" si="201"/>
        <v>2.958407370239772</v>
      </c>
      <c r="K755" s="103">
        <v>0</v>
      </c>
      <c r="L755" s="104">
        <f t="shared" si="202"/>
        <v>0</v>
      </c>
      <c r="M755" s="103">
        <v>0</v>
      </c>
      <c r="N755" s="99">
        <f t="shared" si="203"/>
        <v>0</v>
      </c>
      <c r="O755" s="103">
        <v>0</v>
      </c>
      <c r="P755" s="104">
        <f t="shared" si="204"/>
        <v>0</v>
      </c>
      <c r="Q755" s="103">
        <v>0.94199999999999995</v>
      </c>
      <c r="R755" s="99">
        <f t="shared" si="205"/>
        <v>2.890891849342184</v>
      </c>
      <c r="S755" s="103">
        <v>0</v>
      </c>
      <c r="T755" s="104">
        <f t="shared" si="206"/>
        <v>0</v>
      </c>
      <c r="U755" s="103">
        <v>0.26200000000000001</v>
      </c>
      <c r="V755" s="104">
        <f t="shared" si="207"/>
        <v>0.80404847614400443</v>
      </c>
      <c r="W755" s="103">
        <v>0.214</v>
      </c>
      <c r="X755" s="104">
        <f t="shared" si="208"/>
        <v>0.6567418850947212</v>
      </c>
      <c r="Y755" s="103">
        <v>0</v>
      </c>
      <c r="Z755" s="104">
        <f t="shared" si="209"/>
        <v>0</v>
      </c>
      <c r="AA755" s="103">
        <v>0</v>
      </c>
      <c r="AB755" s="105">
        <f t="shared" si="210"/>
        <v>0</v>
      </c>
      <c r="AC755" s="106">
        <f t="shared" si="215"/>
        <v>2.9639999999999995</v>
      </c>
      <c r="AD755" s="105">
        <f t="shared" si="211"/>
        <v>9.0961819972932396</v>
      </c>
    </row>
    <row r="756" spans="1:30" x14ac:dyDescent="0.2">
      <c r="A756" s="101">
        <v>39470</v>
      </c>
      <c r="B756" s="102" t="s">
        <v>229</v>
      </c>
      <c r="C756" s="103">
        <v>0</v>
      </c>
      <c r="D756" s="104">
        <f t="shared" si="212"/>
        <v>0</v>
      </c>
      <c r="E756" s="103">
        <v>0</v>
      </c>
      <c r="F756" s="104">
        <f t="shared" si="213"/>
        <v>0</v>
      </c>
      <c r="G756" s="103">
        <v>0.58199999999999996</v>
      </c>
      <c r="H756" s="104">
        <f t="shared" si="214"/>
        <v>1.7860924164725596</v>
      </c>
      <c r="I756" s="103">
        <v>0.96</v>
      </c>
      <c r="J756" s="99">
        <f t="shared" si="201"/>
        <v>2.9461318209856651</v>
      </c>
      <c r="K756" s="103">
        <v>0</v>
      </c>
      <c r="L756" s="104">
        <f t="shared" si="202"/>
        <v>0</v>
      </c>
      <c r="M756" s="103">
        <v>0</v>
      </c>
      <c r="N756" s="99">
        <f t="shared" si="203"/>
        <v>0</v>
      </c>
      <c r="O756" s="103">
        <v>0</v>
      </c>
      <c r="P756" s="104">
        <f t="shared" si="204"/>
        <v>0</v>
      </c>
      <c r="Q756" s="103">
        <v>0.93700000000000006</v>
      </c>
      <c r="R756" s="99">
        <f t="shared" si="205"/>
        <v>2.8755474127745502</v>
      </c>
      <c r="S756" s="103">
        <v>0</v>
      </c>
      <c r="T756" s="104">
        <f t="shared" si="206"/>
        <v>0</v>
      </c>
      <c r="U756" s="103">
        <v>1.5309999999999999</v>
      </c>
      <c r="V756" s="104">
        <f t="shared" si="207"/>
        <v>4.6984664770094309</v>
      </c>
      <c r="W756" s="103">
        <v>0.32500000000000001</v>
      </c>
      <c r="X756" s="104">
        <f t="shared" si="208"/>
        <v>0.99738837689618876</v>
      </c>
      <c r="Y756" s="103">
        <v>0</v>
      </c>
      <c r="Z756" s="104">
        <f t="shared" si="209"/>
        <v>0</v>
      </c>
      <c r="AA756" s="103">
        <v>0</v>
      </c>
      <c r="AB756" s="105">
        <f t="shared" si="210"/>
        <v>0</v>
      </c>
      <c r="AC756" s="106">
        <f t="shared" si="215"/>
        <v>4.335</v>
      </c>
      <c r="AD756" s="105">
        <f t="shared" si="211"/>
        <v>13.303626504138395</v>
      </c>
    </row>
    <row r="757" spans="1:30" x14ac:dyDescent="0.2">
      <c r="A757" s="101">
        <v>39471</v>
      </c>
      <c r="B757" s="102" t="s">
        <v>230</v>
      </c>
      <c r="C757" s="103">
        <v>0</v>
      </c>
      <c r="D757" s="104">
        <f t="shared" si="212"/>
        <v>0</v>
      </c>
      <c r="E757" s="103">
        <v>0</v>
      </c>
      <c r="F757" s="104">
        <f t="shared" si="213"/>
        <v>0</v>
      </c>
      <c r="G757" s="103">
        <v>0.58199999999999996</v>
      </c>
      <c r="H757" s="104">
        <f t="shared" si="214"/>
        <v>1.7860924164725596</v>
      </c>
      <c r="I757" s="103">
        <v>0.95599999999999996</v>
      </c>
      <c r="J757" s="99">
        <f t="shared" si="201"/>
        <v>2.9338562717315582</v>
      </c>
      <c r="K757" s="103">
        <v>0</v>
      </c>
      <c r="L757" s="104">
        <f t="shared" si="202"/>
        <v>0</v>
      </c>
      <c r="M757" s="103">
        <v>0</v>
      </c>
      <c r="N757" s="99">
        <f t="shared" si="203"/>
        <v>0</v>
      </c>
      <c r="O757" s="103">
        <v>0</v>
      </c>
      <c r="P757" s="104">
        <f t="shared" si="204"/>
        <v>0</v>
      </c>
      <c r="Q757" s="103">
        <v>0.93300000000000005</v>
      </c>
      <c r="R757" s="99">
        <f t="shared" si="205"/>
        <v>2.8632718635204433</v>
      </c>
      <c r="S757" s="103">
        <v>0</v>
      </c>
      <c r="T757" s="104">
        <f t="shared" si="206"/>
        <v>0</v>
      </c>
      <c r="U757" s="103">
        <v>1.5169999999999999</v>
      </c>
      <c r="V757" s="104">
        <f t="shared" si="207"/>
        <v>4.6555020546200563</v>
      </c>
      <c r="W757" s="103">
        <v>0</v>
      </c>
      <c r="X757" s="104">
        <f t="shared" si="208"/>
        <v>0</v>
      </c>
      <c r="Y757" s="103">
        <v>0</v>
      </c>
      <c r="Z757" s="104">
        <f t="shared" si="209"/>
        <v>0</v>
      </c>
      <c r="AA757" s="103">
        <v>0</v>
      </c>
      <c r="AB757" s="105">
        <f t="shared" si="210"/>
        <v>0</v>
      </c>
      <c r="AC757" s="106">
        <f t="shared" si="215"/>
        <v>3.988</v>
      </c>
      <c r="AD757" s="105">
        <f t="shared" si="211"/>
        <v>12.238722606344618</v>
      </c>
    </row>
    <row r="758" spans="1:30" x14ac:dyDescent="0.2">
      <c r="A758" s="101">
        <v>39472</v>
      </c>
      <c r="B758" s="102" t="s">
        <v>231</v>
      </c>
      <c r="C758" s="103">
        <v>0</v>
      </c>
      <c r="D758" s="104">
        <f t="shared" si="212"/>
        <v>0</v>
      </c>
      <c r="E758" s="103">
        <v>0</v>
      </c>
      <c r="F758" s="104">
        <f t="shared" si="213"/>
        <v>0</v>
      </c>
      <c r="G758" s="103">
        <v>0.58199999999999996</v>
      </c>
      <c r="H758" s="104">
        <f t="shared" si="214"/>
        <v>1.7860924164725596</v>
      </c>
      <c r="I758" s="103">
        <v>0.95299999999999996</v>
      </c>
      <c r="J758" s="99">
        <f t="shared" si="201"/>
        <v>2.9246496097909782</v>
      </c>
      <c r="K758" s="103">
        <v>0</v>
      </c>
      <c r="L758" s="104">
        <f t="shared" si="202"/>
        <v>0</v>
      </c>
      <c r="M758" s="103">
        <v>0</v>
      </c>
      <c r="N758" s="99">
        <f t="shared" si="203"/>
        <v>0</v>
      </c>
      <c r="O758" s="103">
        <v>0</v>
      </c>
      <c r="P758" s="104">
        <f t="shared" si="204"/>
        <v>0</v>
      </c>
      <c r="Q758" s="103">
        <v>0.89100000000000001</v>
      </c>
      <c r="R758" s="99">
        <f t="shared" si="205"/>
        <v>2.7343785963523204</v>
      </c>
      <c r="S758" s="103">
        <v>0</v>
      </c>
      <c r="T758" s="104">
        <f t="shared" si="206"/>
        <v>0</v>
      </c>
      <c r="U758" s="103">
        <v>1.512</v>
      </c>
      <c r="V758" s="104">
        <f t="shared" si="207"/>
        <v>4.6401576180524229</v>
      </c>
      <c r="W758" s="103">
        <v>0</v>
      </c>
      <c r="X758" s="104">
        <f t="shared" si="208"/>
        <v>0</v>
      </c>
      <c r="Y758" s="103">
        <v>0</v>
      </c>
      <c r="Z758" s="104">
        <f t="shared" si="209"/>
        <v>0</v>
      </c>
      <c r="AA758" s="103">
        <v>0</v>
      </c>
      <c r="AB758" s="105">
        <f t="shared" si="210"/>
        <v>0</v>
      </c>
      <c r="AC758" s="106">
        <f t="shared" si="215"/>
        <v>3.9380000000000002</v>
      </c>
      <c r="AD758" s="105">
        <f t="shared" si="211"/>
        <v>12.085278240668281</v>
      </c>
    </row>
    <row r="759" spans="1:30" x14ac:dyDescent="0.2">
      <c r="A759" s="101">
        <v>39473</v>
      </c>
      <c r="B759" s="102" t="s">
        <v>232</v>
      </c>
      <c r="C759" s="103">
        <v>0</v>
      </c>
      <c r="D759" s="104">
        <f t="shared" si="212"/>
        <v>0</v>
      </c>
      <c r="E759" s="103">
        <v>0</v>
      </c>
      <c r="F759" s="104">
        <f t="shared" si="213"/>
        <v>0</v>
      </c>
      <c r="G759" s="103">
        <v>0.58299999999999996</v>
      </c>
      <c r="H759" s="104">
        <f t="shared" si="214"/>
        <v>1.7891613037860863</v>
      </c>
      <c r="I759" s="103">
        <v>0.95099999999999996</v>
      </c>
      <c r="J759" s="99">
        <f t="shared" si="201"/>
        <v>2.9185118351639248</v>
      </c>
      <c r="K759" s="103">
        <v>0</v>
      </c>
      <c r="L759" s="104">
        <f t="shared" si="202"/>
        <v>0</v>
      </c>
      <c r="M759" s="103">
        <v>0</v>
      </c>
      <c r="N759" s="99">
        <f t="shared" si="203"/>
        <v>0</v>
      </c>
      <c r="O759" s="103">
        <v>0</v>
      </c>
      <c r="P759" s="104">
        <f t="shared" si="204"/>
        <v>0</v>
      </c>
      <c r="Q759" s="103">
        <v>0.95599999999999996</v>
      </c>
      <c r="R759" s="99">
        <f t="shared" si="205"/>
        <v>2.9338562717315582</v>
      </c>
      <c r="S759" s="103">
        <v>0</v>
      </c>
      <c r="T759" s="104">
        <f t="shared" si="206"/>
        <v>0</v>
      </c>
      <c r="U759" s="103">
        <v>1.5089999999999999</v>
      </c>
      <c r="V759" s="104">
        <f t="shared" si="207"/>
        <v>4.6309509561118425</v>
      </c>
      <c r="W759" s="103">
        <v>0</v>
      </c>
      <c r="X759" s="104">
        <f t="shared" si="208"/>
        <v>0</v>
      </c>
      <c r="Y759" s="103">
        <v>9.8000000000000004E-2</v>
      </c>
      <c r="Z759" s="104">
        <f t="shared" si="209"/>
        <v>0.30075095672561997</v>
      </c>
      <c r="AA759" s="103">
        <v>0</v>
      </c>
      <c r="AB759" s="105">
        <f t="shared" si="210"/>
        <v>0</v>
      </c>
      <c r="AC759" s="106">
        <f t="shared" si="215"/>
        <v>4.0969999999999995</v>
      </c>
      <c r="AD759" s="105">
        <f t="shared" si="211"/>
        <v>12.57323132351903</v>
      </c>
    </row>
    <row r="760" spans="1:30" x14ac:dyDescent="0.2">
      <c r="A760" s="101">
        <v>39474</v>
      </c>
      <c r="B760" s="102" t="s">
        <v>233</v>
      </c>
      <c r="C760" s="103">
        <v>0</v>
      </c>
      <c r="D760" s="104">
        <f t="shared" si="212"/>
        <v>0</v>
      </c>
      <c r="E760" s="103">
        <v>0</v>
      </c>
      <c r="F760" s="104">
        <f t="shared" si="213"/>
        <v>0</v>
      </c>
      <c r="G760" s="103">
        <v>0.58299999999999996</v>
      </c>
      <c r="H760" s="104">
        <f t="shared" si="214"/>
        <v>1.7891613037860863</v>
      </c>
      <c r="I760" s="103">
        <v>0.95199999999999996</v>
      </c>
      <c r="J760" s="99">
        <f t="shared" si="201"/>
        <v>2.9215807224774513</v>
      </c>
      <c r="K760" s="103">
        <v>0</v>
      </c>
      <c r="L760" s="104">
        <f t="shared" si="202"/>
        <v>0</v>
      </c>
      <c r="M760" s="103">
        <v>0</v>
      </c>
      <c r="N760" s="99">
        <f t="shared" si="203"/>
        <v>0</v>
      </c>
      <c r="O760" s="103">
        <v>0</v>
      </c>
      <c r="P760" s="104">
        <f t="shared" si="204"/>
        <v>0</v>
      </c>
      <c r="Q760" s="103">
        <v>0.95899999999999996</v>
      </c>
      <c r="R760" s="99">
        <f t="shared" si="205"/>
        <v>2.9430629336721386</v>
      </c>
      <c r="S760" s="103">
        <v>0</v>
      </c>
      <c r="T760" s="104">
        <f t="shared" si="206"/>
        <v>0</v>
      </c>
      <c r="U760" s="103">
        <v>1.508</v>
      </c>
      <c r="V760" s="104">
        <f t="shared" si="207"/>
        <v>4.627882068798316</v>
      </c>
      <c r="W760" s="103">
        <v>0</v>
      </c>
      <c r="X760" s="104">
        <f t="shared" si="208"/>
        <v>0</v>
      </c>
      <c r="Y760" s="103">
        <v>0.67</v>
      </c>
      <c r="Z760" s="104">
        <f t="shared" si="209"/>
        <v>2.0561545000629122</v>
      </c>
      <c r="AA760" s="103">
        <v>0</v>
      </c>
      <c r="AB760" s="105">
        <f t="shared" si="210"/>
        <v>0</v>
      </c>
      <c r="AC760" s="106">
        <f t="shared" si="215"/>
        <v>4.6719999999999997</v>
      </c>
      <c r="AD760" s="105">
        <f t="shared" si="211"/>
        <v>14.337841528796904</v>
      </c>
    </row>
    <row r="761" spans="1:30" x14ac:dyDescent="0.2">
      <c r="A761" s="101">
        <v>39475</v>
      </c>
      <c r="B761" s="102" t="s">
        <v>234</v>
      </c>
      <c r="C761" s="103">
        <v>0</v>
      </c>
      <c r="D761" s="104">
        <f t="shared" si="212"/>
        <v>0</v>
      </c>
      <c r="E761" s="103">
        <v>0</v>
      </c>
      <c r="F761" s="104">
        <f t="shared" si="213"/>
        <v>0</v>
      </c>
      <c r="G761" s="103">
        <v>0.58399999999999996</v>
      </c>
      <c r="H761" s="104">
        <f t="shared" si="214"/>
        <v>1.792230191099613</v>
      </c>
      <c r="I761" s="103">
        <v>0.95</v>
      </c>
      <c r="J761" s="99">
        <f t="shared" si="201"/>
        <v>2.9154429478503978</v>
      </c>
      <c r="K761" s="103">
        <v>0</v>
      </c>
      <c r="L761" s="104">
        <f t="shared" si="202"/>
        <v>0</v>
      </c>
      <c r="M761" s="103">
        <v>0</v>
      </c>
      <c r="N761" s="99">
        <f t="shared" si="203"/>
        <v>0</v>
      </c>
      <c r="O761" s="103">
        <v>0</v>
      </c>
      <c r="P761" s="104">
        <f t="shared" si="204"/>
        <v>0</v>
      </c>
      <c r="Q761" s="103">
        <v>0.95</v>
      </c>
      <c r="R761" s="99">
        <f t="shared" si="205"/>
        <v>2.9154429478503978</v>
      </c>
      <c r="S761" s="103">
        <v>0</v>
      </c>
      <c r="T761" s="104">
        <f t="shared" si="206"/>
        <v>0</v>
      </c>
      <c r="U761" s="103">
        <v>1.506</v>
      </c>
      <c r="V761" s="104">
        <f t="shared" si="207"/>
        <v>4.6217442941712621</v>
      </c>
      <c r="W761" s="103">
        <v>0</v>
      </c>
      <c r="X761" s="104">
        <f t="shared" si="208"/>
        <v>0</v>
      </c>
      <c r="Y761" s="103">
        <v>0.33200000000000002</v>
      </c>
      <c r="Z761" s="104">
        <f t="shared" si="209"/>
        <v>1.0188705880908759</v>
      </c>
      <c r="AA761" s="103">
        <v>0</v>
      </c>
      <c r="AB761" s="105">
        <f t="shared" si="210"/>
        <v>0</v>
      </c>
      <c r="AC761" s="106">
        <f t="shared" si="215"/>
        <v>4.3220000000000001</v>
      </c>
      <c r="AD761" s="105">
        <f t="shared" si="211"/>
        <v>13.263730969062546</v>
      </c>
    </row>
    <row r="762" spans="1:30" x14ac:dyDescent="0.2">
      <c r="A762" s="101">
        <v>39476</v>
      </c>
      <c r="B762" s="102" t="s">
        <v>235</v>
      </c>
      <c r="C762" s="103">
        <v>0</v>
      </c>
      <c r="D762" s="104">
        <f t="shared" si="212"/>
        <v>0</v>
      </c>
      <c r="E762" s="103">
        <v>0</v>
      </c>
      <c r="F762" s="104">
        <f t="shared" si="213"/>
        <v>0</v>
      </c>
      <c r="G762" s="103">
        <v>0.58399999999999996</v>
      </c>
      <c r="H762" s="104">
        <f t="shared" si="214"/>
        <v>1.792230191099613</v>
      </c>
      <c r="I762" s="103">
        <v>0.94899999999999995</v>
      </c>
      <c r="J762" s="99">
        <f t="shared" si="201"/>
        <v>2.9123740605368713</v>
      </c>
      <c r="K762" s="103">
        <v>0</v>
      </c>
      <c r="L762" s="104">
        <f t="shared" si="202"/>
        <v>0</v>
      </c>
      <c r="M762" s="103">
        <v>0</v>
      </c>
      <c r="N762" s="99">
        <f t="shared" si="203"/>
        <v>0</v>
      </c>
      <c r="O762" s="103">
        <v>0</v>
      </c>
      <c r="P762" s="104">
        <f t="shared" si="204"/>
        <v>0</v>
      </c>
      <c r="Q762" s="103">
        <v>0.94899999999999995</v>
      </c>
      <c r="R762" s="99">
        <f t="shared" si="205"/>
        <v>2.9123740605368713</v>
      </c>
      <c r="S762" s="103">
        <v>0</v>
      </c>
      <c r="T762" s="104">
        <f t="shared" si="206"/>
        <v>0</v>
      </c>
      <c r="U762" s="103">
        <v>1.5049999999999999</v>
      </c>
      <c r="V762" s="104">
        <f t="shared" si="207"/>
        <v>4.6186754068577356</v>
      </c>
      <c r="W762" s="103">
        <v>0</v>
      </c>
      <c r="X762" s="104">
        <f t="shared" si="208"/>
        <v>0</v>
      </c>
      <c r="Y762" s="103">
        <v>1.163</v>
      </c>
      <c r="Z762" s="104">
        <f t="shared" si="209"/>
        <v>3.5691159456315922</v>
      </c>
      <c r="AA762" s="103">
        <v>0</v>
      </c>
      <c r="AB762" s="105">
        <f t="shared" si="210"/>
        <v>0</v>
      </c>
      <c r="AC762" s="106">
        <f t="shared" si="215"/>
        <v>5.1499999999999995</v>
      </c>
      <c r="AD762" s="105">
        <f t="shared" si="211"/>
        <v>15.804769664662681</v>
      </c>
    </row>
    <row r="763" spans="1:30" x14ac:dyDescent="0.2">
      <c r="A763" s="101">
        <v>39477</v>
      </c>
      <c r="B763" s="102" t="s">
        <v>236</v>
      </c>
      <c r="C763" s="103">
        <v>0</v>
      </c>
      <c r="D763" s="104">
        <f t="shared" si="212"/>
        <v>0</v>
      </c>
      <c r="E763" s="103">
        <v>0</v>
      </c>
      <c r="F763" s="104">
        <f t="shared" si="213"/>
        <v>0</v>
      </c>
      <c r="G763" s="103">
        <v>0.58299999999999996</v>
      </c>
      <c r="H763" s="104">
        <f t="shared" si="214"/>
        <v>1.7891613037860863</v>
      </c>
      <c r="I763" s="103">
        <v>0.94799999999999995</v>
      </c>
      <c r="J763" s="99">
        <f t="shared" si="201"/>
        <v>2.9093051732233444</v>
      </c>
      <c r="K763" s="103">
        <v>0</v>
      </c>
      <c r="L763" s="104">
        <f t="shared" si="202"/>
        <v>0</v>
      </c>
      <c r="M763" s="103">
        <v>0</v>
      </c>
      <c r="N763" s="99">
        <f t="shared" si="203"/>
        <v>0</v>
      </c>
      <c r="O763" s="103">
        <v>0</v>
      </c>
      <c r="P763" s="104">
        <f t="shared" si="204"/>
        <v>0</v>
      </c>
      <c r="Q763" s="103">
        <v>0.94199999999999995</v>
      </c>
      <c r="R763" s="99">
        <f t="shared" si="205"/>
        <v>2.890891849342184</v>
      </c>
      <c r="S763" s="103">
        <v>0</v>
      </c>
      <c r="T763" s="104">
        <f t="shared" si="206"/>
        <v>0</v>
      </c>
      <c r="U763" s="103">
        <v>1.504</v>
      </c>
      <c r="V763" s="104">
        <f t="shared" si="207"/>
        <v>4.6156065195442091</v>
      </c>
      <c r="W763" s="103">
        <v>0</v>
      </c>
      <c r="X763" s="104">
        <f t="shared" si="208"/>
        <v>0</v>
      </c>
      <c r="Y763" s="103">
        <v>1.155</v>
      </c>
      <c r="Z763" s="104">
        <f t="shared" si="209"/>
        <v>3.5445648471233784</v>
      </c>
      <c r="AA763" s="103">
        <v>0</v>
      </c>
      <c r="AB763" s="105">
        <f t="shared" si="210"/>
        <v>0</v>
      </c>
      <c r="AC763" s="106">
        <f t="shared" si="215"/>
        <v>5.1319999999999997</v>
      </c>
      <c r="AD763" s="105">
        <f t="shared" si="211"/>
        <v>15.749529693019202</v>
      </c>
    </row>
    <row r="764" spans="1:30" x14ac:dyDescent="0.2">
      <c r="A764" s="101">
        <v>39478</v>
      </c>
      <c r="B764" s="102" t="s">
        <v>270</v>
      </c>
      <c r="C764" s="103">
        <v>0</v>
      </c>
      <c r="D764" s="104">
        <f t="shared" si="212"/>
        <v>0</v>
      </c>
      <c r="E764" s="103">
        <v>0</v>
      </c>
      <c r="F764" s="104">
        <f t="shared" si="213"/>
        <v>0</v>
      </c>
      <c r="G764" s="103">
        <v>0.58399999999999996</v>
      </c>
      <c r="H764" s="104">
        <f t="shared" si="214"/>
        <v>1.792230191099613</v>
      </c>
      <c r="I764" s="103">
        <v>0.94799999999999995</v>
      </c>
      <c r="J764" s="99">
        <f t="shared" si="201"/>
        <v>2.9093051732233444</v>
      </c>
      <c r="K764" s="103">
        <v>0</v>
      </c>
      <c r="L764" s="104">
        <f t="shared" si="202"/>
        <v>0</v>
      </c>
      <c r="M764" s="103">
        <v>0</v>
      </c>
      <c r="N764" s="99">
        <f t="shared" si="203"/>
        <v>0</v>
      </c>
      <c r="O764" s="103">
        <v>0</v>
      </c>
      <c r="P764" s="104">
        <f t="shared" si="204"/>
        <v>0</v>
      </c>
      <c r="Q764" s="103">
        <v>0.27700000000000002</v>
      </c>
      <c r="R764" s="99">
        <f t="shared" si="205"/>
        <v>0.85008178584690552</v>
      </c>
      <c r="S764" s="103">
        <v>0</v>
      </c>
      <c r="T764" s="104">
        <f t="shared" si="206"/>
        <v>0</v>
      </c>
      <c r="U764" s="103">
        <v>1.5029999999999999</v>
      </c>
      <c r="V764" s="104">
        <f t="shared" si="207"/>
        <v>4.6125376322306817</v>
      </c>
      <c r="W764" s="103">
        <v>0</v>
      </c>
      <c r="X764" s="104">
        <f t="shared" si="208"/>
        <v>0</v>
      </c>
      <c r="Y764" s="103">
        <v>1.151</v>
      </c>
      <c r="Z764" s="104">
        <f t="shared" si="209"/>
        <v>3.5322892978692715</v>
      </c>
      <c r="AA764" s="103">
        <v>0</v>
      </c>
      <c r="AB764" s="105">
        <f t="shared" si="210"/>
        <v>0</v>
      </c>
      <c r="AC764" s="106">
        <f t="shared" si="215"/>
        <v>4.4630000000000001</v>
      </c>
      <c r="AD764" s="105">
        <f t="shared" si="211"/>
        <v>13.696444080269817</v>
      </c>
    </row>
    <row r="765" spans="1:30" x14ac:dyDescent="0.2">
      <c r="A765" s="101">
        <v>39479</v>
      </c>
      <c r="B765" s="113" t="s">
        <v>239</v>
      </c>
      <c r="C765" s="103">
        <v>0</v>
      </c>
      <c r="D765" s="104">
        <f t="shared" si="212"/>
        <v>0</v>
      </c>
      <c r="E765" s="103">
        <v>0</v>
      </c>
      <c r="F765" s="104">
        <f t="shared" si="213"/>
        <v>0</v>
      </c>
      <c r="G765" s="103">
        <v>0.58499999999999996</v>
      </c>
      <c r="H765" s="104">
        <f t="shared" si="214"/>
        <v>1.7952990784131397</v>
      </c>
      <c r="I765" s="103">
        <v>0.94699999999999995</v>
      </c>
      <c r="J765" s="99">
        <f t="shared" si="201"/>
        <v>2.9062362859098179</v>
      </c>
      <c r="K765" s="103">
        <v>0</v>
      </c>
      <c r="L765" s="104">
        <f t="shared" si="202"/>
        <v>0</v>
      </c>
      <c r="M765" s="103">
        <v>0</v>
      </c>
      <c r="N765" s="99">
        <f t="shared" si="203"/>
        <v>0</v>
      </c>
      <c r="O765" s="103">
        <v>0</v>
      </c>
      <c r="P765" s="104">
        <f t="shared" si="204"/>
        <v>0</v>
      </c>
      <c r="Q765" s="103">
        <v>0.56399999999999995</v>
      </c>
      <c r="R765" s="99">
        <f t="shared" si="205"/>
        <v>1.7308524448290783</v>
      </c>
      <c r="S765" s="103">
        <v>0</v>
      </c>
      <c r="T765" s="104">
        <f t="shared" si="206"/>
        <v>0</v>
      </c>
      <c r="U765" s="103">
        <v>1.5009999999999999</v>
      </c>
      <c r="V765" s="104">
        <f t="shared" si="207"/>
        <v>4.6063998576036287</v>
      </c>
      <c r="W765" s="103">
        <v>0</v>
      </c>
      <c r="X765" s="104">
        <f t="shared" si="208"/>
        <v>0</v>
      </c>
      <c r="Y765" s="103">
        <v>1.1459999999999999</v>
      </c>
      <c r="Z765" s="104">
        <f t="shared" si="209"/>
        <v>3.5169448613016381</v>
      </c>
      <c r="AA765" s="103">
        <v>0</v>
      </c>
      <c r="AB765" s="105">
        <f t="shared" si="210"/>
        <v>0</v>
      </c>
      <c r="AC765" s="106">
        <f t="shared" si="215"/>
        <v>4.7430000000000003</v>
      </c>
      <c r="AD765" s="105">
        <f t="shared" si="211"/>
        <v>14.555732528057302</v>
      </c>
    </row>
    <row r="766" spans="1:30" x14ac:dyDescent="0.2">
      <c r="A766" s="101">
        <v>39480</v>
      </c>
      <c r="B766" s="113" t="s">
        <v>240</v>
      </c>
      <c r="C766" s="103">
        <v>0</v>
      </c>
      <c r="D766" s="104">
        <f t="shared" si="212"/>
        <v>0</v>
      </c>
      <c r="E766" s="103">
        <v>0</v>
      </c>
      <c r="F766" s="104">
        <f t="shared" si="213"/>
        <v>0</v>
      </c>
      <c r="G766" s="103">
        <v>0.58399999999999996</v>
      </c>
      <c r="H766" s="104">
        <f t="shared" si="214"/>
        <v>1.792230191099613</v>
      </c>
      <c r="I766" s="103">
        <v>0.94599999999999995</v>
      </c>
      <c r="J766" s="99">
        <f t="shared" si="201"/>
        <v>2.9031673985962909</v>
      </c>
      <c r="K766" s="103">
        <v>0</v>
      </c>
      <c r="L766" s="104">
        <f t="shared" si="202"/>
        <v>0</v>
      </c>
      <c r="M766" s="103">
        <v>0</v>
      </c>
      <c r="N766" s="99">
        <f t="shared" si="203"/>
        <v>0</v>
      </c>
      <c r="O766" s="103">
        <v>0</v>
      </c>
      <c r="P766" s="104">
        <f t="shared" si="204"/>
        <v>0</v>
      </c>
      <c r="Q766" s="103">
        <v>0.96299999999999997</v>
      </c>
      <c r="R766" s="99">
        <f t="shared" si="205"/>
        <v>2.9553384829262455</v>
      </c>
      <c r="S766" s="103">
        <v>0</v>
      </c>
      <c r="T766" s="104">
        <f t="shared" si="206"/>
        <v>0</v>
      </c>
      <c r="U766" s="103">
        <v>1.498</v>
      </c>
      <c r="V766" s="104">
        <f t="shared" si="207"/>
        <v>4.5971931956630483</v>
      </c>
      <c r="W766" s="103">
        <v>0</v>
      </c>
      <c r="X766" s="104">
        <f t="shared" si="208"/>
        <v>0</v>
      </c>
      <c r="Y766" s="103">
        <v>0.28999999999999998</v>
      </c>
      <c r="Z766" s="104">
        <f t="shared" si="209"/>
        <v>0.88997732092275306</v>
      </c>
      <c r="AA766" s="103">
        <v>0</v>
      </c>
      <c r="AB766" s="105">
        <f t="shared" si="210"/>
        <v>0</v>
      </c>
      <c r="AC766" s="106">
        <f t="shared" si="215"/>
        <v>4.2809999999999997</v>
      </c>
      <c r="AD766" s="105">
        <f t="shared" si="211"/>
        <v>13.137906589207951</v>
      </c>
    </row>
    <row r="767" spans="1:30" x14ac:dyDescent="0.2">
      <c r="A767" s="101">
        <v>39481</v>
      </c>
      <c r="B767" s="113" t="s">
        <v>241</v>
      </c>
      <c r="C767" s="103">
        <v>0</v>
      </c>
      <c r="D767" s="104">
        <f t="shared" si="212"/>
        <v>0</v>
      </c>
      <c r="E767" s="103">
        <v>0</v>
      </c>
      <c r="F767" s="104">
        <f t="shared" si="213"/>
        <v>0</v>
      </c>
      <c r="G767" s="103">
        <v>0.58499999999999996</v>
      </c>
      <c r="H767" s="104">
        <f t="shared" si="214"/>
        <v>1.7952990784131397</v>
      </c>
      <c r="I767" s="103">
        <v>0.94699999999999995</v>
      </c>
      <c r="J767" s="99">
        <f t="shared" si="201"/>
        <v>2.9062362859098179</v>
      </c>
      <c r="K767" s="103">
        <v>0</v>
      </c>
      <c r="L767" s="104">
        <f t="shared" si="202"/>
        <v>0</v>
      </c>
      <c r="M767" s="103">
        <v>0</v>
      </c>
      <c r="N767" s="99">
        <f t="shared" si="203"/>
        <v>0</v>
      </c>
      <c r="O767" s="103">
        <v>0</v>
      </c>
      <c r="P767" s="104">
        <f t="shared" si="204"/>
        <v>0</v>
      </c>
      <c r="Q767" s="103">
        <v>0.95299999999999996</v>
      </c>
      <c r="R767" s="99">
        <f t="shared" si="205"/>
        <v>2.9246496097909782</v>
      </c>
      <c r="S767" s="103">
        <v>0</v>
      </c>
      <c r="T767" s="104">
        <f t="shared" si="206"/>
        <v>0</v>
      </c>
      <c r="U767" s="103">
        <v>1.498</v>
      </c>
      <c r="V767" s="104">
        <f t="shared" si="207"/>
        <v>4.5971931956630483</v>
      </c>
      <c r="W767" s="103">
        <v>0</v>
      </c>
      <c r="X767" s="104">
        <f t="shared" si="208"/>
        <v>0</v>
      </c>
      <c r="Y767" s="103">
        <v>0</v>
      </c>
      <c r="Z767" s="104">
        <f t="shared" si="209"/>
        <v>0</v>
      </c>
      <c r="AA767" s="103">
        <v>0</v>
      </c>
      <c r="AB767" s="105">
        <f t="shared" si="210"/>
        <v>0</v>
      </c>
      <c r="AC767" s="106">
        <f t="shared" si="215"/>
        <v>3.9829999999999997</v>
      </c>
      <c r="AD767" s="105">
        <f t="shared" si="211"/>
        <v>12.223378169776982</v>
      </c>
    </row>
    <row r="768" spans="1:30" x14ac:dyDescent="0.2">
      <c r="A768" s="101">
        <v>39482</v>
      </c>
      <c r="B768" s="113" t="s">
        <v>242</v>
      </c>
      <c r="C768" s="103">
        <v>0</v>
      </c>
      <c r="D768" s="104">
        <f t="shared" si="212"/>
        <v>0</v>
      </c>
      <c r="E768" s="103">
        <v>0</v>
      </c>
      <c r="F768" s="104">
        <f t="shared" si="213"/>
        <v>0</v>
      </c>
      <c r="G768" s="103">
        <v>0.57899999999999996</v>
      </c>
      <c r="H768" s="104">
        <f t="shared" si="214"/>
        <v>1.7768857545319794</v>
      </c>
      <c r="I768" s="103">
        <v>0.94499999999999995</v>
      </c>
      <c r="J768" s="99">
        <f t="shared" si="201"/>
        <v>2.9000985112827644</v>
      </c>
      <c r="K768" s="103">
        <v>0</v>
      </c>
      <c r="L768" s="104">
        <f t="shared" si="202"/>
        <v>0</v>
      </c>
      <c r="M768" s="103">
        <v>0</v>
      </c>
      <c r="N768" s="99">
        <f t="shared" si="203"/>
        <v>0</v>
      </c>
      <c r="O768" s="103">
        <v>0</v>
      </c>
      <c r="P768" s="104">
        <f t="shared" si="204"/>
        <v>0</v>
      </c>
      <c r="Q768" s="103">
        <v>0.94199999999999995</v>
      </c>
      <c r="R768" s="99">
        <f t="shared" si="205"/>
        <v>2.890891849342184</v>
      </c>
      <c r="S768" s="103">
        <v>0</v>
      </c>
      <c r="T768" s="104">
        <f t="shared" si="206"/>
        <v>0</v>
      </c>
      <c r="U768" s="103">
        <v>1.498</v>
      </c>
      <c r="V768" s="104">
        <f t="shared" si="207"/>
        <v>4.5971931956630483</v>
      </c>
      <c r="W768" s="103">
        <v>0</v>
      </c>
      <c r="X768" s="104">
        <f t="shared" si="208"/>
        <v>0</v>
      </c>
      <c r="Y768" s="103">
        <v>0</v>
      </c>
      <c r="Z768" s="104">
        <f t="shared" si="209"/>
        <v>0</v>
      </c>
      <c r="AA768" s="103">
        <v>0</v>
      </c>
      <c r="AB768" s="105">
        <f t="shared" si="210"/>
        <v>0</v>
      </c>
      <c r="AC768" s="106">
        <f t="shared" si="215"/>
        <v>3.9640000000000004</v>
      </c>
      <c r="AD768" s="105">
        <f t="shared" si="211"/>
        <v>12.165069310819977</v>
      </c>
    </row>
    <row r="769" spans="1:30" x14ac:dyDescent="0.2">
      <c r="A769" s="101">
        <v>39483</v>
      </c>
      <c r="B769" s="113" t="s">
        <v>243</v>
      </c>
      <c r="C769" s="103">
        <v>0</v>
      </c>
      <c r="D769" s="104">
        <f t="shared" si="212"/>
        <v>0</v>
      </c>
      <c r="E769" s="103">
        <v>0</v>
      </c>
      <c r="F769" s="104">
        <f t="shared" si="213"/>
        <v>0</v>
      </c>
      <c r="G769" s="103">
        <v>0.59</v>
      </c>
      <c r="H769" s="104">
        <f t="shared" si="214"/>
        <v>1.8106435149807734</v>
      </c>
      <c r="I769" s="103">
        <v>0.94399999999999995</v>
      </c>
      <c r="J769" s="99">
        <f t="shared" si="201"/>
        <v>2.8970296239692375</v>
      </c>
      <c r="K769" s="103">
        <v>0</v>
      </c>
      <c r="L769" s="104">
        <f t="shared" si="202"/>
        <v>0</v>
      </c>
      <c r="M769" s="103">
        <v>0</v>
      </c>
      <c r="N769" s="99">
        <f t="shared" si="203"/>
        <v>0</v>
      </c>
      <c r="O769" s="103">
        <v>0</v>
      </c>
      <c r="P769" s="104">
        <f t="shared" si="204"/>
        <v>0</v>
      </c>
      <c r="Q769" s="103">
        <v>0.94199999999999995</v>
      </c>
      <c r="R769" s="99">
        <f t="shared" si="205"/>
        <v>2.890891849342184</v>
      </c>
      <c r="S769" s="103">
        <v>0</v>
      </c>
      <c r="T769" s="104">
        <f t="shared" si="206"/>
        <v>0</v>
      </c>
      <c r="U769" s="103">
        <v>1.4950000000000001</v>
      </c>
      <c r="V769" s="104">
        <f t="shared" si="207"/>
        <v>4.5879865337224679</v>
      </c>
      <c r="W769" s="103">
        <v>0</v>
      </c>
      <c r="X769" s="104">
        <f t="shared" si="208"/>
        <v>0</v>
      </c>
      <c r="Y769" s="103">
        <v>0</v>
      </c>
      <c r="Z769" s="104">
        <f t="shared" si="209"/>
        <v>0</v>
      </c>
      <c r="AA769" s="103">
        <v>0</v>
      </c>
      <c r="AB769" s="105">
        <f t="shared" si="210"/>
        <v>0</v>
      </c>
      <c r="AC769" s="106">
        <f t="shared" si="215"/>
        <v>3.9710000000000001</v>
      </c>
      <c r="AD769" s="105">
        <f t="shared" si="211"/>
        <v>12.186551522014662</v>
      </c>
    </row>
    <row r="770" spans="1:30" x14ac:dyDescent="0.2">
      <c r="A770" s="101">
        <v>39484</v>
      </c>
      <c r="B770" s="113" t="s">
        <v>244</v>
      </c>
      <c r="C770" s="103">
        <v>0</v>
      </c>
      <c r="D770" s="104">
        <f t="shared" si="212"/>
        <v>0</v>
      </c>
      <c r="E770" s="103">
        <v>0</v>
      </c>
      <c r="F770" s="104">
        <f t="shared" si="213"/>
        <v>0</v>
      </c>
      <c r="G770" s="103">
        <v>0.58599999999999997</v>
      </c>
      <c r="H770" s="104">
        <f t="shared" si="214"/>
        <v>1.7983679657266665</v>
      </c>
      <c r="I770" s="103">
        <v>0.94499999999999995</v>
      </c>
      <c r="J770" s="99">
        <f t="shared" si="201"/>
        <v>2.9000985112827644</v>
      </c>
      <c r="K770" s="103">
        <v>0</v>
      </c>
      <c r="L770" s="104">
        <f t="shared" si="202"/>
        <v>0</v>
      </c>
      <c r="M770" s="103">
        <v>0</v>
      </c>
      <c r="N770" s="99">
        <f t="shared" si="203"/>
        <v>0</v>
      </c>
      <c r="O770" s="103">
        <v>0</v>
      </c>
      <c r="P770" s="104">
        <f t="shared" si="204"/>
        <v>0</v>
      </c>
      <c r="Q770" s="103">
        <v>0.93600000000000005</v>
      </c>
      <c r="R770" s="99">
        <f t="shared" si="205"/>
        <v>2.8724785254610237</v>
      </c>
      <c r="S770" s="103">
        <v>0</v>
      </c>
      <c r="T770" s="104">
        <f t="shared" si="206"/>
        <v>0</v>
      </c>
      <c r="U770" s="103">
        <v>1.4950000000000001</v>
      </c>
      <c r="V770" s="104">
        <f t="shared" si="207"/>
        <v>4.5879865337224679</v>
      </c>
      <c r="W770" s="103">
        <v>0</v>
      </c>
      <c r="X770" s="104">
        <f t="shared" si="208"/>
        <v>0</v>
      </c>
      <c r="Y770" s="103">
        <v>6.0000000000000001E-3</v>
      </c>
      <c r="Z770" s="104">
        <f t="shared" si="209"/>
        <v>1.8413323881160407E-2</v>
      </c>
      <c r="AA770" s="103">
        <v>0</v>
      </c>
      <c r="AB770" s="105">
        <f t="shared" si="210"/>
        <v>0</v>
      </c>
      <c r="AC770" s="106">
        <f t="shared" si="215"/>
        <v>3.968</v>
      </c>
      <c r="AD770" s="105">
        <f t="shared" si="211"/>
        <v>12.177344860074083</v>
      </c>
    </row>
    <row r="771" spans="1:30" x14ac:dyDescent="0.2">
      <c r="A771" s="101">
        <v>39485</v>
      </c>
      <c r="B771" s="113" t="s">
        <v>245</v>
      </c>
      <c r="C771" s="103">
        <v>0</v>
      </c>
      <c r="D771" s="104">
        <f t="shared" si="212"/>
        <v>0</v>
      </c>
      <c r="E771" s="103">
        <v>0</v>
      </c>
      <c r="F771" s="104">
        <f t="shared" si="213"/>
        <v>0</v>
      </c>
      <c r="G771" s="103">
        <v>0.58699999999999997</v>
      </c>
      <c r="H771" s="104">
        <f t="shared" si="214"/>
        <v>1.8014368530401932</v>
      </c>
      <c r="I771" s="103">
        <v>0.94499999999999995</v>
      </c>
      <c r="J771" s="99">
        <f t="shared" si="201"/>
        <v>2.9000985112827644</v>
      </c>
      <c r="K771" s="103">
        <v>0</v>
      </c>
      <c r="L771" s="104">
        <f t="shared" si="202"/>
        <v>0</v>
      </c>
      <c r="M771" s="103">
        <v>0</v>
      </c>
      <c r="N771" s="99">
        <f t="shared" si="203"/>
        <v>0</v>
      </c>
      <c r="O771" s="103">
        <v>0</v>
      </c>
      <c r="P771" s="104">
        <f t="shared" si="204"/>
        <v>0</v>
      </c>
      <c r="Q771" s="103">
        <v>0.93799999999999994</v>
      </c>
      <c r="R771" s="99">
        <f t="shared" si="205"/>
        <v>2.8786163000880771</v>
      </c>
      <c r="S771" s="103">
        <v>0</v>
      </c>
      <c r="T771" s="104">
        <f t="shared" si="206"/>
        <v>0</v>
      </c>
      <c r="U771" s="103">
        <v>1.494</v>
      </c>
      <c r="V771" s="104">
        <f t="shared" si="207"/>
        <v>4.5849176464089414</v>
      </c>
      <c r="W771" s="103">
        <v>0</v>
      </c>
      <c r="X771" s="104">
        <f t="shared" si="208"/>
        <v>0</v>
      </c>
      <c r="Y771" s="103">
        <v>0.70099999999999996</v>
      </c>
      <c r="Z771" s="104">
        <f t="shared" si="209"/>
        <v>2.1512900067822409</v>
      </c>
      <c r="AA771" s="103">
        <v>0</v>
      </c>
      <c r="AB771" s="105">
        <f t="shared" si="210"/>
        <v>0</v>
      </c>
      <c r="AC771" s="106">
        <f t="shared" si="215"/>
        <v>4.6649999999999991</v>
      </c>
      <c r="AD771" s="105">
        <f t="shared" si="211"/>
        <v>14.316359317602213</v>
      </c>
    </row>
    <row r="772" spans="1:30" x14ac:dyDescent="0.2">
      <c r="A772" s="101">
        <v>39486</v>
      </c>
      <c r="B772" s="113" t="s">
        <v>246</v>
      </c>
      <c r="C772" s="103">
        <v>0</v>
      </c>
      <c r="D772" s="104">
        <f t="shared" si="212"/>
        <v>0</v>
      </c>
      <c r="E772" s="103">
        <v>0</v>
      </c>
      <c r="F772" s="104">
        <f t="shared" si="213"/>
        <v>0</v>
      </c>
      <c r="G772" s="103">
        <v>0.58699999999999997</v>
      </c>
      <c r="H772" s="104">
        <f t="shared" si="214"/>
        <v>1.8014368530401932</v>
      </c>
      <c r="I772" s="103">
        <v>0.94399999999999995</v>
      </c>
      <c r="J772" s="99">
        <f t="shared" si="201"/>
        <v>2.8970296239692375</v>
      </c>
      <c r="K772" s="103">
        <v>0</v>
      </c>
      <c r="L772" s="104">
        <f t="shared" si="202"/>
        <v>0</v>
      </c>
      <c r="M772" s="103">
        <v>0</v>
      </c>
      <c r="N772" s="99">
        <f t="shared" si="203"/>
        <v>0</v>
      </c>
      <c r="O772" s="103">
        <v>0</v>
      </c>
      <c r="P772" s="104">
        <f t="shared" si="204"/>
        <v>0</v>
      </c>
      <c r="Q772" s="103">
        <v>0.93300000000000005</v>
      </c>
      <c r="R772" s="99">
        <f t="shared" si="205"/>
        <v>2.8632718635204433</v>
      </c>
      <c r="S772" s="103">
        <v>0</v>
      </c>
      <c r="T772" s="104">
        <f t="shared" si="206"/>
        <v>0</v>
      </c>
      <c r="U772" s="103">
        <v>1.494</v>
      </c>
      <c r="V772" s="104">
        <f t="shared" si="207"/>
        <v>4.5849176464089414</v>
      </c>
      <c r="W772" s="103">
        <v>0</v>
      </c>
      <c r="X772" s="104">
        <f t="shared" si="208"/>
        <v>0</v>
      </c>
      <c r="Y772" s="103">
        <v>0.55100000000000005</v>
      </c>
      <c r="Z772" s="104">
        <f t="shared" si="209"/>
        <v>1.6909569097532309</v>
      </c>
      <c r="AA772" s="103">
        <v>0</v>
      </c>
      <c r="AB772" s="105">
        <f t="shared" si="210"/>
        <v>0</v>
      </c>
      <c r="AC772" s="106">
        <f t="shared" si="215"/>
        <v>4.5090000000000003</v>
      </c>
      <c r="AD772" s="105">
        <f t="shared" si="211"/>
        <v>13.837612896692047</v>
      </c>
    </row>
    <row r="773" spans="1:30" x14ac:dyDescent="0.2">
      <c r="A773" s="101">
        <v>39487</v>
      </c>
      <c r="B773" s="113" t="s">
        <v>247</v>
      </c>
      <c r="C773" s="103">
        <v>0</v>
      </c>
      <c r="D773" s="104">
        <f t="shared" si="212"/>
        <v>0</v>
      </c>
      <c r="E773" s="103">
        <v>0</v>
      </c>
      <c r="F773" s="104">
        <f t="shared" si="213"/>
        <v>0</v>
      </c>
      <c r="G773" s="103">
        <v>0.58599999999999997</v>
      </c>
      <c r="H773" s="104">
        <f t="shared" si="214"/>
        <v>1.7983679657266665</v>
      </c>
      <c r="I773" s="103">
        <v>0.83499999999999996</v>
      </c>
      <c r="J773" s="99">
        <f t="shared" si="201"/>
        <v>2.5625209067948234</v>
      </c>
      <c r="K773" s="103">
        <v>0</v>
      </c>
      <c r="L773" s="104">
        <f t="shared" si="202"/>
        <v>0</v>
      </c>
      <c r="M773" s="103">
        <v>0</v>
      </c>
      <c r="N773" s="99">
        <f t="shared" si="203"/>
        <v>0</v>
      </c>
      <c r="O773" s="103">
        <v>0</v>
      </c>
      <c r="P773" s="104">
        <f t="shared" si="204"/>
        <v>0</v>
      </c>
      <c r="Q773" s="103">
        <v>0.93200000000000005</v>
      </c>
      <c r="R773" s="99">
        <f t="shared" si="205"/>
        <v>2.8602029762069168</v>
      </c>
      <c r="S773" s="103">
        <v>0</v>
      </c>
      <c r="T773" s="104">
        <f t="shared" si="206"/>
        <v>0</v>
      </c>
      <c r="U773" s="103">
        <v>1.4930000000000001</v>
      </c>
      <c r="V773" s="104">
        <f t="shared" si="207"/>
        <v>4.5818487590954149</v>
      </c>
      <c r="W773" s="103">
        <v>0</v>
      </c>
      <c r="X773" s="104">
        <f t="shared" si="208"/>
        <v>0</v>
      </c>
      <c r="Y773" s="103">
        <v>0.48099999999999998</v>
      </c>
      <c r="Z773" s="104">
        <f t="shared" si="209"/>
        <v>1.4761347978063593</v>
      </c>
      <c r="AA773" s="103">
        <v>0</v>
      </c>
      <c r="AB773" s="105">
        <f t="shared" si="210"/>
        <v>0</v>
      </c>
      <c r="AC773" s="106">
        <f t="shared" si="215"/>
        <v>4.327</v>
      </c>
      <c r="AD773" s="105">
        <f t="shared" si="211"/>
        <v>13.279075405630181</v>
      </c>
    </row>
    <row r="774" spans="1:30" x14ac:dyDescent="0.2">
      <c r="A774" s="101">
        <v>39488</v>
      </c>
      <c r="B774" s="113" t="s">
        <v>248</v>
      </c>
      <c r="C774" s="103">
        <v>0</v>
      </c>
      <c r="D774" s="104">
        <f t="shared" si="212"/>
        <v>0</v>
      </c>
      <c r="E774" s="103">
        <v>0</v>
      </c>
      <c r="F774" s="104">
        <f t="shared" si="213"/>
        <v>0</v>
      </c>
      <c r="G774" s="103">
        <v>0.58499999999999996</v>
      </c>
      <c r="H774" s="104">
        <f t="shared" si="214"/>
        <v>1.7952990784131397</v>
      </c>
      <c r="I774" s="103">
        <v>0.95199999999999996</v>
      </c>
      <c r="J774" s="99">
        <f t="shared" si="201"/>
        <v>2.9215807224774513</v>
      </c>
      <c r="K774" s="103">
        <v>0</v>
      </c>
      <c r="L774" s="104">
        <f t="shared" si="202"/>
        <v>0</v>
      </c>
      <c r="M774" s="103">
        <v>0</v>
      </c>
      <c r="N774" s="99">
        <f t="shared" si="203"/>
        <v>0</v>
      </c>
      <c r="O774" s="103">
        <v>0</v>
      </c>
      <c r="P774" s="104">
        <f t="shared" si="204"/>
        <v>0</v>
      </c>
      <c r="Q774" s="103">
        <v>0.92600000000000005</v>
      </c>
      <c r="R774" s="99">
        <f t="shared" si="205"/>
        <v>2.8417896523257564</v>
      </c>
      <c r="S774" s="103">
        <v>0</v>
      </c>
      <c r="T774" s="104">
        <f t="shared" si="206"/>
        <v>0</v>
      </c>
      <c r="U774" s="103">
        <v>1.4910000000000001</v>
      </c>
      <c r="V774" s="104">
        <f t="shared" si="207"/>
        <v>4.575710984468361</v>
      </c>
      <c r="W774" s="103">
        <v>0</v>
      </c>
      <c r="X774" s="104">
        <f t="shared" si="208"/>
        <v>0</v>
      </c>
      <c r="Y774" s="103">
        <v>0.10100000000000001</v>
      </c>
      <c r="Z774" s="104">
        <f t="shared" si="209"/>
        <v>0.3099576186662002</v>
      </c>
      <c r="AA774" s="103">
        <v>0</v>
      </c>
      <c r="AB774" s="105">
        <f t="shared" si="210"/>
        <v>0</v>
      </c>
      <c r="AC774" s="106">
        <f t="shared" si="215"/>
        <v>4.0550000000000006</v>
      </c>
      <c r="AD774" s="105">
        <f t="shared" si="211"/>
        <v>12.44433805635091</v>
      </c>
    </row>
    <row r="775" spans="1:30" x14ac:dyDescent="0.2">
      <c r="A775" s="101">
        <v>39489</v>
      </c>
      <c r="B775" s="113" t="s">
        <v>249</v>
      </c>
      <c r="C775" s="103">
        <v>0</v>
      </c>
      <c r="D775" s="104">
        <f t="shared" si="212"/>
        <v>0</v>
      </c>
      <c r="E775" s="103">
        <v>0</v>
      </c>
      <c r="F775" s="104">
        <f t="shared" si="213"/>
        <v>0</v>
      </c>
      <c r="G775" s="103">
        <v>0.58599999999999997</v>
      </c>
      <c r="H775" s="104">
        <f t="shared" si="214"/>
        <v>1.7983679657266665</v>
      </c>
      <c r="I775" s="103">
        <v>0.874</v>
      </c>
      <c r="J775" s="99">
        <f t="shared" si="201"/>
        <v>2.6822075120223658</v>
      </c>
      <c r="K775" s="103">
        <v>0</v>
      </c>
      <c r="L775" s="104">
        <f t="shared" si="202"/>
        <v>0</v>
      </c>
      <c r="M775" s="103">
        <v>0</v>
      </c>
      <c r="N775" s="99">
        <f t="shared" si="203"/>
        <v>0</v>
      </c>
      <c r="O775" s="103">
        <v>0</v>
      </c>
      <c r="P775" s="104">
        <f t="shared" si="204"/>
        <v>0</v>
      </c>
      <c r="Q775" s="103">
        <v>0.92300000000000004</v>
      </c>
      <c r="R775" s="99">
        <f t="shared" si="205"/>
        <v>2.832582990385176</v>
      </c>
      <c r="S775" s="103">
        <v>0</v>
      </c>
      <c r="T775" s="104">
        <f t="shared" si="206"/>
        <v>0</v>
      </c>
      <c r="U775" s="103">
        <v>1.488</v>
      </c>
      <c r="V775" s="104">
        <f t="shared" si="207"/>
        <v>4.5665043225277815</v>
      </c>
      <c r="W775" s="103">
        <v>0</v>
      </c>
      <c r="X775" s="104">
        <f t="shared" si="208"/>
        <v>0</v>
      </c>
      <c r="Y775" s="103">
        <v>0</v>
      </c>
      <c r="Z775" s="104">
        <f t="shared" si="209"/>
        <v>0</v>
      </c>
      <c r="AA775" s="103">
        <v>0</v>
      </c>
      <c r="AB775" s="105">
        <f t="shared" si="210"/>
        <v>0</v>
      </c>
      <c r="AC775" s="106">
        <f t="shared" si="215"/>
        <v>3.871</v>
      </c>
      <c r="AD775" s="105">
        <f t="shared" si="211"/>
        <v>11.879662790661989</v>
      </c>
    </row>
    <row r="776" spans="1:30" x14ac:dyDescent="0.2">
      <c r="A776" s="101">
        <v>39490</v>
      </c>
      <c r="B776" s="113" t="s">
        <v>250</v>
      </c>
      <c r="C776" s="103">
        <v>0</v>
      </c>
      <c r="D776" s="104">
        <f t="shared" si="212"/>
        <v>0</v>
      </c>
      <c r="E776" s="103">
        <v>0</v>
      </c>
      <c r="F776" s="104">
        <f t="shared" si="213"/>
        <v>0</v>
      </c>
      <c r="G776" s="103">
        <v>0.58699999999999997</v>
      </c>
      <c r="H776" s="104">
        <f t="shared" si="214"/>
        <v>1.8014368530401932</v>
      </c>
      <c r="I776" s="103">
        <v>0.95399999999999996</v>
      </c>
      <c r="J776" s="99">
        <f t="shared" si="201"/>
        <v>2.9277184971045047</v>
      </c>
      <c r="K776" s="103">
        <v>0</v>
      </c>
      <c r="L776" s="104">
        <f t="shared" si="202"/>
        <v>0</v>
      </c>
      <c r="M776" s="103">
        <v>0</v>
      </c>
      <c r="N776" s="99">
        <f t="shared" si="203"/>
        <v>0</v>
      </c>
      <c r="O776" s="103">
        <v>0</v>
      </c>
      <c r="P776" s="104">
        <f t="shared" si="204"/>
        <v>0</v>
      </c>
      <c r="Q776" s="103">
        <v>0.92200000000000004</v>
      </c>
      <c r="R776" s="99">
        <f t="shared" si="205"/>
        <v>2.8295141030716495</v>
      </c>
      <c r="S776" s="103">
        <v>0</v>
      </c>
      <c r="T776" s="104">
        <f t="shared" si="206"/>
        <v>0</v>
      </c>
      <c r="U776" s="103">
        <v>1.4870000000000001</v>
      </c>
      <c r="V776" s="104">
        <f t="shared" si="207"/>
        <v>4.5634354352142541</v>
      </c>
      <c r="W776" s="103">
        <v>0</v>
      </c>
      <c r="X776" s="104">
        <f t="shared" si="208"/>
        <v>0</v>
      </c>
      <c r="Y776" s="103">
        <v>0</v>
      </c>
      <c r="Z776" s="104">
        <f t="shared" si="209"/>
        <v>0</v>
      </c>
      <c r="AA776" s="103">
        <v>0</v>
      </c>
      <c r="AB776" s="105">
        <f t="shared" si="210"/>
        <v>0</v>
      </c>
      <c r="AC776" s="106">
        <f t="shared" si="215"/>
        <v>3.95</v>
      </c>
      <c r="AD776" s="105">
        <f t="shared" si="211"/>
        <v>12.122104888430602</v>
      </c>
    </row>
    <row r="777" spans="1:30" x14ac:dyDescent="0.2">
      <c r="A777" s="101">
        <v>39491</v>
      </c>
      <c r="B777" s="113" t="s">
        <v>251</v>
      </c>
      <c r="C777" s="103">
        <v>0</v>
      </c>
      <c r="D777" s="104">
        <f t="shared" si="212"/>
        <v>0</v>
      </c>
      <c r="E777" s="103">
        <v>0</v>
      </c>
      <c r="F777" s="104">
        <f t="shared" si="213"/>
        <v>0</v>
      </c>
      <c r="G777" s="103">
        <v>0.57999999999999996</v>
      </c>
      <c r="H777" s="104">
        <f t="shared" si="214"/>
        <v>1.7799546418455061</v>
      </c>
      <c r="I777" s="103">
        <v>0.95299999999999996</v>
      </c>
      <c r="J777" s="99">
        <f t="shared" si="201"/>
        <v>2.9246496097909782</v>
      </c>
      <c r="K777" s="103">
        <v>0</v>
      </c>
      <c r="L777" s="104">
        <f t="shared" si="202"/>
        <v>0</v>
      </c>
      <c r="M777" s="103">
        <v>0</v>
      </c>
      <c r="N777" s="99">
        <f t="shared" si="203"/>
        <v>0</v>
      </c>
      <c r="O777" s="103">
        <v>0</v>
      </c>
      <c r="P777" s="104">
        <f t="shared" si="204"/>
        <v>0</v>
      </c>
      <c r="Q777" s="103">
        <v>0.91900000000000004</v>
      </c>
      <c r="R777" s="99">
        <f t="shared" si="205"/>
        <v>2.8203074411310691</v>
      </c>
      <c r="S777" s="103">
        <v>0</v>
      </c>
      <c r="T777" s="104">
        <f t="shared" si="206"/>
        <v>0</v>
      </c>
      <c r="U777" s="103">
        <v>1.4870000000000001</v>
      </c>
      <c r="V777" s="104">
        <f t="shared" si="207"/>
        <v>4.5634354352142541</v>
      </c>
      <c r="W777" s="103">
        <v>0.55600000000000005</v>
      </c>
      <c r="X777" s="104">
        <f t="shared" si="208"/>
        <v>1.7063013463208645</v>
      </c>
      <c r="Y777" s="103">
        <v>0</v>
      </c>
      <c r="Z777" s="104">
        <f t="shared" si="209"/>
        <v>0</v>
      </c>
      <c r="AA777" s="103">
        <v>0</v>
      </c>
      <c r="AB777" s="105">
        <f t="shared" si="210"/>
        <v>0</v>
      </c>
      <c r="AC777" s="106">
        <f t="shared" si="215"/>
        <v>4.4950000000000001</v>
      </c>
      <c r="AD777" s="105">
        <f t="shared" si="211"/>
        <v>13.794648474302672</v>
      </c>
    </row>
    <row r="778" spans="1:30" x14ac:dyDescent="0.2">
      <c r="A778" s="101">
        <v>39492</v>
      </c>
      <c r="B778" s="113" t="s">
        <v>252</v>
      </c>
      <c r="C778" s="103">
        <v>0</v>
      </c>
      <c r="D778" s="104">
        <f t="shared" si="212"/>
        <v>0</v>
      </c>
      <c r="E778" s="103">
        <v>0</v>
      </c>
      <c r="F778" s="104">
        <f t="shared" si="213"/>
        <v>0</v>
      </c>
      <c r="G778" s="103">
        <v>0</v>
      </c>
      <c r="H778" s="104">
        <f t="shared" si="214"/>
        <v>0</v>
      </c>
      <c r="I778" s="103">
        <v>0.95399999999999996</v>
      </c>
      <c r="J778" s="99">
        <f t="shared" si="201"/>
        <v>2.9277184971045047</v>
      </c>
      <c r="K778" s="103">
        <v>0</v>
      </c>
      <c r="L778" s="104">
        <f t="shared" si="202"/>
        <v>0</v>
      </c>
      <c r="M778" s="103">
        <v>0</v>
      </c>
      <c r="N778" s="99">
        <f t="shared" si="203"/>
        <v>0</v>
      </c>
      <c r="O778" s="103">
        <v>0.72099999999999997</v>
      </c>
      <c r="P778" s="104">
        <f t="shared" si="204"/>
        <v>2.2126677530527759</v>
      </c>
      <c r="Q778" s="103">
        <v>0.90300000000000002</v>
      </c>
      <c r="R778" s="99">
        <f t="shared" si="205"/>
        <v>2.7712052441146415</v>
      </c>
      <c r="S778" s="103">
        <v>0</v>
      </c>
      <c r="T778" s="104">
        <f t="shared" si="206"/>
        <v>0</v>
      </c>
      <c r="U778" s="103">
        <v>0.51700000000000002</v>
      </c>
      <c r="V778" s="104">
        <f t="shared" si="207"/>
        <v>1.5866147410933218</v>
      </c>
      <c r="W778" s="103">
        <v>1.2689999999999999</v>
      </c>
      <c r="X778" s="104">
        <f t="shared" si="208"/>
        <v>3.8944180008654263</v>
      </c>
      <c r="Y778" s="103">
        <v>0</v>
      </c>
      <c r="Z778" s="104">
        <f t="shared" si="209"/>
        <v>0</v>
      </c>
      <c r="AA778" s="103">
        <v>0</v>
      </c>
      <c r="AB778" s="105">
        <f t="shared" si="210"/>
        <v>0</v>
      </c>
      <c r="AC778" s="106">
        <f t="shared" si="215"/>
        <v>4.3639999999999999</v>
      </c>
      <c r="AD778" s="105">
        <f t="shared" si="211"/>
        <v>13.39262423623067</v>
      </c>
    </row>
    <row r="779" spans="1:30" x14ac:dyDescent="0.2">
      <c r="A779" s="101">
        <v>39493</v>
      </c>
      <c r="B779" s="113" t="s">
        <v>253</v>
      </c>
      <c r="C779" s="103">
        <v>0</v>
      </c>
      <c r="D779" s="104">
        <f t="shared" si="212"/>
        <v>0</v>
      </c>
      <c r="E779" s="103">
        <v>0</v>
      </c>
      <c r="F779" s="104">
        <f t="shared" si="213"/>
        <v>0</v>
      </c>
      <c r="G779" s="103">
        <v>0</v>
      </c>
      <c r="H779" s="104">
        <f t="shared" si="214"/>
        <v>0</v>
      </c>
      <c r="I779" s="103">
        <v>0.27400000000000002</v>
      </c>
      <c r="J779" s="99">
        <f t="shared" si="201"/>
        <v>0.84087512390632524</v>
      </c>
      <c r="K779" s="103">
        <v>0</v>
      </c>
      <c r="L779" s="104">
        <f t="shared" si="202"/>
        <v>0</v>
      </c>
      <c r="M779" s="103">
        <v>0</v>
      </c>
      <c r="N779" s="99">
        <f t="shared" si="203"/>
        <v>0</v>
      </c>
      <c r="O779" s="103">
        <v>1.4530000000000001</v>
      </c>
      <c r="P779" s="104">
        <f t="shared" si="204"/>
        <v>4.459093266554345</v>
      </c>
      <c r="Q779" s="103">
        <v>0.90100000000000002</v>
      </c>
      <c r="R779" s="99">
        <f t="shared" si="205"/>
        <v>2.7650674694875881</v>
      </c>
      <c r="S779" s="103">
        <v>0</v>
      </c>
      <c r="T779" s="104">
        <f t="shared" si="206"/>
        <v>0</v>
      </c>
      <c r="U779" s="103">
        <v>0</v>
      </c>
      <c r="V779" s="104">
        <f t="shared" si="207"/>
        <v>0</v>
      </c>
      <c r="W779" s="103">
        <v>1.2669999999999999</v>
      </c>
      <c r="X779" s="104">
        <f t="shared" si="208"/>
        <v>3.8882802262383729</v>
      </c>
      <c r="Y779" s="103">
        <v>0</v>
      </c>
      <c r="Z779" s="104">
        <f t="shared" si="209"/>
        <v>0</v>
      </c>
      <c r="AA779" s="103">
        <v>0</v>
      </c>
      <c r="AB779" s="105">
        <f t="shared" si="210"/>
        <v>0</v>
      </c>
      <c r="AC779" s="106">
        <f t="shared" si="215"/>
        <v>3.895</v>
      </c>
      <c r="AD779" s="105">
        <f t="shared" si="211"/>
        <v>11.953316086186632</v>
      </c>
    </row>
    <row r="780" spans="1:30" x14ac:dyDescent="0.2">
      <c r="A780" s="101">
        <v>39494</v>
      </c>
      <c r="B780" s="113" t="s">
        <v>254</v>
      </c>
      <c r="C780" s="103">
        <v>0</v>
      </c>
      <c r="D780" s="104">
        <f t="shared" si="212"/>
        <v>0</v>
      </c>
      <c r="E780" s="103">
        <v>0</v>
      </c>
      <c r="F780" s="104">
        <f t="shared" si="213"/>
        <v>0</v>
      </c>
      <c r="G780" s="103">
        <v>0</v>
      </c>
      <c r="H780" s="104">
        <f t="shared" si="214"/>
        <v>0</v>
      </c>
      <c r="I780" s="103">
        <v>0.23200000000000001</v>
      </c>
      <c r="J780" s="99">
        <f t="shared" si="201"/>
        <v>0.71198185673820247</v>
      </c>
      <c r="K780" s="103">
        <v>0</v>
      </c>
      <c r="L780" s="104">
        <f t="shared" si="202"/>
        <v>0</v>
      </c>
      <c r="M780" s="103">
        <v>0</v>
      </c>
      <c r="N780" s="99">
        <f t="shared" si="203"/>
        <v>0</v>
      </c>
      <c r="O780" s="103">
        <v>1.444</v>
      </c>
      <c r="P780" s="104">
        <f t="shared" si="204"/>
        <v>4.4314732807326047</v>
      </c>
      <c r="Q780" s="103">
        <v>0.90100000000000002</v>
      </c>
      <c r="R780" s="99">
        <f t="shared" si="205"/>
        <v>2.7650674694875881</v>
      </c>
      <c r="S780" s="103">
        <v>0</v>
      </c>
      <c r="T780" s="104">
        <f t="shared" si="206"/>
        <v>0</v>
      </c>
      <c r="U780" s="103">
        <v>0</v>
      </c>
      <c r="V780" s="104">
        <f t="shared" si="207"/>
        <v>0</v>
      </c>
      <c r="W780" s="103">
        <v>1.264</v>
      </c>
      <c r="X780" s="104">
        <f t="shared" si="208"/>
        <v>3.8790735642977925</v>
      </c>
      <c r="Y780" s="103">
        <v>0</v>
      </c>
      <c r="Z780" s="104">
        <f t="shared" si="209"/>
        <v>0</v>
      </c>
      <c r="AA780" s="103">
        <v>0</v>
      </c>
      <c r="AB780" s="105">
        <f t="shared" si="210"/>
        <v>0</v>
      </c>
      <c r="AC780" s="106">
        <f t="shared" si="215"/>
        <v>3.8410000000000002</v>
      </c>
      <c r="AD780" s="105">
        <f t="shared" si="211"/>
        <v>11.787596171256189</v>
      </c>
    </row>
    <row r="781" spans="1:30" x14ac:dyDescent="0.2">
      <c r="A781" s="101">
        <v>39495</v>
      </c>
      <c r="B781" s="113" t="s">
        <v>255</v>
      </c>
      <c r="C781" s="103">
        <v>0</v>
      </c>
      <c r="D781" s="104">
        <f t="shared" si="212"/>
        <v>0</v>
      </c>
      <c r="E781" s="103">
        <v>0</v>
      </c>
      <c r="F781" s="104">
        <f t="shared" si="213"/>
        <v>0</v>
      </c>
      <c r="G781" s="103">
        <v>0</v>
      </c>
      <c r="H781" s="104">
        <f t="shared" si="214"/>
        <v>0</v>
      </c>
      <c r="I781" s="103">
        <v>0.19</v>
      </c>
      <c r="J781" s="99">
        <f t="shared" ref="J781:J844" si="216">I781*1000000/325851</f>
        <v>0.58308858957007959</v>
      </c>
      <c r="K781" s="103">
        <v>0</v>
      </c>
      <c r="L781" s="104">
        <f t="shared" ref="L781:L844" si="217">K781*1000000/325851</f>
        <v>0</v>
      </c>
      <c r="M781" s="103">
        <v>0</v>
      </c>
      <c r="N781" s="99">
        <f t="shared" ref="N781:N844" si="218">M781*1000000/325851</f>
        <v>0</v>
      </c>
      <c r="O781" s="103">
        <v>1.44</v>
      </c>
      <c r="P781" s="104">
        <f t="shared" ref="P781:P844" si="219">O781*1000000/325851</f>
        <v>4.4191977314784978</v>
      </c>
      <c r="Q781" s="103">
        <v>0.9</v>
      </c>
      <c r="R781" s="99">
        <f t="shared" ref="R781:R844" si="220">Q781*1000000/325851</f>
        <v>2.7619985821740611</v>
      </c>
      <c r="S781" s="103">
        <v>0</v>
      </c>
      <c r="T781" s="104">
        <f t="shared" ref="T781:T844" si="221">S781*1000000/325851</f>
        <v>0</v>
      </c>
      <c r="U781" s="103">
        <v>0</v>
      </c>
      <c r="V781" s="104">
        <f t="shared" ref="V781:V844" si="222">U781*1000000/325851</f>
        <v>0</v>
      </c>
      <c r="W781" s="103">
        <v>1.2629999999999999</v>
      </c>
      <c r="X781" s="104">
        <f t="shared" ref="X781:X844" si="223">W781*1000000/325851</f>
        <v>3.876004676984266</v>
      </c>
      <c r="Y781" s="103">
        <v>0</v>
      </c>
      <c r="Z781" s="104">
        <f t="shared" ref="Z781:Z844" si="224">Y781*1000000/325851</f>
        <v>0</v>
      </c>
      <c r="AA781" s="103">
        <v>0</v>
      </c>
      <c r="AB781" s="105">
        <f t="shared" ref="AB781:AB844" si="225">AA781*1000000/325851</f>
        <v>0</v>
      </c>
      <c r="AC781" s="106">
        <f t="shared" si="215"/>
        <v>3.7929999999999997</v>
      </c>
      <c r="AD781" s="105">
        <f t="shared" ref="AD781:AD844" si="226">AC781*1000000/325851</f>
        <v>11.640289580206902</v>
      </c>
    </row>
    <row r="782" spans="1:30" x14ac:dyDescent="0.2">
      <c r="A782" s="101">
        <v>39496</v>
      </c>
      <c r="B782" s="113" t="s">
        <v>256</v>
      </c>
      <c r="C782" s="103">
        <v>0</v>
      </c>
      <c r="D782" s="104">
        <f t="shared" ref="D782:D845" si="227">C782*1000000/325851</f>
        <v>0</v>
      </c>
      <c r="E782" s="103">
        <v>0</v>
      </c>
      <c r="F782" s="104">
        <f t="shared" ref="F782:F845" si="228">E782*1000000/325851</f>
        <v>0</v>
      </c>
      <c r="G782" s="103">
        <v>0</v>
      </c>
      <c r="H782" s="104">
        <f t="shared" ref="H782:H845" si="229">G782*1000000/325851</f>
        <v>0</v>
      </c>
      <c r="I782" s="103">
        <v>0.253</v>
      </c>
      <c r="J782" s="99">
        <f t="shared" si="216"/>
        <v>0.77642849032226391</v>
      </c>
      <c r="K782" s="103">
        <v>0</v>
      </c>
      <c r="L782" s="104">
        <f t="shared" si="217"/>
        <v>0</v>
      </c>
      <c r="M782" s="103">
        <v>0</v>
      </c>
      <c r="N782" s="99">
        <f t="shared" si="218"/>
        <v>0</v>
      </c>
      <c r="O782" s="103">
        <v>1.4370000000000001</v>
      </c>
      <c r="P782" s="104">
        <f t="shared" si="219"/>
        <v>4.4099910695379174</v>
      </c>
      <c r="Q782" s="103">
        <v>0.90500000000000003</v>
      </c>
      <c r="R782" s="99">
        <f t="shared" si="220"/>
        <v>2.777343018741695</v>
      </c>
      <c r="S782" s="103">
        <v>0</v>
      </c>
      <c r="T782" s="104">
        <f t="shared" si="221"/>
        <v>0</v>
      </c>
      <c r="U782" s="103">
        <v>0</v>
      </c>
      <c r="V782" s="104">
        <f t="shared" si="222"/>
        <v>0</v>
      </c>
      <c r="W782" s="103">
        <v>1.2609999999999999</v>
      </c>
      <c r="X782" s="104">
        <f t="shared" si="223"/>
        <v>3.8698669023572125</v>
      </c>
      <c r="Y782" s="103">
        <v>0</v>
      </c>
      <c r="Z782" s="104">
        <f t="shared" si="224"/>
        <v>0</v>
      </c>
      <c r="AA782" s="103">
        <v>0</v>
      </c>
      <c r="AB782" s="105">
        <f t="shared" si="225"/>
        <v>0</v>
      </c>
      <c r="AC782" s="106">
        <f t="shared" ref="AC782:AC845" si="230">C782+E782+G782+I782+K782+M782+O782+Q782+S782+U782+W782+Y782+AA782</f>
        <v>3.8559999999999999</v>
      </c>
      <c r="AD782" s="105">
        <f t="shared" si="226"/>
        <v>11.833629480959088</v>
      </c>
    </row>
    <row r="783" spans="1:30" x14ac:dyDescent="0.2">
      <c r="A783" s="101">
        <v>39497</v>
      </c>
      <c r="B783" s="113" t="s">
        <v>257</v>
      </c>
      <c r="C783" s="103">
        <v>0</v>
      </c>
      <c r="D783" s="104">
        <f t="shared" si="227"/>
        <v>0</v>
      </c>
      <c r="E783" s="103">
        <v>0</v>
      </c>
      <c r="F783" s="104">
        <f t="shared" si="228"/>
        <v>0</v>
      </c>
      <c r="G783" s="103">
        <v>0</v>
      </c>
      <c r="H783" s="104">
        <f t="shared" si="229"/>
        <v>0</v>
      </c>
      <c r="I783" s="103">
        <v>0.58499999999999996</v>
      </c>
      <c r="J783" s="99">
        <f t="shared" si="216"/>
        <v>1.7952990784131397</v>
      </c>
      <c r="K783" s="103">
        <v>0</v>
      </c>
      <c r="L783" s="104">
        <f t="shared" si="217"/>
        <v>0</v>
      </c>
      <c r="M783" s="103">
        <v>0</v>
      </c>
      <c r="N783" s="99">
        <f t="shared" si="218"/>
        <v>0</v>
      </c>
      <c r="O783" s="103">
        <v>1.4339999999999999</v>
      </c>
      <c r="P783" s="104">
        <f t="shared" si="219"/>
        <v>4.400784407597337</v>
      </c>
      <c r="Q783" s="103">
        <v>0.90400000000000003</v>
      </c>
      <c r="R783" s="99">
        <f t="shared" si="220"/>
        <v>2.774274131428168</v>
      </c>
      <c r="S783" s="103">
        <v>0</v>
      </c>
      <c r="T783" s="104">
        <f t="shared" si="221"/>
        <v>0</v>
      </c>
      <c r="U783" s="103">
        <v>0</v>
      </c>
      <c r="V783" s="104">
        <f t="shared" si="222"/>
        <v>0</v>
      </c>
      <c r="W783" s="103">
        <v>1.2569999999999999</v>
      </c>
      <c r="X783" s="104">
        <f t="shared" si="223"/>
        <v>3.8575913531031052</v>
      </c>
      <c r="Y783" s="103">
        <v>0</v>
      </c>
      <c r="Z783" s="104">
        <f t="shared" si="224"/>
        <v>0</v>
      </c>
      <c r="AA783" s="103">
        <v>0</v>
      </c>
      <c r="AB783" s="105">
        <f t="shared" si="225"/>
        <v>0</v>
      </c>
      <c r="AC783" s="106">
        <f t="shared" si="230"/>
        <v>4.18</v>
      </c>
      <c r="AD783" s="105">
        <f t="shared" si="226"/>
        <v>12.827948970541749</v>
      </c>
    </row>
    <row r="784" spans="1:30" x14ac:dyDescent="0.2">
      <c r="A784" s="101">
        <v>39498</v>
      </c>
      <c r="B784" s="113" t="s">
        <v>258</v>
      </c>
      <c r="C784" s="103">
        <v>0</v>
      </c>
      <c r="D784" s="104">
        <f t="shared" si="227"/>
        <v>0</v>
      </c>
      <c r="E784" s="103">
        <v>0</v>
      </c>
      <c r="F784" s="104">
        <f t="shared" si="228"/>
        <v>0</v>
      </c>
      <c r="G784" s="103">
        <v>0</v>
      </c>
      <c r="H784" s="104">
        <f t="shared" si="229"/>
        <v>0</v>
      </c>
      <c r="I784" s="103">
        <v>0.154</v>
      </c>
      <c r="J784" s="99">
        <f t="shared" si="216"/>
        <v>0.47260864628311711</v>
      </c>
      <c r="K784" s="103">
        <v>0</v>
      </c>
      <c r="L784" s="104">
        <f t="shared" si="217"/>
        <v>0</v>
      </c>
      <c r="M784" s="103">
        <v>0</v>
      </c>
      <c r="N784" s="99">
        <f t="shared" si="218"/>
        <v>0</v>
      </c>
      <c r="O784" s="103">
        <v>1.4339999999999999</v>
      </c>
      <c r="P784" s="104">
        <f t="shared" si="219"/>
        <v>4.400784407597337</v>
      </c>
      <c r="Q784" s="103">
        <v>0.90100000000000002</v>
      </c>
      <c r="R784" s="99">
        <f t="shared" si="220"/>
        <v>2.7650674694875881</v>
      </c>
      <c r="S784" s="103">
        <v>0</v>
      </c>
      <c r="T784" s="104">
        <f t="shared" si="221"/>
        <v>0</v>
      </c>
      <c r="U784" s="103">
        <v>0</v>
      </c>
      <c r="V784" s="104">
        <f t="shared" si="222"/>
        <v>0</v>
      </c>
      <c r="W784" s="103">
        <v>1.258</v>
      </c>
      <c r="X784" s="104">
        <f t="shared" si="223"/>
        <v>3.8606602404166321</v>
      </c>
      <c r="Y784" s="103">
        <v>0</v>
      </c>
      <c r="Z784" s="104">
        <f t="shared" si="224"/>
        <v>0</v>
      </c>
      <c r="AA784" s="103">
        <v>0</v>
      </c>
      <c r="AB784" s="105">
        <f t="shared" si="225"/>
        <v>0</v>
      </c>
      <c r="AC784" s="106">
        <f t="shared" si="230"/>
        <v>3.7469999999999999</v>
      </c>
      <c r="AD784" s="105">
        <f t="shared" si="226"/>
        <v>11.499120763784674</v>
      </c>
    </row>
    <row r="785" spans="1:30" x14ac:dyDescent="0.2">
      <c r="A785" s="101">
        <v>39499</v>
      </c>
      <c r="B785" s="113" t="s">
        <v>259</v>
      </c>
      <c r="C785" s="103">
        <v>0</v>
      </c>
      <c r="D785" s="104">
        <f t="shared" si="227"/>
        <v>0</v>
      </c>
      <c r="E785" s="103">
        <v>0</v>
      </c>
      <c r="F785" s="104">
        <f t="shared" si="228"/>
        <v>0</v>
      </c>
      <c r="G785" s="103">
        <v>0</v>
      </c>
      <c r="H785" s="104">
        <f t="shared" si="229"/>
        <v>0</v>
      </c>
      <c r="I785" s="103">
        <v>0.42599999999999999</v>
      </c>
      <c r="J785" s="99">
        <f t="shared" si="216"/>
        <v>1.307345995562389</v>
      </c>
      <c r="K785" s="103">
        <v>0</v>
      </c>
      <c r="L785" s="104">
        <f t="shared" si="217"/>
        <v>0</v>
      </c>
      <c r="M785" s="103">
        <v>0</v>
      </c>
      <c r="N785" s="99">
        <f t="shared" si="218"/>
        <v>0</v>
      </c>
      <c r="O785" s="103">
        <v>1.431</v>
      </c>
      <c r="P785" s="104">
        <f t="shared" si="219"/>
        <v>4.3915777456567575</v>
      </c>
      <c r="Q785" s="103">
        <v>0.89600000000000002</v>
      </c>
      <c r="R785" s="99">
        <f t="shared" si="220"/>
        <v>2.7497230329199542</v>
      </c>
      <c r="S785" s="103">
        <v>0</v>
      </c>
      <c r="T785" s="104">
        <f t="shared" si="221"/>
        <v>0</v>
      </c>
      <c r="U785" s="103">
        <v>0</v>
      </c>
      <c r="V785" s="104">
        <f t="shared" si="222"/>
        <v>0</v>
      </c>
      <c r="W785" s="103">
        <v>1.2549999999999999</v>
      </c>
      <c r="X785" s="104">
        <f t="shared" si="223"/>
        <v>3.8514535784760517</v>
      </c>
      <c r="Y785" s="103">
        <v>0</v>
      </c>
      <c r="Z785" s="104">
        <f t="shared" si="224"/>
        <v>0</v>
      </c>
      <c r="AA785" s="103">
        <v>0</v>
      </c>
      <c r="AB785" s="105">
        <f t="shared" si="225"/>
        <v>0</v>
      </c>
      <c r="AC785" s="106">
        <f t="shared" si="230"/>
        <v>4.008</v>
      </c>
      <c r="AD785" s="105">
        <f t="shared" si="226"/>
        <v>12.300100352615152</v>
      </c>
    </row>
    <row r="786" spans="1:30" x14ac:dyDescent="0.2">
      <c r="A786" s="101">
        <v>39500</v>
      </c>
      <c r="B786" s="113" t="s">
        <v>260</v>
      </c>
      <c r="C786" s="103">
        <v>0</v>
      </c>
      <c r="D786" s="104">
        <f t="shared" si="227"/>
        <v>0</v>
      </c>
      <c r="E786" s="103">
        <v>0</v>
      </c>
      <c r="F786" s="104">
        <f t="shared" si="228"/>
        <v>0</v>
      </c>
      <c r="G786" s="103">
        <v>0</v>
      </c>
      <c r="H786" s="104">
        <f t="shared" si="229"/>
        <v>0</v>
      </c>
      <c r="I786" s="103">
        <v>0.34300000000000003</v>
      </c>
      <c r="J786" s="99">
        <f t="shared" si="216"/>
        <v>1.0526283485396699</v>
      </c>
      <c r="K786" s="103">
        <v>0</v>
      </c>
      <c r="L786" s="104">
        <f t="shared" si="217"/>
        <v>0</v>
      </c>
      <c r="M786" s="103">
        <v>0</v>
      </c>
      <c r="N786" s="99">
        <f t="shared" si="218"/>
        <v>0</v>
      </c>
      <c r="O786" s="103">
        <v>1.4330000000000001</v>
      </c>
      <c r="P786" s="104">
        <f t="shared" si="219"/>
        <v>4.3977155202838105</v>
      </c>
      <c r="Q786" s="103">
        <v>0.89800000000000002</v>
      </c>
      <c r="R786" s="99">
        <f t="shared" si="220"/>
        <v>2.7558608075470077</v>
      </c>
      <c r="S786" s="103">
        <v>0</v>
      </c>
      <c r="T786" s="104">
        <f t="shared" si="221"/>
        <v>0</v>
      </c>
      <c r="U786" s="103">
        <v>0</v>
      </c>
      <c r="V786" s="104">
        <f t="shared" si="222"/>
        <v>0</v>
      </c>
      <c r="W786" s="103">
        <v>1.2529999999999999</v>
      </c>
      <c r="X786" s="104">
        <f t="shared" si="223"/>
        <v>3.8453158038489983</v>
      </c>
      <c r="Y786" s="103">
        <v>0</v>
      </c>
      <c r="Z786" s="104">
        <f t="shared" si="224"/>
        <v>0</v>
      </c>
      <c r="AA786" s="103">
        <v>0</v>
      </c>
      <c r="AB786" s="105">
        <f t="shared" si="225"/>
        <v>0</v>
      </c>
      <c r="AC786" s="106">
        <f t="shared" si="230"/>
        <v>3.9269999999999996</v>
      </c>
      <c r="AD786" s="105">
        <f t="shared" si="226"/>
        <v>12.051520480219486</v>
      </c>
    </row>
    <row r="787" spans="1:30" x14ac:dyDescent="0.2">
      <c r="A787" s="101">
        <v>39501</v>
      </c>
      <c r="B787" s="113" t="s">
        <v>261</v>
      </c>
      <c r="C787" s="103">
        <v>0</v>
      </c>
      <c r="D787" s="104">
        <f t="shared" si="227"/>
        <v>0</v>
      </c>
      <c r="E787" s="103">
        <v>0</v>
      </c>
      <c r="F787" s="104">
        <f t="shared" si="228"/>
        <v>0</v>
      </c>
      <c r="G787" s="103">
        <v>0</v>
      </c>
      <c r="H787" s="104">
        <f t="shared" si="229"/>
        <v>0</v>
      </c>
      <c r="I787" s="103">
        <v>0.308</v>
      </c>
      <c r="J787" s="99">
        <f t="shared" si="216"/>
        <v>0.94521729256623421</v>
      </c>
      <c r="K787" s="103">
        <v>0</v>
      </c>
      <c r="L787" s="104">
        <f t="shared" si="217"/>
        <v>0</v>
      </c>
      <c r="M787" s="103">
        <v>0</v>
      </c>
      <c r="N787" s="99">
        <f t="shared" si="218"/>
        <v>0</v>
      </c>
      <c r="O787" s="103">
        <v>1.427</v>
      </c>
      <c r="P787" s="104">
        <f t="shared" si="219"/>
        <v>4.3793021964026506</v>
      </c>
      <c r="Q787" s="103">
        <v>0.89600000000000002</v>
      </c>
      <c r="R787" s="99">
        <f t="shared" si="220"/>
        <v>2.7497230329199542</v>
      </c>
      <c r="S787" s="103">
        <v>0</v>
      </c>
      <c r="T787" s="104">
        <f t="shared" si="221"/>
        <v>0</v>
      </c>
      <c r="U787" s="103">
        <v>0</v>
      </c>
      <c r="V787" s="104">
        <f t="shared" si="222"/>
        <v>0</v>
      </c>
      <c r="W787" s="103">
        <v>1.2529999999999999</v>
      </c>
      <c r="X787" s="104">
        <f t="shared" si="223"/>
        <v>3.8453158038489983</v>
      </c>
      <c r="Y787" s="103">
        <v>0</v>
      </c>
      <c r="Z787" s="104">
        <f t="shared" si="224"/>
        <v>0</v>
      </c>
      <c r="AA787" s="103">
        <v>0</v>
      </c>
      <c r="AB787" s="105">
        <f t="shared" si="225"/>
        <v>0</v>
      </c>
      <c r="AC787" s="106">
        <f t="shared" si="230"/>
        <v>3.8840000000000003</v>
      </c>
      <c r="AD787" s="105">
        <f t="shared" si="226"/>
        <v>11.919558325737839</v>
      </c>
    </row>
    <row r="788" spans="1:30" x14ac:dyDescent="0.2">
      <c r="A788" s="101">
        <v>39502</v>
      </c>
      <c r="B788" s="113" t="s">
        <v>262</v>
      </c>
      <c r="C788" s="103">
        <v>0</v>
      </c>
      <c r="D788" s="104">
        <f t="shared" si="227"/>
        <v>0</v>
      </c>
      <c r="E788" s="103">
        <v>0</v>
      </c>
      <c r="F788" s="104">
        <f t="shared" si="228"/>
        <v>0</v>
      </c>
      <c r="G788" s="103">
        <v>0</v>
      </c>
      <c r="H788" s="104">
        <f t="shared" si="229"/>
        <v>0</v>
      </c>
      <c r="I788" s="103">
        <v>0.71199999999999997</v>
      </c>
      <c r="J788" s="99">
        <f t="shared" si="216"/>
        <v>2.1850477672310351</v>
      </c>
      <c r="K788" s="103">
        <v>0</v>
      </c>
      <c r="L788" s="104">
        <f t="shared" si="217"/>
        <v>0</v>
      </c>
      <c r="M788" s="103">
        <v>0</v>
      </c>
      <c r="N788" s="99">
        <f t="shared" si="218"/>
        <v>0</v>
      </c>
      <c r="O788" s="103">
        <v>1.425</v>
      </c>
      <c r="P788" s="104">
        <f t="shared" si="219"/>
        <v>4.3731644217755967</v>
      </c>
      <c r="Q788" s="103">
        <v>0.89500000000000002</v>
      </c>
      <c r="R788" s="99">
        <f t="shared" si="220"/>
        <v>2.7466541456064273</v>
      </c>
      <c r="S788" s="103">
        <v>0</v>
      </c>
      <c r="T788" s="104">
        <f t="shared" si="221"/>
        <v>0</v>
      </c>
      <c r="U788" s="103">
        <v>0</v>
      </c>
      <c r="V788" s="104">
        <f t="shared" si="222"/>
        <v>0</v>
      </c>
      <c r="W788" s="103">
        <v>1.2490000000000001</v>
      </c>
      <c r="X788" s="104">
        <f t="shared" si="223"/>
        <v>3.8330402545948914</v>
      </c>
      <c r="Y788" s="103">
        <v>0</v>
      </c>
      <c r="Z788" s="104">
        <f t="shared" si="224"/>
        <v>0</v>
      </c>
      <c r="AA788" s="103">
        <v>0</v>
      </c>
      <c r="AB788" s="105">
        <f t="shared" si="225"/>
        <v>0</v>
      </c>
      <c r="AC788" s="106">
        <f t="shared" si="230"/>
        <v>4.2810000000000006</v>
      </c>
      <c r="AD788" s="105">
        <f t="shared" si="226"/>
        <v>13.137906589207955</v>
      </c>
    </row>
    <row r="789" spans="1:30" x14ac:dyDescent="0.2">
      <c r="A789" s="101">
        <v>39503</v>
      </c>
      <c r="B789" s="113" t="s">
        <v>263</v>
      </c>
      <c r="C789" s="103">
        <v>0</v>
      </c>
      <c r="D789" s="104">
        <f t="shared" si="227"/>
        <v>0</v>
      </c>
      <c r="E789" s="103">
        <v>0</v>
      </c>
      <c r="F789" s="104">
        <f t="shared" si="228"/>
        <v>0</v>
      </c>
      <c r="G789" s="103">
        <v>0</v>
      </c>
      <c r="H789" s="104">
        <f t="shared" si="229"/>
        <v>0</v>
      </c>
      <c r="I789" s="103">
        <v>0.996</v>
      </c>
      <c r="J789" s="99">
        <f t="shared" si="216"/>
        <v>3.0566117642726276</v>
      </c>
      <c r="K789" s="103">
        <v>0</v>
      </c>
      <c r="L789" s="104">
        <f t="shared" si="217"/>
        <v>0</v>
      </c>
      <c r="M789" s="103">
        <v>0</v>
      </c>
      <c r="N789" s="99">
        <f t="shared" si="218"/>
        <v>0</v>
      </c>
      <c r="O789" s="103">
        <v>1.425</v>
      </c>
      <c r="P789" s="104">
        <f t="shared" si="219"/>
        <v>4.3731644217755967</v>
      </c>
      <c r="Q789" s="103">
        <v>0.88900000000000001</v>
      </c>
      <c r="R789" s="99">
        <f t="shared" si="220"/>
        <v>2.7282408217252669</v>
      </c>
      <c r="S789" s="103">
        <v>0</v>
      </c>
      <c r="T789" s="104">
        <f t="shared" si="221"/>
        <v>0</v>
      </c>
      <c r="U789" s="103">
        <v>0</v>
      </c>
      <c r="V789" s="104">
        <f t="shared" si="222"/>
        <v>0</v>
      </c>
      <c r="W789" s="103">
        <v>1.246</v>
      </c>
      <c r="X789" s="104">
        <f t="shared" si="223"/>
        <v>3.8238335926543114</v>
      </c>
      <c r="Y789" s="103">
        <v>0</v>
      </c>
      <c r="Z789" s="104">
        <f t="shared" si="224"/>
        <v>0</v>
      </c>
      <c r="AA789" s="103">
        <v>0</v>
      </c>
      <c r="AB789" s="105">
        <f t="shared" si="225"/>
        <v>0</v>
      </c>
      <c r="AC789" s="106">
        <f t="shared" si="230"/>
        <v>4.5560000000000009</v>
      </c>
      <c r="AD789" s="105">
        <f t="shared" si="226"/>
        <v>13.981850600427805</v>
      </c>
    </row>
    <row r="790" spans="1:30" x14ac:dyDescent="0.2">
      <c r="A790" s="101">
        <v>39504</v>
      </c>
      <c r="B790" s="113" t="s">
        <v>264</v>
      </c>
      <c r="C790" s="103">
        <v>0</v>
      </c>
      <c r="D790" s="104">
        <f t="shared" si="227"/>
        <v>0</v>
      </c>
      <c r="E790" s="103">
        <v>0</v>
      </c>
      <c r="F790" s="104">
        <f t="shared" si="228"/>
        <v>0</v>
      </c>
      <c r="G790" s="103">
        <v>0</v>
      </c>
      <c r="H790" s="104">
        <f t="shared" si="229"/>
        <v>0</v>
      </c>
      <c r="I790" s="103">
        <v>0.98099999999999998</v>
      </c>
      <c r="J790" s="99">
        <f t="shared" si="216"/>
        <v>3.0105784545697265</v>
      </c>
      <c r="K790" s="103">
        <v>0</v>
      </c>
      <c r="L790" s="104">
        <f t="shared" si="217"/>
        <v>0</v>
      </c>
      <c r="M790" s="103">
        <v>0</v>
      </c>
      <c r="N790" s="99">
        <f t="shared" si="218"/>
        <v>0</v>
      </c>
      <c r="O790" s="103">
        <v>1.4219999999999999</v>
      </c>
      <c r="P790" s="104">
        <f t="shared" si="219"/>
        <v>4.3639577598350163</v>
      </c>
      <c r="Q790" s="103">
        <v>0.89500000000000002</v>
      </c>
      <c r="R790" s="99">
        <f t="shared" si="220"/>
        <v>2.7466541456064273</v>
      </c>
      <c r="S790" s="103">
        <v>0</v>
      </c>
      <c r="T790" s="104">
        <f t="shared" si="221"/>
        <v>0</v>
      </c>
      <c r="U790" s="103">
        <v>0</v>
      </c>
      <c r="V790" s="104">
        <f t="shared" si="222"/>
        <v>0</v>
      </c>
      <c r="W790" s="103">
        <v>1.2470000000000001</v>
      </c>
      <c r="X790" s="104">
        <f t="shared" si="223"/>
        <v>3.8269024799678379</v>
      </c>
      <c r="Y790" s="103">
        <v>0</v>
      </c>
      <c r="Z790" s="104">
        <f t="shared" si="224"/>
        <v>0</v>
      </c>
      <c r="AA790" s="103">
        <v>0</v>
      </c>
      <c r="AB790" s="105">
        <f t="shared" si="225"/>
        <v>0</v>
      </c>
      <c r="AC790" s="106">
        <f t="shared" si="230"/>
        <v>4.5449999999999999</v>
      </c>
      <c r="AD790" s="105">
        <f t="shared" si="226"/>
        <v>13.948092839979008</v>
      </c>
    </row>
    <row r="791" spans="1:30" x14ac:dyDescent="0.2">
      <c r="A791" s="101">
        <v>39505</v>
      </c>
      <c r="B791" s="113" t="s">
        <v>265</v>
      </c>
      <c r="C791" s="103">
        <v>0</v>
      </c>
      <c r="D791" s="104">
        <f t="shared" si="227"/>
        <v>0</v>
      </c>
      <c r="E791" s="103">
        <v>0</v>
      </c>
      <c r="F791" s="104">
        <f t="shared" si="228"/>
        <v>0</v>
      </c>
      <c r="G791" s="103">
        <v>0.17299999999999999</v>
      </c>
      <c r="H791" s="104">
        <f t="shared" si="229"/>
        <v>0.53091750524012504</v>
      </c>
      <c r="I791" s="103">
        <v>0.97499999999999998</v>
      </c>
      <c r="J791" s="99">
        <f t="shared" si="216"/>
        <v>2.9921651306885662</v>
      </c>
      <c r="K791" s="103">
        <v>0</v>
      </c>
      <c r="L791" s="104">
        <f t="shared" si="217"/>
        <v>0</v>
      </c>
      <c r="M791" s="103">
        <v>0</v>
      </c>
      <c r="N791" s="99">
        <f t="shared" si="218"/>
        <v>0</v>
      </c>
      <c r="O791" s="103">
        <v>1.42</v>
      </c>
      <c r="P791" s="104">
        <f t="shared" si="219"/>
        <v>4.3578199852079633</v>
      </c>
      <c r="Q791" s="103">
        <v>0.89400000000000002</v>
      </c>
      <c r="R791" s="99">
        <f t="shared" si="220"/>
        <v>2.7435852582929008</v>
      </c>
      <c r="S791" s="103">
        <v>0</v>
      </c>
      <c r="T791" s="104">
        <f t="shared" si="221"/>
        <v>0</v>
      </c>
      <c r="U791" s="103">
        <v>0</v>
      </c>
      <c r="V791" s="104">
        <f t="shared" si="222"/>
        <v>0</v>
      </c>
      <c r="W791" s="103">
        <v>1.2450000000000001</v>
      </c>
      <c r="X791" s="104">
        <f t="shared" si="223"/>
        <v>3.8207647053407845</v>
      </c>
      <c r="Y791" s="103">
        <v>0</v>
      </c>
      <c r="Z791" s="104">
        <f t="shared" si="224"/>
        <v>0</v>
      </c>
      <c r="AA791" s="103">
        <v>0</v>
      </c>
      <c r="AB791" s="105">
        <f t="shared" si="225"/>
        <v>0</v>
      </c>
      <c r="AC791" s="106">
        <f t="shared" si="230"/>
        <v>4.7069999999999999</v>
      </c>
      <c r="AD791" s="105">
        <f t="shared" si="226"/>
        <v>14.445252584770341</v>
      </c>
    </row>
    <row r="792" spans="1:30" x14ac:dyDescent="0.2">
      <c r="A792" s="101">
        <v>39506</v>
      </c>
      <c r="B792" s="113" t="s">
        <v>266</v>
      </c>
      <c r="C792" s="103">
        <v>0</v>
      </c>
      <c r="D792" s="104">
        <f t="shared" si="227"/>
        <v>0</v>
      </c>
      <c r="E792" s="103">
        <v>0</v>
      </c>
      <c r="F792" s="104">
        <f t="shared" si="228"/>
        <v>0</v>
      </c>
      <c r="G792" s="103">
        <v>0.29699999999999999</v>
      </c>
      <c r="H792" s="104">
        <f t="shared" si="229"/>
        <v>0.91145953211744013</v>
      </c>
      <c r="I792" s="103">
        <v>0.96599999999999997</v>
      </c>
      <c r="J792" s="99">
        <f t="shared" si="216"/>
        <v>2.9645451448668259</v>
      </c>
      <c r="K792" s="103">
        <v>0</v>
      </c>
      <c r="L792" s="104">
        <f t="shared" si="217"/>
        <v>0</v>
      </c>
      <c r="M792" s="103">
        <v>0</v>
      </c>
      <c r="N792" s="99">
        <f t="shared" si="218"/>
        <v>0</v>
      </c>
      <c r="O792" s="103">
        <v>1.417</v>
      </c>
      <c r="P792" s="104">
        <f t="shared" si="219"/>
        <v>4.3486133232673829</v>
      </c>
      <c r="Q792" s="103">
        <v>0.89100000000000001</v>
      </c>
      <c r="R792" s="99">
        <f t="shared" si="220"/>
        <v>2.7343785963523204</v>
      </c>
      <c r="S792" s="103">
        <v>0</v>
      </c>
      <c r="T792" s="104">
        <f t="shared" si="221"/>
        <v>0</v>
      </c>
      <c r="U792" s="103">
        <v>0</v>
      </c>
      <c r="V792" s="104">
        <f t="shared" si="222"/>
        <v>0</v>
      </c>
      <c r="W792" s="103">
        <v>1.2430000000000001</v>
      </c>
      <c r="X792" s="104">
        <f t="shared" si="223"/>
        <v>3.814626930713731</v>
      </c>
      <c r="Y792" s="103">
        <v>0</v>
      </c>
      <c r="Z792" s="104">
        <f t="shared" si="224"/>
        <v>0</v>
      </c>
      <c r="AA792" s="103">
        <v>0</v>
      </c>
      <c r="AB792" s="105">
        <f t="shared" si="225"/>
        <v>0</v>
      </c>
      <c r="AC792" s="106">
        <f t="shared" si="230"/>
        <v>4.8140000000000001</v>
      </c>
      <c r="AD792" s="105">
        <f t="shared" si="226"/>
        <v>14.773623527317701</v>
      </c>
    </row>
    <row r="793" spans="1:30" x14ac:dyDescent="0.2">
      <c r="A793" s="101">
        <v>39507</v>
      </c>
      <c r="B793" s="113" t="s">
        <v>267</v>
      </c>
      <c r="C793" s="103">
        <v>0</v>
      </c>
      <c r="D793" s="104">
        <f t="shared" si="227"/>
        <v>0</v>
      </c>
      <c r="E793" s="103">
        <v>0</v>
      </c>
      <c r="F793" s="104">
        <f t="shared" si="228"/>
        <v>0</v>
      </c>
      <c r="G793" s="103">
        <v>8.2000000000000003E-2</v>
      </c>
      <c r="H793" s="104">
        <f t="shared" si="229"/>
        <v>0.25164875970919226</v>
      </c>
      <c r="I793" s="103">
        <v>0.96099999999999997</v>
      </c>
      <c r="J793" s="99">
        <f t="shared" si="216"/>
        <v>2.949200708299192</v>
      </c>
      <c r="K793" s="103">
        <v>0</v>
      </c>
      <c r="L793" s="104">
        <f t="shared" si="217"/>
        <v>0</v>
      </c>
      <c r="M793" s="103">
        <v>0</v>
      </c>
      <c r="N793" s="99">
        <f t="shared" si="218"/>
        <v>0</v>
      </c>
      <c r="O793" s="103">
        <v>1.4139999999999999</v>
      </c>
      <c r="P793" s="104">
        <f t="shared" si="219"/>
        <v>4.3394066613268025</v>
      </c>
      <c r="Q793" s="103">
        <v>0.88900000000000001</v>
      </c>
      <c r="R793" s="99">
        <f t="shared" si="220"/>
        <v>2.7282408217252669</v>
      </c>
      <c r="S793" s="103">
        <v>0</v>
      </c>
      <c r="T793" s="104">
        <f t="shared" si="221"/>
        <v>0</v>
      </c>
      <c r="U793" s="103">
        <v>0</v>
      </c>
      <c r="V793" s="104">
        <f t="shared" si="222"/>
        <v>0</v>
      </c>
      <c r="W793" s="103">
        <v>1.2450000000000001</v>
      </c>
      <c r="X793" s="104">
        <f t="shared" si="223"/>
        <v>3.8207647053407845</v>
      </c>
      <c r="Y793" s="103">
        <v>0</v>
      </c>
      <c r="Z793" s="104">
        <f t="shared" si="224"/>
        <v>0</v>
      </c>
      <c r="AA793" s="103">
        <v>0</v>
      </c>
      <c r="AB793" s="105">
        <f t="shared" si="225"/>
        <v>0</v>
      </c>
      <c r="AC793" s="106">
        <f t="shared" si="230"/>
        <v>4.5910000000000002</v>
      </c>
      <c r="AD793" s="105">
        <f t="shared" si="226"/>
        <v>14.089261656401238</v>
      </c>
    </row>
    <row r="794" spans="1:30" x14ac:dyDescent="0.2">
      <c r="A794" s="101">
        <v>39508</v>
      </c>
      <c r="B794" s="113" t="s">
        <v>85</v>
      </c>
      <c r="C794" s="103">
        <v>0</v>
      </c>
      <c r="D794" s="104">
        <f t="shared" si="227"/>
        <v>0</v>
      </c>
      <c r="E794" s="103">
        <v>0</v>
      </c>
      <c r="F794" s="104">
        <f t="shared" si="228"/>
        <v>0</v>
      </c>
      <c r="G794" s="103">
        <v>0</v>
      </c>
      <c r="H794" s="104">
        <f t="shared" si="229"/>
        <v>0</v>
      </c>
      <c r="I794" s="103">
        <v>4.7E-2</v>
      </c>
      <c r="J794" s="99">
        <f t="shared" si="216"/>
        <v>0.14423770373575653</v>
      </c>
      <c r="K794" s="103">
        <v>0</v>
      </c>
      <c r="L794" s="104">
        <f t="shared" si="217"/>
        <v>0</v>
      </c>
      <c r="M794" s="103">
        <v>0</v>
      </c>
      <c r="N794" s="99">
        <f t="shared" si="218"/>
        <v>0</v>
      </c>
      <c r="O794" s="103">
        <v>1.413</v>
      </c>
      <c r="P794" s="104">
        <f t="shared" si="219"/>
        <v>4.336337774013276</v>
      </c>
      <c r="Q794" s="103">
        <v>0.88700000000000001</v>
      </c>
      <c r="R794" s="99">
        <f t="shared" si="220"/>
        <v>2.7221030470982135</v>
      </c>
      <c r="S794" s="103">
        <v>0</v>
      </c>
      <c r="T794" s="104">
        <f t="shared" si="221"/>
        <v>0</v>
      </c>
      <c r="U794" s="103">
        <v>0</v>
      </c>
      <c r="V794" s="104">
        <f t="shared" si="222"/>
        <v>0</v>
      </c>
      <c r="W794" s="103">
        <v>0.80700000000000005</v>
      </c>
      <c r="X794" s="104">
        <f t="shared" si="223"/>
        <v>2.4765920620160746</v>
      </c>
      <c r="Y794" s="103">
        <v>0</v>
      </c>
      <c r="Z794" s="104">
        <f t="shared" si="224"/>
        <v>0</v>
      </c>
      <c r="AA794" s="103">
        <v>0</v>
      </c>
      <c r="AB794" s="105">
        <f t="shared" si="225"/>
        <v>0</v>
      </c>
      <c r="AC794" s="106">
        <f t="shared" si="230"/>
        <v>3.1539999999999999</v>
      </c>
      <c r="AD794" s="105">
        <f t="shared" si="226"/>
        <v>9.6792705868633213</v>
      </c>
    </row>
    <row r="795" spans="1:30" x14ac:dyDescent="0.2">
      <c r="A795" s="101">
        <v>39509</v>
      </c>
      <c r="B795" s="113" t="s">
        <v>86</v>
      </c>
      <c r="C795" s="103">
        <v>0</v>
      </c>
      <c r="D795" s="104">
        <f t="shared" si="227"/>
        <v>0</v>
      </c>
      <c r="E795" s="103">
        <v>0</v>
      </c>
      <c r="F795" s="104">
        <f t="shared" si="228"/>
        <v>0</v>
      </c>
      <c r="G795" s="103">
        <v>0</v>
      </c>
      <c r="H795" s="104">
        <f t="shared" si="229"/>
        <v>0</v>
      </c>
      <c r="I795" s="103">
        <v>0</v>
      </c>
      <c r="J795" s="99">
        <f t="shared" si="216"/>
        <v>0</v>
      </c>
      <c r="K795" s="103">
        <v>0</v>
      </c>
      <c r="L795" s="104">
        <f t="shared" si="217"/>
        <v>0</v>
      </c>
      <c r="M795" s="103">
        <v>0</v>
      </c>
      <c r="N795" s="99">
        <f t="shared" si="218"/>
        <v>0</v>
      </c>
      <c r="O795" s="103">
        <v>1.411</v>
      </c>
      <c r="P795" s="104">
        <f t="shared" si="219"/>
        <v>4.3301999993862221</v>
      </c>
      <c r="Q795" s="103">
        <v>0.88900000000000001</v>
      </c>
      <c r="R795" s="99">
        <f t="shared" si="220"/>
        <v>2.7282408217252669</v>
      </c>
      <c r="S795" s="103">
        <v>0</v>
      </c>
      <c r="T795" s="104">
        <f t="shared" si="221"/>
        <v>0</v>
      </c>
      <c r="U795" s="103">
        <v>0</v>
      </c>
      <c r="V795" s="104">
        <f t="shared" si="222"/>
        <v>0</v>
      </c>
      <c r="W795" s="103">
        <v>1.2529999999999999</v>
      </c>
      <c r="X795" s="104">
        <f t="shared" si="223"/>
        <v>3.8453158038489983</v>
      </c>
      <c r="Y795" s="103">
        <v>0</v>
      </c>
      <c r="Z795" s="104">
        <f t="shared" si="224"/>
        <v>0</v>
      </c>
      <c r="AA795" s="103">
        <v>0</v>
      </c>
      <c r="AB795" s="105">
        <f t="shared" si="225"/>
        <v>0</v>
      </c>
      <c r="AC795" s="106">
        <f t="shared" si="230"/>
        <v>3.5529999999999999</v>
      </c>
      <c r="AD795" s="105">
        <f t="shared" si="226"/>
        <v>10.903756624960488</v>
      </c>
    </row>
    <row r="796" spans="1:30" x14ac:dyDescent="0.2">
      <c r="A796" s="101">
        <v>39510</v>
      </c>
      <c r="B796" s="113" t="s">
        <v>87</v>
      </c>
      <c r="C796" s="103">
        <v>0</v>
      </c>
      <c r="D796" s="104">
        <f t="shared" si="227"/>
        <v>0</v>
      </c>
      <c r="E796" s="103">
        <v>0</v>
      </c>
      <c r="F796" s="104">
        <f t="shared" si="228"/>
        <v>0</v>
      </c>
      <c r="G796" s="103">
        <v>0</v>
      </c>
      <c r="H796" s="104">
        <f t="shared" si="229"/>
        <v>0</v>
      </c>
      <c r="I796" s="103">
        <v>0</v>
      </c>
      <c r="J796" s="99">
        <f t="shared" si="216"/>
        <v>0</v>
      </c>
      <c r="K796" s="103">
        <v>0</v>
      </c>
      <c r="L796" s="104">
        <f t="shared" si="217"/>
        <v>0</v>
      </c>
      <c r="M796" s="103">
        <v>0</v>
      </c>
      <c r="N796" s="99">
        <f t="shared" si="218"/>
        <v>0</v>
      </c>
      <c r="O796" s="103">
        <v>1.4159999999999999</v>
      </c>
      <c r="P796" s="104">
        <f t="shared" si="219"/>
        <v>4.3455444359538564</v>
      </c>
      <c r="Q796" s="103">
        <v>0.85</v>
      </c>
      <c r="R796" s="99">
        <f t="shared" si="220"/>
        <v>2.6085542164977245</v>
      </c>
      <c r="S796" s="103">
        <v>0</v>
      </c>
      <c r="T796" s="104">
        <f t="shared" si="221"/>
        <v>0</v>
      </c>
      <c r="U796" s="103">
        <v>0</v>
      </c>
      <c r="V796" s="104">
        <f t="shared" si="222"/>
        <v>0</v>
      </c>
      <c r="W796" s="103">
        <v>1.252</v>
      </c>
      <c r="X796" s="104">
        <f t="shared" si="223"/>
        <v>3.8422469165354718</v>
      </c>
      <c r="Y796" s="103">
        <v>0</v>
      </c>
      <c r="Z796" s="104">
        <f t="shared" si="224"/>
        <v>0</v>
      </c>
      <c r="AA796" s="103">
        <v>0</v>
      </c>
      <c r="AB796" s="105">
        <f t="shared" si="225"/>
        <v>0</v>
      </c>
      <c r="AC796" s="106">
        <f t="shared" si="230"/>
        <v>3.5179999999999998</v>
      </c>
      <c r="AD796" s="105">
        <f t="shared" si="226"/>
        <v>10.796345568987052</v>
      </c>
    </row>
    <row r="797" spans="1:30" x14ac:dyDescent="0.2">
      <c r="A797" s="101">
        <v>39511</v>
      </c>
      <c r="B797" s="113" t="s">
        <v>88</v>
      </c>
      <c r="C797" s="103">
        <v>0</v>
      </c>
      <c r="D797" s="104">
        <f t="shared" si="227"/>
        <v>0</v>
      </c>
      <c r="E797" s="103">
        <v>0</v>
      </c>
      <c r="F797" s="104">
        <f t="shared" si="228"/>
        <v>0</v>
      </c>
      <c r="G797" s="103">
        <v>0</v>
      </c>
      <c r="H797" s="104">
        <f t="shared" si="229"/>
        <v>0</v>
      </c>
      <c r="I797" s="103">
        <v>0</v>
      </c>
      <c r="J797" s="99">
        <f t="shared" si="216"/>
        <v>0</v>
      </c>
      <c r="K797" s="103">
        <v>0</v>
      </c>
      <c r="L797" s="104">
        <f t="shared" si="217"/>
        <v>0</v>
      </c>
      <c r="M797" s="103">
        <v>0</v>
      </c>
      <c r="N797" s="99">
        <f t="shared" si="218"/>
        <v>0</v>
      </c>
      <c r="O797" s="103">
        <v>1.4139999999999999</v>
      </c>
      <c r="P797" s="104">
        <f t="shared" si="219"/>
        <v>4.3394066613268025</v>
      </c>
      <c r="Q797" s="103">
        <v>0.89200000000000002</v>
      </c>
      <c r="R797" s="99">
        <f t="shared" si="220"/>
        <v>2.7374474836658473</v>
      </c>
      <c r="S797" s="103">
        <v>0</v>
      </c>
      <c r="T797" s="104">
        <f t="shared" si="221"/>
        <v>0</v>
      </c>
      <c r="U797" s="103">
        <v>0</v>
      </c>
      <c r="V797" s="104">
        <f t="shared" si="222"/>
        <v>0</v>
      </c>
      <c r="W797" s="103">
        <v>0.78</v>
      </c>
      <c r="X797" s="104">
        <f t="shared" si="223"/>
        <v>2.3937321045508528</v>
      </c>
      <c r="Y797" s="103">
        <v>0</v>
      </c>
      <c r="Z797" s="104">
        <f t="shared" si="224"/>
        <v>0</v>
      </c>
      <c r="AA797" s="103">
        <v>0</v>
      </c>
      <c r="AB797" s="105">
        <f t="shared" si="225"/>
        <v>0</v>
      </c>
      <c r="AC797" s="106">
        <f t="shared" si="230"/>
        <v>3.0860000000000003</v>
      </c>
      <c r="AD797" s="105">
        <f t="shared" si="226"/>
        <v>9.4705862495435049</v>
      </c>
    </row>
    <row r="798" spans="1:30" x14ac:dyDescent="0.2">
      <c r="A798" s="101">
        <v>39512</v>
      </c>
      <c r="B798" s="113" t="s">
        <v>89</v>
      </c>
      <c r="C798" s="103">
        <v>0</v>
      </c>
      <c r="D798" s="104">
        <f t="shared" si="227"/>
        <v>0</v>
      </c>
      <c r="E798" s="103">
        <v>0</v>
      </c>
      <c r="F798" s="104">
        <f t="shared" si="228"/>
        <v>0</v>
      </c>
      <c r="G798" s="103">
        <v>0</v>
      </c>
      <c r="H798" s="104">
        <f t="shared" si="229"/>
        <v>0</v>
      </c>
      <c r="I798" s="103">
        <v>0</v>
      </c>
      <c r="J798" s="99">
        <f t="shared" si="216"/>
        <v>0</v>
      </c>
      <c r="K798" s="103">
        <v>0</v>
      </c>
      <c r="L798" s="104">
        <f t="shared" si="217"/>
        <v>0</v>
      </c>
      <c r="M798" s="103">
        <v>0</v>
      </c>
      <c r="N798" s="99">
        <f t="shared" si="218"/>
        <v>0</v>
      </c>
      <c r="O798" s="103">
        <v>1.415</v>
      </c>
      <c r="P798" s="104">
        <f t="shared" si="219"/>
        <v>4.3424755486403299</v>
      </c>
      <c r="Q798" s="103">
        <v>0.89</v>
      </c>
      <c r="R798" s="99">
        <f t="shared" si="220"/>
        <v>2.7313097090387939</v>
      </c>
      <c r="S798" s="103">
        <v>0</v>
      </c>
      <c r="T798" s="104">
        <f t="shared" si="221"/>
        <v>0</v>
      </c>
      <c r="U798" s="103">
        <v>0</v>
      </c>
      <c r="V798" s="104">
        <f t="shared" si="222"/>
        <v>0</v>
      </c>
      <c r="W798" s="103">
        <v>0</v>
      </c>
      <c r="X798" s="104">
        <f t="shared" si="223"/>
        <v>0</v>
      </c>
      <c r="Y798" s="103">
        <v>0</v>
      </c>
      <c r="Z798" s="104">
        <f t="shared" si="224"/>
        <v>0</v>
      </c>
      <c r="AA798" s="103">
        <v>0</v>
      </c>
      <c r="AB798" s="105">
        <f t="shared" si="225"/>
        <v>0</v>
      </c>
      <c r="AC798" s="106">
        <f t="shared" si="230"/>
        <v>2.3050000000000002</v>
      </c>
      <c r="AD798" s="105">
        <f t="shared" si="226"/>
        <v>7.0737852576791234</v>
      </c>
    </row>
    <row r="799" spans="1:30" x14ac:dyDescent="0.2">
      <c r="A799" s="101">
        <v>39513</v>
      </c>
      <c r="B799" s="113" t="s">
        <v>90</v>
      </c>
      <c r="C799" s="103">
        <v>0</v>
      </c>
      <c r="D799" s="104">
        <f t="shared" si="227"/>
        <v>0</v>
      </c>
      <c r="E799" s="103">
        <v>0</v>
      </c>
      <c r="F799" s="104">
        <f t="shared" si="228"/>
        <v>0</v>
      </c>
      <c r="G799" s="103">
        <v>0</v>
      </c>
      <c r="H799" s="104">
        <f t="shared" si="229"/>
        <v>0</v>
      </c>
      <c r="I799" s="103">
        <v>0</v>
      </c>
      <c r="J799" s="99">
        <f t="shared" si="216"/>
        <v>0</v>
      </c>
      <c r="K799" s="103">
        <v>0</v>
      </c>
      <c r="L799" s="104">
        <f t="shared" si="217"/>
        <v>0</v>
      </c>
      <c r="M799" s="103">
        <v>0</v>
      </c>
      <c r="N799" s="99">
        <f t="shared" si="218"/>
        <v>0</v>
      </c>
      <c r="O799" s="103">
        <v>1.417</v>
      </c>
      <c r="P799" s="104">
        <f t="shared" si="219"/>
        <v>4.3486133232673829</v>
      </c>
      <c r="Q799" s="103">
        <v>0.89400000000000002</v>
      </c>
      <c r="R799" s="99">
        <f t="shared" si="220"/>
        <v>2.7435852582929008</v>
      </c>
      <c r="S799" s="103">
        <v>0</v>
      </c>
      <c r="T799" s="104">
        <f t="shared" si="221"/>
        <v>0</v>
      </c>
      <c r="U799" s="103">
        <v>0</v>
      </c>
      <c r="V799" s="104">
        <f t="shared" si="222"/>
        <v>0</v>
      </c>
      <c r="W799" s="103">
        <v>0</v>
      </c>
      <c r="X799" s="104">
        <f t="shared" si="223"/>
        <v>0</v>
      </c>
      <c r="Y799" s="103">
        <v>0</v>
      </c>
      <c r="Z799" s="104">
        <f t="shared" si="224"/>
        <v>0</v>
      </c>
      <c r="AA799" s="103">
        <v>0</v>
      </c>
      <c r="AB799" s="105">
        <f t="shared" si="225"/>
        <v>0</v>
      </c>
      <c r="AC799" s="106">
        <f t="shared" si="230"/>
        <v>2.3109999999999999</v>
      </c>
      <c r="AD799" s="105">
        <f t="shared" si="226"/>
        <v>7.0921985815602833</v>
      </c>
    </row>
    <row r="800" spans="1:30" x14ac:dyDescent="0.2">
      <c r="A800" s="101">
        <v>39514</v>
      </c>
      <c r="B800" s="113" t="s">
        <v>91</v>
      </c>
      <c r="C800" s="103">
        <v>0</v>
      </c>
      <c r="D800" s="104">
        <f t="shared" si="227"/>
        <v>0</v>
      </c>
      <c r="E800" s="103">
        <v>0</v>
      </c>
      <c r="F800" s="104">
        <f t="shared" si="228"/>
        <v>0</v>
      </c>
      <c r="G800" s="103">
        <v>0</v>
      </c>
      <c r="H800" s="104">
        <f t="shared" si="229"/>
        <v>0</v>
      </c>
      <c r="I800" s="103">
        <v>0</v>
      </c>
      <c r="J800" s="99">
        <f t="shared" si="216"/>
        <v>0</v>
      </c>
      <c r="K800" s="103">
        <v>0</v>
      </c>
      <c r="L800" s="104">
        <f t="shared" si="217"/>
        <v>0</v>
      </c>
      <c r="M800" s="103">
        <v>0</v>
      </c>
      <c r="N800" s="99">
        <f t="shared" si="218"/>
        <v>0</v>
      </c>
      <c r="O800" s="103">
        <v>1.4159999999999999</v>
      </c>
      <c r="P800" s="104">
        <f t="shared" si="219"/>
        <v>4.3455444359538564</v>
      </c>
      <c r="Q800" s="103">
        <v>0.89300000000000002</v>
      </c>
      <c r="R800" s="99">
        <f t="shared" si="220"/>
        <v>2.7405163709793738</v>
      </c>
      <c r="S800" s="103">
        <v>0</v>
      </c>
      <c r="T800" s="104">
        <f t="shared" si="221"/>
        <v>0</v>
      </c>
      <c r="U800" s="103">
        <v>0</v>
      </c>
      <c r="V800" s="104">
        <f t="shared" si="222"/>
        <v>0</v>
      </c>
      <c r="W800" s="103">
        <v>0</v>
      </c>
      <c r="X800" s="104">
        <f t="shared" si="223"/>
        <v>0</v>
      </c>
      <c r="Y800" s="103">
        <v>0</v>
      </c>
      <c r="Z800" s="104">
        <f t="shared" si="224"/>
        <v>0</v>
      </c>
      <c r="AA800" s="103">
        <v>0</v>
      </c>
      <c r="AB800" s="105">
        <f t="shared" si="225"/>
        <v>0</v>
      </c>
      <c r="AC800" s="106">
        <f t="shared" si="230"/>
        <v>2.3090000000000002</v>
      </c>
      <c r="AD800" s="105">
        <f t="shared" si="226"/>
        <v>7.0860608069332303</v>
      </c>
    </row>
    <row r="801" spans="1:30" x14ac:dyDescent="0.2">
      <c r="A801" s="101">
        <v>39515</v>
      </c>
      <c r="B801" s="113" t="s">
        <v>92</v>
      </c>
      <c r="C801" s="103">
        <v>0</v>
      </c>
      <c r="D801" s="104">
        <f t="shared" si="227"/>
        <v>0</v>
      </c>
      <c r="E801" s="103">
        <v>0</v>
      </c>
      <c r="F801" s="104">
        <f t="shared" si="228"/>
        <v>0</v>
      </c>
      <c r="G801" s="103">
        <v>0</v>
      </c>
      <c r="H801" s="104">
        <f t="shared" si="229"/>
        <v>0</v>
      </c>
      <c r="I801" s="103">
        <v>0.84199999999999997</v>
      </c>
      <c r="J801" s="99">
        <f t="shared" si="216"/>
        <v>2.5840031179895107</v>
      </c>
      <c r="K801" s="103">
        <v>0</v>
      </c>
      <c r="L801" s="104">
        <f t="shared" si="217"/>
        <v>0</v>
      </c>
      <c r="M801" s="103">
        <v>0</v>
      </c>
      <c r="N801" s="99">
        <f t="shared" si="218"/>
        <v>0</v>
      </c>
      <c r="O801" s="103">
        <v>1.42</v>
      </c>
      <c r="P801" s="104">
        <f t="shared" si="219"/>
        <v>4.3578199852079633</v>
      </c>
      <c r="Q801" s="103">
        <v>0.161</v>
      </c>
      <c r="R801" s="99">
        <f t="shared" si="220"/>
        <v>0.49409085747780429</v>
      </c>
      <c r="S801" s="103">
        <v>0</v>
      </c>
      <c r="T801" s="104">
        <f t="shared" si="221"/>
        <v>0</v>
      </c>
      <c r="U801" s="103">
        <v>0</v>
      </c>
      <c r="V801" s="104">
        <f t="shared" si="222"/>
        <v>0</v>
      </c>
      <c r="W801" s="103">
        <v>0.58299999999999996</v>
      </c>
      <c r="X801" s="104">
        <f t="shared" si="223"/>
        <v>1.7891613037860863</v>
      </c>
      <c r="Y801" s="103">
        <v>0</v>
      </c>
      <c r="Z801" s="104">
        <f t="shared" si="224"/>
        <v>0</v>
      </c>
      <c r="AA801" s="103">
        <v>0</v>
      </c>
      <c r="AB801" s="105">
        <f t="shared" si="225"/>
        <v>0</v>
      </c>
      <c r="AC801" s="106">
        <f t="shared" si="230"/>
        <v>3.0060000000000002</v>
      </c>
      <c r="AD801" s="105">
        <f t="shared" si="226"/>
        <v>9.2250752644613634</v>
      </c>
    </row>
    <row r="802" spans="1:30" x14ac:dyDescent="0.2">
      <c r="A802" s="101">
        <v>39516</v>
      </c>
      <c r="B802" s="113" t="s">
        <v>93</v>
      </c>
      <c r="C802" s="103">
        <v>0</v>
      </c>
      <c r="D802" s="104">
        <f t="shared" si="227"/>
        <v>0</v>
      </c>
      <c r="E802" s="103">
        <v>0</v>
      </c>
      <c r="F802" s="104">
        <f t="shared" si="228"/>
        <v>0</v>
      </c>
      <c r="G802" s="103">
        <v>1.4999999999999999E-2</v>
      </c>
      <c r="H802" s="104">
        <f t="shared" si="229"/>
        <v>4.6033309702901017E-2</v>
      </c>
      <c r="I802" s="103">
        <v>1</v>
      </c>
      <c r="J802" s="99">
        <f t="shared" si="216"/>
        <v>3.0688873135267345</v>
      </c>
      <c r="K802" s="103">
        <v>0</v>
      </c>
      <c r="L802" s="104">
        <f t="shared" si="217"/>
        <v>0</v>
      </c>
      <c r="M802" s="103">
        <v>0</v>
      </c>
      <c r="N802" s="99">
        <f t="shared" si="218"/>
        <v>0</v>
      </c>
      <c r="O802" s="103">
        <v>1.3460000000000001</v>
      </c>
      <c r="P802" s="104">
        <f t="shared" si="219"/>
        <v>4.1307223240069844</v>
      </c>
      <c r="Q802" s="103">
        <v>0</v>
      </c>
      <c r="R802" s="99">
        <f t="shared" si="220"/>
        <v>0</v>
      </c>
      <c r="S802" s="103">
        <v>0</v>
      </c>
      <c r="T802" s="104">
        <f t="shared" si="221"/>
        <v>0</v>
      </c>
      <c r="U802" s="103">
        <v>0</v>
      </c>
      <c r="V802" s="104">
        <f t="shared" si="222"/>
        <v>0</v>
      </c>
      <c r="W802" s="103">
        <v>0.89100000000000001</v>
      </c>
      <c r="X802" s="104">
        <f t="shared" si="223"/>
        <v>2.7343785963523204</v>
      </c>
      <c r="Y802" s="103">
        <v>0</v>
      </c>
      <c r="Z802" s="104">
        <f t="shared" si="224"/>
        <v>0</v>
      </c>
      <c r="AA802" s="103">
        <v>0</v>
      </c>
      <c r="AB802" s="105">
        <f t="shared" si="225"/>
        <v>0</v>
      </c>
      <c r="AC802" s="106">
        <f t="shared" si="230"/>
        <v>3.2519999999999998</v>
      </c>
      <c r="AD802" s="105">
        <f t="shared" si="226"/>
        <v>9.9800215435889417</v>
      </c>
    </row>
    <row r="803" spans="1:30" x14ac:dyDescent="0.2">
      <c r="A803" s="101">
        <v>39517</v>
      </c>
      <c r="B803" s="113" t="s">
        <v>94</v>
      </c>
      <c r="C803" s="103">
        <v>0</v>
      </c>
      <c r="D803" s="104">
        <f t="shared" si="227"/>
        <v>0</v>
      </c>
      <c r="E803" s="103">
        <v>0</v>
      </c>
      <c r="F803" s="104">
        <f t="shared" si="228"/>
        <v>0</v>
      </c>
      <c r="G803" s="103">
        <v>0.60599999999999998</v>
      </c>
      <c r="H803" s="104">
        <f t="shared" si="229"/>
        <v>1.8597457119972012</v>
      </c>
      <c r="I803" s="103">
        <v>0.98399999999999999</v>
      </c>
      <c r="J803" s="99">
        <f t="shared" si="216"/>
        <v>3.0197851165103069</v>
      </c>
      <c r="K803" s="103">
        <v>0</v>
      </c>
      <c r="L803" s="104">
        <f t="shared" si="217"/>
        <v>0</v>
      </c>
      <c r="M803" s="103">
        <v>0</v>
      </c>
      <c r="N803" s="99">
        <f t="shared" si="218"/>
        <v>0</v>
      </c>
      <c r="O803" s="103">
        <v>0</v>
      </c>
      <c r="P803" s="104">
        <f t="shared" si="219"/>
        <v>0</v>
      </c>
      <c r="Q803" s="103">
        <v>0.154</v>
      </c>
      <c r="R803" s="99">
        <f t="shared" si="220"/>
        <v>0.47260864628311711</v>
      </c>
      <c r="S803" s="103">
        <v>0</v>
      </c>
      <c r="T803" s="104">
        <f t="shared" si="221"/>
        <v>0</v>
      </c>
      <c r="U803" s="103">
        <v>0</v>
      </c>
      <c r="V803" s="104">
        <f t="shared" si="222"/>
        <v>0</v>
      </c>
      <c r="W803" s="103">
        <v>1.2609999999999999</v>
      </c>
      <c r="X803" s="104">
        <f t="shared" si="223"/>
        <v>3.8698669023572125</v>
      </c>
      <c r="Y803" s="103">
        <v>0</v>
      </c>
      <c r="Z803" s="104">
        <f t="shared" si="224"/>
        <v>0</v>
      </c>
      <c r="AA803" s="103">
        <v>0</v>
      </c>
      <c r="AB803" s="105">
        <f t="shared" si="225"/>
        <v>0</v>
      </c>
      <c r="AC803" s="106">
        <f t="shared" si="230"/>
        <v>3.0049999999999999</v>
      </c>
      <c r="AD803" s="105">
        <f t="shared" si="226"/>
        <v>9.2220063771478369</v>
      </c>
    </row>
    <row r="804" spans="1:30" x14ac:dyDescent="0.2">
      <c r="A804" s="101">
        <v>39518</v>
      </c>
      <c r="B804" s="113" t="s">
        <v>95</v>
      </c>
      <c r="C804" s="103">
        <v>0</v>
      </c>
      <c r="D804" s="104">
        <f t="shared" si="227"/>
        <v>0</v>
      </c>
      <c r="E804" s="103">
        <v>0</v>
      </c>
      <c r="F804" s="104">
        <f t="shared" si="228"/>
        <v>0</v>
      </c>
      <c r="G804" s="103">
        <v>0.60299999999999998</v>
      </c>
      <c r="H804" s="104">
        <f t="shared" si="229"/>
        <v>1.850539050056621</v>
      </c>
      <c r="I804" s="103">
        <v>0.97499999999999998</v>
      </c>
      <c r="J804" s="99">
        <f t="shared" si="216"/>
        <v>2.9921651306885662</v>
      </c>
      <c r="K804" s="103">
        <v>0</v>
      </c>
      <c r="L804" s="104">
        <f t="shared" si="217"/>
        <v>0</v>
      </c>
      <c r="M804" s="103">
        <v>0</v>
      </c>
      <c r="N804" s="99">
        <f t="shared" si="218"/>
        <v>0</v>
      </c>
      <c r="O804" s="103">
        <v>0</v>
      </c>
      <c r="P804" s="104">
        <f t="shared" si="219"/>
        <v>0</v>
      </c>
      <c r="Q804" s="103">
        <v>0</v>
      </c>
      <c r="R804" s="99">
        <f t="shared" si="220"/>
        <v>0</v>
      </c>
      <c r="S804" s="103">
        <v>0</v>
      </c>
      <c r="T804" s="104">
        <f t="shared" si="221"/>
        <v>0</v>
      </c>
      <c r="U804" s="103">
        <v>0</v>
      </c>
      <c r="V804" s="104">
        <f t="shared" si="222"/>
        <v>0</v>
      </c>
      <c r="W804" s="103">
        <v>0.31</v>
      </c>
      <c r="X804" s="104">
        <f t="shared" si="223"/>
        <v>0.95135506719328777</v>
      </c>
      <c r="Y804" s="103">
        <v>0</v>
      </c>
      <c r="Z804" s="104">
        <f t="shared" si="224"/>
        <v>0</v>
      </c>
      <c r="AA804" s="103">
        <v>0</v>
      </c>
      <c r="AB804" s="105">
        <f t="shared" si="225"/>
        <v>0</v>
      </c>
      <c r="AC804" s="106">
        <f t="shared" si="230"/>
        <v>1.8879999999999999</v>
      </c>
      <c r="AD804" s="105">
        <f t="shared" si="226"/>
        <v>5.7940592479384749</v>
      </c>
    </row>
    <row r="805" spans="1:30" x14ac:dyDescent="0.2">
      <c r="A805" s="101">
        <v>39519</v>
      </c>
      <c r="B805" s="113" t="s">
        <v>96</v>
      </c>
      <c r="C805" s="103">
        <v>0</v>
      </c>
      <c r="D805" s="104">
        <f t="shared" si="227"/>
        <v>0</v>
      </c>
      <c r="E805" s="103">
        <v>0</v>
      </c>
      <c r="F805" s="104">
        <f t="shared" si="228"/>
        <v>0</v>
      </c>
      <c r="G805" s="103">
        <v>0.6</v>
      </c>
      <c r="H805" s="104">
        <f t="shared" si="229"/>
        <v>1.8413323881160408</v>
      </c>
      <c r="I805" s="103">
        <v>0.96899999999999997</v>
      </c>
      <c r="J805" s="99">
        <f t="shared" si="216"/>
        <v>2.9737518068074058</v>
      </c>
      <c r="K805" s="103">
        <v>0</v>
      </c>
      <c r="L805" s="104">
        <f t="shared" si="217"/>
        <v>0</v>
      </c>
      <c r="M805" s="103">
        <v>0</v>
      </c>
      <c r="N805" s="99">
        <f t="shared" si="218"/>
        <v>0</v>
      </c>
      <c r="O805" s="103">
        <v>0</v>
      </c>
      <c r="P805" s="104">
        <f t="shared" si="219"/>
        <v>0</v>
      </c>
      <c r="Q805" s="103">
        <v>0</v>
      </c>
      <c r="R805" s="99">
        <f t="shared" si="220"/>
        <v>0</v>
      </c>
      <c r="S805" s="103">
        <v>0</v>
      </c>
      <c r="T805" s="104">
        <f t="shared" si="221"/>
        <v>0</v>
      </c>
      <c r="U805" s="103">
        <v>0</v>
      </c>
      <c r="V805" s="104">
        <f t="shared" si="222"/>
        <v>0</v>
      </c>
      <c r="W805" s="103">
        <v>0</v>
      </c>
      <c r="X805" s="104">
        <f t="shared" si="223"/>
        <v>0</v>
      </c>
      <c r="Y805" s="103">
        <v>0</v>
      </c>
      <c r="Z805" s="104">
        <f t="shared" si="224"/>
        <v>0</v>
      </c>
      <c r="AA805" s="103">
        <v>0</v>
      </c>
      <c r="AB805" s="105">
        <f t="shared" si="225"/>
        <v>0</v>
      </c>
      <c r="AC805" s="106">
        <f t="shared" si="230"/>
        <v>1.569</v>
      </c>
      <c r="AD805" s="105">
        <f t="shared" si="226"/>
        <v>4.8150841949234469</v>
      </c>
    </row>
    <row r="806" spans="1:30" x14ac:dyDescent="0.2">
      <c r="A806" s="101">
        <v>39520</v>
      </c>
      <c r="B806" s="113" t="s">
        <v>97</v>
      </c>
      <c r="C806" s="103">
        <v>0</v>
      </c>
      <c r="D806" s="104">
        <f t="shared" si="227"/>
        <v>0</v>
      </c>
      <c r="E806" s="103">
        <v>0</v>
      </c>
      <c r="F806" s="104">
        <f t="shared" si="228"/>
        <v>0</v>
      </c>
      <c r="G806" s="103">
        <v>0.42299999999999999</v>
      </c>
      <c r="H806" s="104">
        <f t="shared" si="229"/>
        <v>1.2981393336218088</v>
      </c>
      <c r="I806" s="103">
        <v>0.95199999999999996</v>
      </c>
      <c r="J806" s="99">
        <f t="shared" si="216"/>
        <v>2.9215807224774513</v>
      </c>
      <c r="K806" s="103">
        <v>0</v>
      </c>
      <c r="L806" s="104">
        <f t="shared" si="217"/>
        <v>0</v>
      </c>
      <c r="M806" s="103">
        <v>0</v>
      </c>
      <c r="N806" s="99">
        <f t="shared" si="218"/>
        <v>0</v>
      </c>
      <c r="O806" s="103">
        <v>0.76</v>
      </c>
      <c r="P806" s="104">
        <f t="shared" si="219"/>
        <v>2.3323543582803183</v>
      </c>
      <c r="Q806" s="103">
        <v>0.53900000000000003</v>
      </c>
      <c r="R806" s="99">
        <f t="shared" si="220"/>
        <v>1.65413026199091</v>
      </c>
      <c r="S806" s="103">
        <v>0</v>
      </c>
      <c r="T806" s="104">
        <f t="shared" si="221"/>
        <v>0</v>
      </c>
      <c r="U806" s="103">
        <v>0</v>
      </c>
      <c r="V806" s="104">
        <f t="shared" si="222"/>
        <v>0</v>
      </c>
      <c r="W806" s="103">
        <v>0</v>
      </c>
      <c r="X806" s="104">
        <f t="shared" si="223"/>
        <v>0</v>
      </c>
      <c r="Y806" s="103">
        <v>0</v>
      </c>
      <c r="Z806" s="104">
        <f t="shared" si="224"/>
        <v>0</v>
      </c>
      <c r="AA806" s="103">
        <v>0</v>
      </c>
      <c r="AB806" s="105">
        <f t="shared" si="225"/>
        <v>0</v>
      </c>
      <c r="AC806" s="106">
        <f t="shared" si="230"/>
        <v>2.6739999999999999</v>
      </c>
      <c r="AD806" s="105">
        <f t="shared" si="226"/>
        <v>8.2062046763704881</v>
      </c>
    </row>
    <row r="807" spans="1:30" x14ac:dyDescent="0.2">
      <c r="A807" s="101">
        <v>39521</v>
      </c>
      <c r="B807" s="113" t="s">
        <v>98</v>
      </c>
      <c r="C807" s="103">
        <v>0</v>
      </c>
      <c r="D807" s="104">
        <f t="shared" si="227"/>
        <v>0</v>
      </c>
      <c r="E807" s="103">
        <v>0</v>
      </c>
      <c r="F807" s="104">
        <f t="shared" si="228"/>
        <v>0</v>
      </c>
      <c r="G807" s="103">
        <v>0.26300000000000001</v>
      </c>
      <c r="H807" s="104">
        <f t="shared" si="229"/>
        <v>0.80711736345753116</v>
      </c>
      <c r="I807" s="103">
        <v>0.96299999999999997</v>
      </c>
      <c r="J807" s="99">
        <f t="shared" si="216"/>
        <v>2.9553384829262455</v>
      </c>
      <c r="K807" s="103">
        <v>0</v>
      </c>
      <c r="L807" s="104">
        <f t="shared" si="217"/>
        <v>0</v>
      </c>
      <c r="M807" s="103">
        <v>0</v>
      </c>
      <c r="N807" s="99">
        <f t="shared" si="218"/>
        <v>0</v>
      </c>
      <c r="O807" s="103">
        <v>1.4279999999999999</v>
      </c>
      <c r="P807" s="104">
        <f t="shared" si="219"/>
        <v>4.3823710837161771</v>
      </c>
      <c r="Q807" s="103">
        <v>0.95199999999999996</v>
      </c>
      <c r="R807" s="99">
        <f t="shared" si="220"/>
        <v>2.9215807224774513</v>
      </c>
      <c r="S807" s="103">
        <v>0</v>
      </c>
      <c r="T807" s="104">
        <f t="shared" si="221"/>
        <v>0</v>
      </c>
      <c r="U807" s="103">
        <v>0</v>
      </c>
      <c r="V807" s="104">
        <f t="shared" si="222"/>
        <v>0</v>
      </c>
      <c r="W807" s="103">
        <v>0</v>
      </c>
      <c r="X807" s="104">
        <f t="shared" si="223"/>
        <v>0</v>
      </c>
      <c r="Y807" s="103">
        <v>0</v>
      </c>
      <c r="Z807" s="104">
        <f t="shared" si="224"/>
        <v>0</v>
      </c>
      <c r="AA807" s="103">
        <v>0</v>
      </c>
      <c r="AB807" s="105">
        <f t="shared" si="225"/>
        <v>0</v>
      </c>
      <c r="AC807" s="106">
        <f t="shared" si="230"/>
        <v>3.6059999999999999</v>
      </c>
      <c r="AD807" s="105">
        <f t="shared" si="226"/>
        <v>11.066407652577405</v>
      </c>
    </row>
    <row r="808" spans="1:30" x14ac:dyDescent="0.2">
      <c r="A808" s="101">
        <v>39522</v>
      </c>
      <c r="B808" s="113" t="s">
        <v>99</v>
      </c>
      <c r="C808" s="103">
        <v>0</v>
      </c>
      <c r="D808" s="104">
        <f t="shared" si="227"/>
        <v>0</v>
      </c>
      <c r="E808" s="103">
        <v>0</v>
      </c>
      <c r="F808" s="104">
        <f t="shared" si="228"/>
        <v>0</v>
      </c>
      <c r="G808" s="103">
        <v>0</v>
      </c>
      <c r="H808" s="104">
        <f t="shared" si="229"/>
        <v>0</v>
      </c>
      <c r="I808" s="103">
        <v>0.96099999999999997</v>
      </c>
      <c r="J808" s="99">
        <f t="shared" si="216"/>
        <v>2.949200708299192</v>
      </c>
      <c r="K808" s="103">
        <v>0</v>
      </c>
      <c r="L808" s="104">
        <f t="shared" si="217"/>
        <v>0</v>
      </c>
      <c r="M808" s="103">
        <v>0</v>
      </c>
      <c r="N808" s="99">
        <f t="shared" si="218"/>
        <v>0</v>
      </c>
      <c r="O808" s="103">
        <v>1.42</v>
      </c>
      <c r="P808" s="104">
        <f t="shared" si="219"/>
        <v>4.3578199852079633</v>
      </c>
      <c r="Q808" s="103">
        <v>0.94199999999999995</v>
      </c>
      <c r="R808" s="99">
        <f t="shared" si="220"/>
        <v>2.890891849342184</v>
      </c>
      <c r="S808" s="103">
        <v>0</v>
      </c>
      <c r="T808" s="104">
        <f t="shared" si="221"/>
        <v>0</v>
      </c>
      <c r="U808" s="103">
        <v>0</v>
      </c>
      <c r="V808" s="104">
        <f t="shared" si="222"/>
        <v>0</v>
      </c>
      <c r="W808" s="103">
        <v>0</v>
      </c>
      <c r="X808" s="104">
        <f t="shared" si="223"/>
        <v>0</v>
      </c>
      <c r="Y808" s="103">
        <v>0</v>
      </c>
      <c r="Z808" s="104">
        <f t="shared" si="224"/>
        <v>0</v>
      </c>
      <c r="AA808" s="103">
        <v>0</v>
      </c>
      <c r="AB808" s="105">
        <f t="shared" si="225"/>
        <v>0</v>
      </c>
      <c r="AC808" s="106">
        <f t="shared" si="230"/>
        <v>3.3229999999999995</v>
      </c>
      <c r="AD808" s="105">
        <f t="shared" si="226"/>
        <v>10.197912542849338</v>
      </c>
    </row>
    <row r="809" spans="1:30" x14ac:dyDescent="0.2">
      <c r="A809" s="101">
        <v>39523</v>
      </c>
      <c r="B809" s="113" t="s">
        <v>100</v>
      </c>
      <c r="C809" s="103">
        <v>0</v>
      </c>
      <c r="D809" s="104">
        <f t="shared" si="227"/>
        <v>0</v>
      </c>
      <c r="E809" s="103">
        <v>0</v>
      </c>
      <c r="F809" s="104">
        <f t="shared" si="228"/>
        <v>0</v>
      </c>
      <c r="G809" s="103">
        <v>0</v>
      </c>
      <c r="H809" s="104">
        <f t="shared" si="229"/>
        <v>0</v>
      </c>
      <c r="I809" s="103">
        <v>0.57599999999999996</v>
      </c>
      <c r="J809" s="99">
        <f t="shared" si="216"/>
        <v>1.7676790925913992</v>
      </c>
      <c r="K809" s="103">
        <v>0</v>
      </c>
      <c r="L809" s="104">
        <f t="shared" si="217"/>
        <v>0</v>
      </c>
      <c r="M809" s="103">
        <v>0</v>
      </c>
      <c r="N809" s="99">
        <f t="shared" si="218"/>
        <v>0</v>
      </c>
      <c r="O809" s="103">
        <v>1.4159999999999999</v>
      </c>
      <c r="P809" s="104">
        <f t="shared" si="219"/>
        <v>4.3455444359538564</v>
      </c>
      <c r="Q809" s="103">
        <v>0.92900000000000005</v>
      </c>
      <c r="R809" s="99">
        <f t="shared" si="220"/>
        <v>2.8509963142663364</v>
      </c>
      <c r="S809" s="103">
        <v>0</v>
      </c>
      <c r="T809" s="104">
        <f t="shared" si="221"/>
        <v>0</v>
      </c>
      <c r="U809" s="103">
        <v>0</v>
      </c>
      <c r="V809" s="104">
        <f t="shared" si="222"/>
        <v>0</v>
      </c>
      <c r="W809" s="103">
        <v>0</v>
      </c>
      <c r="X809" s="104">
        <f t="shared" si="223"/>
        <v>0</v>
      </c>
      <c r="Y809" s="103">
        <v>0</v>
      </c>
      <c r="Z809" s="104">
        <f t="shared" si="224"/>
        <v>0</v>
      </c>
      <c r="AA809" s="103">
        <v>0</v>
      </c>
      <c r="AB809" s="105">
        <f t="shared" si="225"/>
        <v>0</v>
      </c>
      <c r="AC809" s="106">
        <f t="shared" si="230"/>
        <v>2.9210000000000003</v>
      </c>
      <c r="AD809" s="105">
        <f t="shared" si="226"/>
        <v>8.9642198428115929</v>
      </c>
    </row>
    <row r="810" spans="1:30" x14ac:dyDescent="0.2">
      <c r="A810" s="101">
        <v>39524</v>
      </c>
      <c r="B810" s="113" t="s">
        <v>101</v>
      </c>
      <c r="C810" s="103">
        <v>0</v>
      </c>
      <c r="D810" s="104">
        <f t="shared" si="227"/>
        <v>0</v>
      </c>
      <c r="E810" s="103">
        <v>0</v>
      </c>
      <c r="F810" s="104">
        <f t="shared" si="228"/>
        <v>0</v>
      </c>
      <c r="G810" s="103">
        <v>0</v>
      </c>
      <c r="H810" s="104">
        <f t="shared" si="229"/>
        <v>0</v>
      </c>
      <c r="I810" s="103">
        <v>0.97199999999999998</v>
      </c>
      <c r="J810" s="99">
        <f t="shared" si="216"/>
        <v>2.9829584687479862</v>
      </c>
      <c r="K810" s="103">
        <v>0</v>
      </c>
      <c r="L810" s="104">
        <f t="shared" si="217"/>
        <v>0</v>
      </c>
      <c r="M810" s="103">
        <v>0</v>
      </c>
      <c r="N810" s="99">
        <f t="shared" si="218"/>
        <v>0</v>
      </c>
      <c r="O810" s="103">
        <v>1.413</v>
      </c>
      <c r="P810" s="104">
        <f t="shared" si="219"/>
        <v>4.336337774013276</v>
      </c>
      <c r="Q810" s="103">
        <v>0.92500000000000004</v>
      </c>
      <c r="R810" s="99">
        <f t="shared" si="220"/>
        <v>2.8387207650122295</v>
      </c>
      <c r="S810" s="103">
        <v>0</v>
      </c>
      <c r="T810" s="104">
        <f t="shared" si="221"/>
        <v>0</v>
      </c>
      <c r="U810" s="103">
        <v>0</v>
      </c>
      <c r="V810" s="104">
        <f t="shared" si="222"/>
        <v>0</v>
      </c>
      <c r="W810" s="103">
        <v>0.81499999999999995</v>
      </c>
      <c r="X810" s="104">
        <f t="shared" si="223"/>
        <v>2.5011431605242889</v>
      </c>
      <c r="Y810" s="103">
        <v>0</v>
      </c>
      <c r="Z810" s="104">
        <f t="shared" si="224"/>
        <v>0</v>
      </c>
      <c r="AA810" s="103">
        <v>0</v>
      </c>
      <c r="AB810" s="105">
        <f t="shared" si="225"/>
        <v>0</v>
      </c>
      <c r="AC810" s="106">
        <f t="shared" si="230"/>
        <v>4.125</v>
      </c>
      <c r="AD810" s="105">
        <f t="shared" si="226"/>
        <v>12.659160168297781</v>
      </c>
    </row>
    <row r="811" spans="1:30" x14ac:dyDescent="0.2">
      <c r="A811" s="101">
        <v>39525</v>
      </c>
      <c r="B811" s="113" t="s">
        <v>102</v>
      </c>
      <c r="C811" s="103">
        <v>0</v>
      </c>
      <c r="D811" s="104">
        <f t="shared" si="227"/>
        <v>0</v>
      </c>
      <c r="E811" s="103">
        <v>0</v>
      </c>
      <c r="F811" s="104">
        <f t="shared" si="228"/>
        <v>0</v>
      </c>
      <c r="G811" s="103">
        <v>0</v>
      </c>
      <c r="H811" s="104">
        <f t="shared" si="229"/>
        <v>0</v>
      </c>
      <c r="I811" s="103">
        <v>0.61299999999999999</v>
      </c>
      <c r="J811" s="99">
        <f t="shared" si="216"/>
        <v>1.8812279231918883</v>
      </c>
      <c r="K811" s="103">
        <v>0</v>
      </c>
      <c r="L811" s="104">
        <f t="shared" si="217"/>
        <v>0</v>
      </c>
      <c r="M811" s="103">
        <v>0</v>
      </c>
      <c r="N811" s="99">
        <f t="shared" si="218"/>
        <v>0</v>
      </c>
      <c r="O811" s="103">
        <v>1.419</v>
      </c>
      <c r="P811" s="104">
        <f t="shared" si="219"/>
        <v>4.3547510978944368</v>
      </c>
      <c r="Q811" s="103">
        <v>0.38500000000000001</v>
      </c>
      <c r="R811" s="99">
        <f t="shared" si="220"/>
        <v>1.1815216157077928</v>
      </c>
      <c r="S811" s="103">
        <v>0</v>
      </c>
      <c r="T811" s="104">
        <f t="shared" si="221"/>
        <v>0</v>
      </c>
      <c r="U811" s="103">
        <v>0</v>
      </c>
      <c r="V811" s="104">
        <f t="shared" si="222"/>
        <v>0</v>
      </c>
      <c r="W811" s="103">
        <v>1.26</v>
      </c>
      <c r="X811" s="104">
        <f t="shared" si="223"/>
        <v>3.8667980150436856</v>
      </c>
      <c r="Y811" s="103">
        <v>0</v>
      </c>
      <c r="Z811" s="104">
        <f t="shared" si="224"/>
        <v>0</v>
      </c>
      <c r="AA811" s="103">
        <v>0</v>
      </c>
      <c r="AB811" s="105">
        <f t="shared" si="225"/>
        <v>0</v>
      </c>
      <c r="AC811" s="106">
        <f t="shared" si="230"/>
        <v>3.6769999999999996</v>
      </c>
      <c r="AD811" s="105">
        <f t="shared" si="226"/>
        <v>11.284298651837801</v>
      </c>
    </row>
    <row r="812" spans="1:30" x14ac:dyDescent="0.2">
      <c r="A812" s="101">
        <v>39526</v>
      </c>
      <c r="B812" s="113" t="s">
        <v>103</v>
      </c>
      <c r="C812" s="103">
        <v>0</v>
      </c>
      <c r="D812" s="104">
        <f t="shared" si="227"/>
        <v>0</v>
      </c>
      <c r="E812" s="103">
        <v>0</v>
      </c>
      <c r="F812" s="104">
        <f t="shared" si="228"/>
        <v>0</v>
      </c>
      <c r="G812" s="103">
        <v>0</v>
      </c>
      <c r="H812" s="104">
        <f t="shared" si="229"/>
        <v>0</v>
      </c>
      <c r="I812" s="103">
        <v>0.97</v>
      </c>
      <c r="J812" s="99">
        <f t="shared" si="216"/>
        <v>2.9768206941209328</v>
      </c>
      <c r="K812" s="103">
        <v>0</v>
      </c>
      <c r="L812" s="104">
        <f t="shared" si="217"/>
        <v>0</v>
      </c>
      <c r="M812" s="103">
        <v>0</v>
      </c>
      <c r="N812" s="99">
        <f t="shared" si="218"/>
        <v>0</v>
      </c>
      <c r="O812" s="103">
        <v>1.4139999999999999</v>
      </c>
      <c r="P812" s="104">
        <f t="shared" si="219"/>
        <v>4.3394066613268025</v>
      </c>
      <c r="Q812" s="103">
        <v>0.56100000000000005</v>
      </c>
      <c r="R812" s="99">
        <f t="shared" si="220"/>
        <v>1.7216457828884981</v>
      </c>
      <c r="S812" s="103">
        <v>0</v>
      </c>
      <c r="T812" s="104">
        <f t="shared" si="221"/>
        <v>0</v>
      </c>
      <c r="U812" s="103">
        <v>0</v>
      </c>
      <c r="V812" s="104">
        <f t="shared" si="222"/>
        <v>0</v>
      </c>
      <c r="W812" s="103">
        <v>0.33700000000000002</v>
      </c>
      <c r="X812" s="104">
        <f t="shared" si="223"/>
        <v>1.0342150246585096</v>
      </c>
      <c r="Y812" s="103">
        <v>0</v>
      </c>
      <c r="Z812" s="104">
        <f t="shared" si="224"/>
        <v>0</v>
      </c>
      <c r="AA812" s="103">
        <v>0</v>
      </c>
      <c r="AB812" s="105">
        <f t="shared" si="225"/>
        <v>0</v>
      </c>
      <c r="AC812" s="106">
        <f t="shared" si="230"/>
        <v>3.282</v>
      </c>
      <c r="AD812" s="105">
        <f t="shared" si="226"/>
        <v>10.072088162994744</v>
      </c>
    </row>
    <row r="813" spans="1:30" x14ac:dyDescent="0.2">
      <c r="A813" s="101">
        <v>39527</v>
      </c>
      <c r="B813" s="113" t="s">
        <v>104</v>
      </c>
      <c r="C813" s="103">
        <v>0</v>
      </c>
      <c r="D813" s="104">
        <f t="shared" si="227"/>
        <v>0</v>
      </c>
      <c r="E813" s="103">
        <v>0</v>
      </c>
      <c r="F813" s="104">
        <f t="shared" si="228"/>
        <v>0</v>
      </c>
      <c r="G813" s="103">
        <v>0</v>
      </c>
      <c r="H813" s="104">
        <f t="shared" si="229"/>
        <v>0</v>
      </c>
      <c r="I813" s="103">
        <v>0.32</v>
      </c>
      <c r="J813" s="99">
        <f t="shared" si="216"/>
        <v>0.98204394032855502</v>
      </c>
      <c r="K813" s="103">
        <v>0</v>
      </c>
      <c r="L813" s="104">
        <f t="shared" si="217"/>
        <v>0</v>
      </c>
      <c r="M813" s="103">
        <v>0</v>
      </c>
      <c r="N813" s="99">
        <f t="shared" si="218"/>
        <v>0</v>
      </c>
      <c r="O813" s="103">
        <v>1.41</v>
      </c>
      <c r="P813" s="104">
        <f t="shared" si="219"/>
        <v>4.3271311120726956</v>
      </c>
      <c r="Q813" s="103">
        <v>0.92400000000000004</v>
      </c>
      <c r="R813" s="99">
        <f t="shared" si="220"/>
        <v>2.835651877698703</v>
      </c>
      <c r="S813" s="103">
        <v>0</v>
      </c>
      <c r="T813" s="104">
        <f t="shared" si="221"/>
        <v>0</v>
      </c>
      <c r="U813" s="103">
        <v>0</v>
      </c>
      <c r="V813" s="104">
        <f t="shared" si="222"/>
        <v>0</v>
      </c>
      <c r="W813" s="103">
        <v>2.3E-2</v>
      </c>
      <c r="X813" s="104">
        <f t="shared" si="223"/>
        <v>7.0584408211114891E-2</v>
      </c>
      <c r="Y813" s="103">
        <v>0</v>
      </c>
      <c r="Z813" s="104">
        <f t="shared" si="224"/>
        <v>0</v>
      </c>
      <c r="AA813" s="103">
        <v>0</v>
      </c>
      <c r="AB813" s="105">
        <f t="shared" si="225"/>
        <v>0</v>
      </c>
      <c r="AC813" s="106">
        <f t="shared" si="230"/>
        <v>2.677</v>
      </c>
      <c r="AD813" s="105">
        <f t="shared" si="226"/>
        <v>8.2154113383110694</v>
      </c>
    </row>
    <row r="814" spans="1:30" x14ac:dyDescent="0.2">
      <c r="A814" s="101">
        <v>39528</v>
      </c>
      <c r="B814" s="113" t="s">
        <v>105</v>
      </c>
      <c r="C814" s="103">
        <v>0</v>
      </c>
      <c r="D814" s="104">
        <f t="shared" si="227"/>
        <v>0</v>
      </c>
      <c r="E814" s="103">
        <v>0</v>
      </c>
      <c r="F814" s="104">
        <f t="shared" si="228"/>
        <v>0</v>
      </c>
      <c r="G814" s="103">
        <v>0.58499999999999996</v>
      </c>
      <c r="H814" s="104">
        <f t="shared" si="229"/>
        <v>1.7952990784131397</v>
      </c>
      <c r="I814" s="103">
        <v>0.41499999999999998</v>
      </c>
      <c r="J814" s="99">
        <f t="shared" si="216"/>
        <v>1.2735882351135948</v>
      </c>
      <c r="K814" s="103">
        <v>0</v>
      </c>
      <c r="L814" s="104">
        <f t="shared" si="217"/>
        <v>0</v>
      </c>
      <c r="M814" s="103">
        <v>0</v>
      </c>
      <c r="N814" s="99">
        <f t="shared" si="218"/>
        <v>0</v>
      </c>
      <c r="O814" s="103">
        <v>1.409</v>
      </c>
      <c r="P814" s="104">
        <f t="shared" si="219"/>
        <v>4.3240622247591691</v>
      </c>
      <c r="Q814" s="103">
        <v>0.91600000000000004</v>
      </c>
      <c r="R814" s="99">
        <f t="shared" si="220"/>
        <v>2.8111007791904887</v>
      </c>
      <c r="S814" s="103">
        <v>0</v>
      </c>
      <c r="T814" s="104">
        <f t="shared" si="221"/>
        <v>0</v>
      </c>
      <c r="U814" s="103">
        <v>0</v>
      </c>
      <c r="V814" s="104">
        <f t="shared" si="222"/>
        <v>0</v>
      </c>
      <c r="W814" s="103">
        <v>0.49199999999999999</v>
      </c>
      <c r="X814" s="104">
        <f t="shared" si="223"/>
        <v>1.5098925582551534</v>
      </c>
      <c r="Y814" s="103">
        <v>0</v>
      </c>
      <c r="Z814" s="104">
        <f t="shared" si="224"/>
        <v>0</v>
      </c>
      <c r="AA814" s="103">
        <v>0</v>
      </c>
      <c r="AB814" s="105">
        <f t="shared" si="225"/>
        <v>0</v>
      </c>
      <c r="AC814" s="106">
        <f t="shared" si="230"/>
        <v>3.8169999999999997</v>
      </c>
      <c r="AD814" s="105">
        <f t="shared" si="226"/>
        <v>11.713942875731545</v>
      </c>
    </row>
    <row r="815" spans="1:30" x14ac:dyDescent="0.2">
      <c r="A815" s="101">
        <v>39529</v>
      </c>
      <c r="B815" s="113" t="s">
        <v>106</v>
      </c>
      <c r="C815" s="103">
        <v>0</v>
      </c>
      <c r="D815" s="104">
        <f t="shared" si="227"/>
        <v>0</v>
      </c>
      <c r="E815" s="103">
        <v>0</v>
      </c>
      <c r="F815" s="104">
        <f t="shared" si="228"/>
        <v>0</v>
      </c>
      <c r="G815" s="103">
        <v>0.59399999999999997</v>
      </c>
      <c r="H815" s="104">
        <f t="shared" si="229"/>
        <v>1.8229190642348803</v>
      </c>
      <c r="I815" s="103">
        <v>0.41699999999999998</v>
      </c>
      <c r="J815" s="99">
        <f t="shared" si="216"/>
        <v>1.2797260097406484</v>
      </c>
      <c r="K815" s="103">
        <v>0</v>
      </c>
      <c r="L815" s="104">
        <f t="shared" si="217"/>
        <v>0</v>
      </c>
      <c r="M815" s="103">
        <v>0</v>
      </c>
      <c r="N815" s="99">
        <f t="shared" si="218"/>
        <v>0</v>
      </c>
      <c r="O815" s="103">
        <v>1.4059999999999999</v>
      </c>
      <c r="P815" s="104">
        <f t="shared" si="219"/>
        <v>4.3148555628185887</v>
      </c>
      <c r="Q815" s="103">
        <v>0.91100000000000003</v>
      </c>
      <c r="R815" s="99">
        <f t="shared" si="220"/>
        <v>2.7957563426228553</v>
      </c>
      <c r="S815" s="103">
        <v>0</v>
      </c>
      <c r="T815" s="104">
        <f t="shared" si="221"/>
        <v>0</v>
      </c>
      <c r="U815" s="103">
        <v>0</v>
      </c>
      <c r="V815" s="104">
        <f t="shared" si="222"/>
        <v>0</v>
      </c>
      <c r="W815" s="103">
        <v>0.82899999999999996</v>
      </c>
      <c r="X815" s="104">
        <f t="shared" si="223"/>
        <v>2.544107582913663</v>
      </c>
      <c r="Y815" s="103">
        <v>0</v>
      </c>
      <c r="Z815" s="104">
        <f t="shared" si="224"/>
        <v>0</v>
      </c>
      <c r="AA815" s="103">
        <v>0</v>
      </c>
      <c r="AB815" s="105">
        <f t="shared" si="225"/>
        <v>0</v>
      </c>
      <c r="AC815" s="106">
        <f t="shared" si="230"/>
        <v>4.157</v>
      </c>
      <c r="AD815" s="105">
        <f t="shared" si="226"/>
        <v>12.757364562330636</v>
      </c>
    </row>
    <row r="816" spans="1:30" x14ac:dyDescent="0.2">
      <c r="A816" s="101">
        <v>39530</v>
      </c>
      <c r="B816" s="113" t="s">
        <v>107</v>
      </c>
      <c r="C816" s="103">
        <v>0</v>
      </c>
      <c r="D816" s="104">
        <f t="shared" si="227"/>
        <v>0</v>
      </c>
      <c r="E816" s="103">
        <v>0</v>
      </c>
      <c r="F816" s="104">
        <f t="shared" si="228"/>
        <v>0</v>
      </c>
      <c r="G816" s="103">
        <v>0.59399999999999997</v>
      </c>
      <c r="H816" s="104">
        <f t="shared" si="229"/>
        <v>1.8229190642348803</v>
      </c>
      <c r="I816" s="103">
        <v>0.97299999999999998</v>
      </c>
      <c r="J816" s="99">
        <f t="shared" si="216"/>
        <v>2.9860273560615127</v>
      </c>
      <c r="K816" s="103">
        <v>0</v>
      </c>
      <c r="L816" s="104">
        <f t="shared" si="217"/>
        <v>0</v>
      </c>
      <c r="M816" s="103">
        <v>0</v>
      </c>
      <c r="N816" s="99">
        <f t="shared" si="218"/>
        <v>0</v>
      </c>
      <c r="O816" s="103">
        <v>1.4039999999999999</v>
      </c>
      <c r="P816" s="104">
        <f t="shared" si="219"/>
        <v>4.3087177881915357</v>
      </c>
      <c r="Q816" s="103">
        <v>0.90800000000000003</v>
      </c>
      <c r="R816" s="99">
        <f t="shared" si="220"/>
        <v>2.7865496806822749</v>
      </c>
      <c r="S816" s="103">
        <v>0</v>
      </c>
      <c r="T816" s="104">
        <f t="shared" si="221"/>
        <v>0</v>
      </c>
      <c r="U816" s="103">
        <v>0</v>
      </c>
      <c r="V816" s="104">
        <f t="shared" si="222"/>
        <v>0</v>
      </c>
      <c r="W816" s="103">
        <v>0.21</v>
      </c>
      <c r="X816" s="104">
        <f t="shared" si="223"/>
        <v>0.6444663358406143</v>
      </c>
      <c r="Y816" s="103">
        <v>0</v>
      </c>
      <c r="Z816" s="104">
        <f t="shared" si="224"/>
        <v>0</v>
      </c>
      <c r="AA816" s="103">
        <v>0</v>
      </c>
      <c r="AB816" s="105">
        <f t="shared" si="225"/>
        <v>0</v>
      </c>
      <c r="AC816" s="106">
        <f t="shared" si="230"/>
        <v>4.0890000000000004</v>
      </c>
      <c r="AD816" s="105">
        <f t="shared" si="226"/>
        <v>12.54868022501082</v>
      </c>
    </row>
    <row r="817" spans="1:30" x14ac:dyDescent="0.2">
      <c r="A817" s="101">
        <v>39531</v>
      </c>
      <c r="B817" s="113" t="s">
        <v>108</v>
      </c>
      <c r="C817" s="103">
        <v>0</v>
      </c>
      <c r="D817" s="104">
        <f t="shared" si="227"/>
        <v>0</v>
      </c>
      <c r="E817" s="103">
        <v>0</v>
      </c>
      <c r="F817" s="104">
        <f t="shared" si="228"/>
        <v>0</v>
      </c>
      <c r="G817" s="103">
        <v>0.34899999999999998</v>
      </c>
      <c r="H817" s="104">
        <f t="shared" si="229"/>
        <v>1.0710416724208305</v>
      </c>
      <c r="I817" s="103">
        <v>0.56499999999999995</v>
      </c>
      <c r="J817" s="99">
        <f t="shared" si="216"/>
        <v>1.733921332142605</v>
      </c>
      <c r="K817" s="103">
        <v>0</v>
      </c>
      <c r="L817" s="104">
        <f t="shared" si="217"/>
        <v>0</v>
      </c>
      <c r="M817" s="103">
        <v>0</v>
      </c>
      <c r="N817" s="99">
        <f t="shared" si="218"/>
        <v>0</v>
      </c>
      <c r="O817" s="103">
        <v>0.97599999999999998</v>
      </c>
      <c r="P817" s="104">
        <f t="shared" si="219"/>
        <v>2.9952340180020931</v>
      </c>
      <c r="Q817" s="103">
        <v>0.64600000000000002</v>
      </c>
      <c r="R817" s="99">
        <f t="shared" si="220"/>
        <v>1.9825012045382706</v>
      </c>
      <c r="S817" s="103">
        <v>0</v>
      </c>
      <c r="T817" s="104">
        <f t="shared" si="221"/>
        <v>0</v>
      </c>
      <c r="U817" s="103">
        <v>0</v>
      </c>
      <c r="V817" s="104">
        <f t="shared" si="222"/>
        <v>0</v>
      </c>
      <c r="W817" s="103">
        <v>0</v>
      </c>
      <c r="X817" s="104">
        <f t="shared" si="223"/>
        <v>0</v>
      </c>
      <c r="Y817" s="103">
        <v>0</v>
      </c>
      <c r="Z817" s="104">
        <f t="shared" si="224"/>
        <v>0</v>
      </c>
      <c r="AA817" s="103">
        <v>0</v>
      </c>
      <c r="AB817" s="105">
        <f t="shared" si="225"/>
        <v>0</v>
      </c>
      <c r="AC817" s="106">
        <f t="shared" si="230"/>
        <v>2.536</v>
      </c>
      <c r="AD817" s="105">
        <f t="shared" si="226"/>
        <v>7.7826982271037988</v>
      </c>
    </row>
    <row r="818" spans="1:30" x14ac:dyDescent="0.2">
      <c r="A818" s="101">
        <v>39532</v>
      </c>
      <c r="B818" s="113" t="s">
        <v>109</v>
      </c>
      <c r="C818" s="103">
        <v>0</v>
      </c>
      <c r="D818" s="104">
        <f t="shared" si="227"/>
        <v>0</v>
      </c>
      <c r="E818" s="103">
        <v>0</v>
      </c>
      <c r="F818" s="104">
        <f t="shared" si="228"/>
        <v>0</v>
      </c>
      <c r="G818" s="103">
        <v>0.46500000000000002</v>
      </c>
      <c r="H818" s="104">
        <f t="shared" si="229"/>
        <v>1.4270326007899317</v>
      </c>
      <c r="I818" s="103">
        <v>0</v>
      </c>
      <c r="J818" s="99">
        <f t="shared" si="216"/>
        <v>0</v>
      </c>
      <c r="K818" s="103">
        <v>0</v>
      </c>
      <c r="L818" s="104">
        <f t="shared" si="217"/>
        <v>0</v>
      </c>
      <c r="M818" s="103">
        <v>0</v>
      </c>
      <c r="N818" s="99">
        <f t="shared" si="218"/>
        <v>0</v>
      </c>
      <c r="O818" s="103">
        <v>1.339</v>
      </c>
      <c r="P818" s="104">
        <f t="shared" si="219"/>
        <v>4.109240112812298</v>
      </c>
      <c r="Q818" s="103">
        <v>0.92300000000000004</v>
      </c>
      <c r="R818" s="99">
        <f t="shared" si="220"/>
        <v>2.832582990385176</v>
      </c>
      <c r="S818" s="103">
        <v>0</v>
      </c>
      <c r="T818" s="104">
        <f t="shared" si="221"/>
        <v>0</v>
      </c>
      <c r="U818" s="103">
        <v>0</v>
      </c>
      <c r="V818" s="104">
        <f t="shared" si="222"/>
        <v>0</v>
      </c>
      <c r="W818" s="103">
        <v>1.4999999999999999E-2</v>
      </c>
      <c r="X818" s="104">
        <f t="shared" si="223"/>
        <v>4.6033309702901017E-2</v>
      </c>
      <c r="Y818" s="103">
        <v>0</v>
      </c>
      <c r="Z818" s="104">
        <f t="shared" si="224"/>
        <v>0</v>
      </c>
      <c r="AA818" s="103">
        <v>0</v>
      </c>
      <c r="AB818" s="105">
        <f t="shared" si="225"/>
        <v>0</v>
      </c>
      <c r="AC818" s="106">
        <f t="shared" si="230"/>
        <v>2.7420000000000004</v>
      </c>
      <c r="AD818" s="105">
        <f t="shared" si="226"/>
        <v>8.4148890136903081</v>
      </c>
    </row>
    <row r="819" spans="1:30" x14ac:dyDescent="0.2">
      <c r="A819" s="101">
        <v>39533</v>
      </c>
      <c r="B819" s="113" t="s">
        <v>110</v>
      </c>
      <c r="C819" s="103">
        <v>0</v>
      </c>
      <c r="D819" s="104">
        <f t="shared" si="227"/>
        <v>0</v>
      </c>
      <c r="E819" s="103">
        <v>0</v>
      </c>
      <c r="F819" s="104">
        <f t="shared" si="228"/>
        <v>0</v>
      </c>
      <c r="G819" s="103">
        <v>0.58499999999999996</v>
      </c>
      <c r="H819" s="104">
        <f t="shared" si="229"/>
        <v>1.7952990784131397</v>
      </c>
      <c r="I819" s="103">
        <v>0.505</v>
      </c>
      <c r="J819" s="99">
        <f t="shared" si="216"/>
        <v>1.5497880933310009</v>
      </c>
      <c r="K819" s="103">
        <v>0</v>
      </c>
      <c r="L819" s="104">
        <f t="shared" si="217"/>
        <v>0</v>
      </c>
      <c r="M819" s="103">
        <v>0</v>
      </c>
      <c r="N819" s="99">
        <f t="shared" si="218"/>
        <v>0</v>
      </c>
      <c r="O819" s="103">
        <v>1.3979999999999999</v>
      </c>
      <c r="P819" s="104">
        <f t="shared" si="219"/>
        <v>4.2903044643103749</v>
      </c>
      <c r="Q819" s="103">
        <v>0.91</v>
      </c>
      <c r="R819" s="99">
        <f t="shared" si="220"/>
        <v>2.7926874553093284</v>
      </c>
      <c r="S819" s="103">
        <v>0</v>
      </c>
      <c r="T819" s="104">
        <f t="shared" si="221"/>
        <v>0</v>
      </c>
      <c r="U819" s="103">
        <v>0</v>
      </c>
      <c r="V819" s="104">
        <f t="shared" si="222"/>
        <v>0</v>
      </c>
      <c r="W819" s="103">
        <v>0</v>
      </c>
      <c r="X819" s="104">
        <f t="shared" si="223"/>
        <v>0</v>
      </c>
      <c r="Y819" s="103">
        <v>0</v>
      </c>
      <c r="Z819" s="104">
        <f t="shared" si="224"/>
        <v>0</v>
      </c>
      <c r="AA819" s="103">
        <v>0</v>
      </c>
      <c r="AB819" s="105">
        <f t="shared" si="225"/>
        <v>0</v>
      </c>
      <c r="AC819" s="106">
        <f t="shared" si="230"/>
        <v>3.3979999999999997</v>
      </c>
      <c r="AD819" s="105">
        <f t="shared" si="226"/>
        <v>10.428079091363843</v>
      </c>
    </row>
    <row r="820" spans="1:30" x14ac:dyDescent="0.2">
      <c r="A820" s="101">
        <v>39534</v>
      </c>
      <c r="B820" s="113" t="s">
        <v>111</v>
      </c>
      <c r="C820" s="103">
        <v>0</v>
      </c>
      <c r="D820" s="104">
        <f t="shared" si="227"/>
        <v>0</v>
      </c>
      <c r="E820" s="103">
        <v>0</v>
      </c>
      <c r="F820" s="104">
        <f t="shared" si="228"/>
        <v>0</v>
      </c>
      <c r="G820" s="103">
        <v>0.56000000000000005</v>
      </c>
      <c r="H820" s="104">
        <f t="shared" si="229"/>
        <v>1.7185768955749714</v>
      </c>
      <c r="I820" s="103">
        <v>0.27400000000000002</v>
      </c>
      <c r="J820" s="99">
        <f t="shared" si="216"/>
        <v>0.84087512390632524</v>
      </c>
      <c r="K820" s="103">
        <v>0</v>
      </c>
      <c r="L820" s="104">
        <f t="shared" si="217"/>
        <v>0</v>
      </c>
      <c r="M820" s="103">
        <v>0</v>
      </c>
      <c r="N820" s="99">
        <f t="shared" si="218"/>
        <v>0</v>
      </c>
      <c r="O820" s="103">
        <v>1.3939999999999999</v>
      </c>
      <c r="P820" s="104">
        <f t="shared" si="219"/>
        <v>4.278028915056268</v>
      </c>
      <c r="Q820" s="103">
        <v>0.90500000000000003</v>
      </c>
      <c r="R820" s="99">
        <f t="shared" si="220"/>
        <v>2.777343018741695</v>
      </c>
      <c r="S820" s="103">
        <v>0</v>
      </c>
      <c r="T820" s="104">
        <f t="shared" si="221"/>
        <v>0</v>
      </c>
      <c r="U820" s="103">
        <v>0</v>
      </c>
      <c r="V820" s="104">
        <f t="shared" si="222"/>
        <v>0</v>
      </c>
      <c r="W820" s="103">
        <v>0</v>
      </c>
      <c r="X820" s="104">
        <f t="shared" si="223"/>
        <v>0</v>
      </c>
      <c r="Y820" s="103">
        <v>0</v>
      </c>
      <c r="Z820" s="104">
        <f t="shared" si="224"/>
        <v>0</v>
      </c>
      <c r="AA820" s="103">
        <v>0</v>
      </c>
      <c r="AB820" s="105">
        <f t="shared" si="225"/>
        <v>0</v>
      </c>
      <c r="AC820" s="106">
        <f t="shared" si="230"/>
        <v>3.133</v>
      </c>
      <c r="AD820" s="105">
        <f t="shared" si="226"/>
        <v>9.6148239532792594</v>
      </c>
    </row>
    <row r="821" spans="1:30" x14ac:dyDescent="0.2">
      <c r="A821" s="101">
        <v>39535</v>
      </c>
      <c r="B821" s="113" t="s">
        <v>112</v>
      </c>
      <c r="C821" s="103">
        <v>0</v>
      </c>
      <c r="D821" s="104">
        <f t="shared" si="227"/>
        <v>0</v>
      </c>
      <c r="E821" s="103">
        <v>0</v>
      </c>
      <c r="F821" s="104">
        <f t="shared" si="228"/>
        <v>0</v>
      </c>
      <c r="G821" s="103">
        <v>0.59099999999999997</v>
      </c>
      <c r="H821" s="104">
        <f t="shared" si="229"/>
        <v>1.8137124022943001</v>
      </c>
      <c r="I821" s="103">
        <v>0</v>
      </c>
      <c r="J821" s="99">
        <f t="shared" si="216"/>
        <v>0</v>
      </c>
      <c r="K821" s="103">
        <v>0</v>
      </c>
      <c r="L821" s="104">
        <f t="shared" si="217"/>
        <v>0</v>
      </c>
      <c r="M821" s="103">
        <v>0</v>
      </c>
      <c r="N821" s="99">
        <f t="shared" si="218"/>
        <v>0</v>
      </c>
      <c r="O821" s="103">
        <v>1.3939999999999999</v>
      </c>
      <c r="P821" s="104">
        <f t="shared" si="219"/>
        <v>4.278028915056268</v>
      </c>
      <c r="Q821" s="103">
        <v>0.90500000000000003</v>
      </c>
      <c r="R821" s="99">
        <f t="shared" si="220"/>
        <v>2.777343018741695</v>
      </c>
      <c r="S821" s="103">
        <v>0</v>
      </c>
      <c r="T821" s="104">
        <f t="shared" si="221"/>
        <v>0</v>
      </c>
      <c r="U821" s="103">
        <v>0</v>
      </c>
      <c r="V821" s="104">
        <f t="shared" si="222"/>
        <v>0</v>
      </c>
      <c r="W821" s="103">
        <v>0.73899999999999999</v>
      </c>
      <c r="X821" s="104">
        <f t="shared" si="223"/>
        <v>2.2679077246962569</v>
      </c>
      <c r="Y821" s="103">
        <v>0</v>
      </c>
      <c r="Z821" s="104">
        <f t="shared" si="224"/>
        <v>0</v>
      </c>
      <c r="AA821" s="103">
        <v>0</v>
      </c>
      <c r="AB821" s="105">
        <f t="shared" si="225"/>
        <v>0</v>
      </c>
      <c r="AC821" s="106">
        <f t="shared" si="230"/>
        <v>3.6289999999999996</v>
      </c>
      <c r="AD821" s="105">
        <f t="shared" si="226"/>
        <v>11.136992060788518</v>
      </c>
    </row>
    <row r="822" spans="1:30" x14ac:dyDescent="0.2">
      <c r="A822" s="101">
        <v>39536</v>
      </c>
      <c r="B822" s="113" t="s">
        <v>113</v>
      </c>
      <c r="C822" s="103">
        <v>0</v>
      </c>
      <c r="D822" s="104">
        <f t="shared" si="227"/>
        <v>0</v>
      </c>
      <c r="E822" s="103">
        <v>0</v>
      </c>
      <c r="F822" s="104">
        <f t="shared" si="228"/>
        <v>0</v>
      </c>
      <c r="G822" s="103">
        <v>0.20100000000000001</v>
      </c>
      <c r="H822" s="104">
        <f t="shared" si="229"/>
        <v>0.61684635001887367</v>
      </c>
      <c r="I822" s="103">
        <v>0.182</v>
      </c>
      <c r="J822" s="99">
        <f t="shared" si="216"/>
        <v>0.55853749106186568</v>
      </c>
      <c r="K822" s="103">
        <v>0</v>
      </c>
      <c r="L822" s="104">
        <f t="shared" si="217"/>
        <v>0</v>
      </c>
      <c r="M822" s="103">
        <v>0</v>
      </c>
      <c r="N822" s="99">
        <f t="shared" si="218"/>
        <v>0</v>
      </c>
      <c r="O822" s="103">
        <v>1.393</v>
      </c>
      <c r="P822" s="104">
        <f t="shared" si="219"/>
        <v>4.2749600277427415</v>
      </c>
      <c r="Q822" s="103">
        <v>0.89800000000000002</v>
      </c>
      <c r="R822" s="99">
        <f t="shared" si="220"/>
        <v>2.7558608075470077</v>
      </c>
      <c r="S822" s="103">
        <v>0</v>
      </c>
      <c r="T822" s="104">
        <f t="shared" si="221"/>
        <v>0</v>
      </c>
      <c r="U822" s="103">
        <v>0</v>
      </c>
      <c r="V822" s="104">
        <f t="shared" si="222"/>
        <v>0</v>
      </c>
      <c r="W822" s="103">
        <v>2.1999999999999999E-2</v>
      </c>
      <c r="X822" s="104">
        <f t="shared" si="223"/>
        <v>6.7515520897588166E-2</v>
      </c>
      <c r="Y822" s="103">
        <v>0</v>
      </c>
      <c r="Z822" s="104">
        <f t="shared" si="224"/>
        <v>0</v>
      </c>
      <c r="AA822" s="103">
        <v>0</v>
      </c>
      <c r="AB822" s="105">
        <f t="shared" si="225"/>
        <v>0</v>
      </c>
      <c r="AC822" s="106">
        <f t="shared" si="230"/>
        <v>2.6959999999999997</v>
      </c>
      <c r="AD822" s="105">
        <f t="shared" si="226"/>
        <v>8.2737201972680747</v>
      </c>
    </row>
    <row r="823" spans="1:30" x14ac:dyDescent="0.2">
      <c r="A823" s="101">
        <v>39537</v>
      </c>
      <c r="B823" s="113" t="s">
        <v>114</v>
      </c>
      <c r="C823" s="103">
        <v>0</v>
      </c>
      <c r="D823" s="104">
        <f t="shared" si="227"/>
        <v>0</v>
      </c>
      <c r="E823" s="103">
        <v>0</v>
      </c>
      <c r="F823" s="104">
        <f t="shared" si="228"/>
        <v>0</v>
      </c>
      <c r="G823" s="103">
        <v>0</v>
      </c>
      <c r="H823" s="104">
        <f t="shared" si="229"/>
        <v>0</v>
      </c>
      <c r="I823" s="103">
        <v>0.98899999999999999</v>
      </c>
      <c r="J823" s="99">
        <f t="shared" si="216"/>
        <v>3.0351295530779407</v>
      </c>
      <c r="K823" s="103">
        <v>0</v>
      </c>
      <c r="L823" s="104">
        <f t="shared" si="217"/>
        <v>0</v>
      </c>
      <c r="M823" s="103">
        <v>0</v>
      </c>
      <c r="N823" s="99">
        <f t="shared" si="218"/>
        <v>0</v>
      </c>
      <c r="O823" s="103">
        <v>1.3919999999999999</v>
      </c>
      <c r="P823" s="104">
        <f t="shared" si="219"/>
        <v>4.2718911404292141</v>
      </c>
      <c r="Q823" s="103">
        <v>0.89700000000000002</v>
      </c>
      <c r="R823" s="99">
        <f t="shared" si="220"/>
        <v>2.7527919202334807</v>
      </c>
      <c r="S823" s="103">
        <v>0</v>
      </c>
      <c r="T823" s="104">
        <f t="shared" si="221"/>
        <v>0</v>
      </c>
      <c r="U823" s="103">
        <v>0</v>
      </c>
      <c r="V823" s="104">
        <f t="shared" si="222"/>
        <v>0</v>
      </c>
      <c r="W823" s="103">
        <v>0</v>
      </c>
      <c r="X823" s="104">
        <f t="shared" si="223"/>
        <v>0</v>
      </c>
      <c r="Y823" s="103">
        <v>0</v>
      </c>
      <c r="Z823" s="104">
        <f t="shared" si="224"/>
        <v>0</v>
      </c>
      <c r="AA823" s="103">
        <v>0</v>
      </c>
      <c r="AB823" s="105">
        <f t="shared" si="225"/>
        <v>0</v>
      </c>
      <c r="AC823" s="106">
        <f t="shared" si="230"/>
        <v>3.2779999999999996</v>
      </c>
      <c r="AD823" s="105">
        <f t="shared" si="226"/>
        <v>10.059812613740634</v>
      </c>
    </row>
    <row r="824" spans="1:30" x14ac:dyDescent="0.2">
      <c r="A824" s="101">
        <v>39538</v>
      </c>
      <c r="B824" s="113" t="s">
        <v>206</v>
      </c>
      <c r="C824" s="103">
        <v>0</v>
      </c>
      <c r="D824" s="104">
        <f t="shared" si="227"/>
        <v>0</v>
      </c>
      <c r="E824" s="103">
        <v>0</v>
      </c>
      <c r="F824" s="104">
        <f t="shared" si="228"/>
        <v>0</v>
      </c>
      <c r="G824" s="103">
        <v>0</v>
      </c>
      <c r="H824" s="104">
        <f t="shared" si="229"/>
        <v>0</v>
      </c>
      <c r="I824" s="103">
        <v>0.19800000000000001</v>
      </c>
      <c r="J824" s="99">
        <f t="shared" si="216"/>
        <v>0.60763968807829349</v>
      </c>
      <c r="K824" s="103">
        <v>0</v>
      </c>
      <c r="L824" s="104">
        <f t="shared" si="217"/>
        <v>0</v>
      </c>
      <c r="M824" s="103">
        <v>0</v>
      </c>
      <c r="N824" s="99">
        <f t="shared" si="218"/>
        <v>0</v>
      </c>
      <c r="O824" s="103">
        <v>1.3959999999999999</v>
      </c>
      <c r="P824" s="104">
        <f t="shared" si="219"/>
        <v>4.2841666896833219</v>
      </c>
      <c r="Q824" s="103">
        <v>0.89700000000000002</v>
      </c>
      <c r="R824" s="99">
        <f t="shared" si="220"/>
        <v>2.7527919202334807</v>
      </c>
      <c r="S824" s="103">
        <v>0</v>
      </c>
      <c r="T824" s="104">
        <f t="shared" si="221"/>
        <v>0</v>
      </c>
      <c r="U824" s="103">
        <v>0</v>
      </c>
      <c r="V824" s="104">
        <f t="shared" si="222"/>
        <v>0</v>
      </c>
      <c r="W824" s="103">
        <v>0</v>
      </c>
      <c r="X824" s="104">
        <f t="shared" si="223"/>
        <v>0</v>
      </c>
      <c r="Y824" s="103">
        <v>0</v>
      </c>
      <c r="Z824" s="104">
        <f t="shared" si="224"/>
        <v>0</v>
      </c>
      <c r="AA824" s="103">
        <v>0</v>
      </c>
      <c r="AB824" s="105">
        <f t="shared" si="225"/>
        <v>0</v>
      </c>
      <c r="AC824" s="106">
        <f t="shared" si="230"/>
        <v>2.4909999999999997</v>
      </c>
      <c r="AD824" s="105">
        <f t="shared" si="226"/>
        <v>7.6445982979950946</v>
      </c>
    </row>
    <row r="825" spans="1:30" x14ac:dyDescent="0.2">
      <c r="A825" s="101">
        <v>39539</v>
      </c>
      <c r="B825" s="113" t="s">
        <v>207</v>
      </c>
      <c r="C825" s="103">
        <v>0</v>
      </c>
      <c r="D825" s="104">
        <f t="shared" si="227"/>
        <v>0</v>
      </c>
      <c r="E825" s="103">
        <v>0</v>
      </c>
      <c r="F825" s="104">
        <f t="shared" si="228"/>
        <v>0</v>
      </c>
      <c r="G825" s="103">
        <v>0.11</v>
      </c>
      <c r="H825" s="104">
        <f t="shared" si="229"/>
        <v>0.33757760448794083</v>
      </c>
      <c r="I825" s="103">
        <v>0</v>
      </c>
      <c r="J825" s="99">
        <f t="shared" si="216"/>
        <v>0</v>
      </c>
      <c r="K825" s="103">
        <v>0</v>
      </c>
      <c r="L825" s="104">
        <f t="shared" si="217"/>
        <v>0</v>
      </c>
      <c r="M825" s="103">
        <v>0</v>
      </c>
      <c r="N825" s="99">
        <f t="shared" si="218"/>
        <v>0</v>
      </c>
      <c r="O825" s="103">
        <v>0.433</v>
      </c>
      <c r="P825" s="104">
        <f t="shared" si="219"/>
        <v>1.328828206757076</v>
      </c>
      <c r="Q825" s="103">
        <v>0.27900000000000003</v>
      </c>
      <c r="R825" s="99">
        <f t="shared" si="220"/>
        <v>0.85621956047395897</v>
      </c>
      <c r="S825" s="103">
        <v>0</v>
      </c>
      <c r="T825" s="104">
        <f t="shared" si="221"/>
        <v>0</v>
      </c>
      <c r="U825" s="103">
        <v>0</v>
      </c>
      <c r="V825" s="104">
        <f t="shared" si="222"/>
        <v>0</v>
      </c>
      <c r="W825" s="103">
        <v>0</v>
      </c>
      <c r="X825" s="104">
        <f t="shared" si="223"/>
        <v>0</v>
      </c>
      <c r="Y825" s="103">
        <v>0</v>
      </c>
      <c r="Z825" s="104">
        <f t="shared" si="224"/>
        <v>0</v>
      </c>
      <c r="AA825" s="103">
        <v>0</v>
      </c>
      <c r="AB825" s="105">
        <f t="shared" si="225"/>
        <v>0</v>
      </c>
      <c r="AC825" s="106">
        <f t="shared" si="230"/>
        <v>0.82200000000000006</v>
      </c>
      <c r="AD825" s="105">
        <f t="shared" si="226"/>
        <v>2.5226253717189762</v>
      </c>
    </row>
    <row r="826" spans="1:30" x14ac:dyDescent="0.2">
      <c r="A826" s="101">
        <v>39540</v>
      </c>
      <c r="B826" s="113" t="s">
        <v>208</v>
      </c>
      <c r="C826" s="103">
        <v>0</v>
      </c>
      <c r="D826" s="104">
        <f t="shared" si="227"/>
        <v>0</v>
      </c>
      <c r="E826" s="103">
        <v>0</v>
      </c>
      <c r="F826" s="104">
        <f t="shared" si="228"/>
        <v>0</v>
      </c>
      <c r="G826" s="103">
        <v>0.114</v>
      </c>
      <c r="H826" s="104">
        <f t="shared" si="229"/>
        <v>0.34985315374204773</v>
      </c>
      <c r="I826" s="103">
        <v>0.50600000000000001</v>
      </c>
      <c r="J826" s="99">
        <f t="shared" si="216"/>
        <v>1.5528569806445278</v>
      </c>
      <c r="K826" s="103">
        <v>0</v>
      </c>
      <c r="L826" s="104">
        <f t="shared" si="217"/>
        <v>0</v>
      </c>
      <c r="M826" s="103">
        <v>0</v>
      </c>
      <c r="N826" s="99">
        <f t="shared" si="218"/>
        <v>0</v>
      </c>
      <c r="O826" s="103">
        <v>0.55800000000000005</v>
      </c>
      <c r="P826" s="104">
        <f t="shared" si="219"/>
        <v>1.7124391209479179</v>
      </c>
      <c r="Q826" s="103">
        <v>0.46200000000000002</v>
      </c>
      <c r="R826" s="99">
        <f t="shared" si="220"/>
        <v>1.4178259388493515</v>
      </c>
      <c r="S826" s="103">
        <v>0</v>
      </c>
      <c r="T826" s="104">
        <f t="shared" si="221"/>
        <v>0</v>
      </c>
      <c r="U826" s="103">
        <v>0</v>
      </c>
      <c r="V826" s="104">
        <f t="shared" si="222"/>
        <v>0</v>
      </c>
      <c r="W826" s="103">
        <v>0.504</v>
      </c>
      <c r="X826" s="104">
        <f t="shared" si="223"/>
        <v>1.5467192060174741</v>
      </c>
      <c r="Y826" s="103">
        <v>0</v>
      </c>
      <c r="Z826" s="104">
        <f t="shared" si="224"/>
        <v>0</v>
      </c>
      <c r="AA826" s="103">
        <v>0</v>
      </c>
      <c r="AB826" s="105">
        <f t="shared" si="225"/>
        <v>0</v>
      </c>
      <c r="AC826" s="106">
        <f t="shared" si="230"/>
        <v>2.1440000000000001</v>
      </c>
      <c r="AD826" s="105">
        <f t="shared" si="226"/>
        <v>6.5796944002013191</v>
      </c>
    </row>
    <row r="827" spans="1:30" x14ac:dyDescent="0.2">
      <c r="A827" s="101">
        <v>39541</v>
      </c>
      <c r="B827" s="113" t="s">
        <v>209</v>
      </c>
      <c r="C827" s="103">
        <v>0</v>
      </c>
      <c r="D827" s="104">
        <f t="shared" si="227"/>
        <v>0</v>
      </c>
      <c r="E827" s="103">
        <v>0</v>
      </c>
      <c r="F827" s="104">
        <f t="shared" si="228"/>
        <v>0</v>
      </c>
      <c r="G827" s="103">
        <v>0</v>
      </c>
      <c r="H827" s="104">
        <f t="shared" si="229"/>
        <v>0</v>
      </c>
      <c r="I827" s="103">
        <v>0.97099999999999997</v>
      </c>
      <c r="J827" s="99">
        <f t="shared" si="216"/>
        <v>2.9798895814344593</v>
      </c>
      <c r="K827" s="103">
        <v>0</v>
      </c>
      <c r="L827" s="104">
        <f t="shared" si="217"/>
        <v>0</v>
      </c>
      <c r="M827" s="103">
        <v>0</v>
      </c>
      <c r="N827" s="99">
        <f t="shared" si="218"/>
        <v>0</v>
      </c>
      <c r="O827" s="103">
        <v>1.3939999999999999</v>
      </c>
      <c r="P827" s="104">
        <f t="shared" si="219"/>
        <v>4.278028915056268</v>
      </c>
      <c r="Q827" s="103">
        <v>0.92700000000000005</v>
      </c>
      <c r="R827" s="99">
        <f t="shared" si="220"/>
        <v>2.8448585396392829</v>
      </c>
      <c r="S827" s="103">
        <v>0</v>
      </c>
      <c r="T827" s="104">
        <f t="shared" si="221"/>
        <v>0</v>
      </c>
      <c r="U827" s="103">
        <v>0</v>
      </c>
      <c r="V827" s="104">
        <f t="shared" si="222"/>
        <v>0</v>
      </c>
      <c r="W827" s="103">
        <v>0.27700000000000002</v>
      </c>
      <c r="X827" s="104">
        <f t="shared" si="223"/>
        <v>0.85008178584690552</v>
      </c>
      <c r="Y827" s="103">
        <v>0</v>
      </c>
      <c r="Z827" s="104">
        <f t="shared" si="224"/>
        <v>0</v>
      </c>
      <c r="AA827" s="103">
        <v>0</v>
      </c>
      <c r="AB827" s="105">
        <f t="shared" si="225"/>
        <v>0</v>
      </c>
      <c r="AC827" s="106">
        <f t="shared" si="230"/>
        <v>3.569</v>
      </c>
      <c r="AD827" s="105">
        <f t="shared" si="226"/>
        <v>10.952858821976916</v>
      </c>
    </row>
    <row r="828" spans="1:30" x14ac:dyDescent="0.2">
      <c r="A828" s="101">
        <v>39542</v>
      </c>
      <c r="B828" s="113" t="s">
        <v>210</v>
      </c>
      <c r="C828" s="103">
        <v>0</v>
      </c>
      <c r="D828" s="104">
        <f t="shared" si="227"/>
        <v>0</v>
      </c>
      <c r="E828" s="103">
        <v>0</v>
      </c>
      <c r="F828" s="104">
        <f t="shared" si="228"/>
        <v>0</v>
      </c>
      <c r="G828" s="103">
        <v>0.113</v>
      </c>
      <c r="H828" s="104">
        <f t="shared" si="229"/>
        <v>0.346784266428521</v>
      </c>
      <c r="I828" s="103">
        <v>0</v>
      </c>
      <c r="J828" s="99">
        <f t="shared" si="216"/>
        <v>0</v>
      </c>
      <c r="K828" s="103">
        <v>0</v>
      </c>
      <c r="L828" s="104">
        <f t="shared" si="217"/>
        <v>0</v>
      </c>
      <c r="M828" s="103">
        <v>0</v>
      </c>
      <c r="N828" s="99">
        <f t="shared" si="218"/>
        <v>0</v>
      </c>
      <c r="O828" s="103">
        <v>1.389</v>
      </c>
      <c r="P828" s="104">
        <f t="shared" si="219"/>
        <v>4.2626844784886346</v>
      </c>
      <c r="Q828" s="103">
        <v>0.91800000000000004</v>
      </c>
      <c r="R828" s="99">
        <f t="shared" si="220"/>
        <v>2.8172385538175422</v>
      </c>
      <c r="S828" s="103">
        <v>0</v>
      </c>
      <c r="T828" s="104">
        <f t="shared" si="221"/>
        <v>0</v>
      </c>
      <c r="U828" s="103">
        <v>0</v>
      </c>
      <c r="V828" s="104">
        <f t="shared" si="222"/>
        <v>0</v>
      </c>
      <c r="W828" s="103">
        <v>0</v>
      </c>
      <c r="X828" s="104">
        <f t="shared" si="223"/>
        <v>0</v>
      </c>
      <c r="Y828" s="103">
        <v>0</v>
      </c>
      <c r="Z828" s="104">
        <f t="shared" si="224"/>
        <v>0</v>
      </c>
      <c r="AA828" s="103">
        <v>0</v>
      </c>
      <c r="AB828" s="105">
        <f t="shared" si="225"/>
        <v>0</v>
      </c>
      <c r="AC828" s="106">
        <f t="shared" si="230"/>
        <v>2.42</v>
      </c>
      <c r="AD828" s="105">
        <f t="shared" si="226"/>
        <v>7.4267072987346978</v>
      </c>
    </row>
    <row r="829" spans="1:30" x14ac:dyDescent="0.2">
      <c r="A829" s="101">
        <v>39543</v>
      </c>
      <c r="B829" s="113" t="s">
        <v>211</v>
      </c>
      <c r="C829" s="103">
        <v>0</v>
      </c>
      <c r="D829" s="104">
        <f t="shared" si="227"/>
        <v>0</v>
      </c>
      <c r="E829" s="103">
        <v>0</v>
      </c>
      <c r="F829" s="104">
        <f t="shared" si="228"/>
        <v>0</v>
      </c>
      <c r="G829" s="103">
        <v>0</v>
      </c>
      <c r="H829" s="104">
        <f t="shared" si="229"/>
        <v>0</v>
      </c>
      <c r="I829" s="103">
        <v>0</v>
      </c>
      <c r="J829" s="99">
        <f t="shared" si="216"/>
        <v>0</v>
      </c>
      <c r="K829" s="103">
        <v>0</v>
      </c>
      <c r="L829" s="104">
        <f t="shared" si="217"/>
        <v>0</v>
      </c>
      <c r="M829" s="103">
        <v>0</v>
      </c>
      <c r="N829" s="99">
        <f t="shared" si="218"/>
        <v>0</v>
      </c>
      <c r="O829" s="103">
        <v>1.387</v>
      </c>
      <c r="P829" s="104">
        <f t="shared" si="219"/>
        <v>4.2565467038615807</v>
      </c>
      <c r="Q829" s="103">
        <v>0.90900000000000003</v>
      </c>
      <c r="R829" s="99">
        <f t="shared" si="220"/>
        <v>2.7896185679958019</v>
      </c>
      <c r="S829" s="103">
        <v>0</v>
      </c>
      <c r="T829" s="104">
        <f t="shared" si="221"/>
        <v>0</v>
      </c>
      <c r="U829" s="103">
        <v>0</v>
      </c>
      <c r="V829" s="104">
        <f t="shared" si="222"/>
        <v>0</v>
      </c>
      <c r="W829" s="103">
        <v>0.371</v>
      </c>
      <c r="X829" s="104">
        <f t="shared" si="223"/>
        <v>1.1385571933184186</v>
      </c>
      <c r="Y829" s="103">
        <v>0</v>
      </c>
      <c r="Z829" s="104">
        <f t="shared" si="224"/>
        <v>0</v>
      </c>
      <c r="AA829" s="103">
        <v>0</v>
      </c>
      <c r="AB829" s="105">
        <f t="shared" si="225"/>
        <v>0</v>
      </c>
      <c r="AC829" s="106">
        <f t="shared" si="230"/>
        <v>2.6670000000000003</v>
      </c>
      <c r="AD829" s="105">
        <f t="shared" si="226"/>
        <v>8.1847224651758026</v>
      </c>
    </row>
    <row r="830" spans="1:30" x14ac:dyDescent="0.2">
      <c r="A830" s="101">
        <v>39544</v>
      </c>
      <c r="B830" s="113" t="s">
        <v>212</v>
      </c>
      <c r="C830" s="103">
        <v>0</v>
      </c>
      <c r="D830" s="104">
        <f t="shared" si="227"/>
        <v>0</v>
      </c>
      <c r="E830" s="103">
        <v>0</v>
      </c>
      <c r="F830" s="104">
        <f t="shared" si="228"/>
        <v>0</v>
      </c>
      <c r="G830" s="103">
        <v>0</v>
      </c>
      <c r="H830" s="104">
        <f t="shared" si="229"/>
        <v>0</v>
      </c>
      <c r="I830" s="103">
        <v>0</v>
      </c>
      <c r="J830" s="99">
        <f t="shared" si="216"/>
        <v>0</v>
      </c>
      <c r="K830" s="103">
        <v>0</v>
      </c>
      <c r="L830" s="104">
        <f t="shared" si="217"/>
        <v>0</v>
      </c>
      <c r="M830" s="103">
        <v>0</v>
      </c>
      <c r="N830" s="99">
        <f t="shared" si="218"/>
        <v>0</v>
      </c>
      <c r="O830" s="103">
        <v>1.3879999999999999</v>
      </c>
      <c r="P830" s="104">
        <f t="shared" si="219"/>
        <v>4.2596155911751072</v>
      </c>
      <c r="Q830" s="103">
        <v>0.90600000000000003</v>
      </c>
      <c r="R830" s="99">
        <f t="shared" si="220"/>
        <v>2.7804119060552215</v>
      </c>
      <c r="S830" s="103">
        <v>0</v>
      </c>
      <c r="T830" s="104">
        <f t="shared" si="221"/>
        <v>0</v>
      </c>
      <c r="U830" s="103">
        <v>0</v>
      </c>
      <c r="V830" s="104">
        <f t="shared" si="222"/>
        <v>0</v>
      </c>
      <c r="W830" s="103">
        <v>1.264</v>
      </c>
      <c r="X830" s="104">
        <f t="shared" si="223"/>
        <v>3.8790735642977925</v>
      </c>
      <c r="Y830" s="103">
        <v>0</v>
      </c>
      <c r="Z830" s="104">
        <f t="shared" si="224"/>
        <v>0</v>
      </c>
      <c r="AA830" s="103">
        <v>0</v>
      </c>
      <c r="AB830" s="105">
        <f t="shared" si="225"/>
        <v>0</v>
      </c>
      <c r="AC830" s="106">
        <f t="shared" si="230"/>
        <v>3.5579999999999998</v>
      </c>
      <c r="AD830" s="105">
        <f t="shared" si="226"/>
        <v>10.919101061528123</v>
      </c>
    </row>
    <row r="831" spans="1:30" x14ac:dyDescent="0.2">
      <c r="A831" s="101">
        <v>39545</v>
      </c>
      <c r="B831" s="113" t="s">
        <v>213</v>
      </c>
      <c r="C831" s="103">
        <v>0</v>
      </c>
      <c r="D831" s="104">
        <f t="shared" si="227"/>
        <v>0</v>
      </c>
      <c r="E831" s="103">
        <v>0</v>
      </c>
      <c r="F831" s="104">
        <f t="shared" si="228"/>
        <v>0</v>
      </c>
      <c r="G831" s="103">
        <v>0</v>
      </c>
      <c r="H831" s="104">
        <f t="shared" si="229"/>
        <v>0</v>
      </c>
      <c r="I831" s="103">
        <v>0</v>
      </c>
      <c r="J831" s="99">
        <f t="shared" si="216"/>
        <v>0</v>
      </c>
      <c r="K831" s="103">
        <v>0</v>
      </c>
      <c r="L831" s="104">
        <f t="shared" si="217"/>
        <v>0</v>
      </c>
      <c r="M831" s="103">
        <v>0</v>
      </c>
      <c r="N831" s="99">
        <f t="shared" si="218"/>
        <v>0</v>
      </c>
      <c r="O831" s="103">
        <v>1.387</v>
      </c>
      <c r="P831" s="104">
        <f t="shared" si="219"/>
        <v>4.2565467038615807</v>
      </c>
      <c r="Q831" s="103">
        <v>0.90100000000000002</v>
      </c>
      <c r="R831" s="99">
        <f t="shared" si="220"/>
        <v>2.7650674694875881</v>
      </c>
      <c r="S831" s="103">
        <v>0</v>
      </c>
      <c r="T831" s="104">
        <f t="shared" si="221"/>
        <v>0</v>
      </c>
      <c r="U831" s="103">
        <v>0</v>
      </c>
      <c r="V831" s="104">
        <f t="shared" si="222"/>
        <v>0</v>
      </c>
      <c r="W831" s="103">
        <v>1.26</v>
      </c>
      <c r="X831" s="104">
        <f t="shared" si="223"/>
        <v>3.8667980150436856</v>
      </c>
      <c r="Y831" s="103">
        <v>0</v>
      </c>
      <c r="Z831" s="104">
        <f t="shared" si="224"/>
        <v>0</v>
      </c>
      <c r="AA831" s="103">
        <v>0</v>
      </c>
      <c r="AB831" s="105">
        <f t="shared" si="225"/>
        <v>0</v>
      </c>
      <c r="AC831" s="106">
        <f t="shared" si="230"/>
        <v>3.548</v>
      </c>
      <c r="AD831" s="105">
        <f t="shared" si="226"/>
        <v>10.888412188392854</v>
      </c>
    </row>
    <row r="832" spans="1:30" x14ac:dyDescent="0.2">
      <c r="A832" s="101">
        <v>39546</v>
      </c>
      <c r="B832" s="113" t="s">
        <v>214</v>
      </c>
      <c r="C832" s="103">
        <v>0</v>
      </c>
      <c r="D832" s="104">
        <f t="shared" si="227"/>
        <v>0</v>
      </c>
      <c r="E832" s="103">
        <v>0</v>
      </c>
      <c r="F832" s="104">
        <f t="shared" si="228"/>
        <v>0</v>
      </c>
      <c r="G832" s="103">
        <v>0</v>
      </c>
      <c r="H832" s="104">
        <f t="shared" si="229"/>
        <v>0</v>
      </c>
      <c r="I832" s="103">
        <v>0</v>
      </c>
      <c r="J832" s="99">
        <f t="shared" si="216"/>
        <v>0</v>
      </c>
      <c r="K832" s="103">
        <v>0</v>
      </c>
      <c r="L832" s="104">
        <f t="shared" si="217"/>
        <v>0</v>
      </c>
      <c r="M832" s="103">
        <v>0</v>
      </c>
      <c r="N832" s="99">
        <f t="shared" si="218"/>
        <v>0</v>
      </c>
      <c r="O832" s="103">
        <v>1.3879999999999999</v>
      </c>
      <c r="P832" s="104">
        <f t="shared" si="219"/>
        <v>4.2596155911751072</v>
      </c>
      <c r="Q832" s="103">
        <v>0.90200000000000002</v>
      </c>
      <c r="R832" s="99">
        <f t="shared" si="220"/>
        <v>2.7681363568011146</v>
      </c>
      <c r="S832" s="103">
        <v>0</v>
      </c>
      <c r="T832" s="104">
        <f t="shared" si="221"/>
        <v>0</v>
      </c>
      <c r="U832" s="103">
        <v>0</v>
      </c>
      <c r="V832" s="104">
        <f t="shared" si="222"/>
        <v>0</v>
      </c>
      <c r="W832" s="103">
        <v>0.56799999999999995</v>
      </c>
      <c r="X832" s="104">
        <f t="shared" si="223"/>
        <v>1.7431279940831852</v>
      </c>
      <c r="Y832" s="103">
        <v>0</v>
      </c>
      <c r="Z832" s="104">
        <f t="shared" si="224"/>
        <v>0</v>
      </c>
      <c r="AA832" s="103">
        <v>0</v>
      </c>
      <c r="AB832" s="105">
        <f t="shared" si="225"/>
        <v>0</v>
      </c>
      <c r="AC832" s="106">
        <f t="shared" si="230"/>
        <v>2.8580000000000001</v>
      </c>
      <c r="AD832" s="105">
        <f t="shared" si="226"/>
        <v>8.7708799420594072</v>
      </c>
    </row>
    <row r="833" spans="1:30" x14ac:dyDescent="0.2">
      <c r="A833" s="101">
        <v>39547</v>
      </c>
      <c r="B833" s="113" t="s">
        <v>215</v>
      </c>
      <c r="C833" s="103">
        <v>0</v>
      </c>
      <c r="D833" s="104">
        <f t="shared" si="227"/>
        <v>0</v>
      </c>
      <c r="E833" s="103">
        <v>0</v>
      </c>
      <c r="F833" s="104">
        <f t="shared" si="228"/>
        <v>0</v>
      </c>
      <c r="G833" s="103">
        <v>0</v>
      </c>
      <c r="H833" s="104">
        <f t="shared" si="229"/>
        <v>0</v>
      </c>
      <c r="I833" s="103">
        <v>0</v>
      </c>
      <c r="J833" s="99">
        <f t="shared" si="216"/>
        <v>0</v>
      </c>
      <c r="K833" s="103">
        <v>0</v>
      </c>
      <c r="L833" s="104">
        <f t="shared" si="217"/>
        <v>0</v>
      </c>
      <c r="M833" s="103">
        <v>0</v>
      </c>
      <c r="N833" s="99">
        <f t="shared" si="218"/>
        <v>0</v>
      </c>
      <c r="O833" s="103">
        <v>1.39</v>
      </c>
      <c r="P833" s="104">
        <f t="shared" si="219"/>
        <v>4.2657533658021611</v>
      </c>
      <c r="Q833" s="103">
        <v>0.9</v>
      </c>
      <c r="R833" s="99">
        <f t="shared" si="220"/>
        <v>2.7619985821740611</v>
      </c>
      <c r="S833" s="103">
        <v>0</v>
      </c>
      <c r="T833" s="104">
        <f t="shared" si="221"/>
        <v>0</v>
      </c>
      <c r="U833" s="103">
        <v>0</v>
      </c>
      <c r="V833" s="104">
        <f t="shared" si="222"/>
        <v>0</v>
      </c>
      <c r="W833" s="103">
        <v>1.034</v>
      </c>
      <c r="X833" s="104">
        <f t="shared" si="223"/>
        <v>3.1732294821866436</v>
      </c>
      <c r="Y833" s="103">
        <v>0</v>
      </c>
      <c r="Z833" s="104">
        <f t="shared" si="224"/>
        <v>0</v>
      </c>
      <c r="AA833" s="103">
        <v>0</v>
      </c>
      <c r="AB833" s="105">
        <f t="shared" si="225"/>
        <v>0</v>
      </c>
      <c r="AC833" s="106">
        <f t="shared" si="230"/>
        <v>3.3239999999999998</v>
      </c>
      <c r="AD833" s="105">
        <f t="shared" si="226"/>
        <v>10.200981430162866</v>
      </c>
    </row>
    <row r="834" spans="1:30" x14ac:dyDescent="0.2">
      <c r="A834" s="101">
        <v>39548</v>
      </c>
      <c r="B834" s="113" t="s">
        <v>216</v>
      </c>
      <c r="C834" s="103">
        <v>0</v>
      </c>
      <c r="D834" s="104">
        <f t="shared" si="227"/>
        <v>0</v>
      </c>
      <c r="E834" s="103">
        <v>0</v>
      </c>
      <c r="F834" s="104">
        <f t="shared" si="228"/>
        <v>0</v>
      </c>
      <c r="G834" s="103">
        <v>0</v>
      </c>
      <c r="H834" s="104">
        <f t="shared" si="229"/>
        <v>0</v>
      </c>
      <c r="I834" s="103">
        <v>0</v>
      </c>
      <c r="J834" s="99">
        <f t="shared" si="216"/>
        <v>0</v>
      </c>
      <c r="K834" s="103">
        <v>0</v>
      </c>
      <c r="L834" s="104">
        <f t="shared" si="217"/>
        <v>0</v>
      </c>
      <c r="M834" s="103">
        <v>0</v>
      </c>
      <c r="N834" s="99">
        <f t="shared" si="218"/>
        <v>0</v>
      </c>
      <c r="O834" s="103">
        <v>1.395</v>
      </c>
      <c r="P834" s="104">
        <f t="shared" si="219"/>
        <v>4.2810978023697945</v>
      </c>
      <c r="Q834" s="103">
        <v>0.89400000000000002</v>
      </c>
      <c r="R834" s="99">
        <f t="shared" si="220"/>
        <v>2.7435852582929008</v>
      </c>
      <c r="S834" s="103">
        <v>0</v>
      </c>
      <c r="T834" s="104">
        <f t="shared" si="221"/>
        <v>0</v>
      </c>
      <c r="U834" s="103">
        <v>0</v>
      </c>
      <c r="V834" s="104">
        <f t="shared" si="222"/>
        <v>0</v>
      </c>
      <c r="W834" s="103">
        <v>0</v>
      </c>
      <c r="X834" s="104">
        <f t="shared" si="223"/>
        <v>0</v>
      </c>
      <c r="Y834" s="103">
        <v>0</v>
      </c>
      <c r="Z834" s="104">
        <f t="shared" si="224"/>
        <v>0</v>
      </c>
      <c r="AA834" s="103">
        <v>0</v>
      </c>
      <c r="AB834" s="105">
        <f t="shared" si="225"/>
        <v>0</v>
      </c>
      <c r="AC834" s="106">
        <f t="shared" si="230"/>
        <v>2.2890000000000001</v>
      </c>
      <c r="AD834" s="105">
        <f t="shared" si="226"/>
        <v>7.0246830606626958</v>
      </c>
    </row>
    <row r="835" spans="1:30" x14ac:dyDescent="0.2">
      <c r="A835" s="101">
        <v>39549</v>
      </c>
      <c r="B835" s="113" t="s">
        <v>217</v>
      </c>
      <c r="C835" s="103">
        <v>0</v>
      </c>
      <c r="D835" s="104">
        <f t="shared" si="227"/>
        <v>0</v>
      </c>
      <c r="E835" s="103">
        <v>0</v>
      </c>
      <c r="F835" s="104">
        <f t="shared" si="228"/>
        <v>0</v>
      </c>
      <c r="G835" s="103">
        <v>0</v>
      </c>
      <c r="H835" s="104">
        <f t="shared" si="229"/>
        <v>0</v>
      </c>
      <c r="I835" s="103">
        <v>0</v>
      </c>
      <c r="J835" s="99">
        <f t="shared" si="216"/>
        <v>0</v>
      </c>
      <c r="K835" s="103">
        <v>0</v>
      </c>
      <c r="L835" s="104">
        <f t="shared" si="217"/>
        <v>0</v>
      </c>
      <c r="M835" s="103">
        <v>0</v>
      </c>
      <c r="N835" s="99">
        <f t="shared" si="218"/>
        <v>0</v>
      </c>
      <c r="O835" s="103">
        <v>1.395</v>
      </c>
      <c r="P835" s="104">
        <f t="shared" si="219"/>
        <v>4.2810978023697945</v>
      </c>
      <c r="Q835" s="103">
        <v>0.89700000000000002</v>
      </c>
      <c r="R835" s="99">
        <f t="shared" si="220"/>
        <v>2.7527919202334807</v>
      </c>
      <c r="S835" s="103">
        <v>0</v>
      </c>
      <c r="T835" s="104">
        <f t="shared" si="221"/>
        <v>0</v>
      </c>
      <c r="U835" s="103">
        <v>0</v>
      </c>
      <c r="V835" s="104">
        <f t="shared" si="222"/>
        <v>0</v>
      </c>
      <c r="W835" s="103">
        <v>0</v>
      </c>
      <c r="X835" s="104">
        <f t="shared" si="223"/>
        <v>0</v>
      </c>
      <c r="Y835" s="103">
        <v>0</v>
      </c>
      <c r="Z835" s="104">
        <f t="shared" si="224"/>
        <v>0</v>
      </c>
      <c r="AA835" s="103">
        <v>0</v>
      </c>
      <c r="AB835" s="105">
        <f t="shared" si="225"/>
        <v>0</v>
      </c>
      <c r="AC835" s="106">
        <f t="shared" si="230"/>
        <v>2.2919999999999998</v>
      </c>
      <c r="AD835" s="105">
        <f t="shared" si="226"/>
        <v>7.0338897226032762</v>
      </c>
    </row>
    <row r="836" spans="1:30" x14ac:dyDescent="0.2">
      <c r="A836" s="101">
        <v>39550</v>
      </c>
      <c r="B836" s="113" t="s">
        <v>218</v>
      </c>
      <c r="C836" s="103">
        <v>0</v>
      </c>
      <c r="D836" s="104">
        <f t="shared" si="227"/>
        <v>0</v>
      </c>
      <c r="E836" s="103">
        <v>0</v>
      </c>
      <c r="F836" s="104">
        <f t="shared" si="228"/>
        <v>0</v>
      </c>
      <c r="G836" s="103">
        <v>0</v>
      </c>
      <c r="H836" s="104">
        <f t="shared" si="229"/>
        <v>0</v>
      </c>
      <c r="I836" s="103">
        <v>0</v>
      </c>
      <c r="J836" s="99">
        <f t="shared" si="216"/>
        <v>0</v>
      </c>
      <c r="K836" s="103">
        <v>0</v>
      </c>
      <c r="L836" s="104">
        <f t="shared" si="217"/>
        <v>0</v>
      </c>
      <c r="M836" s="103">
        <v>0</v>
      </c>
      <c r="N836" s="99">
        <f t="shared" si="218"/>
        <v>0</v>
      </c>
      <c r="O836" s="103">
        <v>1.3939999999999999</v>
      </c>
      <c r="P836" s="104">
        <f t="shared" si="219"/>
        <v>4.278028915056268</v>
      </c>
      <c r="Q836" s="103">
        <v>0.89100000000000001</v>
      </c>
      <c r="R836" s="99">
        <f t="shared" si="220"/>
        <v>2.7343785963523204</v>
      </c>
      <c r="S836" s="103">
        <v>0</v>
      </c>
      <c r="T836" s="104">
        <f t="shared" si="221"/>
        <v>0</v>
      </c>
      <c r="U836" s="103">
        <v>0</v>
      </c>
      <c r="V836" s="104">
        <f t="shared" si="222"/>
        <v>0</v>
      </c>
      <c r="W836" s="103">
        <v>0.17399999999999999</v>
      </c>
      <c r="X836" s="104">
        <f t="shared" si="223"/>
        <v>0.53398639255365177</v>
      </c>
      <c r="Y836" s="103">
        <v>0</v>
      </c>
      <c r="Z836" s="104">
        <f t="shared" si="224"/>
        <v>0</v>
      </c>
      <c r="AA836" s="103">
        <v>0</v>
      </c>
      <c r="AB836" s="105">
        <f t="shared" si="225"/>
        <v>0</v>
      </c>
      <c r="AC836" s="106">
        <f t="shared" si="230"/>
        <v>2.4590000000000001</v>
      </c>
      <c r="AD836" s="105">
        <f t="shared" si="226"/>
        <v>7.5463939039622403</v>
      </c>
    </row>
    <row r="837" spans="1:30" x14ac:dyDescent="0.2">
      <c r="A837" s="101">
        <v>39551</v>
      </c>
      <c r="B837" s="113" t="s">
        <v>219</v>
      </c>
      <c r="C837" s="103">
        <v>0</v>
      </c>
      <c r="D837" s="104">
        <f t="shared" si="227"/>
        <v>0</v>
      </c>
      <c r="E837" s="103">
        <v>0</v>
      </c>
      <c r="F837" s="104">
        <f t="shared" si="228"/>
        <v>0</v>
      </c>
      <c r="G837" s="103">
        <v>0</v>
      </c>
      <c r="H837" s="104">
        <f t="shared" si="229"/>
        <v>0</v>
      </c>
      <c r="I837" s="103">
        <v>0</v>
      </c>
      <c r="J837" s="99">
        <f t="shared" si="216"/>
        <v>0</v>
      </c>
      <c r="K837" s="103">
        <v>0</v>
      </c>
      <c r="L837" s="104">
        <f t="shared" si="217"/>
        <v>0</v>
      </c>
      <c r="M837" s="103">
        <v>0</v>
      </c>
      <c r="N837" s="99">
        <f t="shared" si="218"/>
        <v>0</v>
      </c>
      <c r="O837" s="103">
        <v>1.3959999999999999</v>
      </c>
      <c r="P837" s="104">
        <f t="shared" si="219"/>
        <v>4.2841666896833219</v>
      </c>
      <c r="Q837" s="103">
        <v>0.89200000000000002</v>
      </c>
      <c r="R837" s="99">
        <f t="shared" si="220"/>
        <v>2.7374474836658473</v>
      </c>
      <c r="S837" s="103">
        <v>0</v>
      </c>
      <c r="T837" s="104">
        <f t="shared" si="221"/>
        <v>0</v>
      </c>
      <c r="U837" s="103">
        <v>0</v>
      </c>
      <c r="V837" s="104">
        <f t="shared" si="222"/>
        <v>0</v>
      </c>
      <c r="W837" s="103">
        <v>1.008</v>
      </c>
      <c r="X837" s="104">
        <f t="shared" si="223"/>
        <v>3.0934384120349483</v>
      </c>
      <c r="Y837" s="103">
        <v>0</v>
      </c>
      <c r="Z837" s="104">
        <f t="shared" si="224"/>
        <v>0</v>
      </c>
      <c r="AA837" s="103">
        <v>0</v>
      </c>
      <c r="AB837" s="105">
        <f t="shared" si="225"/>
        <v>0</v>
      </c>
      <c r="AC837" s="106">
        <f t="shared" si="230"/>
        <v>3.2959999999999998</v>
      </c>
      <c r="AD837" s="105">
        <f t="shared" si="226"/>
        <v>10.115052585384117</v>
      </c>
    </row>
    <row r="838" spans="1:30" x14ac:dyDescent="0.2">
      <c r="A838" s="101">
        <v>39552</v>
      </c>
      <c r="B838" s="113" t="s">
        <v>220</v>
      </c>
      <c r="C838" s="103">
        <v>0</v>
      </c>
      <c r="D838" s="104">
        <f t="shared" si="227"/>
        <v>0</v>
      </c>
      <c r="E838" s="103">
        <v>0</v>
      </c>
      <c r="F838" s="104">
        <f t="shared" si="228"/>
        <v>0</v>
      </c>
      <c r="G838" s="103">
        <v>0</v>
      </c>
      <c r="H838" s="104">
        <f t="shared" si="229"/>
        <v>0</v>
      </c>
      <c r="I838" s="103">
        <v>0</v>
      </c>
      <c r="J838" s="99">
        <f t="shared" si="216"/>
        <v>0</v>
      </c>
      <c r="K838" s="103">
        <v>0</v>
      </c>
      <c r="L838" s="104">
        <f t="shared" si="217"/>
        <v>0</v>
      </c>
      <c r="M838" s="103">
        <v>0</v>
      </c>
      <c r="N838" s="99">
        <f t="shared" si="218"/>
        <v>0</v>
      </c>
      <c r="O838" s="103">
        <v>1.397</v>
      </c>
      <c r="P838" s="104">
        <f t="shared" si="219"/>
        <v>4.2872355769968484</v>
      </c>
      <c r="Q838" s="103">
        <v>0.85</v>
      </c>
      <c r="R838" s="99">
        <f t="shared" si="220"/>
        <v>2.6085542164977245</v>
      </c>
      <c r="S838" s="103">
        <v>0</v>
      </c>
      <c r="T838" s="104">
        <f t="shared" si="221"/>
        <v>0</v>
      </c>
      <c r="U838" s="103">
        <v>0</v>
      </c>
      <c r="V838" s="104">
        <f t="shared" si="222"/>
        <v>0</v>
      </c>
      <c r="W838" s="103">
        <v>0.60699999999999998</v>
      </c>
      <c r="X838" s="104">
        <f t="shared" si="223"/>
        <v>1.8628145993107279</v>
      </c>
      <c r="Y838" s="103">
        <v>0</v>
      </c>
      <c r="Z838" s="104">
        <f t="shared" si="224"/>
        <v>0</v>
      </c>
      <c r="AA838" s="103">
        <v>0</v>
      </c>
      <c r="AB838" s="105">
        <f t="shared" si="225"/>
        <v>0</v>
      </c>
      <c r="AC838" s="106">
        <f t="shared" si="230"/>
        <v>2.8540000000000001</v>
      </c>
      <c r="AD838" s="105">
        <f t="shared" si="226"/>
        <v>8.7586043928053012</v>
      </c>
    </row>
    <row r="839" spans="1:30" x14ac:dyDescent="0.2">
      <c r="A839" s="101">
        <v>39553</v>
      </c>
      <c r="B839" s="113" t="s">
        <v>221</v>
      </c>
      <c r="C839" s="103">
        <v>0</v>
      </c>
      <c r="D839" s="104">
        <f t="shared" si="227"/>
        <v>0</v>
      </c>
      <c r="E839" s="103">
        <v>0</v>
      </c>
      <c r="F839" s="104">
        <f t="shared" si="228"/>
        <v>0</v>
      </c>
      <c r="G839" s="103">
        <v>0</v>
      </c>
      <c r="H839" s="104">
        <f t="shared" si="229"/>
        <v>0</v>
      </c>
      <c r="I839" s="103">
        <v>0</v>
      </c>
      <c r="J839" s="99">
        <f t="shared" si="216"/>
        <v>0</v>
      </c>
      <c r="K839" s="103">
        <v>0</v>
      </c>
      <c r="L839" s="104">
        <f t="shared" si="217"/>
        <v>0</v>
      </c>
      <c r="M839" s="103">
        <v>0</v>
      </c>
      <c r="N839" s="99">
        <f t="shared" si="218"/>
        <v>0</v>
      </c>
      <c r="O839" s="103">
        <v>1.3959999999999999</v>
      </c>
      <c r="P839" s="104">
        <f t="shared" si="219"/>
        <v>4.2841666896833219</v>
      </c>
      <c r="Q839" s="103">
        <v>0.88200000000000001</v>
      </c>
      <c r="R839" s="99">
        <f t="shared" si="220"/>
        <v>2.7067586105305801</v>
      </c>
      <c r="S839" s="103">
        <v>0</v>
      </c>
      <c r="T839" s="104">
        <f t="shared" si="221"/>
        <v>0</v>
      </c>
      <c r="U839" s="103">
        <v>0</v>
      </c>
      <c r="V839" s="104">
        <f t="shared" si="222"/>
        <v>0</v>
      </c>
      <c r="W839" s="103">
        <v>1.258</v>
      </c>
      <c r="X839" s="104">
        <f t="shared" si="223"/>
        <v>3.8606602404166321</v>
      </c>
      <c r="Y839" s="103">
        <v>0</v>
      </c>
      <c r="Z839" s="104">
        <f t="shared" si="224"/>
        <v>0</v>
      </c>
      <c r="AA839" s="103">
        <v>0</v>
      </c>
      <c r="AB839" s="105">
        <f t="shared" si="225"/>
        <v>0</v>
      </c>
      <c r="AC839" s="106">
        <f t="shared" si="230"/>
        <v>3.536</v>
      </c>
      <c r="AD839" s="105">
        <f t="shared" si="226"/>
        <v>10.851585540630534</v>
      </c>
    </row>
    <row r="840" spans="1:30" x14ac:dyDescent="0.2">
      <c r="A840" s="101">
        <v>39554</v>
      </c>
      <c r="B840" s="113" t="s">
        <v>222</v>
      </c>
      <c r="C840" s="103">
        <v>0</v>
      </c>
      <c r="D840" s="104">
        <f t="shared" si="227"/>
        <v>0</v>
      </c>
      <c r="E840" s="103">
        <v>0</v>
      </c>
      <c r="F840" s="104">
        <f t="shared" si="228"/>
        <v>0</v>
      </c>
      <c r="G840" s="103">
        <v>0</v>
      </c>
      <c r="H840" s="104">
        <f t="shared" si="229"/>
        <v>0</v>
      </c>
      <c r="I840" s="103">
        <v>0</v>
      </c>
      <c r="J840" s="99">
        <f t="shared" si="216"/>
        <v>0</v>
      </c>
      <c r="K840" s="103">
        <v>0</v>
      </c>
      <c r="L840" s="104">
        <f t="shared" si="217"/>
        <v>0</v>
      </c>
      <c r="M840" s="103">
        <v>0</v>
      </c>
      <c r="N840" s="99">
        <f t="shared" si="218"/>
        <v>0</v>
      </c>
      <c r="O840" s="103">
        <v>1.4139999999999999</v>
      </c>
      <c r="P840" s="104">
        <f t="shared" si="219"/>
        <v>4.3394066613268025</v>
      </c>
      <c r="Q840" s="103">
        <v>0.88</v>
      </c>
      <c r="R840" s="99">
        <f t="shared" si="220"/>
        <v>2.7006208359035266</v>
      </c>
      <c r="S840" s="103">
        <v>0</v>
      </c>
      <c r="T840" s="104">
        <f t="shared" si="221"/>
        <v>0</v>
      </c>
      <c r="U840" s="103">
        <v>0</v>
      </c>
      <c r="V840" s="104">
        <f t="shared" si="222"/>
        <v>0</v>
      </c>
      <c r="W840" s="103">
        <v>1.256</v>
      </c>
      <c r="X840" s="104">
        <f t="shared" si="223"/>
        <v>3.8545224657895787</v>
      </c>
      <c r="Y840" s="103">
        <v>0</v>
      </c>
      <c r="Z840" s="104">
        <f t="shared" si="224"/>
        <v>0</v>
      </c>
      <c r="AA840" s="103">
        <v>0</v>
      </c>
      <c r="AB840" s="105">
        <f t="shared" si="225"/>
        <v>0</v>
      </c>
      <c r="AC840" s="106">
        <f t="shared" si="230"/>
        <v>3.55</v>
      </c>
      <c r="AD840" s="105">
        <f t="shared" si="226"/>
        <v>10.894549963019909</v>
      </c>
    </row>
    <row r="841" spans="1:30" x14ac:dyDescent="0.2">
      <c r="A841" s="101">
        <v>39555</v>
      </c>
      <c r="B841" s="113" t="s">
        <v>223</v>
      </c>
      <c r="C841" s="103">
        <v>0</v>
      </c>
      <c r="D841" s="104">
        <f t="shared" si="227"/>
        <v>0</v>
      </c>
      <c r="E841" s="103">
        <v>0</v>
      </c>
      <c r="F841" s="104">
        <f t="shared" si="228"/>
        <v>0</v>
      </c>
      <c r="G841" s="103">
        <v>0</v>
      </c>
      <c r="H841" s="104">
        <f t="shared" si="229"/>
        <v>0</v>
      </c>
      <c r="I841" s="103">
        <v>0</v>
      </c>
      <c r="J841" s="99">
        <f t="shared" si="216"/>
        <v>0</v>
      </c>
      <c r="K841" s="103">
        <v>0</v>
      </c>
      <c r="L841" s="104">
        <f t="shared" si="217"/>
        <v>0</v>
      </c>
      <c r="M841" s="103">
        <v>0</v>
      </c>
      <c r="N841" s="99">
        <f t="shared" si="218"/>
        <v>0</v>
      </c>
      <c r="O841" s="103">
        <v>1.4259999999999999</v>
      </c>
      <c r="P841" s="104">
        <f t="shared" si="219"/>
        <v>4.3762333090891232</v>
      </c>
      <c r="Q841" s="103">
        <v>0.88400000000000001</v>
      </c>
      <c r="R841" s="99">
        <f t="shared" si="220"/>
        <v>2.7128963851576335</v>
      </c>
      <c r="S841" s="103">
        <v>0</v>
      </c>
      <c r="T841" s="104">
        <f t="shared" si="221"/>
        <v>0</v>
      </c>
      <c r="U841" s="103">
        <v>0</v>
      </c>
      <c r="V841" s="104">
        <f t="shared" si="222"/>
        <v>0</v>
      </c>
      <c r="W841" s="103">
        <v>1.254</v>
      </c>
      <c r="X841" s="104">
        <f t="shared" si="223"/>
        <v>3.8483846911625252</v>
      </c>
      <c r="Y841" s="103">
        <v>0</v>
      </c>
      <c r="Z841" s="104">
        <f t="shared" si="224"/>
        <v>0</v>
      </c>
      <c r="AA841" s="103">
        <v>0</v>
      </c>
      <c r="AB841" s="105">
        <f t="shared" si="225"/>
        <v>0</v>
      </c>
      <c r="AC841" s="106">
        <f t="shared" si="230"/>
        <v>3.5640000000000001</v>
      </c>
      <c r="AD841" s="105">
        <f t="shared" si="226"/>
        <v>10.937514385409282</v>
      </c>
    </row>
    <row r="842" spans="1:30" x14ac:dyDescent="0.2">
      <c r="A842" s="101">
        <v>39556</v>
      </c>
      <c r="B842" s="113" t="s">
        <v>224</v>
      </c>
      <c r="C842" s="103">
        <v>0</v>
      </c>
      <c r="D842" s="104">
        <f t="shared" si="227"/>
        <v>0</v>
      </c>
      <c r="E842" s="103">
        <v>0</v>
      </c>
      <c r="F842" s="104">
        <f t="shared" si="228"/>
        <v>0</v>
      </c>
      <c r="G842" s="103">
        <v>0</v>
      </c>
      <c r="H842" s="104">
        <f t="shared" si="229"/>
        <v>0</v>
      </c>
      <c r="I842" s="103">
        <v>0</v>
      </c>
      <c r="J842" s="99">
        <f t="shared" si="216"/>
        <v>0</v>
      </c>
      <c r="K842" s="103">
        <v>0</v>
      </c>
      <c r="L842" s="104">
        <f t="shared" si="217"/>
        <v>0</v>
      </c>
      <c r="M842" s="103">
        <v>0</v>
      </c>
      <c r="N842" s="99">
        <f t="shared" si="218"/>
        <v>0</v>
      </c>
      <c r="O842" s="103">
        <v>1.425</v>
      </c>
      <c r="P842" s="104">
        <f t="shared" si="219"/>
        <v>4.3731644217755967</v>
      </c>
      <c r="Q842" s="103">
        <v>0.88100000000000001</v>
      </c>
      <c r="R842" s="99">
        <f t="shared" si="220"/>
        <v>2.7036897232170531</v>
      </c>
      <c r="S842" s="103">
        <v>0</v>
      </c>
      <c r="T842" s="104">
        <f t="shared" si="221"/>
        <v>0</v>
      </c>
      <c r="U842" s="103">
        <v>0</v>
      </c>
      <c r="V842" s="104">
        <f t="shared" si="222"/>
        <v>0</v>
      </c>
      <c r="W842" s="103">
        <v>6.2E-2</v>
      </c>
      <c r="X842" s="104">
        <f t="shared" si="223"/>
        <v>0.19027101343865754</v>
      </c>
      <c r="Y842" s="103">
        <v>0</v>
      </c>
      <c r="Z842" s="104">
        <f t="shared" si="224"/>
        <v>0</v>
      </c>
      <c r="AA842" s="103">
        <v>0</v>
      </c>
      <c r="AB842" s="105">
        <f t="shared" si="225"/>
        <v>0</v>
      </c>
      <c r="AC842" s="106">
        <f t="shared" si="230"/>
        <v>2.3679999999999999</v>
      </c>
      <c r="AD842" s="105">
        <f t="shared" si="226"/>
        <v>7.2671251584313072</v>
      </c>
    </row>
    <row r="843" spans="1:30" x14ac:dyDescent="0.2">
      <c r="A843" s="101">
        <v>39557</v>
      </c>
      <c r="B843" s="113" t="s">
        <v>225</v>
      </c>
      <c r="C843" s="103">
        <v>0</v>
      </c>
      <c r="D843" s="104">
        <f t="shared" si="227"/>
        <v>0</v>
      </c>
      <c r="E843" s="103">
        <v>0</v>
      </c>
      <c r="F843" s="104">
        <f t="shared" si="228"/>
        <v>0</v>
      </c>
      <c r="G843" s="103">
        <v>0</v>
      </c>
      <c r="H843" s="104">
        <f t="shared" si="229"/>
        <v>0</v>
      </c>
      <c r="I843" s="103">
        <v>0</v>
      </c>
      <c r="J843" s="99">
        <f t="shared" si="216"/>
        <v>0</v>
      </c>
      <c r="K843" s="103">
        <v>0</v>
      </c>
      <c r="L843" s="104">
        <f t="shared" si="217"/>
        <v>0</v>
      </c>
      <c r="M843" s="103">
        <v>0</v>
      </c>
      <c r="N843" s="99">
        <f t="shared" si="218"/>
        <v>0</v>
      </c>
      <c r="O843" s="103">
        <v>1.423</v>
      </c>
      <c r="P843" s="104">
        <f t="shared" si="219"/>
        <v>4.3670266471485437</v>
      </c>
      <c r="Q843" s="103">
        <v>0.877</v>
      </c>
      <c r="R843" s="99">
        <f t="shared" si="220"/>
        <v>2.6914141739629462</v>
      </c>
      <c r="S843" s="103">
        <v>0</v>
      </c>
      <c r="T843" s="104">
        <f t="shared" si="221"/>
        <v>0</v>
      </c>
      <c r="U843" s="103">
        <v>0</v>
      </c>
      <c r="V843" s="104">
        <f t="shared" si="222"/>
        <v>0</v>
      </c>
      <c r="W843" s="103">
        <v>0.71399999999999997</v>
      </c>
      <c r="X843" s="104">
        <f t="shared" si="223"/>
        <v>2.1911855418580886</v>
      </c>
      <c r="Y843" s="103">
        <v>0</v>
      </c>
      <c r="Z843" s="104">
        <f t="shared" si="224"/>
        <v>0</v>
      </c>
      <c r="AA843" s="103">
        <v>0</v>
      </c>
      <c r="AB843" s="105">
        <f t="shared" si="225"/>
        <v>0</v>
      </c>
      <c r="AC843" s="106">
        <f t="shared" si="230"/>
        <v>3.0139999999999998</v>
      </c>
      <c r="AD843" s="105">
        <f t="shared" si="226"/>
        <v>9.249626362969579</v>
      </c>
    </row>
    <row r="844" spans="1:30" x14ac:dyDescent="0.2">
      <c r="A844" s="101">
        <v>39558</v>
      </c>
      <c r="B844" s="113" t="s">
        <v>226</v>
      </c>
      <c r="C844" s="103">
        <v>0</v>
      </c>
      <c r="D844" s="104">
        <f t="shared" si="227"/>
        <v>0</v>
      </c>
      <c r="E844" s="103">
        <v>0</v>
      </c>
      <c r="F844" s="104">
        <f t="shared" si="228"/>
        <v>0</v>
      </c>
      <c r="G844" s="103">
        <v>0</v>
      </c>
      <c r="H844" s="104">
        <f t="shared" si="229"/>
        <v>0</v>
      </c>
      <c r="I844" s="103">
        <v>0</v>
      </c>
      <c r="J844" s="99">
        <f t="shared" si="216"/>
        <v>0</v>
      </c>
      <c r="K844" s="103">
        <v>0</v>
      </c>
      <c r="L844" s="104">
        <f t="shared" si="217"/>
        <v>0</v>
      </c>
      <c r="M844" s="103">
        <v>0</v>
      </c>
      <c r="N844" s="99">
        <f t="shared" si="218"/>
        <v>0</v>
      </c>
      <c r="O844" s="103">
        <v>1.4219999999999999</v>
      </c>
      <c r="P844" s="104">
        <f t="shared" si="219"/>
        <v>4.3639577598350163</v>
      </c>
      <c r="Q844" s="103">
        <v>0.86599999999999999</v>
      </c>
      <c r="R844" s="99">
        <f t="shared" si="220"/>
        <v>2.657656413514152</v>
      </c>
      <c r="S844" s="103">
        <v>0</v>
      </c>
      <c r="T844" s="104">
        <f t="shared" si="221"/>
        <v>0</v>
      </c>
      <c r="U844" s="103">
        <v>0</v>
      </c>
      <c r="V844" s="104">
        <f t="shared" si="222"/>
        <v>0</v>
      </c>
      <c r="W844" s="103">
        <v>1.2549999999999999</v>
      </c>
      <c r="X844" s="104">
        <f t="shared" si="223"/>
        <v>3.8514535784760517</v>
      </c>
      <c r="Y844" s="103">
        <v>0</v>
      </c>
      <c r="Z844" s="104">
        <f t="shared" si="224"/>
        <v>0</v>
      </c>
      <c r="AA844" s="103">
        <v>0</v>
      </c>
      <c r="AB844" s="105">
        <f t="shared" si="225"/>
        <v>0</v>
      </c>
      <c r="AC844" s="106">
        <f t="shared" si="230"/>
        <v>3.5429999999999997</v>
      </c>
      <c r="AD844" s="105">
        <f t="shared" si="226"/>
        <v>10.87306775182522</v>
      </c>
    </row>
    <row r="845" spans="1:30" x14ac:dyDescent="0.2">
      <c r="A845" s="101">
        <v>39559</v>
      </c>
      <c r="B845" s="113" t="s">
        <v>227</v>
      </c>
      <c r="C845" s="103">
        <v>0</v>
      </c>
      <c r="D845" s="104">
        <f t="shared" si="227"/>
        <v>0</v>
      </c>
      <c r="E845" s="103">
        <v>0</v>
      </c>
      <c r="F845" s="104">
        <f t="shared" si="228"/>
        <v>0</v>
      </c>
      <c r="G845" s="103">
        <v>0</v>
      </c>
      <c r="H845" s="104">
        <f t="shared" si="229"/>
        <v>0</v>
      </c>
      <c r="I845" s="103">
        <v>0</v>
      </c>
      <c r="J845" s="99">
        <f t="shared" ref="J845:J907" si="231">I845*1000000/325851</f>
        <v>0</v>
      </c>
      <c r="K845" s="103">
        <v>0</v>
      </c>
      <c r="L845" s="104">
        <f t="shared" ref="L845:L907" si="232">K845*1000000/325851</f>
        <v>0</v>
      </c>
      <c r="M845" s="103">
        <v>0</v>
      </c>
      <c r="N845" s="99">
        <f t="shared" ref="N845:N907" si="233">M845*1000000/325851</f>
        <v>0</v>
      </c>
      <c r="O845" s="103">
        <v>1.4239999999999999</v>
      </c>
      <c r="P845" s="104">
        <f t="shared" ref="P845:P907" si="234">O845*1000000/325851</f>
        <v>4.3700955344620702</v>
      </c>
      <c r="Q845" s="103">
        <v>0.85599999999999998</v>
      </c>
      <c r="R845" s="99">
        <f t="shared" ref="R845:R907" si="235">Q845*1000000/325851</f>
        <v>2.6269675403788848</v>
      </c>
      <c r="S845" s="103">
        <v>0</v>
      </c>
      <c r="T845" s="104">
        <f t="shared" ref="T845:T907" si="236">S845*1000000/325851</f>
        <v>0</v>
      </c>
      <c r="U845" s="103">
        <v>0</v>
      </c>
      <c r="V845" s="104">
        <f t="shared" ref="V845:V907" si="237">U845*1000000/325851</f>
        <v>0</v>
      </c>
      <c r="W845" s="103">
        <v>1.252</v>
      </c>
      <c r="X845" s="104">
        <f t="shared" ref="X845:X907" si="238">W845*1000000/325851</f>
        <v>3.8422469165354718</v>
      </c>
      <c r="Y845" s="103">
        <v>0</v>
      </c>
      <c r="Z845" s="104">
        <f t="shared" ref="Z845:Z907" si="239">Y845*1000000/325851</f>
        <v>0</v>
      </c>
      <c r="AA845" s="103">
        <v>0</v>
      </c>
      <c r="AB845" s="105">
        <f t="shared" ref="AB845:AB907" si="240">AA845*1000000/325851</f>
        <v>0</v>
      </c>
      <c r="AC845" s="106">
        <f t="shared" si="230"/>
        <v>3.532</v>
      </c>
      <c r="AD845" s="105">
        <f t="shared" ref="AD845:AD907" si="241">AC845*1000000/325851</f>
        <v>10.839309991376426</v>
      </c>
    </row>
    <row r="846" spans="1:30" x14ac:dyDescent="0.2">
      <c r="A846" s="101">
        <v>39560</v>
      </c>
      <c r="B846" s="113" t="s">
        <v>228</v>
      </c>
      <c r="C846" s="103">
        <v>0</v>
      </c>
      <c r="D846" s="104">
        <f t="shared" ref="D846:D908" si="242">C846*1000000/325851</f>
        <v>0</v>
      </c>
      <c r="E846" s="103">
        <v>0</v>
      </c>
      <c r="F846" s="104">
        <f t="shared" ref="F846:F908" si="243">E846*1000000/325851</f>
        <v>0</v>
      </c>
      <c r="G846" s="103">
        <v>0</v>
      </c>
      <c r="H846" s="104">
        <f t="shared" ref="H846:H908" si="244">G846*1000000/325851</f>
        <v>0</v>
      </c>
      <c r="I846" s="103">
        <v>0</v>
      </c>
      <c r="J846" s="99">
        <f t="shared" si="231"/>
        <v>0</v>
      </c>
      <c r="K846" s="103">
        <v>0</v>
      </c>
      <c r="L846" s="104">
        <f t="shared" si="232"/>
        <v>0</v>
      </c>
      <c r="M846" s="103">
        <v>0</v>
      </c>
      <c r="N846" s="99">
        <f t="shared" si="233"/>
        <v>0</v>
      </c>
      <c r="O846" s="103">
        <v>1.363</v>
      </c>
      <c r="P846" s="104">
        <f t="shared" si="234"/>
        <v>4.1828934083369393</v>
      </c>
      <c r="Q846" s="103">
        <v>0.82</v>
      </c>
      <c r="R846" s="99">
        <f t="shared" si="235"/>
        <v>2.5164875970919223</v>
      </c>
      <c r="S846" s="103">
        <v>0</v>
      </c>
      <c r="T846" s="104">
        <f t="shared" si="236"/>
        <v>0</v>
      </c>
      <c r="U846" s="103">
        <v>0</v>
      </c>
      <c r="V846" s="104">
        <f t="shared" si="237"/>
        <v>0</v>
      </c>
      <c r="W846" s="103">
        <v>1.2490000000000001</v>
      </c>
      <c r="X846" s="104">
        <f t="shared" si="238"/>
        <v>3.8330402545948914</v>
      </c>
      <c r="Y846" s="103">
        <v>0</v>
      </c>
      <c r="Z846" s="104">
        <f t="shared" si="239"/>
        <v>0</v>
      </c>
      <c r="AA846" s="103">
        <v>0</v>
      </c>
      <c r="AB846" s="105">
        <f t="shared" si="240"/>
        <v>0</v>
      </c>
      <c r="AC846" s="106">
        <f t="shared" ref="AC846:AC866" si="245">C846+E846+G846+I846+K846+M846+O846+Q846+S846+U846+W846+Y846+AA846</f>
        <v>3.4319999999999999</v>
      </c>
      <c r="AD846" s="105">
        <f t="shared" si="241"/>
        <v>10.532421260023753</v>
      </c>
    </row>
    <row r="847" spans="1:30" x14ac:dyDescent="0.2">
      <c r="A847" s="101">
        <v>39561</v>
      </c>
      <c r="B847" s="113" t="s">
        <v>229</v>
      </c>
      <c r="C847" s="103">
        <v>0</v>
      </c>
      <c r="D847" s="104">
        <f t="shared" si="242"/>
        <v>0</v>
      </c>
      <c r="E847" s="103">
        <v>0</v>
      </c>
      <c r="F847" s="104">
        <f t="shared" si="243"/>
        <v>0</v>
      </c>
      <c r="G847" s="103">
        <v>0</v>
      </c>
      <c r="H847" s="104">
        <f t="shared" si="244"/>
        <v>0</v>
      </c>
      <c r="I847" s="103">
        <v>0</v>
      </c>
      <c r="J847" s="99">
        <f t="shared" si="231"/>
        <v>0</v>
      </c>
      <c r="K847" s="103">
        <v>0</v>
      </c>
      <c r="L847" s="104">
        <f t="shared" si="232"/>
        <v>0</v>
      </c>
      <c r="M847" s="103">
        <v>0</v>
      </c>
      <c r="N847" s="99">
        <f t="shared" si="233"/>
        <v>0</v>
      </c>
      <c r="O847" s="103">
        <v>1.4810000000000001</v>
      </c>
      <c r="P847" s="104">
        <f t="shared" si="234"/>
        <v>4.5450221113330942</v>
      </c>
      <c r="Q847" s="103">
        <v>0.88800000000000001</v>
      </c>
      <c r="R847" s="99">
        <f t="shared" si="235"/>
        <v>2.7251719344117404</v>
      </c>
      <c r="S847" s="103">
        <v>0</v>
      </c>
      <c r="T847" s="104">
        <f t="shared" si="236"/>
        <v>0</v>
      </c>
      <c r="U847" s="103">
        <v>0</v>
      </c>
      <c r="V847" s="104">
        <f t="shared" si="237"/>
        <v>0</v>
      </c>
      <c r="W847" s="103">
        <v>1.2490000000000001</v>
      </c>
      <c r="X847" s="104">
        <f t="shared" si="238"/>
        <v>3.8330402545948914</v>
      </c>
      <c r="Y847" s="103">
        <v>0</v>
      </c>
      <c r="Z847" s="104">
        <f t="shared" si="239"/>
        <v>0</v>
      </c>
      <c r="AA847" s="103">
        <v>0</v>
      </c>
      <c r="AB847" s="105">
        <f t="shared" si="240"/>
        <v>0</v>
      </c>
      <c r="AC847" s="106">
        <f t="shared" si="245"/>
        <v>3.6180000000000003</v>
      </c>
      <c r="AD847" s="105">
        <f t="shared" si="241"/>
        <v>11.103234300339727</v>
      </c>
    </row>
    <row r="848" spans="1:30" x14ac:dyDescent="0.2">
      <c r="A848" s="101">
        <v>39562</v>
      </c>
      <c r="B848" s="113" t="s">
        <v>230</v>
      </c>
      <c r="C848" s="103">
        <v>0</v>
      </c>
      <c r="D848" s="104">
        <f t="shared" si="242"/>
        <v>0</v>
      </c>
      <c r="E848" s="103">
        <v>0</v>
      </c>
      <c r="F848" s="104">
        <f t="shared" si="243"/>
        <v>0</v>
      </c>
      <c r="G848" s="103">
        <v>0</v>
      </c>
      <c r="H848" s="104">
        <f t="shared" si="244"/>
        <v>0</v>
      </c>
      <c r="I848" s="103">
        <v>0</v>
      </c>
      <c r="J848" s="99">
        <f t="shared" si="231"/>
        <v>0</v>
      </c>
      <c r="K848" s="103">
        <v>0</v>
      </c>
      <c r="L848" s="104">
        <f t="shared" si="232"/>
        <v>0</v>
      </c>
      <c r="M848" s="103">
        <v>0</v>
      </c>
      <c r="N848" s="99">
        <f t="shared" si="233"/>
        <v>0</v>
      </c>
      <c r="O848" s="103">
        <v>1.4219999999999999</v>
      </c>
      <c r="P848" s="104">
        <f t="shared" si="234"/>
        <v>4.3639577598350163</v>
      </c>
      <c r="Q848" s="103">
        <v>0.86699999999999999</v>
      </c>
      <c r="R848" s="99">
        <f t="shared" si="235"/>
        <v>2.660725300827679</v>
      </c>
      <c r="S848" s="103">
        <v>0</v>
      </c>
      <c r="T848" s="104">
        <f t="shared" si="236"/>
        <v>0</v>
      </c>
      <c r="U848" s="103">
        <v>0</v>
      </c>
      <c r="V848" s="104">
        <f t="shared" si="237"/>
        <v>0</v>
      </c>
      <c r="W848" s="103">
        <v>1.246</v>
      </c>
      <c r="X848" s="104">
        <f t="shared" si="238"/>
        <v>3.8238335926543114</v>
      </c>
      <c r="Y848" s="103">
        <v>0</v>
      </c>
      <c r="Z848" s="104">
        <f t="shared" si="239"/>
        <v>0</v>
      </c>
      <c r="AA848" s="103">
        <v>0</v>
      </c>
      <c r="AB848" s="105">
        <f t="shared" si="240"/>
        <v>0</v>
      </c>
      <c r="AC848" s="106">
        <f t="shared" si="245"/>
        <v>3.5349999999999997</v>
      </c>
      <c r="AD848" s="105">
        <f t="shared" si="241"/>
        <v>10.848516653317006</v>
      </c>
    </row>
    <row r="849" spans="1:30" x14ac:dyDescent="0.2">
      <c r="A849" s="101">
        <v>39563</v>
      </c>
      <c r="B849" s="113" t="s">
        <v>231</v>
      </c>
      <c r="C849" s="103">
        <v>0</v>
      </c>
      <c r="D849" s="104">
        <f t="shared" si="242"/>
        <v>0</v>
      </c>
      <c r="E849" s="103">
        <v>0</v>
      </c>
      <c r="F849" s="104">
        <f t="shared" si="243"/>
        <v>0</v>
      </c>
      <c r="G849" s="103">
        <v>0</v>
      </c>
      <c r="H849" s="104">
        <f t="shared" si="244"/>
        <v>0</v>
      </c>
      <c r="I849" s="103">
        <v>0</v>
      </c>
      <c r="J849" s="99">
        <f t="shared" si="231"/>
        <v>0</v>
      </c>
      <c r="K849" s="103">
        <v>0</v>
      </c>
      <c r="L849" s="104">
        <f t="shared" si="232"/>
        <v>0</v>
      </c>
      <c r="M849" s="103">
        <v>0</v>
      </c>
      <c r="N849" s="99">
        <f t="shared" si="233"/>
        <v>0</v>
      </c>
      <c r="O849" s="103">
        <v>1.4219999999999999</v>
      </c>
      <c r="P849" s="104">
        <f t="shared" si="234"/>
        <v>4.3639577598350163</v>
      </c>
      <c r="Q849" s="103">
        <v>0.88300000000000001</v>
      </c>
      <c r="R849" s="99">
        <f t="shared" si="235"/>
        <v>2.7098274978441066</v>
      </c>
      <c r="S849" s="103">
        <v>0</v>
      </c>
      <c r="T849" s="104">
        <f t="shared" si="236"/>
        <v>0</v>
      </c>
      <c r="U849" s="103">
        <v>0</v>
      </c>
      <c r="V849" s="104">
        <f t="shared" si="237"/>
        <v>0</v>
      </c>
      <c r="W849" s="103">
        <v>1.246</v>
      </c>
      <c r="X849" s="104">
        <f t="shared" si="238"/>
        <v>3.8238335926543114</v>
      </c>
      <c r="Y849" s="103">
        <v>0</v>
      </c>
      <c r="Z849" s="104">
        <f t="shared" si="239"/>
        <v>0</v>
      </c>
      <c r="AA849" s="103">
        <v>0</v>
      </c>
      <c r="AB849" s="105">
        <f t="shared" si="240"/>
        <v>0</v>
      </c>
      <c r="AC849" s="106">
        <f t="shared" si="245"/>
        <v>3.5509999999999997</v>
      </c>
      <c r="AD849" s="105">
        <f t="shared" si="241"/>
        <v>10.897618850333433</v>
      </c>
    </row>
    <row r="850" spans="1:30" x14ac:dyDescent="0.2">
      <c r="A850" s="101">
        <v>39564</v>
      </c>
      <c r="B850" s="113" t="s">
        <v>232</v>
      </c>
      <c r="C850" s="103">
        <v>0</v>
      </c>
      <c r="D850" s="104">
        <f t="shared" si="242"/>
        <v>0</v>
      </c>
      <c r="E850" s="103">
        <v>0</v>
      </c>
      <c r="F850" s="104">
        <f t="shared" si="243"/>
        <v>0</v>
      </c>
      <c r="G850" s="103">
        <v>0</v>
      </c>
      <c r="H850" s="104">
        <f t="shared" si="244"/>
        <v>0</v>
      </c>
      <c r="I850" s="103">
        <v>0</v>
      </c>
      <c r="J850" s="99">
        <f t="shared" si="231"/>
        <v>0</v>
      </c>
      <c r="K850" s="103">
        <v>0</v>
      </c>
      <c r="L850" s="104">
        <f t="shared" si="232"/>
        <v>0</v>
      </c>
      <c r="M850" s="103">
        <v>0</v>
      </c>
      <c r="N850" s="99">
        <f t="shared" si="233"/>
        <v>0</v>
      </c>
      <c r="O850" s="103">
        <v>1.4219999999999999</v>
      </c>
      <c r="P850" s="104">
        <f t="shared" si="234"/>
        <v>4.3639577598350163</v>
      </c>
      <c r="Q850" s="103">
        <v>0.88200000000000001</v>
      </c>
      <c r="R850" s="99">
        <f t="shared" si="235"/>
        <v>2.7067586105305801</v>
      </c>
      <c r="S850" s="103">
        <v>0</v>
      </c>
      <c r="T850" s="104">
        <f t="shared" si="236"/>
        <v>0</v>
      </c>
      <c r="U850" s="103">
        <v>0</v>
      </c>
      <c r="V850" s="104">
        <f t="shared" si="237"/>
        <v>0</v>
      </c>
      <c r="W850" s="103">
        <v>1.2450000000000001</v>
      </c>
      <c r="X850" s="104">
        <f t="shared" si="238"/>
        <v>3.8207647053407845</v>
      </c>
      <c r="Y850" s="103">
        <v>0</v>
      </c>
      <c r="Z850" s="104">
        <f t="shared" si="239"/>
        <v>0</v>
      </c>
      <c r="AA850" s="103">
        <v>0</v>
      </c>
      <c r="AB850" s="105">
        <f t="shared" si="240"/>
        <v>0</v>
      </c>
      <c r="AC850" s="106">
        <f t="shared" si="245"/>
        <v>3.5489999999999999</v>
      </c>
      <c r="AD850" s="105">
        <f t="shared" si="241"/>
        <v>10.89148107570638</v>
      </c>
    </row>
    <row r="851" spans="1:30" x14ac:dyDescent="0.2">
      <c r="A851" s="101">
        <v>39565</v>
      </c>
      <c r="B851" s="113" t="s">
        <v>233</v>
      </c>
      <c r="C851" s="103">
        <v>0</v>
      </c>
      <c r="D851" s="104">
        <f t="shared" si="242"/>
        <v>0</v>
      </c>
      <c r="E851" s="103">
        <v>0</v>
      </c>
      <c r="F851" s="104">
        <f t="shared" si="243"/>
        <v>0</v>
      </c>
      <c r="G851" s="103">
        <v>0</v>
      </c>
      <c r="H851" s="104">
        <f t="shared" si="244"/>
        <v>0</v>
      </c>
      <c r="I851" s="103">
        <v>0</v>
      </c>
      <c r="J851" s="99">
        <f t="shared" si="231"/>
        <v>0</v>
      </c>
      <c r="K851" s="103">
        <v>0</v>
      </c>
      <c r="L851" s="104">
        <f t="shared" si="232"/>
        <v>0</v>
      </c>
      <c r="M851" s="103">
        <v>0</v>
      </c>
      <c r="N851" s="99">
        <f t="shared" si="233"/>
        <v>0</v>
      </c>
      <c r="O851" s="103">
        <v>1.423</v>
      </c>
      <c r="P851" s="104">
        <f t="shared" si="234"/>
        <v>4.3670266471485437</v>
      </c>
      <c r="Q851" s="103">
        <v>0.88400000000000001</v>
      </c>
      <c r="R851" s="99">
        <f t="shared" si="235"/>
        <v>2.7128963851576335</v>
      </c>
      <c r="S851" s="103">
        <v>0</v>
      </c>
      <c r="T851" s="104">
        <f t="shared" si="236"/>
        <v>0</v>
      </c>
      <c r="U851" s="103">
        <v>0</v>
      </c>
      <c r="V851" s="104">
        <f t="shared" si="237"/>
        <v>0</v>
      </c>
      <c r="W851" s="103">
        <v>1.2450000000000001</v>
      </c>
      <c r="X851" s="104">
        <f t="shared" si="238"/>
        <v>3.8207647053407845</v>
      </c>
      <c r="Y851" s="103">
        <v>0</v>
      </c>
      <c r="Z851" s="104">
        <f t="shared" si="239"/>
        <v>0</v>
      </c>
      <c r="AA851" s="103">
        <v>0</v>
      </c>
      <c r="AB851" s="105">
        <f t="shared" si="240"/>
        <v>0</v>
      </c>
      <c r="AC851" s="106">
        <f t="shared" si="245"/>
        <v>3.552</v>
      </c>
      <c r="AD851" s="105">
        <f t="shared" si="241"/>
        <v>10.900687737646962</v>
      </c>
    </row>
    <row r="852" spans="1:30" x14ac:dyDescent="0.2">
      <c r="A852" s="101">
        <v>39566</v>
      </c>
      <c r="B852" s="113" t="s">
        <v>234</v>
      </c>
      <c r="C852" s="103">
        <v>0</v>
      </c>
      <c r="D852" s="104">
        <f t="shared" si="242"/>
        <v>0</v>
      </c>
      <c r="E852" s="103">
        <v>0</v>
      </c>
      <c r="F852" s="104">
        <f t="shared" si="243"/>
        <v>0</v>
      </c>
      <c r="G852" s="103">
        <v>0</v>
      </c>
      <c r="H852" s="104">
        <f t="shared" si="244"/>
        <v>0</v>
      </c>
      <c r="I852" s="103">
        <v>0</v>
      </c>
      <c r="J852" s="99">
        <f t="shared" si="231"/>
        <v>0</v>
      </c>
      <c r="K852" s="103">
        <v>0</v>
      </c>
      <c r="L852" s="104">
        <f t="shared" si="232"/>
        <v>0</v>
      </c>
      <c r="M852" s="103">
        <v>0</v>
      </c>
      <c r="N852" s="99">
        <f t="shared" si="233"/>
        <v>0</v>
      </c>
      <c r="O852" s="103">
        <v>1.3160000000000001</v>
      </c>
      <c r="P852" s="104">
        <f t="shared" si="234"/>
        <v>4.0386557046011831</v>
      </c>
      <c r="Q852" s="103">
        <v>0.88400000000000001</v>
      </c>
      <c r="R852" s="99">
        <f t="shared" si="235"/>
        <v>2.7128963851576335</v>
      </c>
      <c r="S852" s="103">
        <v>0</v>
      </c>
      <c r="T852" s="104">
        <f t="shared" si="236"/>
        <v>0</v>
      </c>
      <c r="U852" s="103">
        <v>0</v>
      </c>
      <c r="V852" s="104">
        <f t="shared" si="237"/>
        <v>0</v>
      </c>
      <c r="W852" s="103">
        <v>1.244</v>
      </c>
      <c r="X852" s="104">
        <f t="shared" si="238"/>
        <v>3.817695818027258</v>
      </c>
      <c r="Y852" s="103">
        <v>0</v>
      </c>
      <c r="Z852" s="104">
        <f t="shared" si="239"/>
        <v>0</v>
      </c>
      <c r="AA852" s="103">
        <v>0</v>
      </c>
      <c r="AB852" s="105">
        <f t="shared" si="240"/>
        <v>0</v>
      </c>
      <c r="AC852" s="106">
        <f t="shared" si="245"/>
        <v>3.444</v>
      </c>
      <c r="AD852" s="105">
        <f t="shared" si="241"/>
        <v>10.569247907786075</v>
      </c>
    </row>
    <row r="853" spans="1:30" x14ac:dyDescent="0.2">
      <c r="A853" s="101">
        <v>39567</v>
      </c>
      <c r="B853" s="113" t="s">
        <v>235</v>
      </c>
      <c r="C853" s="103">
        <v>0</v>
      </c>
      <c r="D853" s="104">
        <f t="shared" si="242"/>
        <v>0</v>
      </c>
      <c r="E853" s="103">
        <v>0</v>
      </c>
      <c r="F853" s="104">
        <f t="shared" si="243"/>
        <v>0</v>
      </c>
      <c r="G853" s="103">
        <v>0</v>
      </c>
      <c r="H853" s="104">
        <f t="shared" si="244"/>
        <v>0</v>
      </c>
      <c r="I853" s="103">
        <v>0.69299999999999995</v>
      </c>
      <c r="J853" s="99">
        <f t="shared" si="231"/>
        <v>2.1267389082740271</v>
      </c>
      <c r="K853" s="103">
        <v>0</v>
      </c>
      <c r="L853" s="104">
        <f t="shared" si="232"/>
        <v>0</v>
      </c>
      <c r="M853" s="103">
        <v>0</v>
      </c>
      <c r="N853" s="99">
        <f t="shared" si="233"/>
        <v>0</v>
      </c>
      <c r="O853" s="103">
        <v>1.3979999999999999</v>
      </c>
      <c r="P853" s="104">
        <f t="shared" si="234"/>
        <v>4.2903044643103749</v>
      </c>
      <c r="Q853" s="103">
        <v>0.877</v>
      </c>
      <c r="R853" s="99">
        <f t="shared" si="235"/>
        <v>2.6914141739629462</v>
      </c>
      <c r="S853" s="103">
        <v>0</v>
      </c>
      <c r="T853" s="104">
        <f t="shared" si="236"/>
        <v>0</v>
      </c>
      <c r="U853" s="103">
        <v>0</v>
      </c>
      <c r="V853" s="104">
        <f t="shared" si="237"/>
        <v>0</v>
      </c>
      <c r="W853" s="103">
        <v>1.238</v>
      </c>
      <c r="X853" s="104">
        <f t="shared" si="238"/>
        <v>3.7992824941460976</v>
      </c>
      <c r="Y853" s="103">
        <v>0</v>
      </c>
      <c r="Z853" s="104">
        <f t="shared" si="239"/>
        <v>0</v>
      </c>
      <c r="AA853" s="103">
        <v>0</v>
      </c>
      <c r="AB853" s="105">
        <f t="shared" si="240"/>
        <v>0</v>
      </c>
      <c r="AC853" s="106">
        <f t="shared" si="245"/>
        <v>4.2059999999999995</v>
      </c>
      <c r="AD853" s="105">
        <f t="shared" si="241"/>
        <v>12.907740040693444</v>
      </c>
    </row>
    <row r="854" spans="1:30" x14ac:dyDescent="0.2">
      <c r="A854" s="101">
        <v>39568</v>
      </c>
      <c r="B854" s="113" t="s">
        <v>236</v>
      </c>
      <c r="C854" s="103">
        <v>0</v>
      </c>
      <c r="D854" s="104">
        <f t="shared" si="242"/>
        <v>0</v>
      </c>
      <c r="E854" s="103">
        <v>0</v>
      </c>
      <c r="F854" s="104">
        <f t="shared" si="243"/>
        <v>0</v>
      </c>
      <c r="G854" s="103">
        <v>0</v>
      </c>
      <c r="H854" s="104">
        <f t="shared" si="244"/>
        <v>0</v>
      </c>
      <c r="I854" s="103">
        <v>0.21099999999999999</v>
      </c>
      <c r="J854" s="99">
        <f t="shared" si="231"/>
        <v>0.64753522315414103</v>
      </c>
      <c r="K854" s="103">
        <v>0</v>
      </c>
      <c r="L854" s="104">
        <f t="shared" si="232"/>
        <v>0</v>
      </c>
      <c r="M854" s="103">
        <v>0</v>
      </c>
      <c r="N854" s="99">
        <f t="shared" si="233"/>
        <v>0</v>
      </c>
      <c r="O854" s="103">
        <v>0.28499999999999998</v>
      </c>
      <c r="P854" s="104">
        <f t="shared" si="234"/>
        <v>0.87463288435511932</v>
      </c>
      <c r="Q854" s="103">
        <v>0.18</v>
      </c>
      <c r="R854" s="99">
        <f t="shared" si="235"/>
        <v>0.55239971643481223</v>
      </c>
      <c r="S854" s="103">
        <v>0</v>
      </c>
      <c r="T854" s="104">
        <f t="shared" si="236"/>
        <v>0</v>
      </c>
      <c r="U854" s="103">
        <v>0</v>
      </c>
      <c r="V854" s="104">
        <f t="shared" si="237"/>
        <v>0</v>
      </c>
      <c r="W854" s="103">
        <v>0.67600000000000005</v>
      </c>
      <c r="X854" s="104">
        <f t="shared" si="238"/>
        <v>2.0745678239440726</v>
      </c>
      <c r="Y854" s="103">
        <v>0</v>
      </c>
      <c r="Z854" s="104">
        <f t="shared" si="239"/>
        <v>0</v>
      </c>
      <c r="AA854" s="103">
        <v>0.64500000000000002</v>
      </c>
      <c r="AB854" s="105">
        <f t="shared" si="240"/>
        <v>1.9794323172247439</v>
      </c>
      <c r="AC854" s="106">
        <f t="shared" si="245"/>
        <v>1.9969999999999999</v>
      </c>
      <c r="AD854" s="105">
        <f t="shared" si="241"/>
        <v>6.1285679651128886</v>
      </c>
    </row>
    <row r="855" spans="1:30" x14ac:dyDescent="0.2">
      <c r="A855" s="101">
        <v>39569</v>
      </c>
      <c r="B855" s="113" t="s">
        <v>146</v>
      </c>
      <c r="C855" s="103">
        <v>0</v>
      </c>
      <c r="D855" s="104">
        <f t="shared" si="242"/>
        <v>0</v>
      </c>
      <c r="E855" s="103">
        <v>0</v>
      </c>
      <c r="F855" s="104">
        <f t="shared" si="243"/>
        <v>0</v>
      </c>
      <c r="G855" s="103">
        <v>0</v>
      </c>
      <c r="H855" s="104">
        <f t="shared" si="244"/>
        <v>0</v>
      </c>
      <c r="I855" s="103">
        <v>0</v>
      </c>
      <c r="J855" s="99">
        <f t="shared" si="231"/>
        <v>0</v>
      </c>
      <c r="K855" s="103">
        <v>0</v>
      </c>
      <c r="L855" s="104">
        <f t="shared" si="232"/>
        <v>0</v>
      </c>
      <c r="M855" s="103">
        <v>0</v>
      </c>
      <c r="N855" s="99">
        <f t="shared" si="233"/>
        <v>0</v>
      </c>
      <c r="O855" s="103">
        <v>0</v>
      </c>
      <c r="P855" s="104">
        <f t="shared" si="234"/>
        <v>0</v>
      </c>
      <c r="Q855" s="103">
        <v>0</v>
      </c>
      <c r="R855" s="99">
        <f t="shared" si="235"/>
        <v>0</v>
      </c>
      <c r="S855" s="103">
        <v>0</v>
      </c>
      <c r="T855" s="104">
        <f t="shared" si="236"/>
        <v>0</v>
      </c>
      <c r="U855" s="103">
        <v>0</v>
      </c>
      <c r="V855" s="104">
        <f t="shared" si="237"/>
        <v>0</v>
      </c>
      <c r="W855" s="103">
        <v>1.252</v>
      </c>
      <c r="X855" s="104">
        <f t="shared" si="238"/>
        <v>3.8422469165354718</v>
      </c>
      <c r="Y855" s="103">
        <v>0</v>
      </c>
      <c r="Z855" s="104">
        <f t="shared" si="239"/>
        <v>0</v>
      </c>
      <c r="AA855" s="103">
        <v>1.639</v>
      </c>
      <c r="AB855" s="105">
        <f t="shared" si="240"/>
        <v>5.029906306870318</v>
      </c>
      <c r="AC855" s="106">
        <f t="shared" si="245"/>
        <v>2.891</v>
      </c>
      <c r="AD855" s="105">
        <f t="shared" si="241"/>
        <v>8.8721532234057889</v>
      </c>
    </row>
    <row r="856" spans="1:30" x14ac:dyDescent="0.2">
      <c r="A856" s="101">
        <v>39570</v>
      </c>
      <c r="B856" s="113" t="s">
        <v>147</v>
      </c>
      <c r="C856" s="103">
        <v>0</v>
      </c>
      <c r="D856" s="104">
        <f t="shared" si="242"/>
        <v>0</v>
      </c>
      <c r="E856" s="103">
        <v>0</v>
      </c>
      <c r="F856" s="104">
        <f t="shared" si="243"/>
        <v>0</v>
      </c>
      <c r="G856" s="103">
        <v>0</v>
      </c>
      <c r="H856" s="104">
        <f t="shared" si="244"/>
        <v>0</v>
      </c>
      <c r="I856" s="103">
        <v>0</v>
      </c>
      <c r="J856" s="99">
        <f t="shared" si="231"/>
        <v>0</v>
      </c>
      <c r="K856" s="103">
        <v>0</v>
      </c>
      <c r="L856" s="104">
        <f t="shared" si="232"/>
        <v>0</v>
      </c>
      <c r="M856" s="103">
        <v>0</v>
      </c>
      <c r="N856" s="99">
        <f t="shared" si="233"/>
        <v>0</v>
      </c>
      <c r="O856" s="103">
        <v>0</v>
      </c>
      <c r="P856" s="104">
        <f t="shared" si="234"/>
        <v>0</v>
      </c>
      <c r="Q856" s="103">
        <v>0</v>
      </c>
      <c r="R856" s="99">
        <f t="shared" si="235"/>
        <v>0</v>
      </c>
      <c r="S856" s="103">
        <v>0</v>
      </c>
      <c r="T856" s="104">
        <f t="shared" si="236"/>
        <v>0</v>
      </c>
      <c r="U856" s="103">
        <v>0</v>
      </c>
      <c r="V856" s="104">
        <f t="shared" si="237"/>
        <v>0</v>
      </c>
      <c r="W856" s="103">
        <v>1.25</v>
      </c>
      <c r="X856" s="104">
        <f t="shared" si="238"/>
        <v>3.8361091419084183</v>
      </c>
      <c r="Y856" s="103">
        <v>0</v>
      </c>
      <c r="Z856" s="104">
        <f t="shared" si="239"/>
        <v>0</v>
      </c>
      <c r="AA856" s="103">
        <v>1.6140000000000001</v>
      </c>
      <c r="AB856" s="105">
        <f t="shared" si="240"/>
        <v>4.9531841240321492</v>
      </c>
      <c r="AC856" s="106">
        <f t="shared" si="245"/>
        <v>2.8639999999999999</v>
      </c>
      <c r="AD856" s="105">
        <f t="shared" si="241"/>
        <v>8.789293265940568</v>
      </c>
    </row>
    <row r="857" spans="1:30" x14ac:dyDescent="0.2">
      <c r="A857" s="101">
        <v>39571</v>
      </c>
      <c r="B857" s="113" t="s">
        <v>148</v>
      </c>
      <c r="C857" s="103">
        <v>0</v>
      </c>
      <c r="D857" s="104">
        <f t="shared" si="242"/>
        <v>0</v>
      </c>
      <c r="E857" s="103">
        <v>0</v>
      </c>
      <c r="F857" s="104">
        <f t="shared" si="243"/>
        <v>0</v>
      </c>
      <c r="G857" s="103">
        <v>0</v>
      </c>
      <c r="H857" s="104">
        <f t="shared" si="244"/>
        <v>0</v>
      </c>
      <c r="I857" s="103">
        <v>0</v>
      </c>
      <c r="J857" s="99">
        <f t="shared" si="231"/>
        <v>0</v>
      </c>
      <c r="K857" s="103">
        <v>0</v>
      </c>
      <c r="L857" s="104">
        <f t="shared" si="232"/>
        <v>0</v>
      </c>
      <c r="M857" s="103">
        <v>0</v>
      </c>
      <c r="N857" s="99">
        <f t="shared" si="233"/>
        <v>0</v>
      </c>
      <c r="O857" s="103">
        <v>0</v>
      </c>
      <c r="P857" s="104">
        <f t="shared" si="234"/>
        <v>0</v>
      </c>
      <c r="Q857" s="103">
        <v>0</v>
      </c>
      <c r="R857" s="99">
        <f t="shared" si="235"/>
        <v>0</v>
      </c>
      <c r="S857" s="103">
        <v>0</v>
      </c>
      <c r="T857" s="104">
        <f t="shared" si="236"/>
        <v>0</v>
      </c>
      <c r="U857" s="103">
        <v>0</v>
      </c>
      <c r="V857" s="104">
        <f t="shared" si="237"/>
        <v>0</v>
      </c>
      <c r="W857" s="103">
        <v>1.2490000000000001</v>
      </c>
      <c r="X857" s="104">
        <f t="shared" si="238"/>
        <v>3.8330402545948914</v>
      </c>
      <c r="Y857" s="103">
        <v>0</v>
      </c>
      <c r="Z857" s="104">
        <f t="shared" si="239"/>
        <v>0</v>
      </c>
      <c r="AA857" s="103">
        <v>1.601</v>
      </c>
      <c r="AB857" s="105">
        <f t="shared" si="240"/>
        <v>4.913288588956302</v>
      </c>
      <c r="AC857" s="106">
        <f t="shared" si="245"/>
        <v>2.85</v>
      </c>
      <c r="AD857" s="105">
        <f t="shared" si="241"/>
        <v>8.7463288435511934</v>
      </c>
    </row>
    <row r="858" spans="1:30" x14ac:dyDescent="0.2">
      <c r="A858" s="101">
        <v>39572</v>
      </c>
      <c r="B858" s="113" t="s">
        <v>149</v>
      </c>
      <c r="C858" s="103">
        <v>0</v>
      </c>
      <c r="D858" s="104">
        <f t="shared" si="242"/>
        <v>0</v>
      </c>
      <c r="E858" s="103">
        <v>0</v>
      </c>
      <c r="F858" s="104">
        <f t="shared" si="243"/>
        <v>0</v>
      </c>
      <c r="G858" s="103">
        <v>0</v>
      </c>
      <c r="H858" s="104">
        <f t="shared" si="244"/>
        <v>0</v>
      </c>
      <c r="I858" s="103">
        <v>0</v>
      </c>
      <c r="J858" s="99">
        <f t="shared" si="231"/>
        <v>0</v>
      </c>
      <c r="K858" s="103">
        <v>0</v>
      </c>
      <c r="L858" s="104">
        <f t="shared" si="232"/>
        <v>0</v>
      </c>
      <c r="M858" s="103">
        <v>0</v>
      </c>
      <c r="N858" s="99">
        <f t="shared" si="233"/>
        <v>0</v>
      </c>
      <c r="O858" s="103">
        <v>0</v>
      </c>
      <c r="P858" s="104">
        <f t="shared" si="234"/>
        <v>0</v>
      </c>
      <c r="Q858" s="103">
        <v>0</v>
      </c>
      <c r="R858" s="99">
        <f t="shared" si="235"/>
        <v>0</v>
      </c>
      <c r="S858" s="103">
        <v>0</v>
      </c>
      <c r="T858" s="104">
        <f t="shared" si="236"/>
        <v>0</v>
      </c>
      <c r="U858" s="103">
        <v>0</v>
      </c>
      <c r="V858" s="104">
        <f t="shared" si="237"/>
        <v>0</v>
      </c>
      <c r="W858" s="103">
        <v>1.248</v>
      </c>
      <c r="X858" s="104">
        <f t="shared" si="238"/>
        <v>3.8299713672813649</v>
      </c>
      <c r="Y858" s="103">
        <v>0</v>
      </c>
      <c r="Z858" s="104">
        <f t="shared" si="239"/>
        <v>0</v>
      </c>
      <c r="AA858" s="103">
        <v>1.5880000000000001</v>
      </c>
      <c r="AB858" s="105">
        <f t="shared" si="240"/>
        <v>4.8733930538804549</v>
      </c>
      <c r="AC858" s="106">
        <f t="shared" si="245"/>
        <v>2.8360000000000003</v>
      </c>
      <c r="AD858" s="105">
        <f t="shared" si="241"/>
        <v>8.7033644211618206</v>
      </c>
    </row>
    <row r="859" spans="1:30" x14ac:dyDescent="0.2">
      <c r="A859" s="101">
        <v>39573</v>
      </c>
      <c r="B859" s="113" t="s">
        <v>150</v>
      </c>
      <c r="C859" s="103">
        <v>0</v>
      </c>
      <c r="D859" s="104">
        <f t="shared" si="242"/>
        <v>0</v>
      </c>
      <c r="E859" s="103">
        <v>0</v>
      </c>
      <c r="F859" s="104">
        <f t="shared" si="243"/>
        <v>0</v>
      </c>
      <c r="G859" s="103">
        <v>0</v>
      </c>
      <c r="H859" s="104">
        <f t="shared" si="244"/>
        <v>0</v>
      </c>
      <c r="I859" s="103">
        <v>0</v>
      </c>
      <c r="J859" s="99">
        <f t="shared" si="231"/>
        <v>0</v>
      </c>
      <c r="K859" s="103">
        <v>0</v>
      </c>
      <c r="L859" s="104">
        <f t="shared" si="232"/>
        <v>0</v>
      </c>
      <c r="M859" s="103">
        <v>0</v>
      </c>
      <c r="N859" s="99">
        <f t="shared" si="233"/>
        <v>0</v>
      </c>
      <c r="O859" s="103">
        <v>0</v>
      </c>
      <c r="P859" s="104">
        <f t="shared" si="234"/>
        <v>0</v>
      </c>
      <c r="Q859" s="103">
        <v>0</v>
      </c>
      <c r="R859" s="99">
        <f t="shared" si="235"/>
        <v>0</v>
      </c>
      <c r="S859" s="103">
        <v>0</v>
      </c>
      <c r="T859" s="104">
        <f t="shared" si="236"/>
        <v>0</v>
      </c>
      <c r="U859" s="103">
        <v>0</v>
      </c>
      <c r="V859" s="104">
        <f t="shared" si="237"/>
        <v>0</v>
      </c>
      <c r="W859" s="103">
        <v>1.246</v>
      </c>
      <c r="X859" s="104">
        <f t="shared" si="238"/>
        <v>3.8238335926543114</v>
      </c>
      <c r="Y859" s="103">
        <v>0</v>
      </c>
      <c r="Z859" s="104">
        <f t="shared" si="239"/>
        <v>0</v>
      </c>
      <c r="AA859" s="103">
        <v>1.5780000000000001</v>
      </c>
      <c r="AB859" s="105">
        <f t="shared" si="240"/>
        <v>4.8427041807451872</v>
      </c>
      <c r="AC859" s="106">
        <f t="shared" si="245"/>
        <v>2.8239999999999998</v>
      </c>
      <c r="AD859" s="105">
        <f t="shared" si="241"/>
        <v>8.666537773399499</v>
      </c>
    </row>
    <row r="860" spans="1:30" x14ac:dyDescent="0.2">
      <c r="A860" s="101">
        <v>39574</v>
      </c>
      <c r="B860" s="113" t="s">
        <v>151</v>
      </c>
      <c r="C860" s="103">
        <v>0</v>
      </c>
      <c r="D860" s="104">
        <f t="shared" si="242"/>
        <v>0</v>
      </c>
      <c r="E860" s="103">
        <v>0</v>
      </c>
      <c r="F860" s="104">
        <f t="shared" si="243"/>
        <v>0</v>
      </c>
      <c r="G860" s="103">
        <v>0</v>
      </c>
      <c r="H860" s="104">
        <f t="shared" si="244"/>
        <v>0</v>
      </c>
      <c r="I860" s="103">
        <v>0</v>
      </c>
      <c r="J860" s="99">
        <f t="shared" si="231"/>
        <v>0</v>
      </c>
      <c r="K860" s="103">
        <v>0</v>
      </c>
      <c r="L860" s="104">
        <f t="shared" si="232"/>
        <v>0</v>
      </c>
      <c r="M860" s="103">
        <v>0</v>
      </c>
      <c r="N860" s="99">
        <f t="shared" si="233"/>
        <v>0</v>
      </c>
      <c r="O860" s="103">
        <v>0</v>
      </c>
      <c r="P860" s="104">
        <f t="shared" si="234"/>
        <v>0</v>
      </c>
      <c r="Q860" s="103">
        <v>0</v>
      </c>
      <c r="R860" s="99">
        <f t="shared" si="235"/>
        <v>0</v>
      </c>
      <c r="S860" s="103">
        <v>0</v>
      </c>
      <c r="T860" s="104">
        <f t="shared" si="236"/>
        <v>0</v>
      </c>
      <c r="U860" s="103">
        <v>0</v>
      </c>
      <c r="V860" s="104">
        <f t="shared" si="237"/>
        <v>0</v>
      </c>
      <c r="W860" s="103">
        <v>1.246</v>
      </c>
      <c r="X860" s="104">
        <f t="shared" si="238"/>
        <v>3.8238335926543114</v>
      </c>
      <c r="Y860" s="103">
        <v>0</v>
      </c>
      <c r="Z860" s="104">
        <f t="shared" si="239"/>
        <v>0</v>
      </c>
      <c r="AA860" s="103">
        <v>1.571</v>
      </c>
      <c r="AB860" s="105">
        <f t="shared" si="240"/>
        <v>4.8212219695504999</v>
      </c>
      <c r="AC860" s="106">
        <f t="shared" si="245"/>
        <v>2.8170000000000002</v>
      </c>
      <c r="AD860" s="105">
        <f t="shared" si="241"/>
        <v>8.6450555622048117</v>
      </c>
    </row>
    <row r="861" spans="1:30" x14ac:dyDescent="0.2">
      <c r="A861" s="101">
        <v>39575</v>
      </c>
      <c r="B861" s="113" t="s">
        <v>152</v>
      </c>
      <c r="C861" s="103">
        <v>0</v>
      </c>
      <c r="D861" s="104">
        <f t="shared" si="242"/>
        <v>0</v>
      </c>
      <c r="E861" s="103">
        <v>0</v>
      </c>
      <c r="F861" s="104">
        <f t="shared" si="243"/>
        <v>0</v>
      </c>
      <c r="G861" s="103">
        <v>0</v>
      </c>
      <c r="H861" s="104">
        <f t="shared" si="244"/>
        <v>0</v>
      </c>
      <c r="I861" s="103">
        <v>0</v>
      </c>
      <c r="J861" s="99">
        <f t="shared" si="231"/>
        <v>0</v>
      </c>
      <c r="K861" s="103">
        <v>0</v>
      </c>
      <c r="L861" s="104">
        <f t="shared" si="232"/>
        <v>0</v>
      </c>
      <c r="M861" s="103">
        <v>0</v>
      </c>
      <c r="N861" s="99">
        <f t="shared" si="233"/>
        <v>0</v>
      </c>
      <c r="O861" s="103">
        <v>0</v>
      </c>
      <c r="P861" s="104">
        <f t="shared" si="234"/>
        <v>0</v>
      </c>
      <c r="Q861" s="103">
        <v>0</v>
      </c>
      <c r="R861" s="99">
        <f t="shared" si="235"/>
        <v>0</v>
      </c>
      <c r="S861" s="103">
        <v>0</v>
      </c>
      <c r="T861" s="104">
        <f t="shared" si="236"/>
        <v>0</v>
      </c>
      <c r="U861" s="103">
        <v>0</v>
      </c>
      <c r="V861" s="104">
        <f t="shared" si="237"/>
        <v>0</v>
      </c>
      <c r="W861" s="103">
        <v>1.2450000000000001</v>
      </c>
      <c r="X861" s="104">
        <f t="shared" si="238"/>
        <v>3.8207647053407845</v>
      </c>
      <c r="Y861" s="103">
        <v>0</v>
      </c>
      <c r="Z861" s="104">
        <f t="shared" si="239"/>
        <v>0</v>
      </c>
      <c r="AA861" s="103">
        <v>1.5640000000000001</v>
      </c>
      <c r="AB861" s="105">
        <f t="shared" si="240"/>
        <v>4.7997397583558126</v>
      </c>
      <c r="AC861" s="106">
        <f t="shared" si="245"/>
        <v>2.8090000000000002</v>
      </c>
      <c r="AD861" s="105">
        <f t="shared" si="241"/>
        <v>8.620504463696598</v>
      </c>
    </row>
    <row r="862" spans="1:30" x14ac:dyDescent="0.2">
      <c r="A862" s="101">
        <v>39576</v>
      </c>
      <c r="B862" s="113" t="s">
        <v>153</v>
      </c>
      <c r="C862" s="103">
        <v>0</v>
      </c>
      <c r="D862" s="104">
        <f t="shared" si="242"/>
        <v>0</v>
      </c>
      <c r="E862" s="103">
        <v>0</v>
      </c>
      <c r="F862" s="104">
        <f t="shared" si="243"/>
        <v>0</v>
      </c>
      <c r="G862" s="103">
        <v>0</v>
      </c>
      <c r="H862" s="104">
        <f t="shared" si="244"/>
        <v>0</v>
      </c>
      <c r="I862" s="103">
        <v>0</v>
      </c>
      <c r="J862" s="99">
        <f t="shared" si="231"/>
        <v>0</v>
      </c>
      <c r="K862" s="103">
        <v>0</v>
      </c>
      <c r="L862" s="104">
        <f t="shared" si="232"/>
        <v>0</v>
      </c>
      <c r="M862" s="103">
        <v>0</v>
      </c>
      <c r="N862" s="99">
        <f t="shared" si="233"/>
        <v>0</v>
      </c>
      <c r="O862" s="103">
        <v>0</v>
      </c>
      <c r="P862" s="104">
        <f t="shared" si="234"/>
        <v>0</v>
      </c>
      <c r="Q862" s="103">
        <v>0</v>
      </c>
      <c r="R862" s="99">
        <f t="shared" si="235"/>
        <v>0</v>
      </c>
      <c r="S862" s="103">
        <v>0</v>
      </c>
      <c r="T862" s="104">
        <f t="shared" si="236"/>
        <v>0</v>
      </c>
      <c r="U862" s="103">
        <v>0</v>
      </c>
      <c r="V862" s="104">
        <f t="shared" si="237"/>
        <v>0</v>
      </c>
      <c r="W862" s="103">
        <v>1.242</v>
      </c>
      <c r="X862" s="104">
        <f t="shared" si="238"/>
        <v>3.8115580434002045</v>
      </c>
      <c r="Y862" s="103">
        <v>0.61299999999999999</v>
      </c>
      <c r="Z862" s="104">
        <f t="shared" si="239"/>
        <v>1.8812279231918883</v>
      </c>
      <c r="AA862" s="103">
        <v>1.5569999999999999</v>
      </c>
      <c r="AB862" s="105">
        <f t="shared" si="240"/>
        <v>4.7782575471611262</v>
      </c>
      <c r="AC862" s="106">
        <f t="shared" si="245"/>
        <v>3.4119999999999999</v>
      </c>
      <c r="AD862" s="105">
        <f t="shared" si="241"/>
        <v>10.471043513753218</v>
      </c>
    </row>
    <row r="863" spans="1:30" x14ac:dyDescent="0.2">
      <c r="A863" s="101">
        <v>39577</v>
      </c>
      <c r="B863" s="113" t="s">
        <v>154</v>
      </c>
      <c r="C863" s="103">
        <v>0</v>
      </c>
      <c r="D863" s="104">
        <f t="shared" si="242"/>
        <v>0</v>
      </c>
      <c r="E863" s="103">
        <v>0</v>
      </c>
      <c r="F863" s="104">
        <f t="shared" si="243"/>
        <v>0</v>
      </c>
      <c r="G863" s="103">
        <v>0.224</v>
      </c>
      <c r="H863" s="104">
        <f t="shared" si="244"/>
        <v>0.68743075822998856</v>
      </c>
      <c r="I863" s="103">
        <v>0.41</v>
      </c>
      <c r="J863" s="99">
        <f t="shared" si="231"/>
        <v>1.2582437985459611</v>
      </c>
      <c r="K863" s="103">
        <v>0</v>
      </c>
      <c r="L863" s="104">
        <f t="shared" si="232"/>
        <v>0</v>
      </c>
      <c r="M863" s="103">
        <v>0</v>
      </c>
      <c r="N863" s="99">
        <f t="shared" si="233"/>
        <v>0</v>
      </c>
      <c r="O863" s="103">
        <v>0</v>
      </c>
      <c r="P863" s="104">
        <f t="shared" si="234"/>
        <v>0</v>
      </c>
      <c r="Q863" s="103">
        <v>0</v>
      </c>
      <c r="R863" s="99">
        <f t="shared" si="235"/>
        <v>0</v>
      </c>
      <c r="S863" s="103">
        <v>0</v>
      </c>
      <c r="T863" s="104">
        <f t="shared" si="236"/>
        <v>0</v>
      </c>
      <c r="U863" s="103">
        <v>0</v>
      </c>
      <c r="V863" s="104">
        <f t="shared" si="237"/>
        <v>0</v>
      </c>
      <c r="W863" s="103">
        <v>1.2430000000000001</v>
      </c>
      <c r="X863" s="104">
        <f t="shared" si="238"/>
        <v>3.814626930713731</v>
      </c>
      <c r="Y863" s="103">
        <v>0.27</v>
      </c>
      <c r="Z863" s="104">
        <f t="shared" si="239"/>
        <v>0.82859957465221834</v>
      </c>
      <c r="AA863" s="103">
        <v>1.4930000000000001</v>
      </c>
      <c r="AB863" s="105">
        <f t="shared" si="240"/>
        <v>4.5818487590954149</v>
      </c>
      <c r="AC863" s="106">
        <f t="shared" si="245"/>
        <v>3.6400000000000006</v>
      </c>
      <c r="AD863" s="105">
        <f t="shared" si="241"/>
        <v>11.170749821237315</v>
      </c>
    </row>
    <row r="864" spans="1:30" x14ac:dyDescent="0.2">
      <c r="A864" s="101">
        <v>39578</v>
      </c>
      <c r="B864" s="113" t="s">
        <v>155</v>
      </c>
      <c r="C864" s="103">
        <v>0</v>
      </c>
      <c r="D864" s="104">
        <f t="shared" si="242"/>
        <v>0</v>
      </c>
      <c r="E864" s="103">
        <v>0</v>
      </c>
      <c r="F864" s="104">
        <f t="shared" si="243"/>
        <v>0</v>
      </c>
      <c r="G864" s="103">
        <v>0.64900000000000002</v>
      </c>
      <c r="H864" s="104">
        <f t="shared" si="244"/>
        <v>1.9917078664788508</v>
      </c>
      <c r="I864" s="103">
        <v>1.052</v>
      </c>
      <c r="J864" s="99">
        <f t="shared" si="231"/>
        <v>3.2284694538301246</v>
      </c>
      <c r="K864" s="103">
        <v>0</v>
      </c>
      <c r="L864" s="104">
        <f t="shared" si="232"/>
        <v>0</v>
      </c>
      <c r="M864" s="103">
        <v>0</v>
      </c>
      <c r="N864" s="99">
        <f t="shared" si="233"/>
        <v>0</v>
      </c>
      <c r="O864" s="103">
        <v>0</v>
      </c>
      <c r="P864" s="104">
        <f t="shared" si="234"/>
        <v>0</v>
      </c>
      <c r="Q864" s="103">
        <v>0</v>
      </c>
      <c r="R864" s="99">
        <f t="shared" si="235"/>
        <v>0</v>
      </c>
      <c r="S864" s="103">
        <v>0</v>
      </c>
      <c r="T864" s="104">
        <f t="shared" si="236"/>
        <v>0</v>
      </c>
      <c r="U864" s="103">
        <v>0</v>
      </c>
      <c r="V864" s="104">
        <f t="shared" si="237"/>
        <v>0</v>
      </c>
      <c r="W864" s="103">
        <v>1.2370000000000001</v>
      </c>
      <c r="X864" s="104">
        <f t="shared" si="238"/>
        <v>3.7962136068325707</v>
      </c>
      <c r="Y864" s="103">
        <v>0</v>
      </c>
      <c r="Z864" s="104">
        <f t="shared" si="239"/>
        <v>0</v>
      </c>
      <c r="AA864" s="103">
        <v>0</v>
      </c>
      <c r="AB864" s="105">
        <f t="shared" si="240"/>
        <v>0</v>
      </c>
      <c r="AC864" s="106">
        <f t="shared" si="245"/>
        <v>2.9380000000000002</v>
      </c>
      <c r="AD864" s="105">
        <f t="shared" si="241"/>
        <v>9.016390927141547</v>
      </c>
    </row>
    <row r="865" spans="1:30" x14ac:dyDescent="0.2">
      <c r="A865" s="101">
        <v>39579</v>
      </c>
      <c r="B865" s="113" t="s">
        <v>156</v>
      </c>
      <c r="C865" s="103">
        <v>0</v>
      </c>
      <c r="D865" s="104">
        <f t="shared" si="242"/>
        <v>0</v>
      </c>
      <c r="E865" s="103">
        <v>0</v>
      </c>
      <c r="F865" s="104">
        <f t="shared" si="243"/>
        <v>0</v>
      </c>
      <c r="G865" s="103">
        <v>0.64300000000000002</v>
      </c>
      <c r="H865" s="104">
        <f t="shared" si="244"/>
        <v>1.9732945425976904</v>
      </c>
      <c r="I865" s="103">
        <v>1.03</v>
      </c>
      <c r="J865" s="99">
        <f t="shared" si="231"/>
        <v>3.1609539329325367</v>
      </c>
      <c r="K865" s="103">
        <v>0</v>
      </c>
      <c r="L865" s="104">
        <f t="shared" si="232"/>
        <v>0</v>
      </c>
      <c r="M865" s="103">
        <v>0</v>
      </c>
      <c r="N865" s="99">
        <f t="shared" si="233"/>
        <v>0</v>
      </c>
      <c r="O865" s="103">
        <v>0</v>
      </c>
      <c r="P865" s="104">
        <f t="shared" si="234"/>
        <v>0</v>
      </c>
      <c r="Q865" s="103">
        <v>0</v>
      </c>
      <c r="R865" s="99">
        <f t="shared" si="235"/>
        <v>0</v>
      </c>
      <c r="S865" s="103">
        <v>0</v>
      </c>
      <c r="T865" s="104">
        <f t="shared" si="236"/>
        <v>0</v>
      </c>
      <c r="U865" s="103">
        <v>0</v>
      </c>
      <c r="V865" s="104">
        <f t="shared" si="237"/>
        <v>0</v>
      </c>
      <c r="W865" s="103">
        <v>1.002</v>
      </c>
      <c r="X865" s="104">
        <f t="shared" si="238"/>
        <v>3.0750250881537879</v>
      </c>
      <c r="Y865" s="103">
        <v>0</v>
      </c>
      <c r="Z865" s="104">
        <f t="shared" si="239"/>
        <v>0</v>
      </c>
      <c r="AA865" s="103">
        <v>0</v>
      </c>
      <c r="AB865" s="105">
        <f t="shared" si="240"/>
        <v>0</v>
      </c>
      <c r="AC865" s="106">
        <f t="shared" si="245"/>
        <v>2.6749999999999998</v>
      </c>
      <c r="AD865" s="105">
        <f t="shared" si="241"/>
        <v>8.2092735636840146</v>
      </c>
    </row>
    <row r="866" spans="1:30" x14ac:dyDescent="0.2">
      <c r="A866" s="101">
        <v>39580</v>
      </c>
      <c r="B866" s="113" t="s">
        <v>157</v>
      </c>
      <c r="C866" s="103">
        <v>0</v>
      </c>
      <c r="D866" s="104">
        <f t="shared" si="242"/>
        <v>0</v>
      </c>
      <c r="E866" s="103">
        <v>0</v>
      </c>
      <c r="F866" s="104">
        <f t="shared" si="243"/>
        <v>0</v>
      </c>
      <c r="G866" s="103">
        <v>0.44900000000000001</v>
      </c>
      <c r="H866" s="104">
        <f t="shared" si="244"/>
        <v>1.3779304037735038</v>
      </c>
      <c r="I866" s="103">
        <v>1.016</v>
      </c>
      <c r="J866" s="99">
        <f t="shared" si="231"/>
        <v>3.1179895105431625</v>
      </c>
      <c r="K866" s="103">
        <v>0</v>
      </c>
      <c r="L866" s="104">
        <f t="shared" si="232"/>
        <v>0</v>
      </c>
      <c r="M866" s="103">
        <v>0</v>
      </c>
      <c r="N866" s="99">
        <f t="shared" si="233"/>
        <v>0</v>
      </c>
      <c r="O866" s="103">
        <v>0.89800000000000002</v>
      </c>
      <c r="P866" s="104">
        <f t="shared" si="234"/>
        <v>2.7558608075470077</v>
      </c>
      <c r="Q866" s="103">
        <v>0.45</v>
      </c>
      <c r="R866" s="99">
        <f t="shared" si="235"/>
        <v>1.3809992910870306</v>
      </c>
      <c r="S866" s="103">
        <v>0</v>
      </c>
      <c r="T866" s="104">
        <f t="shared" si="236"/>
        <v>0</v>
      </c>
      <c r="U866" s="103">
        <v>0</v>
      </c>
      <c r="V866" s="104">
        <f t="shared" si="237"/>
        <v>0</v>
      </c>
      <c r="W866" s="103">
        <v>1.2310000000000001</v>
      </c>
      <c r="X866" s="104">
        <f t="shared" si="238"/>
        <v>3.7778002829514103</v>
      </c>
      <c r="Y866" s="103">
        <v>0</v>
      </c>
      <c r="Z866" s="104">
        <f t="shared" si="239"/>
        <v>0</v>
      </c>
      <c r="AA866" s="103">
        <v>0</v>
      </c>
      <c r="AB866" s="105">
        <f t="shared" si="240"/>
        <v>0</v>
      </c>
      <c r="AC866" s="106">
        <f t="shared" si="245"/>
        <v>4.0440000000000005</v>
      </c>
      <c r="AD866" s="105">
        <f t="shared" si="241"/>
        <v>12.410580295902117</v>
      </c>
    </row>
    <row r="867" spans="1:30" x14ac:dyDescent="0.2">
      <c r="A867" s="101">
        <v>39581</v>
      </c>
      <c r="B867" s="113" t="s">
        <v>158</v>
      </c>
      <c r="C867" s="103">
        <v>0</v>
      </c>
      <c r="D867" s="104">
        <f t="shared" si="242"/>
        <v>0</v>
      </c>
      <c r="E867" s="103">
        <v>0</v>
      </c>
      <c r="F867" s="104">
        <f t="shared" si="243"/>
        <v>0</v>
      </c>
      <c r="G867" s="103">
        <v>0</v>
      </c>
      <c r="H867" s="104">
        <f t="shared" si="244"/>
        <v>0</v>
      </c>
      <c r="I867" s="103">
        <v>1.008</v>
      </c>
      <c r="J867" s="99">
        <f t="shared" si="231"/>
        <v>3.0934384120349483</v>
      </c>
      <c r="K867" s="103">
        <v>0</v>
      </c>
      <c r="L867" s="104">
        <f t="shared" si="232"/>
        <v>0</v>
      </c>
      <c r="M867" s="103">
        <v>0</v>
      </c>
      <c r="N867" s="99">
        <f t="shared" si="233"/>
        <v>0</v>
      </c>
      <c r="O867" s="103">
        <v>1.4410000000000001</v>
      </c>
      <c r="P867" s="104">
        <f t="shared" si="234"/>
        <v>4.4222666187920243</v>
      </c>
      <c r="Q867" s="103">
        <v>0.98199999999999998</v>
      </c>
      <c r="R867" s="99">
        <f t="shared" si="235"/>
        <v>3.0136473418832534</v>
      </c>
      <c r="S867" s="103">
        <v>0</v>
      </c>
      <c r="T867" s="104">
        <f t="shared" si="236"/>
        <v>0</v>
      </c>
      <c r="U867" s="103">
        <v>0</v>
      </c>
      <c r="V867" s="104">
        <f t="shared" si="237"/>
        <v>0</v>
      </c>
      <c r="W867" s="103">
        <v>1.228</v>
      </c>
      <c r="X867" s="104">
        <f t="shared" si="238"/>
        <v>3.76859362101083</v>
      </c>
      <c r="Y867" s="103">
        <v>0</v>
      </c>
      <c r="Z867" s="104">
        <f t="shared" si="239"/>
        <v>0</v>
      </c>
      <c r="AA867" s="103">
        <v>0</v>
      </c>
      <c r="AB867" s="105">
        <f t="shared" si="240"/>
        <v>0</v>
      </c>
      <c r="AC867" s="106">
        <f t="shared" ref="AC867:AC930" si="246">C867+E867+G867+I867+K867+M867+O867+Q867+S867+U867+W867+Y867+AA867</f>
        <v>4.6589999999999998</v>
      </c>
      <c r="AD867" s="105">
        <f t="shared" si="241"/>
        <v>14.297945993721056</v>
      </c>
    </row>
    <row r="868" spans="1:30" x14ac:dyDescent="0.2">
      <c r="A868" s="101">
        <v>39582</v>
      </c>
      <c r="B868" s="102" t="s">
        <v>159</v>
      </c>
      <c r="C868" s="103">
        <v>0</v>
      </c>
      <c r="D868" s="104">
        <f t="shared" si="242"/>
        <v>0</v>
      </c>
      <c r="E868" s="103">
        <v>0</v>
      </c>
      <c r="F868" s="104">
        <f t="shared" si="243"/>
        <v>0</v>
      </c>
      <c r="G868" s="103">
        <v>0</v>
      </c>
      <c r="H868" s="104">
        <f t="shared" si="244"/>
        <v>0</v>
      </c>
      <c r="I868" s="103">
        <v>0.27900000000000003</v>
      </c>
      <c r="J868" s="99">
        <f t="shared" si="231"/>
        <v>0.85621956047395897</v>
      </c>
      <c r="K868" s="103">
        <v>0</v>
      </c>
      <c r="L868" s="104">
        <f t="shared" si="232"/>
        <v>0</v>
      </c>
      <c r="M868" s="103">
        <v>0</v>
      </c>
      <c r="N868" s="99">
        <f t="shared" si="233"/>
        <v>0</v>
      </c>
      <c r="O868" s="103">
        <v>1.4339999999999999</v>
      </c>
      <c r="P868" s="104">
        <f t="shared" si="234"/>
        <v>4.400784407597337</v>
      </c>
      <c r="Q868" s="103">
        <v>0.96699999999999997</v>
      </c>
      <c r="R868" s="99">
        <f t="shared" si="235"/>
        <v>2.9676140321803524</v>
      </c>
      <c r="S868" s="103">
        <v>0</v>
      </c>
      <c r="T868" s="104">
        <f t="shared" si="236"/>
        <v>0</v>
      </c>
      <c r="U868" s="103">
        <v>0</v>
      </c>
      <c r="V868" s="104">
        <f t="shared" si="237"/>
        <v>0</v>
      </c>
      <c r="W868" s="103">
        <v>0.99199999999999999</v>
      </c>
      <c r="X868" s="104">
        <f t="shared" si="238"/>
        <v>3.0443362150185207</v>
      </c>
      <c r="Y868" s="103">
        <v>0</v>
      </c>
      <c r="Z868" s="104">
        <f t="shared" si="239"/>
        <v>0</v>
      </c>
      <c r="AA868" s="103">
        <v>0</v>
      </c>
      <c r="AB868" s="105">
        <f t="shared" si="240"/>
        <v>0</v>
      </c>
      <c r="AC868" s="106">
        <f t="shared" si="246"/>
        <v>3.6720000000000002</v>
      </c>
      <c r="AD868" s="105">
        <f t="shared" si="241"/>
        <v>11.268954215270169</v>
      </c>
    </row>
    <row r="869" spans="1:30" x14ac:dyDescent="0.2">
      <c r="A869" s="101">
        <v>39583</v>
      </c>
      <c r="B869" s="102" t="s">
        <v>160</v>
      </c>
      <c r="C869" s="103">
        <v>0</v>
      </c>
      <c r="D869" s="104">
        <f t="shared" si="242"/>
        <v>0</v>
      </c>
      <c r="E869" s="103">
        <v>0</v>
      </c>
      <c r="F869" s="104">
        <f t="shared" si="243"/>
        <v>0</v>
      </c>
      <c r="G869" s="103">
        <v>0.28899999999999998</v>
      </c>
      <c r="H869" s="104">
        <f t="shared" si="244"/>
        <v>0.88690843360922633</v>
      </c>
      <c r="I869" s="103">
        <v>0</v>
      </c>
      <c r="J869" s="99">
        <f t="shared" si="231"/>
        <v>0</v>
      </c>
      <c r="K869" s="103">
        <v>0</v>
      </c>
      <c r="L869" s="104">
        <f t="shared" si="232"/>
        <v>0</v>
      </c>
      <c r="M869" s="103">
        <v>0</v>
      </c>
      <c r="N869" s="99">
        <f t="shared" si="233"/>
        <v>0</v>
      </c>
      <c r="O869" s="103">
        <v>1.423</v>
      </c>
      <c r="P869" s="104">
        <f t="shared" si="234"/>
        <v>4.3670266471485437</v>
      </c>
      <c r="Q869" s="103">
        <v>0.95699999999999996</v>
      </c>
      <c r="R869" s="99">
        <f t="shared" si="235"/>
        <v>2.9369251590450851</v>
      </c>
      <c r="S869" s="103">
        <v>0</v>
      </c>
      <c r="T869" s="104">
        <f t="shared" si="236"/>
        <v>0</v>
      </c>
      <c r="U869" s="103">
        <v>0</v>
      </c>
      <c r="V869" s="104">
        <f t="shared" si="237"/>
        <v>0</v>
      </c>
      <c r="W869" s="103">
        <v>5.8999999999999997E-2</v>
      </c>
      <c r="X869" s="104">
        <f t="shared" si="238"/>
        <v>0.18106435149807734</v>
      </c>
      <c r="Y869" s="103">
        <v>0</v>
      </c>
      <c r="Z869" s="104">
        <f t="shared" si="239"/>
        <v>0</v>
      </c>
      <c r="AA869" s="103">
        <v>0</v>
      </c>
      <c r="AB869" s="105">
        <f t="shared" si="240"/>
        <v>0</v>
      </c>
      <c r="AC869" s="106">
        <f t="shared" si="246"/>
        <v>2.7280000000000002</v>
      </c>
      <c r="AD869" s="105">
        <f t="shared" si="241"/>
        <v>8.3719245913009317</v>
      </c>
    </row>
    <row r="870" spans="1:30" x14ac:dyDescent="0.2">
      <c r="A870" s="101">
        <v>39584</v>
      </c>
      <c r="B870" s="102" t="s">
        <v>161</v>
      </c>
      <c r="C870" s="103">
        <v>0</v>
      </c>
      <c r="D870" s="104">
        <f t="shared" si="242"/>
        <v>0</v>
      </c>
      <c r="E870" s="103">
        <v>0</v>
      </c>
      <c r="F870" s="104">
        <f t="shared" si="243"/>
        <v>0</v>
      </c>
      <c r="G870" s="103">
        <v>0</v>
      </c>
      <c r="H870" s="104">
        <f t="shared" si="244"/>
        <v>0</v>
      </c>
      <c r="I870" s="103">
        <v>0</v>
      </c>
      <c r="J870" s="99">
        <f t="shared" si="231"/>
        <v>0</v>
      </c>
      <c r="K870" s="103">
        <v>0</v>
      </c>
      <c r="L870" s="104">
        <f t="shared" si="232"/>
        <v>0</v>
      </c>
      <c r="M870" s="103">
        <v>0</v>
      </c>
      <c r="N870" s="99">
        <f t="shared" si="233"/>
        <v>0</v>
      </c>
      <c r="O870" s="103">
        <v>1.4350000000000001</v>
      </c>
      <c r="P870" s="104">
        <f t="shared" si="234"/>
        <v>4.4038532949108644</v>
      </c>
      <c r="Q870" s="103">
        <v>0.94199999999999995</v>
      </c>
      <c r="R870" s="99">
        <f t="shared" si="235"/>
        <v>2.890891849342184</v>
      </c>
      <c r="S870" s="103">
        <v>0</v>
      </c>
      <c r="T870" s="104">
        <f t="shared" si="236"/>
        <v>0</v>
      </c>
      <c r="U870" s="103">
        <v>0</v>
      </c>
      <c r="V870" s="104">
        <f t="shared" si="237"/>
        <v>0</v>
      </c>
      <c r="W870" s="103">
        <v>1.2390000000000001</v>
      </c>
      <c r="X870" s="104">
        <f t="shared" si="238"/>
        <v>3.8023513814596241</v>
      </c>
      <c r="Y870" s="103">
        <v>0</v>
      </c>
      <c r="Z870" s="104">
        <f t="shared" si="239"/>
        <v>0</v>
      </c>
      <c r="AA870" s="103">
        <v>0</v>
      </c>
      <c r="AB870" s="105">
        <f t="shared" si="240"/>
        <v>0</v>
      </c>
      <c r="AC870" s="106">
        <f t="shared" si="246"/>
        <v>3.6159999999999997</v>
      </c>
      <c r="AD870" s="105">
        <f t="shared" si="241"/>
        <v>11.09709652571267</v>
      </c>
    </row>
    <row r="871" spans="1:30" x14ac:dyDescent="0.2">
      <c r="A871" s="101">
        <v>39585</v>
      </c>
      <c r="B871" s="102" t="s">
        <v>162</v>
      </c>
      <c r="C871" s="103">
        <v>0</v>
      </c>
      <c r="D871" s="104">
        <f t="shared" si="242"/>
        <v>0</v>
      </c>
      <c r="E871" s="103">
        <v>0</v>
      </c>
      <c r="F871" s="104">
        <f t="shared" si="243"/>
        <v>0</v>
      </c>
      <c r="G871" s="103">
        <v>0</v>
      </c>
      <c r="H871" s="104">
        <f t="shared" si="244"/>
        <v>0</v>
      </c>
      <c r="I871" s="103">
        <v>0</v>
      </c>
      <c r="J871" s="99">
        <f t="shared" si="231"/>
        <v>0</v>
      </c>
      <c r="K871" s="103">
        <v>0</v>
      </c>
      <c r="L871" s="104">
        <f t="shared" si="232"/>
        <v>0</v>
      </c>
      <c r="M871" s="103">
        <v>0</v>
      </c>
      <c r="N871" s="99">
        <f t="shared" si="233"/>
        <v>0</v>
      </c>
      <c r="O871" s="103">
        <v>1.4410000000000001</v>
      </c>
      <c r="P871" s="104">
        <f t="shared" si="234"/>
        <v>4.4222666187920243</v>
      </c>
      <c r="Q871" s="103">
        <v>0.92600000000000005</v>
      </c>
      <c r="R871" s="99">
        <f t="shared" si="235"/>
        <v>2.8417896523257564</v>
      </c>
      <c r="S871" s="103">
        <v>0</v>
      </c>
      <c r="T871" s="104">
        <f t="shared" si="236"/>
        <v>0</v>
      </c>
      <c r="U871" s="103">
        <v>0</v>
      </c>
      <c r="V871" s="104">
        <f t="shared" si="237"/>
        <v>0</v>
      </c>
      <c r="W871" s="103">
        <v>0.499</v>
      </c>
      <c r="X871" s="104">
        <f t="shared" si="238"/>
        <v>1.5313747694498405</v>
      </c>
      <c r="Y871" s="103">
        <v>0</v>
      </c>
      <c r="Z871" s="104">
        <f t="shared" si="239"/>
        <v>0</v>
      </c>
      <c r="AA871" s="103">
        <v>0</v>
      </c>
      <c r="AB871" s="105">
        <f t="shared" si="240"/>
        <v>0</v>
      </c>
      <c r="AC871" s="106">
        <f t="shared" si="246"/>
        <v>2.8660000000000001</v>
      </c>
      <c r="AD871" s="105">
        <f t="shared" si="241"/>
        <v>8.795431040567621</v>
      </c>
    </row>
    <row r="872" spans="1:30" x14ac:dyDescent="0.2">
      <c r="A872" s="101">
        <v>39586</v>
      </c>
      <c r="B872" s="102" t="s">
        <v>163</v>
      </c>
      <c r="C872" s="103">
        <v>0</v>
      </c>
      <c r="D872" s="104">
        <f t="shared" si="242"/>
        <v>0</v>
      </c>
      <c r="E872" s="103">
        <v>0</v>
      </c>
      <c r="F872" s="104">
        <f t="shared" si="243"/>
        <v>0</v>
      </c>
      <c r="G872" s="103">
        <v>0</v>
      </c>
      <c r="H872" s="104">
        <f t="shared" si="244"/>
        <v>0</v>
      </c>
      <c r="I872" s="103">
        <v>0</v>
      </c>
      <c r="J872" s="99">
        <f t="shared" si="231"/>
        <v>0</v>
      </c>
      <c r="K872" s="103">
        <v>0</v>
      </c>
      <c r="L872" s="104">
        <f t="shared" si="232"/>
        <v>0</v>
      </c>
      <c r="M872" s="103">
        <v>0</v>
      </c>
      <c r="N872" s="99">
        <f t="shared" si="233"/>
        <v>0</v>
      </c>
      <c r="O872" s="103">
        <v>1.4390000000000001</v>
      </c>
      <c r="P872" s="104">
        <f t="shared" si="234"/>
        <v>4.4161288441649713</v>
      </c>
      <c r="Q872" s="103">
        <v>0.91</v>
      </c>
      <c r="R872" s="99">
        <f t="shared" si="235"/>
        <v>2.7926874553093284</v>
      </c>
      <c r="S872" s="103">
        <v>0</v>
      </c>
      <c r="T872" s="104">
        <f t="shared" si="236"/>
        <v>0</v>
      </c>
      <c r="U872" s="103">
        <v>0</v>
      </c>
      <c r="V872" s="104">
        <f t="shared" si="237"/>
        <v>0</v>
      </c>
      <c r="W872" s="103">
        <v>1.2370000000000001</v>
      </c>
      <c r="X872" s="104">
        <f t="shared" si="238"/>
        <v>3.7962136068325707</v>
      </c>
      <c r="Y872" s="103">
        <v>0</v>
      </c>
      <c r="Z872" s="104">
        <f t="shared" si="239"/>
        <v>0</v>
      </c>
      <c r="AA872" s="103">
        <v>0</v>
      </c>
      <c r="AB872" s="105">
        <f t="shared" si="240"/>
        <v>0</v>
      </c>
      <c r="AC872" s="106">
        <f t="shared" si="246"/>
        <v>3.5860000000000003</v>
      </c>
      <c r="AD872" s="105">
        <f t="shared" si="241"/>
        <v>11.005029906306872</v>
      </c>
    </row>
    <row r="873" spans="1:30" x14ac:dyDescent="0.2">
      <c r="A873" s="101">
        <v>39587</v>
      </c>
      <c r="B873" s="102" t="s">
        <v>164</v>
      </c>
      <c r="C873" s="103">
        <v>0</v>
      </c>
      <c r="D873" s="104">
        <f t="shared" si="242"/>
        <v>0</v>
      </c>
      <c r="E873" s="103">
        <v>0</v>
      </c>
      <c r="F873" s="104">
        <f t="shared" si="243"/>
        <v>0</v>
      </c>
      <c r="G873" s="103">
        <v>0</v>
      </c>
      <c r="H873" s="104">
        <f t="shared" si="244"/>
        <v>0</v>
      </c>
      <c r="I873" s="103">
        <v>0.59499999999999997</v>
      </c>
      <c r="J873" s="99">
        <f t="shared" si="231"/>
        <v>1.825987951548407</v>
      </c>
      <c r="K873" s="103">
        <v>0</v>
      </c>
      <c r="L873" s="104">
        <f t="shared" si="232"/>
        <v>0</v>
      </c>
      <c r="M873" s="103">
        <v>0</v>
      </c>
      <c r="N873" s="99">
        <f t="shared" si="233"/>
        <v>0</v>
      </c>
      <c r="O873" s="103">
        <v>1.4430000000000001</v>
      </c>
      <c r="P873" s="104">
        <f t="shared" si="234"/>
        <v>4.4284043934190782</v>
      </c>
      <c r="Q873" s="103">
        <v>0.35299999999999998</v>
      </c>
      <c r="R873" s="99">
        <f t="shared" si="235"/>
        <v>1.0833172216749374</v>
      </c>
      <c r="S873" s="103">
        <v>0</v>
      </c>
      <c r="T873" s="104">
        <f t="shared" si="236"/>
        <v>0</v>
      </c>
      <c r="U873" s="103">
        <v>0</v>
      </c>
      <c r="V873" s="104">
        <f t="shared" si="237"/>
        <v>0</v>
      </c>
      <c r="W873" s="103">
        <v>1.2330000000000001</v>
      </c>
      <c r="X873" s="104">
        <f t="shared" si="238"/>
        <v>3.7839380575784638</v>
      </c>
      <c r="Y873" s="103">
        <v>0</v>
      </c>
      <c r="Z873" s="104">
        <f t="shared" si="239"/>
        <v>0</v>
      </c>
      <c r="AA873" s="103">
        <v>0</v>
      </c>
      <c r="AB873" s="105">
        <f t="shared" si="240"/>
        <v>0</v>
      </c>
      <c r="AC873" s="106">
        <f t="shared" si="246"/>
        <v>3.6240000000000001</v>
      </c>
      <c r="AD873" s="105">
        <f t="shared" si="241"/>
        <v>11.121647624220886</v>
      </c>
    </row>
    <row r="874" spans="1:30" x14ac:dyDescent="0.2">
      <c r="A874" s="101">
        <v>39588</v>
      </c>
      <c r="B874" s="102" t="s">
        <v>165</v>
      </c>
      <c r="C874" s="103">
        <v>0</v>
      </c>
      <c r="D874" s="104">
        <f t="shared" si="242"/>
        <v>0</v>
      </c>
      <c r="E874" s="103">
        <v>0</v>
      </c>
      <c r="F874" s="104">
        <f t="shared" si="243"/>
        <v>0</v>
      </c>
      <c r="G874" s="103">
        <v>0</v>
      </c>
      <c r="H874" s="104">
        <f t="shared" si="244"/>
        <v>0</v>
      </c>
      <c r="I874" s="103">
        <v>1.0269999999999999</v>
      </c>
      <c r="J874" s="99">
        <f t="shared" si="231"/>
        <v>3.1517472709919563</v>
      </c>
      <c r="K874" s="103">
        <v>0</v>
      </c>
      <c r="L874" s="104">
        <f t="shared" si="232"/>
        <v>0</v>
      </c>
      <c r="M874" s="103">
        <v>0</v>
      </c>
      <c r="N874" s="99">
        <f t="shared" si="233"/>
        <v>0</v>
      </c>
      <c r="O874" s="103">
        <v>1.44</v>
      </c>
      <c r="P874" s="104">
        <f t="shared" si="234"/>
        <v>4.4191977314784978</v>
      </c>
      <c r="Q874" s="103">
        <v>0.504</v>
      </c>
      <c r="R874" s="99">
        <f t="shared" si="235"/>
        <v>1.5467192060174741</v>
      </c>
      <c r="S874" s="103">
        <v>0</v>
      </c>
      <c r="T874" s="104">
        <f t="shared" si="236"/>
        <v>0</v>
      </c>
      <c r="U874" s="103">
        <v>0</v>
      </c>
      <c r="V874" s="104">
        <f t="shared" si="237"/>
        <v>0</v>
      </c>
      <c r="W874" s="103">
        <v>1.2290000000000001</v>
      </c>
      <c r="X874" s="104">
        <f t="shared" si="238"/>
        <v>3.7716625083243569</v>
      </c>
      <c r="Y874" s="103">
        <v>0</v>
      </c>
      <c r="Z874" s="104">
        <f t="shared" si="239"/>
        <v>0</v>
      </c>
      <c r="AA874" s="103">
        <v>0</v>
      </c>
      <c r="AB874" s="105">
        <f t="shared" si="240"/>
        <v>0</v>
      </c>
      <c r="AC874" s="106">
        <f t="shared" si="246"/>
        <v>4.1999999999999993</v>
      </c>
      <c r="AD874" s="105">
        <f t="shared" si="241"/>
        <v>12.889326716812283</v>
      </c>
    </row>
    <row r="875" spans="1:30" x14ac:dyDescent="0.2">
      <c r="A875" s="101">
        <v>39589</v>
      </c>
      <c r="B875" s="102" t="s">
        <v>166</v>
      </c>
      <c r="C875" s="103">
        <v>0</v>
      </c>
      <c r="D875" s="104">
        <f t="shared" si="242"/>
        <v>0</v>
      </c>
      <c r="E875" s="103">
        <v>0</v>
      </c>
      <c r="F875" s="104">
        <f t="shared" si="243"/>
        <v>0</v>
      </c>
      <c r="G875" s="103">
        <v>0</v>
      </c>
      <c r="H875" s="104">
        <f t="shared" si="244"/>
        <v>0</v>
      </c>
      <c r="I875" s="103">
        <v>1.0109999999999999</v>
      </c>
      <c r="J875" s="99">
        <f t="shared" si="231"/>
        <v>3.1026450739755282</v>
      </c>
      <c r="K875" s="103">
        <v>0</v>
      </c>
      <c r="L875" s="104">
        <f t="shared" si="232"/>
        <v>0</v>
      </c>
      <c r="M875" s="103">
        <v>0</v>
      </c>
      <c r="N875" s="99">
        <f t="shared" si="233"/>
        <v>0</v>
      </c>
      <c r="O875" s="103">
        <v>1.4350000000000001</v>
      </c>
      <c r="P875" s="104">
        <f t="shared" si="234"/>
        <v>4.4038532949108644</v>
      </c>
      <c r="Q875" s="103">
        <v>0.93899999999999995</v>
      </c>
      <c r="R875" s="99">
        <f t="shared" si="235"/>
        <v>2.8816851874016036</v>
      </c>
      <c r="S875" s="103">
        <v>0</v>
      </c>
      <c r="T875" s="104">
        <f t="shared" si="236"/>
        <v>0</v>
      </c>
      <c r="U875" s="103">
        <v>0</v>
      </c>
      <c r="V875" s="104">
        <f t="shared" si="237"/>
        <v>0</v>
      </c>
      <c r="W875" s="103">
        <v>1.228</v>
      </c>
      <c r="X875" s="104">
        <f t="shared" si="238"/>
        <v>3.76859362101083</v>
      </c>
      <c r="Y875" s="103">
        <v>0</v>
      </c>
      <c r="Z875" s="104">
        <f t="shared" si="239"/>
        <v>0</v>
      </c>
      <c r="AA875" s="103">
        <v>0</v>
      </c>
      <c r="AB875" s="105">
        <f t="shared" si="240"/>
        <v>0</v>
      </c>
      <c r="AC875" s="106">
        <f t="shared" si="246"/>
        <v>4.6129999999999995</v>
      </c>
      <c r="AD875" s="105">
        <f t="shared" si="241"/>
        <v>14.156777177298826</v>
      </c>
    </row>
    <row r="876" spans="1:30" x14ac:dyDescent="0.2">
      <c r="A876" s="101">
        <v>39590</v>
      </c>
      <c r="B876" s="102" t="s">
        <v>167</v>
      </c>
      <c r="C876" s="103">
        <v>0</v>
      </c>
      <c r="D876" s="104">
        <f t="shared" si="242"/>
        <v>0</v>
      </c>
      <c r="E876" s="103">
        <v>0</v>
      </c>
      <c r="F876" s="104">
        <f t="shared" si="243"/>
        <v>0</v>
      </c>
      <c r="G876" s="103">
        <v>0</v>
      </c>
      <c r="H876" s="104">
        <f t="shared" si="244"/>
        <v>0</v>
      </c>
      <c r="I876" s="103">
        <v>1.0009999999999999</v>
      </c>
      <c r="J876" s="99">
        <f t="shared" si="231"/>
        <v>3.071956200840261</v>
      </c>
      <c r="K876" s="103">
        <v>0</v>
      </c>
      <c r="L876" s="104">
        <f t="shared" si="232"/>
        <v>0</v>
      </c>
      <c r="M876" s="103">
        <v>0</v>
      </c>
      <c r="N876" s="99">
        <f t="shared" si="233"/>
        <v>0</v>
      </c>
      <c r="O876" s="103">
        <v>1.4350000000000001</v>
      </c>
      <c r="P876" s="104">
        <f t="shared" si="234"/>
        <v>4.4038532949108644</v>
      </c>
      <c r="Q876" s="103">
        <v>0.93200000000000005</v>
      </c>
      <c r="R876" s="99">
        <f t="shared" si="235"/>
        <v>2.8602029762069168</v>
      </c>
      <c r="S876" s="103">
        <v>0</v>
      </c>
      <c r="T876" s="104">
        <f t="shared" si="236"/>
        <v>0</v>
      </c>
      <c r="U876" s="103">
        <v>0</v>
      </c>
      <c r="V876" s="104">
        <f t="shared" si="237"/>
        <v>0</v>
      </c>
      <c r="W876" s="103">
        <v>0.23899999999999999</v>
      </c>
      <c r="X876" s="104">
        <f t="shared" si="238"/>
        <v>0.73346406793288954</v>
      </c>
      <c r="Y876" s="103">
        <v>0</v>
      </c>
      <c r="Z876" s="104">
        <f t="shared" si="239"/>
        <v>0</v>
      </c>
      <c r="AA876" s="103">
        <v>0</v>
      </c>
      <c r="AB876" s="105">
        <f t="shared" si="240"/>
        <v>0</v>
      </c>
      <c r="AC876" s="106">
        <f t="shared" si="246"/>
        <v>3.6069999999999998</v>
      </c>
      <c r="AD876" s="105">
        <f t="shared" si="241"/>
        <v>11.06947653989093</v>
      </c>
    </row>
    <row r="877" spans="1:30" x14ac:dyDescent="0.2">
      <c r="A877" s="101">
        <v>39591</v>
      </c>
      <c r="B877" s="102" t="s">
        <v>168</v>
      </c>
      <c r="C877" s="103">
        <v>0</v>
      </c>
      <c r="D877" s="104">
        <f t="shared" si="242"/>
        <v>0</v>
      </c>
      <c r="E877" s="103">
        <v>0</v>
      </c>
      <c r="F877" s="104">
        <f t="shared" si="243"/>
        <v>0</v>
      </c>
      <c r="G877" s="103">
        <v>0</v>
      </c>
      <c r="H877" s="104">
        <f t="shared" si="244"/>
        <v>0</v>
      </c>
      <c r="I877" s="103">
        <v>0.32700000000000001</v>
      </c>
      <c r="J877" s="99">
        <f t="shared" si="231"/>
        <v>1.0035261515232423</v>
      </c>
      <c r="K877" s="103">
        <v>0</v>
      </c>
      <c r="L877" s="104">
        <f t="shared" si="232"/>
        <v>0</v>
      </c>
      <c r="M877" s="103">
        <v>0</v>
      </c>
      <c r="N877" s="99">
        <f t="shared" si="233"/>
        <v>0</v>
      </c>
      <c r="O877" s="103">
        <v>1.4330000000000001</v>
      </c>
      <c r="P877" s="104">
        <f t="shared" si="234"/>
        <v>4.3977155202838105</v>
      </c>
      <c r="Q877" s="103">
        <v>0.92900000000000005</v>
      </c>
      <c r="R877" s="99">
        <f t="shared" si="235"/>
        <v>2.8509963142663364</v>
      </c>
      <c r="S877" s="103">
        <v>0</v>
      </c>
      <c r="T877" s="104">
        <f t="shared" si="236"/>
        <v>0</v>
      </c>
      <c r="U877" s="103">
        <v>0</v>
      </c>
      <c r="V877" s="104">
        <f t="shared" si="237"/>
        <v>0</v>
      </c>
      <c r="W877" s="103">
        <v>0</v>
      </c>
      <c r="X877" s="104">
        <f t="shared" si="238"/>
        <v>0</v>
      </c>
      <c r="Y877" s="103">
        <v>0</v>
      </c>
      <c r="Z877" s="104">
        <f t="shared" si="239"/>
        <v>0</v>
      </c>
      <c r="AA877" s="103">
        <v>0</v>
      </c>
      <c r="AB877" s="105">
        <f t="shared" si="240"/>
        <v>0</v>
      </c>
      <c r="AC877" s="106">
        <f t="shared" si="246"/>
        <v>2.6890000000000001</v>
      </c>
      <c r="AD877" s="105">
        <f t="shared" si="241"/>
        <v>8.2522379860733892</v>
      </c>
    </row>
    <row r="878" spans="1:30" x14ac:dyDescent="0.2">
      <c r="A878" s="101">
        <v>39592</v>
      </c>
      <c r="B878" s="102" t="s">
        <v>169</v>
      </c>
      <c r="C878" s="103">
        <v>0</v>
      </c>
      <c r="D878" s="104">
        <f t="shared" si="242"/>
        <v>0</v>
      </c>
      <c r="E878" s="103">
        <v>0</v>
      </c>
      <c r="F878" s="104">
        <f t="shared" si="243"/>
        <v>0</v>
      </c>
      <c r="G878" s="103">
        <v>0.151</v>
      </c>
      <c r="H878" s="104">
        <f t="shared" si="244"/>
        <v>0.46340198434253693</v>
      </c>
      <c r="I878" s="103">
        <v>0</v>
      </c>
      <c r="J878" s="99">
        <f t="shared" si="231"/>
        <v>0</v>
      </c>
      <c r="K878" s="103">
        <v>0</v>
      </c>
      <c r="L878" s="104">
        <f t="shared" si="232"/>
        <v>0</v>
      </c>
      <c r="M878" s="103">
        <v>0</v>
      </c>
      <c r="N878" s="99">
        <f t="shared" si="233"/>
        <v>0</v>
      </c>
      <c r="O878" s="103">
        <v>1.4319999999999999</v>
      </c>
      <c r="P878" s="104">
        <f t="shared" si="234"/>
        <v>4.394646632970284</v>
      </c>
      <c r="Q878" s="103">
        <v>0.92200000000000004</v>
      </c>
      <c r="R878" s="99">
        <f t="shared" si="235"/>
        <v>2.8295141030716495</v>
      </c>
      <c r="S878" s="103">
        <v>0</v>
      </c>
      <c r="T878" s="104">
        <f t="shared" si="236"/>
        <v>0</v>
      </c>
      <c r="U878" s="103">
        <v>0</v>
      </c>
      <c r="V878" s="104">
        <f t="shared" si="237"/>
        <v>0</v>
      </c>
      <c r="W878" s="103">
        <v>0.17199999999999999</v>
      </c>
      <c r="X878" s="104">
        <f t="shared" si="238"/>
        <v>0.52784861792659832</v>
      </c>
      <c r="Y878" s="103">
        <v>0</v>
      </c>
      <c r="Z878" s="104">
        <f t="shared" si="239"/>
        <v>0</v>
      </c>
      <c r="AA878" s="103">
        <v>0</v>
      </c>
      <c r="AB878" s="105">
        <f t="shared" si="240"/>
        <v>0</v>
      </c>
      <c r="AC878" s="106">
        <f t="shared" si="246"/>
        <v>2.677</v>
      </c>
      <c r="AD878" s="105">
        <f t="shared" si="241"/>
        <v>8.2154113383110694</v>
      </c>
    </row>
    <row r="879" spans="1:30" x14ac:dyDescent="0.2">
      <c r="A879" s="101">
        <v>39593</v>
      </c>
      <c r="B879" s="102" t="s">
        <v>170</v>
      </c>
      <c r="C879" s="103">
        <v>0</v>
      </c>
      <c r="D879" s="104">
        <f t="shared" si="242"/>
        <v>0</v>
      </c>
      <c r="E879" s="103">
        <v>0</v>
      </c>
      <c r="F879" s="104">
        <f t="shared" si="243"/>
        <v>0</v>
      </c>
      <c r="G879" s="103">
        <v>0</v>
      </c>
      <c r="H879" s="104">
        <f t="shared" si="244"/>
        <v>0</v>
      </c>
      <c r="I879" s="103">
        <v>0</v>
      </c>
      <c r="J879" s="99">
        <f t="shared" si="231"/>
        <v>0</v>
      </c>
      <c r="K879" s="103">
        <v>0</v>
      </c>
      <c r="L879" s="104">
        <f t="shared" si="232"/>
        <v>0</v>
      </c>
      <c r="M879" s="103">
        <v>0</v>
      </c>
      <c r="N879" s="99">
        <f t="shared" si="233"/>
        <v>0</v>
      </c>
      <c r="O879" s="103">
        <v>1.4319999999999999</v>
      </c>
      <c r="P879" s="104">
        <f t="shared" si="234"/>
        <v>4.394646632970284</v>
      </c>
      <c r="Q879" s="103">
        <v>0.92100000000000004</v>
      </c>
      <c r="R879" s="99">
        <f t="shared" si="235"/>
        <v>2.8264452157581226</v>
      </c>
      <c r="S879" s="103">
        <v>0</v>
      </c>
      <c r="T879" s="104">
        <f t="shared" si="236"/>
        <v>0</v>
      </c>
      <c r="U879" s="103">
        <v>0</v>
      </c>
      <c r="V879" s="104">
        <f t="shared" si="237"/>
        <v>0</v>
      </c>
      <c r="W879" s="103">
        <v>1.24</v>
      </c>
      <c r="X879" s="104">
        <f t="shared" si="238"/>
        <v>3.8054202687731511</v>
      </c>
      <c r="Y879" s="103">
        <v>0</v>
      </c>
      <c r="Z879" s="104">
        <f t="shared" si="239"/>
        <v>0</v>
      </c>
      <c r="AA879" s="103">
        <v>0</v>
      </c>
      <c r="AB879" s="105">
        <f t="shared" si="240"/>
        <v>0</v>
      </c>
      <c r="AC879" s="106">
        <f t="shared" si="246"/>
        <v>3.593</v>
      </c>
      <c r="AD879" s="105">
        <f t="shared" si="241"/>
        <v>11.026512117501557</v>
      </c>
    </row>
    <row r="880" spans="1:30" x14ac:dyDescent="0.2">
      <c r="A880" s="101">
        <v>39594</v>
      </c>
      <c r="B880" s="102" t="s">
        <v>171</v>
      </c>
      <c r="C880" s="103">
        <v>0</v>
      </c>
      <c r="D880" s="104">
        <f t="shared" si="242"/>
        <v>0</v>
      </c>
      <c r="E880" s="103">
        <v>0</v>
      </c>
      <c r="F880" s="104">
        <f t="shared" si="243"/>
        <v>0</v>
      </c>
      <c r="G880" s="103">
        <v>0.157</v>
      </c>
      <c r="H880" s="104">
        <f t="shared" si="244"/>
        <v>0.48181530822369734</v>
      </c>
      <c r="I880" s="103">
        <v>0.79</v>
      </c>
      <c r="J880" s="99">
        <f t="shared" si="231"/>
        <v>2.4244209776861205</v>
      </c>
      <c r="K880" s="103">
        <v>0</v>
      </c>
      <c r="L880" s="104">
        <f t="shared" si="232"/>
        <v>0</v>
      </c>
      <c r="M880" s="103">
        <v>0</v>
      </c>
      <c r="N880" s="99">
        <f t="shared" si="233"/>
        <v>0</v>
      </c>
      <c r="O880" s="103">
        <v>1.43</v>
      </c>
      <c r="P880" s="104">
        <f t="shared" si="234"/>
        <v>4.3885088583432301</v>
      </c>
      <c r="Q880" s="103">
        <v>0.91600000000000004</v>
      </c>
      <c r="R880" s="99">
        <f t="shared" si="235"/>
        <v>2.8111007791904887</v>
      </c>
      <c r="S880" s="103">
        <v>0</v>
      </c>
      <c r="T880" s="104">
        <f t="shared" si="236"/>
        <v>0</v>
      </c>
      <c r="U880" s="103">
        <v>0</v>
      </c>
      <c r="V880" s="104">
        <f t="shared" si="237"/>
        <v>0</v>
      </c>
      <c r="W880" s="103">
        <v>1.044</v>
      </c>
      <c r="X880" s="104">
        <f t="shared" si="238"/>
        <v>3.2039183553219108</v>
      </c>
      <c r="Y880" s="103">
        <v>0</v>
      </c>
      <c r="Z880" s="104">
        <f t="shared" si="239"/>
        <v>0</v>
      </c>
      <c r="AA880" s="103">
        <v>0</v>
      </c>
      <c r="AB880" s="105">
        <f t="shared" si="240"/>
        <v>0</v>
      </c>
      <c r="AC880" s="106">
        <f t="shared" si="246"/>
        <v>4.3369999999999997</v>
      </c>
      <c r="AD880" s="105">
        <f t="shared" si="241"/>
        <v>13.309764278765448</v>
      </c>
    </row>
    <row r="881" spans="1:30" x14ac:dyDescent="0.2">
      <c r="A881" s="101">
        <v>39595</v>
      </c>
      <c r="B881" s="102" t="s">
        <v>172</v>
      </c>
      <c r="C881" s="103">
        <v>0</v>
      </c>
      <c r="D881" s="104">
        <f t="shared" si="242"/>
        <v>0</v>
      </c>
      <c r="E881" s="103">
        <v>0</v>
      </c>
      <c r="F881" s="104">
        <f t="shared" si="243"/>
        <v>0</v>
      </c>
      <c r="G881" s="103">
        <v>0.63</v>
      </c>
      <c r="H881" s="104">
        <f t="shared" si="244"/>
        <v>1.9333990075218428</v>
      </c>
      <c r="I881" s="103">
        <v>1.0069999999999999</v>
      </c>
      <c r="J881" s="99">
        <f t="shared" si="231"/>
        <v>3.0903695247214213</v>
      </c>
      <c r="K881" s="103">
        <v>0</v>
      </c>
      <c r="L881" s="104">
        <f t="shared" si="232"/>
        <v>0</v>
      </c>
      <c r="M881" s="103">
        <v>0</v>
      </c>
      <c r="N881" s="99">
        <f t="shared" si="233"/>
        <v>0</v>
      </c>
      <c r="O881" s="103">
        <v>1.4259999999999999</v>
      </c>
      <c r="P881" s="104">
        <f t="shared" si="234"/>
        <v>4.3762333090891232</v>
      </c>
      <c r="Q881" s="103">
        <v>0.91100000000000003</v>
      </c>
      <c r="R881" s="99">
        <f t="shared" si="235"/>
        <v>2.7957563426228553</v>
      </c>
      <c r="S881" s="103">
        <v>0</v>
      </c>
      <c r="T881" s="104">
        <f t="shared" si="236"/>
        <v>0</v>
      </c>
      <c r="U881" s="103">
        <v>0</v>
      </c>
      <c r="V881" s="104">
        <f t="shared" si="237"/>
        <v>0</v>
      </c>
      <c r="W881" s="103">
        <v>0</v>
      </c>
      <c r="X881" s="104">
        <f t="shared" si="238"/>
        <v>0</v>
      </c>
      <c r="Y881" s="103">
        <v>0</v>
      </c>
      <c r="Z881" s="104">
        <f t="shared" si="239"/>
        <v>0</v>
      </c>
      <c r="AA881" s="103">
        <v>0</v>
      </c>
      <c r="AB881" s="105">
        <f t="shared" si="240"/>
        <v>0</v>
      </c>
      <c r="AC881" s="106">
        <f t="shared" si="246"/>
        <v>3.9739999999999998</v>
      </c>
      <c r="AD881" s="105">
        <f t="shared" si="241"/>
        <v>12.195758183955242</v>
      </c>
    </row>
    <row r="882" spans="1:30" x14ac:dyDescent="0.2">
      <c r="A882" s="101">
        <v>39596</v>
      </c>
      <c r="B882" s="102" t="s">
        <v>173</v>
      </c>
      <c r="C882" s="103">
        <v>0</v>
      </c>
      <c r="D882" s="104">
        <f t="shared" si="242"/>
        <v>0</v>
      </c>
      <c r="E882" s="103">
        <v>0</v>
      </c>
      <c r="F882" s="104">
        <f t="shared" si="243"/>
        <v>0</v>
      </c>
      <c r="G882" s="103">
        <v>0.28899999999999998</v>
      </c>
      <c r="H882" s="104">
        <f t="shared" si="244"/>
        <v>0.88690843360922633</v>
      </c>
      <c r="I882" s="103">
        <v>0.99</v>
      </c>
      <c r="J882" s="99">
        <f t="shared" si="231"/>
        <v>3.0381984403914672</v>
      </c>
      <c r="K882" s="103">
        <v>0</v>
      </c>
      <c r="L882" s="104">
        <f t="shared" si="232"/>
        <v>0</v>
      </c>
      <c r="M882" s="103">
        <v>0</v>
      </c>
      <c r="N882" s="99">
        <f t="shared" si="233"/>
        <v>0</v>
      </c>
      <c r="O882" s="103">
        <v>1.4239999999999999</v>
      </c>
      <c r="P882" s="104">
        <f t="shared" si="234"/>
        <v>4.3700955344620702</v>
      </c>
      <c r="Q882" s="103">
        <v>0.90700000000000003</v>
      </c>
      <c r="R882" s="99">
        <f t="shared" si="235"/>
        <v>2.7834807933687484</v>
      </c>
      <c r="S882" s="103">
        <v>0</v>
      </c>
      <c r="T882" s="104">
        <f t="shared" si="236"/>
        <v>0</v>
      </c>
      <c r="U882" s="103">
        <v>0</v>
      </c>
      <c r="V882" s="104">
        <f t="shared" si="237"/>
        <v>0</v>
      </c>
      <c r="W882" s="103">
        <v>0</v>
      </c>
      <c r="X882" s="104">
        <f t="shared" si="238"/>
        <v>0</v>
      </c>
      <c r="Y882" s="103">
        <v>0</v>
      </c>
      <c r="Z882" s="104">
        <f t="shared" si="239"/>
        <v>0</v>
      </c>
      <c r="AA882" s="103">
        <v>0</v>
      </c>
      <c r="AB882" s="105">
        <f t="shared" si="240"/>
        <v>0</v>
      </c>
      <c r="AC882" s="106">
        <f t="shared" si="246"/>
        <v>3.61</v>
      </c>
      <c r="AD882" s="105">
        <f t="shared" si="241"/>
        <v>11.078683201831511</v>
      </c>
    </row>
    <row r="883" spans="1:30" x14ac:dyDescent="0.2">
      <c r="A883" s="101">
        <v>39597</v>
      </c>
      <c r="B883" s="102" t="s">
        <v>174</v>
      </c>
      <c r="C883" s="103">
        <v>0</v>
      </c>
      <c r="D883" s="104">
        <f t="shared" si="242"/>
        <v>0</v>
      </c>
      <c r="E883" s="103">
        <v>0</v>
      </c>
      <c r="F883" s="104">
        <f t="shared" si="243"/>
        <v>0</v>
      </c>
      <c r="G883" s="103">
        <v>0</v>
      </c>
      <c r="H883" s="104">
        <f t="shared" si="244"/>
        <v>0</v>
      </c>
      <c r="I883" s="103">
        <v>3.4000000000000002E-2</v>
      </c>
      <c r="J883" s="99">
        <f t="shared" si="231"/>
        <v>0.10434216865990897</v>
      </c>
      <c r="K883" s="103">
        <v>0</v>
      </c>
      <c r="L883" s="104">
        <f t="shared" si="232"/>
        <v>0</v>
      </c>
      <c r="M883" s="103">
        <v>0</v>
      </c>
      <c r="N883" s="99">
        <f t="shared" si="233"/>
        <v>0</v>
      </c>
      <c r="O883" s="103">
        <v>1.421</v>
      </c>
      <c r="P883" s="104">
        <f t="shared" si="234"/>
        <v>4.3608888725214898</v>
      </c>
      <c r="Q883" s="103">
        <v>0.90400000000000003</v>
      </c>
      <c r="R883" s="99">
        <f t="shared" si="235"/>
        <v>2.774274131428168</v>
      </c>
      <c r="S883" s="103">
        <v>0</v>
      </c>
      <c r="T883" s="104">
        <f t="shared" si="236"/>
        <v>0</v>
      </c>
      <c r="U883" s="103">
        <v>0</v>
      </c>
      <c r="V883" s="104">
        <f t="shared" si="237"/>
        <v>0</v>
      </c>
      <c r="W883" s="103">
        <v>0</v>
      </c>
      <c r="X883" s="104">
        <f t="shared" si="238"/>
        <v>0</v>
      </c>
      <c r="Y883" s="103">
        <v>0</v>
      </c>
      <c r="Z883" s="104">
        <f t="shared" si="239"/>
        <v>0</v>
      </c>
      <c r="AA883" s="103">
        <v>0</v>
      </c>
      <c r="AB883" s="105">
        <f t="shared" si="240"/>
        <v>0</v>
      </c>
      <c r="AC883" s="106">
        <f t="shared" si="246"/>
        <v>2.359</v>
      </c>
      <c r="AD883" s="105">
        <f t="shared" si="241"/>
        <v>7.2395051726095669</v>
      </c>
    </row>
    <row r="884" spans="1:30" x14ac:dyDescent="0.2">
      <c r="A884" s="101">
        <v>39598</v>
      </c>
      <c r="B884" s="102" t="s">
        <v>175</v>
      </c>
      <c r="C884" s="103">
        <v>0</v>
      </c>
      <c r="D884" s="104">
        <f t="shared" si="242"/>
        <v>0</v>
      </c>
      <c r="E884" s="103">
        <v>0</v>
      </c>
      <c r="F884" s="104">
        <f t="shared" si="243"/>
        <v>0</v>
      </c>
      <c r="G884" s="103">
        <v>0</v>
      </c>
      <c r="H884" s="104">
        <f t="shared" si="244"/>
        <v>0</v>
      </c>
      <c r="I884" s="103">
        <v>0</v>
      </c>
      <c r="J884" s="99">
        <f t="shared" si="231"/>
        <v>0</v>
      </c>
      <c r="K884" s="103">
        <v>0</v>
      </c>
      <c r="L884" s="104">
        <f t="shared" si="232"/>
        <v>0</v>
      </c>
      <c r="M884" s="103">
        <v>0</v>
      </c>
      <c r="N884" s="99">
        <f t="shared" si="233"/>
        <v>0</v>
      </c>
      <c r="O884" s="103">
        <v>1.4219999999999999</v>
      </c>
      <c r="P884" s="104">
        <f t="shared" si="234"/>
        <v>4.3639577598350163</v>
      </c>
      <c r="Q884" s="103">
        <v>0.90500000000000003</v>
      </c>
      <c r="R884" s="99">
        <f t="shared" si="235"/>
        <v>2.777343018741695</v>
      </c>
      <c r="S884" s="103">
        <v>0</v>
      </c>
      <c r="T884" s="104">
        <f t="shared" si="236"/>
        <v>0</v>
      </c>
      <c r="U884" s="103">
        <v>0</v>
      </c>
      <c r="V884" s="104">
        <f t="shared" si="237"/>
        <v>0</v>
      </c>
      <c r="W884" s="103">
        <v>0</v>
      </c>
      <c r="X884" s="104">
        <f t="shared" si="238"/>
        <v>0</v>
      </c>
      <c r="Y884" s="103">
        <v>0</v>
      </c>
      <c r="Z884" s="104">
        <f t="shared" si="239"/>
        <v>0</v>
      </c>
      <c r="AA884" s="103">
        <v>0</v>
      </c>
      <c r="AB884" s="105">
        <f t="shared" si="240"/>
        <v>0</v>
      </c>
      <c r="AC884" s="106">
        <f t="shared" si="246"/>
        <v>2.327</v>
      </c>
      <c r="AD884" s="105">
        <f t="shared" si="241"/>
        <v>7.1413007785767117</v>
      </c>
    </row>
    <row r="885" spans="1:30" x14ac:dyDescent="0.2">
      <c r="A885" s="101">
        <v>39599</v>
      </c>
      <c r="B885" s="102" t="s">
        <v>176</v>
      </c>
      <c r="C885" s="103">
        <v>0</v>
      </c>
      <c r="D885" s="104">
        <f t="shared" si="242"/>
        <v>0</v>
      </c>
      <c r="E885" s="103">
        <v>0</v>
      </c>
      <c r="F885" s="104">
        <f t="shared" si="243"/>
        <v>0</v>
      </c>
      <c r="G885" s="103">
        <v>0</v>
      </c>
      <c r="H885" s="104">
        <f t="shared" si="244"/>
        <v>0</v>
      </c>
      <c r="I885" s="103">
        <v>0.122</v>
      </c>
      <c r="J885" s="99">
        <f t="shared" si="231"/>
        <v>0.37440425225026164</v>
      </c>
      <c r="K885" s="103">
        <v>0</v>
      </c>
      <c r="L885" s="104">
        <f t="shared" si="232"/>
        <v>0</v>
      </c>
      <c r="M885" s="103">
        <v>0</v>
      </c>
      <c r="N885" s="99">
        <f t="shared" si="233"/>
        <v>0</v>
      </c>
      <c r="O885" s="103">
        <v>1.423</v>
      </c>
      <c r="P885" s="104">
        <f t="shared" si="234"/>
        <v>4.3670266471485437</v>
      </c>
      <c r="Q885" s="103">
        <v>0.90500000000000003</v>
      </c>
      <c r="R885" s="99">
        <f t="shared" si="235"/>
        <v>2.777343018741695</v>
      </c>
      <c r="S885" s="103">
        <v>0</v>
      </c>
      <c r="T885" s="104">
        <f t="shared" si="236"/>
        <v>0</v>
      </c>
      <c r="U885" s="103">
        <v>0</v>
      </c>
      <c r="V885" s="104">
        <f t="shared" si="237"/>
        <v>0</v>
      </c>
      <c r="W885" s="103">
        <v>0</v>
      </c>
      <c r="X885" s="104">
        <f t="shared" si="238"/>
        <v>0</v>
      </c>
      <c r="Y885" s="103">
        <v>0</v>
      </c>
      <c r="Z885" s="104">
        <f t="shared" si="239"/>
        <v>0</v>
      </c>
      <c r="AA885" s="103">
        <v>0</v>
      </c>
      <c r="AB885" s="105">
        <f t="shared" si="240"/>
        <v>0</v>
      </c>
      <c r="AC885" s="106">
        <f t="shared" si="246"/>
        <v>2.4500000000000002</v>
      </c>
      <c r="AD885" s="105">
        <f t="shared" si="241"/>
        <v>7.5187739181405</v>
      </c>
    </row>
    <row r="886" spans="1:30" x14ac:dyDescent="0.2">
      <c r="A886" s="101">
        <v>39600</v>
      </c>
      <c r="B886" s="113" t="s">
        <v>177</v>
      </c>
      <c r="C886" s="103">
        <v>0</v>
      </c>
      <c r="D886" s="104">
        <f t="shared" si="242"/>
        <v>0</v>
      </c>
      <c r="E886" s="103">
        <v>0</v>
      </c>
      <c r="F886" s="104">
        <f t="shared" si="243"/>
        <v>0</v>
      </c>
      <c r="G886" s="103">
        <v>0</v>
      </c>
      <c r="H886" s="104">
        <f t="shared" si="244"/>
        <v>0</v>
      </c>
      <c r="I886" s="103">
        <v>0.84499999999999997</v>
      </c>
      <c r="J886" s="99">
        <f t="shared" si="231"/>
        <v>2.5932097799300906</v>
      </c>
      <c r="K886" s="103">
        <v>0</v>
      </c>
      <c r="L886" s="104">
        <f t="shared" si="232"/>
        <v>0</v>
      </c>
      <c r="M886" s="103">
        <v>0</v>
      </c>
      <c r="N886" s="99">
        <f t="shared" si="233"/>
        <v>0</v>
      </c>
      <c r="O886" s="103">
        <v>1.4219999999999999</v>
      </c>
      <c r="P886" s="104">
        <f t="shared" si="234"/>
        <v>4.3639577598350163</v>
      </c>
      <c r="Q886" s="103">
        <v>0.9</v>
      </c>
      <c r="R886" s="99">
        <f t="shared" si="235"/>
        <v>2.7619985821740611</v>
      </c>
      <c r="S886" s="103">
        <v>0</v>
      </c>
      <c r="T886" s="104">
        <f t="shared" si="236"/>
        <v>0</v>
      </c>
      <c r="U886" s="103">
        <v>0</v>
      </c>
      <c r="V886" s="104">
        <f t="shared" si="237"/>
        <v>0</v>
      </c>
      <c r="W886" s="103">
        <v>0</v>
      </c>
      <c r="X886" s="104">
        <f t="shared" si="238"/>
        <v>0</v>
      </c>
      <c r="Y886" s="103">
        <v>0</v>
      </c>
      <c r="Z886" s="104">
        <f t="shared" si="239"/>
        <v>0</v>
      </c>
      <c r="AA886" s="103">
        <v>0</v>
      </c>
      <c r="AB886" s="105">
        <f t="shared" si="240"/>
        <v>0</v>
      </c>
      <c r="AC886" s="106">
        <f t="shared" si="246"/>
        <v>3.1669999999999998</v>
      </c>
      <c r="AD886" s="105">
        <f t="shared" si="241"/>
        <v>9.7191661219391694</v>
      </c>
    </row>
    <row r="887" spans="1:30" x14ac:dyDescent="0.2">
      <c r="A887" s="101">
        <v>39601</v>
      </c>
      <c r="B887" s="113" t="s">
        <v>178</v>
      </c>
      <c r="C887" s="103">
        <v>0</v>
      </c>
      <c r="D887" s="104">
        <f t="shared" si="242"/>
        <v>0</v>
      </c>
      <c r="E887" s="103">
        <v>0</v>
      </c>
      <c r="F887" s="104">
        <f t="shared" si="243"/>
        <v>0</v>
      </c>
      <c r="G887" s="103">
        <v>0</v>
      </c>
      <c r="H887" s="104">
        <f t="shared" si="244"/>
        <v>0</v>
      </c>
      <c r="I887" s="103">
        <v>0.26700000000000002</v>
      </c>
      <c r="J887" s="99">
        <f t="shared" si="231"/>
        <v>0.81939291271163817</v>
      </c>
      <c r="K887" s="103">
        <v>0</v>
      </c>
      <c r="L887" s="104">
        <f t="shared" si="232"/>
        <v>0</v>
      </c>
      <c r="M887" s="103">
        <v>0</v>
      </c>
      <c r="N887" s="99">
        <f t="shared" si="233"/>
        <v>0</v>
      </c>
      <c r="O887" s="103">
        <v>1.4219999999999999</v>
      </c>
      <c r="P887" s="104">
        <f t="shared" si="234"/>
        <v>4.3639577598350163</v>
      </c>
      <c r="Q887" s="103">
        <v>0.84799999999999998</v>
      </c>
      <c r="R887" s="99">
        <f t="shared" si="235"/>
        <v>2.602416441870671</v>
      </c>
      <c r="S887" s="103">
        <v>0</v>
      </c>
      <c r="T887" s="104">
        <f t="shared" si="236"/>
        <v>0</v>
      </c>
      <c r="U887" s="103">
        <v>0</v>
      </c>
      <c r="V887" s="104">
        <f t="shared" si="237"/>
        <v>0</v>
      </c>
      <c r="W887" s="103">
        <v>0</v>
      </c>
      <c r="X887" s="104">
        <f t="shared" si="238"/>
        <v>0</v>
      </c>
      <c r="Y887" s="103">
        <v>0</v>
      </c>
      <c r="Z887" s="104">
        <f t="shared" si="239"/>
        <v>0</v>
      </c>
      <c r="AA887" s="103">
        <v>0</v>
      </c>
      <c r="AB887" s="105">
        <f t="shared" si="240"/>
        <v>0</v>
      </c>
      <c r="AC887" s="106">
        <f t="shared" si="246"/>
        <v>2.5369999999999999</v>
      </c>
      <c r="AD887" s="105">
        <f t="shared" si="241"/>
        <v>7.7857671144173253</v>
      </c>
    </row>
    <row r="888" spans="1:30" x14ac:dyDescent="0.2">
      <c r="A888" s="101">
        <v>39602</v>
      </c>
      <c r="B888" s="113" t="s">
        <v>179</v>
      </c>
      <c r="C888" s="103">
        <v>0</v>
      </c>
      <c r="D888" s="104">
        <f t="shared" si="242"/>
        <v>0</v>
      </c>
      <c r="E888" s="103">
        <v>0</v>
      </c>
      <c r="F888" s="104">
        <f t="shared" si="243"/>
        <v>0</v>
      </c>
      <c r="G888" s="103">
        <v>0.33400000000000002</v>
      </c>
      <c r="H888" s="104">
        <f t="shared" si="244"/>
        <v>1.0250083627179294</v>
      </c>
      <c r="I888" s="103">
        <v>1.0149999999999999</v>
      </c>
      <c r="J888" s="99">
        <f t="shared" si="231"/>
        <v>3.1149206232296351</v>
      </c>
      <c r="K888" s="103">
        <v>0</v>
      </c>
      <c r="L888" s="104">
        <f t="shared" si="232"/>
        <v>0</v>
      </c>
      <c r="M888" s="103">
        <v>0</v>
      </c>
      <c r="N888" s="99">
        <f t="shared" si="233"/>
        <v>0</v>
      </c>
      <c r="O888" s="103">
        <v>1.421</v>
      </c>
      <c r="P888" s="104">
        <f t="shared" si="234"/>
        <v>4.3608888725214898</v>
      </c>
      <c r="Q888" s="103">
        <v>0.90300000000000002</v>
      </c>
      <c r="R888" s="99">
        <f t="shared" si="235"/>
        <v>2.7712052441146415</v>
      </c>
      <c r="S888" s="103">
        <v>0</v>
      </c>
      <c r="T888" s="104">
        <f t="shared" si="236"/>
        <v>0</v>
      </c>
      <c r="U888" s="103">
        <v>0.30599999999999999</v>
      </c>
      <c r="V888" s="104">
        <f t="shared" si="237"/>
        <v>0.93907951793918076</v>
      </c>
      <c r="W888" s="103">
        <v>0</v>
      </c>
      <c r="X888" s="104">
        <f t="shared" si="238"/>
        <v>0</v>
      </c>
      <c r="Y888" s="103">
        <v>0</v>
      </c>
      <c r="Z888" s="104">
        <f t="shared" si="239"/>
        <v>0</v>
      </c>
      <c r="AA888" s="103">
        <v>0</v>
      </c>
      <c r="AB888" s="105">
        <f t="shared" si="240"/>
        <v>0</v>
      </c>
      <c r="AC888" s="106">
        <f t="shared" si="246"/>
        <v>3.9790000000000001</v>
      </c>
      <c r="AD888" s="105">
        <f t="shared" si="241"/>
        <v>12.211102620522878</v>
      </c>
    </row>
    <row r="889" spans="1:30" x14ac:dyDescent="0.2">
      <c r="A889" s="101">
        <v>39603</v>
      </c>
      <c r="B889" s="113" t="s">
        <v>180</v>
      </c>
      <c r="C889" s="103">
        <v>0</v>
      </c>
      <c r="D889" s="104">
        <f t="shared" si="242"/>
        <v>0</v>
      </c>
      <c r="E889" s="103">
        <v>0</v>
      </c>
      <c r="F889" s="104">
        <f t="shared" si="243"/>
        <v>0</v>
      </c>
      <c r="G889" s="103">
        <v>0.252</v>
      </c>
      <c r="H889" s="104">
        <f t="shared" si="244"/>
        <v>0.77335960300873707</v>
      </c>
      <c r="I889" s="103">
        <v>0.99199999999999999</v>
      </c>
      <c r="J889" s="99">
        <f t="shared" si="231"/>
        <v>3.0443362150185207</v>
      </c>
      <c r="K889" s="103">
        <v>0</v>
      </c>
      <c r="L889" s="104">
        <f t="shared" si="232"/>
        <v>0</v>
      </c>
      <c r="M889" s="103">
        <v>0</v>
      </c>
      <c r="N889" s="99">
        <f t="shared" si="233"/>
        <v>0</v>
      </c>
      <c r="O889" s="103">
        <v>1.417</v>
      </c>
      <c r="P889" s="104">
        <f t="shared" si="234"/>
        <v>4.3486133232673829</v>
      </c>
      <c r="Q889" s="103">
        <v>0.89500000000000002</v>
      </c>
      <c r="R889" s="99">
        <f t="shared" si="235"/>
        <v>2.7466541456064273</v>
      </c>
      <c r="S889" s="103">
        <v>0</v>
      </c>
      <c r="T889" s="104">
        <f t="shared" si="236"/>
        <v>0</v>
      </c>
      <c r="U889" s="103">
        <v>1.508</v>
      </c>
      <c r="V889" s="104">
        <f t="shared" si="237"/>
        <v>4.627882068798316</v>
      </c>
      <c r="W889" s="103">
        <v>0</v>
      </c>
      <c r="X889" s="104">
        <f t="shared" si="238"/>
        <v>0</v>
      </c>
      <c r="Y889" s="103">
        <v>0</v>
      </c>
      <c r="Z889" s="104">
        <f t="shared" si="239"/>
        <v>0</v>
      </c>
      <c r="AA889" s="103">
        <v>0</v>
      </c>
      <c r="AB889" s="105">
        <f t="shared" si="240"/>
        <v>0</v>
      </c>
      <c r="AC889" s="106">
        <f t="shared" si="246"/>
        <v>5.0640000000000001</v>
      </c>
      <c r="AD889" s="105">
        <f t="shared" si="241"/>
        <v>15.540845355699384</v>
      </c>
    </row>
    <row r="890" spans="1:30" x14ac:dyDescent="0.2">
      <c r="A890" s="101">
        <v>39604</v>
      </c>
      <c r="B890" s="113" t="s">
        <v>181</v>
      </c>
      <c r="C890" s="103">
        <v>0</v>
      </c>
      <c r="D890" s="104">
        <f t="shared" si="242"/>
        <v>0</v>
      </c>
      <c r="E890" s="103">
        <v>0</v>
      </c>
      <c r="F890" s="104">
        <f t="shared" si="243"/>
        <v>0</v>
      </c>
      <c r="G890" s="103">
        <v>0</v>
      </c>
      <c r="H890" s="104">
        <f t="shared" si="244"/>
        <v>0</v>
      </c>
      <c r="I890" s="103">
        <v>0.98499999999999999</v>
      </c>
      <c r="J890" s="99">
        <f t="shared" si="231"/>
        <v>3.0228540038238334</v>
      </c>
      <c r="K890" s="103">
        <v>0</v>
      </c>
      <c r="L890" s="104">
        <f t="shared" si="232"/>
        <v>0</v>
      </c>
      <c r="M890" s="103">
        <v>0</v>
      </c>
      <c r="N890" s="99">
        <f t="shared" si="233"/>
        <v>0</v>
      </c>
      <c r="O890" s="103">
        <v>1.409</v>
      </c>
      <c r="P890" s="104">
        <f t="shared" si="234"/>
        <v>4.3240622247591691</v>
      </c>
      <c r="Q890" s="103">
        <v>0.89500000000000002</v>
      </c>
      <c r="R890" s="99">
        <f t="shared" si="235"/>
        <v>2.7466541456064273</v>
      </c>
      <c r="S890" s="103">
        <v>0</v>
      </c>
      <c r="T890" s="104">
        <f t="shared" si="236"/>
        <v>0</v>
      </c>
      <c r="U890" s="103">
        <v>0.442</v>
      </c>
      <c r="V890" s="104">
        <f t="shared" si="237"/>
        <v>1.3564481925788168</v>
      </c>
      <c r="W890" s="103">
        <v>0</v>
      </c>
      <c r="X890" s="104">
        <f t="shared" si="238"/>
        <v>0</v>
      </c>
      <c r="Y890" s="103">
        <v>0</v>
      </c>
      <c r="Z890" s="104">
        <f t="shared" si="239"/>
        <v>0</v>
      </c>
      <c r="AA890" s="103">
        <v>0</v>
      </c>
      <c r="AB890" s="105">
        <f t="shared" si="240"/>
        <v>0</v>
      </c>
      <c r="AC890" s="106">
        <f t="shared" si="246"/>
        <v>3.7310000000000003</v>
      </c>
      <c r="AD890" s="105">
        <f t="shared" si="241"/>
        <v>11.450018566768248</v>
      </c>
    </row>
    <row r="891" spans="1:30" x14ac:dyDescent="0.2">
      <c r="A891" s="101">
        <v>39605</v>
      </c>
      <c r="B891" s="113" t="s">
        <v>182</v>
      </c>
      <c r="C891" s="103">
        <v>0</v>
      </c>
      <c r="D891" s="104">
        <f t="shared" si="242"/>
        <v>0</v>
      </c>
      <c r="E891" s="103">
        <v>0</v>
      </c>
      <c r="F891" s="104">
        <f t="shared" si="243"/>
        <v>0</v>
      </c>
      <c r="G891" s="103">
        <v>2E-3</v>
      </c>
      <c r="H891" s="104">
        <f t="shared" si="244"/>
        <v>6.1377746270534694E-3</v>
      </c>
      <c r="I891" s="103">
        <v>0.97899999999999998</v>
      </c>
      <c r="J891" s="99">
        <f t="shared" si="231"/>
        <v>3.0044406799426731</v>
      </c>
      <c r="K891" s="103">
        <v>0</v>
      </c>
      <c r="L891" s="104">
        <f t="shared" si="232"/>
        <v>0</v>
      </c>
      <c r="M891" s="103">
        <v>0</v>
      </c>
      <c r="N891" s="99">
        <f t="shared" si="233"/>
        <v>0</v>
      </c>
      <c r="O891" s="103">
        <v>1.4159999999999999</v>
      </c>
      <c r="P891" s="104">
        <f t="shared" si="234"/>
        <v>4.3455444359538564</v>
      </c>
      <c r="Q891" s="103">
        <v>0.89800000000000002</v>
      </c>
      <c r="R891" s="99">
        <f t="shared" si="235"/>
        <v>2.7558608075470077</v>
      </c>
      <c r="S891" s="103">
        <v>0</v>
      </c>
      <c r="T891" s="104">
        <f t="shared" si="236"/>
        <v>0</v>
      </c>
      <c r="U891" s="103">
        <v>0</v>
      </c>
      <c r="V891" s="104">
        <f t="shared" si="237"/>
        <v>0</v>
      </c>
      <c r="W891" s="103">
        <v>0</v>
      </c>
      <c r="X891" s="104">
        <f t="shared" si="238"/>
        <v>0</v>
      </c>
      <c r="Y891" s="103">
        <v>0</v>
      </c>
      <c r="Z891" s="104">
        <f t="shared" si="239"/>
        <v>0</v>
      </c>
      <c r="AA891" s="103">
        <v>0</v>
      </c>
      <c r="AB891" s="105">
        <f t="shared" si="240"/>
        <v>0</v>
      </c>
      <c r="AC891" s="106">
        <f t="shared" si="246"/>
        <v>3.2949999999999999</v>
      </c>
      <c r="AD891" s="105">
        <f t="shared" si="241"/>
        <v>10.11198369807059</v>
      </c>
    </row>
    <row r="892" spans="1:30" x14ac:dyDescent="0.2">
      <c r="A892" s="101">
        <v>39606</v>
      </c>
      <c r="B892" s="113" t="s">
        <v>183</v>
      </c>
      <c r="C892" s="103">
        <v>0</v>
      </c>
      <c r="D892" s="104">
        <f t="shared" si="242"/>
        <v>0</v>
      </c>
      <c r="E892" s="103">
        <v>0</v>
      </c>
      <c r="F892" s="104">
        <f t="shared" si="243"/>
        <v>0</v>
      </c>
      <c r="G892" s="103">
        <v>0</v>
      </c>
      <c r="H892" s="104">
        <f t="shared" si="244"/>
        <v>0</v>
      </c>
      <c r="I892" s="103">
        <v>0.96099999999999997</v>
      </c>
      <c r="J892" s="99">
        <f t="shared" si="231"/>
        <v>2.949200708299192</v>
      </c>
      <c r="K892" s="103">
        <v>0</v>
      </c>
      <c r="L892" s="104">
        <f t="shared" si="232"/>
        <v>0</v>
      </c>
      <c r="M892" s="103">
        <v>0</v>
      </c>
      <c r="N892" s="99">
        <f t="shared" si="233"/>
        <v>0</v>
      </c>
      <c r="O892" s="103">
        <v>1.4119999999999999</v>
      </c>
      <c r="P892" s="104">
        <f t="shared" si="234"/>
        <v>4.3332688866997495</v>
      </c>
      <c r="Q892" s="103">
        <v>0.89</v>
      </c>
      <c r="R892" s="99">
        <f t="shared" si="235"/>
        <v>2.7313097090387939</v>
      </c>
      <c r="S892" s="103">
        <v>0</v>
      </c>
      <c r="T892" s="104">
        <f t="shared" si="236"/>
        <v>0</v>
      </c>
      <c r="U892" s="103">
        <v>0</v>
      </c>
      <c r="V892" s="104">
        <f t="shared" si="237"/>
        <v>0</v>
      </c>
      <c r="W892" s="103">
        <v>0</v>
      </c>
      <c r="X892" s="104">
        <f t="shared" si="238"/>
        <v>0</v>
      </c>
      <c r="Y892" s="103">
        <v>0</v>
      </c>
      <c r="Z892" s="104">
        <f t="shared" si="239"/>
        <v>0</v>
      </c>
      <c r="AA892" s="103">
        <v>0</v>
      </c>
      <c r="AB892" s="105">
        <f t="shared" si="240"/>
        <v>0</v>
      </c>
      <c r="AC892" s="106">
        <f t="shared" si="246"/>
        <v>3.2629999999999999</v>
      </c>
      <c r="AD892" s="105">
        <f t="shared" si="241"/>
        <v>10.013779304037735</v>
      </c>
    </row>
    <row r="893" spans="1:30" x14ac:dyDescent="0.2">
      <c r="A893" s="101">
        <v>39607</v>
      </c>
      <c r="B893" s="113" t="s">
        <v>184</v>
      </c>
      <c r="C893" s="103">
        <v>0</v>
      </c>
      <c r="D893" s="104">
        <f t="shared" si="242"/>
        <v>0</v>
      </c>
      <c r="E893" s="103">
        <v>0</v>
      </c>
      <c r="F893" s="104">
        <f t="shared" si="243"/>
        <v>0</v>
      </c>
      <c r="G893" s="103">
        <v>0</v>
      </c>
      <c r="H893" s="104">
        <f t="shared" si="244"/>
        <v>0</v>
      </c>
      <c r="I893" s="103">
        <v>0</v>
      </c>
      <c r="J893" s="99">
        <f t="shared" si="231"/>
        <v>0</v>
      </c>
      <c r="K893" s="103">
        <v>0</v>
      </c>
      <c r="L893" s="104">
        <f t="shared" si="232"/>
        <v>0</v>
      </c>
      <c r="M893" s="103">
        <v>0</v>
      </c>
      <c r="N893" s="99">
        <f t="shared" si="233"/>
        <v>0</v>
      </c>
      <c r="O893" s="103">
        <v>1.4139999999999999</v>
      </c>
      <c r="P893" s="104">
        <f t="shared" si="234"/>
        <v>4.3394066613268025</v>
      </c>
      <c r="Q893" s="103">
        <v>0.89</v>
      </c>
      <c r="R893" s="99">
        <f t="shared" si="235"/>
        <v>2.7313097090387939</v>
      </c>
      <c r="S893" s="103">
        <v>0</v>
      </c>
      <c r="T893" s="104">
        <f t="shared" si="236"/>
        <v>0</v>
      </c>
      <c r="U893" s="103">
        <v>0</v>
      </c>
      <c r="V893" s="104">
        <f t="shared" si="237"/>
        <v>0</v>
      </c>
      <c r="W893" s="103">
        <v>0</v>
      </c>
      <c r="X893" s="104">
        <f t="shared" si="238"/>
        <v>0</v>
      </c>
      <c r="Y893" s="103">
        <v>0</v>
      </c>
      <c r="Z893" s="104">
        <f t="shared" si="239"/>
        <v>0</v>
      </c>
      <c r="AA893" s="103">
        <v>0</v>
      </c>
      <c r="AB893" s="105">
        <f t="shared" si="240"/>
        <v>0</v>
      </c>
      <c r="AC893" s="106">
        <f t="shared" si="246"/>
        <v>2.3039999999999998</v>
      </c>
      <c r="AD893" s="105">
        <f t="shared" si="241"/>
        <v>7.0707163703655969</v>
      </c>
    </row>
    <row r="894" spans="1:30" x14ac:dyDescent="0.2">
      <c r="A894" s="101">
        <v>39608</v>
      </c>
      <c r="B894" s="113" t="s">
        <v>185</v>
      </c>
      <c r="C894" s="103">
        <v>0</v>
      </c>
      <c r="D894" s="104">
        <f t="shared" si="242"/>
        <v>0</v>
      </c>
      <c r="E894" s="103">
        <v>0</v>
      </c>
      <c r="F894" s="104">
        <f t="shared" si="243"/>
        <v>0</v>
      </c>
      <c r="G894" s="103">
        <v>0</v>
      </c>
      <c r="H894" s="104">
        <f t="shared" si="244"/>
        <v>0</v>
      </c>
      <c r="I894" s="103">
        <v>0</v>
      </c>
      <c r="J894" s="99">
        <f t="shared" si="231"/>
        <v>0</v>
      </c>
      <c r="K894" s="103">
        <v>0</v>
      </c>
      <c r="L894" s="104">
        <f t="shared" si="232"/>
        <v>0</v>
      </c>
      <c r="M894" s="103">
        <v>0</v>
      </c>
      <c r="N894" s="99">
        <f t="shared" si="233"/>
        <v>0</v>
      </c>
      <c r="O894" s="103">
        <v>1.4139999999999999</v>
      </c>
      <c r="P894" s="104">
        <f t="shared" si="234"/>
        <v>4.3394066613268025</v>
      </c>
      <c r="Q894" s="103">
        <v>0.89100000000000001</v>
      </c>
      <c r="R894" s="99">
        <f t="shared" si="235"/>
        <v>2.7343785963523204</v>
      </c>
      <c r="S894" s="103">
        <v>0</v>
      </c>
      <c r="T894" s="104">
        <f t="shared" si="236"/>
        <v>0</v>
      </c>
      <c r="U894" s="103">
        <v>0</v>
      </c>
      <c r="V894" s="104">
        <f t="shared" si="237"/>
        <v>0</v>
      </c>
      <c r="W894" s="103">
        <v>0</v>
      </c>
      <c r="X894" s="104">
        <f t="shared" si="238"/>
        <v>0</v>
      </c>
      <c r="Y894" s="103">
        <v>0</v>
      </c>
      <c r="Z894" s="104">
        <f t="shared" si="239"/>
        <v>0</v>
      </c>
      <c r="AA894" s="103">
        <v>0</v>
      </c>
      <c r="AB894" s="105">
        <f t="shared" si="240"/>
        <v>0</v>
      </c>
      <c r="AC894" s="106">
        <f t="shared" si="246"/>
        <v>2.3049999999999997</v>
      </c>
      <c r="AD894" s="105">
        <f t="shared" si="241"/>
        <v>7.0737852576791216</v>
      </c>
    </row>
    <row r="895" spans="1:30" x14ac:dyDescent="0.2">
      <c r="A895" s="101">
        <v>39609</v>
      </c>
      <c r="B895" s="113" t="s">
        <v>186</v>
      </c>
      <c r="C895" s="103">
        <v>0</v>
      </c>
      <c r="D895" s="104">
        <f t="shared" si="242"/>
        <v>0</v>
      </c>
      <c r="E895" s="103">
        <v>0</v>
      </c>
      <c r="F895" s="104">
        <f t="shared" si="243"/>
        <v>0</v>
      </c>
      <c r="G895" s="103">
        <v>0</v>
      </c>
      <c r="H895" s="104">
        <f t="shared" si="244"/>
        <v>0</v>
      </c>
      <c r="I895" s="103">
        <v>0</v>
      </c>
      <c r="J895" s="99">
        <f t="shared" si="231"/>
        <v>0</v>
      </c>
      <c r="K895" s="103">
        <v>0</v>
      </c>
      <c r="L895" s="104">
        <f t="shared" si="232"/>
        <v>0</v>
      </c>
      <c r="M895" s="103">
        <v>0</v>
      </c>
      <c r="N895" s="99">
        <f t="shared" si="233"/>
        <v>0</v>
      </c>
      <c r="O895" s="103">
        <v>1.4159999999999999</v>
      </c>
      <c r="P895" s="104">
        <f t="shared" si="234"/>
        <v>4.3455444359538564</v>
      </c>
      <c r="Q895" s="103">
        <v>0.88800000000000001</v>
      </c>
      <c r="R895" s="99">
        <f t="shared" si="235"/>
        <v>2.7251719344117404</v>
      </c>
      <c r="S895" s="103">
        <v>0</v>
      </c>
      <c r="T895" s="104">
        <f t="shared" si="236"/>
        <v>0</v>
      </c>
      <c r="U895" s="103">
        <v>0</v>
      </c>
      <c r="V895" s="104">
        <f t="shared" si="237"/>
        <v>0</v>
      </c>
      <c r="W895" s="103">
        <v>0</v>
      </c>
      <c r="X895" s="104">
        <f t="shared" si="238"/>
        <v>0</v>
      </c>
      <c r="Y895" s="103">
        <v>0</v>
      </c>
      <c r="Z895" s="104">
        <f t="shared" si="239"/>
        <v>0</v>
      </c>
      <c r="AA895" s="103">
        <v>0</v>
      </c>
      <c r="AB895" s="105">
        <f t="shared" si="240"/>
        <v>0</v>
      </c>
      <c r="AC895" s="106">
        <f t="shared" si="246"/>
        <v>2.3039999999999998</v>
      </c>
      <c r="AD895" s="105">
        <f t="shared" si="241"/>
        <v>7.0707163703655969</v>
      </c>
    </row>
    <row r="896" spans="1:30" x14ac:dyDescent="0.2">
      <c r="A896" s="101">
        <v>39610</v>
      </c>
      <c r="B896" s="113" t="s">
        <v>187</v>
      </c>
      <c r="C896" s="103">
        <v>0</v>
      </c>
      <c r="D896" s="104">
        <f t="shared" si="242"/>
        <v>0</v>
      </c>
      <c r="E896" s="103">
        <v>0</v>
      </c>
      <c r="F896" s="104">
        <f t="shared" si="243"/>
        <v>0</v>
      </c>
      <c r="G896" s="103">
        <v>0</v>
      </c>
      <c r="H896" s="104">
        <f t="shared" si="244"/>
        <v>0</v>
      </c>
      <c r="I896" s="103">
        <v>0.79300000000000004</v>
      </c>
      <c r="J896" s="99">
        <f t="shared" si="231"/>
        <v>2.4336276396267005</v>
      </c>
      <c r="K896" s="103">
        <v>0</v>
      </c>
      <c r="L896" s="104">
        <f t="shared" si="232"/>
        <v>0</v>
      </c>
      <c r="M896" s="103">
        <v>0</v>
      </c>
      <c r="N896" s="99">
        <f t="shared" si="233"/>
        <v>0</v>
      </c>
      <c r="O896" s="103">
        <v>1.4159999999999999</v>
      </c>
      <c r="P896" s="104">
        <f t="shared" si="234"/>
        <v>4.3455444359538564</v>
      </c>
      <c r="Q896" s="103">
        <v>0.88400000000000001</v>
      </c>
      <c r="R896" s="99">
        <f t="shared" si="235"/>
        <v>2.7128963851576335</v>
      </c>
      <c r="S896" s="103">
        <v>0</v>
      </c>
      <c r="T896" s="104">
        <f t="shared" si="236"/>
        <v>0</v>
      </c>
      <c r="U896" s="103">
        <v>0</v>
      </c>
      <c r="V896" s="104">
        <f t="shared" si="237"/>
        <v>0</v>
      </c>
      <c r="W896" s="103">
        <v>0</v>
      </c>
      <c r="X896" s="104">
        <f t="shared" si="238"/>
        <v>0</v>
      </c>
      <c r="Y896" s="103">
        <v>0</v>
      </c>
      <c r="Z896" s="104">
        <f t="shared" si="239"/>
        <v>0</v>
      </c>
      <c r="AA896" s="103">
        <v>0</v>
      </c>
      <c r="AB896" s="105">
        <f t="shared" si="240"/>
        <v>0</v>
      </c>
      <c r="AC896" s="106">
        <f t="shared" si="246"/>
        <v>3.093</v>
      </c>
      <c r="AD896" s="105">
        <f t="shared" si="241"/>
        <v>9.4920684607381904</v>
      </c>
    </row>
    <row r="897" spans="1:30" x14ac:dyDescent="0.2">
      <c r="A897" s="101">
        <v>39611</v>
      </c>
      <c r="B897" s="113" t="s">
        <v>188</v>
      </c>
      <c r="C897" s="103">
        <v>0</v>
      </c>
      <c r="D897" s="104">
        <f t="shared" si="242"/>
        <v>0</v>
      </c>
      <c r="E897" s="103">
        <v>0</v>
      </c>
      <c r="F897" s="104">
        <f t="shared" si="243"/>
        <v>0</v>
      </c>
      <c r="G897" s="103">
        <v>0</v>
      </c>
      <c r="H897" s="104">
        <f t="shared" si="244"/>
        <v>0</v>
      </c>
      <c r="I897" s="103">
        <v>1.008</v>
      </c>
      <c r="J897" s="99">
        <f t="shared" si="231"/>
        <v>3.0934384120349483</v>
      </c>
      <c r="K897" s="103">
        <v>0</v>
      </c>
      <c r="L897" s="104">
        <f t="shared" si="232"/>
        <v>0</v>
      </c>
      <c r="M897" s="103">
        <v>0</v>
      </c>
      <c r="N897" s="99">
        <f t="shared" si="233"/>
        <v>0</v>
      </c>
      <c r="O897" s="103">
        <v>1.425</v>
      </c>
      <c r="P897" s="104">
        <f t="shared" si="234"/>
        <v>4.3731644217755967</v>
      </c>
      <c r="Q897" s="103">
        <v>0.89300000000000002</v>
      </c>
      <c r="R897" s="99">
        <f t="shared" si="235"/>
        <v>2.7405163709793738</v>
      </c>
      <c r="S897" s="103">
        <v>0</v>
      </c>
      <c r="T897" s="104">
        <f t="shared" si="236"/>
        <v>0</v>
      </c>
      <c r="U897" s="103">
        <v>0</v>
      </c>
      <c r="V897" s="104">
        <f t="shared" si="237"/>
        <v>0</v>
      </c>
      <c r="W897" s="103">
        <v>0</v>
      </c>
      <c r="X897" s="104">
        <f t="shared" si="238"/>
        <v>0</v>
      </c>
      <c r="Y897" s="103">
        <v>0</v>
      </c>
      <c r="Z897" s="104">
        <f t="shared" si="239"/>
        <v>0</v>
      </c>
      <c r="AA897" s="103">
        <v>0</v>
      </c>
      <c r="AB897" s="105">
        <f t="shared" si="240"/>
        <v>0</v>
      </c>
      <c r="AC897" s="106">
        <f t="shared" si="246"/>
        <v>3.3259999999999996</v>
      </c>
      <c r="AD897" s="105">
        <f t="shared" si="241"/>
        <v>10.207119204789917</v>
      </c>
    </row>
    <row r="898" spans="1:30" x14ac:dyDescent="0.2">
      <c r="A898" s="101">
        <v>39612</v>
      </c>
      <c r="B898" s="113" t="s">
        <v>189</v>
      </c>
      <c r="C898" s="103">
        <v>0</v>
      </c>
      <c r="D898" s="104">
        <f t="shared" si="242"/>
        <v>0</v>
      </c>
      <c r="E898" s="103">
        <v>0</v>
      </c>
      <c r="F898" s="104">
        <f t="shared" si="243"/>
        <v>0</v>
      </c>
      <c r="G898" s="103">
        <v>0</v>
      </c>
      <c r="H898" s="104">
        <f t="shared" si="244"/>
        <v>0</v>
      </c>
      <c r="I898" s="103">
        <v>0.98899999999999999</v>
      </c>
      <c r="J898" s="99">
        <f t="shared" si="231"/>
        <v>3.0351295530779407</v>
      </c>
      <c r="K898" s="103">
        <v>0</v>
      </c>
      <c r="L898" s="104">
        <f t="shared" si="232"/>
        <v>0</v>
      </c>
      <c r="M898" s="103">
        <v>0</v>
      </c>
      <c r="N898" s="99">
        <f t="shared" si="233"/>
        <v>0</v>
      </c>
      <c r="O898" s="103">
        <v>1.4139999999999999</v>
      </c>
      <c r="P898" s="104">
        <f t="shared" si="234"/>
        <v>4.3394066613268025</v>
      </c>
      <c r="Q898" s="103">
        <v>0.88600000000000001</v>
      </c>
      <c r="R898" s="99">
        <f t="shared" si="235"/>
        <v>2.719034159784687</v>
      </c>
      <c r="S898" s="103">
        <v>0</v>
      </c>
      <c r="T898" s="104">
        <f t="shared" si="236"/>
        <v>0</v>
      </c>
      <c r="U898" s="103">
        <v>0</v>
      </c>
      <c r="V898" s="104">
        <f t="shared" si="237"/>
        <v>0</v>
      </c>
      <c r="W898" s="103">
        <v>0</v>
      </c>
      <c r="X898" s="104">
        <f t="shared" si="238"/>
        <v>0</v>
      </c>
      <c r="Y898" s="103">
        <v>0</v>
      </c>
      <c r="Z898" s="104">
        <f t="shared" si="239"/>
        <v>0</v>
      </c>
      <c r="AA898" s="103">
        <v>0</v>
      </c>
      <c r="AB898" s="105">
        <f t="shared" si="240"/>
        <v>0</v>
      </c>
      <c r="AC898" s="106">
        <f t="shared" si="246"/>
        <v>3.2890000000000001</v>
      </c>
      <c r="AD898" s="105">
        <f t="shared" si="241"/>
        <v>10.093570374189429</v>
      </c>
    </row>
    <row r="899" spans="1:30" x14ac:dyDescent="0.2">
      <c r="A899" s="101">
        <v>39613</v>
      </c>
      <c r="B899" s="113" t="s">
        <v>190</v>
      </c>
      <c r="C899" s="103">
        <v>0</v>
      </c>
      <c r="D899" s="104">
        <f t="shared" si="242"/>
        <v>0</v>
      </c>
      <c r="E899" s="103">
        <v>0</v>
      </c>
      <c r="F899" s="104">
        <f t="shared" si="243"/>
        <v>0</v>
      </c>
      <c r="G899" s="103">
        <v>0</v>
      </c>
      <c r="H899" s="104">
        <f t="shared" si="244"/>
        <v>0</v>
      </c>
      <c r="I899" s="103">
        <v>0.98099999999999998</v>
      </c>
      <c r="J899" s="99">
        <f t="shared" si="231"/>
        <v>3.0105784545697265</v>
      </c>
      <c r="K899" s="103">
        <v>0</v>
      </c>
      <c r="L899" s="104">
        <f t="shared" si="232"/>
        <v>0</v>
      </c>
      <c r="M899" s="103">
        <v>0</v>
      </c>
      <c r="N899" s="99">
        <f t="shared" si="233"/>
        <v>0</v>
      </c>
      <c r="O899" s="103">
        <v>1.413</v>
      </c>
      <c r="P899" s="104">
        <f t="shared" si="234"/>
        <v>4.336337774013276</v>
      </c>
      <c r="Q899" s="103">
        <v>0.88500000000000001</v>
      </c>
      <c r="R899" s="99">
        <f t="shared" si="235"/>
        <v>2.71596527247116</v>
      </c>
      <c r="S899" s="103">
        <v>0</v>
      </c>
      <c r="T899" s="104">
        <f t="shared" si="236"/>
        <v>0</v>
      </c>
      <c r="U899" s="103">
        <v>0</v>
      </c>
      <c r="V899" s="104">
        <f t="shared" si="237"/>
        <v>0</v>
      </c>
      <c r="W899" s="103">
        <v>0</v>
      </c>
      <c r="X899" s="104">
        <f t="shared" si="238"/>
        <v>0</v>
      </c>
      <c r="Y899" s="103">
        <v>0</v>
      </c>
      <c r="Z899" s="104">
        <f t="shared" si="239"/>
        <v>0</v>
      </c>
      <c r="AA899" s="103">
        <v>0</v>
      </c>
      <c r="AB899" s="105">
        <f t="shared" si="240"/>
        <v>0</v>
      </c>
      <c r="AC899" s="106">
        <f t="shared" si="246"/>
        <v>3.2789999999999999</v>
      </c>
      <c r="AD899" s="105">
        <f t="shared" si="241"/>
        <v>10.062881501054163</v>
      </c>
    </row>
    <row r="900" spans="1:30" x14ac:dyDescent="0.2">
      <c r="A900" s="101">
        <v>39614</v>
      </c>
      <c r="B900" s="113" t="s">
        <v>191</v>
      </c>
      <c r="C900" s="103">
        <v>0</v>
      </c>
      <c r="D900" s="104">
        <f t="shared" si="242"/>
        <v>0</v>
      </c>
      <c r="E900" s="103">
        <v>0</v>
      </c>
      <c r="F900" s="104">
        <f t="shared" si="243"/>
        <v>0</v>
      </c>
      <c r="G900" s="103">
        <v>0</v>
      </c>
      <c r="H900" s="104">
        <f t="shared" si="244"/>
        <v>0</v>
      </c>
      <c r="I900" s="103">
        <v>0.92</v>
      </c>
      <c r="J900" s="99">
        <f t="shared" si="231"/>
        <v>2.8233763284445956</v>
      </c>
      <c r="K900" s="103">
        <v>0</v>
      </c>
      <c r="L900" s="104">
        <f t="shared" si="232"/>
        <v>0</v>
      </c>
      <c r="M900" s="103">
        <v>0</v>
      </c>
      <c r="N900" s="99">
        <f t="shared" si="233"/>
        <v>0</v>
      </c>
      <c r="O900" s="103">
        <v>1.411</v>
      </c>
      <c r="P900" s="104">
        <f t="shared" si="234"/>
        <v>4.3301999993862221</v>
      </c>
      <c r="Q900" s="103">
        <v>0.88100000000000001</v>
      </c>
      <c r="R900" s="99">
        <f t="shared" si="235"/>
        <v>2.7036897232170531</v>
      </c>
      <c r="S900" s="103">
        <v>0</v>
      </c>
      <c r="T900" s="104">
        <f t="shared" si="236"/>
        <v>0</v>
      </c>
      <c r="U900" s="103">
        <v>0</v>
      </c>
      <c r="V900" s="104">
        <f t="shared" si="237"/>
        <v>0</v>
      </c>
      <c r="W900" s="103">
        <v>0</v>
      </c>
      <c r="X900" s="104">
        <f t="shared" si="238"/>
        <v>0</v>
      </c>
      <c r="Y900" s="103">
        <v>0</v>
      </c>
      <c r="Z900" s="104">
        <f t="shared" si="239"/>
        <v>0</v>
      </c>
      <c r="AA900" s="103">
        <v>0</v>
      </c>
      <c r="AB900" s="105">
        <f t="shared" si="240"/>
        <v>0</v>
      </c>
      <c r="AC900" s="106">
        <f t="shared" si="246"/>
        <v>3.2119999999999997</v>
      </c>
      <c r="AD900" s="105">
        <f t="shared" si="241"/>
        <v>9.8572660510478709</v>
      </c>
    </row>
    <row r="901" spans="1:30" x14ac:dyDescent="0.2">
      <c r="A901" s="101">
        <v>39615</v>
      </c>
      <c r="B901" s="113" t="s">
        <v>192</v>
      </c>
      <c r="C901" s="103">
        <v>0</v>
      </c>
      <c r="D901" s="104">
        <f t="shared" si="242"/>
        <v>0</v>
      </c>
      <c r="E901" s="103">
        <v>0</v>
      </c>
      <c r="F901" s="104">
        <f t="shared" si="243"/>
        <v>0</v>
      </c>
      <c r="G901" s="103">
        <v>3.0000000000000001E-3</v>
      </c>
      <c r="H901" s="104">
        <f t="shared" si="244"/>
        <v>9.2066619405802037E-3</v>
      </c>
      <c r="I901" s="103">
        <v>0.27500000000000002</v>
      </c>
      <c r="J901" s="99">
        <f t="shared" si="231"/>
        <v>0.84394401121985196</v>
      </c>
      <c r="K901" s="103">
        <v>0</v>
      </c>
      <c r="L901" s="104">
        <f t="shared" si="232"/>
        <v>0</v>
      </c>
      <c r="M901" s="103">
        <v>0</v>
      </c>
      <c r="N901" s="99">
        <f t="shared" si="233"/>
        <v>0</v>
      </c>
      <c r="O901" s="103">
        <v>1.411</v>
      </c>
      <c r="P901" s="104">
        <f t="shared" si="234"/>
        <v>4.3301999993862221</v>
      </c>
      <c r="Q901" s="103">
        <v>0.88100000000000001</v>
      </c>
      <c r="R901" s="99">
        <f t="shared" si="235"/>
        <v>2.7036897232170531</v>
      </c>
      <c r="S901" s="103">
        <v>0</v>
      </c>
      <c r="T901" s="104">
        <f t="shared" si="236"/>
        <v>0</v>
      </c>
      <c r="U901" s="103">
        <v>0</v>
      </c>
      <c r="V901" s="104">
        <f t="shared" si="237"/>
        <v>0</v>
      </c>
      <c r="W901" s="103">
        <v>0</v>
      </c>
      <c r="X901" s="104">
        <f t="shared" si="238"/>
        <v>0</v>
      </c>
      <c r="Y901" s="103">
        <v>0</v>
      </c>
      <c r="Z901" s="104">
        <f t="shared" si="239"/>
        <v>0</v>
      </c>
      <c r="AA901" s="103">
        <v>0</v>
      </c>
      <c r="AB901" s="105">
        <f t="shared" si="240"/>
        <v>0</v>
      </c>
      <c r="AC901" s="106">
        <f t="shared" si="246"/>
        <v>2.5700000000000003</v>
      </c>
      <c r="AD901" s="105">
        <f t="shared" si="241"/>
        <v>7.8870403957637096</v>
      </c>
    </row>
    <row r="902" spans="1:30" x14ac:dyDescent="0.2">
      <c r="A902" s="101">
        <v>39616</v>
      </c>
      <c r="B902" s="113" t="s">
        <v>193</v>
      </c>
      <c r="C902" s="103">
        <v>0</v>
      </c>
      <c r="D902" s="104">
        <f t="shared" si="242"/>
        <v>0</v>
      </c>
      <c r="E902" s="103">
        <v>0</v>
      </c>
      <c r="F902" s="104">
        <f t="shared" si="243"/>
        <v>0</v>
      </c>
      <c r="G902" s="103">
        <v>0</v>
      </c>
      <c r="H902" s="104">
        <f t="shared" si="244"/>
        <v>0</v>
      </c>
      <c r="I902" s="103">
        <v>0.99099999999999999</v>
      </c>
      <c r="J902" s="99">
        <f t="shared" si="231"/>
        <v>3.0412673277049942</v>
      </c>
      <c r="K902" s="103">
        <v>0</v>
      </c>
      <c r="L902" s="104">
        <f t="shared" si="232"/>
        <v>0</v>
      </c>
      <c r="M902" s="103">
        <v>0</v>
      </c>
      <c r="N902" s="99">
        <f t="shared" si="233"/>
        <v>0</v>
      </c>
      <c r="O902" s="103">
        <v>1.3380000000000001</v>
      </c>
      <c r="P902" s="104">
        <f t="shared" si="234"/>
        <v>4.1061712254987706</v>
      </c>
      <c r="Q902" s="103">
        <v>0.878</v>
      </c>
      <c r="R902" s="99">
        <f t="shared" si="235"/>
        <v>2.6944830612764732</v>
      </c>
      <c r="S902" s="103">
        <v>0</v>
      </c>
      <c r="T902" s="104">
        <f t="shared" si="236"/>
        <v>0</v>
      </c>
      <c r="U902" s="103">
        <v>0</v>
      </c>
      <c r="V902" s="104">
        <f t="shared" si="237"/>
        <v>0</v>
      </c>
      <c r="W902" s="103">
        <v>0</v>
      </c>
      <c r="X902" s="104">
        <f t="shared" si="238"/>
        <v>0</v>
      </c>
      <c r="Y902" s="103">
        <v>0</v>
      </c>
      <c r="Z902" s="104">
        <f t="shared" si="239"/>
        <v>0</v>
      </c>
      <c r="AA902" s="103">
        <v>0</v>
      </c>
      <c r="AB902" s="105">
        <f t="shared" si="240"/>
        <v>0</v>
      </c>
      <c r="AC902" s="106">
        <f t="shared" si="246"/>
        <v>3.2070000000000003</v>
      </c>
      <c r="AD902" s="105">
        <f t="shared" si="241"/>
        <v>9.8419216144802402</v>
      </c>
    </row>
    <row r="903" spans="1:30" x14ac:dyDescent="0.2">
      <c r="A903" s="101">
        <v>39617</v>
      </c>
      <c r="B903" s="113" t="s">
        <v>194</v>
      </c>
      <c r="C903" s="103">
        <v>0</v>
      </c>
      <c r="D903" s="104">
        <f t="shared" si="242"/>
        <v>0</v>
      </c>
      <c r="E903" s="103">
        <v>0</v>
      </c>
      <c r="F903" s="104">
        <f t="shared" si="243"/>
        <v>0</v>
      </c>
      <c r="G903" s="103">
        <v>0</v>
      </c>
      <c r="H903" s="104">
        <f t="shared" si="244"/>
        <v>0</v>
      </c>
      <c r="I903" s="103">
        <v>0.97699999999999998</v>
      </c>
      <c r="J903" s="99">
        <f t="shared" si="231"/>
        <v>2.9983029053156196</v>
      </c>
      <c r="K903" s="103">
        <v>0</v>
      </c>
      <c r="L903" s="104">
        <f t="shared" si="232"/>
        <v>0</v>
      </c>
      <c r="M903" s="103">
        <v>0</v>
      </c>
      <c r="N903" s="99">
        <f t="shared" si="233"/>
        <v>0</v>
      </c>
      <c r="O903" s="103">
        <v>1.409</v>
      </c>
      <c r="P903" s="104">
        <f t="shared" si="234"/>
        <v>4.3240622247591691</v>
      </c>
      <c r="Q903" s="103">
        <v>0.875</v>
      </c>
      <c r="R903" s="99">
        <f t="shared" si="235"/>
        <v>2.6852763993358928</v>
      </c>
      <c r="S903" s="103">
        <v>0</v>
      </c>
      <c r="T903" s="104">
        <f t="shared" si="236"/>
        <v>0</v>
      </c>
      <c r="U903" s="103">
        <v>0</v>
      </c>
      <c r="V903" s="104">
        <f t="shared" si="237"/>
        <v>0</v>
      </c>
      <c r="W903" s="103">
        <v>0</v>
      </c>
      <c r="X903" s="104">
        <f t="shared" si="238"/>
        <v>0</v>
      </c>
      <c r="Y903" s="103">
        <v>0</v>
      </c>
      <c r="Z903" s="104">
        <f t="shared" si="239"/>
        <v>0</v>
      </c>
      <c r="AA903" s="103">
        <v>0</v>
      </c>
      <c r="AB903" s="105">
        <f t="shared" si="240"/>
        <v>0</v>
      </c>
      <c r="AC903" s="106">
        <f t="shared" si="246"/>
        <v>3.2610000000000001</v>
      </c>
      <c r="AD903" s="105">
        <f t="shared" si="241"/>
        <v>10.007641529410682</v>
      </c>
    </row>
    <row r="904" spans="1:30" x14ac:dyDescent="0.2">
      <c r="A904" s="101">
        <v>39618</v>
      </c>
      <c r="B904" s="113" t="s">
        <v>195</v>
      </c>
      <c r="C904" s="103">
        <v>0</v>
      </c>
      <c r="D904" s="104">
        <f t="shared" si="242"/>
        <v>0</v>
      </c>
      <c r="E904" s="103">
        <v>0</v>
      </c>
      <c r="F904" s="104">
        <f t="shared" si="243"/>
        <v>0</v>
      </c>
      <c r="G904" s="103">
        <v>0</v>
      </c>
      <c r="H904" s="104">
        <f t="shared" si="244"/>
        <v>0</v>
      </c>
      <c r="I904" s="103">
        <v>0.97299999999999998</v>
      </c>
      <c r="J904" s="99">
        <f t="shared" si="231"/>
        <v>2.9860273560615127</v>
      </c>
      <c r="K904" s="103">
        <v>0</v>
      </c>
      <c r="L904" s="104">
        <f t="shared" si="232"/>
        <v>0</v>
      </c>
      <c r="M904" s="103">
        <v>0</v>
      </c>
      <c r="N904" s="99">
        <f t="shared" si="233"/>
        <v>0</v>
      </c>
      <c r="O904" s="103">
        <v>1.41</v>
      </c>
      <c r="P904" s="104">
        <f t="shared" si="234"/>
        <v>4.3271311120726956</v>
      </c>
      <c r="Q904" s="103">
        <v>0.85799999999999998</v>
      </c>
      <c r="R904" s="99">
        <f t="shared" si="235"/>
        <v>2.6331053150059383</v>
      </c>
      <c r="S904" s="103">
        <v>0</v>
      </c>
      <c r="T904" s="104">
        <f t="shared" si="236"/>
        <v>0</v>
      </c>
      <c r="U904" s="103">
        <v>0</v>
      </c>
      <c r="V904" s="104">
        <f t="shared" si="237"/>
        <v>0</v>
      </c>
      <c r="W904" s="103">
        <v>0</v>
      </c>
      <c r="X904" s="104">
        <f t="shared" si="238"/>
        <v>0</v>
      </c>
      <c r="Y904" s="103">
        <v>0</v>
      </c>
      <c r="Z904" s="104">
        <f t="shared" si="239"/>
        <v>0</v>
      </c>
      <c r="AA904" s="103">
        <v>0</v>
      </c>
      <c r="AB904" s="105">
        <f t="shared" si="240"/>
        <v>0</v>
      </c>
      <c r="AC904" s="106">
        <f t="shared" si="246"/>
        <v>3.2410000000000001</v>
      </c>
      <c r="AD904" s="105">
        <f t="shared" si="241"/>
        <v>9.9462637831401466</v>
      </c>
    </row>
    <row r="905" spans="1:30" x14ac:dyDescent="0.2">
      <c r="A905" s="101">
        <v>39619</v>
      </c>
      <c r="B905" s="113" t="s">
        <v>196</v>
      </c>
      <c r="C905" s="103">
        <v>0</v>
      </c>
      <c r="D905" s="104">
        <f t="shared" si="242"/>
        <v>0</v>
      </c>
      <c r="E905" s="103">
        <v>0</v>
      </c>
      <c r="F905" s="104">
        <f t="shared" si="243"/>
        <v>0</v>
      </c>
      <c r="G905" s="103">
        <v>0</v>
      </c>
      <c r="H905" s="104">
        <f t="shared" si="244"/>
        <v>0</v>
      </c>
      <c r="I905" s="103">
        <v>0.96899999999999997</v>
      </c>
      <c r="J905" s="99">
        <f t="shared" si="231"/>
        <v>2.9737518068074058</v>
      </c>
      <c r="K905" s="103">
        <v>0</v>
      </c>
      <c r="L905" s="104">
        <f t="shared" si="232"/>
        <v>0</v>
      </c>
      <c r="M905" s="103">
        <v>0</v>
      </c>
      <c r="N905" s="99">
        <f t="shared" si="233"/>
        <v>0</v>
      </c>
      <c r="O905" s="103">
        <v>1.4079999999999999</v>
      </c>
      <c r="P905" s="104">
        <f t="shared" si="234"/>
        <v>4.3209933374456426</v>
      </c>
      <c r="Q905" s="103">
        <v>0.86299999999999999</v>
      </c>
      <c r="R905" s="99">
        <f t="shared" si="235"/>
        <v>2.6484497515735721</v>
      </c>
      <c r="S905" s="103">
        <v>0</v>
      </c>
      <c r="T905" s="104">
        <f t="shared" si="236"/>
        <v>0</v>
      </c>
      <c r="U905" s="103">
        <v>0</v>
      </c>
      <c r="V905" s="104">
        <f t="shared" si="237"/>
        <v>0</v>
      </c>
      <c r="W905" s="103">
        <v>0.59299999999999997</v>
      </c>
      <c r="X905" s="104">
        <f t="shared" si="238"/>
        <v>1.8198501769213535</v>
      </c>
      <c r="Y905" s="103">
        <v>0</v>
      </c>
      <c r="Z905" s="104">
        <f t="shared" si="239"/>
        <v>0</v>
      </c>
      <c r="AA905" s="103">
        <v>0.76</v>
      </c>
      <c r="AB905" s="105">
        <f t="shared" si="240"/>
        <v>2.3323543582803183</v>
      </c>
      <c r="AC905" s="106">
        <f t="shared" si="246"/>
        <v>4.593</v>
      </c>
      <c r="AD905" s="105">
        <f t="shared" si="241"/>
        <v>14.095399431028293</v>
      </c>
    </row>
    <row r="906" spans="1:30" x14ac:dyDescent="0.2">
      <c r="A906" s="101">
        <v>39620</v>
      </c>
      <c r="B906" s="113" t="s">
        <v>197</v>
      </c>
      <c r="C906" s="103">
        <v>0</v>
      </c>
      <c r="D906" s="104">
        <f t="shared" si="242"/>
        <v>0</v>
      </c>
      <c r="E906" s="103">
        <v>0</v>
      </c>
      <c r="F906" s="104">
        <f t="shared" si="243"/>
        <v>0</v>
      </c>
      <c r="G906" s="103">
        <v>0</v>
      </c>
      <c r="H906" s="104">
        <f t="shared" si="244"/>
        <v>0</v>
      </c>
      <c r="I906" s="103">
        <v>0.91400000000000003</v>
      </c>
      <c r="J906" s="99">
        <f t="shared" si="231"/>
        <v>2.8049630045634353</v>
      </c>
      <c r="K906" s="103">
        <v>0</v>
      </c>
      <c r="L906" s="104">
        <f t="shared" si="232"/>
        <v>0</v>
      </c>
      <c r="M906" s="103">
        <v>0</v>
      </c>
      <c r="N906" s="99">
        <f t="shared" si="233"/>
        <v>0</v>
      </c>
      <c r="O906" s="103">
        <v>1.407</v>
      </c>
      <c r="P906" s="104">
        <f t="shared" si="234"/>
        <v>4.3179244501321152</v>
      </c>
      <c r="Q906" s="103">
        <v>0.86499999999999999</v>
      </c>
      <c r="R906" s="99">
        <f t="shared" si="235"/>
        <v>2.6545875262006255</v>
      </c>
      <c r="S906" s="103">
        <v>0</v>
      </c>
      <c r="T906" s="104">
        <f t="shared" si="236"/>
        <v>0</v>
      </c>
      <c r="U906" s="103">
        <v>0</v>
      </c>
      <c r="V906" s="104">
        <f t="shared" si="237"/>
        <v>0</v>
      </c>
      <c r="W906" s="103">
        <v>0.626</v>
      </c>
      <c r="X906" s="104">
        <f t="shared" si="238"/>
        <v>1.9211234582677359</v>
      </c>
      <c r="Y906" s="103">
        <v>0</v>
      </c>
      <c r="Z906" s="104">
        <f t="shared" si="239"/>
        <v>0</v>
      </c>
      <c r="AA906" s="103">
        <v>0</v>
      </c>
      <c r="AB906" s="105">
        <f t="shared" si="240"/>
        <v>0</v>
      </c>
      <c r="AC906" s="106">
        <f t="shared" si="246"/>
        <v>3.8119999999999998</v>
      </c>
      <c r="AD906" s="105">
        <f t="shared" si="241"/>
        <v>11.698598439163913</v>
      </c>
    </row>
    <row r="907" spans="1:30" x14ac:dyDescent="0.2">
      <c r="A907" s="101">
        <v>39621</v>
      </c>
      <c r="B907" s="113" t="s">
        <v>198</v>
      </c>
      <c r="C907" s="103">
        <v>0</v>
      </c>
      <c r="D907" s="104">
        <f t="shared" si="242"/>
        <v>0</v>
      </c>
      <c r="E907" s="103">
        <v>0</v>
      </c>
      <c r="F907" s="104">
        <f t="shared" si="243"/>
        <v>0</v>
      </c>
      <c r="G907" s="103">
        <v>0</v>
      </c>
      <c r="H907" s="104">
        <f t="shared" si="244"/>
        <v>0</v>
      </c>
      <c r="I907" s="103">
        <v>0</v>
      </c>
      <c r="J907" s="99">
        <f t="shared" si="231"/>
        <v>0</v>
      </c>
      <c r="K907" s="103">
        <v>0</v>
      </c>
      <c r="L907" s="104">
        <f t="shared" si="232"/>
        <v>0</v>
      </c>
      <c r="M907" s="103">
        <v>0</v>
      </c>
      <c r="N907" s="99">
        <f t="shared" si="233"/>
        <v>0</v>
      </c>
      <c r="O907" s="103">
        <v>1.4059999999999999</v>
      </c>
      <c r="P907" s="104">
        <f t="shared" si="234"/>
        <v>4.3148555628185887</v>
      </c>
      <c r="Q907" s="103">
        <v>0.84899999999999998</v>
      </c>
      <c r="R907" s="99">
        <f t="shared" si="235"/>
        <v>2.6054853291841975</v>
      </c>
      <c r="S907" s="103">
        <v>0</v>
      </c>
      <c r="T907" s="104">
        <f t="shared" si="236"/>
        <v>0</v>
      </c>
      <c r="U907" s="103">
        <v>0</v>
      </c>
      <c r="V907" s="104">
        <f t="shared" si="237"/>
        <v>0</v>
      </c>
      <c r="W907" s="103">
        <v>0</v>
      </c>
      <c r="X907" s="104">
        <f t="shared" si="238"/>
        <v>0</v>
      </c>
      <c r="Y907" s="103">
        <v>0</v>
      </c>
      <c r="Z907" s="104">
        <f t="shared" si="239"/>
        <v>0</v>
      </c>
      <c r="AA907" s="103">
        <v>0</v>
      </c>
      <c r="AB907" s="105">
        <f t="shared" si="240"/>
        <v>0</v>
      </c>
      <c r="AC907" s="106">
        <f t="shared" si="246"/>
        <v>2.2549999999999999</v>
      </c>
      <c r="AD907" s="105">
        <f t="shared" si="241"/>
        <v>6.9203408920027867</v>
      </c>
    </row>
    <row r="908" spans="1:30" x14ac:dyDescent="0.2">
      <c r="A908" s="101">
        <v>39622</v>
      </c>
      <c r="B908" s="113" t="s">
        <v>199</v>
      </c>
      <c r="C908" s="103">
        <v>0</v>
      </c>
      <c r="D908" s="104">
        <f t="shared" si="242"/>
        <v>0</v>
      </c>
      <c r="E908" s="103">
        <v>0</v>
      </c>
      <c r="F908" s="104">
        <f t="shared" si="243"/>
        <v>0</v>
      </c>
      <c r="G908" s="103">
        <v>0</v>
      </c>
      <c r="H908" s="104">
        <f t="shared" si="244"/>
        <v>0</v>
      </c>
      <c r="I908" s="103">
        <v>0.69699999999999995</v>
      </c>
      <c r="J908" s="99">
        <f t="shared" ref="J908:J971" si="247">I908*1000000/325851</f>
        <v>2.139014457528134</v>
      </c>
      <c r="K908" s="103">
        <v>0</v>
      </c>
      <c r="L908" s="104">
        <f t="shared" ref="L908:L971" si="248">K908*1000000/325851</f>
        <v>0</v>
      </c>
      <c r="M908" s="103">
        <v>0</v>
      </c>
      <c r="N908" s="99">
        <f t="shared" ref="N908:N971" si="249">M908*1000000/325851</f>
        <v>0</v>
      </c>
      <c r="O908" s="103">
        <v>1.407</v>
      </c>
      <c r="P908" s="104">
        <f t="shared" ref="P908:P971" si="250">O908*1000000/325851</f>
        <v>4.3179244501321152</v>
      </c>
      <c r="Q908" s="103">
        <v>0.753</v>
      </c>
      <c r="R908" s="99">
        <f t="shared" ref="R908:R971" si="251">Q908*1000000/325851</f>
        <v>2.310872147085631</v>
      </c>
      <c r="S908" s="103">
        <v>0</v>
      </c>
      <c r="T908" s="104">
        <f t="shared" ref="T908:T971" si="252">S908*1000000/325851</f>
        <v>0</v>
      </c>
      <c r="U908" s="103">
        <v>0</v>
      </c>
      <c r="V908" s="104">
        <f t="shared" ref="V908:V971" si="253">U908*1000000/325851</f>
        <v>0</v>
      </c>
      <c r="W908" s="103">
        <v>0</v>
      </c>
      <c r="X908" s="104">
        <f t="shared" ref="X908:X971" si="254">W908*1000000/325851</f>
        <v>0</v>
      </c>
      <c r="Y908" s="103">
        <v>0</v>
      </c>
      <c r="Z908" s="104">
        <f t="shared" ref="Z908:Z971" si="255">Y908*1000000/325851</f>
        <v>0</v>
      </c>
      <c r="AA908" s="103">
        <v>0</v>
      </c>
      <c r="AB908" s="105">
        <f t="shared" ref="AB908:AB971" si="256">AA908*1000000/325851</f>
        <v>0</v>
      </c>
      <c r="AC908" s="106">
        <f t="shared" si="246"/>
        <v>2.8570000000000002</v>
      </c>
      <c r="AD908" s="105">
        <f t="shared" ref="AD908:AD971" si="257">AC908*1000000/325851</f>
        <v>8.7678110547458807</v>
      </c>
    </row>
    <row r="909" spans="1:30" x14ac:dyDescent="0.2">
      <c r="A909" s="101">
        <v>39623</v>
      </c>
      <c r="B909" s="113" t="s">
        <v>200</v>
      </c>
      <c r="C909" s="103">
        <v>0</v>
      </c>
      <c r="D909" s="104">
        <f t="shared" ref="D909:D972" si="258">C909*1000000/325851</f>
        <v>0</v>
      </c>
      <c r="E909" s="103">
        <v>0</v>
      </c>
      <c r="F909" s="104">
        <f t="shared" ref="F909:F972" si="259">E909*1000000/325851</f>
        <v>0</v>
      </c>
      <c r="G909" s="103">
        <v>0</v>
      </c>
      <c r="H909" s="104">
        <f t="shared" ref="H909:H972" si="260">G909*1000000/325851</f>
        <v>0</v>
      </c>
      <c r="I909" s="103">
        <v>0.98199999999999998</v>
      </c>
      <c r="J909" s="99">
        <f t="shared" si="247"/>
        <v>3.0136473418832534</v>
      </c>
      <c r="K909" s="103">
        <v>0</v>
      </c>
      <c r="L909" s="104">
        <f t="shared" si="248"/>
        <v>0</v>
      </c>
      <c r="M909" s="103">
        <v>0</v>
      </c>
      <c r="N909" s="99">
        <f t="shared" si="249"/>
        <v>0</v>
      </c>
      <c r="O909" s="103">
        <v>1.4059999999999999</v>
      </c>
      <c r="P909" s="104">
        <f t="shared" si="250"/>
        <v>4.3148555628185887</v>
      </c>
      <c r="Q909" s="103">
        <v>0.88400000000000001</v>
      </c>
      <c r="R909" s="99">
        <f t="shared" si="251"/>
        <v>2.7128963851576335</v>
      </c>
      <c r="S909" s="103">
        <v>0</v>
      </c>
      <c r="T909" s="104">
        <f t="shared" si="252"/>
        <v>0</v>
      </c>
      <c r="U909" s="103">
        <v>0</v>
      </c>
      <c r="V909" s="104">
        <f t="shared" si="253"/>
        <v>0</v>
      </c>
      <c r="W909" s="103">
        <v>0</v>
      </c>
      <c r="X909" s="104">
        <f t="shared" si="254"/>
        <v>0</v>
      </c>
      <c r="Y909" s="103">
        <v>0</v>
      </c>
      <c r="Z909" s="104">
        <f t="shared" si="255"/>
        <v>0</v>
      </c>
      <c r="AA909" s="103">
        <v>0</v>
      </c>
      <c r="AB909" s="105">
        <f t="shared" si="256"/>
        <v>0</v>
      </c>
      <c r="AC909" s="106">
        <f t="shared" si="246"/>
        <v>3.2719999999999998</v>
      </c>
      <c r="AD909" s="105">
        <f t="shared" si="257"/>
        <v>10.041399289859475</v>
      </c>
    </row>
    <row r="910" spans="1:30" x14ac:dyDescent="0.2">
      <c r="A910" s="101">
        <v>39624</v>
      </c>
      <c r="B910" s="113" t="s">
        <v>201</v>
      </c>
      <c r="C910" s="103">
        <v>0</v>
      </c>
      <c r="D910" s="104">
        <f t="shared" si="258"/>
        <v>0</v>
      </c>
      <c r="E910" s="103">
        <v>0</v>
      </c>
      <c r="F910" s="104">
        <f t="shared" si="259"/>
        <v>0</v>
      </c>
      <c r="G910" s="103">
        <v>0</v>
      </c>
      <c r="H910" s="104">
        <f t="shared" si="260"/>
        <v>0</v>
      </c>
      <c r="I910" s="103">
        <v>0.97199999999999998</v>
      </c>
      <c r="J910" s="99">
        <f t="shared" si="247"/>
        <v>2.9829584687479862</v>
      </c>
      <c r="K910" s="103">
        <v>0</v>
      </c>
      <c r="L910" s="104">
        <f t="shared" si="248"/>
        <v>0</v>
      </c>
      <c r="M910" s="103">
        <v>0</v>
      </c>
      <c r="N910" s="99">
        <f t="shared" si="249"/>
        <v>0</v>
      </c>
      <c r="O910" s="103">
        <v>1.405</v>
      </c>
      <c r="P910" s="104">
        <f t="shared" si="250"/>
        <v>4.3117866755050622</v>
      </c>
      <c r="Q910" s="103">
        <v>0.879</v>
      </c>
      <c r="R910" s="99">
        <f t="shared" si="251"/>
        <v>2.6975519485899997</v>
      </c>
      <c r="S910" s="103">
        <v>0</v>
      </c>
      <c r="T910" s="104">
        <f t="shared" si="252"/>
        <v>0</v>
      </c>
      <c r="U910" s="103">
        <v>0</v>
      </c>
      <c r="V910" s="104">
        <f t="shared" si="253"/>
        <v>0</v>
      </c>
      <c r="W910" s="103">
        <v>0</v>
      </c>
      <c r="X910" s="104">
        <f t="shared" si="254"/>
        <v>0</v>
      </c>
      <c r="Y910" s="103">
        <v>0</v>
      </c>
      <c r="Z910" s="104">
        <f t="shared" si="255"/>
        <v>0</v>
      </c>
      <c r="AA910" s="103">
        <v>0</v>
      </c>
      <c r="AB910" s="105">
        <f t="shared" si="256"/>
        <v>0</v>
      </c>
      <c r="AC910" s="106">
        <f t="shared" si="246"/>
        <v>3.2559999999999998</v>
      </c>
      <c r="AD910" s="105">
        <f t="shared" si="257"/>
        <v>9.9922970928430477</v>
      </c>
    </row>
    <row r="911" spans="1:30" x14ac:dyDescent="0.2">
      <c r="A911" s="101">
        <v>39625</v>
      </c>
      <c r="B911" s="113" t="s">
        <v>202</v>
      </c>
      <c r="C911" s="103">
        <v>0</v>
      </c>
      <c r="D911" s="104">
        <f t="shared" si="258"/>
        <v>0</v>
      </c>
      <c r="E911" s="103">
        <v>0</v>
      </c>
      <c r="F911" s="104">
        <f t="shared" si="259"/>
        <v>0</v>
      </c>
      <c r="G911" s="103">
        <v>0</v>
      </c>
      <c r="H911" s="104">
        <f t="shared" si="260"/>
        <v>0</v>
      </c>
      <c r="I911" s="103">
        <v>0.96699999999999997</v>
      </c>
      <c r="J911" s="99">
        <f t="shared" si="247"/>
        <v>2.9676140321803524</v>
      </c>
      <c r="K911" s="103">
        <v>0</v>
      </c>
      <c r="L911" s="104">
        <f t="shared" si="248"/>
        <v>0</v>
      </c>
      <c r="M911" s="103">
        <v>0</v>
      </c>
      <c r="N911" s="99">
        <f t="shared" si="249"/>
        <v>0</v>
      </c>
      <c r="O911" s="103">
        <v>1.403</v>
      </c>
      <c r="P911" s="104">
        <f t="shared" si="250"/>
        <v>4.3056489008780083</v>
      </c>
      <c r="Q911" s="103">
        <v>0.877</v>
      </c>
      <c r="R911" s="99">
        <f t="shared" si="251"/>
        <v>2.6914141739629462</v>
      </c>
      <c r="S911" s="103">
        <v>0</v>
      </c>
      <c r="T911" s="104">
        <f t="shared" si="252"/>
        <v>0</v>
      </c>
      <c r="U911" s="103">
        <v>0</v>
      </c>
      <c r="V911" s="104">
        <f t="shared" si="253"/>
        <v>0</v>
      </c>
      <c r="W911" s="103">
        <v>0</v>
      </c>
      <c r="X911" s="104">
        <f t="shared" si="254"/>
        <v>0</v>
      </c>
      <c r="Y911" s="103">
        <v>0</v>
      </c>
      <c r="Z911" s="104">
        <f t="shared" si="255"/>
        <v>0</v>
      </c>
      <c r="AA911" s="103">
        <v>0</v>
      </c>
      <c r="AB911" s="105">
        <f t="shared" si="256"/>
        <v>0</v>
      </c>
      <c r="AC911" s="106">
        <f t="shared" si="246"/>
        <v>3.2469999999999999</v>
      </c>
      <c r="AD911" s="105">
        <f t="shared" si="257"/>
        <v>9.9646771070213074</v>
      </c>
    </row>
    <row r="912" spans="1:30" x14ac:dyDescent="0.2">
      <c r="A912" s="101">
        <v>39626</v>
      </c>
      <c r="B912" s="113" t="s">
        <v>203</v>
      </c>
      <c r="C912" s="103">
        <v>0</v>
      </c>
      <c r="D912" s="104">
        <f t="shared" si="258"/>
        <v>0</v>
      </c>
      <c r="E912" s="103">
        <v>0</v>
      </c>
      <c r="F912" s="104">
        <f t="shared" si="259"/>
        <v>0</v>
      </c>
      <c r="G912" s="103">
        <v>0</v>
      </c>
      <c r="H912" s="104">
        <f t="shared" si="260"/>
        <v>0</v>
      </c>
      <c r="I912" s="103">
        <v>0.96399999999999997</v>
      </c>
      <c r="J912" s="99">
        <f t="shared" si="247"/>
        <v>2.958407370239772</v>
      </c>
      <c r="K912" s="103">
        <v>0</v>
      </c>
      <c r="L912" s="104">
        <f t="shared" si="248"/>
        <v>0</v>
      </c>
      <c r="M912" s="103">
        <v>0</v>
      </c>
      <c r="N912" s="99">
        <f t="shared" si="249"/>
        <v>0</v>
      </c>
      <c r="O912" s="103">
        <v>1.403</v>
      </c>
      <c r="P912" s="104">
        <f t="shared" si="250"/>
        <v>4.3056489008780083</v>
      </c>
      <c r="Q912" s="103">
        <v>0.874</v>
      </c>
      <c r="R912" s="99">
        <f t="shared" si="251"/>
        <v>2.6822075120223658</v>
      </c>
      <c r="S912" s="103">
        <v>0</v>
      </c>
      <c r="T912" s="104">
        <f t="shared" si="252"/>
        <v>0</v>
      </c>
      <c r="U912" s="103">
        <v>0</v>
      </c>
      <c r="V912" s="104">
        <f t="shared" si="253"/>
        <v>0</v>
      </c>
      <c r="W912" s="103">
        <v>0</v>
      </c>
      <c r="X912" s="104">
        <f t="shared" si="254"/>
        <v>0</v>
      </c>
      <c r="Y912" s="103">
        <v>0</v>
      </c>
      <c r="Z912" s="104">
        <f t="shared" si="255"/>
        <v>0</v>
      </c>
      <c r="AA912" s="103">
        <v>0</v>
      </c>
      <c r="AB912" s="105">
        <f t="shared" si="256"/>
        <v>0</v>
      </c>
      <c r="AC912" s="106">
        <f t="shared" si="246"/>
        <v>3.2410000000000001</v>
      </c>
      <c r="AD912" s="105">
        <f t="shared" si="257"/>
        <v>9.9462637831401466</v>
      </c>
    </row>
    <row r="913" spans="1:30" x14ac:dyDescent="0.2">
      <c r="A913" s="101">
        <v>39627</v>
      </c>
      <c r="B913" s="113" t="s">
        <v>204</v>
      </c>
      <c r="C913" s="103">
        <v>0</v>
      </c>
      <c r="D913" s="104">
        <f t="shared" si="258"/>
        <v>0</v>
      </c>
      <c r="E913" s="103">
        <v>0</v>
      </c>
      <c r="F913" s="104">
        <f t="shared" si="259"/>
        <v>0</v>
      </c>
      <c r="G913" s="103">
        <v>0</v>
      </c>
      <c r="H913" s="104">
        <f t="shared" si="260"/>
        <v>0</v>
      </c>
      <c r="I913" s="103">
        <v>0.59499999999999997</v>
      </c>
      <c r="J913" s="99">
        <f t="shared" si="247"/>
        <v>1.825987951548407</v>
      </c>
      <c r="K913" s="103">
        <v>0</v>
      </c>
      <c r="L913" s="104">
        <f t="shared" si="248"/>
        <v>0</v>
      </c>
      <c r="M913" s="103">
        <v>0</v>
      </c>
      <c r="N913" s="99">
        <f t="shared" si="249"/>
        <v>0</v>
      </c>
      <c r="O913" s="103">
        <v>1.4019999999999999</v>
      </c>
      <c r="P913" s="104">
        <f t="shared" si="250"/>
        <v>4.3025800135644818</v>
      </c>
      <c r="Q913" s="103">
        <v>0.877</v>
      </c>
      <c r="R913" s="99">
        <f t="shared" si="251"/>
        <v>2.6914141739629462</v>
      </c>
      <c r="S913" s="103">
        <v>0</v>
      </c>
      <c r="T913" s="104">
        <f t="shared" si="252"/>
        <v>0</v>
      </c>
      <c r="U913" s="103">
        <v>0</v>
      </c>
      <c r="V913" s="104">
        <f t="shared" si="253"/>
        <v>0</v>
      </c>
      <c r="W913" s="103">
        <v>0</v>
      </c>
      <c r="X913" s="104">
        <f t="shared" si="254"/>
        <v>0</v>
      </c>
      <c r="Y913" s="103">
        <v>0</v>
      </c>
      <c r="Z913" s="104">
        <f t="shared" si="255"/>
        <v>0</v>
      </c>
      <c r="AA913" s="103">
        <v>0</v>
      </c>
      <c r="AB913" s="105">
        <f t="shared" si="256"/>
        <v>0</v>
      </c>
      <c r="AC913" s="106">
        <f t="shared" si="246"/>
        <v>2.8739999999999997</v>
      </c>
      <c r="AD913" s="105">
        <f t="shared" si="257"/>
        <v>8.8199821390758331</v>
      </c>
    </row>
    <row r="914" spans="1:30" x14ac:dyDescent="0.2">
      <c r="A914" s="101">
        <v>39628</v>
      </c>
      <c r="B914" s="113" t="s">
        <v>205</v>
      </c>
      <c r="C914" s="103">
        <v>0</v>
      </c>
      <c r="D914" s="104">
        <f t="shared" si="258"/>
        <v>0</v>
      </c>
      <c r="E914" s="103">
        <v>0</v>
      </c>
      <c r="F914" s="104">
        <f t="shared" si="259"/>
        <v>0</v>
      </c>
      <c r="G914" s="103">
        <v>0</v>
      </c>
      <c r="H914" s="104">
        <f t="shared" si="260"/>
        <v>0</v>
      </c>
      <c r="I914" s="103">
        <v>0</v>
      </c>
      <c r="J914" s="99">
        <f t="shared" si="247"/>
        <v>0</v>
      </c>
      <c r="K914" s="103">
        <v>0</v>
      </c>
      <c r="L914" s="104">
        <f t="shared" si="248"/>
        <v>0</v>
      </c>
      <c r="M914" s="103">
        <v>0</v>
      </c>
      <c r="N914" s="99">
        <f t="shared" si="249"/>
        <v>0</v>
      </c>
      <c r="O914" s="103">
        <v>1.403</v>
      </c>
      <c r="P914" s="104">
        <f t="shared" si="250"/>
        <v>4.3056489008780083</v>
      </c>
      <c r="Q914" s="103">
        <v>0.875</v>
      </c>
      <c r="R914" s="99">
        <f t="shared" si="251"/>
        <v>2.6852763993358928</v>
      </c>
      <c r="S914" s="103">
        <v>0</v>
      </c>
      <c r="T914" s="104">
        <f t="shared" si="252"/>
        <v>0</v>
      </c>
      <c r="U914" s="103">
        <v>0</v>
      </c>
      <c r="V914" s="104">
        <f t="shared" si="253"/>
        <v>0</v>
      </c>
      <c r="W914" s="103">
        <v>0</v>
      </c>
      <c r="X914" s="104">
        <f t="shared" si="254"/>
        <v>0</v>
      </c>
      <c r="Y914" s="103">
        <v>0</v>
      </c>
      <c r="Z914" s="104">
        <f t="shared" si="255"/>
        <v>0</v>
      </c>
      <c r="AA914" s="103">
        <v>0</v>
      </c>
      <c r="AB914" s="105">
        <f t="shared" si="256"/>
        <v>0</v>
      </c>
      <c r="AC914" s="106">
        <f t="shared" si="246"/>
        <v>2.278</v>
      </c>
      <c r="AD914" s="105">
        <f t="shared" si="257"/>
        <v>6.9909253002139016</v>
      </c>
    </row>
    <row r="915" spans="1:30" x14ac:dyDescent="0.2">
      <c r="A915" s="101">
        <v>39629</v>
      </c>
      <c r="B915" s="113" t="s">
        <v>237</v>
      </c>
      <c r="C915" s="103">
        <v>0</v>
      </c>
      <c r="D915" s="104">
        <f t="shared" si="258"/>
        <v>0</v>
      </c>
      <c r="E915" s="103">
        <v>0</v>
      </c>
      <c r="F915" s="104">
        <f t="shared" si="259"/>
        <v>0</v>
      </c>
      <c r="G915" s="103">
        <v>0</v>
      </c>
      <c r="H915" s="104">
        <f t="shared" si="260"/>
        <v>0</v>
      </c>
      <c r="I915" s="103">
        <v>0</v>
      </c>
      <c r="J915" s="99">
        <f t="shared" si="247"/>
        <v>0</v>
      </c>
      <c r="K915" s="103">
        <v>0</v>
      </c>
      <c r="L915" s="104">
        <f t="shared" si="248"/>
        <v>0</v>
      </c>
      <c r="M915" s="103">
        <v>0</v>
      </c>
      <c r="N915" s="99">
        <f t="shared" si="249"/>
        <v>0</v>
      </c>
      <c r="O915" s="103">
        <v>1.4019999999999999</v>
      </c>
      <c r="P915" s="104">
        <f t="shared" si="250"/>
        <v>4.3025800135644818</v>
      </c>
      <c r="Q915" s="103">
        <v>0.874</v>
      </c>
      <c r="R915" s="99">
        <f t="shared" si="251"/>
        <v>2.6822075120223658</v>
      </c>
      <c r="S915" s="103">
        <v>0</v>
      </c>
      <c r="T915" s="104">
        <f t="shared" si="252"/>
        <v>0</v>
      </c>
      <c r="U915" s="103">
        <v>0</v>
      </c>
      <c r="V915" s="104">
        <f t="shared" si="253"/>
        <v>0</v>
      </c>
      <c r="W915" s="103">
        <v>0</v>
      </c>
      <c r="X915" s="104">
        <f t="shared" si="254"/>
        <v>0</v>
      </c>
      <c r="Y915" s="103">
        <v>0</v>
      </c>
      <c r="Z915" s="104">
        <f t="shared" si="255"/>
        <v>0</v>
      </c>
      <c r="AA915" s="103">
        <v>0</v>
      </c>
      <c r="AB915" s="105">
        <f t="shared" si="256"/>
        <v>0</v>
      </c>
      <c r="AC915" s="106">
        <f t="shared" si="246"/>
        <v>2.2759999999999998</v>
      </c>
      <c r="AD915" s="105">
        <f t="shared" si="257"/>
        <v>6.9847875255868477</v>
      </c>
    </row>
    <row r="916" spans="1:30" x14ac:dyDescent="0.2">
      <c r="A916" s="101">
        <v>39630</v>
      </c>
      <c r="B916" s="113" t="s">
        <v>207</v>
      </c>
      <c r="C916" s="103">
        <v>0</v>
      </c>
      <c r="D916" s="104">
        <f t="shared" si="258"/>
        <v>0</v>
      </c>
      <c r="E916" s="103">
        <v>0</v>
      </c>
      <c r="F916" s="104">
        <f t="shared" si="259"/>
        <v>0</v>
      </c>
      <c r="G916" s="103">
        <v>0</v>
      </c>
      <c r="H916" s="104">
        <f t="shared" si="260"/>
        <v>0</v>
      </c>
      <c r="I916" s="103">
        <v>0.313</v>
      </c>
      <c r="J916" s="99">
        <f t="shared" si="247"/>
        <v>0.96056172913386795</v>
      </c>
      <c r="K916" s="103">
        <v>0</v>
      </c>
      <c r="L916" s="104">
        <f t="shared" si="248"/>
        <v>0</v>
      </c>
      <c r="M916" s="103">
        <v>0</v>
      </c>
      <c r="N916" s="99">
        <f t="shared" si="249"/>
        <v>0</v>
      </c>
      <c r="O916" s="103">
        <v>1.4039999999999999</v>
      </c>
      <c r="P916" s="104">
        <f t="shared" si="250"/>
        <v>4.3087177881915357</v>
      </c>
      <c r="Q916" s="103">
        <v>0.873</v>
      </c>
      <c r="R916" s="99">
        <f t="shared" si="251"/>
        <v>2.6791386247088393</v>
      </c>
      <c r="S916" s="103">
        <v>0</v>
      </c>
      <c r="T916" s="104">
        <f t="shared" si="252"/>
        <v>0</v>
      </c>
      <c r="U916" s="103">
        <v>0</v>
      </c>
      <c r="V916" s="104">
        <f t="shared" si="253"/>
        <v>0</v>
      </c>
      <c r="W916" s="103">
        <v>0</v>
      </c>
      <c r="X916" s="104">
        <f t="shared" si="254"/>
        <v>0</v>
      </c>
      <c r="Y916" s="103">
        <v>0</v>
      </c>
      <c r="Z916" s="104">
        <f t="shared" si="255"/>
        <v>0</v>
      </c>
      <c r="AA916" s="103">
        <v>0</v>
      </c>
      <c r="AB916" s="105">
        <f t="shared" si="256"/>
        <v>0</v>
      </c>
      <c r="AC916" s="106">
        <f t="shared" si="246"/>
        <v>2.59</v>
      </c>
      <c r="AD916" s="105">
        <f t="shared" si="257"/>
        <v>7.9484181420342424</v>
      </c>
    </row>
    <row r="917" spans="1:30" x14ac:dyDescent="0.2">
      <c r="A917" s="101">
        <v>39631</v>
      </c>
      <c r="B917" s="113" t="s">
        <v>208</v>
      </c>
      <c r="C917" s="103">
        <v>0</v>
      </c>
      <c r="D917" s="104">
        <f t="shared" si="258"/>
        <v>0</v>
      </c>
      <c r="E917" s="103">
        <v>0</v>
      </c>
      <c r="F917" s="104">
        <f t="shared" si="259"/>
        <v>0</v>
      </c>
      <c r="G917" s="103">
        <v>0</v>
      </c>
      <c r="H917" s="104">
        <f t="shared" si="260"/>
        <v>0</v>
      </c>
      <c r="I917" s="103">
        <v>0.77300000000000002</v>
      </c>
      <c r="J917" s="99">
        <f t="shared" si="247"/>
        <v>2.372249893356166</v>
      </c>
      <c r="K917" s="103">
        <v>0</v>
      </c>
      <c r="L917" s="104">
        <f t="shared" si="248"/>
        <v>0</v>
      </c>
      <c r="M917" s="103">
        <v>0</v>
      </c>
      <c r="N917" s="99">
        <f t="shared" si="249"/>
        <v>0</v>
      </c>
      <c r="O917" s="103">
        <v>1.4039999999999999</v>
      </c>
      <c r="P917" s="104">
        <f t="shared" si="250"/>
        <v>4.3087177881915357</v>
      </c>
      <c r="Q917" s="103">
        <v>0.87</v>
      </c>
      <c r="R917" s="99">
        <f t="shared" si="251"/>
        <v>2.6699319627682589</v>
      </c>
      <c r="S917" s="103">
        <v>0</v>
      </c>
      <c r="T917" s="104">
        <f t="shared" si="252"/>
        <v>0</v>
      </c>
      <c r="U917" s="103">
        <v>0</v>
      </c>
      <c r="V917" s="104">
        <f t="shared" si="253"/>
        <v>0</v>
      </c>
      <c r="W917" s="103">
        <v>0</v>
      </c>
      <c r="X917" s="104">
        <f t="shared" si="254"/>
        <v>0</v>
      </c>
      <c r="Y917" s="103">
        <v>0</v>
      </c>
      <c r="Z917" s="104">
        <f t="shared" si="255"/>
        <v>0</v>
      </c>
      <c r="AA917" s="103">
        <v>0</v>
      </c>
      <c r="AB917" s="105">
        <f t="shared" si="256"/>
        <v>0</v>
      </c>
      <c r="AC917" s="106">
        <f t="shared" si="246"/>
        <v>3.0470000000000002</v>
      </c>
      <c r="AD917" s="105">
        <f t="shared" si="257"/>
        <v>9.3508996443159607</v>
      </c>
    </row>
    <row r="918" spans="1:30" x14ac:dyDescent="0.2">
      <c r="A918" s="101">
        <v>39632</v>
      </c>
      <c r="B918" s="113" t="s">
        <v>209</v>
      </c>
      <c r="C918" s="103">
        <v>0</v>
      </c>
      <c r="D918" s="104">
        <f t="shared" si="258"/>
        <v>0</v>
      </c>
      <c r="E918" s="103">
        <v>0</v>
      </c>
      <c r="F918" s="104">
        <f t="shared" si="259"/>
        <v>0</v>
      </c>
      <c r="G918" s="103">
        <v>0</v>
      </c>
      <c r="H918" s="104">
        <f t="shared" si="260"/>
        <v>0</v>
      </c>
      <c r="I918" s="103">
        <v>0.98699999999999999</v>
      </c>
      <c r="J918" s="99">
        <f t="shared" si="247"/>
        <v>3.0289917784508869</v>
      </c>
      <c r="K918" s="103">
        <v>0</v>
      </c>
      <c r="L918" s="104">
        <f t="shared" si="248"/>
        <v>0</v>
      </c>
      <c r="M918" s="103">
        <v>0</v>
      </c>
      <c r="N918" s="99">
        <f t="shared" si="249"/>
        <v>0</v>
      </c>
      <c r="O918" s="103">
        <v>1.4039999999999999</v>
      </c>
      <c r="P918" s="104">
        <f t="shared" si="250"/>
        <v>4.3087177881915357</v>
      </c>
      <c r="Q918" s="103">
        <v>0.871</v>
      </c>
      <c r="R918" s="99">
        <f t="shared" si="251"/>
        <v>2.6730008500817859</v>
      </c>
      <c r="S918" s="103">
        <v>0</v>
      </c>
      <c r="T918" s="104">
        <f t="shared" si="252"/>
        <v>0</v>
      </c>
      <c r="U918" s="103">
        <v>0</v>
      </c>
      <c r="V918" s="104">
        <f t="shared" si="253"/>
        <v>0</v>
      </c>
      <c r="W918" s="103">
        <v>0</v>
      </c>
      <c r="X918" s="104">
        <f t="shared" si="254"/>
        <v>0</v>
      </c>
      <c r="Y918" s="103">
        <v>0</v>
      </c>
      <c r="Z918" s="104">
        <f t="shared" si="255"/>
        <v>0</v>
      </c>
      <c r="AA918" s="103">
        <v>0</v>
      </c>
      <c r="AB918" s="105">
        <f t="shared" si="256"/>
        <v>0</v>
      </c>
      <c r="AC918" s="106">
        <f t="shared" si="246"/>
        <v>3.262</v>
      </c>
      <c r="AD918" s="105">
        <f t="shared" si="257"/>
        <v>10.010710416724208</v>
      </c>
    </row>
    <row r="919" spans="1:30" x14ac:dyDescent="0.2">
      <c r="A919" s="101">
        <v>39633</v>
      </c>
      <c r="B919" s="113" t="s">
        <v>210</v>
      </c>
      <c r="C919" s="103">
        <v>0</v>
      </c>
      <c r="D919" s="104">
        <f t="shared" si="258"/>
        <v>0</v>
      </c>
      <c r="E919" s="103">
        <v>0</v>
      </c>
      <c r="F919" s="104">
        <f t="shared" si="259"/>
        <v>0</v>
      </c>
      <c r="G919" s="103">
        <v>0</v>
      </c>
      <c r="H919" s="104">
        <f t="shared" si="260"/>
        <v>0</v>
      </c>
      <c r="I919" s="103">
        <v>0.97099999999999997</v>
      </c>
      <c r="J919" s="99">
        <f t="shared" si="247"/>
        <v>2.9798895814344593</v>
      </c>
      <c r="K919" s="103">
        <v>0</v>
      </c>
      <c r="L919" s="104">
        <f t="shared" si="248"/>
        <v>0</v>
      </c>
      <c r="M919" s="103">
        <v>0</v>
      </c>
      <c r="N919" s="99">
        <f t="shared" si="249"/>
        <v>0</v>
      </c>
      <c r="O919" s="103">
        <v>1.4019999999999999</v>
      </c>
      <c r="P919" s="104">
        <f t="shared" si="250"/>
        <v>4.3025800135644818</v>
      </c>
      <c r="Q919" s="103">
        <v>0.86899999999999999</v>
      </c>
      <c r="R919" s="99">
        <f t="shared" si="251"/>
        <v>2.6668630754547324</v>
      </c>
      <c r="S919" s="103">
        <v>0</v>
      </c>
      <c r="T919" s="104">
        <f t="shared" si="252"/>
        <v>0</v>
      </c>
      <c r="U919" s="103">
        <v>0</v>
      </c>
      <c r="V919" s="104">
        <f t="shared" si="253"/>
        <v>0</v>
      </c>
      <c r="W919" s="103">
        <v>0</v>
      </c>
      <c r="X919" s="104">
        <f t="shared" si="254"/>
        <v>0</v>
      </c>
      <c r="Y919" s="103">
        <v>0</v>
      </c>
      <c r="Z919" s="104">
        <f t="shared" si="255"/>
        <v>0</v>
      </c>
      <c r="AA919" s="103">
        <v>0</v>
      </c>
      <c r="AB919" s="105">
        <f t="shared" si="256"/>
        <v>0</v>
      </c>
      <c r="AC919" s="106">
        <f t="shared" si="246"/>
        <v>3.242</v>
      </c>
      <c r="AD919" s="105">
        <f t="shared" si="257"/>
        <v>9.9493326704536731</v>
      </c>
    </row>
    <row r="920" spans="1:30" x14ac:dyDescent="0.2">
      <c r="A920" s="101">
        <v>39634</v>
      </c>
      <c r="B920" s="113" t="s">
        <v>211</v>
      </c>
      <c r="C920" s="103">
        <v>0</v>
      </c>
      <c r="D920" s="104">
        <f t="shared" si="258"/>
        <v>0</v>
      </c>
      <c r="E920" s="103">
        <v>0</v>
      </c>
      <c r="F920" s="104">
        <f t="shared" si="259"/>
        <v>0</v>
      </c>
      <c r="G920" s="103">
        <v>0</v>
      </c>
      <c r="H920" s="104">
        <f t="shared" si="260"/>
        <v>0</v>
      </c>
      <c r="I920" s="103">
        <v>0</v>
      </c>
      <c r="J920" s="99">
        <f t="shared" si="247"/>
        <v>0</v>
      </c>
      <c r="K920" s="103">
        <v>0</v>
      </c>
      <c r="L920" s="104">
        <f t="shared" si="248"/>
        <v>0</v>
      </c>
      <c r="M920" s="103">
        <v>0</v>
      </c>
      <c r="N920" s="99">
        <f t="shared" si="249"/>
        <v>0</v>
      </c>
      <c r="O920" s="103">
        <v>1.4019999999999999</v>
      </c>
      <c r="P920" s="104">
        <f t="shared" si="250"/>
        <v>4.3025800135644818</v>
      </c>
      <c r="Q920" s="103">
        <v>0.86699999999999999</v>
      </c>
      <c r="R920" s="99">
        <f t="shared" si="251"/>
        <v>2.660725300827679</v>
      </c>
      <c r="S920" s="103">
        <v>0</v>
      </c>
      <c r="T920" s="104">
        <f t="shared" si="252"/>
        <v>0</v>
      </c>
      <c r="U920" s="103">
        <v>0</v>
      </c>
      <c r="V920" s="104">
        <f t="shared" si="253"/>
        <v>0</v>
      </c>
      <c r="W920" s="103">
        <v>0</v>
      </c>
      <c r="X920" s="104">
        <f t="shared" si="254"/>
        <v>0</v>
      </c>
      <c r="Y920" s="103">
        <v>0</v>
      </c>
      <c r="Z920" s="104">
        <f t="shared" si="255"/>
        <v>0</v>
      </c>
      <c r="AA920" s="103">
        <v>0</v>
      </c>
      <c r="AB920" s="105">
        <f t="shared" si="256"/>
        <v>0</v>
      </c>
      <c r="AC920" s="106">
        <f t="shared" si="246"/>
        <v>2.2690000000000001</v>
      </c>
      <c r="AD920" s="105">
        <f t="shared" si="257"/>
        <v>6.9633053143921613</v>
      </c>
    </row>
    <row r="921" spans="1:30" x14ac:dyDescent="0.2">
      <c r="A921" s="101">
        <v>39635</v>
      </c>
      <c r="B921" s="113" t="s">
        <v>212</v>
      </c>
      <c r="C921" s="103">
        <v>0</v>
      </c>
      <c r="D921" s="104">
        <f t="shared" si="258"/>
        <v>0</v>
      </c>
      <c r="E921" s="103">
        <v>0</v>
      </c>
      <c r="F921" s="104">
        <f t="shared" si="259"/>
        <v>0</v>
      </c>
      <c r="G921" s="103">
        <v>0</v>
      </c>
      <c r="H921" s="104">
        <f t="shared" si="260"/>
        <v>0</v>
      </c>
      <c r="I921" s="103">
        <v>0</v>
      </c>
      <c r="J921" s="99">
        <f t="shared" si="247"/>
        <v>0</v>
      </c>
      <c r="K921" s="103">
        <v>0</v>
      </c>
      <c r="L921" s="104">
        <f t="shared" si="248"/>
        <v>0</v>
      </c>
      <c r="M921" s="103">
        <v>0</v>
      </c>
      <c r="N921" s="99">
        <f t="shared" si="249"/>
        <v>0</v>
      </c>
      <c r="O921" s="103">
        <v>1.4019999999999999</v>
      </c>
      <c r="P921" s="104">
        <f t="shared" si="250"/>
        <v>4.3025800135644818</v>
      </c>
      <c r="Q921" s="103">
        <v>0.85299999999999998</v>
      </c>
      <c r="R921" s="99">
        <f t="shared" si="251"/>
        <v>2.6177608784383044</v>
      </c>
      <c r="S921" s="103">
        <v>0</v>
      </c>
      <c r="T921" s="104">
        <f t="shared" si="252"/>
        <v>0</v>
      </c>
      <c r="U921" s="103">
        <v>0</v>
      </c>
      <c r="V921" s="104">
        <f t="shared" si="253"/>
        <v>0</v>
      </c>
      <c r="W921" s="103">
        <v>0</v>
      </c>
      <c r="X921" s="104">
        <f t="shared" si="254"/>
        <v>0</v>
      </c>
      <c r="Y921" s="103">
        <v>0</v>
      </c>
      <c r="Z921" s="104">
        <f t="shared" si="255"/>
        <v>0</v>
      </c>
      <c r="AA921" s="103">
        <v>0</v>
      </c>
      <c r="AB921" s="105">
        <f t="shared" si="256"/>
        <v>0</v>
      </c>
      <c r="AC921" s="106">
        <f t="shared" si="246"/>
        <v>2.2549999999999999</v>
      </c>
      <c r="AD921" s="105">
        <f t="shared" si="257"/>
        <v>6.9203408920027867</v>
      </c>
    </row>
    <row r="922" spans="1:30" x14ac:dyDescent="0.2">
      <c r="A922" s="101">
        <v>39636</v>
      </c>
      <c r="B922" s="113" t="s">
        <v>213</v>
      </c>
      <c r="C922" s="103">
        <v>0</v>
      </c>
      <c r="D922" s="104">
        <f t="shared" si="258"/>
        <v>0</v>
      </c>
      <c r="E922" s="103">
        <v>0</v>
      </c>
      <c r="F922" s="104">
        <f t="shared" si="259"/>
        <v>0</v>
      </c>
      <c r="G922" s="103">
        <v>0</v>
      </c>
      <c r="H922" s="104">
        <f t="shared" si="260"/>
        <v>0</v>
      </c>
      <c r="I922" s="103">
        <v>0</v>
      </c>
      <c r="J922" s="99">
        <f t="shared" si="247"/>
        <v>0</v>
      </c>
      <c r="K922" s="103">
        <v>0</v>
      </c>
      <c r="L922" s="104">
        <f t="shared" si="248"/>
        <v>0</v>
      </c>
      <c r="M922" s="103">
        <v>0</v>
      </c>
      <c r="N922" s="99">
        <f t="shared" si="249"/>
        <v>0</v>
      </c>
      <c r="O922" s="103">
        <v>1.405</v>
      </c>
      <c r="P922" s="104">
        <f t="shared" si="250"/>
        <v>4.3117866755050622</v>
      </c>
      <c r="Q922" s="103">
        <v>0.79700000000000004</v>
      </c>
      <c r="R922" s="99">
        <f t="shared" si="251"/>
        <v>2.4459031888808074</v>
      </c>
      <c r="S922" s="103">
        <v>0</v>
      </c>
      <c r="T922" s="104">
        <f t="shared" si="252"/>
        <v>0</v>
      </c>
      <c r="U922" s="103">
        <v>0</v>
      </c>
      <c r="V922" s="104">
        <f t="shared" si="253"/>
        <v>0</v>
      </c>
      <c r="W922" s="103">
        <v>0</v>
      </c>
      <c r="X922" s="104">
        <f t="shared" si="254"/>
        <v>0</v>
      </c>
      <c r="Y922" s="103">
        <v>0</v>
      </c>
      <c r="Z922" s="104">
        <f t="shared" si="255"/>
        <v>0</v>
      </c>
      <c r="AA922" s="103">
        <v>0</v>
      </c>
      <c r="AB922" s="105">
        <f t="shared" si="256"/>
        <v>0</v>
      </c>
      <c r="AC922" s="106">
        <f t="shared" si="246"/>
        <v>2.202</v>
      </c>
      <c r="AD922" s="105">
        <f t="shared" si="257"/>
        <v>6.7576898643858696</v>
      </c>
    </row>
    <row r="923" spans="1:30" x14ac:dyDescent="0.2">
      <c r="A923" s="101">
        <v>39637</v>
      </c>
      <c r="B923" s="113" t="s">
        <v>214</v>
      </c>
      <c r="C923" s="103">
        <v>0</v>
      </c>
      <c r="D923" s="104">
        <f t="shared" si="258"/>
        <v>0</v>
      </c>
      <c r="E923" s="103">
        <v>0</v>
      </c>
      <c r="F923" s="104">
        <f t="shared" si="259"/>
        <v>0</v>
      </c>
      <c r="G923" s="103">
        <v>0</v>
      </c>
      <c r="H923" s="104">
        <f t="shared" si="260"/>
        <v>0</v>
      </c>
      <c r="I923" s="103">
        <v>0.83699999999999997</v>
      </c>
      <c r="J923" s="99">
        <f t="shared" si="247"/>
        <v>2.5686586814218768</v>
      </c>
      <c r="K923" s="103">
        <v>0</v>
      </c>
      <c r="L923" s="104">
        <f t="shared" si="248"/>
        <v>0</v>
      </c>
      <c r="M923" s="103">
        <v>0</v>
      </c>
      <c r="N923" s="99">
        <f t="shared" si="249"/>
        <v>0</v>
      </c>
      <c r="O923" s="103">
        <v>1.4039999999999999</v>
      </c>
      <c r="P923" s="104">
        <f t="shared" si="250"/>
        <v>4.3087177881915357</v>
      </c>
      <c r="Q923" s="103">
        <v>0.874</v>
      </c>
      <c r="R923" s="99">
        <f t="shared" si="251"/>
        <v>2.6822075120223658</v>
      </c>
      <c r="S923" s="103">
        <v>0</v>
      </c>
      <c r="T923" s="104">
        <f t="shared" si="252"/>
        <v>0</v>
      </c>
      <c r="U923" s="103">
        <v>0</v>
      </c>
      <c r="V923" s="104">
        <f t="shared" si="253"/>
        <v>0</v>
      </c>
      <c r="W923" s="103">
        <v>0</v>
      </c>
      <c r="X923" s="104">
        <f t="shared" si="254"/>
        <v>0</v>
      </c>
      <c r="Y923" s="103">
        <v>0</v>
      </c>
      <c r="Z923" s="104">
        <f t="shared" si="255"/>
        <v>0</v>
      </c>
      <c r="AA923" s="103">
        <v>0</v>
      </c>
      <c r="AB923" s="105">
        <f t="shared" si="256"/>
        <v>0</v>
      </c>
      <c r="AC923" s="106">
        <f t="shared" si="246"/>
        <v>3.1149999999999998</v>
      </c>
      <c r="AD923" s="105">
        <f t="shared" si="257"/>
        <v>9.5595839816357788</v>
      </c>
    </row>
    <row r="924" spans="1:30" x14ac:dyDescent="0.2">
      <c r="A924" s="101">
        <v>39638</v>
      </c>
      <c r="B924" s="113" t="s">
        <v>215</v>
      </c>
      <c r="C924" s="103">
        <v>0</v>
      </c>
      <c r="D924" s="104">
        <f t="shared" si="258"/>
        <v>0</v>
      </c>
      <c r="E924" s="103">
        <v>0</v>
      </c>
      <c r="F924" s="104">
        <f t="shared" si="259"/>
        <v>0</v>
      </c>
      <c r="G924" s="103">
        <v>0</v>
      </c>
      <c r="H924" s="104">
        <f t="shared" si="260"/>
        <v>0</v>
      </c>
      <c r="I924" s="103">
        <v>0.99299999999999999</v>
      </c>
      <c r="J924" s="99">
        <f t="shared" si="247"/>
        <v>3.0474051023320476</v>
      </c>
      <c r="K924" s="103">
        <v>0</v>
      </c>
      <c r="L924" s="104">
        <f t="shared" si="248"/>
        <v>0</v>
      </c>
      <c r="M924" s="103">
        <v>0</v>
      </c>
      <c r="N924" s="99">
        <f t="shared" si="249"/>
        <v>0</v>
      </c>
      <c r="O924" s="103">
        <v>1.4019999999999999</v>
      </c>
      <c r="P924" s="104">
        <f t="shared" si="250"/>
        <v>4.3025800135644818</v>
      </c>
      <c r="Q924" s="103">
        <v>0.872</v>
      </c>
      <c r="R924" s="99">
        <f t="shared" si="251"/>
        <v>2.6760697373953124</v>
      </c>
      <c r="S924" s="103">
        <v>0</v>
      </c>
      <c r="T924" s="104">
        <f t="shared" si="252"/>
        <v>0</v>
      </c>
      <c r="U924" s="103">
        <v>0</v>
      </c>
      <c r="V924" s="104">
        <f t="shared" si="253"/>
        <v>0</v>
      </c>
      <c r="W924" s="103">
        <v>0</v>
      </c>
      <c r="X924" s="104">
        <f t="shared" si="254"/>
        <v>0</v>
      </c>
      <c r="Y924" s="103">
        <v>0</v>
      </c>
      <c r="Z924" s="104">
        <f t="shared" si="255"/>
        <v>0</v>
      </c>
      <c r="AA924" s="103">
        <v>0</v>
      </c>
      <c r="AB924" s="105">
        <f t="shared" si="256"/>
        <v>0</v>
      </c>
      <c r="AC924" s="106">
        <f t="shared" si="246"/>
        <v>3.2669999999999999</v>
      </c>
      <c r="AD924" s="105">
        <f t="shared" si="257"/>
        <v>10.026054853291843</v>
      </c>
    </row>
    <row r="925" spans="1:30" x14ac:dyDescent="0.2">
      <c r="A925" s="101">
        <v>39639</v>
      </c>
      <c r="B925" s="113" t="s">
        <v>216</v>
      </c>
      <c r="C925" s="103">
        <v>0.92900000000000005</v>
      </c>
      <c r="D925" s="104">
        <f t="shared" si="258"/>
        <v>2.8509963142663364</v>
      </c>
      <c r="E925" s="103">
        <v>0</v>
      </c>
      <c r="F925" s="104">
        <f t="shared" si="259"/>
        <v>0</v>
      </c>
      <c r="G925" s="103">
        <v>0</v>
      </c>
      <c r="H925" s="104">
        <f t="shared" si="260"/>
        <v>0</v>
      </c>
      <c r="I925" s="103">
        <v>0.61399999999999999</v>
      </c>
      <c r="J925" s="99">
        <f t="shared" si="247"/>
        <v>1.884296810505415</v>
      </c>
      <c r="K925" s="103">
        <v>0</v>
      </c>
      <c r="L925" s="104">
        <f t="shared" si="248"/>
        <v>0</v>
      </c>
      <c r="M925" s="103">
        <v>0</v>
      </c>
      <c r="N925" s="99">
        <f t="shared" si="249"/>
        <v>0</v>
      </c>
      <c r="O925" s="103">
        <v>1.39</v>
      </c>
      <c r="P925" s="104">
        <f t="shared" si="250"/>
        <v>4.2657533658021611</v>
      </c>
      <c r="Q925" s="103">
        <v>0.84499999999999997</v>
      </c>
      <c r="R925" s="99">
        <f t="shared" si="251"/>
        <v>2.5932097799300906</v>
      </c>
      <c r="S925" s="103">
        <v>0</v>
      </c>
      <c r="T925" s="104">
        <f t="shared" si="252"/>
        <v>0</v>
      </c>
      <c r="U925" s="103">
        <v>0</v>
      </c>
      <c r="V925" s="104">
        <f t="shared" si="253"/>
        <v>0</v>
      </c>
      <c r="W925" s="103">
        <v>0</v>
      </c>
      <c r="X925" s="104">
        <f t="shared" si="254"/>
        <v>0</v>
      </c>
      <c r="Y925" s="103">
        <v>0</v>
      </c>
      <c r="Z925" s="104">
        <f t="shared" si="255"/>
        <v>0</v>
      </c>
      <c r="AA925" s="103">
        <v>0</v>
      </c>
      <c r="AB925" s="105">
        <f t="shared" si="256"/>
        <v>0</v>
      </c>
      <c r="AC925" s="106">
        <f t="shared" si="246"/>
        <v>3.7779999999999996</v>
      </c>
      <c r="AD925" s="105">
        <f t="shared" si="257"/>
        <v>11.594256270504001</v>
      </c>
    </row>
    <row r="926" spans="1:30" x14ac:dyDescent="0.2">
      <c r="A926" s="101">
        <v>39640</v>
      </c>
      <c r="B926" s="113" t="s">
        <v>217</v>
      </c>
      <c r="C926" s="103">
        <v>1.544</v>
      </c>
      <c r="D926" s="104">
        <f t="shared" si="258"/>
        <v>4.7383620120852781</v>
      </c>
      <c r="E926" s="103">
        <v>0</v>
      </c>
      <c r="F926" s="104">
        <f t="shared" si="259"/>
        <v>0</v>
      </c>
      <c r="G926" s="103">
        <v>0</v>
      </c>
      <c r="H926" s="104">
        <f t="shared" si="260"/>
        <v>0</v>
      </c>
      <c r="I926" s="103">
        <v>0.54100000000000004</v>
      </c>
      <c r="J926" s="99">
        <f t="shared" si="247"/>
        <v>1.6602680366179634</v>
      </c>
      <c r="K926" s="103">
        <v>0</v>
      </c>
      <c r="L926" s="104">
        <f t="shared" si="248"/>
        <v>0</v>
      </c>
      <c r="M926" s="103">
        <v>0</v>
      </c>
      <c r="N926" s="99">
        <f t="shared" si="249"/>
        <v>0</v>
      </c>
      <c r="O926" s="103">
        <v>1.379</v>
      </c>
      <c r="P926" s="104">
        <f t="shared" si="250"/>
        <v>4.2319956053533669</v>
      </c>
      <c r="Q926" s="103">
        <v>0.82499999999999996</v>
      </c>
      <c r="R926" s="99">
        <f t="shared" si="251"/>
        <v>2.5318320336595561</v>
      </c>
      <c r="S926" s="103">
        <v>0</v>
      </c>
      <c r="T926" s="104">
        <f t="shared" si="252"/>
        <v>0</v>
      </c>
      <c r="U926" s="103">
        <v>0</v>
      </c>
      <c r="V926" s="104">
        <f t="shared" si="253"/>
        <v>0</v>
      </c>
      <c r="W926" s="103">
        <v>0</v>
      </c>
      <c r="X926" s="104">
        <f t="shared" si="254"/>
        <v>0</v>
      </c>
      <c r="Y926" s="103">
        <v>0</v>
      </c>
      <c r="Z926" s="104">
        <f t="shared" si="255"/>
        <v>0</v>
      </c>
      <c r="AA926" s="103">
        <v>0</v>
      </c>
      <c r="AB926" s="105">
        <f t="shared" si="256"/>
        <v>0</v>
      </c>
      <c r="AC926" s="106">
        <f t="shared" si="246"/>
        <v>4.2889999999999997</v>
      </c>
      <c r="AD926" s="105">
        <f t="shared" si="257"/>
        <v>13.162457687716165</v>
      </c>
    </row>
    <row r="927" spans="1:30" x14ac:dyDescent="0.2">
      <c r="A927" s="101">
        <v>39641</v>
      </c>
      <c r="B927" s="113" t="s">
        <v>218</v>
      </c>
      <c r="C927" s="103">
        <v>1.498</v>
      </c>
      <c r="D927" s="104">
        <f t="shared" si="258"/>
        <v>4.5971931956630483</v>
      </c>
      <c r="E927" s="103">
        <v>0</v>
      </c>
      <c r="F927" s="104">
        <f t="shared" si="259"/>
        <v>0</v>
      </c>
      <c r="G927" s="103">
        <v>0</v>
      </c>
      <c r="H927" s="104">
        <f t="shared" si="260"/>
        <v>0</v>
      </c>
      <c r="I927" s="103">
        <v>0</v>
      </c>
      <c r="J927" s="99">
        <f t="shared" si="247"/>
        <v>0</v>
      </c>
      <c r="K927" s="103">
        <v>0</v>
      </c>
      <c r="L927" s="104">
        <f t="shared" si="248"/>
        <v>0</v>
      </c>
      <c r="M927" s="103">
        <v>0</v>
      </c>
      <c r="N927" s="99">
        <f t="shared" si="249"/>
        <v>0</v>
      </c>
      <c r="O927" s="103">
        <v>1.38</v>
      </c>
      <c r="P927" s="104">
        <f t="shared" si="250"/>
        <v>4.2350644926668934</v>
      </c>
      <c r="Q927" s="103">
        <v>0.82899999999999996</v>
      </c>
      <c r="R927" s="99">
        <f t="shared" si="251"/>
        <v>2.544107582913663</v>
      </c>
      <c r="S927" s="103">
        <v>0</v>
      </c>
      <c r="T927" s="104">
        <f t="shared" si="252"/>
        <v>0</v>
      </c>
      <c r="U927" s="103">
        <v>0</v>
      </c>
      <c r="V927" s="104">
        <f t="shared" si="253"/>
        <v>0</v>
      </c>
      <c r="W927" s="103">
        <v>0</v>
      </c>
      <c r="X927" s="104">
        <f t="shared" si="254"/>
        <v>0</v>
      </c>
      <c r="Y927" s="103">
        <v>0</v>
      </c>
      <c r="Z927" s="104">
        <f t="shared" si="255"/>
        <v>0</v>
      </c>
      <c r="AA927" s="103">
        <v>0</v>
      </c>
      <c r="AB927" s="105">
        <f t="shared" si="256"/>
        <v>0</v>
      </c>
      <c r="AC927" s="106">
        <f t="shared" si="246"/>
        <v>3.7069999999999999</v>
      </c>
      <c r="AD927" s="105">
        <f t="shared" si="257"/>
        <v>11.376365271243605</v>
      </c>
    </row>
    <row r="928" spans="1:30" x14ac:dyDescent="0.2">
      <c r="A928" s="101">
        <v>39642</v>
      </c>
      <c r="B928" s="113" t="s">
        <v>219</v>
      </c>
      <c r="C928" s="103">
        <v>1.464</v>
      </c>
      <c r="D928" s="104">
        <f t="shared" si="258"/>
        <v>4.4928510270031392</v>
      </c>
      <c r="E928" s="103">
        <v>0</v>
      </c>
      <c r="F928" s="104">
        <f t="shared" si="259"/>
        <v>0</v>
      </c>
      <c r="G928" s="103">
        <v>0</v>
      </c>
      <c r="H928" s="104">
        <f t="shared" si="260"/>
        <v>0</v>
      </c>
      <c r="I928" s="103">
        <v>0</v>
      </c>
      <c r="J928" s="99">
        <f t="shared" si="247"/>
        <v>0</v>
      </c>
      <c r="K928" s="103">
        <v>0</v>
      </c>
      <c r="L928" s="104">
        <f t="shared" si="248"/>
        <v>0</v>
      </c>
      <c r="M928" s="103">
        <v>0</v>
      </c>
      <c r="N928" s="99">
        <f t="shared" si="249"/>
        <v>0</v>
      </c>
      <c r="O928" s="103">
        <v>1.379</v>
      </c>
      <c r="P928" s="104">
        <f t="shared" si="250"/>
        <v>4.2319956053533669</v>
      </c>
      <c r="Q928" s="103">
        <v>0.82799999999999996</v>
      </c>
      <c r="R928" s="99">
        <f t="shared" si="251"/>
        <v>2.5410386956001361</v>
      </c>
      <c r="S928" s="103">
        <v>0</v>
      </c>
      <c r="T928" s="104">
        <f t="shared" si="252"/>
        <v>0</v>
      </c>
      <c r="U928" s="103">
        <v>0</v>
      </c>
      <c r="V928" s="104">
        <f t="shared" si="253"/>
        <v>0</v>
      </c>
      <c r="W928" s="103">
        <v>0</v>
      </c>
      <c r="X928" s="104">
        <f t="shared" si="254"/>
        <v>0</v>
      </c>
      <c r="Y928" s="103">
        <v>0</v>
      </c>
      <c r="Z928" s="104">
        <f t="shared" si="255"/>
        <v>0</v>
      </c>
      <c r="AA928" s="103">
        <v>0</v>
      </c>
      <c r="AB928" s="105">
        <f t="shared" si="256"/>
        <v>0</v>
      </c>
      <c r="AC928" s="106">
        <f t="shared" si="246"/>
        <v>3.6709999999999998</v>
      </c>
      <c r="AD928" s="105">
        <f t="shared" si="257"/>
        <v>11.265885327956642</v>
      </c>
    </row>
    <row r="929" spans="1:30" x14ac:dyDescent="0.2">
      <c r="A929" s="101">
        <v>39643</v>
      </c>
      <c r="B929" s="113" t="s">
        <v>220</v>
      </c>
      <c r="C929" s="103">
        <v>0.86499999999999999</v>
      </c>
      <c r="D929" s="104">
        <f t="shared" si="258"/>
        <v>2.6545875262006255</v>
      </c>
      <c r="E929" s="103">
        <v>0</v>
      </c>
      <c r="F929" s="104">
        <f t="shared" si="259"/>
        <v>0</v>
      </c>
      <c r="G929" s="103">
        <v>0</v>
      </c>
      <c r="H929" s="104">
        <f t="shared" si="260"/>
        <v>0</v>
      </c>
      <c r="I929" s="103">
        <v>0</v>
      </c>
      <c r="J929" s="99">
        <f t="shared" si="247"/>
        <v>0</v>
      </c>
      <c r="K929" s="103">
        <v>0</v>
      </c>
      <c r="L929" s="104">
        <f t="shared" si="248"/>
        <v>0</v>
      </c>
      <c r="M929" s="103">
        <v>0</v>
      </c>
      <c r="N929" s="99">
        <f t="shared" si="249"/>
        <v>0</v>
      </c>
      <c r="O929" s="103">
        <v>1.39</v>
      </c>
      <c r="P929" s="104">
        <f t="shared" si="250"/>
        <v>4.2657533658021611</v>
      </c>
      <c r="Q929" s="103">
        <v>0.84499999999999997</v>
      </c>
      <c r="R929" s="99">
        <f t="shared" si="251"/>
        <v>2.5932097799300906</v>
      </c>
      <c r="S929" s="103">
        <v>0</v>
      </c>
      <c r="T929" s="104">
        <f t="shared" si="252"/>
        <v>0</v>
      </c>
      <c r="U929" s="103">
        <v>0</v>
      </c>
      <c r="V929" s="104">
        <f t="shared" si="253"/>
        <v>0</v>
      </c>
      <c r="W929" s="103">
        <v>0</v>
      </c>
      <c r="X929" s="104">
        <f t="shared" si="254"/>
        <v>0</v>
      </c>
      <c r="Y929" s="103">
        <v>0</v>
      </c>
      <c r="Z929" s="104">
        <f t="shared" si="255"/>
        <v>0</v>
      </c>
      <c r="AA929" s="103">
        <v>0</v>
      </c>
      <c r="AB929" s="105">
        <f t="shared" si="256"/>
        <v>0</v>
      </c>
      <c r="AC929" s="106">
        <f t="shared" si="246"/>
        <v>3.0999999999999996</v>
      </c>
      <c r="AD929" s="105">
        <f t="shared" si="257"/>
        <v>9.513550671932876</v>
      </c>
    </row>
    <row r="930" spans="1:30" x14ac:dyDescent="0.2">
      <c r="A930" s="101">
        <v>39644</v>
      </c>
      <c r="B930" s="113" t="s">
        <v>221</v>
      </c>
      <c r="C930" s="103">
        <v>0.65700000000000003</v>
      </c>
      <c r="D930" s="104">
        <f t="shared" si="258"/>
        <v>2.0162589649870646</v>
      </c>
      <c r="E930" s="103">
        <v>0</v>
      </c>
      <c r="F930" s="104">
        <f t="shared" si="259"/>
        <v>0</v>
      </c>
      <c r="G930" s="103">
        <v>0</v>
      </c>
      <c r="H930" s="104">
        <f t="shared" si="260"/>
        <v>0</v>
      </c>
      <c r="I930" s="103">
        <v>0.54</v>
      </c>
      <c r="J930" s="99">
        <f t="shared" si="247"/>
        <v>1.6571991493044367</v>
      </c>
      <c r="K930" s="103">
        <v>0</v>
      </c>
      <c r="L930" s="104">
        <f t="shared" si="248"/>
        <v>0</v>
      </c>
      <c r="M930" s="103">
        <v>0</v>
      </c>
      <c r="N930" s="99">
        <f t="shared" si="249"/>
        <v>0</v>
      </c>
      <c r="O930" s="103">
        <v>1.385</v>
      </c>
      <c r="P930" s="104">
        <f t="shared" si="250"/>
        <v>4.2504089292345277</v>
      </c>
      <c r="Q930" s="103">
        <v>0.84299999999999997</v>
      </c>
      <c r="R930" s="99">
        <f t="shared" si="251"/>
        <v>2.5870720053030372</v>
      </c>
      <c r="S930" s="103">
        <v>0</v>
      </c>
      <c r="T930" s="104">
        <f t="shared" si="252"/>
        <v>0</v>
      </c>
      <c r="U930" s="103">
        <v>0</v>
      </c>
      <c r="V930" s="104">
        <f t="shared" si="253"/>
        <v>0</v>
      </c>
      <c r="W930" s="103">
        <v>0</v>
      </c>
      <c r="X930" s="104">
        <f t="shared" si="254"/>
        <v>0</v>
      </c>
      <c r="Y930" s="103">
        <v>0</v>
      </c>
      <c r="Z930" s="104">
        <f t="shared" si="255"/>
        <v>0</v>
      </c>
      <c r="AA930" s="103">
        <v>0</v>
      </c>
      <c r="AB930" s="105">
        <f t="shared" si="256"/>
        <v>0</v>
      </c>
      <c r="AC930" s="106">
        <f t="shared" si="246"/>
        <v>3.4249999999999998</v>
      </c>
      <c r="AD930" s="105">
        <f t="shared" si="257"/>
        <v>10.510939048829066</v>
      </c>
    </row>
    <row r="931" spans="1:30" x14ac:dyDescent="0.2">
      <c r="A931" s="101">
        <v>39645</v>
      </c>
      <c r="B931" s="113" t="s">
        <v>222</v>
      </c>
      <c r="C931" s="103">
        <v>0</v>
      </c>
      <c r="D931" s="104">
        <f t="shared" si="258"/>
        <v>0</v>
      </c>
      <c r="E931" s="103">
        <v>0</v>
      </c>
      <c r="F931" s="104">
        <f t="shared" si="259"/>
        <v>0</v>
      </c>
      <c r="G931" s="103">
        <v>0</v>
      </c>
      <c r="H931" s="104">
        <f t="shared" si="260"/>
        <v>0</v>
      </c>
      <c r="I931" s="103">
        <v>1.0029999999999999</v>
      </c>
      <c r="J931" s="99">
        <f t="shared" si="247"/>
        <v>3.0780939754673144</v>
      </c>
      <c r="K931" s="103">
        <v>0</v>
      </c>
      <c r="L931" s="104">
        <f t="shared" si="248"/>
        <v>0</v>
      </c>
      <c r="M931" s="103">
        <v>0</v>
      </c>
      <c r="N931" s="99">
        <f t="shared" si="249"/>
        <v>0</v>
      </c>
      <c r="O931" s="103">
        <v>1.381</v>
      </c>
      <c r="P931" s="104">
        <f t="shared" si="250"/>
        <v>4.2381333799804208</v>
      </c>
      <c r="Q931" s="103">
        <v>0.85199999999999998</v>
      </c>
      <c r="R931" s="99">
        <f t="shared" si="251"/>
        <v>2.6146919911247779</v>
      </c>
      <c r="S931" s="103">
        <v>0</v>
      </c>
      <c r="T931" s="104">
        <f t="shared" si="252"/>
        <v>0</v>
      </c>
      <c r="U931" s="103">
        <v>0</v>
      </c>
      <c r="V931" s="104">
        <f t="shared" si="253"/>
        <v>0</v>
      </c>
      <c r="W931" s="103">
        <v>0</v>
      </c>
      <c r="X931" s="104">
        <f t="shared" si="254"/>
        <v>0</v>
      </c>
      <c r="Y931" s="103">
        <v>0</v>
      </c>
      <c r="Z931" s="104">
        <f t="shared" si="255"/>
        <v>0</v>
      </c>
      <c r="AA931" s="103">
        <v>0</v>
      </c>
      <c r="AB931" s="105">
        <f t="shared" si="256"/>
        <v>0</v>
      </c>
      <c r="AC931" s="106">
        <f t="shared" ref="AC931:AC994" si="261">C931+E931+G931+I931+K931+M931+O931+Q931+S931+U931+W931+Y931+AA931</f>
        <v>3.2359999999999998</v>
      </c>
      <c r="AD931" s="105">
        <f t="shared" si="257"/>
        <v>9.9309193465725123</v>
      </c>
    </row>
    <row r="932" spans="1:30" x14ac:dyDescent="0.2">
      <c r="A932" s="101">
        <v>39646</v>
      </c>
      <c r="B932" s="113" t="s">
        <v>223</v>
      </c>
      <c r="C932" s="103">
        <v>0</v>
      </c>
      <c r="D932" s="104">
        <f t="shared" si="258"/>
        <v>0</v>
      </c>
      <c r="E932" s="103">
        <v>0</v>
      </c>
      <c r="F932" s="104">
        <f t="shared" si="259"/>
        <v>0</v>
      </c>
      <c r="G932" s="103">
        <v>0</v>
      </c>
      <c r="H932" s="104">
        <f t="shared" si="260"/>
        <v>0</v>
      </c>
      <c r="I932" s="103">
        <v>0.57599999999999996</v>
      </c>
      <c r="J932" s="99">
        <f t="shared" si="247"/>
        <v>1.7676790925913992</v>
      </c>
      <c r="K932" s="103">
        <v>0</v>
      </c>
      <c r="L932" s="104">
        <f t="shared" si="248"/>
        <v>0</v>
      </c>
      <c r="M932" s="103">
        <v>0</v>
      </c>
      <c r="N932" s="99">
        <f t="shared" si="249"/>
        <v>0</v>
      </c>
      <c r="O932" s="103">
        <v>0.80200000000000005</v>
      </c>
      <c r="P932" s="104">
        <f t="shared" si="250"/>
        <v>2.4612476254484412</v>
      </c>
      <c r="Q932" s="103">
        <v>0.497</v>
      </c>
      <c r="R932" s="99">
        <f t="shared" si="251"/>
        <v>1.5252369948227871</v>
      </c>
      <c r="S932" s="103">
        <v>0</v>
      </c>
      <c r="T932" s="104">
        <f t="shared" si="252"/>
        <v>0</v>
      </c>
      <c r="U932" s="103">
        <v>0</v>
      </c>
      <c r="V932" s="104">
        <f t="shared" si="253"/>
        <v>0</v>
      </c>
      <c r="W932" s="103">
        <v>0</v>
      </c>
      <c r="X932" s="104">
        <f t="shared" si="254"/>
        <v>0</v>
      </c>
      <c r="Y932" s="103">
        <v>0</v>
      </c>
      <c r="Z932" s="104">
        <f t="shared" si="255"/>
        <v>0</v>
      </c>
      <c r="AA932" s="103">
        <v>0.84</v>
      </c>
      <c r="AB932" s="105">
        <f t="shared" si="256"/>
        <v>2.5778653433624572</v>
      </c>
      <c r="AC932" s="106">
        <f t="shared" si="261"/>
        <v>2.7149999999999999</v>
      </c>
      <c r="AD932" s="105">
        <f t="shared" si="257"/>
        <v>8.3320290562250836</v>
      </c>
    </row>
    <row r="933" spans="1:30" x14ac:dyDescent="0.2">
      <c r="A933" s="101">
        <v>39647</v>
      </c>
      <c r="B933" s="113" t="s">
        <v>224</v>
      </c>
      <c r="C933" s="103">
        <v>0</v>
      </c>
      <c r="D933" s="104">
        <f t="shared" si="258"/>
        <v>0</v>
      </c>
      <c r="E933" s="103">
        <v>0</v>
      </c>
      <c r="F933" s="104">
        <f t="shared" si="259"/>
        <v>0</v>
      </c>
      <c r="G933" s="103">
        <v>0</v>
      </c>
      <c r="H933" s="104">
        <f t="shared" si="260"/>
        <v>0</v>
      </c>
      <c r="I933" s="103">
        <v>1.3879999999999999</v>
      </c>
      <c r="J933" s="99">
        <f t="shared" si="247"/>
        <v>4.2596155911751072</v>
      </c>
      <c r="K933" s="103">
        <v>0</v>
      </c>
      <c r="L933" s="104">
        <f t="shared" si="248"/>
        <v>0</v>
      </c>
      <c r="M933" s="103">
        <v>0</v>
      </c>
      <c r="N933" s="99">
        <f t="shared" si="249"/>
        <v>0</v>
      </c>
      <c r="O933" s="103">
        <v>1.952</v>
      </c>
      <c r="P933" s="104">
        <f t="shared" si="250"/>
        <v>5.9904680360041862</v>
      </c>
      <c r="Q933" s="103">
        <v>1.22</v>
      </c>
      <c r="R933" s="99">
        <f t="shared" si="251"/>
        <v>3.7440425225026162</v>
      </c>
      <c r="S933" s="103">
        <v>0</v>
      </c>
      <c r="T933" s="104">
        <f t="shared" si="252"/>
        <v>0</v>
      </c>
      <c r="U933" s="103">
        <v>0</v>
      </c>
      <c r="V933" s="104">
        <f t="shared" si="253"/>
        <v>0</v>
      </c>
      <c r="W933" s="103">
        <v>0</v>
      </c>
      <c r="X933" s="104">
        <f t="shared" si="254"/>
        <v>0</v>
      </c>
      <c r="Y933" s="103">
        <v>0</v>
      </c>
      <c r="Z933" s="104">
        <f t="shared" si="255"/>
        <v>0</v>
      </c>
      <c r="AA933" s="103">
        <v>0.23200000000000001</v>
      </c>
      <c r="AB933" s="105">
        <f t="shared" si="256"/>
        <v>0.71198185673820247</v>
      </c>
      <c r="AC933" s="106">
        <f t="shared" si="261"/>
        <v>4.7919999999999998</v>
      </c>
      <c r="AD933" s="105">
        <f t="shared" si="257"/>
        <v>14.706108006420113</v>
      </c>
    </row>
    <row r="934" spans="1:30" x14ac:dyDescent="0.2">
      <c r="A934" s="101">
        <v>39648</v>
      </c>
      <c r="B934" s="113" t="s">
        <v>225</v>
      </c>
      <c r="C934" s="103">
        <v>0</v>
      </c>
      <c r="D934" s="104">
        <f t="shared" si="258"/>
        <v>0</v>
      </c>
      <c r="E934" s="103">
        <v>0</v>
      </c>
      <c r="F934" s="104">
        <f t="shared" si="259"/>
        <v>0</v>
      </c>
      <c r="G934" s="103">
        <v>0</v>
      </c>
      <c r="H934" s="104">
        <f t="shared" si="260"/>
        <v>0</v>
      </c>
      <c r="I934" s="103">
        <v>0.97299999999999998</v>
      </c>
      <c r="J934" s="99">
        <f t="shared" si="247"/>
        <v>2.9860273560615127</v>
      </c>
      <c r="K934" s="103">
        <v>0</v>
      </c>
      <c r="L934" s="104">
        <f t="shared" si="248"/>
        <v>0</v>
      </c>
      <c r="M934" s="103">
        <v>0</v>
      </c>
      <c r="N934" s="99">
        <f t="shared" si="249"/>
        <v>0</v>
      </c>
      <c r="O934" s="103">
        <v>1.377</v>
      </c>
      <c r="P934" s="104">
        <f t="shared" si="250"/>
        <v>4.2258578307263139</v>
      </c>
      <c r="Q934" s="103">
        <v>0.86099999999999999</v>
      </c>
      <c r="R934" s="99">
        <f t="shared" si="251"/>
        <v>2.6423119769465186</v>
      </c>
      <c r="S934" s="103">
        <v>0</v>
      </c>
      <c r="T934" s="104">
        <f t="shared" si="252"/>
        <v>0</v>
      </c>
      <c r="U934" s="103">
        <v>0</v>
      </c>
      <c r="V934" s="104">
        <f t="shared" si="253"/>
        <v>0</v>
      </c>
      <c r="W934" s="103">
        <v>0</v>
      </c>
      <c r="X934" s="104">
        <f t="shared" si="254"/>
        <v>0</v>
      </c>
      <c r="Y934" s="103">
        <v>0</v>
      </c>
      <c r="Z934" s="104">
        <f t="shared" si="255"/>
        <v>0</v>
      </c>
      <c r="AA934" s="103">
        <v>0</v>
      </c>
      <c r="AB934" s="105">
        <f t="shared" si="256"/>
        <v>0</v>
      </c>
      <c r="AC934" s="106">
        <f t="shared" si="261"/>
        <v>3.2110000000000003</v>
      </c>
      <c r="AD934" s="105">
        <f t="shared" si="257"/>
        <v>9.8541971637343462</v>
      </c>
    </row>
    <row r="935" spans="1:30" x14ac:dyDescent="0.2">
      <c r="A935" s="101">
        <v>39649</v>
      </c>
      <c r="B935" s="113" t="s">
        <v>226</v>
      </c>
      <c r="C935" s="103">
        <v>0</v>
      </c>
      <c r="D935" s="104">
        <f t="shared" si="258"/>
        <v>0</v>
      </c>
      <c r="E935" s="103">
        <v>0</v>
      </c>
      <c r="F935" s="104">
        <f t="shared" si="259"/>
        <v>0</v>
      </c>
      <c r="G935" s="103">
        <v>0</v>
      </c>
      <c r="H935" s="104">
        <f t="shared" si="260"/>
        <v>0</v>
      </c>
      <c r="I935" s="103">
        <v>0.96699999999999997</v>
      </c>
      <c r="J935" s="99">
        <f t="shared" si="247"/>
        <v>2.9676140321803524</v>
      </c>
      <c r="K935" s="103">
        <v>0</v>
      </c>
      <c r="L935" s="104">
        <f t="shared" si="248"/>
        <v>0</v>
      </c>
      <c r="M935" s="103">
        <v>0</v>
      </c>
      <c r="N935" s="99">
        <f t="shared" si="249"/>
        <v>0</v>
      </c>
      <c r="O935" s="103">
        <v>1.3759999999999999</v>
      </c>
      <c r="P935" s="104">
        <f t="shared" si="250"/>
        <v>4.2227889434127865</v>
      </c>
      <c r="Q935" s="103">
        <v>0.86399999999999999</v>
      </c>
      <c r="R935" s="99">
        <f t="shared" si="251"/>
        <v>2.6515186388870986</v>
      </c>
      <c r="S935" s="103">
        <v>0</v>
      </c>
      <c r="T935" s="104">
        <f t="shared" si="252"/>
        <v>0</v>
      </c>
      <c r="U935" s="103">
        <v>0</v>
      </c>
      <c r="V935" s="104">
        <f t="shared" si="253"/>
        <v>0</v>
      </c>
      <c r="W935" s="103">
        <v>0</v>
      </c>
      <c r="X935" s="104">
        <f t="shared" si="254"/>
        <v>0</v>
      </c>
      <c r="Y935" s="103">
        <v>0</v>
      </c>
      <c r="Z935" s="104">
        <f t="shared" si="255"/>
        <v>0</v>
      </c>
      <c r="AA935" s="103">
        <v>0</v>
      </c>
      <c r="AB935" s="105">
        <f t="shared" si="256"/>
        <v>0</v>
      </c>
      <c r="AC935" s="106">
        <f t="shared" si="261"/>
        <v>3.2069999999999999</v>
      </c>
      <c r="AD935" s="105">
        <f t="shared" si="257"/>
        <v>9.8419216144802384</v>
      </c>
    </row>
    <row r="936" spans="1:30" x14ac:dyDescent="0.2">
      <c r="A936" s="101">
        <v>39650</v>
      </c>
      <c r="B936" s="113" t="s">
        <v>227</v>
      </c>
      <c r="C936" s="103">
        <v>0</v>
      </c>
      <c r="D936" s="104">
        <f t="shared" si="258"/>
        <v>0</v>
      </c>
      <c r="E936" s="103">
        <v>0</v>
      </c>
      <c r="F936" s="104">
        <f t="shared" si="259"/>
        <v>0</v>
      </c>
      <c r="G936" s="103">
        <v>0</v>
      </c>
      <c r="H936" s="104">
        <f t="shared" si="260"/>
        <v>0</v>
      </c>
      <c r="I936" s="103">
        <v>0.96399999999999997</v>
      </c>
      <c r="J936" s="99">
        <f t="shared" si="247"/>
        <v>2.958407370239772</v>
      </c>
      <c r="K936" s="103">
        <v>0</v>
      </c>
      <c r="L936" s="104">
        <f t="shared" si="248"/>
        <v>0</v>
      </c>
      <c r="M936" s="103">
        <v>0</v>
      </c>
      <c r="N936" s="99">
        <f t="shared" si="249"/>
        <v>0</v>
      </c>
      <c r="O936" s="103">
        <v>1.375</v>
      </c>
      <c r="P936" s="104">
        <f t="shared" si="250"/>
        <v>4.21972005609926</v>
      </c>
      <c r="Q936" s="103">
        <v>0.86499999999999999</v>
      </c>
      <c r="R936" s="99">
        <f t="shared" si="251"/>
        <v>2.6545875262006255</v>
      </c>
      <c r="S936" s="103">
        <v>0</v>
      </c>
      <c r="T936" s="104">
        <f t="shared" si="252"/>
        <v>0</v>
      </c>
      <c r="U936" s="103">
        <v>0</v>
      </c>
      <c r="V936" s="104">
        <f t="shared" si="253"/>
        <v>0</v>
      </c>
      <c r="W936" s="103">
        <v>0</v>
      </c>
      <c r="X936" s="104">
        <f t="shared" si="254"/>
        <v>0</v>
      </c>
      <c r="Y936" s="103">
        <v>0</v>
      </c>
      <c r="Z936" s="104">
        <f t="shared" si="255"/>
        <v>0</v>
      </c>
      <c r="AA936" s="103">
        <v>0</v>
      </c>
      <c r="AB936" s="105">
        <f t="shared" si="256"/>
        <v>0</v>
      </c>
      <c r="AC936" s="106">
        <f t="shared" si="261"/>
        <v>3.2039999999999997</v>
      </c>
      <c r="AD936" s="105">
        <f t="shared" si="257"/>
        <v>9.8327149525396571</v>
      </c>
    </row>
    <row r="937" spans="1:30" x14ac:dyDescent="0.2">
      <c r="A937" s="101">
        <v>39651</v>
      </c>
      <c r="B937" s="113" t="s">
        <v>228</v>
      </c>
      <c r="C937" s="103">
        <v>0</v>
      </c>
      <c r="D937" s="104">
        <f t="shared" si="258"/>
        <v>0</v>
      </c>
      <c r="E937" s="103">
        <v>0</v>
      </c>
      <c r="F937" s="104">
        <f t="shared" si="259"/>
        <v>0</v>
      </c>
      <c r="G937" s="103">
        <v>0</v>
      </c>
      <c r="H937" s="104">
        <f t="shared" si="260"/>
        <v>0</v>
      </c>
      <c r="I937" s="103">
        <v>0.96099999999999997</v>
      </c>
      <c r="J937" s="99">
        <f t="shared" si="247"/>
        <v>2.949200708299192</v>
      </c>
      <c r="K937" s="103">
        <v>0</v>
      </c>
      <c r="L937" s="104">
        <f t="shared" si="248"/>
        <v>0</v>
      </c>
      <c r="M937" s="103">
        <v>0</v>
      </c>
      <c r="N937" s="99">
        <f t="shared" si="249"/>
        <v>0</v>
      </c>
      <c r="O937" s="103">
        <v>1.3740000000000001</v>
      </c>
      <c r="P937" s="104">
        <f t="shared" si="250"/>
        <v>4.2166511687857335</v>
      </c>
      <c r="Q937" s="103">
        <v>0.86099999999999999</v>
      </c>
      <c r="R937" s="99">
        <f t="shared" si="251"/>
        <v>2.6423119769465186</v>
      </c>
      <c r="S937" s="103">
        <v>0</v>
      </c>
      <c r="T937" s="104">
        <f t="shared" si="252"/>
        <v>0</v>
      </c>
      <c r="U937" s="103">
        <v>0</v>
      </c>
      <c r="V937" s="104">
        <f t="shared" si="253"/>
        <v>0</v>
      </c>
      <c r="W937" s="103">
        <v>0</v>
      </c>
      <c r="X937" s="104">
        <f t="shared" si="254"/>
        <v>0</v>
      </c>
      <c r="Y937" s="103">
        <v>0</v>
      </c>
      <c r="Z937" s="104">
        <f t="shared" si="255"/>
        <v>0</v>
      </c>
      <c r="AA937" s="103">
        <v>0</v>
      </c>
      <c r="AB937" s="105">
        <f t="shared" si="256"/>
        <v>0</v>
      </c>
      <c r="AC937" s="106">
        <f t="shared" si="261"/>
        <v>3.1959999999999997</v>
      </c>
      <c r="AD937" s="105">
        <f t="shared" si="257"/>
        <v>9.8081638540314415</v>
      </c>
    </row>
    <row r="938" spans="1:30" x14ac:dyDescent="0.2">
      <c r="A938" s="101">
        <v>39652</v>
      </c>
      <c r="B938" s="113" t="s">
        <v>229</v>
      </c>
      <c r="C938" s="103">
        <v>0</v>
      </c>
      <c r="D938" s="104">
        <f t="shared" si="258"/>
        <v>0</v>
      </c>
      <c r="E938" s="103">
        <v>0</v>
      </c>
      <c r="F938" s="104">
        <f t="shared" si="259"/>
        <v>0</v>
      </c>
      <c r="G938" s="103">
        <v>0</v>
      </c>
      <c r="H938" s="104">
        <f t="shared" si="260"/>
        <v>0</v>
      </c>
      <c r="I938" s="103">
        <v>0.95799999999999996</v>
      </c>
      <c r="J938" s="99">
        <f t="shared" si="247"/>
        <v>2.9399940463586116</v>
      </c>
      <c r="K938" s="103">
        <v>0</v>
      </c>
      <c r="L938" s="104">
        <f t="shared" si="248"/>
        <v>0</v>
      </c>
      <c r="M938" s="103">
        <v>0</v>
      </c>
      <c r="N938" s="99">
        <f t="shared" si="249"/>
        <v>0</v>
      </c>
      <c r="O938" s="103">
        <v>1.373</v>
      </c>
      <c r="P938" s="104">
        <f t="shared" si="250"/>
        <v>4.213582281472207</v>
      </c>
      <c r="Q938" s="103">
        <v>0.86099999999999999</v>
      </c>
      <c r="R938" s="99">
        <f t="shared" si="251"/>
        <v>2.6423119769465186</v>
      </c>
      <c r="S938" s="103">
        <v>0</v>
      </c>
      <c r="T938" s="104">
        <f t="shared" si="252"/>
        <v>0</v>
      </c>
      <c r="U938" s="103">
        <v>0</v>
      </c>
      <c r="V938" s="104">
        <f t="shared" si="253"/>
        <v>0</v>
      </c>
      <c r="W938" s="103">
        <v>1E-3</v>
      </c>
      <c r="X938" s="104">
        <f t="shared" si="254"/>
        <v>3.0688873135267347E-3</v>
      </c>
      <c r="Y938" s="103">
        <v>0</v>
      </c>
      <c r="Z938" s="104">
        <f t="shared" si="255"/>
        <v>0</v>
      </c>
      <c r="AA938" s="103">
        <v>0</v>
      </c>
      <c r="AB938" s="105">
        <f t="shared" si="256"/>
        <v>0</v>
      </c>
      <c r="AC938" s="106">
        <f t="shared" si="261"/>
        <v>3.1930000000000001</v>
      </c>
      <c r="AD938" s="105">
        <f t="shared" si="257"/>
        <v>9.7989571920908638</v>
      </c>
    </row>
    <row r="939" spans="1:30" x14ac:dyDescent="0.2">
      <c r="A939" s="101">
        <v>39653</v>
      </c>
      <c r="B939" s="113" t="s">
        <v>230</v>
      </c>
      <c r="C939" s="103">
        <v>0</v>
      </c>
      <c r="D939" s="104">
        <f t="shared" si="258"/>
        <v>0</v>
      </c>
      <c r="E939" s="103">
        <v>0</v>
      </c>
      <c r="F939" s="104">
        <f t="shared" si="259"/>
        <v>0</v>
      </c>
      <c r="G939" s="103">
        <v>0</v>
      </c>
      <c r="H939" s="104">
        <f t="shared" si="260"/>
        <v>0</v>
      </c>
      <c r="I939" s="103">
        <v>0.95599999999999996</v>
      </c>
      <c r="J939" s="99">
        <f t="shared" si="247"/>
        <v>2.9338562717315582</v>
      </c>
      <c r="K939" s="103">
        <v>0</v>
      </c>
      <c r="L939" s="104">
        <f t="shared" si="248"/>
        <v>0</v>
      </c>
      <c r="M939" s="103">
        <v>0</v>
      </c>
      <c r="N939" s="99">
        <f t="shared" si="249"/>
        <v>0</v>
      </c>
      <c r="O939" s="103">
        <v>1.3779999999999999</v>
      </c>
      <c r="P939" s="104">
        <f t="shared" si="250"/>
        <v>4.2289267180398404</v>
      </c>
      <c r="Q939" s="103">
        <v>0.84899999999999998</v>
      </c>
      <c r="R939" s="99">
        <f t="shared" si="251"/>
        <v>2.6054853291841975</v>
      </c>
      <c r="S939" s="103">
        <v>0</v>
      </c>
      <c r="T939" s="104">
        <f t="shared" si="252"/>
        <v>0</v>
      </c>
      <c r="U939" s="103">
        <v>0</v>
      </c>
      <c r="V939" s="104">
        <f t="shared" si="253"/>
        <v>0</v>
      </c>
      <c r="W939" s="103">
        <v>6.0000000000000001E-3</v>
      </c>
      <c r="X939" s="104">
        <f t="shared" si="254"/>
        <v>1.8413323881160407E-2</v>
      </c>
      <c r="Y939" s="103">
        <v>0</v>
      </c>
      <c r="Z939" s="104">
        <f t="shared" si="255"/>
        <v>0</v>
      </c>
      <c r="AA939" s="103">
        <v>0</v>
      </c>
      <c r="AB939" s="105">
        <f t="shared" si="256"/>
        <v>0</v>
      </c>
      <c r="AC939" s="106">
        <f t="shared" si="261"/>
        <v>3.1889999999999996</v>
      </c>
      <c r="AD939" s="105">
        <f t="shared" si="257"/>
        <v>9.786681642836756</v>
      </c>
    </row>
    <row r="940" spans="1:30" x14ac:dyDescent="0.2">
      <c r="A940" s="101">
        <v>39654</v>
      </c>
      <c r="B940" s="113" t="s">
        <v>231</v>
      </c>
      <c r="C940" s="103">
        <v>0</v>
      </c>
      <c r="D940" s="104">
        <f t="shared" si="258"/>
        <v>0</v>
      </c>
      <c r="E940" s="103">
        <v>0</v>
      </c>
      <c r="F940" s="104">
        <f t="shared" si="259"/>
        <v>0</v>
      </c>
      <c r="G940" s="103">
        <v>0</v>
      </c>
      <c r="H940" s="104">
        <f t="shared" si="260"/>
        <v>0</v>
      </c>
      <c r="I940" s="103">
        <v>0.95299999999999996</v>
      </c>
      <c r="J940" s="99">
        <f t="shared" si="247"/>
        <v>2.9246496097909782</v>
      </c>
      <c r="K940" s="103">
        <v>0</v>
      </c>
      <c r="L940" s="104">
        <f t="shared" si="248"/>
        <v>0</v>
      </c>
      <c r="M940" s="103">
        <v>0</v>
      </c>
      <c r="N940" s="99">
        <f t="shared" si="249"/>
        <v>0</v>
      </c>
      <c r="O940" s="103">
        <v>1.3779999999999999</v>
      </c>
      <c r="P940" s="104">
        <f t="shared" si="250"/>
        <v>4.2289267180398404</v>
      </c>
      <c r="Q940" s="103">
        <v>0.83899999999999997</v>
      </c>
      <c r="R940" s="99">
        <f t="shared" si="251"/>
        <v>2.5747964560489303</v>
      </c>
      <c r="S940" s="103">
        <v>0</v>
      </c>
      <c r="T940" s="104">
        <f t="shared" si="252"/>
        <v>0</v>
      </c>
      <c r="U940" s="103">
        <v>0</v>
      </c>
      <c r="V940" s="104">
        <f t="shared" si="253"/>
        <v>0</v>
      </c>
      <c r="W940" s="103">
        <v>0</v>
      </c>
      <c r="X940" s="104">
        <f t="shared" si="254"/>
        <v>0</v>
      </c>
      <c r="Y940" s="103">
        <v>0</v>
      </c>
      <c r="Z940" s="104">
        <f t="shared" si="255"/>
        <v>0</v>
      </c>
      <c r="AA940" s="103">
        <v>0</v>
      </c>
      <c r="AB940" s="105">
        <f t="shared" si="256"/>
        <v>0</v>
      </c>
      <c r="AC940" s="106">
        <f t="shared" si="261"/>
        <v>3.17</v>
      </c>
      <c r="AD940" s="105">
        <f t="shared" si="257"/>
        <v>9.7283727838797489</v>
      </c>
    </row>
    <row r="941" spans="1:30" x14ac:dyDescent="0.2">
      <c r="A941" s="101">
        <v>39655</v>
      </c>
      <c r="B941" s="113" t="s">
        <v>232</v>
      </c>
      <c r="C941" s="103">
        <v>0</v>
      </c>
      <c r="D941" s="104">
        <f t="shared" si="258"/>
        <v>0</v>
      </c>
      <c r="E941" s="103">
        <v>0</v>
      </c>
      <c r="F941" s="104">
        <f t="shared" si="259"/>
        <v>0</v>
      </c>
      <c r="G941" s="103">
        <v>0</v>
      </c>
      <c r="H941" s="104">
        <f t="shared" si="260"/>
        <v>0</v>
      </c>
      <c r="I941" s="103">
        <v>0.76600000000000001</v>
      </c>
      <c r="J941" s="99">
        <f t="shared" si="247"/>
        <v>2.3507676821614787</v>
      </c>
      <c r="K941" s="103">
        <v>0</v>
      </c>
      <c r="L941" s="104">
        <f t="shared" si="248"/>
        <v>0</v>
      </c>
      <c r="M941" s="103">
        <v>0</v>
      </c>
      <c r="N941" s="99">
        <f t="shared" si="249"/>
        <v>0</v>
      </c>
      <c r="O941" s="103">
        <v>1.3779999999999999</v>
      </c>
      <c r="P941" s="104">
        <f t="shared" si="250"/>
        <v>4.2289267180398404</v>
      </c>
      <c r="Q941" s="103">
        <v>0.85299999999999998</v>
      </c>
      <c r="R941" s="99">
        <f t="shared" si="251"/>
        <v>2.6177608784383044</v>
      </c>
      <c r="S941" s="103">
        <v>0</v>
      </c>
      <c r="T941" s="104">
        <f t="shared" si="252"/>
        <v>0</v>
      </c>
      <c r="U941" s="103">
        <v>0</v>
      </c>
      <c r="V941" s="104">
        <f t="shared" si="253"/>
        <v>0</v>
      </c>
      <c r="W941" s="103">
        <v>0</v>
      </c>
      <c r="X941" s="104">
        <f t="shared" si="254"/>
        <v>0</v>
      </c>
      <c r="Y941" s="103">
        <v>0</v>
      </c>
      <c r="Z941" s="104">
        <f t="shared" si="255"/>
        <v>0</v>
      </c>
      <c r="AA941" s="103">
        <v>0</v>
      </c>
      <c r="AB941" s="105">
        <f t="shared" si="256"/>
        <v>0</v>
      </c>
      <c r="AC941" s="106">
        <f t="shared" si="261"/>
        <v>2.9969999999999999</v>
      </c>
      <c r="AD941" s="105">
        <f t="shared" si="257"/>
        <v>9.1974552786396231</v>
      </c>
    </row>
    <row r="942" spans="1:30" x14ac:dyDescent="0.2">
      <c r="A942" s="101">
        <v>39656</v>
      </c>
      <c r="B942" s="113" t="s">
        <v>233</v>
      </c>
      <c r="C942" s="103">
        <v>0</v>
      </c>
      <c r="D942" s="104">
        <f t="shared" si="258"/>
        <v>0</v>
      </c>
      <c r="E942" s="103">
        <v>0</v>
      </c>
      <c r="F942" s="104">
        <f t="shared" si="259"/>
        <v>0</v>
      </c>
      <c r="G942" s="103">
        <v>0</v>
      </c>
      <c r="H942" s="104">
        <f t="shared" si="260"/>
        <v>0</v>
      </c>
      <c r="I942" s="103">
        <v>0</v>
      </c>
      <c r="J942" s="99">
        <f t="shared" si="247"/>
        <v>0</v>
      </c>
      <c r="K942" s="103">
        <v>0</v>
      </c>
      <c r="L942" s="104">
        <f t="shared" si="248"/>
        <v>0</v>
      </c>
      <c r="M942" s="103">
        <v>0</v>
      </c>
      <c r="N942" s="99">
        <f t="shared" si="249"/>
        <v>0</v>
      </c>
      <c r="O942" s="103">
        <v>1.377</v>
      </c>
      <c r="P942" s="104">
        <f t="shared" si="250"/>
        <v>4.2258578307263139</v>
      </c>
      <c r="Q942" s="103">
        <v>0.84099999999999997</v>
      </c>
      <c r="R942" s="99">
        <f t="shared" si="251"/>
        <v>2.5809342306759837</v>
      </c>
      <c r="S942" s="103">
        <v>0</v>
      </c>
      <c r="T942" s="104">
        <f t="shared" si="252"/>
        <v>0</v>
      </c>
      <c r="U942" s="103">
        <v>0</v>
      </c>
      <c r="V942" s="104">
        <f t="shared" si="253"/>
        <v>0</v>
      </c>
      <c r="W942" s="103">
        <v>0</v>
      </c>
      <c r="X942" s="104">
        <f t="shared" si="254"/>
        <v>0</v>
      </c>
      <c r="Y942" s="103">
        <v>0</v>
      </c>
      <c r="Z942" s="104">
        <f t="shared" si="255"/>
        <v>0</v>
      </c>
      <c r="AA942" s="103">
        <v>0</v>
      </c>
      <c r="AB942" s="105">
        <f t="shared" si="256"/>
        <v>0</v>
      </c>
      <c r="AC942" s="106">
        <f t="shared" si="261"/>
        <v>2.218</v>
      </c>
      <c r="AD942" s="105">
        <f t="shared" si="257"/>
        <v>6.8067920614022972</v>
      </c>
    </row>
    <row r="943" spans="1:30" x14ac:dyDescent="0.2">
      <c r="A943" s="101">
        <v>39657</v>
      </c>
      <c r="B943" s="113" t="s">
        <v>234</v>
      </c>
      <c r="C943" s="103">
        <v>0</v>
      </c>
      <c r="D943" s="104">
        <f t="shared" si="258"/>
        <v>0</v>
      </c>
      <c r="E943" s="103">
        <v>0</v>
      </c>
      <c r="F943" s="104">
        <f t="shared" si="259"/>
        <v>0</v>
      </c>
      <c r="G943" s="103">
        <v>0</v>
      </c>
      <c r="H943" s="104">
        <f t="shared" si="260"/>
        <v>0</v>
      </c>
      <c r="I943" s="103">
        <v>0</v>
      </c>
      <c r="J943" s="99">
        <f t="shared" si="247"/>
        <v>0</v>
      </c>
      <c r="K943" s="103">
        <v>0</v>
      </c>
      <c r="L943" s="104">
        <f t="shared" si="248"/>
        <v>0</v>
      </c>
      <c r="M943" s="103">
        <v>0</v>
      </c>
      <c r="N943" s="99">
        <f t="shared" si="249"/>
        <v>0</v>
      </c>
      <c r="O943" s="103">
        <v>1.377</v>
      </c>
      <c r="P943" s="104">
        <f t="shared" si="250"/>
        <v>4.2258578307263139</v>
      </c>
      <c r="Q943" s="103">
        <v>0.83599999999999997</v>
      </c>
      <c r="R943" s="99">
        <f t="shared" si="251"/>
        <v>2.5655897941083503</v>
      </c>
      <c r="S943" s="103">
        <v>0</v>
      </c>
      <c r="T943" s="104">
        <f t="shared" si="252"/>
        <v>0</v>
      </c>
      <c r="U943" s="103">
        <v>0</v>
      </c>
      <c r="V943" s="104">
        <f t="shared" si="253"/>
        <v>0</v>
      </c>
      <c r="W943" s="103">
        <v>0</v>
      </c>
      <c r="X943" s="104">
        <f t="shared" si="254"/>
        <v>0</v>
      </c>
      <c r="Y943" s="103">
        <v>0</v>
      </c>
      <c r="Z943" s="104">
        <f t="shared" si="255"/>
        <v>0</v>
      </c>
      <c r="AA943" s="103">
        <v>0</v>
      </c>
      <c r="AB943" s="105">
        <f t="shared" si="256"/>
        <v>0</v>
      </c>
      <c r="AC943" s="106">
        <f t="shared" si="261"/>
        <v>2.2130000000000001</v>
      </c>
      <c r="AD943" s="105">
        <f t="shared" si="257"/>
        <v>6.7914476248346638</v>
      </c>
    </row>
    <row r="944" spans="1:30" x14ac:dyDescent="0.2">
      <c r="A944" s="101">
        <v>39658</v>
      </c>
      <c r="B944" s="113" t="s">
        <v>235</v>
      </c>
      <c r="C944" s="103">
        <v>0</v>
      </c>
      <c r="D944" s="104">
        <f t="shared" si="258"/>
        <v>0</v>
      </c>
      <c r="E944" s="103">
        <v>0</v>
      </c>
      <c r="F944" s="104">
        <f t="shared" si="259"/>
        <v>0</v>
      </c>
      <c r="G944" s="103">
        <v>0</v>
      </c>
      <c r="H944" s="104">
        <f t="shared" si="260"/>
        <v>0</v>
      </c>
      <c r="I944" s="103">
        <v>0</v>
      </c>
      <c r="J944" s="99">
        <f t="shared" si="247"/>
        <v>0</v>
      </c>
      <c r="K944" s="103">
        <v>0</v>
      </c>
      <c r="L944" s="104">
        <f t="shared" si="248"/>
        <v>0</v>
      </c>
      <c r="M944" s="103">
        <v>0</v>
      </c>
      <c r="N944" s="99">
        <f t="shared" si="249"/>
        <v>0</v>
      </c>
      <c r="O944" s="103">
        <v>1.38</v>
      </c>
      <c r="P944" s="104">
        <f t="shared" si="250"/>
        <v>4.2350644926668934</v>
      </c>
      <c r="Q944" s="103">
        <v>0.83299999999999996</v>
      </c>
      <c r="R944" s="99">
        <f t="shared" si="251"/>
        <v>2.5563831321677699</v>
      </c>
      <c r="S944" s="103">
        <v>0</v>
      </c>
      <c r="T944" s="104">
        <f t="shared" si="252"/>
        <v>0</v>
      </c>
      <c r="U944" s="103">
        <v>0</v>
      </c>
      <c r="V944" s="104">
        <f t="shared" si="253"/>
        <v>0</v>
      </c>
      <c r="W944" s="103">
        <v>0</v>
      </c>
      <c r="X944" s="104">
        <f t="shared" si="254"/>
        <v>0</v>
      </c>
      <c r="Y944" s="103">
        <v>0</v>
      </c>
      <c r="Z944" s="104">
        <f t="shared" si="255"/>
        <v>0</v>
      </c>
      <c r="AA944" s="103">
        <v>0</v>
      </c>
      <c r="AB944" s="105">
        <f t="shared" si="256"/>
        <v>0</v>
      </c>
      <c r="AC944" s="106">
        <f t="shared" si="261"/>
        <v>2.2130000000000001</v>
      </c>
      <c r="AD944" s="105">
        <f t="shared" si="257"/>
        <v>6.7914476248346638</v>
      </c>
    </row>
    <row r="945" spans="1:30" x14ac:dyDescent="0.2">
      <c r="A945" s="101">
        <v>39659</v>
      </c>
      <c r="B945" s="113" t="s">
        <v>236</v>
      </c>
      <c r="C945" s="103">
        <v>0</v>
      </c>
      <c r="D945" s="104">
        <f t="shared" si="258"/>
        <v>0</v>
      </c>
      <c r="E945" s="103">
        <v>0</v>
      </c>
      <c r="F945" s="104">
        <f t="shared" si="259"/>
        <v>0</v>
      </c>
      <c r="G945" s="103">
        <v>0</v>
      </c>
      <c r="H945" s="104">
        <f t="shared" si="260"/>
        <v>0</v>
      </c>
      <c r="I945" s="103">
        <v>0.90200000000000002</v>
      </c>
      <c r="J945" s="99">
        <f t="shared" si="247"/>
        <v>2.7681363568011146</v>
      </c>
      <c r="K945" s="103">
        <v>0</v>
      </c>
      <c r="L945" s="104">
        <f t="shared" si="248"/>
        <v>0</v>
      </c>
      <c r="M945" s="103">
        <v>0</v>
      </c>
      <c r="N945" s="99">
        <f t="shared" si="249"/>
        <v>0</v>
      </c>
      <c r="O945" s="103">
        <v>1.323</v>
      </c>
      <c r="P945" s="104">
        <f t="shared" si="250"/>
        <v>4.0601379157958695</v>
      </c>
      <c r="Q945" s="103">
        <v>0.85599999999999998</v>
      </c>
      <c r="R945" s="99">
        <f t="shared" si="251"/>
        <v>2.6269675403788848</v>
      </c>
      <c r="S945" s="103">
        <v>0</v>
      </c>
      <c r="T945" s="104">
        <f t="shared" si="252"/>
        <v>0</v>
      </c>
      <c r="U945" s="103">
        <v>0</v>
      </c>
      <c r="V945" s="104">
        <f t="shared" si="253"/>
        <v>0</v>
      </c>
      <c r="W945" s="103">
        <v>0.122</v>
      </c>
      <c r="X945" s="104">
        <f t="shared" si="254"/>
        <v>0.37440425225026164</v>
      </c>
      <c r="Y945" s="103">
        <v>0</v>
      </c>
      <c r="Z945" s="104">
        <f t="shared" si="255"/>
        <v>0</v>
      </c>
      <c r="AA945" s="103">
        <v>0</v>
      </c>
      <c r="AB945" s="105">
        <f t="shared" si="256"/>
        <v>0</v>
      </c>
      <c r="AC945" s="106">
        <f t="shared" si="261"/>
        <v>3.2029999999999998</v>
      </c>
      <c r="AD945" s="105">
        <f t="shared" si="257"/>
        <v>9.8296460652261306</v>
      </c>
    </row>
    <row r="946" spans="1:30" x14ac:dyDescent="0.2">
      <c r="A946" s="101">
        <v>39660</v>
      </c>
      <c r="B946" s="113" t="s">
        <v>270</v>
      </c>
      <c r="C946" s="103">
        <v>0</v>
      </c>
      <c r="D946" s="104">
        <f t="shared" si="258"/>
        <v>0</v>
      </c>
      <c r="E946" s="103">
        <v>0</v>
      </c>
      <c r="F946" s="104">
        <f t="shared" si="259"/>
        <v>0</v>
      </c>
      <c r="G946" s="103">
        <v>0</v>
      </c>
      <c r="H946" s="104">
        <f t="shared" si="260"/>
        <v>0</v>
      </c>
      <c r="I946" s="103">
        <v>0.98199999999999998</v>
      </c>
      <c r="J946" s="99">
        <f t="shared" si="247"/>
        <v>3.0136473418832534</v>
      </c>
      <c r="K946" s="103">
        <v>0</v>
      </c>
      <c r="L946" s="104">
        <f t="shared" si="248"/>
        <v>0</v>
      </c>
      <c r="M946" s="103">
        <v>0</v>
      </c>
      <c r="N946" s="99">
        <f t="shared" si="249"/>
        <v>0</v>
      </c>
      <c r="O946" s="103">
        <v>1.377</v>
      </c>
      <c r="P946" s="104">
        <f t="shared" si="250"/>
        <v>4.2258578307263139</v>
      </c>
      <c r="Q946" s="103">
        <v>0.86599999999999999</v>
      </c>
      <c r="R946" s="99">
        <f t="shared" si="251"/>
        <v>2.657656413514152</v>
      </c>
      <c r="S946" s="103">
        <v>0</v>
      </c>
      <c r="T946" s="104">
        <f t="shared" si="252"/>
        <v>0</v>
      </c>
      <c r="U946" s="103">
        <v>0</v>
      </c>
      <c r="V946" s="104">
        <f t="shared" si="253"/>
        <v>0</v>
      </c>
      <c r="W946" s="103">
        <v>1.2490000000000001</v>
      </c>
      <c r="X946" s="104">
        <f t="shared" si="254"/>
        <v>3.8330402545948914</v>
      </c>
      <c r="Y946" s="103">
        <v>0</v>
      </c>
      <c r="Z946" s="104">
        <f t="shared" si="255"/>
        <v>0</v>
      </c>
      <c r="AA946" s="103">
        <v>0.34899999999999998</v>
      </c>
      <c r="AB946" s="105">
        <f t="shared" si="256"/>
        <v>1.0710416724208305</v>
      </c>
      <c r="AC946" s="106">
        <f t="shared" si="261"/>
        <v>4.8230000000000004</v>
      </c>
      <c r="AD946" s="105">
        <f t="shared" si="257"/>
        <v>14.801243513139442</v>
      </c>
    </row>
    <row r="947" spans="1:30" x14ac:dyDescent="0.2">
      <c r="A947" s="101">
        <v>39661</v>
      </c>
      <c r="B947" s="113" t="s">
        <v>239</v>
      </c>
      <c r="C947" s="103">
        <v>0</v>
      </c>
      <c r="D947" s="104">
        <f t="shared" si="258"/>
        <v>0</v>
      </c>
      <c r="E947" s="103">
        <v>0</v>
      </c>
      <c r="F947" s="104">
        <f t="shared" si="259"/>
        <v>0</v>
      </c>
      <c r="G947" s="103">
        <v>0</v>
      </c>
      <c r="H947" s="104">
        <f t="shared" si="260"/>
        <v>0</v>
      </c>
      <c r="I947" s="103">
        <v>0.97199999999999998</v>
      </c>
      <c r="J947" s="104">
        <f t="shared" si="247"/>
        <v>2.9829584687479862</v>
      </c>
      <c r="K947" s="103">
        <v>0</v>
      </c>
      <c r="L947" s="104">
        <f t="shared" si="248"/>
        <v>0</v>
      </c>
      <c r="M947" s="103">
        <v>0</v>
      </c>
      <c r="N947" s="104">
        <f t="shared" si="249"/>
        <v>0</v>
      </c>
      <c r="O947" s="103">
        <v>1.375</v>
      </c>
      <c r="P947" s="104">
        <f t="shared" si="250"/>
        <v>4.21972005609926</v>
      </c>
      <c r="Q947" s="103">
        <v>0.871</v>
      </c>
      <c r="R947" s="104">
        <f t="shared" si="251"/>
        <v>2.6730008500817859</v>
      </c>
      <c r="S947" s="103">
        <v>0</v>
      </c>
      <c r="T947" s="104">
        <f t="shared" si="252"/>
        <v>0</v>
      </c>
      <c r="U947" s="103">
        <v>0</v>
      </c>
      <c r="V947" s="104">
        <f t="shared" si="253"/>
        <v>0</v>
      </c>
      <c r="W947" s="103">
        <v>1.1990000000000001</v>
      </c>
      <c r="X947" s="104">
        <f t="shared" si="254"/>
        <v>3.6795958889185547</v>
      </c>
      <c r="Y947" s="103">
        <v>0</v>
      </c>
      <c r="Z947" s="104">
        <f t="shared" si="255"/>
        <v>0</v>
      </c>
      <c r="AA947" s="103">
        <v>0</v>
      </c>
      <c r="AB947" s="105">
        <f t="shared" si="256"/>
        <v>0</v>
      </c>
      <c r="AC947" s="106">
        <f t="shared" si="261"/>
        <v>4.4169999999999998</v>
      </c>
      <c r="AD947" s="105">
        <f t="shared" si="257"/>
        <v>13.555275263847587</v>
      </c>
    </row>
    <row r="948" spans="1:30" x14ac:dyDescent="0.2">
      <c r="A948" s="101">
        <v>39662</v>
      </c>
      <c r="B948" s="113" t="s">
        <v>240</v>
      </c>
      <c r="C948" s="103">
        <v>0</v>
      </c>
      <c r="D948" s="104">
        <f t="shared" si="258"/>
        <v>0</v>
      </c>
      <c r="E948" s="103">
        <v>0</v>
      </c>
      <c r="F948" s="104">
        <f t="shared" si="259"/>
        <v>0</v>
      </c>
      <c r="G948" s="103">
        <v>0</v>
      </c>
      <c r="H948" s="104">
        <f t="shared" si="260"/>
        <v>0</v>
      </c>
      <c r="I948" s="103">
        <v>0.96499999999999997</v>
      </c>
      <c r="J948" s="104">
        <f t="shared" si="247"/>
        <v>2.9614762575532989</v>
      </c>
      <c r="K948" s="103">
        <v>0</v>
      </c>
      <c r="L948" s="104">
        <f t="shared" si="248"/>
        <v>0</v>
      </c>
      <c r="M948" s="103">
        <v>0</v>
      </c>
      <c r="N948" s="104">
        <f t="shared" si="249"/>
        <v>0</v>
      </c>
      <c r="O948" s="103">
        <v>1.373</v>
      </c>
      <c r="P948" s="104">
        <f t="shared" si="250"/>
        <v>4.213582281472207</v>
      </c>
      <c r="Q948" s="103">
        <v>0.86799999999999999</v>
      </c>
      <c r="R948" s="104">
        <f t="shared" si="251"/>
        <v>2.6637941881412055</v>
      </c>
      <c r="S948" s="103">
        <v>0</v>
      </c>
      <c r="T948" s="104">
        <f t="shared" si="252"/>
        <v>0</v>
      </c>
      <c r="U948" s="103">
        <v>0</v>
      </c>
      <c r="V948" s="104">
        <f t="shared" si="253"/>
        <v>0</v>
      </c>
      <c r="W948" s="103">
        <v>0</v>
      </c>
      <c r="X948" s="104">
        <f t="shared" si="254"/>
        <v>0</v>
      </c>
      <c r="Y948" s="103">
        <v>0</v>
      </c>
      <c r="Z948" s="104">
        <f t="shared" si="255"/>
        <v>0</v>
      </c>
      <c r="AA948" s="103">
        <v>0</v>
      </c>
      <c r="AB948" s="105">
        <f t="shared" si="256"/>
        <v>0</v>
      </c>
      <c r="AC948" s="106">
        <f t="shared" si="261"/>
        <v>3.206</v>
      </c>
      <c r="AD948" s="105">
        <f t="shared" si="257"/>
        <v>9.8388527271667119</v>
      </c>
    </row>
    <row r="949" spans="1:30" x14ac:dyDescent="0.2">
      <c r="A949" s="101">
        <v>39663</v>
      </c>
      <c r="B949" s="113" t="s">
        <v>241</v>
      </c>
      <c r="C949" s="103">
        <v>0</v>
      </c>
      <c r="D949" s="104">
        <f t="shared" si="258"/>
        <v>0</v>
      </c>
      <c r="E949" s="103">
        <v>0</v>
      </c>
      <c r="F949" s="104">
        <f t="shared" si="259"/>
        <v>0</v>
      </c>
      <c r="G949" s="103">
        <v>0</v>
      </c>
      <c r="H949" s="104">
        <f t="shared" si="260"/>
        <v>0</v>
      </c>
      <c r="I949" s="103">
        <v>0.96099999999999997</v>
      </c>
      <c r="J949" s="104">
        <f t="shared" si="247"/>
        <v>2.949200708299192</v>
      </c>
      <c r="K949" s="103">
        <v>0</v>
      </c>
      <c r="L949" s="104">
        <f t="shared" si="248"/>
        <v>0</v>
      </c>
      <c r="M949" s="103">
        <v>0</v>
      </c>
      <c r="N949" s="104">
        <f t="shared" si="249"/>
        <v>0</v>
      </c>
      <c r="O949" s="103">
        <v>1.3720000000000001</v>
      </c>
      <c r="P949" s="104">
        <f t="shared" si="250"/>
        <v>4.2105133941586796</v>
      </c>
      <c r="Q949" s="103">
        <v>0.86599999999999999</v>
      </c>
      <c r="R949" s="104">
        <f t="shared" si="251"/>
        <v>2.657656413514152</v>
      </c>
      <c r="S949" s="103">
        <v>0</v>
      </c>
      <c r="T949" s="104">
        <f t="shared" si="252"/>
        <v>0</v>
      </c>
      <c r="U949" s="103">
        <v>0</v>
      </c>
      <c r="V949" s="104">
        <f t="shared" si="253"/>
        <v>0</v>
      </c>
      <c r="W949" s="103">
        <v>0</v>
      </c>
      <c r="X949" s="104">
        <f t="shared" si="254"/>
        <v>0</v>
      </c>
      <c r="Y949" s="103">
        <v>0</v>
      </c>
      <c r="Z949" s="104">
        <f t="shared" si="255"/>
        <v>0</v>
      </c>
      <c r="AA949" s="103">
        <v>0</v>
      </c>
      <c r="AB949" s="105">
        <f t="shared" si="256"/>
        <v>0</v>
      </c>
      <c r="AC949" s="106">
        <f t="shared" si="261"/>
        <v>3.1990000000000003</v>
      </c>
      <c r="AD949" s="105">
        <f t="shared" si="257"/>
        <v>9.8173705159720246</v>
      </c>
    </row>
    <row r="950" spans="1:30" x14ac:dyDescent="0.2">
      <c r="A950" s="101">
        <v>39664</v>
      </c>
      <c r="B950" s="113" t="s">
        <v>242</v>
      </c>
      <c r="C950" s="103">
        <v>0</v>
      </c>
      <c r="D950" s="104">
        <f t="shared" si="258"/>
        <v>0</v>
      </c>
      <c r="E950" s="103">
        <v>0</v>
      </c>
      <c r="F950" s="104">
        <f t="shared" si="259"/>
        <v>0</v>
      </c>
      <c r="G950" s="103">
        <v>0</v>
      </c>
      <c r="H950" s="104">
        <f t="shared" si="260"/>
        <v>0</v>
      </c>
      <c r="I950" s="103">
        <v>0.95799999999999996</v>
      </c>
      <c r="J950" s="104">
        <f t="shared" si="247"/>
        <v>2.9399940463586116</v>
      </c>
      <c r="K950" s="103">
        <v>0</v>
      </c>
      <c r="L950" s="104">
        <f t="shared" si="248"/>
        <v>0</v>
      </c>
      <c r="M950" s="103">
        <v>0</v>
      </c>
      <c r="N950" s="104">
        <f t="shared" si="249"/>
        <v>0</v>
      </c>
      <c r="O950" s="103">
        <v>1.373</v>
      </c>
      <c r="P950" s="104">
        <f t="shared" si="250"/>
        <v>4.213582281472207</v>
      </c>
      <c r="Q950" s="103">
        <v>0.86799999999999999</v>
      </c>
      <c r="R950" s="104">
        <f t="shared" si="251"/>
        <v>2.6637941881412055</v>
      </c>
      <c r="S950" s="103">
        <v>0</v>
      </c>
      <c r="T950" s="104">
        <f t="shared" si="252"/>
        <v>0</v>
      </c>
      <c r="U950" s="103">
        <v>0</v>
      </c>
      <c r="V950" s="104">
        <f t="shared" si="253"/>
        <v>0</v>
      </c>
      <c r="W950" s="103">
        <v>0</v>
      </c>
      <c r="X950" s="104">
        <f t="shared" si="254"/>
        <v>0</v>
      </c>
      <c r="Y950" s="103">
        <v>0</v>
      </c>
      <c r="Z950" s="104">
        <f t="shared" si="255"/>
        <v>0</v>
      </c>
      <c r="AA950" s="103">
        <v>0</v>
      </c>
      <c r="AB950" s="105">
        <f t="shared" si="256"/>
        <v>0</v>
      </c>
      <c r="AC950" s="106">
        <f t="shared" si="261"/>
        <v>3.1989999999999998</v>
      </c>
      <c r="AD950" s="105">
        <f t="shared" si="257"/>
        <v>9.8173705159720246</v>
      </c>
    </row>
    <row r="951" spans="1:30" x14ac:dyDescent="0.2">
      <c r="A951" s="101">
        <v>39665</v>
      </c>
      <c r="B951" s="113" t="s">
        <v>243</v>
      </c>
      <c r="C951" s="103">
        <v>0</v>
      </c>
      <c r="D951" s="104">
        <f t="shared" si="258"/>
        <v>0</v>
      </c>
      <c r="E951" s="103">
        <v>0</v>
      </c>
      <c r="F951" s="104">
        <f t="shared" si="259"/>
        <v>0</v>
      </c>
      <c r="G951" s="103">
        <v>0</v>
      </c>
      <c r="H951" s="104">
        <f t="shared" si="260"/>
        <v>0</v>
      </c>
      <c r="I951" s="103">
        <v>0.95299999999999996</v>
      </c>
      <c r="J951" s="104">
        <f t="shared" si="247"/>
        <v>2.9246496097909782</v>
      </c>
      <c r="K951" s="103">
        <v>0</v>
      </c>
      <c r="L951" s="104">
        <f t="shared" si="248"/>
        <v>0</v>
      </c>
      <c r="M951" s="103">
        <v>0</v>
      </c>
      <c r="N951" s="104">
        <f t="shared" si="249"/>
        <v>0</v>
      </c>
      <c r="O951" s="103">
        <v>1.371</v>
      </c>
      <c r="P951" s="104">
        <f t="shared" si="250"/>
        <v>4.2074445068451531</v>
      </c>
      <c r="Q951" s="103">
        <v>0.86399999999999999</v>
      </c>
      <c r="R951" s="104">
        <f t="shared" si="251"/>
        <v>2.6515186388870986</v>
      </c>
      <c r="S951" s="103">
        <v>0</v>
      </c>
      <c r="T951" s="104">
        <f t="shared" si="252"/>
        <v>0</v>
      </c>
      <c r="U951" s="103">
        <v>0</v>
      </c>
      <c r="V951" s="104">
        <f t="shared" si="253"/>
        <v>0</v>
      </c>
      <c r="W951" s="103">
        <v>0</v>
      </c>
      <c r="X951" s="104">
        <f t="shared" si="254"/>
        <v>0</v>
      </c>
      <c r="Y951" s="103">
        <v>0</v>
      </c>
      <c r="Z951" s="104">
        <f t="shared" si="255"/>
        <v>0</v>
      </c>
      <c r="AA951" s="103">
        <v>1.0660000000000001</v>
      </c>
      <c r="AB951" s="105">
        <f t="shared" si="256"/>
        <v>3.2714338762194992</v>
      </c>
      <c r="AC951" s="106">
        <f t="shared" si="261"/>
        <v>4.2539999999999996</v>
      </c>
      <c r="AD951" s="105">
        <f t="shared" si="257"/>
        <v>13.055046631742728</v>
      </c>
    </row>
    <row r="952" spans="1:30" x14ac:dyDescent="0.2">
      <c r="A952" s="101">
        <v>39666</v>
      </c>
      <c r="B952" s="113" t="s">
        <v>244</v>
      </c>
      <c r="C952" s="103">
        <v>0</v>
      </c>
      <c r="D952" s="104">
        <f t="shared" si="258"/>
        <v>0</v>
      </c>
      <c r="E952" s="103">
        <v>0</v>
      </c>
      <c r="F952" s="104">
        <f t="shared" si="259"/>
        <v>0</v>
      </c>
      <c r="G952" s="103">
        <v>0</v>
      </c>
      <c r="H952" s="104">
        <f t="shared" si="260"/>
        <v>0</v>
      </c>
      <c r="I952" s="103">
        <v>0.95299999999999996</v>
      </c>
      <c r="J952" s="104">
        <f t="shared" si="247"/>
        <v>2.9246496097909782</v>
      </c>
      <c r="K952" s="103">
        <v>0</v>
      </c>
      <c r="L952" s="104">
        <f t="shared" si="248"/>
        <v>0</v>
      </c>
      <c r="M952" s="103">
        <v>0</v>
      </c>
      <c r="N952" s="104">
        <f t="shared" si="249"/>
        <v>0</v>
      </c>
      <c r="O952" s="103">
        <v>1.373</v>
      </c>
      <c r="P952" s="104">
        <f t="shared" si="250"/>
        <v>4.213582281472207</v>
      </c>
      <c r="Q952" s="103">
        <v>0.86499999999999999</v>
      </c>
      <c r="R952" s="104">
        <f t="shared" si="251"/>
        <v>2.6545875262006255</v>
      </c>
      <c r="S952" s="103">
        <v>0</v>
      </c>
      <c r="T952" s="104">
        <f t="shared" si="252"/>
        <v>0</v>
      </c>
      <c r="U952" s="103">
        <v>0</v>
      </c>
      <c r="V952" s="104">
        <f t="shared" si="253"/>
        <v>0</v>
      </c>
      <c r="W952" s="103">
        <v>0</v>
      </c>
      <c r="X952" s="104">
        <f t="shared" si="254"/>
        <v>0</v>
      </c>
      <c r="Y952" s="103">
        <v>0</v>
      </c>
      <c r="Z952" s="104">
        <f t="shared" si="255"/>
        <v>0</v>
      </c>
      <c r="AA952" s="103">
        <v>0</v>
      </c>
      <c r="AB952" s="105">
        <f t="shared" si="256"/>
        <v>0</v>
      </c>
      <c r="AC952" s="106">
        <f t="shared" si="261"/>
        <v>3.1909999999999998</v>
      </c>
      <c r="AD952" s="105">
        <f t="shared" si="257"/>
        <v>9.7928194174638108</v>
      </c>
    </row>
    <row r="953" spans="1:30" x14ac:dyDescent="0.2">
      <c r="A953" s="101">
        <v>39667</v>
      </c>
      <c r="B953" s="113" t="s">
        <v>245</v>
      </c>
      <c r="C953" s="103">
        <v>0</v>
      </c>
      <c r="D953" s="104">
        <f t="shared" si="258"/>
        <v>0</v>
      </c>
      <c r="E953" s="103">
        <v>0</v>
      </c>
      <c r="F953" s="104">
        <f t="shared" si="259"/>
        <v>0</v>
      </c>
      <c r="G953" s="103">
        <v>0</v>
      </c>
      <c r="H953" s="104">
        <f t="shared" si="260"/>
        <v>0</v>
      </c>
      <c r="I953" s="103">
        <v>0.95099999999999996</v>
      </c>
      <c r="J953" s="104">
        <f t="shared" si="247"/>
        <v>2.9185118351639248</v>
      </c>
      <c r="K953" s="103">
        <v>0</v>
      </c>
      <c r="L953" s="104">
        <f t="shared" si="248"/>
        <v>0</v>
      </c>
      <c r="M953" s="103">
        <v>0</v>
      </c>
      <c r="N953" s="104">
        <f t="shared" si="249"/>
        <v>0</v>
      </c>
      <c r="O953" s="103">
        <v>1.371</v>
      </c>
      <c r="P953" s="104">
        <f t="shared" si="250"/>
        <v>4.2074445068451531</v>
      </c>
      <c r="Q953" s="103">
        <v>0.86399999999999999</v>
      </c>
      <c r="R953" s="104">
        <f t="shared" si="251"/>
        <v>2.6515186388870986</v>
      </c>
      <c r="S953" s="103">
        <v>0</v>
      </c>
      <c r="T953" s="104">
        <f t="shared" si="252"/>
        <v>0</v>
      </c>
      <c r="U953" s="103">
        <v>0</v>
      </c>
      <c r="V953" s="104">
        <f t="shared" si="253"/>
        <v>0</v>
      </c>
      <c r="W953" s="103">
        <v>0</v>
      </c>
      <c r="X953" s="104">
        <f t="shared" si="254"/>
        <v>0</v>
      </c>
      <c r="Y953" s="103">
        <v>0</v>
      </c>
      <c r="Z953" s="104">
        <f t="shared" si="255"/>
        <v>0</v>
      </c>
      <c r="AA953" s="103">
        <v>0</v>
      </c>
      <c r="AB953" s="105">
        <f t="shared" si="256"/>
        <v>0</v>
      </c>
      <c r="AC953" s="106">
        <f t="shared" si="261"/>
        <v>3.1859999999999999</v>
      </c>
      <c r="AD953" s="105">
        <f t="shared" si="257"/>
        <v>9.7774749808961765</v>
      </c>
    </row>
    <row r="954" spans="1:30" x14ac:dyDescent="0.2">
      <c r="A954" s="101">
        <v>39668</v>
      </c>
      <c r="B954" s="113" t="s">
        <v>246</v>
      </c>
      <c r="C954" s="103">
        <v>0</v>
      </c>
      <c r="D954" s="104">
        <f t="shared" si="258"/>
        <v>0</v>
      </c>
      <c r="E954" s="103">
        <v>0</v>
      </c>
      <c r="F954" s="104">
        <f t="shared" si="259"/>
        <v>0</v>
      </c>
      <c r="G954" s="103">
        <v>0</v>
      </c>
      <c r="H954" s="104">
        <f t="shared" si="260"/>
        <v>0</v>
      </c>
      <c r="I954" s="103">
        <v>0.95</v>
      </c>
      <c r="J954" s="104">
        <f t="shared" si="247"/>
        <v>2.9154429478503978</v>
      </c>
      <c r="K954" s="103">
        <v>0</v>
      </c>
      <c r="L954" s="104">
        <f t="shared" si="248"/>
        <v>0</v>
      </c>
      <c r="M954" s="103">
        <v>0</v>
      </c>
      <c r="N954" s="104">
        <f t="shared" si="249"/>
        <v>0</v>
      </c>
      <c r="O954" s="103">
        <v>1.371</v>
      </c>
      <c r="P954" s="104">
        <f t="shared" si="250"/>
        <v>4.2074445068451531</v>
      </c>
      <c r="Q954" s="103">
        <v>0.86199999999999999</v>
      </c>
      <c r="R954" s="104">
        <f t="shared" si="251"/>
        <v>2.6453808642600452</v>
      </c>
      <c r="S954" s="103">
        <v>0</v>
      </c>
      <c r="T954" s="104">
        <f t="shared" si="252"/>
        <v>0</v>
      </c>
      <c r="U954" s="103">
        <v>0</v>
      </c>
      <c r="V954" s="104">
        <f t="shared" si="253"/>
        <v>0</v>
      </c>
      <c r="W954" s="103">
        <v>0</v>
      </c>
      <c r="X954" s="104">
        <f t="shared" si="254"/>
        <v>0</v>
      </c>
      <c r="Y954" s="103">
        <v>0</v>
      </c>
      <c r="Z954" s="104">
        <f t="shared" si="255"/>
        <v>0</v>
      </c>
      <c r="AA954" s="103">
        <v>0</v>
      </c>
      <c r="AB954" s="105">
        <f t="shared" si="256"/>
        <v>0</v>
      </c>
      <c r="AC954" s="106">
        <f t="shared" si="261"/>
        <v>3.1829999999999998</v>
      </c>
      <c r="AD954" s="105">
        <f t="shared" si="257"/>
        <v>9.768268318955597</v>
      </c>
    </row>
    <row r="955" spans="1:30" x14ac:dyDescent="0.2">
      <c r="A955" s="101">
        <v>39669</v>
      </c>
      <c r="B955" s="113" t="s">
        <v>247</v>
      </c>
      <c r="C955" s="103">
        <v>0</v>
      </c>
      <c r="D955" s="104">
        <f t="shared" si="258"/>
        <v>0</v>
      </c>
      <c r="E955" s="103">
        <v>0</v>
      </c>
      <c r="F955" s="104">
        <f t="shared" si="259"/>
        <v>0</v>
      </c>
      <c r="G955" s="103">
        <v>0</v>
      </c>
      <c r="H955" s="104">
        <f t="shared" si="260"/>
        <v>0</v>
      </c>
      <c r="I955" s="103">
        <v>0.94699999999999995</v>
      </c>
      <c r="J955" s="104">
        <f t="shared" si="247"/>
        <v>2.9062362859098179</v>
      </c>
      <c r="K955" s="103">
        <v>0</v>
      </c>
      <c r="L955" s="104">
        <f t="shared" si="248"/>
        <v>0</v>
      </c>
      <c r="M955" s="103">
        <v>0</v>
      </c>
      <c r="N955" s="104">
        <f t="shared" si="249"/>
        <v>0</v>
      </c>
      <c r="O955" s="103">
        <v>1.3680000000000001</v>
      </c>
      <c r="P955" s="104">
        <f t="shared" si="250"/>
        <v>4.1982378449045727</v>
      </c>
      <c r="Q955" s="103">
        <v>0.86</v>
      </c>
      <c r="R955" s="104">
        <f t="shared" si="251"/>
        <v>2.6392430896329917</v>
      </c>
      <c r="S955" s="103">
        <v>0</v>
      </c>
      <c r="T955" s="104">
        <f t="shared" si="252"/>
        <v>0</v>
      </c>
      <c r="U955" s="103">
        <v>0</v>
      </c>
      <c r="V955" s="104">
        <f t="shared" si="253"/>
        <v>0</v>
      </c>
      <c r="W955" s="103">
        <v>0</v>
      </c>
      <c r="X955" s="104">
        <f t="shared" si="254"/>
        <v>0</v>
      </c>
      <c r="Y955" s="103">
        <v>0</v>
      </c>
      <c r="Z955" s="104">
        <f t="shared" si="255"/>
        <v>0</v>
      </c>
      <c r="AA955" s="103">
        <v>0</v>
      </c>
      <c r="AB955" s="105">
        <f t="shared" si="256"/>
        <v>0</v>
      </c>
      <c r="AC955" s="106">
        <f t="shared" si="261"/>
        <v>3.1749999999999998</v>
      </c>
      <c r="AD955" s="105">
        <f t="shared" si="257"/>
        <v>9.7437172204473832</v>
      </c>
    </row>
    <row r="956" spans="1:30" x14ac:dyDescent="0.2">
      <c r="A956" s="101">
        <v>39670</v>
      </c>
      <c r="B956" s="113" t="s">
        <v>248</v>
      </c>
      <c r="C956" s="103">
        <v>0</v>
      </c>
      <c r="D956" s="104">
        <f t="shared" si="258"/>
        <v>0</v>
      </c>
      <c r="E956" s="103">
        <v>0</v>
      </c>
      <c r="F956" s="104">
        <f t="shared" si="259"/>
        <v>0</v>
      </c>
      <c r="G956" s="103">
        <v>0</v>
      </c>
      <c r="H956" s="104">
        <f t="shared" si="260"/>
        <v>0</v>
      </c>
      <c r="I956" s="103">
        <v>0.94699999999999995</v>
      </c>
      <c r="J956" s="104">
        <f t="shared" si="247"/>
        <v>2.9062362859098179</v>
      </c>
      <c r="K956" s="103">
        <v>0</v>
      </c>
      <c r="L956" s="104">
        <f t="shared" si="248"/>
        <v>0</v>
      </c>
      <c r="M956" s="103">
        <v>0</v>
      </c>
      <c r="N956" s="104">
        <f t="shared" si="249"/>
        <v>0</v>
      </c>
      <c r="O956" s="103">
        <v>1.37</v>
      </c>
      <c r="P956" s="104">
        <f t="shared" si="250"/>
        <v>4.2043756195316266</v>
      </c>
      <c r="Q956" s="103">
        <v>0.86099999999999999</v>
      </c>
      <c r="R956" s="104">
        <f t="shared" si="251"/>
        <v>2.6423119769465186</v>
      </c>
      <c r="S956" s="103">
        <v>0</v>
      </c>
      <c r="T956" s="104">
        <f t="shared" si="252"/>
        <v>0</v>
      </c>
      <c r="U956" s="103">
        <v>0</v>
      </c>
      <c r="V956" s="104">
        <f t="shared" si="253"/>
        <v>0</v>
      </c>
      <c r="W956" s="103">
        <v>0</v>
      </c>
      <c r="X956" s="104">
        <f t="shared" si="254"/>
        <v>0</v>
      </c>
      <c r="Y956" s="103">
        <v>0</v>
      </c>
      <c r="Z956" s="104">
        <f t="shared" si="255"/>
        <v>0</v>
      </c>
      <c r="AA956" s="103">
        <v>0</v>
      </c>
      <c r="AB956" s="105">
        <f t="shared" si="256"/>
        <v>0</v>
      </c>
      <c r="AC956" s="106">
        <f t="shared" si="261"/>
        <v>3.1779999999999999</v>
      </c>
      <c r="AD956" s="105">
        <f t="shared" si="257"/>
        <v>9.7529238823879627</v>
      </c>
    </row>
    <row r="957" spans="1:30" x14ac:dyDescent="0.2">
      <c r="A957" s="101">
        <v>39671</v>
      </c>
      <c r="B957" s="113" t="s">
        <v>249</v>
      </c>
      <c r="C957" s="103">
        <v>0</v>
      </c>
      <c r="D957" s="104">
        <f t="shared" si="258"/>
        <v>0</v>
      </c>
      <c r="E957" s="103">
        <v>0</v>
      </c>
      <c r="F957" s="104">
        <f t="shared" si="259"/>
        <v>0</v>
      </c>
      <c r="G957" s="103">
        <v>0</v>
      </c>
      <c r="H957" s="104">
        <f t="shared" si="260"/>
        <v>0</v>
      </c>
      <c r="I957" s="103">
        <v>0.24399999999999999</v>
      </c>
      <c r="J957" s="104">
        <f t="shared" si="247"/>
        <v>0.74880850450052328</v>
      </c>
      <c r="K957" s="103">
        <v>0</v>
      </c>
      <c r="L957" s="104">
        <f t="shared" si="248"/>
        <v>0</v>
      </c>
      <c r="M957" s="103">
        <v>0</v>
      </c>
      <c r="N957" s="104">
        <f t="shared" si="249"/>
        <v>0</v>
      </c>
      <c r="O957" s="103">
        <v>1.371</v>
      </c>
      <c r="P957" s="104">
        <f t="shared" si="250"/>
        <v>4.2074445068451531</v>
      </c>
      <c r="Q957" s="103">
        <v>0.79100000000000004</v>
      </c>
      <c r="R957" s="104">
        <f t="shared" si="251"/>
        <v>2.427489864999647</v>
      </c>
      <c r="S957" s="103">
        <v>0</v>
      </c>
      <c r="T957" s="104">
        <f t="shared" si="252"/>
        <v>0</v>
      </c>
      <c r="U957" s="103">
        <v>0</v>
      </c>
      <c r="V957" s="104">
        <f t="shared" si="253"/>
        <v>0</v>
      </c>
      <c r="W957" s="103">
        <v>0</v>
      </c>
      <c r="X957" s="104">
        <f t="shared" si="254"/>
        <v>0</v>
      </c>
      <c r="Y957" s="103">
        <v>0</v>
      </c>
      <c r="Z957" s="104">
        <f t="shared" si="255"/>
        <v>0</v>
      </c>
      <c r="AA957" s="103">
        <v>0</v>
      </c>
      <c r="AB957" s="105">
        <f t="shared" si="256"/>
        <v>0</v>
      </c>
      <c r="AC957" s="106">
        <f t="shared" si="261"/>
        <v>2.4060000000000001</v>
      </c>
      <c r="AD957" s="105">
        <f t="shared" si="257"/>
        <v>7.3837428763453232</v>
      </c>
    </row>
    <row r="958" spans="1:30" x14ac:dyDescent="0.2">
      <c r="A958" s="101">
        <v>39672</v>
      </c>
      <c r="B958" s="113" t="s">
        <v>250</v>
      </c>
      <c r="C958" s="103">
        <v>0</v>
      </c>
      <c r="D958" s="104">
        <f t="shared" si="258"/>
        <v>0</v>
      </c>
      <c r="E958" s="103">
        <v>0</v>
      </c>
      <c r="F958" s="104">
        <f t="shared" si="259"/>
        <v>0</v>
      </c>
      <c r="G958" s="103">
        <v>0</v>
      </c>
      <c r="H958" s="104">
        <f t="shared" si="260"/>
        <v>0</v>
      </c>
      <c r="I958" s="103">
        <v>0.746</v>
      </c>
      <c r="J958" s="104">
        <f t="shared" si="247"/>
        <v>2.2893899358909442</v>
      </c>
      <c r="K958" s="103">
        <v>0</v>
      </c>
      <c r="L958" s="104">
        <f t="shared" si="248"/>
        <v>0</v>
      </c>
      <c r="M958" s="103">
        <v>0</v>
      </c>
      <c r="N958" s="104">
        <f t="shared" si="249"/>
        <v>0</v>
      </c>
      <c r="O958" s="103">
        <v>1.2909999999999999</v>
      </c>
      <c r="P958" s="104">
        <f t="shared" si="250"/>
        <v>3.9619335217630143</v>
      </c>
      <c r="Q958" s="103">
        <v>0.82099999999999995</v>
      </c>
      <c r="R958" s="104">
        <f t="shared" si="251"/>
        <v>2.5195564844054492</v>
      </c>
      <c r="S958" s="103">
        <v>0</v>
      </c>
      <c r="T958" s="104">
        <f t="shared" si="252"/>
        <v>0</v>
      </c>
      <c r="U958" s="103">
        <v>2E-3</v>
      </c>
      <c r="V958" s="104">
        <f t="shared" si="253"/>
        <v>6.1377746270534694E-3</v>
      </c>
      <c r="W958" s="103">
        <v>0</v>
      </c>
      <c r="X958" s="104">
        <f t="shared" si="254"/>
        <v>0</v>
      </c>
      <c r="Y958" s="103">
        <v>0</v>
      </c>
      <c r="Z958" s="104">
        <f t="shared" si="255"/>
        <v>0</v>
      </c>
      <c r="AA958" s="103">
        <v>0</v>
      </c>
      <c r="AB958" s="105">
        <f t="shared" si="256"/>
        <v>0</v>
      </c>
      <c r="AC958" s="106">
        <f t="shared" si="261"/>
        <v>2.8599999999999994</v>
      </c>
      <c r="AD958" s="105">
        <f t="shared" si="257"/>
        <v>8.7770177166864602</v>
      </c>
    </row>
    <row r="959" spans="1:30" x14ac:dyDescent="0.2">
      <c r="A959" s="101">
        <v>39673</v>
      </c>
      <c r="B959" s="113" t="s">
        <v>251</v>
      </c>
      <c r="C959" s="103">
        <v>0</v>
      </c>
      <c r="D959" s="104">
        <f t="shared" si="258"/>
        <v>0</v>
      </c>
      <c r="E959" s="103">
        <v>0</v>
      </c>
      <c r="F959" s="104">
        <f t="shared" si="259"/>
        <v>0</v>
      </c>
      <c r="G959" s="103">
        <v>0</v>
      </c>
      <c r="H959" s="104">
        <f t="shared" si="260"/>
        <v>0</v>
      </c>
      <c r="I959" s="103">
        <v>0.94699999999999995</v>
      </c>
      <c r="J959" s="104">
        <f t="shared" si="247"/>
        <v>2.9062362859098179</v>
      </c>
      <c r="K959" s="103">
        <v>0</v>
      </c>
      <c r="L959" s="104">
        <f t="shared" si="248"/>
        <v>0</v>
      </c>
      <c r="M959" s="103">
        <v>0</v>
      </c>
      <c r="N959" s="104">
        <f t="shared" si="249"/>
        <v>0</v>
      </c>
      <c r="O959" s="103">
        <v>1.397</v>
      </c>
      <c r="P959" s="104">
        <f t="shared" si="250"/>
        <v>4.2872355769968484</v>
      </c>
      <c r="Q959" s="103">
        <v>0.85699999999999998</v>
      </c>
      <c r="R959" s="104">
        <f t="shared" si="251"/>
        <v>2.6300364276924117</v>
      </c>
      <c r="S959" s="103">
        <v>0</v>
      </c>
      <c r="T959" s="104">
        <f t="shared" si="252"/>
        <v>0</v>
      </c>
      <c r="U959" s="103">
        <v>0</v>
      </c>
      <c r="V959" s="104">
        <f t="shared" si="253"/>
        <v>0</v>
      </c>
      <c r="W959" s="103">
        <v>0</v>
      </c>
      <c r="X959" s="104">
        <f t="shared" si="254"/>
        <v>0</v>
      </c>
      <c r="Y959" s="103">
        <v>0</v>
      </c>
      <c r="Z959" s="104">
        <f t="shared" si="255"/>
        <v>0</v>
      </c>
      <c r="AA959" s="103">
        <v>0</v>
      </c>
      <c r="AB959" s="105">
        <f t="shared" si="256"/>
        <v>0</v>
      </c>
      <c r="AC959" s="106">
        <f t="shared" si="261"/>
        <v>3.2009999999999996</v>
      </c>
      <c r="AD959" s="105">
        <f t="shared" si="257"/>
        <v>9.8235082905990758</v>
      </c>
    </row>
    <row r="960" spans="1:30" x14ac:dyDescent="0.2">
      <c r="A960" s="101">
        <v>39674</v>
      </c>
      <c r="B960" s="113" t="s">
        <v>252</v>
      </c>
      <c r="C960" s="103">
        <v>0</v>
      </c>
      <c r="D960" s="104">
        <f t="shared" si="258"/>
        <v>0</v>
      </c>
      <c r="E960" s="103">
        <v>0</v>
      </c>
      <c r="F960" s="104">
        <f t="shared" si="259"/>
        <v>0</v>
      </c>
      <c r="G960" s="103">
        <v>0</v>
      </c>
      <c r="H960" s="104">
        <f t="shared" si="260"/>
        <v>0</v>
      </c>
      <c r="I960" s="103">
        <v>0.94699999999999995</v>
      </c>
      <c r="J960" s="104">
        <f t="shared" si="247"/>
        <v>2.9062362859098179</v>
      </c>
      <c r="K960" s="103">
        <v>0</v>
      </c>
      <c r="L960" s="104">
        <f t="shared" si="248"/>
        <v>0</v>
      </c>
      <c r="M960" s="103">
        <v>0</v>
      </c>
      <c r="N960" s="104">
        <f t="shared" si="249"/>
        <v>0</v>
      </c>
      <c r="O960" s="103">
        <v>1.397</v>
      </c>
      <c r="P960" s="104">
        <f t="shared" si="250"/>
        <v>4.2872355769968484</v>
      </c>
      <c r="Q960" s="103">
        <v>0.86</v>
      </c>
      <c r="R960" s="104">
        <f t="shared" si="251"/>
        <v>2.6392430896329917</v>
      </c>
      <c r="S960" s="103">
        <v>0</v>
      </c>
      <c r="T960" s="104">
        <f t="shared" si="252"/>
        <v>0</v>
      </c>
      <c r="U960" s="103">
        <v>0</v>
      </c>
      <c r="V960" s="104">
        <f t="shared" si="253"/>
        <v>0</v>
      </c>
      <c r="W960" s="103">
        <v>0</v>
      </c>
      <c r="X960" s="104">
        <f t="shared" si="254"/>
        <v>0</v>
      </c>
      <c r="Y960" s="103">
        <v>0</v>
      </c>
      <c r="Z960" s="104">
        <f t="shared" si="255"/>
        <v>0</v>
      </c>
      <c r="AA960" s="103">
        <v>0</v>
      </c>
      <c r="AB960" s="105">
        <f t="shared" si="256"/>
        <v>0</v>
      </c>
      <c r="AC960" s="106">
        <f t="shared" si="261"/>
        <v>3.2039999999999997</v>
      </c>
      <c r="AD960" s="105">
        <f t="shared" si="257"/>
        <v>9.8327149525396571</v>
      </c>
    </row>
    <row r="961" spans="1:30" x14ac:dyDescent="0.2">
      <c r="A961" s="101">
        <v>39675</v>
      </c>
      <c r="B961" s="113" t="s">
        <v>253</v>
      </c>
      <c r="C961" s="103">
        <v>0</v>
      </c>
      <c r="D961" s="104">
        <f t="shared" si="258"/>
        <v>0</v>
      </c>
      <c r="E961" s="103">
        <v>0</v>
      </c>
      <c r="F961" s="104">
        <f t="shared" si="259"/>
        <v>0</v>
      </c>
      <c r="G961" s="103">
        <v>0</v>
      </c>
      <c r="H961" s="104">
        <f t="shared" si="260"/>
        <v>0</v>
      </c>
      <c r="I961" s="103">
        <v>0.94699999999999995</v>
      </c>
      <c r="J961" s="104">
        <f t="shared" si="247"/>
        <v>2.9062362859098179</v>
      </c>
      <c r="K961" s="103">
        <v>0</v>
      </c>
      <c r="L961" s="104">
        <f t="shared" si="248"/>
        <v>0</v>
      </c>
      <c r="M961" s="103">
        <v>0</v>
      </c>
      <c r="N961" s="104">
        <f t="shared" si="249"/>
        <v>0</v>
      </c>
      <c r="O961" s="103">
        <v>1.3959999999999999</v>
      </c>
      <c r="P961" s="104">
        <f t="shared" si="250"/>
        <v>4.2841666896833219</v>
      </c>
      <c r="Q961" s="103">
        <v>0.85499999999999998</v>
      </c>
      <c r="R961" s="104">
        <f t="shared" si="251"/>
        <v>2.6238986530653583</v>
      </c>
      <c r="S961" s="103">
        <v>0</v>
      </c>
      <c r="T961" s="104">
        <f t="shared" si="252"/>
        <v>0</v>
      </c>
      <c r="U961" s="103">
        <v>0</v>
      </c>
      <c r="V961" s="104">
        <f t="shared" si="253"/>
        <v>0</v>
      </c>
      <c r="W961" s="103">
        <v>0</v>
      </c>
      <c r="X961" s="104">
        <f t="shared" si="254"/>
        <v>0</v>
      </c>
      <c r="Y961" s="103">
        <v>0</v>
      </c>
      <c r="Z961" s="104">
        <f t="shared" si="255"/>
        <v>0</v>
      </c>
      <c r="AA961" s="103">
        <v>0</v>
      </c>
      <c r="AB961" s="105">
        <f t="shared" si="256"/>
        <v>0</v>
      </c>
      <c r="AC961" s="106">
        <f t="shared" si="261"/>
        <v>3.198</v>
      </c>
      <c r="AD961" s="105">
        <f t="shared" si="257"/>
        <v>9.8143016286584981</v>
      </c>
    </row>
    <row r="962" spans="1:30" x14ac:dyDescent="0.2">
      <c r="A962" s="101">
        <v>39676</v>
      </c>
      <c r="B962" s="113" t="s">
        <v>254</v>
      </c>
      <c r="C962" s="103">
        <v>0</v>
      </c>
      <c r="D962" s="104">
        <f t="shared" si="258"/>
        <v>0</v>
      </c>
      <c r="E962" s="103">
        <v>0</v>
      </c>
      <c r="F962" s="104">
        <f t="shared" si="259"/>
        <v>0</v>
      </c>
      <c r="G962" s="103">
        <v>0</v>
      </c>
      <c r="H962" s="104">
        <f t="shared" si="260"/>
        <v>0</v>
      </c>
      <c r="I962" s="103">
        <v>0.94699999999999995</v>
      </c>
      <c r="J962" s="104">
        <f t="shared" si="247"/>
        <v>2.9062362859098179</v>
      </c>
      <c r="K962" s="103">
        <v>0</v>
      </c>
      <c r="L962" s="104">
        <f t="shared" si="248"/>
        <v>0</v>
      </c>
      <c r="M962" s="103">
        <v>0</v>
      </c>
      <c r="N962" s="104">
        <f t="shared" si="249"/>
        <v>0</v>
      </c>
      <c r="O962" s="103">
        <v>1.3959999999999999</v>
      </c>
      <c r="P962" s="104">
        <f t="shared" si="250"/>
        <v>4.2841666896833219</v>
      </c>
      <c r="Q962" s="103">
        <v>0.82599999999999996</v>
      </c>
      <c r="R962" s="104">
        <f t="shared" si="251"/>
        <v>2.5349009209730826</v>
      </c>
      <c r="S962" s="103">
        <v>0</v>
      </c>
      <c r="T962" s="104">
        <f t="shared" si="252"/>
        <v>0</v>
      </c>
      <c r="U962" s="103">
        <v>0</v>
      </c>
      <c r="V962" s="104">
        <f t="shared" si="253"/>
        <v>0</v>
      </c>
      <c r="W962" s="103">
        <v>0</v>
      </c>
      <c r="X962" s="104">
        <f t="shared" si="254"/>
        <v>0</v>
      </c>
      <c r="Y962" s="103">
        <v>0</v>
      </c>
      <c r="Z962" s="104">
        <f t="shared" si="255"/>
        <v>0</v>
      </c>
      <c r="AA962" s="103">
        <v>0</v>
      </c>
      <c r="AB962" s="105">
        <f t="shared" si="256"/>
        <v>0</v>
      </c>
      <c r="AC962" s="106">
        <f t="shared" si="261"/>
        <v>3.169</v>
      </c>
      <c r="AD962" s="105">
        <f t="shared" si="257"/>
        <v>9.7253038965662224</v>
      </c>
    </row>
    <row r="963" spans="1:30" x14ac:dyDescent="0.2">
      <c r="A963" s="101">
        <v>39677</v>
      </c>
      <c r="B963" s="113" t="s">
        <v>255</v>
      </c>
      <c r="C963" s="103">
        <v>0</v>
      </c>
      <c r="D963" s="104">
        <f t="shared" si="258"/>
        <v>0</v>
      </c>
      <c r="E963" s="103">
        <v>0</v>
      </c>
      <c r="F963" s="104">
        <f t="shared" si="259"/>
        <v>0</v>
      </c>
      <c r="G963" s="103">
        <v>0</v>
      </c>
      <c r="H963" s="104">
        <f t="shared" si="260"/>
        <v>0</v>
      </c>
      <c r="I963" s="103">
        <v>0.94699999999999995</v>
      </c>
      <c r="J963" s="104">
        <f t="shared" si="247"/>
        <v>2.9062362859098179</v>
      </c>
      <c r="K963" s="103">
        <v>0</v>
      </c>
      <c r="L963" s="104">
        <f t="shared" si="248"/>
        <v>0</v>
      </c>
      <c r="M963" s="103">
        <v>0</v>
      </c>
      <c r="N963" s="104">
        <f t="shared" si="249"/>
        <v>0</v>
      </c>
      <c r="O963" s="103">
        <v>1.3959999999999999</v>
      </c>
      <c r="P963" s="104">
        <f t="shared" si="250"/>
        <v>4.2841666896833219</v>
      </c>
      <c r="Q963" s="103">
        <v>0.85799999999999998</v>
      </c>
      <c r="R963" s="104">
        <f t="shared" si="251"/>
        <v>2.6331053150059383</v>
      </c>
      <c r="S963" s="103">
        <v>0</v>
      </c>
      <c r="T963" s="104">
        <f t="shared" si="252"/>
        <v>0</v>
      </c>
      <c r="U963" s="103">
        <v>0</v>
      </c>
      <c r="V963" s="104">
        <f t="shared" si="253"/>
        <v>0</v>
      </c>
      <c r="W963" s="103">
        <v>0</v>
      </c>
      <c r="X963" s="104">
        <f t="shared" si="254"/>
        <v>0</v>
      </c>
      <c r="Y963" s="103">
        <v>0</v>
      </c>
      <c r="Z963" s="104">
        <f t="shared" si="255"/>
        <v>0</v>
      </c>
      <c r="AA963" s="103">
        <v>0</v>
      </c>
      <c r="AB963" s="105">
        <f t="shared" si="256"/>
        <v>0</v>
      </c>
      <c r="AC963" s="106">
        <f t="shared" si="261"/>
        <v>3.2010000000000001</v>
      </c>
      <c r="AD963" s="105">
        <f t="shared" si="257"/>
        <v>9.8235082905990776</v>
      </c>
    </row>
    <row r="964" spans="1:30" x14ac:dyDescent="0.2">
      <c r="A964" s="101">
        <v>39678</v>
      </c>
      <c r="B964" s="113" t="s">
        <v>256</v>
      </c>
      <c r="C964" s="103">
        <v>0</v>
      </c>
      <c r="D964" s="104">
        <f t="shared" si="258"/>
        <v>0</v>
      </c>
      <c r="E964" s="103">
        <v>0</v>
      </c>
      <c r="F964" s="104">
        <f t="shared" si="259"/>
        <v>0</v>
      </c>
      <c r="G964" s="103">
        <v>0</v>
      </c>
      <c r="H964" s="104">
        <f t="shared" si="260"/>
        <v>0</v>
      </c>
      <c r="I964" s="103">
        <v>0.94699999999999995</v>
      </c>
      <c r="J964" s="104">
        <f t="shared" si="247"/>
        <v>2.9062362859098179</v>
      </c>
      <c r="K964" s="103">
        <v>0</v>
      </c>
      <c r="L964" s="104">
        <f t="shared" si="248"/>
        <v>0</v>
      </c>
      <c r="M964" s="103">
        <v>0</v>
      </c>
      <c r="N964" s="104">
        <f t="shared" si="249"/>
        <v>0</v>
      </c>
      <c r="O964" s="103">
        <v>1.3939999999999999</v>
      </c>
      <c r="P964" s="104">
        <f t="shared" si="250"/>
        <v>4.278028915056268</v>
      </c>
      <c r="Q964" s="103">
        <v>0.85799999999999998</v>
      </c>
      <c r="R964" s="104">
        <f t="shared" si="251"/>
        <v>2.6331053150059383</v>
      </c>
      <c r="S964" s="103">
        <v>0</v>
      </c>
      <c r="T964" s="104">
        <f t="shared" si="252"/>
        <v>0</v>
      </c>
      <c r="U964" s="103">
        <v>0</v>
      </c>
      <c r="V964" s="104">
        <f t="shared" si="253"/>
        <v>0</v>
      </c>
      <c r="W964" s="103">
        <v>0</v>
      </c>
      <c r="X964" s="104">
        <f t="shared" si="254"/>
        <v>0</v>
      </c>
      <c r="Y964" s="103">
        <v>0</v>
      </c>
      <c r="Z964" s="104">
        <f t="shared" si="255"/>
        <v>0</v>
      </c>
      <c r="AA964" s="103">
        <v>0</v>
      </c>
      <c r="AB964" s="105">
        <f t="shared" si="256"/>
        <v>0</v>
      </c>
      <c r="AC964" s="106">
        <f t="shared" si="261"/>
        <v>3.1989999999999998</v>
      </c>
      <c r="AD964" s="105">
        <f t="shared" si="257"/>
        <v>9.8173705159720246</v>
      </c>
    </row>
    <row r="965" spans="1:30" x14ac:dyDescent="0.2">
      <c r="A965" s="101">
        <v>39679</v>
      </c>
      <c r="B965" s="113" t="s">
        <v>257</v>
      </c>
      <c r="C965" s="103">
        <v>0</v>
      </c>
      <c r="D965" s="104">
        <f t="shared" si="258"/>
        <v>0</v>
      </c>
      <c r="E965" s="103">
        <v>0</v>
      </c>
      <c r="F965" s="104">
        <f t="shared" si="259"/>
        <v>0</v>
      </c>
      <c r="G965" s="103">
        <v>0</v>
      </c>
      <c r="H965" s="104">
        <f t="shared" si="260"/>
        <v>0</v>
      </c>
      <c r="I965" s="103">
        <v>0.94699999999999995</v>
      </c>
      <c r="J965" s="104">
        <f t="shared" si="247"/>
        <v>2.9062362859098179</v>
      </c>
      <c r="K965" s="103">
        <v>0</v>
      </c>
      <c r="L965" s="104">
        <f t="shared" si="248"/>
        <v>0</v>
      </c>
      <c r="M965" s="103">
        <v>0</v>
      </c>
      <c r="N965" s="104">
        <f t="shared" si="249"/>
        <v>0</v>
      </c>
      <c r="O965" s="103">
        <v>1.393</v>
      </c>
      <c r="P965" s="104">
        <f t="shared" si="250"/>
        <v>4.2749600277427415</v>
      </c>
      <c r="Q965" s="103">
        <v>0.84199999999999997</v>
      </c>
      <c r="R965" s="104">
        <f t="shared" si="251"/>
        <v>2.5840031179895107</v>
      </c>
      <c r="S965" s="103">
        <v>0</v>
      </c>
      <c r="T965" s="104">
        <f t="shared" si="252"/>
        <v>0</v>
      </c>
      <c r="U965" s="103">
        <v>0</v>
      </c>
      <c r="V965" s="104">
        <f t="shared" si="253"/>
        <v>0</v>
      </c>
      <c r="W965" s="103">
        <v>0</v>
      </c>
      <c r="X965" s="104">
        <f t="shared" si="254"/>
        <v>0</v>
      </c>
      <c r="Y965" s="103">
        <v>0</v>
      </c>
      <c r="Z965" s="104">
        <f t="shared" si="255"/>
        <v>0</v>
      </c>
      <c r="AA965" s="103">
        <v>0</v>
      </c>
      <c r="AB965" s="105">
        <f t="shared" si="256"/>
        <v>0</v>
      </c>
      <c r="AC965" s="106">
        <f t="shared" si="261"/>
        <v>3.1819999999999999</v>
      </c>
      <c r="AD965" s="105">
        <f t="shared" si="257"/>
        <v>9.7651994316420687</v>
      </c>
    </row>
    <row r="966" spans="1:30" x14ac:dyDescent="0.2">
      <c r="A966" s="101">
        <v>39680</v>
      </c>
      <c r="B966" s="113" t="s">
        <v>258</v>
      </c>
      <c r="C966" s="103">
        <v>0</v>
      </c>
      <c r="D966" s="104">
        <f t="shared" si="258"/>
        <v>0</v>
      </c>
      <c r="E966" s="103">
        <v>0</v>
      </c>
      <c r="F966" s="104">
        <f t="shared" si="259"/>
        <v>0</v>
      </c>
      <c r="G966" s="103">
        <v>0</v>
      </c>
      <c r="H966" s="104">
        <f t="shared" si="260"/>
        <v>0</v>
      </c>
      <c r="I966" s="103">
        <v>0.94199999999999995</v>
      </c>
      <c r="J966" s="104">
        <f t="shared" si="247"/>
        <v>2.890891849342184</v>
      </c>
      <c r="K966" s="103">
        <v>0</v>
      </c>
      <c r="L966" s="104">
        <f t="shared" si="248"/>
        <v>0</v>
      </c>
      <c r="M966" s="103">
        <v>0</v>
      </c>
      <c r="N966" s="104">
        <f t="shared" si="249"/>
        <v>0</v>
      </c>
      <c r="O966" s="103">
        <v>1.3919999999999999</v>
      </c>
      <c r="P966" s="104">
        <f t="shared" si="250"/>
        <v>4.2718911404292141</v>
      </c>
      <c r="Q966" s="103">
        <v>0.83</v>
      </c>
      <c r="R966" s="104">
        <f t="shared" si="251"/>
        <v>2.5471764702271895</v>
      </c>
      <c r="S966" s="103">
        <v>0</v>
      </c>
      <c r="T966" s="104">
        <f t="shared" si="252"/>
        <v>0</v>
      </c>
      <c r="U966" s="103">
        <v>0</v>
      </c>
      <c r="V966" s="104">
        <f t="shared" si="253"/>
        <v>0</v>
      </c>
      <c r="W966" s="103">
        <v>0</v>
      </c>
      <c r="X966" s="104">
        <f t="shared" si="254"/>
        <v>0</v>
      </c>
      <c r="Y966" s="103">
        <v>0</v>
      </c>
      <c r="Z966" s="104">
        <f t="shared" si="255"/>
        <v>0</v>
      </c>
      <c r="AA966" s="103">
        <v>4.0000000000000001E-3</v>
      </c>
      <c r="AB966" s="105">
        <f t="shared" si="256"/>
        <v>1.2275549254106939E-2</v>
      </c>
      <c r="AC966" s="106">
        <f t="shared" si="261"/>
        <v>3.1679999999999997</v>
      </c>
      <c r="AD966" s="105">
        <f t="shared" si="257"/>
        <v>9.7222350092526941</v>
      </c>
    </row>
    <row r="967" spans="1:30" x14ac:dyDescent="0.2">
      <c r="A967" s="101">
        <v>39681</v>
      </c>
      <c r="B967" s="113" t="s">
        <v>259</v>
      </c>
      <c r="C967" s="103">
        <v>0</v>
      </c>
      <c r="D967" s="104">
        <f t="shared" si="258"/>
        <v>0</v>
      </c>
      <c r="E967" s="103">
        <v>0</v>
      </c>
      <c r="F967" s="104">
        <f t="shared" si="259"/>
        <v>0</v>
      </c>
      <c r="G967" s="103">
        <v>0</v>
      </c>
      <c r="H967" s="104">
        <f t="shared" si="260"/>
        <v>0</v>
      </c>
      <c r="I967" s="103">
        <v>0.93700000000000006</v>
      </c>
      <c r="J967" s="104">
        <f t="shared" si="247"/>
        <v>2.8755474127745502</v>
      </c>
      <c r="K967" s="103">
        <v>0</v>
      </c>
      <c r="L967" s="104">
        <f t="shared" si="248"/>
        <v>0</v>
      </c>
      <c r="M967" s="103">
        <v>0</v>
      </c>
      <c r="N967" s="104">
        <f t="shared" si="249"/>
        <v>0</v>
      </c>
      <c r="O967" s="103">
        <v>1.3859999999999999</v>
      </c>
      <c r="P967" s="104">
        <f t="shared" si="250"/>
        <v>4.2534778165480542</v>
      </c>
      <c r="Q967" s="103">
        <v>0.86399999999999999</v>
      </c>
      <c r="R967" s="104">
        <f t="shared" si="251"/>
        <v>2.6515186388870986</v>
      </c>
      <c r="S967" s="103">
        <v>0</v>
      </c>
      <c r="T967" s="104">
        <f t="shared" si="252"/>
        <v>0</v>
      </c>
      <c r="U967" s="103">
        <v>0</v>
      </c>
      <c r="V967" s="104">
        <f t="shared" si="253"/>
        <v>0</v>
      </c>
      <c r="W967" s="103">
        <v>0</v>
      </c>
      <c r="X967" s="104">
        <f t="shared" si="254"/>
        <v>0</v>
      </c>
      <c r="Y967" s="103">
        <v>7.0000000000000001E-3</v>
      </c>
      <c r="Z967" s="104">
        <f t="shared" si="255"/>
        <v>2.1482211194687142E-2</v>
      </c>
      <c r="AA967" s="103">
        <v>0</v>
      </c>
      <c r="AB967" s="105">
        <f t="shared" si="256"/>
        <v>0</v>
      </c>
      <c r="AC967" s="106">
        <f t="shared" si="261"/>
        <v>3.194</v>
      </c>
      <c r="AD967" s="105">
        <f t="shared" si="257"/>
        <v>9.8020260794043903</v>
      </c>
    </row>
    <row r="968" spans="1:30" x14ac:dyDescent="0.2">
      <c r="A968" s="101">
        <v>39682</v>
      </c>
      <c r="B968" s="113" t="s">
        <v>260</v>
      </c>
      <c r="C968" s="103">
        <v>0</v>
      </c>
      <c r="D968" s="104">
        <f t="shared" si="258"/>
        <v>0</v>
      </c>
      <c r="E968" s="103">
        <v>0</v>
      </c>
      <c r="F968" s="104">
        <f t="shared" si="259"/>
        <v>0</v>
      </c>
      <c r="G968" s="103">
        <v>0</v>
      </c>
      <c r="H968" s="104">
        <f t="shared" si="260"/>
        <v>0</v>
      </c>
      <c r="I968" s="103">
        <v>0.94199999999999995</v>
      </c>
      <c r="J968" s="104">
        <f t="shared" si="247"/>
        <v>2.890891849342184</v>
      </c>
      <c r="K968" s="103">
        <v>0</v>
      </c>
      <c r="L968" s="104">
        <f t="shared" si="248"/>
        <v>0</v>
      </c>
      <c r="M968" s="103">
        <v>0</v>
      </c>
      <c r="N968" s="104">
        <f t="shared" si="249"/>
        <v>0</v>
      </c>
      <c r="O968" s="103">
        <v>1.3779999999999999</v>
      </c>
      <c r="P968" s="104">
        <f t="shared" si="250"/>
        <v>4.2289267180398404</v>
      </c>
      <c r="Q968" s="103">
        <v>0.83499999999999996</v>
      </c>
      <c r="R968" s="104">
        <f t="shared" si="251"/>
        <v>2.5625209067948234</v>
      </c>
      <c r="S968" s="103">
        <v>0</v>
      </c>
      <c r="T968" s="104">
        <f t="shared" si="252"/>
        <v>0</v>
      </c>
      <c r="U968" s="103">
        <v>0</v>
      </c>
      <c r="V968" s="104">
        <f t="shared" si="253"/>
        <v>0</v>
      </c>
      <c r="W968" s="103">
        <v>0</v>
      </c>
      <c r="X968" s="104">
        <f t="shared" si="254"/>
        <v>0</v>
      </c>
      <c r="Y968" s="103">
        <v>0</v>
      </c>
      <c r="Z968" s="104">
        <f t="shared" si="255"/>
        <v>0</v>
      </c>
      <c r="AA968" s="103">
        <v>0</v>
      </c>
      <c r="AB968" s="105">
        <f t="shared" si="256"/>
        <v>0</v>
      </c>
      <c r="AC968" s="106">
        <f t="shared" si="261"/>
        <v>3.1549999999999998</v>
      </c>
      <c r="AD968" s="105">
        <f t="shared" si="257"/>
        <v>9.6823394741768478</v>
      </c>
    </row>
    <row r="969" spans="1:30" x14ac:dyDescent="0.2">
      <c r="A969" s="101">
        <v>39683</v>
      </c>
      <c r="B969" s="113" t="s">
        <v>261</v>
      </c>
      <c r="C969" s="103">
        <v>0</v>
      </c>
      <c r="D969" s="104">
        <f t="shared" si="258"/>
        <v>0</v>
      </c>
      <c r="E969" s="103">
        <v>0</v>
      </c>
      <c r="F969" s="104">
        <f t="shared" si="259"/>
        <v>0</v>
      </c>
      <c r="G969" s="103">
        <v>0</v>
      </c>
      <c r="H969" s="104">
        <f t="shared" si="260"/>
        <v>0</v>
      </c>
      <c r="I969" s="103">
        <v>0.93799999999999994</v>
      </c>
      <c r="J969" s="104">
        <f t="shared" si="247"/>
        <v>2.8786163000880771</v>
      </c>
      <c r="K969" s="103">
        <v>0</v>
      </c>
      <c r="L969" s="104">
        <f t="shared" si="248"/>
        <v>0</v>
      </c>
      <c r="M969" s="103">
        <v>0</v>
      </c>
      <c r="N969" s="104">
        <f t="shared" si="249"/>
        <v>0</v>
      </c>
      <c r="O969" s="103">
        <v>1.393</v>
      </c>
      <c r="P969" s="104">
        <f t="shared" si="250"/>
        <v>4.2749600277427415</v>
      </c>
      <c r="Q969" s="103">
        <v>0.83199999999999996</v>
      </c>
      <c r="R969" s="104">
        <f t="shared" si="251"/>
        <v>2.5533142448542434</v>
      </c>
      <c r="S969" s="103">
        <v>0</v>
      </c>
      <c r="T969" s="104">
        <f t="shared" si="252"/>
        <v>0</v>
      </c>
      <c r="U969" s="103">
        <v>0</v>
      </c>
      <c r="V969" s="104">
        <f t="shared" si="253"/>
        <v>0</v>
      </c>
      <c r="W969" s="103">
        <v>0</v>
      </c>
      <c r="X969" s="104">
        <f t="shared" si="254"/>
        <v>0</v>
      </c>
      <c r="Y969" s="103">
        <v>0</v>
      </c>
      <c r="Z969" s="104">
        <f t="shared" si="255"/>
        <v>0</v>
      </c>
      <c r="AA969" s="103">
        <v>0</v>
      </c>
      <c r="AB969" s="105">
        <f t="shared" si="256"/>
        <v>0</v>
      </c>
      <c r="AC969" s="106">
        <f t="shared" si="261"/>
        <v>3.1629999999999998</v>
      </c>
      <c r="AD969" s="105">
        <f t="shared" si="257"/>
        <v>9.7068905726850616</v>
      </c>
    </row>
    <row r="970" spans="1:30" x14ac:dyDescent="0.2">
      <c r="A970" s="101">
        <v>39684</v>
      </c>
      <c r="B970" s="113" t="s">
        <v>262</v>
      </c>
      <c r="C970" s="103">
        <v>0</v>
      </c>
      <c r="D970" s="104">
        <f t="shared" si="258"/>
        <v>0</v>
      </c>
      <c r="E970" s="103">
        <v>0</v>
      </c>
      <c r="F970" s="104">
        <f t="shared" si="259"/>
        <v>0</v>
      </c>
      <c r="G970" s="103">
        <v>0</v>
      </c>
      <c r="H970" s="104">
        <f t="shared" si="260"/>
        <v>0</v>
      </c>
      <c r="I970" s="103">
        <v>0.93799999999999994</v>
      </c>
      <c r="J970" s="104">
        <f t="shared" si="247"/>
        <v>2.8786163000880771</v>
      </c>
      <c r="K970" s="103">
        <v>0</v>
      </c>
      <c r="L970" s="104">
        <f t="shared" si="248"/>
        <v>0</v>
      </c>
      <c r="M970" s="103">
        <v>0</v>
      </c>
      <c r="N970" s="104">
        <f t="shared" si="249"/>
        <v>0</v>
      </c>
      <c r="O970" s="103">
        <v>1.3919999999999999</v>
      </c>
      <c r="P970" s="104">
        <f t="shared" si="250"/>
        <v>4.2718911404292141</v>
      </c>
      <c r="Q970" s="103">
        <v>0.83499999999999996</v>
      </c>
      <c r="R970" s="104">
        <f t="shared" si="251"/>
        <v>2.5625209067948234</v>
      </c>
      <c r="S970" s="103">
        <v>0</v>
      </c>
      <c r="T970" s="104">
        <f t="shared" si="252"/>
        <v>0</v>
      </c>
      <c r="U970" s="103">
        <v>0</v>
      </c>
      <c r="V970" s="104">
        <f t="shared" si="253"/>
        <v>0</v>
      </c>
      <c r="W970" s="103">
        <v>0</v>
      </c>
      <c r="X970" s="104">
        <f t="shared" si="254"/>
        <v>0</v>
      </c>
      <c r="Y970" s="103">
        <v>0</v>
      </c>
      <c r="Z970" s="104">
        <f t="shared" si="255"/>
        <v>0</v>
      </c>
      <c r="AA970" s="103">
        <v>0</v>
      </c>
      <c r="AB970" s="105">
        <f t="shared" si="256"/>
        <v>0</v>
      </c>
      <c r="AC970" s="106">
        <f t="shared" si="261"/>
        <v>3.165</v>
      </c>
      <c r="AD970" s="105">
        <f t="shared" si="257"/>
        <v>9.7130283473121146</v>
      </c>
    </row>
    <row r="971" spans="1:30" x14ac:dyDescent="0.2">
      <c r="A971" s="101">
        <v>39685</v>
      </c>
      <c r="B971" s="113" t="s">
        <v>263</v>
      </c>
      <c r="C971" s="103">
        <v>0</v>
      </c>
      <c r="D971" s="104">
        <f t="shared" si="258"/>
        <v>0</v>
      </c>
      <c r="E971" s="103">
        <v>0</v>
      </c>
      <c r="F971" s="104">
        <f t="shared" si="259"/>
        <v>0</v>
      </c>
      <c r="G971" s="103">
        <v>0</v>
      </c>
      <c r="H971" s="104">
        <f t="shared" si="260"/>
        <v>0</v>
      </c>
      <c r="I971" s="103">
        <v>0.93700000000000006</v>
      </c>
      <c r="J971" s="104">
        <f t="shared" si="247"/>
        <v>2.8755474127745502</v>
      </c>
      <c r="K971" s="103">
        <v>0</v>
      </c>
      <c r="L971" s="104">
        <f t="shared" si="248"/>
        <v>0</v>
      </c>
      <c r="M971" s="103">
        <v>0</v>
      </c>
      <c r="N971" s="104">
        <f t="shared" si="249"/>
        <v>0</v>
      </c>
      <c r="O971" s="103">
        <v>1.393</v>
      </c>
      <c r="P971" s="104">
        <f t="shared" si="250"/>
        <v>4.2749600277427415</v>
      </c>
      <c r="Q971" s="103">
        <v>0.84499999999999997</v>
      </c>
      <c r="R971" s="104">
        <f t="shared" si="251"/>
        <v>2.5932097799300906</v>
      </c>
      <c r="S971" s="103">
        <v>0</v>
      </c>
      <c r="T971" s="104">
        <f t="shared" si="252"/>
        <v>0</v>
      </c>
      <c r="U971" s="103">
        <v>0</v>
      </c>
      <c r="V971" s="104">
        <f t="shared" si="253"/>
        <v>0</v>
      </c>
      <c r="W971" s="103">
        <v>0</v>
      </c>
      <c r="X971" s="104">
        <f t="shared" si="254"/>
        <v>0</v>
      </c>
      <c r="Y971" s="103">
        <v>0</v>
      </c>
      <c r="Z971" s="104">
        <f t="shared" si="255"/>
        <v>0</v>
      </c>
      <c r="AA971" s="103">
        <v>0</v>
      </c>
      <c r="AB971" s="105">
        <f t="shared" si="256"/>
        <v>0</v>
      </c>
      <c r="AC971" s="106">
        <f t="shared" si="261"/>
        <v>3.1749999999999998</v>
      </c>
      <c r="AD971" s="105">
        <f t="shared" si="257"/>
        <v>9.7437172204473832</v>
      </c>
    </row>
    <row r="972" spans="1:30" x14ac:dyDescent="0.2">
      <c r="A972" s="101">
        <v>39686</v>
      </c>
      <c r="B972" s="113" t="s">
        <v>264</v>
      </c>
      <c r="C972" s="103">
        <v>0</v>
      </c>
      <c r="D972" s="104">
        <f t="shared" si="258"/>
        <v>0</v>
      </c>
      <c r="E972" s="103">
        <v>0</v>
      </c>
      <c r="F972" s="104">
        <f t="shared" si="259"/>
        <v>0</v>
      </c>
      <c r="G972" s="103">
        <v>0</v>
      </c>
      <c r="H972" s="104">
        <f t="shared" si="260"/>
        <v>0</v>
      </c>
      <c r="I972" s="103">
        <v>0.93600000000000005</v>
      </c>
      <c r="J972" s="104">
        <f t="shared" ref="J972:J1035" si="262">I972*1000000/325851</f>
        <v>2.8724785254610237</v>
      </c>
      <c r="K972" s="103">
        <v>0</v>
      </c>
      <c r="L972" s="104">
        <f t="shared" ref="L972:L1035" si="263">K972*1000000/325851</f>
        <v>0</v>
      </c>
      <c r="M972" s="103">
        <v>0</v>
      </c>
      <c r="N972" s="104">
        <f t="shared" ref="N972:N1035" si="264">M972*1000000/325851</f>
        <v>0</v>
      </c>
      <c r="O972" s="103">
        <v>1.391</v>
      </c>
      <c r="P972" s="104">
        <f t="shared" ref="P972:P1035" si="265">O972*1000000/325851</f>
        <v>4.2688222531156876</v>
      </c>
      <c r="Q972" s="103">
        <v>0.85599999999999998</v>
      </c>
      <c r="R972" s="104">
        <f t="shared" ref="R972:R1035" si="266">Q972*1000000/325851</f>
        <v>2.6269675403788848</v>
      </c>
      <c r="S972" s="103">
        <v>0</v>
      </c>
      <c r="T972" s="104">
        <f t="shared" ref="T972:T1035" si="267">S972*1000000/325851</f>
        <v>0</v>
      </c>
      <c r="U972" s="103">
        <v>0</v>
      </c>
      <c r="V972" s="104">
        <f t="shared" ref="V972:V1035" si="268">U972*1000000/325851</f>
        <v>0</v>
      </c>
      <c r="W972" s="103">
        <v>0</v>
      </c>
      <c r="X972" s="104">
        <f t="shared" ref="X972:X1035" si="269">W972*1000000/325851</f>
        <v>0</v>
      </c>
      <c r="Y972" s="103">
        <v>0</v>
      </c>
      <c r="Z972" s="104">
        <f t="shared" ref="Z972:Z1035" si="270">Y972*1000000/325851</f>
        <v>0</v>
      </c>
      <c r="AA972" s="103">
        <v>0</v>
      </c>
      <c r="AB972" s="105">
        <f t="shared" ref="AB972:AB1035" si="271">AA972*1000000/325851</f>
        <v>0</v>
      </c>
      <c r="AC972" s="106">
        <f t="shared" si="261"/>
        <v>3.1829999999999998</v>
      </c>
      <c r="AD972" s="105">
        <f t="shared" ref="AD972:AD1035" si="272">AC972*1000000/325851</f>
        <v>9.768268318955597</v>
      </c>
    </row>
    <row r="973" spans="1:30" x14ac:dyDescent="0.2">
      <c r="A973" s="101">
        <v>39687</v>
      </c>
      <c r="B973" s="113" t="s">
        <v>265</v>
      </c>
      <c r="C973" s="103">
        <v>0</v>
      </c>
      <c r="D973" s="104">
        <f t="shared" ref="D973:D1036" si="273">C973*1000000/325851</f>
        <v>0</v>
      </c>
      <c r="E973" s="103">
        <v>0</v>
      </c>
      <c r="F973" s="104">
        <f t="shared" ref="F973:F1036" si="274">E973*1000000/325851</f>
        <v>0</v>
      </c>
      <c r="G973" s="103">
        <v>0</v>
      </c>
      <c r="H973" s="104">
        <f t="shared" ref="H973:H1036" si="275">G973*1000000/325851</f>
        <v>0</v>
      </c>
      <c r="I973" s="103">
        <v>0.93400000000000005</v>
      </c>
      <c r="J973" s="104">
        <f t="shared" si="262"/>
        <v>2.8663407508339702</v>
      </c>
      <c r="K973" s="103">
        <v>0</v>
      </c>
      <c r="L973" s="104">
        <f t="shared" si="263"/>
        <v>0</v>
      </c>
      <c r="M973" s="103">
        <v>0</v>
      </c>
      <c r="N973" s="104">
        <f t="shared" si="264"/>
        <v>0</v>
      </c>
      <c r="O973" s="103">
        <v>1.39</v>
      </c>
      <c r="P973" s="104">
        <f t="shared" si="265"/>
        <v>4.2657533658021611</v>
      </c>
      <c r="Q973" s="103">
        <v>0.84799999999999998</v>
      </c>
      <c r="R973" s="104">
        <f t="shared" si="266"/>
        <v>2.602416441870671</v>
      </c>
      <c r="S973" s="103">
        <v>0</v>
      </c>
      <c r="T973" s="104">
        <f t="shared" si="267"/>
        <v>0</v>
      </c>
      <c r="U973" s="103">
        <v>0</v>
      </c>
      <c r="V973" s="104">
        <f t="shared" si="268"/>
        <v>0</v>
      </c>
      <c r="W973" s="103">
        <v>0</v>
      </c>
      <c r="X973" s="104">
        <f t="shared" si="269"/>
        <v>0</v>
      </c>
      <c r="Y973" s="103">
        <v>0</v>
      </c>
      <c r="Z973" s="104">
        <f t="shared" si="270"/>
        <v>0</v>
      </c>
      <c r="AA973" s="103">
        <v>0</v>
      </c>
      <c r="AB973" s="105">
        <f t="shared" si="271"/>
        <v>0</v>
      </c>
      <c r="AC973" s="106">
        <f t="shared" si="261"/>
        <v>3.1719999999999997</v>
      </c>
      <c r="AD973" s="105">
        <f t="shared" si="272"/>
        <v>9.7345105585068001</v>
      </c>
    </row>
    <row r="974" spans="1:30" x14ac:dyDescent="0.2">
      <c r="A974" s="101">
        <v>39688</v>
      </c>
      <c r="B974" s="113" t="s">
        <v>266</v>
      </c>
      <c r="C974" s="103">
        <v>0</v>
      </c>
      <c r="D974" s="104">
        <f t="shared" si="273"/>
        <v>0</v>
      </c>
      <c r="E974" s="103">
        <v>0</v>
      </c>
      <c r="F974" s="104">
        <f t="shared" si="274"/>
        <v>0</v>
      </c>
      <c r="G974" s="103">
        <v>0</v>
      </c>
      <c r="H974" s="104">
        <f t="shared" si="275"/>
        <v>0</v>
      </c>
      <c r="I974" s="103">
        <v>0.93500000000000005</v>
      </c>
      <c r="J974" s="104">
        <f t="shared" si="262"/>
        <v>2.8694096381474967</v>
      </c>
      <c r="K974" s="103">
        <v>0</v>
      </c>
      <c r="L974" s="104">
        <f t="shared" si="263"/>
        <v>0</v>
      </c>
      <c r="M974" s="103">
        <v>0</v>
      </c>
      <c r="N974" s="104">
        <f t="shared" si="264"/>
        <v>0</v>
      </c>
      <c r="O974" s="103">
        <v>1.39</v>
      </c>
      <c r="P974" s="104">
        <f t="shared" si="265"/>
        <v>4.2657533658021611</v>
      </c>
      <c r="Q974" s="103">
        <v>0.85399999999999998</v>
      </c>
      <c r="R974" s="104">
        <f t="shared" si="266"/>
        <v>2.6208297657518314</v>
      </c>
      <c r="S974" s="103">
        <v>0</v>
      </c>
      <c r="T974" s="104">
        <f t="shared" si="267"/>
        <v>0</v>
      </c>
      <c r="U974" s="103">
        <v>0</v>
      </c>
      <c r="V974" s="104">
        <f t="shared" si="268"/>
        <v>0</v>
      </c>
      <c r="W974" s="103">
        <v>0</v>
      </c>
      <c r="X974" s="104">
        <f t="shared" si="269"/>
        <v>0</v>
      </c>
      <c r="Y974" s="103">
        <v>0</v>
      </c>
      <c r="Z974" s="104">
        <f t="shared" si="270"/>
        <v>0</v>
      </c>
      <c r="AA974" s="103">
        <v>0</v>
      </c>
      <c r="AB974" s="105">
        <f t="shared" si="271"/>
        <v>0</v>
      </c>
      <c r="AC974" s="106">
        <f t="shared" si="261"/>
        <v>3.1790000000000003</v>
      </c>
      <c r="AD974" s="105">
        <f t="shared" si="272"/>
        <v>9.755992769701491</v>
      </c>
    </row>
    <row r="975" spans="1:30" x14ac:dyDescent="0.2">
      <c r="A975" s="101">
        <v>39689</v>
      </c>
      <c r="B975" s="113" t="s">
        <v>267</v>
      </c>
      <c r="C975" s="103">
        <v>0</v>
      </c>
      <c r="D975" s="104">
        <f t="shared" si="273"/>
        <v>0</v>
      </c>
      <c r="E975" s="103">
        <v>0</v>
      </c>
      <c r="F975" s="104">
        <f t="shared" si="274"/>
        <v>0</v>
      </c>
      <c r="G975" s="103">
        <v>0</v>
      </c>
      <c r="H975" s="104">
        <f t="shared" si="275"/>
        <v>0</v>
      </c>
      <c r="I975" s="103">
        <v>0.93400000000000005</v>
      </c>
      <c r="J975" s="104">
        <f t="shared" si="262"/>
        <v>2.8663407508339702</v>
      </c>
      <c r="K975" s="103">
        <v>0</v>
      </c>
      <c r="L975" s="104">
        <f t="shared" si="263"/>
        <v>0</v>
      </c>
      <c r="M975" s="103">
        <v>0</v>
      </c>
      <c r="N975" s="104">
        <f t="shared" si="264"/>
        <v>0</v>
      </c>
      <c r="O975" s="103">
        <v>1.2509999999999999</v>
      </c>
      <c r="P975" s="104">
        <f t="shared" si="265"/>
        <v>3.8391780292219448</v>
      </c>
      <c r="Q975" s="103">
        <v>0.86199999999999999</v>
      </c>
      <c r="R975" s="104">
        <f t="shared" si="266"/>
        <v>2.6453808642600452</v>
      </c>
      <c r="S975" s="103">
        <v>0</v>
      </c>
      <c r="T975" s="104">
        <f t="shared" si="267"/>
        <v>0</v>
      </c>
      <c r="U975" s="103">
        <v>0</v>
      </c>
      <c r="V975" s="104">
        <f t="shared" si="268"/>
        <v>0</v>
      </c>
      <c r="W975" s="103">
        <v>0</v>
      </c>
      <c r="X975" s="104">
        <f t="shared" si="269"/>
        <v>0</v>
      </c>
      <c r="Y975" s="103">
        <v>0</v>
      </c>
      <c r="Z975" s="104">
        <f t="shared" si="270"/>
        <v>0</v>
      </c>
      <c r="AA975" s="103">
        <v>0</v>
      </c>
      <c r="AB975" s="105">
        <f t="shared" si="271"/>
        <v>0</v>
      </c>
      <c r="AC975" s="106">
        <f t="shared" si="261"/>
        <v>3.0470000000000002</v>
      </c>
      <c r="AD975" s="105">
        <f t="shared" si="272"/>
        <v>9.3508996443159607</v>
      </c>
    </row>
    <row r="976" spans="1:30" x14ac:dyDescent="0.2">
      <c r="A976" s="101">
        <v>39690</v>
      </c>
      <c r="B976" s="113" t="s">
        <v>268</v>
      </c>
      <c r="C976" s="103">
        <v>0</v>
      </c>
      <c r="D976" s="104">
        <f t="shared" si="273"/>
        <v>0</v>
      </c>
      <c r="E976" s="103">
        <v>0</v>
      </c>
      <c r="F976" s="104">
        <f t="shared" si="274"/>
        <v>0</v>
      </c>
      <c r="G976" s="103">
        <v>0</v>
      </c>
      <c r="H976" s="104">
        <f t="shared" si="275"/>
        <v>0</v>
      </c>
      <c r="I976" s="103">
        <v>0.93400000000000005</v>
      </c>
      <c r="J976" s="104">
        <f t="shared" si="262"/>
        <v>2.8663407508339702</v>
      </c>
      <c r="K976" s="103">
        <v>0</v>
      </c>
      <c r="L976" s="104">
        <f t="shared" si="263"/>
        <v>0</v>
      </c>
      <c r="M976" s="103">
        <v>0</v>
      </c>
      <c r="N976" s="104">
        <f t="shared" si="264"/>
        <v>0</v>
      </c>
      <c r="O976" s="103">
        <v>0</v>
      </c>
      <c r="P976" s="104">
        <f t="shared" si="265"/>
        <v>0</v>
      </c>
      <c r="Q976" s="103">
        <v>0.86299999999999999</v>
      </c>
      <c r="R976" s="104">
        <f t="shared" si="266"/>
        <v>2.6484497515735721</v>
      </c>
      <c r="S976" s="103">
        <v>0</v>
      </c>
      <c r="T976" s="104">
        <f t="shared" si="267"/>
        <v>0</v>
      </c>
      <c r="U976" s="103">
        <v>0</v>
      </c>
      <c r="V976" s="104">
        <f t="shared" si="268"/>
        <v>0</v>
      </c>
      <c r="W976" s="103">
        <v>0</v>
      </c>
      <c r="X976" s="104">
        <f t="shared" si="269"/>
        <v>0</v>
      </c>
      <c r="Y976" s="103">
        <v>0</v>
      </c>
      <c r="Z976" s="104">
        <f t="shared" si="270"/>
        <v>0</v>
      </c>
      <c r="AA976" s="103">
        <v>0</v>
      </c>
      <c r="AB976" s="105">
        <f t="shared" si="271"/>
        <v>0</v>
      </c>
      <c r="AC976" s="106">
        <f t="shared" si="261"/>
        <v>1.7970000000000002</v>
      </c>
      <c r="AD976" s="105">
        <f t="shared" si="272"/>
        <v>5.5147905024075428</v>
      </c>
    </row>
    <row r="977" spans="1:30" x14ac:dyDescent="0.2">
      <c r="A977" s="101">
        <v>39691</v>
      </c>
      <c r="B977" s="113" t="s">
        <v>269</v>
      </c>
      <c r="C977" s="103">
        <v>0</v>
      </c>
      <c r="D977" s="104">
        <f t="shared" si="273"/>
        <v>0</v>
      </c>
      <c r="E977" s="103">
        <v>0</v>
      </c>
      <c r="F977" s="104">
        <f t="shared" si="274"/>
        <v>0</v>
      </c>
      <c r="G977" s="103">
        <v>0</v>
      </c>
      <c r="H977" s="104">
        <f t="shared" si="275"/>
        <v>0</v>
      </c>
      <c r="I977" s="103">
        <v>0.93799999999999994</v>
      </c>
      <c r="J977" s="104">
        <f t="shared" si="262"/>
        <v>2.8786163000880771</v>
      </c>
      <c r="K977" s="103">
        <v>0</v>
      </c>
      <c r="L977" s="104">
        <f t="shared" si="263"/>
        <v>0</v>
      </c>
      <c r="M977" s="103">
        <v>0</v>
      </c>
      <c r="N977" s="104">
        <f t="shared" si="264"/>
        <v>0</v>
      </c>
      <c r="O977" s="103">
        <v>0</v>
      </c>
      <c r="P977" s="104">
        <f t="shared" si="265"/>
        <v>0</v>
      </c>
      <c r="Q977" s="103">
        <v>0.86899999999999999</v>
      </c>
      <c r="R977" s="104">
        <f t="shared" si="266"/>
        <v>2.6668630754547324</v>
      </c>
      <c r="S977" s="103">
        <v>0</v>
      </c>
      <c r="T977" s="104">
        <f t="shared" si="267"/>
        <v>0</v>
      </c>
      <c r="U977" s="103">
        <v>0</v>
      </c>
      <c r="V977" s="104">
        <f t="shared" si="268"/>
        <v>0</v>
      </c>
      <c r="W977" s="103">
        <v>0</v>
      </c>
      <c r="X977" s="104">
        <f t="shared" si="269"/>
        <v>0</v>
      </c>
      <c r="Y977" s="103">
        <v>0</v>
      </c>
      <c r="Z977" s="104">
        <f t="shared" si="270"/>
        <v>0</v>
      </c>
      <c r="AA977" s="103">
        <v>0</v>
      </c>
      <c r="AB977" s="105">
        <f t="shared" si="271"/>
        <v>0</v>
      </c>
      <c r="AC977" s="106">
        <f t="shared" si="261"/>
        <v>1.8069999999999999</v>
      </c>
      <c r="AD977" s="105">
        <f t="shared" si="272"/>
        <v>5.5454793755428096</v>
      </c>
    </row>
    <row r="978" spans="1:30" x14ac:dyDescent="0.2">
      <c r="A978" s="101">
        <v>39692</v>
      </c>
      <c r="B978" s="113" t="s">
        <v>115</v>
      </c>
      <c r="C978" s="103">
        <v>1.155</v>
      </c>
      <c r="D978" s="104">
        <f t="shared" si="273"/>
        <v>3.5445648471233784</v>
      </c>
      <c r="E978" s="103">
        <v>0</v>
      </c>
      <c r="F978" s="104">
        <f t="shared" si="274"/>
        <v>0</v>
      </c>
      <c r="G978" s="103">
        <v>0</v>
      </c>
      <c r="H978" s="104">
        <f t="shared" si="275"/>
        <v>0</v>
      </c>
      <c r="I978" s="103">
        <v>0.94</v>
      </c>
      <c r="J978" s="104">
        <f t="shared" si="262"/>
        <v>2.8847540747151306</v>
      </c>
      <c r="K978" s="103">
        <v>0</v>
      </c>
      <c r="L978" s="104">
        <f t="shared" si="263"/>
        <v>0</v>
      </c>
      <c r="M978" s="103">
        <v>0</v>
      </c>
      <c r="N978" s="104">
        <f t="shared" si="264"/>
        <v>0</v>
      </c>
      <c r="O978" s="103">
        <v>0</v>
      </c>
      <c r="P978" s="104">
        <f t="shared" si="265"/>
        <v>0</v>
      </c>
      <c r="Q978" s="103">
        <v>0.84699999999999998</v>
      </c>
      <c r="R978" s="104">
        <f t="shared" si="266"/>
        <v>2.5993475545571441</v>
      </c>
      <c r="S978" s="103">
        <v>0</v>
      </c>
      <c r="T978" s="104">
        <f t="shared" si="267"/>
        <v>0</v>
      </c>
      <c r="U978" s="103">
        <v>0</v>
      </c>
      <c r="V978" s="104">
        <f t="shared" si="268"/>
        <v>0</v>
      </c>
      <c r="W978" s="103">
        <v>0</v>
      </c>
      <c r="X978" s="104">
        <f t="shared" si="269"/>
        <v>0</v>
      </c>
      <c r="Y978" s="103">
        <v>0</v>
      </c>
      <c r="Z978" s="104">
        <f t="shared" si="270"/>
        <v>0</v>
      </c>
      <c r="AA978" s="103">
        <v>0</v>
      </c>
      <c r="AB978" s="105">
        <f t="shared" si="271"/>
        <v>0</v>
      </c>
      <c r="AC978" s="106">
        <f t="shared" si="261"/>
        <v>2.9419999999999997</v>
      </c>
      <c r="AD978" s="105">
        <f t="shared" si="272"/>
        <v>9.0286664763956512</v>
      </c>
    </row>
    <row r="979" spans="1:30" x14ac:dyDescent="0.2">
      <c r="A979" s="101">
        <v>39693</v>
      </c>
      <c r="B979" s="113" t="s">
        <v>116</v>
      </c>
      <c r="C979" s="103">
        <v>1.5549999999999999</v>
      </c>
      <c r="D979" s="104">
        <f t="shared" si="273"/>
        <v>4.7721197725340723</v>
      </c>
      <c r="E979" s="103">
        <v>0</v>
      </c>
      <c r="F979" s="104">
        <f t="shared" si="274"/>
        <v>0</v>
      </c>
      <c r="G979" s="103">
        <v>0</v>
      </c>
      <c r="H979" s="104">
        <f t="shared" si="275"/>
        <v>0</v>
      </c>
      <c r="I979" s="103">
        <v>0.113</v>
      </c>
      <c r="J979" s="104">
        <f t="shared" si="262"/>
        <v>0.346784266428521</v>
      </c>
      <c r="K979" s="103">
        <v>0</v>
      </c>
      <c r="L979" s="104">
        <f t="shared" si="263"/>
        <v>0</v>
      </c>
      <c r="M979" s="103">
        <v>0</v>
      </c>
      <c r="N979" s="104">
        <f t="shared" si="264"/>
        <v>0</v>
      </c>
      <c r="O979" s="103">
        <v>0</v>
      </c>
      <c r="P979" s="104">
        <f t="shared" si="265"/>
        <v>0</v>
      </c>
      <c r="Q979" s="103">
        <v>0.84899999999999998</v>
      </c>
      <c r="R979" s="104">
        <f t="shared" si="266"/>
        <v>2.6054853291841975</v>
      </c>
      <c r="S979" s="103">
        <v>0</v>
      </c>
      <c r="T979" s="104">
        <f t="shared" si="267"/>
        <v>0</v>
      </c>
      <c r="U979" s="103">
        <v>0</v>
      </c>
      <c r="V979" s="104">
        <f t="shared" si="268"/>
        <v>0</v>
      </c>
      <c r="W979" s="103">
        <v>0</v>
      </c>
      <c r="X979" s="104">
        <f t="shared" si="269"/>
        <v>0</v>
      </c>
      <c r="Y979" s="103">
        <v>0</v>
      </c>
      <c r="Z979" s="104">
        <f t="shared" si="270"/>
        <v>0</v>
      </c>
      <c r="AA979" s="103">
        <v>0</v>
      </c>
      <c r="AB979" s="105">
        <f t="shared" si="271"/>
        <v>0</v>
      </c>
      <c r="AC979" s="106">
        <f t="shared" si="261"/>
        <v>2.5169999999999999</v>
      </c>
      <c r="AD979" s="105">
        <f t="shared" si="272"/>
        <v>7.7243893681467908</v>
      </c>
    </row>
    <row r="980" spans="1:30" x14ac:dyDescent="0.2">
      <c r="A980" s="101">
        <v>39694</v>
      </c>
      <c r="B980" s="113" t="s">
        <v>117</v>
      </c>
      <c r="C980" s="103">
        <v>0.94699999999999995</v>
      </c>
      <c r="D980" s="104">
        <f t="shared" si="273"/>
        <v>2.9062362859098179</v>
      </c>
      <c r="E980" s="103">
        <v>0</v>
      </c>
      <c r="F980" s="104">
        <f t="shared" si="274"/>
        <v>0</v>
      </c>
      <c r="G980" s="103">
        <v>0</v>
      </c>
      <c r="H980" s="104">
        <f t="shared" si="275"/>
        <v>0</v>
      </c>
      <c r="I980" s="103">
        <v>6.5000000000000002E-2</v>
      </c>
      <c r="J980" s="104">
        <f t="shared" si="262"/>
        <v>0.19947767537923775</v>
      </c>
      <c r="K980" s="103">
        <v>0</v>
      </c>
      <c r="L980" s="104">
        <f t="shared" si="263"/>
        <v>0</v>
      </c>
      <c r="M980" s="103">
        <v>0</v>
      </c>
      <c r="N980" s="104">
        <f t="shared" si="264"/>
        <v>0</v>
      </c>
      <c r="O980" s="103">
        <v>0</v>
      </c>
      <c r="P980" s="104">
        <f t="shared" si="265"/>
        <v>0</v>
      </c>
      <c r="Q980" s="103">
        <v>0.85199999999999998</v>
      </c>
      <c r="R980" s="104">
        <f t="shared" si="266"/>
        <v>2.6146919911247779</v>
      </c>
      <c r="S980" s="103">
        <v>0</v>
      </c>
      <c r="T980" s="104">
        <f t="shared" si="267"/>
        <v>0</v>
      </c>
      <c r="U980" s="103">
        <v>1E-3</v>
      </c>
      <c r="V980" s="104">
        <f t="shared" si="268"/>
        <v>3.0688873135267347E-3</v>
      </c>
      <c r="W980" s="103">
        <v>0</v>
      </c>
      <c r="X980" s="104">
        <f t="shared" si="269"/>
        <v>0</v>
      </c>
      <c r="Y980" s="103">
        <v>3.0000000000000001E-3</v>
      </c>
      <c r="Z980" s="104">
        <f t="shared" si="270"/>
        <v>9.2066619405802037E-3</v>
      </c>
      <c r="AA980" s="103">
        <v>0</v>
      </c>
      <c r="AB980" s="105">
        <f t="shared" si="271"/>
        <v>0</v>
      </c>
      <c r="AC980" s="106">
        <f t="shared" si="261"/>
        <v>1.8679999999999997</v>
      </c>
      <c r="AD980" s="105">
        <f t="shared" si="272"/>
        <v>5.7326815016679395</v>
      </c>
    </row>
    <row r="981" spans="1:30" x14ac:dyDescent="0.2">
      <c r="A981" s="101">
        <v>39695</v>
      </c>
      <c r="B981" s="113" t="s">
        <v>118</v>
      </c>
      <c r="C981" s="103">
        <v>0</v>
      </c>
      <c r="D981" s="104">
        <f t="shared" si="273"/>
        <v>0</v>
      </c>
      <c r="E981" s="103">
        <v>0</v>
      </c>
      <c r="F981" s="104">
        <f t="shared" si="274"/>
        <v>0</v>
      </c>
      <c r="G981" s="103">
        <v>0</v>
      </c>
      <c r="H981" s="104">
        <f t="shared" si="275"/>
        <v>0</v>
      </c>
      <c r="I981" s="103">
        <v>1.2490000000000001</v>
      </c>
      <c r="J981" s="104">
        <f t="shared" si="262"/>
        <v>3.8330402545948914</v>
      </c>
      <c r="K981" s="103">
        <v>0</v>
      </c>
      <c r="L981" s="104">
        <f t="shared" si="263"/>
        <v>0</v>
      </c>
      <c r="M981" s="103">
        <v>0</v>
      </c>
      <c r="N981" s="104">
        <f t="shared" si="264"/>
        <v>0</v>
      </c>
      <c r="O981" s="103">
        <v>0</v>
      </c>
      <c r="P981" s="104">
        <f t="shared" si="265"/>
        <v>0</v>
      </c>
      <c r="Q981" s="103">
        <v>0.85099999999999998</v>
      </c>
      <c r="R981" s="104">
        <f t="shared" si="266"/>
        <v>2.611623103811251</v>
      </c>
      <c r="S981" s="103">
        <v>0</v>
      </c>
      <c r="T981" s="104">
        <f t="shared" si="267"/>
        <v>0</v>
      </c>
      <c r="U981" s="103">
        <v>0</v>
      </c>
      <c r="V981" s="104">
        <f t="shared" si="268"/>
        <v>0</v>
      </c>
      <c r="W981" s="103">
        <v>0</v>
      </c>
      <c r="X981" s="104">
        <f t="shared" si="269"/>
        <v>0</v>
      </c>
      <c r="Y981" s="103">
        <v>0</v>
      </c>
      <c r="Z981" s="104">
        <f t="shared" si="270"/>
        <v>0</v>
      </c>
      <c r="AA981" s="103">
        <v>0</v>
      </c>
      <c r="AB981" s="105">
        <f t="shared" si="271"/>
        <v>0</v>
      </c>
      <c r="AC981" s="106">
        <f t="shared" si="261"/>
        <v>2.1</v>
      </c>
      <c r="AD981" s="105">
        <f t="shared" si="272"/>
        <v>6.4446633584061424</v>
      </c>
    </row>
    <row r="982" spans="1:30" x14ac:dyDescent="0.2">
      <c r="A982" s="101">
        <v>39696</v>
      </c>
      <c r="B982" s="113" t="s">
        <v>119</v>
      </c>
      <c r="C982" s="103">
        <v>0</v>
      </c>
      <c r="D982" s="104">
        <f t="shared" si="273"/>
        <v>0</v>
      </c>
      <c r="E982" s="103">
        <v>0</v>
      </c>
      <c r="F982" s="104">
        <f t="shared" si="274"/>
        <v>0</v>
      </c>
      <c r="G982" s="103">
        <v>0</v>
      </c>
      <c r="H982" s="104">
        <f t="shared" si="275"/>
        <v>0</v>
      </c>
      <c r="I982" s="103">
        <v>0.96899999999999997</v>
      </c>
      <c r="J982" s="104">
        <f t="shared" si="262"/>
        <v>2.9737518068074058</v>
      </c>
      <c r="K982" s="103">
        <v>0</v>
      </c>
      <c r="L982" s="104">
        <f t="shared" si="263"/>
        <v>0</v>
      </c>
      <c r="M982" s="103">
        <v>0</v>
      </c>
      <c r="N982" s="104">
        <f t="shared" si="264"/>
        <v>0</v>
      </c>
      <c r="O982" s="103">
        <v>0</v>
      </c>
      <c r="P982" s="104">
        <f t="shared" si="265"/>
        <v>0</v>
      </c>
      <c r="Q982" s="103">
        <v>0.87</v>
      </c>
      <c r="R982" s="104">
        <f t="shared" si="266"/>
        <v>2.6699319627682589</v>
      </c>
      <c r="S982" s="103">
        <v>0</v>
      </c>
      <c r="T982" s="104">
        <f t="shared" si="267"/>
        <v>0</v>
      </c>
      <c r="U982" s="103">
        <v>0</v>
      </c>
      <c r="V982" s="104">
        <f t="shared" si="268"/>
        <v>0</v>
      </c>
      <c r="W982" s="103">
        <v>0</v>
      </c>
      <c r="X982" s="104">
        <f t="shared" si="269"/>
        <v>0</v>
      </c>
      <c r="Y982" s="103">
        <v>0</v>
      </c>
      <c r="Z982" s="104">
        <f t="shared" si="270"/>
        <v>0</v>
      </c>
      <c r="AA982" s="103">
        <v>0</v>
      </c>
      <c r="AB982" s="105">
        <f t="shared" si="271"/>
        <v>0</v>
      </c>
      <c r="AC982" s="106">
        <f t="shared" si="261"/>
        <v>1.839</v>
      </c>
      <c r="AD982" s="105">
        <f t="shared" si="272"/>
        <v>5.6436837695756648</v>
      </c>
    </row>
    <row r="983" spans="1:30" x14ac:dyDescent="0.2">
      <c r="A983" s="101">
        <v>39697</v>
      </c>
      <c r="B983" s="113" t="s">
        <v>120</v>
      </c>
      <c r="C983" s="103">
        <v>0</v>
      </c>
      <c r="D983" s="104">
        <f t="shared" si="273"/>
        <v>0</v>
      </c>
      <c r="E983" s="103">
        <v>0</v>
      </c>
      <c r="F983" s="104">
        <f t="shared" si="274"/>
        <v>0</v>
      </c>
      <c r="G983" s="103">
        <v>0</v>
      </c>
      <c r="H983" s="104">
        <f t="shared" si="275"/>
        <v>0</v>
      </c>
      <c r="I983" s="103">
        <v>0.96599999999999997</v>
      </c>
      <c r="J983" s="104">
        <f t="shared" si="262"/>
        <v>2.9645451448668259</v>
      </c>
      <c r="K983" s="103">
        <v>0</v>
      </c>
      <c r="L983" s="104">
        <f t="shared" si="263"/>
        <v>0</v>
      </c>
      <c r="M983" s="103">
        <v>0</v>
      </c>
      <c r="N983" s="104">
        <f t="shared" si="264"/>
        <v>0</v>
      </c>
      <c r="O983" s="103">
        <v>0</v>
      </c>
      <c r="P983" s="104">
        <f t="shared" si="265"/>
        <v>0</v>
      </c>
      <c r="Q983" s="103">
        <v>0.86799999999999999</v>
      </c>
      <c r="R983" s="104">
        <f t="shared" si="266"/>
        <v>2.6637941881412055</v>
      </c>
      <c r="S983" s="103">
        <v>0</v>
      </c>
      <c r="T983" s="104">
        <f t="shared" si="267"/>
        <v>0</v>
      </c>
      <c r="U983" s="103">
        <v>0</v>
      </c>
      <c r="V983" s="104">
        <f t="shared" si="268"/>
        <v>0</v>
      </c>
      <c r="W983" s="103">
        <v>0</v>
      </c>
      <c r="X983" s="104">
        <f t="shared" si="269"/>
        <v>0</v>
      </c>
      <c r="Y983" s="103">
        <v>0</v>
      </c>
      <c r="Z983" s="104">
        <f t="shared" si="270"/>
        <v>0</v>
      </c>
      <c r="AA983" s="103">
        <v>0</v>
      </c>
      <c r="AB983" s="105">
        <f t="shared" si="271"/>
        <v>0</v>
      </c>
      <c r="AC983" s="106">
        <f t="shared" si="261"/>
        <v>1.8340000000000001</v>
      </c>
      <c r="AD983" s="105">
        <f t="shared" si="272"/>
        <v>5.6283393330080314</v>
      </c>
    </row>
    <row r="984" spans="1:30" x14ac:dyDescent="0.2">
      <c r="A984" s="101">
        <v>39698</v>
      </c>
      <c r="B984" s="113" t="s">
        <v>121</v>
      </c>
      <c r="C984" s="103">
        <v>0</v>
      </c>
      <c r="D984" s="104">
        <f t="shared" si="273"/>
        <v>0</v>
      </c>
      <c r="E984" s="103">
        <v>0</v>
      </c>
      <c r="F984" s="104">
        <f t="shared" si="274"/>
        <v>0</v>
      </c>
      <c r="G984" s="103">
        <v>0</v>
      </c>
      <c r="H984" s="104">
        <f t="shared" si="275"/>
        <v>0</v>
      </c>
      <c r="I984" s="103">
        <v>0.96399999999999997</v>
      </c>
      <c r="J984" s="104">
        <f t="shared" si="262"/>
        <v>2.958407370239772</v>
      </c>
      <c r="K984" s="103">
        <v>0</v>
      </c>
      <c r="L984" s="104">
        <f t="shared" si="263"/>
        <v>0</v>
      </c>
      <c r="M984" s="103">
        <v>0</v>
      </c>
      <c r="N984" s="104">
        <f t="shared" si="264"/>
        <v>0</v>
      </c>
      <c r="O984" s="103">
        <v>0</v>
      </c>
      <c r="P984" s="104">
        <f t="shared" si="265"/>
        <v>0</v>
      </c>
      <c r="Q984" s="103">
        <v>0.86799999999999999</v>
      </c>
      <c r="R984" s="104">
        <f t="shared" si="266"/>
        <v>2.6637941881412055</v>
      </c>
      <c r="S984" s="103">
        <v>0</v>
      </c>
      <c r="T984" s="104">
        <f t="shared" si="267"/>
        <v>0</v>
      </c>
      <c r="U984" s="103">
        <v>0</v>
      </c>
      <c r="V984" s="104">
        <f t="shared" si="268"/>
        <v>0</v>
      </c>
      <c r="W984" s="103">
        <v>0</v>
      </c>
      <c r="X984" s="104">
        <f t="shared" si="269"/>
        <v>0</v>
      </c>
      <c r="Y984" s="103">
        <v>0</v>
      </c>
      <c r="Z984" s="104">
        <f t="shared" si="270"/>
        <v>0</v>
      </c>
      <c r="AA984" s="103">
        <v>0</v>
      </c>
      <c r="AB984" s="105">
        <f t="shared" si="271"/>
        <v>0</v>
      </c>
      <c r="AC984" s="106">
        <f t="shared" si="261"/>
        <v>1.8319999999999999</v>
      </c>
      <c r="AD984" s="105">
        <f t="shared" si="272"/>
        <v>5.6222015583809775</v>
      </c>
    </row>
    <row r="985" spans="1:30" x14ac:dyDescent="0.2">
      <c r="A985" s="101">
        <v>39699</v>
      </c>
      <c r="B985" s="113" t="s">
        <v>122</v>
      </c>
      <c r="C985" s="103">
        <v>0</v>
      </c>
      <c r="D985" s="104">
        <f t="shared" si="273"/>
        <v>0</v>
      </c>
      <c r="E985" s="103">
        <v>0</v>
      </c>
      <c r="F985" s="104">
        <f t="shared" si="274"/>
        <v>0</v>
      </c>
      <c r="G985" s="103">
        <v>0</v>
      </c>
      <c r="H985" s="104">
        <f t="shared" si="275"/>
        <v>0</v>
      </c>
      <c r="I985" s="103">
        <v>0.96599999999999997</v>
      </c>
      <c r="J985" s="104">
        <f t="shared" si="262"/>
        <v>2.9645451448668259</v>
      </c>
      <c r="K985" s="103">
        <v>0</v>
      </c>
      <c r="L985" s="104">
        <f t="shared" si="263"/>
        <v>0</v>
      </c>
      <c r="M985" s="103">
        <v>0</v>
      </c>
      <c r="N985" s="104">
        <f t="shared" si="264"/>
        <v>0</v>
      </c>
      <c r="O985" s="103">
        <v>0</v>
      </c>
      <c r="P985" s="104">
        <f t="shared" si="265"/>
        <v>0</v>
      </c>
      <c r="Q985" s="103">
        <v>0.86699999999999999</v>
      </c>
      <c r="R985" s="104">
        <f t="shared" si="266"/>
        <v>2.660725300827679</v>
      </c>
      <c r="S985" s="103">
        <v>0</v>
      </c>
      <c r="T985" s="104">
        <f t="shared" si="267"/>
        <v>0</v>
      </c>
      <c r="U985" s="103">
        <v>1E-3</v>
      </c>
      <c r="V985" s="104">
        <f t="shared" si="268"/>
        <v>3.0688873135267347E-3</v>
      </c>
      <c r="W985" s="103">
        <v>0</v>
      </c>
      <c r="X985" s="104">
        <f t="shared" si="269"/>
        <v>0</v>
      </c>
      <c r="Y985" s="103">
        <v>3.0000000000000001E-3</v>
      </c>
      <c r="Z985" s="104">
        <f t="shared" si="270"/>
        <v>9.2066619405802037E-3</v>
      </c>
      <c r="AA985" s="103">
        <v>0</v>
      </c>
      <c r="AB985" s="105">
        <f t="shared" si="271"/>
        <v>0</v>
      </c>
      <c r="AC985" s="106">
        <f t="shared" si="261"/>
        <v>1.8369999999999997</v>
      </c>
      <c r="AD985" s="105">
        <f t="shared" si="272"/>
        <v>5.6375459949486109</v>
      </c>
    </row>
    <row r="986" spans="1:30" x14ac:dyDescent="0.2">
      <c r="A986" s="101">
        <v>39700</v>
      </c>
      <c r="B986" s="113" t="s">
        <v>123</v>
      </c>
      <c r="C986" s="103">
        <v>0</v>
      </c>
      <c r="D986" s="104">
        <f t="shared" si="273"/>
        <v>0</v>
      </c>
      <c r="E986" s="103">
        <v>0</v>
      </c>
      <c r="F986" s="104">
        <f t="shared" si="274"/>
        <v>0</v>
      </c>
      <c r="G986" s="103">
        <v>0</v>
      </c>
      <c r="H986" s="104">
        <f t="shared" si="275"/>
        <v>0</v>
      </c>
      <c r="I986" s="103">
        <v>0.96699999999999997</v>
      </c>
      <c r="J986" s="104">
        <f t="shared" si="262"/>
        <v>2.9676140321803524</v>
      </c>
      <c r="K986" s="103">
        <v>0</v>
      </c>
      <c r="L986" s="104">
        <f t="shared" si="263"/>
        <v>0</v>
      </c>
      <c r="M986" s="103">
        <v>0</v>
      </c>
      <c r="N986" s="104">
        <f t="shared" si="264"/>
        <v>0</v>
      </c>
      <c r="O986" s="103">
        <v>0</v>
      </c>
      <c r="P986" s="104">
        <f t="shared" si="265"/>
        <v>0</v>
      </c>
      <c r="Q986" s="103">
        <v>0.874</v>
      </c>
      <c r="R986" s="104">
        <f t="shared" si="266"/>
        <v>2.6822075120223658</v>
      </c>
      <c r="S986" s="103">
        <v>0</v>
      </c>
      <c r="T986" s="104">
        <f t="shared" si="267"/>
        <v>0</v>
      </c>
      <c r="U986" s="103">
        <v>0</v>
      </c>
      <c r="V986" s="104">
        <f t="shared" si="268"/>
        <v>0</v>
      </c>
      <c r="W986" s="103">
        <v>0</v>
      </c>
      <c r="X986" s="104">
        <f t="shared" si="269"/>
        <v>0</v>
      </c>
      <c r="Y986" s="103">
        <v>0</v>
      </c>
      <c r="Z986" s="104">
        <f t="shared" si="270"/>
        <v>0</v>
      </c>
      <c r="AA986" s="103">
        <v>0</v>
      </c>
      <c r="AB986" s="105">
        <f t="shared" si="271"/>
        <v>0</v>
      </c>
      <c r="AC986" s="106">
        <f t="shared" si="261"/>
        <v>1.841</v>
      </c>
      <c r="AD986" s="105">
        <f t="shared" si="272"/>
        <v>5.6498215442027186</v>
      </c>
    </row>
    <row r="987" spans="1:30" x14ac:dyDescent="0.2">
      <c r="A987" s="101">
        <v>39701</v>
      </c>
      <c r="B987" s="113" t="s">
        <v>124</v>
      </c>
      <c r="C987" s="103">
        <v>0</v>
      </c>
      <c r="D987" s="104">
        <f t="shared" si="273"/>
        <v>0</v>
      </c>
      <c r="E987" s="103">
        <v>0</v>
      </c>
      <c r="F987" s="104">
        <f t="shared" si="274"/>
        <v>0</v>
      </c>
      <c r="G987" s="103">
        <v>0</v>
      </c>
      <c r="H987" s="104">
        <f t="shared" si="275"/>
        <v>0</v>
      </c>
      <c r="I987" s="103">
        <v>0.96699999999999997</v>
      </c>
      <c r="J987" s="104">
        <f t="shared" si="262"/>
        <v>2.9676140321803524</v>
      </c>
      <c r="K987" s="103">
        <v>0</v>
      </c>
      <c r="L987" s="104">
        <f t="shared" si="263"/>
        <v>0</v>
      </c>
      <c r="M987" s="103">
        <v>0</v>
      </c>
      <c r="N987" s="104">
        <f t="shared" si="264"/>
        <v>0</v>
      </c>
      <c r="O987" s="103">
        <v>0</v>
      </c>
      <c r="P987" s="104">
        <f t="shared" si="265"/>
        <v>0</v>
      </c>
      <c r="Q987" s="103">
        <v>0.872</v>
      </c>
      <c r="R987" s="104">
        <f t="shared" si="266"/>
        <v>2.6760697373953124</v>
      </c>
      <c r="S987" s="103">
        <v>0</v>
      </c>
      <c r="T987" s="104">
        <f t="shared" si="267"/>
        <v>0</v>
      </c>
      <c r="U987" s="103">
        <v>0</v>
      </c>
      <c r="V987" s="104">
        <f t="shared" si="268"/>
        <v>0</v>
      </c>
      <c r="W987" s="103">
        <v>0</v>
      </c>
      <c r="X987" s="104">
        <f t="shared" si="269"/>
        <v>0</v>
      </c>
      <c r="Y987" s="103">
        <v>0</v>
      </c>
      <c r="Z987" s="104">
        <f t="shared" si="270"/>
        <v>0</v>
      </c>
      <c r="AA987" s="103">
        <v>0</v>
      </c>
      <c r="AB987" s="105">
        <f t="shared" si="271"/>
        <v>0</v>
      </c>
      <c r="AC987" s="106">
        <f t="shared" si="261"/>
        <v>1.839</v>
      </c>
      <c r="AD987" s="105">
        <f t="shared" si="272"/>
        <v>5.6436837695756648</v>
      </c>
    </row>
    <row r="988" spans="1:30" x14ac:dyDescent="0.2">
      <c r="A988" s="101">
        <v>39702</v>
      </c>
      <c r="B988" s="113" t="s">
        <v>125</v>
      </c>
      <c r="C988" s="103">
        <v>0</v>
      </c>
      <c r="D988" s="104">
        <f t="shared" si="273"/>
        <v>0</v>
      </c>
      <c r="E988" s="103">
        <v>0</v>
      </c>
      <c r="F988" s="104">
        <f t="shared" si="274"/>
        <v>0</v>
      </c>
      <c r="G988" s="103">
        <v>0</v>
      </c>
      <c r="H988" s="104">
        <f t="shared" si="275"/>
        <v>0</v>
      </c>
      <c r="I988" s="103">
        <v>0.96699999999999997</v>
      </c>
      <c r="J988" s="104">
        <f t="shared" si="262"/>
        <v>2.9676140321803524</v>
      </c>
      <c r="K988" s="103">
        <v>0</v>
      </c>
      <c r="L988" s="104">
        <f t="shared" si="263"/>
        <v>0</v>
      </c>
      <c r="M988" s="103">
        <v>0</v>
      </c>
      <c r="N988" s="104">
        <f t="shared" si="264"/>
        <v>0</v>
      </c>
      <c r="O988" s="103">
        <v>0</v>
      </c>
      <c r="P988" s="104">
        <f t="shared" si="265"/>
        <v>0</v>
      </c>
      <c r="Q988" s="103">
        <v>0.873</v>
      </c>
      <c r="R988" s="104">
        <f t="shared" si="266"/>
        <v>2.6791386247088393</v>
      </c>
      <c r="S988" s="103">
        <v>0</v>
      </c>
      <c r="T988" s="104">
        <f t="shared" si="267"/>
        <v>0</v>
      </c>
      <c r="U988" s="103">
        <v>0</v>
      </c>
      <c r="V988" s="104">
        <f t="shared" si="268"/>
        <v>0</v>
      </c>
      <c r="W988" s="103">
        <v>0</v>
      </c>
      <c r="X988" s="104">
        <f t="shared" si="269"/>
        <v>0</v>
      </c>
      <c r="Y988" s="103">
        <v>0</v>
      </c>
      <c r="Z988" s="104">
        <f t="shared" si="270"/>
        <v>0</v>
      </c>
      <c r="AA988" s="103">
        <v>0</v>
      </c>
      <c r="AB988" s="105">
        <f t="shared" si="271"/>
        <v>0</v>
      </c>
      <c r="AC988" s="106">
        <f t="shared" si="261"/>
        <v>1.8399999999999999</v>
      </c>
      <c r="AD988" s="105">
        <f t="shared" si="272"/>
        <v>5.6467526568891913</v>
      </c>
    </row>
    <row r="989" spans="1:30" x14ac:dyDescent="0.2">
      <c r="A989" s="101">
        <v>39703</v>
      </c>
      <c r="B989" s="113" t="s">
        <v>126</v>
      </c>
      <c r="C989" s="103">
        <v>0</v>
      </c>
      <c r="D989" s="104">
        <f t="shared" si="273"/>
        <v>0</v>
      </c>
      <c r="E989" s="103">
        <v>0</v>
      </c>
      <c r="F989" s="104">
        <f t="shared" si="274"/>
        <v>0</v>
      </c>
      <c r="G989" s="103">
        <v>0</v>
      </c>
      <c r="H989" s="104">
        <f t="shared" si="275"/>
        <v>0</v>
      </c>
      <c r="I989" s="103">
        <v>0.96799999999999997</v>
      </c>
      <c r="J989" s="104">
        <f t="shared" si="262"/>
        <v>2.9706829194938793</v>
      </c>
      <c r="K989" s="103">
        <v>0</v>
      </c>
      <c r="L989" s="104">
        <f t="shared" si="263"/>
        <v>0</v>
      </c>
      <c r="M989" s="103">
        <v>0</v>
      </c>
      <c r="N989" s="104">
        <f t="shared" si="264"/>
        <v>0</v>
      </c>
      <c r="O989" s="103">
        <v>0</v>
      </c>
      <c r="P989" s="104">
        <f t="shared" si="265"/>
        <v>0</v>
      </c>
      <c r="Q989" s="103">
        <v>0.86899999999999999</v>
      </c>
      <c r="R989" s="104">
        <f t="shared" si="266"/>
        <v>2.6668630754547324</v>
      </c>
      <c r="S989" s="103">
        <v>0</v>
      </c>
      <c r="T989" s="104">
        <f t="shared" si="267"/>
        <v>0</v>
      </c>
      <c r="U989" s="103">
        <v>0</v>
      </c>
      <c r="V989" s="104">
        <f t="shared" si="268"/>
        <v>0</v>
      </c>
      <c r="W989" s="103">
        <v>0</v>
      </c>
      <c r="X989" s="104">
        <f t="shared" si="269"/>
        <v>0</v>
      </c>
      <c r="Y989" s="103">
        <v>0</v>
      </c>
      <c r="Z989" s="104">
        <f t="shared" si="270"/>
        <v>0</v>
      </c>
      <c r="AA989" s="103">
        <v>0</v>
      </c>
      <c r="AB989" s="105">
        <f t="shared" si="271"/>
        <v>0</v>
      </c>
      <c r="AC989" s="106">
        <f t="shared" si="261"/>
        <v>1.837</v>
      </c>
      <c r="AD989" s="105">
        <f t="shared" si="272"/>
        <v>5.6375459949486117</v>
      </c>
    </row>
    <row r="990" spans="1:30" x14ac:dyDescent="0.2">
      <c r="A990" s="101">
        <v>39704</v>
      </c>
      <c r="B990" s="113" t="s">
        <v>127</v>
      </c>
      <c r="C990" s="103">
        <v>0</v>
      </c>
      <c r="D990" s="104">
        <f t="shared" si="273"/>
        <v>0</v>
      </c>
      <c r="E990" s="103">
        <v>0</v>
      </c>
      <c r="F990" s="104">
        <f t="shared" si="274"/>
        <v>0</v>
      </c>
      <c r="G990" s="103">
        <v>0</v>
      </c>
      <c r="H990" s="104">
        <f t="shared" si="275"/>
        <v>0</v>
      </c>
      <c r="I990" s="103">
        <v>0.96799999999999997</v>
      </c>
      <c r="J990" s="104">
        <f t="shared" si="262"/>
        <v>2.9706829194938793</v>
      </c>
      <c r="K990" s="103">
        <v>0</v>
      </c>
      <c r="L990" s="104">
        <f t="shared" si="263"/>
        <v>0</v>
      </c>
      <c r="M990" s="103">
        <v>0</v>
      </c>
      <c r="N990" s="104">
        <f t="shared" si="264"/>
        <v>0</v>
      </c>
      <c r="O990" s="103">
        <v>0</v>
      </c>
      <c r="P990" s="104">
        <f t="shared" si="265"/>
        <v>0</v>
      </c>
      <c r="Q990" s="103">
        <v>0.872</v>
      </c>
      <c r="R990" s="104">
        <f t="shared" si="266"/>
        <v>2.6760697373953124</v>
      </c>
      <c r="S990" s="103">
        <v>0</v>
      </c>
      <c r="T990" s="104">
        <f t="shared" si="267"/>
        <v>0</v>
      </c>
      <c r="U990" s="103">
        <v>0</v>
      </c>
      <c r="V990" s="104">
        <f t="shared" si="268"/>
        <v>0</v>
      </c>
      <c r="W990" s="103">
        <v>0</v>
      </c>
      <c r="X990" s="104">
        <f t="shared" si="269"/>
        <v>0</v>
      </c>
      <c r="Y990" s="103">
        <v>7.0000000000000001E-3</v>
      </c>
      <c r="Z990" s="104">
        <f t="shared" si="270"/>
        <v>2.1482211194687142E-2</v>
      </c>
      <c r="AA990" s="103">
        <v>0</v>
      </c>
      <c r="AB990" s="105">
        <f t="shared" si="271"/>
        <v>0</v>
      </c>
      <c r="AC990" s="106">
        <f t="shared" si="261"/>
        <v>1.8469999999999998</v>
      </c>
      <c r="AD990" s="105">
        <f t="shared" si="272"/>
        <v>5.6682348680838786</v>
      </c>
    </row>
    <row r="991" spans="1:30" x14ac:dyDescent="0.2">
      <c r="A991" s="101">
        <v>39705</v>
      </c>
      <c r="B991" s="113" t="s">
        <v>128</v>
      </c>
      <c r="C991" s="103">
        <v>0</v>
      </c>
      <c r="D991" s="104">
        <f t="shared" si="273"/>
        <v>0</v>
      </c>
      <c r="E991" s="103">
        <v>0</v>
      </c>
      <c r="F991" s="104">
        <f t="shared" si="274"/>
        <v>0</v>
      </c>
      <c r="G991" s="103">
        <v>0</v>
      </c>
      <c r="H991" s="104">
        <f t="shared" si="275"/>
        <v>0</v>
      </c>
      <c r="I991" s="103">
        <v>0.96799999999999997</v>
      </c>
      <c r="J991" s="104">
        <f t="shared" si="262"/>
        <v>2.9706829194938793</v>
      </c>
      <c r="K991" s="103">
        <v>0</v>
      </c>
      <c r="L991" s="104">
        <f t="shared" si="263"/>
        <v>0</v>
      </c>
      <c r="M991" s="103">
        <v>0</v>
      </c>
      <c r="N991" s="104">
        <f t="shared" si="264"/>
        <v>0</v>
      </c>
      <c r="O991" s="103">
        <v>0</v>
      </c>
      <c r="P991" s="104">
        <f t="shared" si="265"/>
        <v>0</v>
      </c>
      <c r="Q991" s="103">
        <v>0.874</v>
      </c>
      <c r="R991" s="104">
        <f t="shared" si="266"/>
        <v>2.6822075120223658</v>
      </c>
      <c r="S991" s="103">
        <v>0</v>
      </c>
      <c r="T991" s="104">
        <f t="shared" si="267"/>
        <v>0</v>
      </c>
      <c r="U991" s="103">
        <v>0</v>
      </c>
      <c r="V991" s="104">
        <f t="shared" si="268"/>
        <v>0</v>
      </c>
      <c r="W991" s="103">
        <v>0</v>
      </c>
      <c r="X991" s="104">
        <f t="shared" si="269"/>
        <v>0</v>
      </c>
      <c r="Y991" s="103">
        <v>0</v>
      </c>
      <c r="Z991" s="104">
        <f t="shared" si="270"/>
        <v>0</v>
      </c>
      <c r="AA991" s="103">
        <v>0</v>
      </c>
      <c r="AB991" s="105">
        <f t="shared" si="271"/>
        <v>0</v>
      </c>
      <c r="AC991" s="106">
        <f t="shared" si="261"/>
        <v>1.8420000000000001</v>
      </c>
      <c r="AD991" s="105">
        <f t="shared" si="272"/>
        <v>5.6528904315162452</v>
      </c>
    </row>
    <row r="992" spans="1:30" x14ac:dyDescent="0.2">
      <c r="A992" s="101">
        <v>39706</v>
      </c>
      <c r="B992" s="113" t="s">
        <v>129</v>
      </c>
      <c r="C992" s="103">
        <v>0</v>
      </c>
      <c r="D992" s="104">
        <f t="shared" si="273"/>
        <v>0</v>
      </c>
      <c r="E992" s="103">
        <v>0</v>
      </c>
      <c r="F992" s="104">
        <f t="shared" si="274"/>
        <v>0</v>
      </c>
      <c r="G992" s="103">
        <v>0</v>
      </c>
      <c r="H992" s="104">
        <f t="shared" si="275"/>
        <v>0</v>
      </c>
      <c r="I992" s="103">
        <v>0.96699999999999997</v>
      </c>
      <c r="J992" s="104">
        <f t="shared" si="262"/>
        <v>2.9676140321803524</v>
      </c>
      <c r="K992" s="103">
        <v>0</v>
      </c>
      <c r="L992" s="104">
        <f t="shared" si="263"/>
        <v>0</v>
      </c>
      <c r="M992" s="103">
        <v>0.77</v>
      </c>
      <c r="N992" s="104">
        <f t="shared" si="264"/>
        <v>2.3630432314155856</v>
      </c>
      <c r="O992" s="103">
        <v>0</v>
      </c>
      <c r="P992" s="104">
        <f t="shared" si="265"/>
        <v>0</v>
      </c>
      <c r="Q992" s="103">
        <v>0.46200000000000002</v>
      </c>
      <c r="R992" s="104">
        <f t="shared" si="266"/>
        <v>1.4178259388493515</v>
      </c>
      <c r="S992" s="103">
        <v>0</v>
      </c>
      <c r="T992" s="104">
        <f t="shared" si="267"/>
        <v>0</v>
      </c>
      <c r="U992" s="103">
        <v>0</v>
      </c>
      <c r="V992" s="104">
        <f t="shared" si="268"/>
        <v>0</v>
      </c>
      <c r="W992" s="103">
        <v>0</v>
      </c>
      <c r="X992" s="104">
        <f t="shared" si="269"/>
        <v>0</v>
      </c>
      <c r="Y992" s="103">
        <v>0</v>
      </c>
      <c r="Z992" s="104">
        <f t="shared" si="270"/>
        <v>0</v>
      </c>
      <c r="AA992" s="103">
        <v>0</v>
      </c>
      <c r="AB992" s="105">
        <f t="shared" si="271"/>
        <v>0</v>
      </c>
      <c r="AC992" s="106">
        <f t="shared" si="261"/>
        <v>2.1990000000000003</v>
      </c>
      <c r="AD992" s="105">
        <f t="shared" si="272"/>
        <v>6.748483202445291</v>
      </c>
    </row>
    <row r="993" spans="1:30" x14ac:dyDescent="0.2">
      <c r="A993" s="101">
        <v>39707</v>
      </c>
      <c r="B993" s="113" t="s">
        <v>130</v>
      </c>
      <c r="C993" s="103">
        <v>0.63300000000000001</v>
      </c>
      <c r="D993" s="104">
        <f t="shared" si="273"/>
        <v>1.942605669462423</v>
      </c>
      <c r="E993" s="103">
        <v>0</v>
      </c>
      <c r="F993" s="104">
        <f t="shared" si="274"/>
        <v>0</v>
      </c>
      <c r="G993" s="103">
        <v>0</v>
      </c>
      <c r="H993" s="104">
        <f t="shared" si="275"/>
        <v>0</v>
      </c>
      <c r="I993" s="103">
        <v>0.95299999999999996</v>
      </c>
      <c r="J993" s="104">
        <f t="shared" si="262"/>
        <v>2.9246496097909782</v>
      </c>
      <c r="K993" s="103">
        <v>0</v>
      </c>
      <c r="L993" s="104">
        <f t="shared" si="263"/>
        <v>0</v>
      </c>
      <c r="M993" s="103">
        <v>0.61099999999999999</v>
      </c>
      <c r="N993" s="104">
        <f t="shared" si="264"/>
        <v>1.8750901485648348</v>
      </c>
      <c r="O993" s="103">
        <v>0</v>
      </c>
      <c r="P993" s="104">
        <f t="shared" si="265"/>
        <v>0</v>
      </c>
      <c r="Q993" s="103">
        <v>7.3999999999999996E-2</v>
      </c>
      <c r="R993" s="104">
        <f t="shared" si="266"/>
        <v>0.22709766120097835</v>
      </c>
      <c r="S993" s="103">
        <v>0</v>
      </c>
      <c r="T993" s="104">
        <f t="shared" si="267"/>
        <v>0</v>
      </c>
      <c r="U993" s="103">
        <v>0</v>
      </c>
      <c r="V993" s="104">
        <f t="shared" si="268"/>
        <v>0</v>
      </c>
      <c r="W993" s="103">
        <v>0</v>
      </c>
      <c r="X993" s="104">
        <f t="shared" si="269"/>
        <v>0</v>
      </c>
      <c r="Y993" s="103">
        <v>0.53700000000000003</v>
      </c>
      <c r="Z993" s="104">
        <f t="shared" si="270"/>
        <v>1.6479924873638565</v>
      </c>
      <c r="AA993" s="103">
        <v>4.5999999999999999E-2</v>
      </c>
      <c r="AB993" s="105">
        <f t="shared" si="271"/>
        <v>0.14116881642222978</v>
      </c>
      <c r="AC993" s="106">
        <f t="shared" si="261"/>
        <v>2.8539999999999996</v>
      </c>
      <c r="AD993" s="105">
        <f t="shared" si="272"/>
        <v>8.7586043928052995</v>
      </c>
    </row>
    <row r="994" spans="1:30" x14ac:dyDescent="0.2">
      <c r="A994" s="101">
        <v>39708</v>
      </c>
      <c r="B994" s="113" t="s">
        <v>131</v>
      </c>
      <c r="C994" s="103">
        <v>1.597</v>
      </c>
      <c r="D994" s="104">
        <f t="shared" si="273"/>
        <v>4.9010130397021952</v>
      </c>
      <c r="E994" s="103">
        <v>0</v>
      </c>
      <c r="F994" s="104">
        <f t="shared" si="274"/>
        <v>0</v>
      </c>
      <c r="G994" s="103">
        <v>0</v>
      </c>
      <c r="H994" s="104">
        <f t="shared" si="275"/>
        <v>0</v>
      </c>
      <c r="I994" s="103">
        <v>0.95499999999999996</v>
      </c>
      <c r="J994" s="104">
        <f t="shared" si="262"/>
        <v>2.9307873844180317</v>
      </c>
      <c r="K994" s="103">
        <v>0</v>
      </c>
      <c r="L994" s="104">
        <f t="shared" si="263"/>
        <v>0</v>
      </c>
      <c r="M994" s="103">
        <v>2E-3</v>
      </c>
      <c r="N994" s="104">
        <f t="shared" si="264"/>
        <v>6.1377746270534694E-3</v>
      </c>
      <c r="O994" s="103">
        <v>0</v>
      </c>
      <c r="P994" s="104">
        <f t="shared" si="265"/>
        <v>0</v>
      </c>
      <c r="Q994" s="103">
        <v>0</v>
      </c>
      <c r="R994" s="104">
        <f t="shared" si="266"/>
        <v>0</v>
      </c>
      <c r="S994" s="103">
        <v>0</v>
      </c>
      <c r="T994" s="104">
        <f t="shared" si="267"/>
        <v>0</v>
      </c>
      <c r="U994" s="103">
        <v>0</v>
      </c>
      <c r="V994" s="104">
        <f t="shared" si="268"/>
        <v>0</v>
      </c>
      <c r="W994" s="103">
        <v>0</v>
      </c>
      <c r="X994" s="104">
        <f t="shared" si="269"/>
        <v>0</v>
      </c>
      <c r="Y994" s="103">
        <v>3.5000000000000003E-2</v>
      </c>
      <c r="Z994" s="104">
        <f t="shared" si="270"/>
        <v>0.10741105597343571</v>
      </c>
      <c r="AA994" s="103">
        <v>1.651</v>
      </c>
      <c r="AB994" s="105">
        <f t="shared" si="271"/>
        <v>5.0667329546326387</v>
      </c>
      <c r="AC994" s="106">
        <f t="shared" si="261"/>
        <v>4.24</v>
      </c>
      <c r="AD994" s="105">
        <f t="shared" si="272"/>
        <v>13.012082209353355</v>
      </c>
    </row>
    <row r="995" spans="1:30" x14ac:dyDescent="0.2">
      <c r="A995" s="101">
        <v>39709</v>
      </c>
      <c r="B995" s="113" t="s">
        <v>132</v>
      </c>
      <c r="C995" s="103">
        <v>0.75700000000000001</v>
      </c>
      <c r="D995" s="104">
        <f t="shared" si="273"/>
        <v>2.3231476963397379</v>
      </c>
      <c r="E995" s="103">
        <v>0</v>
      </c>
      <c r="F995" s="104">
        <f t="shared" si="274"/>
        <v>0</v>
      </c>
      <c r="G995" s="103">
        <v>0</v>
      </c>
      <c r="H995" s="104">
        <f t="shared" si="275"/>
        <v>0</v>
      </c>
      <c r="I995" s="103">
        <v>0.95799999999999996</v>
      </c>
      <c r="J995" s="104">
        <f t="shared" si="262"/>
        <v>2.9399940463586116</v>
      </c>
      <c r="K995" s="103">
        <v>0</v>
      </c>
      <c r="L995" s="104">
        <f t="shared" si="263"/>
        <v>0</v>
      </c>
      <c r="M995" s="103">
        <v>2E-3</v>
      </c>
      <c r="N995" s="104">
        <f t="shared" si="264"/>
        <v>6.1377746270534694E-3</v>
      </c>
      <c r="O995" s="103">
        <v>0.76600000000000001</v>
      </c>
      <c r="P995" s="104">
        <f t="shared" si="265"/>
        <v>2.3507676821614787</v>
      </c>
      <c r="Q995" s="103">
        <v>0.54800000000000004</v>
      </c>
      <c r="R995" s="104">
        <f t="shared" si="266"/>
        <v>1.6817502478126505</v>
      </c>
      <c r="S995" s="103">
        <v>0</v>
      </c>
      <c r="T995" s="104">
        <f t="shared" si="267"/>
        <v>0</v>
      </c>
      <c r="U995" s="103">
        <v>0</v>
      </c>
      <c r="V995" s="104">
        <f t="shared" si="268"/>
        <v>0</v>
      </c>
      <c r="W995" s="103">
        <v>0</v>
      </c>
      <c r="X995" s="104">
        <f t="shared" si="269"/>
        <v>0</v>
      </c>
      <c r="Y995" s="103">
        <v>0.38800000000000001</v>
      </c>
      <c r="Z995" s="104">
        <f t="shared" si="270"/>
        <v>1.190728277648373</v>
      </c>
      <c r="AA995" s="103">
        <v>1.504</v>
      </c>
      <c r="AB995" s="105">
        <f t="shared" si="271"/>
        <v>4.6156065195442091</v>
      </c>
      <c r="AC995" s="106">
        <f t="shared" ref="AC995:AC1058" si="276">C995+E995+G995+I995+K995+M995+O995+Q995+S995+U995+W995+Y995+AA995</f>
        <v>4.923</v>
      </c>
      <c r="AD995" s="105">
        <f t="shared" si="272"/>
        <v>15.108132244492115</v>
      </c>
    </row>
    <row r="996" spans="1:30" x14ac:dyDescent="0.2">
      <c r="A996" s="101">
        <v>39710</v>
      </c>
      <c r="B996" s="113" t="s">
        <v>133</v>
      </c>
      <c r="C996" s="103">
        <v>0</v>
      </c>
      <c r="D996" s="104">
        <f t="shared" si="273"/>
        <v>0</v>
      </c>
      <c r="E996" s="103">
        <v>0</v>
      </c>
      <c r="F996" s="104">
        <f t="shared" si="274"/>
        <v>0</v>
      </c>
      <c r="G996" s="103">
        <v>0</v>
      </c>
      <c r="H996" s="104">
        <f t="shared" si="275"/>
        <v>0</v>
      </c>
      <c r="I996" s="103">
        <v>0.95899999999999996</v>
      </c>
      <c r="J996" s="104">
        <f t="shared" si="262"/>
        <v>2.9430629336721386</v>
      </c>
      <c r="K996" s="103">
        <v>0</v>
      </c>
      <c r="L996" s="104">
        <f t="shared" si="263"/>
        <v>0</v>
      </c>
      <c r="M996" s="103">
        <v>0</v>
      </c>
      <c r="N996" s="104">
        <f t="shared" si="264"/>
        <v>0</v>
      </c>
      <c r="O996" s="103">
        <v>1.4450000000000001</v>
      </c>
      <c r="P996" s="104">
        <f t="shared" si="265"/>
        <v>4.4345421680461312</v>
      </c>
      <c r="Q996" s="103">
        <v>0.9</v>
      </c>
      <c r="R996" s="104">
        <f t="shared" si="266"/>
        <v>2.7619985821740611</v>
      </c>
      <c r="S996" s="103">
        <v>0</v>
      </c>
      <c r="T996" s="104">
        <f t="shared" si="267"/>
        <v>0</v>
      </c>
      <c r="U996" s="103">
        <v>0.36</v>
      </c>
      <c r="V996" s="104">
        <f t="shared" si="268"/>
        <v>1.1047994328696245</v>
      </c>
      <c r="W996" s="103">
        <v>0.13600000000000001</v>
      </c>
      <c r="X996" s="104">
        <f t="shared" si="269"/>
        <v>0.41736867463963589</v>
      </c>
      <c r="Y996" s="103">
        <v>4.8000000000000001E-2</v>
      </c>
      <c r="Z996" s="104">
        <f t="shared" si="270"/>
        <v>0.14730659104928326</v>
      </c>
      <c r="AA996" s="103">
        <v>1.05</v>
      </c>
      <c r="AB996" s="105">
        <f t="shared" si="271"/>
        <v>3.2223316792030712</v>
      </c>
      <c r="AC996" s="106">
        <f t="shared" si="276"/>
        <v>4.8979999999999997</v>
      </c>
      <c r="AD996" s="105">
        <f t="shared" si="272"/>
        <v>15.031410061653947</v>
      </c>
    </row>
    <row r="997" spans="1:30" x14ac:dyDescent="0.2">
      <c r="A997" s="101">
        <v>39711</v>
      </c>
      <c r="B997" s="113" t="s">
        <v>134</v>
      </c>
      <c r="C997" s="103">
        <v>0</v>
      </c>
      <c r="D997" s="104">
        <f t="shared" si="273"/>
        <v>0</v>
      </c>
      <c r="E997" s="103">
        <v>0</v>
      </c>
      <c r="F997" s="104">
        <f t="shared" si="274"/>
        <v>0</v>
      </c>
      <c r="G997" s="103">
        <v>0</v>
      </c>
      <c r="H997" s="104">
        <f t="shared" si="275"/>
        <v>0</v>
      </c>
      <c r="I997" s="103">
        <v>0.95899999999999996</v>
      </c>
      <c r="J997" s="104">
        <f t="shared" si="262"/>
        <v>2.9430629336721386</v>
      </c>
      <c r="K997" s="103">
        <v>0</v>
      </c>
      <c r="L997" s="104">
        <f t="shared" si="263"/>
        <v>0</v>
      </c>
      <c r="M997" s="103">
        <v>0</v>
      </c>
      <c r="N997" s="104">
        <f t="shared" si="264"/>
        <v>0</v>
      </c>
      <c r="O997" s="103">
        <v>1.4259999999999999</v>
      </c>
      <c r="P997" s="104">
        <f t="shared" si="265"/>
        <v>4.3762333090891232</v>
      </c>
      <c r="Q997" s="103">
        <v>0.88900000000000001</v>
      </c>
      <c r="R997" s="104">
        <f t="shared" si="266"/>
        <v>2.7282408217252669</v>
      </c>
      <c r="S997" s="103">
        <v>0</v>
      </c>
      <c r="T997" s="104">
        <f t="shared" si="267"/>
        <v>0</v>
      </c>
      <c r="U997" s="103">
        <v>0.48199999999999998</v>
      </c>
      <c r="V997" s="104">
        <f t="shared" si="268"/>
        <v>1.479203685119886</v>
      </c>
      <c r="W997" s="103">
        <v>0.53</v>
      </c>
      <c r="X997" s="104">
        <f t="shared" si="269"/>
        <v>1.6265102761691694</v>
      </c>
      <c r="Y997" s="103">
        <v>0.73699999999999999</v>
      </c>
      <c r="Z997" s="104">
        <f t="shared" si="270"/>
        <v>2.2617699500692034</v>
      </c>
      <c r="AA997" s="103">
        <v>0</v>
      </c>
      <c r="AB997" s="105">
        <f t="shared" si="271"/>
        <v>0</v>
      </c>
      <c r="AC997" s="106">
        <f t="shared" si="276"/>
        <v>5.0230000000000006</v>
      </c>
      <c r="AD997" s="105">
        <f t="shared" si="272"/>
        <v>15.41502097584479</v>
      </c>
    </row>
    <row r="998" spans="1:30" x14ac:dyDescent="0.2">
      <c r="A998" s="101">
        <v>39712</v>
      </c>
      <c r="B998" s="113" t="s">
        <v>135</v>
      </c>
      <c r="C998" s="103">
        <v>0</v>
      </c>
      <c r="D998" s="104">
        <f t="shared" si="273"/>
        <v>0</v>
      </c>
      <c r="E998" s="103">
        <v>0</v>
      </c>
      <c r="F998" s="104">
        <f t="shared" si="274"/>
        <v>0</v>
      </c>
      <c r="G998" s="103">
        <v>0</v>
      </c>
      <c r="H998" s="104">
        <f t="shared" si="275"/>
        <v>0</v>
      </c>
      <c r="I998" s="103">
        <v>0.95699999999999996</v>
      </c>
      <c r="J998" s="104">
        <f t="shared" si="262"/>
        <v>2.9369251590450851</v>
      </c>
      <c r="K998" s="103">
        <v>0</v>
      </c>
      <c r="L998" s="104">
        <f t="shared" si="263"/>
        <v>0</v>
      </c>
      <c r="M998" s="103">
        <v>0</v>
      </c>
      <c r="N998" s="104">
        <f t="shared" si="264"/>
        <v>0</v>
      </c>
      <c r="O998" s="103">
        <v>1.0820000000000001</v>
      </c>
      <c r="P998" s="104">
        <f t="shared" si="265"/>
        <v>3.3205360732359268</v>
      </c>
      <c r="Q998" s="103">
        <v>0.88100000000000001</v>
      </c>
      <c r="R998" s="104">
        <f t="shared" si="266"/>
        <v>2.7036897232170531</v>
      </c>
      <c r="S998" s="103">
        <v>0</v>
      </c>
      <c r="T998" s="104">
        <f t="shared" si="267"/>
        <v>0</v>
      </c>
      <c r="U998" s="103">
        <v>0</v>
      </c>
      <c r="V998" s="104">
        <f t="shared" si="268"/>
        <v>0</v>
      </c>
      <c r="W998" s="103">
        <v>1.25</v>
      </c>
      <c r="X998" s="104">
        <f t="shared" si="269"/>
        <v>3.8361091419084183</v>
      </c>
      <c r="Y998" s="103">
        <v>0</v>
      </c>
      <c r="Z998" s="104">
        <f t="shared" si="270"/>
        <v>0</v>
      </c>
      <c r="AA998" s="103">
        <v>0</v>
      </c>
      <c r="AB998" s="105">
        <f t="shared" si="271"/>
        <v>0</v>
      </c>
      <c r="AC998" s="106">
        <f t="shared" si="276"/>
        <v>4.17</v>
      </c>
      <c r="AD998" s="105">
        <f t="shared" si="272"/>
        <v>12.797260097406483</v>
      </c>
    </row>
    <row r="999" spans="1:30" x14ac:dyDescent="0.2">
      <c r="A999" s="101">
        <v>39713</v>
      </c>
      <c r="B999" s="113" t="s">
        <v>136</v>
      </c>
      <c r="C999" s="103">
        <v>0</v>
      </c>
      <c r="D999" s="104">
        <f t="shared" si="273"/>
        <v>0</v>
      </c>
      <c r="E999" s="103">
        <v>0</v>
      </c>
      <c r="F999" s="104">
        <f t="shared" si="274"/>
        <v>0</v>
      </c>
      <c r="G999" s="103">
        <v>0</v>
      </c>
      <c r="H999" s="104">
        <f t="shared" si="275"/>
        <v>0</v>
      </c>
      <c r="I999" s="103">
        <v>0.95299999999999996</v>
      </c>
      <c r="J999" s="104">
        <f t="shared" si="262"/>
        <v>2.9246496097909782</v>
      </c>
      <c r="K999" s="103">
        <v>0</v>
      </c>
      <c r="L999" s="104">
        <f t="shared" si="263"/>
        <v>0</v>
      </c>
      <c r="M999" s="103">
        <v>0.91500000000000004</v>
      </c>
      <c r="N999" s="104">
        <f t="shared" si="264"/>
        <v>2.8080318918769622</v>
      </c>
      <c r="O999" s="103">
        <v>0.157</v>
      </c>
      <c r="P999" s="104">
        <f t="shared" si="265"/>
        <v>0.48181530822369734</v>
      </c>
      <c r="Q999" s="103">
        <v>0.89600000000000002</v>
      </c>
      <c r="R999" s="104">
        <f t="shared" si="266"/>
        <v>2.7497230329199542</v>
      </c>
      <c r="S999" s="103">
        <v>0</v>
      </c>
      <c r="T999" s="104">
        <f t="shared" si="267"/>
        <v>0</v>
      </c>
      <c r="U999" s="103">
        <v>0.55500000000000005</v>
      </c>
      <c r="V999" s="104">
        <f t="shared" si="268"/>
        <v>1.7032324590073378</v>
      </c>
      <c r="W999" s="103">
        <v>1.24</v>
      </c>
      <c r="X999" s="104">
        <f t="shared" si="269"/>
        <v>3.8054202687731511</v>
      </c>
      <c r="Y999" s="103">
        <v>0</v>
      </c>
      <c r="Z999" s="104">
        <f t="shared" si="270"/>
        <v>0</v>
      </c>
      <c r="AA999" s="103">
        <v>0.63200000000000001</v>
      </c>
      <c r="AB999" s="105">
        <f t="shared" si="271"/>
        <v>1.9395367821488962</v>
      </c>
      <c r="AC999" s="106">
        <f t="shared" si="276"/>
        <v>5.3479999999999999</v>
      </c>
      <c r="AD999" s="105">
        <f t="shared" si="272"/>
        <v>16.412409352740976</v>
      </c>
    </row>
    <row r="1000" spans="1:30" x14ac:dyDescent="0.2">
      <c r="A1000" s="101">
        <v>39714</v>
      </c>
      <c r="B1000" s="113" t="s">
        <v>137</v>
      </c>
      <c r="C1000" s="103">
        <v>0</v>
      </c>
      <c r="D1000" s="104">
        <f t="shared" si="273"/>
        <v>0</v>
      </c>
      <c r="E1000" s="103">
        <v>0</v>
      </c>
      <c r="F1000" s="104">
        <f t="shared" si="274"/>
        <v>0</v>
      </c>
      <c r="G1000" s="103">
        <v>0</v>
      </c>
      <c r="H1000" s="104">
        <f t="shared" si="275"/>
        <v>0</v>
      </c>
      <c r="I1000" s="103">
        <v>0.93500000000000005</v>
      </c>
      <c r="J1000" s="104">
        <f t="shared" si="262"/>
        <v>2.8694096381474967</v>
      </c>
      <c r="K1000" s="103">
        <v>0</v>
      </c>
      <c r="L1000" s="104">
        <f t="shared" si="263"/>
        <v>0</v>
      </c>
      <c r="M1000" s="103">
        <v>1.6080000000000001</v>
      </c>
      <c r="N1000" s="104">
        <f t="shared" si="264"/>
        <v>4.9347708001509893</v>
      </c>
      <c r="O1000" s="103">
        <v>0</v>
      </c>
      <c r="P1000" s="104">
        <f t="shared" si="265"/>
        <v>0</v>
      </c>
      <c r="Q1000" s="103">
        <v>0.89400000000000002</v>
      </c>
      <c r="R1000" s="104">
        <f t="shared" si="266"/>
        <v>2.7435852582929008</v>
      </c>
      <c r="S1000" s="103">
        <v>0</v>
      </c>
      <c r="T1000" s="104">
        <f t="shared" si="267"/>
        <v>0</v>
      </c>
      <c r="U1000" s="103">
        <v>1.51</v>
      </c>
      <c r="V1000" s="104">
        <f t="shared" si="268"/>
        <v>4.634019843425369</v>
      </c>
      <c r="W1000" s="103">
        <v>1.228</v>
      </c>
      <c r="X1000" s="104">
        <f t="shared" si="269"/>
        <v>3.76859362101083</v>
      </c>
      <c r="Y1000" s="103">
        <v>0</v>
      </c>
      <c r="Z1000" s="104">
        <f t="shared" si="270"/>
        <v>0</v>
      </c>
      <c r="AA1000" s="103">
        <v>0.40100000000000002</v>
      </c>
      <c r="AB1000" s="105">
        <f t="shared" si="271"/>
        <v>1.2306238127242206</v>
      </c>
      <c r="AC1000" s="106">
        <f t="shared" si="276"/>
        <v>6.5759999999999996</v>
      </c>
      <c r="AD1000" s="105">
        <f t="shared" si="272"/>
        <v>20.181002973751806</v>
      </c>
    </row>
    <row r="1001" spans="1:30" x14ac:dyDescent="0.2">
      <c r="A1001" s="101">
        <v>39715</v>
      </c>
      <c r="B1001" s="113" t="s">
        <v>138</v>
      </c>
      <c r="C1001" s="103">
        <v>0</v>
      </c>
      <c r="D1001" s="104">
        <f t="shared" si="273"/>
        <v>0</v>
      </c>
      <c r="E1001" s="103">
        <v>0</v>
      </c>
      <c r="F1001" s="104">
        <f t="shared" si="274"/>
        <v>0</v>
      </c>
      <c r="G1001" s="103">
        <v>0</v>
      </c>
      <c r="H1001" s="104">
        <f t="shared" si="275"/>
        <v>0</v>
      </c>
      <c r="I1001" s="103">
        <v>0.92100000000000004</v>
      </c>
      <c r="J1001" s="104">
        <f t="shared" si="262"/>
        <v>2.8264452157581226</v>
      </c>
      <c r="K1001" s="103">
        <v>0</v>
      </c>
      <c r="L1001" s="104">
        <f t="shared" si="263"/>
        <v>0</v>
      </c>
      <c r="M1001" s="103">
        <v>1.5780000000000001</v>
      </c>
      <c r="N1001" s="104">
        <f t="shared" si="264"/>
        <v>4.8427041807451872</v>
      </c>
      <c r="O1001" s="103">
        <v>0</v>
      </c>
      <c r="P1001" s="104">
        <f t="shared" si="265"/>
        <v>0</v>
      </c>
      <c r="Q1001" s="103">
        <v>0.83099999999999996</v>
      </c>
      <c r="R1001" s="104">
        <f t="shared" si="266"/>
        <v>2.5502453575407165</v>
      </c>
      <c r="S1001" s="103">
        <v>0</v>
      </c>
      <c r="T1001" s="104">
        <f t="shared" si="267"/>
        <v>0</v>
      </c>
      <c r="U1001" s="103">
        <v>1.502</v>
      </c>
      <c r="V1001" s="104">
        <f t="shared" si="268"/>
        <v>4.6094687449171552</v>
      </c>
      <c r="W1001" s="103">
        <v>0.78200000000000003</v>
      </c>
      <c r="X1001" s="104">
        <f t="shared" si="269"/>
        <v>2.3998698791779063</v>
      </c>
      <c r="Y1001" s="103">
        <v>0</v>
      </c>
      <c r="Z1001" s="104">
        <f t="shared" si="270"/>
        <v>0</v>
      </c>
      <c r="AA1001" s="103">
        <v>0</v>
      </c>
      <c r="AB1001" s="105">
        <f t="shared" si="271"/>
        <v>0</v>
      </c>
      <c r="AC1001" s="106">
        <f t="shared" si="276"/>
        <v>5.6139999999999999</v>
      </c>
      <c r="AD1001" s="105">
        <f t="shared" si="272"/>
        <v>17.228733378139086</v>
      </c>
    </row>
    <row r="1002" spans="1:30" x14ac:dyDescent="0.2">
      <c r="A1002" s="101">
        <v>39716</v>
      </c>
      <c r="B1002" s="113" t="s">
        <v>139</v>
      </c>
      <c r="C1002" s="103">
        <v>0</v>
      </c>
      <c r="D1002" s="104">
        <f t="shared" si="273"/>
        <v>0</v>
      </c>
      <c r="E1002" s="103">
        <v>0</v>
      </c>
      <c r="F1002" s="104">
        <f t="shared" si="274"/>
        <v>0</v>
      </c>
      <c r="G1002" s="103">
        <v>0</v>
      </c>
      <c r="H1002" s="104">
        <f t="shared" si="275"/>
        <v>0</v>
      </c>
      <c r="I1002" s="103">
        <v>0.91100000000000003</v>
      </c>
      <c r="J1002" s="104">
        <f t="shared" si="262"/>
        <v>2.7957563426228553</v>
      </c>
      <c r="K1002" s="103">
        <v>0</v>
      </c>
      <c r="L1002" s="104">
        <f t="shared" si="263"/>
        <v>0</v>
      </c>
      <c r="M1002" s="103">
        <v>1.5569999999999999</v>
      </c>
      <c r="N1002" s="104">
        <f t="shared" si="264"/>
        <v>4.7782575471611262</v>
      </c>
      <c r="O1002" s="103">
        <v>0</v>
      </c>
      <c r="P1002" s="104">
        <f t="shared" si="265"/>
        <v>0</v>
      </c>
      <c r="Q1002" s="103">
        <v>0.88900000000000001</v>
      </c>
      <c r="R1002" s="104">
        <f t="shared" si="266"/>
        <v>2.7282408217252669</v>
      </c>
      <c r="S1002" s="103">
        <v>0</v>
      </c>
      <c r="T1002" s="104">
        <f t="shared" si="267"/>
        <v>0</v>
      </c>
      <c r="U1002" s="103">
        <v>1.498</v>
      </c>
      <c r="V1002" s="104">
        <f t="shared" si="268"/>
        <v>4.5971931956630483</v>
      </c>
      <c r="W1002" s="103">
        <v>0.16800000000000001</v>
      </c>
      <c r="X1002" s="104">
        <f t="shared" si="269"/>
        <v>0.51557306867249142</v>
      </c>
      <c r="Y1002" s="103">
        <v>0</v>
      </c>
      <c r="Z1002" s="104">
        <f t="shared" si="270"/>
        <v>0</v>
      </c>
      <c r="AA1002" s="103">
        <v>0</v>
      </c>
      <c r="AB1002" s="105">
        <f t="shared" si="271"/>
        <v>0</v>
      </c>
      <c r="AC1002" s="106">
        <f t="shared" si="276"/>
        <v>5.0230000000000006</v>
      </c>
      <c r="AD1002" s="105">
        <f t="shared" si="272"/>
        <v>15.41502097584479</v>
      </c>
    </row>
    <row r="1003" spans="1:30" x14ac:dyDescent="0.2">
      <c r="A1003" s="101">
        <v>39717</v>
      </c>
      <c r="B1003" s="113" t="s">
        <v>140</v>
      </c>
      <c r="C1003" s="103">
        <v>0</v>
      </c>
      <c r="D1003" s="104">
        <f t="shared" si="273"/>
        <v>0</v>
      </c>
      <c r="E1003" s="103">
        <v>0</v>
      </c>
      <c r="F1003" s="104">
        <f t="shared" si="274"/>
        <v>0</v>
      </c>
      <c r="G1003" s="103">
        <v>0</v>
      </c>
      <c r="H1003" s="104">
        <f t="shared" si="275"/>
        <v>0</v>
      </c>
      <c r="I1003" s="103">
        <v>0.90300000000000002</v>
      </c>
      <c r="J1003" s="104">
        <f t="shared" si="262"/>
        <v>2.7712052441146415</v>
      </c>
      <c r="K1003" s="103">
        <v>0</v>
      </c>
      <c r="L1003" s="104">
        <f t="shared" si="263"/>
        <v>0</v>
      </c>
      <c r="M1003" s="103">
        <v>1.544</v>
      </c>
      <c r="N1003" s="104">
        <f t="shared" si="264"/>
        <v>4.7383620120852781</v>
      </c>
      <c r="O1003" s="103">
        <v>0</v>
      </c>
      <c r="P1003" s="104">
        <f t="shared" si="265"/>
        <v>0</v>
      </c>
      <c r="Q1003" s="103">
        <v>0.88300000000000001</v>
      </c>
      <c r="R1003" s="104">
        <f t="shared" si="266"/>
        <v>2.7098274978441066</v>
      </c>
      <c r="S1003" s="103">
        <v>0</v>
      </c>
      <c r="T1003" s="104">
        <f t="shared" si="267"/>
        <v>0</v>
      </c>
      <c r="U1003" s="103">
        <v>1.496</v>
      </c>
      <c r="V1003" s="104">
        <f t="shared" si="268"/>
        <v>4.5910554210359953</v>
      </c>
      <c r="W1003" s="103">
        <v>0.72699999999999998</v>
      </c>
      <c r="X1003" s="104">
        <f t="shared" si="269"/>
        <v>2.2310810769339362</v>
      </c>
      <c r="Y1003" s="103">
        <v>0</v>
      </c>
      <c r="Z1003" s="104">
        <f t="shared" si="270"/>
        <v>0</v>
      </c>
      <c r="AA1003" s="103">
        <v>0.68100000000000005</v>
      </c>
      <c r="AB1003" s="105">
        <f t="shared" si="271"/>
        <v>2.0899122605117064</v>
      </c>
      <c r="AC1003" s="106">
        <f t="shared" si="276"/>
        <v>6.2340000000000009</v>
      </c>
      <c r="AD1003" s="105">
        <f t="shared" si="272"/>
        <v>19.131443512525667</v>
      </c>
    </row>
    <row r="1004" spans="1:30" x14ac:dyDescent="0.2">
      <c r="A1004" s="101">
        <v>39718</v>
      </c>
      <c r="B1004" s="113" t="s">
        <v>141</v>
      </c>
      <c r="C1004" s="103">
        <v>0</v>
      </c>
      <c r="D1004" s="104">
        <f t="shared" si="273"/>
        <v>0</v>
      </c>
      <c r="E1004" s="103">
        <v>0</v>
      </c>
      <c r="F1004" s="104">
        <f t="shared" si="274"/>
        <v>0</v>
      </c>
      <c r="G1004" s="103">
        <v>0</v>
      </c>
      <c r="H1004" s="104">
        <f t="shared" si="275"/>
        <v>0</v>
      </c>
      <c r="I1004" s="103">
        <v>0.89700000000000002</v>
      </c>
      <c r="J1004" s="104">
        <f t="shared" si="262"/>
        <v>2.7527919202334807</v>
      </c>
      <c r="K1004" s="103">
        <v>0</v>
      </c>
      <c r="L1004" s="104">
        <f t="shared" si="263"/>
        <v>0</v>
      </c>
      <c r="M1004" s="103">
        <v>1.532</v>
      </c>
      <c r="N1004" s="104">
        <f t="shared" si="264"/>
        <v>4.7015353643229574</v>
      </c>
      <c r="O1004" s="103">
        <v>0</v>
      </c>
      <c r="P1004" s="104">
        <f t="shared" si="265"/>
        <v>0</v>
      </c>
      <c r="Q1004" s="103">
        <v>0.88300000000000001</v>
      </c>
      <c r="R1004" s="104">
        <f t="shared" si="266"/>
        <v>2.7098274978441066</v>
      </c>
      <c r="S1004" s="103">
        <v>0</v>
      </c>
      <c r="T1004" s="104">
        <f t="shared" si="267"/>
        <v>0</v>
      </c>
      <c r="U1004" s="103">
        <v>1.4930000000000001</v>
      </c>
      <c r="V1004" s="104">
        <f t="shared" si="268"/>
        <v>4.5818487590954149</v>
      </c>
      <c r="W1004" s="103">
        <v>0.73199999999999998</v>
      </c>
      <c r="X1004" s="104">
        <f t="shared" si="269"/>
        <v>2.2464255135015696</v>
      </c>
      <c r="Y1004" s="103">
        <v>0</v>
      </c>
      <c r="Z1004" s="104">
        <f t="shared" si="270"/>
        <v>0</v>
      </c>
      <c r="AA1004" s="103">
        <v>0.96399999999999997</v>
      </c>
      <c r="AB1004" s="105">
        <f t="shared" si="271"/>
        <v>2.958407370239772</v>
      </c>
      <c r="AC1004" s="106">
        <f t="shared" si="276"/>
        <v>6.5010000000000012</v>
      </c>
      <c r="AD1004" s="105">
        <f t="shared" si="272"/>
        <v>19.950836425237306</v>
      </c>
    </row>
    <row r="1005" spans="1:30" x14ac:dyDescent="0.2">
      <c r="A1005" s="101">
        <v>39719</v>
      </c>
      <c r="B1005" s="113" t="s">
        <v>142</v>
      </c>
      <c r="C1005" s="103">
        <v>0</v>
      </c>
      <c r="D1005" s="104">
        <f t="shared" si="273"/>
        <v>0</v>
      </c>
      <c r="E1005" s="103">
        <v>0</v>
      </c>
      <c r="F1005" s="104">
        <f t="shared" si="274"/>
        <v>0</v>
      </c>
      <c r="G1005" s="103">
        <v>0</v>
      </c>
      <c r="H1005" s="104">
        <f t="shared" si="275"/>
        <v>0</v>
      </c>
      <c r="I1005" s="103">
        <v>0.89300000000000002</v>
      </c>
      <c r="J1005" s="104">
        <f t="shared" si="262"/>
        <v>2.7405163709793738</v>
      </c>
      <c r="K1005" s="103">
        <v>0</v>
      </c>
      <c r="L1005" s="104">
        <f t="shared" si="263"/>
        <v>0</v>
      </c>
      <c r="M1005" s="103">
        <v>1.526</v>
      </c>
      <c r="N1005" s="104">
        <f t="shared" si="264"/>
        <v>4.6831220404417966</v>
      </c>
      <c r="O1005" s="103">
        <v>0</v>
      </c>
      <c r="P1005" s="104">
        <f t="shared" si="265"/>
        <v>0</v>
      </c>
      <c r="Q1005" s="103">
        <v>0.88400000000000001</v>
      </c>
      <c r="R1005" s="104">
        <f t="shared" si="266"/>
        <v>2.7128963851576335</v>
      </c>
      <c r="S1005" s="103">
        <v>0</v>
      </c>
      <c r="T1005" s="104">
        <f t="shared" si="267"/>
        <v>0</v>
      </c>
      <c r="U1005" s="103">
        <v>1.492</v>
      </c>
      <c r="V1005" s="104">
        <f t="shared" si="268"/>
        <v>4.5787798717818884</v>
      </c>
      <c r="W1005" s="103">
        <v>0</v>
      </c>
      <c r="X1005" s="104">
        <f t="shared" si="269"/>
        <v>0</v>
      </c>
      <c r="Y1005" s="103">
        <v>0</v>
      </c>
      <c r="Z1005" s="104">
        <f t="shared" si="270"/>
        <v>0</v>
      </c>
      <c r="AA1005" s="103">
        <v>0</v>
      </c>
      <c r="AB1005" s="105">
        <f t="shared" si="271"/>
        <v>0</v>
      </c>
      <c r="AC1005" s="106">
        <f t="shared" si="276"/>
        <v>4.7949999999999999</v>
      </c>
      <c r="AD1005" s="105">
        <f t="shared" si="272"/>
        <v>14.715314668360692</v>
      </c>
    </row>
    <row r="1006" spans="1:30" x14ac:dyDescent="0.2">
      <c r="A1006" s="101">
        <v>39720</v>
      </c>
      <c r="B1006" s="113" t="s">
        <v>143</v>
      </c>
      <c r="C1006" s="103">
        <v>0</v>
      </c>
      <c r="D1006" s="104">
        <f t="shared" si="273"/>
        <v>0</v>
      </c>
      <c r="E1006" s="103">
        <v>0</v>
      </c>
      <c r="F1006" s="104">
        <f t="shared" si="274"/>
        <v>0</v>
      </c>
      <c r="G1006" s="103">
        <v>0</v>
      </c>
      <c r="H1006" s="104">
        <f t="shared" si="275"/>
        <v>0</v>
      </c>
      <c r="I1006" s="103">
        <v>0.89300000000000002</v>
      </c>
      <c r="J1006" s="104">
        <f t="shared" si="262"/>
        <v>2.7405163709793738</v>
      </c>
      <c r="K1006" s="103">
        <v>0</v>
      </c>
      <c r="L1006" s="104">
        <f t="shared" si="263"/>
        <v>0</v>
      </c>
      <c r="M1006" s="103">
        <v>0.59699999999999998</v>
      </c>
      <c r="N1006" s="104">
        <f t="shared" si="264"/>
        <v>1.8321257261754607</v>
      </c>
      <c r="O1006" s="103">
        <v>0</v>
      </c>
      <c r="P1006" s="104">
        <f t="shared" si="265"/>
        <v>0</v>
      </c>
      <c r="Q1006" s="103">
        <v>0.88300000000000001</v>
      </c>
      <c r="R1006" s="104">
        <f t="shared" si="266"/>
        <v>2.7098274978441066</v>
      </c>
      <c r="S1006" s="103">
        <v>0</v>
      </c>
      <c r="T1006" s="104">
        <f t="shared" si="267"/>
        <v>0</v>
      </c>
      <c r="U1006" s="103">
        <v>1.4910000000000001</v>
      </c>
      <c r="V1006" s="104">
        <f t="shared" si="268"/>
        <v>4.575710984468361</v>
      </c>
      <c r="W1006" s="103">
        <v>0.89100000000000001</v>
      </c>
      <c r="X1006" s="104">
        <f t="shared" si="269"/>
        <v>2.7343785963523204</v>
      </c>
      <c r="Y1006" s="103">
        <v>0</v>
      </c>
      <c r="Z1006" s="104">
        <f t="shared" si="270"/>
        <v>0</v>
      </c>
      <c r="AA1006" s="103">
        <v>0</v>
      </c>
      <c r="AB1006" s="105">
        <f t="shared" si="271"/>
        <v>0</v>
      </c>
      <c r="AC1006" s="106">
        <f t="shared" si="276"/>
        <v>4.7550000000000008</v>
      </c>
      <c r="AD1006" s="105">
        <f t="shared" si="272"/>
        <v>14.592559175819625</v>
      </c>
    </row>
    <row r="1007" spans="1:30" x14ac:dyDescent="0.2">
      <c r="A1007" s="101">
        <v>39721</v>
      </c>
      <c r="B1007" s="113" t="s">
        <v>144</v>
      </c>
      <c r="C1007" s="103">
        <v>0</v>
      </c>
      <c r="D1007" s="104">
        <f t="shared" si="273"/>
        <v>0</v>
      </c>
      <c r="E1007" s="103">
        <v>0</v>
      </c>
      <c r="F1007" s="104">
        <f t="shared" si="274"/>
        <v>0</v>
      </c>
      <c r="G1007" s="103">
        <v>0</v>
      </c>
      <c r="H1007" s="104">
        <f t="shared" si="275"/>
        <v>0</v>
      </c>
      <c r="I1007" s="103">
        <v>0.91</v>
      </c>
      <c r="J1007" s="104">
        <f t="shared" si="262"/>
        <v>2.7926874553093284</v>
      </c>
      <c r="K1007" s="103">
        <v>0</v>
      </c>
      <c r="L1007" s="104">
        <f t="shared" si="263"/>
        <v>0</v>
      </c>
      <c r="M1007" s="103">
        <v>0</v>
      </c>
      <c r="N1007" s="104">
        <f t="shared" si="264"/>
        <v>0</v>
      </c>
      <c r="O1007" s="103">
        <v>0</v>
      </c>
      <c r="P1007" s="104">
        <f t="shared" si="265"/>
        <v>0</v>
      </c>
      <c r="Q1007" s="103">
        <v>0.879</v>
      </c>
      <c r="R1007" s="104">
        <f t="shared" si="266"/>
        <v>2.6975519485899997</v>
      </c>
      <c r="S1007" s="103">
        <v>0</v>
      </c>
      <c r="T1007" s="104">
        <f t="shared" si="267"/>
        <v>0</v>
      </c>
      <c r="U1007" s="103">
        <v>1.4890000000000001</v>
      </c>
      <c r="V1007" s="104">
        <f t="shared" si="268"/>
        <v>4.569573209841308</v>
      </c>
      <c r="W1007" s="103">
        <v>1.24</v>
      </c>
      <c r="X1007" s="104">
        <f t="shared" si="269"/>
        <v>3.8054202687731511</v>
      </c>
      <c r="Y1007" s="103">
        <v>0</v>
      </c>
      <c r="Z1007" s="104">
        <f t="shared" si="270"/>
        <v>0</v>
      </c>
      <c r="AA1007" s="103">
        <v>0.73</v>
      </c>
      <c r="AB1007" s="105">
        <f t="shared" si="271"/>
        <v>2.2402877388745162</v>
      </c>
      <c r="AC1007" s="106">
        <f t="shared" si="276"/>
        <v>5.2480000000000011</v>
      </c>
      <c r="AD1007" s="105">
        <f t="shared" si="272"/>
        <v>16.105520621388305</v>
      </c>
    </row>
    <row r="1008" spans="1:30" x14ac:dyDescent="0.2">
      <c r="A1008" s="101">
        <v>39722</v>
      </c>
      <c r="B1008" s="113" t="s">
        <v>54</v>
      </c>
      <c r="C1008" s="103">
        <v>0</v>
      </c>
      <c r="D1008" s="104">
        <f t="shared" si="273"/>
        <v>0</v>
      </c>
      <c r="E1008" s="103">
        <v>0</v>
      </c>
      <c r="F1008" s="104">
        <f t="shared" si="274"/>
        <v>0</v>
      </c>
      <c r="G1008" s="103">
        <v>0</v>
      </c>
      <c r="H1008" s="104">
        <f t="shared" si="275"/>
        <v>0</v>
      </c>
      <c r="I1008" s="103">
        <v>0.92400000000000004</v>
      </c>
      <c r="J1008" s="104">
        <f t="shared" si="262"/>
        <v>2.835651877698703</v>
      </c>
      <c r="K1008" s="103">
        <v>0</v>
      </c>
      <c r="L1008" s="104">
        <f t="shared" si="263"/>
        <v>0</v>
      </c>
      <c r="M1008" s="103">
        <v>0</v>
      </c>
      <c r="N1008" s="104">
        <f t="shared" si="264"/>
        <v>0</v>
      </c>
      <c r="O1008" s="103">
        <v>0.82699999999999996</v>
      </c>
      <c r="P1008" s="104">
        <f t="shared" si="265"/>
        <v>2.5379698082866096</v>
      </c>
      <c r="Q1008" s="103">
        <v>0.84599999999999997</v>
      </c>
      <c r="R1008" s="104">
        <f t="shared" si="266"/>
        <v>2.5962786672436176</v>
      </c>
      <c r="S1008" s="103">
        <v>0</v>
      </c>
      <c r="T1008" s="104">
        <f t="shared" si="267"/>
        <v>0</v>
      </c>
      <c r="U1008" s="103">
        <v>1.488</v>
      </c>
      <c r="V1008" s="104">
        <f t="shared" si="268"/>
        <v>4.5665043225277815</v>
      </c>
      <c r="W1008" s="103">
        <v>1.2330000000000001</v>
      </c>
      <c r="X1008" s="104">
        <f t="shared" si="269"/>
        <v>3.7839380575784638</v>
      </c>
      <c r="Y1008" s="103">
        <v>0</v>
      </c>
      <c r="Z1008" s="104">
        <f t="shared" si="270"/>
        <v>0</v>
      </c>
      <c r="AA1008" s="103">
        <v>1.2749999999999999</v>
      </c>
      <c r="AB1008" s="105">
        <f t="shared" si="271"/>
        <v>3.9128313247465867</v>
      </c>
      <c r="AC1008" s="106">
        <f t="shared" si="276"/>
        <v>6.593</v>
      </c>
      <c r="AD1008" s="105">
        <f t="shared" si="272"/>
        <v>20.233174058081762</v>
      </c>
    </row>
    <row r="1009" spans="1:30" x14ac:dyDescent="0.2">
      <c r="A1009" s="101">
        <v>39723</v>
      </c>
      <c r="B1009" s="113" t="s">
        <v>55</v>
      </c>
      <c r="C1009" s="103">
        <v>0</v>
      </c>
      <c r="D1009" s="104">
        <f t="shared" si="273"/>
        <v>0</v>
      </c>
      <c r="E1009" s="103">
        <v>0</v>
      </c>
      <c r="F1009" s="104">
        <f t="shared" si="274"/>
        <v>0</v>
      </c>
      <c r="G1009" s="103">
        <v>0</v>
      </c>
      <c r="H1009" s="104">
        <f t="shared" si="275"/>
        <v>0</v>
      </c>
      <c r="I1009" s="103">
        <v>0.93</v>
      </c>
      <c r="J1009" s="104">
        <f t="shared" si="262"/>
        <v>2.8540652015798633</v>
      </c>
      <c r="K1009" s="103">
        <v>0</v>
      </c>
      <c r="L1009" s="104">
        <f t="shared" si="263"/>
        <v>0</v>
      </c>
      <c r="M1009" s="103">
        <v>0</v>
      </c>
      <c r="N1009" s="104">
        <f t="shared" si="264"/>
        <v>0</v>
      </c>
      <c r="O1009" s="103">
        <v>1.431</v>
      </c>
      <c r="P1009" s="104">
        <f t="shared" si="265"/>
        <v>4.3915777456567575</v>
      </c>
      <c r="Q1009" s="103">
        <v>0.85399999999999998</v>
      </c>
      <c r="R1009" s="104">
        <f t="shared" si="266"/>
        <v>2.6208297657518314</v>
      </c>
      <c r="S1009" s="103">
        <v>0</v>
      </c>
      <c r="T1009" s="104">
        <f t="shared" si="267"/>
        <v>0</v>
      </c>
      <c r="U1009" s="103">
        <v>1.486</v>
      </c>
      <c r="V1009" s="104">
        <f t="shared" si="268"/>
        <v>4.5603665479007276</v>
      </c>
      <c r="W1009" s="103">
        <v>2.1000000000000001E-2</v>
      </c>
      <c r="X1009" s="104">
        <f t="shared" si="269"/>
        <v>6.4446633584061427E-2</v>
      </c>
      <c r="Y1009" s="103">
        <v>0</v>
      </c>
      <c r="Z1009" s="104">
        <f t="shared" si="270"/>
        <v>0</v>
      </c>
      <c r="AA1009" s="103">
        <v>2.9000000000000001E-2</v>
      </c>
      <c r="AB1009" s="105">
        <f t="shared" si="271"/>
        <v>8.8997732092275308E-2</v>
      </c>
      <c r="AC1009" s="106">
        <f t="shared" si="276"/>
        <v>4.7510000000000003</v>
      </c>
      <c r="AD1009" s="105">
        <f t="shared" si="272"/>
        <v>14.580283626565516</v>
      </c>
    </row>
    <row r="1010" spans="1:30" x14ac:dyDescent="0.2">
      <c r="A1010" s="101">
        <v>39724</v>
      </c>
      <c r="B1010" s="113" t="s">
        <v>56</v>
      </c>
      <c r="C1010" s="103">
        <v>0</v>
      </c>
      <c r="D1010" s="104">
        <f t="shared" si="273"/>
        <v>0</v>
      </c>
      <c r="E1010" s="103">
        <v>0</v>
      </c>
      <c r="F1010" s="104">
        <f t="shared" si="274"/>
        <v>0</v>
      </c>
      <c r="G1010" s="103">
        <v>0</v>
      </c>
      <c r="H1010" s="104">
        <f t="shared" si="275"/>
        <v>0</v>
      </c>
      <c r="I1010" s="103">
        <v>0.93300000000000005</v>
      </c>
      <c r="J1010" s="104">
        <f t="shared" si="262"/>
        <v>2.8632718635204433</v>
      </c>
      <c r="K1010" s="103">
        <v>0</v>
      </c>
      <c r="L1010" s="104">
        <f t="shared" si="263"/>
        <v>0</v>
      </c>
      <c r="M1010" s="103">
        <v>0</v>
      </c>
      <c r="N1010" s="104">
        <f t="shared" si="264"/>
        <v>0</v>
      </c>
      <c r="O1010" s="103">
        <v>1.4319999999999999</v>
      </c>
      <c r="P1010" s="104">
        <f t="shared" si="265"/>
        <v>4.394646632970284</v>
      </c>
      <c r="Q1010" s="103">
        <v>0.86199999999999999</v>
      </c>
      <c r="R1010" s="104">
        <f t="shared" si="266"/>
        <v>2.6453808642600452</v>
      </c>
      <c r="S1010" s="103">
        <v>0</v>
      </c>
      <c r="T1010" s="104">
        <f t="shared" si="267"/>
        <v>0</v>
      </c>
      <c r="U1010" s="103">
        <v>1.484</v>
      </c>
      <c r="V1010" s="104">
        <f t="shared" si="268"/>
        <v>4.5542287732736746</v>
      </c>
      <c r="W1010" s="103">
        <v>0.41799999999999998</v>
      </c>
      <c r="X1010" s="104">
        <f t="shared" si="269"/>
        <v>1.2827948970541752</v>
      </c>
      <c r="Y1010" s="103">
        <v>0</v>
      </c>
      <c r="Z1010" s="104">
        <f t="shared" si="270"/>
        <v>0</v>
      </c>
      <c r="AA1010" s="103">
        <v>0</v>
      </c>
      <c r="AB1010" s="105">
        <f t="shared" si="271"/>
        <v>0</v>
      </c>
      <c r="AC1010" s="106">
        <f t="shared" si="276"/>
        <v>5.1290000000000004</v>
      </c>
      <c r="AD1010" s="105">
        <f t="shared" si="272"/>
        <v>15.740323031078622</v>
      </c>
    </row>
    <row r="1011" spans="1:30" x14ac:dyDescent="0.2">
      <c r="A1011" s="101">
        <v>39725</v>
      </c>
      <c r="B1011" s="113" t="s">
        <v>57</v>
      </c>
      <c r="C1011" s="103">
        <v>0</v>
      </c>
      <c r="D1011" s="104">
        <f t="shared" si="273"/>
        <v>0</v>
      </c>
      <c r="E1011" s="103">
        <v>0</v>
      </c>
      <c r="F1011" s="104">
        <f t="shared" si="274"/>
        <v>0</v>
      </c>
      <c r="G1011" s="103">
        <v>0</v>
      </c>
      <c r="H1011" s="104">
        <f t="shared" si="275"/>
        <v>0</v>
      </c>
      <c r="I1011" s="103">
        <v>0.93300000000000005</v>
      </c>
      <c r="J1011" s="104">
        <f t="shared" si="262"/>
        <v>2.8632718635204433</v>
      </c>
      <c r="K1011" s="103">
        <v>0</v>
      </c>
      <c r="L1011" s="104">
        <f t="shared" si="263"/>
        <v>0</v>
      </c>
      <c r="M1011" s="103">
        <v>0</v>
      </c>
      <c r="N1011" s="104">
        <f t="shared" si="264"/>
        <v>0</v>
      </c>
      <c r="O1011" s="103">
        <v>1.4370000000000001</v>
      </c>
      <c r="P1011" s="104">
        <f t="shared" si="265"/>
        <v>4.4099910695379174</v>
      </c>
      <c r="Q1011" s="103">
        <v>0.86099999999999999</v>
      </c>
      <c r="R1011" s="104">
        <f t="shared" si="266"/>
        <v>2.6423119769465186</v>
      </c>
      <c r="S1011" s="103">
        <v>0</v>
      </c>
      <c r="T1011" s="104">
        <f t="shared" si="267"/>
        <v>0</v>
      </c>
      <c r="U1011" s="103">
        <v>1.482</v>
      </c>
      <c r="V1011" s="104">
        <f t="shared" si="268"/>
        <v>4.5480909986466207</v>
      </c>
      <c r="W1011" s="103">
        <v>0.254</v>
      </c>
      <c r="X1011" s="104">
        <f t="shared" si="269"/>
        <v>0.77949737763579063</v>
      </c>
      <c r="Y1011" s="103">
        <v>0</v>
      </c>
      <c r="Z1011" s="104">
        <f t="shared" si="270"/>
        <v>0</v>
      </c>
      <c r="AA1011" s="103">
        <v>0</v>
      </c>
      <c r="AB1011" s="105">
        <f t="shared" si="271"/>
        <v>0</v>
      </c>
      <c r="AC1011" s="106">
        <f t="shared" si="276"/>
        <v>4.9670000000000005</v>
      </c>
      <c r="AD1011" s="105">
        <f t="shared" si="272"/>
        <v>15.243163286287293</v>
      </c>
    </row>
    <row r="1012" spans="1:30" x14ac:dyDescent="0.2">
      <c r="A1012" s="101">
        <v>39726</v>
      </c>
      <c r="B1012" s="113" t="s">
        <v>58</v>
      </c>
      <c r="C1012" s="103">
        <v>0</v>
      </c>
      <c r="D1012" s="104">
        <f t="shared" si="273"/>
        <v>0</v>
      </c>
      <c r="E1012" s="103">
        <v>0</v>
      </c>
      <c r="F1012" s="104">
        <f t="shared" si="274"/>
        <v>0</v>
      </c>
      <c r="G1012" s="103">
        <v>0</v>
      </c>
      <c r="H1012" s="104">
        <f t="shared" si="275"/>
        <v>0</v>
      </c>
      <c r="I1012" s="103">
        <v>0.86299999999999999</v>
      </c>
      <c r="J1012" s="104">
        <f t="shared" si="262"/>
        <v>2.6484497515735721</v>
      </c>
      <c r="K1012" s="103">
        <v>0</v>
      </c>
      <c r="L1012" s="104">
        <f t="shared" si="263"/>
        <v>0</v>
      </c>
      <c r="M1012" s="103">
        <v>0</v>
      </c>
      <c r="N1012" s="104">
        <f t="shared" si="264"/>
        <v>0</v>
      </c>
      <c r="O1012" s="103">
        <v>1.4350000000000001</v>
      </c>
      <c r="P1012" s="104">
        <f t="shared" si="265"/>
        <v>4.4038532949108644</v>
      </c>
      <c r="Q1012" s="103">
        <v>0.86499999999999999</v>
      </c>
      <c r="R1012" s="104">
        <f t="shared" si="266"/>
        <v>2.6545875262006255</v>
      </c>
      <c r="S1012" s="103">
        <v>0</v>
      </c>
      <c r="T1012" s="104">
        <f t="shared" si="267"/>
        <v>0</v>
      </c>
      <c r="U1012" s="103">
        <v>1.4830000000000001</v>
      </c>
      <c r="V1012" s="104">
        <f t="shared" si="268"/>
        <v>4.5511598859601472</v>
      </c>
      <c r="W1012" s="103">
        <v>0</v>
      </c>
      <c r="X1012" s="104">
        <f t="shared" si="269"/>
        <v>0</v>
      </c>
      <c r="Y1012" s="103">
        <v>0</v>
      </c>
      <c r="Z1012" s="104">
        <f t="shared" si="270"/>
        <v>0</v>
      </c>
      <c r="AA1012" s="103">
        <v>0</v>
      </c>
      <c r="AB1012" s="105">
        <f t="shared" si="271"/>
        <v>0</v>
      </c>
      <c r="AC1012" s="106">
        <f t="shared" si="276"/>
        <v>4.6460000000000008</v>
      </c>
      <c r="AD1012" s="105">
        <f t="shared" si="272"/>
        <v>14.258050458645211</v>
      </c>
    </row>
    <row r="1013" spans="1:30" x14ac:dyDescent="0.2">
      <c r="A1013" s="101">
        <v>39727</v>
      </c>
      <c r="B1013" s="113" t="s">
        <v>59</v>
      </c>
      <c r="C1013" s="103">
        <v>0</v>
      </c>
      <c r="D1013" s="104">
        <f t="shared" si="273"/>
        <v>0</v>
      </c>
      <c r="E1013" s="103">
        <v>0</v>
      </c>
      <c r="F1013" s="104">
        <f t="shared" si="274"/>
        <v>0</v>
      </c>
      <c r="G1013" s="103">
        <v>0</v>
      </c>
      <c r="H1013" s="104">
        <f t="shared" si="275"/>
        <v>0</v>
      </c>
      <c r="I1013" s="103">
        <v>0</v>
      </c>
      <c r="J1013" s="104">
        <f t="shared" si="262"/>
        <v>0</v>
      </c>
      <c r="K1013" s="103">
        <v>0</v>
      </c>
      <c r="L1013" s="104">
        <f t="shared" si="263"/>
        <v>0</v>
      </c>
      <c r="M1013" s="103">
        <v>0</v>
      </c>
      <c r="N1013" s="104">
        <f t="shared" si="264"/>
        <v>0</v>
      </c>
      <c r="O1013" s="103">
        <v>1.413</v>
      </c>
      <c r="P1013" s="104">
        <f t="shared" si="265"/>
        <v>4.336337774013276</v>
      </c>
      <c r="Q1013" s="103">
        <v>0.85899999999999999</v>
      </c>
      <c r="R1013" s="104">
        <f t="shared" si="266"/>
        <v>2.6361742023194652</v>
      </c>
      <c r="S1013" s="103">
        <v>0</v>
      </c>
      <c r="T1013" s="104">
        <f t="shared" si="267"/>
        <v>0</v>
      </c>
      <c r="U1013" s="103">
        <v>1.4810000000000001</v>
      </c>
      <c r="V1013" s="104">
        <f t="shared" si="268"/>
        <v>4.5450221113330942</v>
      </c>
      <c r="W1013" s="103">
        <v>0</v>
      </c>
      <c r="X1013" s="104">
        <f t="shared" si="269"/>
        <v>0</v>
      </c>
      <c r="Y1013" s="103">
        <v>0</v>
      </c>
      <c r="Z1013" s="104">
        <f t="shared" si="270"/>
        <v>0</v>
      </c>
      <c r="AA1013" s="103">
        <v>0</v>
      </c>
      <c r="AB1013" s="105">
        <f t="shared" si="271"/>
        <v>0</v>
      </c>
      <c r="AC1013" s="106">
        <f t="shared" si="276"/>
        <v>3.7530000000000001</v>
      </c>
      <c r="AD1013" s="105">
        <f t="shared" si="272"/>
        <v>11.517534087665835</v>
      </c>
    </row>
    <row r="1014" spans="1:30" x14ac:dyDescent="0.2">
      <c r="A1014" s="101">
        <v>39728</v>
      </c>
      <c r="B1014" s="113" t="s">
        <v>60</v>
      </c>
      <c r="C1014" s="103">
        <v>0</v>
      </c>
      <c r="D1014" s="104">
        <f t="shared" si="273"/>
        <v>0</v>
      </c>
      <c r="E1014" s="103">
        <v>0</v>
      </c>
      <c r="F1014" s="104">
        <f t="shared" si="274"/>
        <v>0</v>
      </c>
      <c r="G1014" s="103">
        <v>0</v>
      </c>
      <c r="H1014" s="104">
        <f t="shared" si="275"/>
        <v>0</v>
      </c>
      <c r="I1014" s="103">
        <v>0</v>
      </c>
      <c r="J1014" s="104">
        <f t="shared" si="262"/>
        <v>0</v>
      </c>
      <c r="K1014" s="103">
        <v>0</v>
      </c>
      <c r="L1014" s="104">
        <f t="shared" si="263"/>
        <v>0</v>
      </c>
      <c r="M1014" s="103">
        <v>0</v>
      </c>
      <c r="N1014" s="104">
        <f t="shared" si="264"/>
        <v>0</v>
      </c>
      <c r="O1014" s="103">
        <v>1.306</v>
      </c>
      <c r="P1014" s="104">
        <f t="shared" si="265"/>
        <v>4.0079668314659154</v>
      </c>
      <c r="Q1014" s="103">
        <v>0.85299999999999998</v>
      </c>
      <c r="R1014" s="104">
        <f t="shared" si="266"/>
        <v>2.6177608784383044</v>
      </c>
      <c r="S1014" s="103">
        <v>0</v>
      </c>
      <c r="T1014" s="104">
        <f t="shared" si="267"/>
        <v>0</v>
      </c>
      <c r="U1014" s="103">
        <v>1.4810000000000001</v>
      </c>
      <c r="V1014" s="104">
        <f t="shared" si="268"/>
        <v>4.5450221113330942</v>
      </c>
      <c r="W1014" s="103">
        <v>0</v>
      </c>
      <c r="X1014" s="104">
        <f t="shared" si="269"/>
        <v>0</v>
      </c>
      <c r="Y1014" s="103">
        <v>0</v>
      </c>
      <c r="Z1014" s="104">
        <f t="shared" si="270"/>
        <v>0</v>
      </c>
      <c r="AA1014" s="103">
        <v>0</v>
      </c>
      <c r="AB1014" s="105">
        <f t="shared" si="271"/>
        <v>0</v>
      </c>
      <c r="AC1014" s="106">
        <f t="shared" si="276"/>
        <v>3.6399999999999997</v>
      </c>
      <c r="AD1014" s="105">
        <f t="shared" si="272"/>
        <v>11.170749821237312</v>
      </c>
    </row>
    <row r="1015" spans="1:30" x14ac:dyDescent="0.2">
      <c r="A1015" s="101">
        <v>39729</v>
      </c>
      <c r="B1015" s="113" t="s">
        <v>61</v>
      </c>
      <c r="C1015" s="103">
        <v>0</v>
      </c>
      <c r="D1015" s="104">
        <f t="shared" si="273"/>
        <v>0</v>
      </c>
      <c r="E1015" s="103">
        <v>0</v>
      </c>
      <c r="F1015" s="104">
        <f t="shared" si="274"/>
        <v>0</v>
      </c>
      <c r="G1015" s="103">
        <v>0</v>
      </c>
      <c r="H1015" s="104">
        <f t="shared" si="275"/>
        <v>0</v>
      </c>
      <c r="I1015" s="103">
        <v>0.40799999999999997</v>
      </c>
      <c r="J1015" s="104">
        <f t="shared" si="262"/>
        <v>1.2521060239189077</v>
      </c>
      <c r="K1015" s="103">
        <v>0</v>
      </c>
      <c r="L1015" s="104">
        <f t="shared" si="263"/>
        <v>0</v>
      </c>
      <c r="M1015" s="103">
        <v>0</v>
      </c>
      <c r="N1015" s="104">
        <f t="shared" si="264"/>
        <v>0</v>
      </c>
      <c r="O1015" s="103">
        <v>1.4159999999999999</v>
      </c>
      <c r="P1015" s="104">
        <f t="shared" si="265"/>
        <v>4.3455444359538564</v>
      </c>
      <c r="Q1015" s="103">
        <v>0.83599999999999997</v>
      </c>
      <c r="R1015" s="104">
        <f t="shared" si="266"/>
        <v>2.5655897941083503</v>
      </c>
      <c r="S1015" s="103">
        <v>0</v>
      </c>
      <c r="T1015" s="104">
        <f t="shared" si="267"/>
        <v>0</v>
      </c>
      <c r="U1015" s="103">
        <v>1.48</v>
      </c>
      <c r="V1015" s="104">
        <f t="shared" si="268"/>
        <v>4.5419532240195668</v>
      </c>
      <c r="W1015" s="103">
        <v>0</v>
      </c>
      <c r="X1015" s="104">
        <f t="shared" si="269"/>
        <v>0</v>
      </c>
      <c r="Y1015" s="103">
        <v>0</v>
      </c>
      <c r="Z1015" s="104">
        <f t="shared" si="270"/>
        <v>0</v>
      </c>
      <c r="AA1015" s="103">
        <v>0</v>
      </c>
      <c r="AB1015" s="105">
        <f t="shared" si="271"/>
        <v>0</v>
      </c>
      <c r="AC1015" s="106">
        <f t="shared" si="276"/>
        <v>4.1399999999999997</v>
      </c>
      <c r="AD1015" s="105">
        <f t="shared" si="272"/>
        <v>12.70519347800068</v>
      </c>
    </row>
    <row r="1016" spans="1:30" x14ac:dyDescent="0.2">
      <c r="A1016" s="101">
        <v>39730</v>
      </c>
      <c r="B1016" s="113" t="s">
        <v>62</v>
      </c>
      <c r="C1016" s="103">
        <v>0</v>
      </c>
      <c r="D1016" s="104">
        <f t="shared" si="273"/>
        <v>0</v>
      </c>
      <c r="E1016" s="103">
        <v>0</v>
      </c>
      <c r="F1016" s="104">
        <f t="shared" si="274"/>
        <v>0</v>
      </c>
      <c r="G1016" s="103">
        <v>0</v>
      </c>
      <c r="H1016" s="104">
        <f t="shared" si="275"/>
        <v>0</v>
      </c>
      <c r="I1016" s="103">
        <v>0.97699999999999998</v>
      </c>
      <c r="J1016" s="104">
        <f t="shared" si="262"/>
        <v>2.9983029053156196</v>
      </c>
      <c r="K1016" s="103">
        <v>0</v>
      </c>
      <c r="L1016" s="104">
        <f t="shared" si="263"/>
        <v>0</v>
      </c>
      <c r="M1016" s="103">
        <v>0</v>
      </c>
      <c r="N1016" s="104">
        <f t="shared" si="264"/>
        <v>0</v>
      </c>
      <c r="O1016" s="103">
        <v>1.427</v>
      </c>
      <c r="P1016" s="104">
        <f t="shared" si="265"/>
        <v>4.3793021964026506</v>
      </c>
      <c r="Q1016" s="103">
        <v>0.82599999999999996</v>
      </c>
      <c r="R1016" s="104">
        <f t="shared" si="266"/>
        <v>2.5349009209730826</v>
      </c>
      <c r="S1016" s="103">
        <v>0</v>
      </c>
      <c r="T1016" s="104">
        <f t="shared" si="267"/>
        <v>0</v>
      </c>
      <c r="U1016" s="103">
        <v>1.478</v>
      </c>
      <c r="V1016" s="104">
        <f t="shared" si="268"/>
        <v>4.5358154493925138</v>
      </c>
      <c r="W1016" s="103">
        <v>0</v>
      </c>
      <c r="X1016" s="104">
        <f t="shared" si="269"/>
        <v>0</v>
      </c>
      <c r="Y1016" s="103">
        <v>0</v>
      </c>
      <c r="Z1016" s="104">
        <f t="shared" si="270"/>
        <v>0</v>
      </c>
      <c r="AA1016" s="103">
        <v>0</v>
      </c>
      <c r="AB1016" s="105">
        <f t="shared" si="271"/>
        <v>0</v>
      </c>
      <c r="AC1016" s="106">
        <f t="shared" si="276"/>
        <v>4.7080000000000002</v>
      </c>
      <c r="AD1016" s="105">
        <f t="shared" si="272"/>
        <v>14.448321472083867</v>
      </c>
    </row>
    <row r="1017" spans="1:30" x14ac:dyDescent="0.2">
      <c r="A1017" s="101">
        <v>39731</v>
      </c>
      <c r="B1017" s="113" t="s">
        <v>63</v>
      </c>
      <c r="C1017" s="103">
        <v>0</v>
      </c>
      <c r="D1017" s="104">
        <f t="shared" si="273"/>
        <v>0</v>
      </c>
      <c r="E1017" s="103">
        <v>0</v>
      </c>
      <c r="F1017" s="104">
        <f t="shared" si="274"/>
        <v>0</v>
      </c>
      <c r="G1017" s="103">
        <v>0</v>
      </c>
      <c r="H1017" s="104">
        <f t="shared" si="275"/>
        <v>0</v>
      </c>
      <c r="I1017" s="103">
        <v>0.96099999999999997</v>
      </c>
      <c r="J1017" s="104">
        <f t="shared" si="262"/>
        <v>2.949200708299192</v>
      </c>
      <c r="K1017" s="103">
        <v>0</v>
      </c>
      <c r="L1017" s="104">
        <f t="shared" si="263"/>
        <v>0</v>
      </c>
      <c r="M1017" s="103">
        <v>0</v>
      </c>
      <c r="N1017" s="104">
        <f t="shared" si="264"/>
        <v>0</v>
      </c>
      <c r="O1017" s="103">
        <v>1.42</v>
      </c>
      <c r="P1017" s="104">
        <f t="shared" si="265"/>
        <v>4.3578199852079633</v>
      </c>
      <c r="Q1017" s="103">
        <v>0.85699999999999998</v>
      </c>
      <c r="R1017" s="104">
        <f t="shared" si="266"/>
        <v>2.6300364276924117</v>
      </c>
      <c r="S1017" s="103">
        <v>0</v>
      </c>
      <c r="T1017" s="104">
        <f t="shared" si="267"/>
        <v>0</v>
      </c>
      <c r="U1017" s="103">
        <v>1.4770000000000001</v>
      </c>
      <c r="V1017" s="104">
        <f t="shared" si="268"/>
        <v>4.5327465620789873</v>
      </c>
      <c r="W1017" s="103">
        <v>0</v>
      </c>
      <c r="X1017" s="104">
        <f t="shared" si="269"/>
        <v>0</v>
      </c>
      <c r="Y1017" s="103">
        <v>0</v>
      </c>
      <c r="Z1017" s="104">
        <f t="shared" si="270"/>
        <v>0</v>
      </c>
      <c r="AA1017" s="103">
        <v>0</v>
      </c>
      <c r="AB1017" s="105">
        <f t="shared" si="271"/>
        <v>0</v>
      </c>
      <c r="AC1017" s="106">
        <f t="shared" si="276"/>
        <v>4.7149999999999999</v>
      </c>
      <c r="AD1017" s="105">
        <f t="shared" si="272"/>
        <v>14.469803683278554</v>
      </c>
    </row>
    <row r="1018" spans="1:30" x14ac:dyDescent="0.2">
      <c r="A1018" s="101">
        <v>39732</v>
      </c>
      <c r="B1018" s="113" t="s">
        <v>64</v>
      </c>
      <c r="C1018" s="103">
        <v>0</v>
      </c>
      <c r="D1018" s="104">
        <f t="shared" si="273"/>
        <v>0</v>
      </c>
      <c r="E1018" s="103">
        <v>0</v>
      </c>
      <c r="F1018" s="104">
        <f t="shared" si="274"/>
        <v>0</v>
      </c>
      <c r="G1018" s="103">
        <v>0</v>
      </c>
      <c r="H1018" s="104">
        <f t="shared" si="275"/>
        <v>0</v>
      </c>
      <c r="I1018" s="103">
        <v>0.95599999999999996</v>
      </c>
      <c r="J1018" s="104">
        <f t="shared" si="262"/>
        <v>2.9338562717315582</v>
      </c>
      <c r="K1018" s="103">
        <v>0</v>
      </c>
      <c r="L1018" s="104">
        <f t="shared" si="263"/>
        <v>0</v>
      </c>
      <c r="M1018" s="103">
        <v>0</v>
      </c>
      <c r="N1018" s="104">
        <f t="shared" si="264"/>
        <v>0</v>
      </c>
      <c r="O1018" s="103">
        <v>1.4259999999999999</v>
      </c>
      <c r="P1018" s="104">
        <f t="shared" si="265"/>
        <v>4.3762333090891232</v>
      </c>
      <c r="Q1018" s="103">
        <v>0.85499999999999998</v>
      </c>
      <c r="R1018" s="104">
        <f t="shared" si="266"/>
        <v>2.6238986530653583</v>
      </c>
      <c r="S1018" s="103">
        <v>0</v>
      </c>
      <c r="T1018" s="104">
        <f t="shared" si="267"/>
        <v>0</v>
      </c>
      <c r="U1018" s="103">
        <v>1.478</v>
      </c>
      <c r="V1018" s="104">
        <f t="shared" si="268"/>
        <v>4.5358154493925138</v>
      </c>
      <c r="W1018" s="103">
        <v>0</v>
      </c>
      <c r="X1018" s="104">
        <f t="shared" si="269"/>
        <v>0</v>
      </c>
      <c r="Y1018" s="103">
        <v>0</v>
      </c>
      <c r="Z1018" s="104">
        <f t="shared" si="270"/>
        <v>0</v>
      </c>
      <c r="AA1018" s="103">
        <v>0</v>
      </c>
      <c r="AB1018" s="105">
        <f t="shared" si="271"/>
        <v>0</v>
      </c>
      <c r="AC1018" s="106">
        <f t="shared" si="276"/>
        <v>4.7149999999999999</v>
      </c>
      <c r="AD1018" s="105">
        <f t="shared" si="272"/>
        <v>14.469803683278554</v>
      </c>
    </row>
    <row r="1019" spans="1:30" x14ac:dyDescent="0.2">
      <c r="A1019" s="101">
        <v>39733</v>
      </c>
      <c r="B1019" s="113" t="s">
        <v>65</v>
      </c>
      <c r="C1019" s="103">
        <v>0</v>
      </c>
      <c r="D1019" s="104">
        <f t="shared" si="273"/>
        <v>0</v>
      </c>
      <c r="E1019" s="103">
        <v>0</v>
      </c>
      <c r="F1019" s="104">
        <f t="shared" si="274"/>
        <v>0</v>
      </c>
      <c r="G1019" s="103">
        <v>0</v>
      </c>
      <c r="H1019" s="104">
        <f t="shared" si="275"/>
        <v>0</v>
      </c>
      <c r="I1019" s="103">
        <v>0.18099999999999999</v>
      </c>
      <c r="J1019" s="104">
        <f t="shared" si="262"/>
        <v>0.55546860374833895</v>
      </c>
      <c r="K1019" s="103">
        <v>0</v>
      </c>
      <c r="L1019" s="104">
        <f t="shared" si="263"/>
        <v>0</v>
      </c>
      <c r="M1019" s="103">
        <v>0</v>
      </c>
      <c r="N1019" s="104">
        <f t="shared" si="264"/>
        <v>0</v>
      </c>
      <c r="O1019" s="103">
        <v>1.4239999999999999</v>
      </c>
      <c r="P1019" s="104">
        <f t="shared" si="265"/>
        <v>4.3700955344620702</v>
      </c>
      <c r="Q1019" s="103">
        <v>0.85899999999999999</v>
      </c>
      <c r="R1019" s="104">
        <f t="shared" si="266"/>
        <v>2.6361742023194652</v>
      </c>
      <c r="S1019" s="103">
        <v>0</v>
      </c>
      <c r="T1019" s="104">
        <f t="shared" si="267"/>
        <v>0</v>
      </c>
      <c r="U1019" s="103">
        <v>1.4770000000000001</v>
      </c>
      <c r="V1019" s="104">
        <f t="shared" si="268"/>
        <v>4.5327465620789873</v>
      </c>
      <c r="W1019" s="103">
        <v>0</v>
      </c>
      <c r="X1019" s="104">
        <f t="shared" si="269"/>
        <v>0</v>
      </c>
      <c r="Y1019" s="103">
        <v>0</v>
      </c>
      <c r="Z1019" s="104">
        <f t="shared" si="270"/>
        <v>0</v>
      </c>
      <c r="AA1019" s="103">
        <v>0</v>
      </c>
      <c r="AB1019" s="105">
        <f t="shared" si="271"/>
        <v>0</v>
      </c>
      <c r="AC1019" s="106">
        <f t="shared" si="276"/>
        <v>3.9409999999999998</v>
      </c>
      <c r="AD1019" s="105">
        <f t="shared" si="272"/>
        <v>12.094484902608862</v>
      </c>
    </row>
    <row r="1020" spans="1:30" x14ac:dyDescent="0.2">
      <c r="A1020" s="101">
        <v>39734</v>
      </c>
      <c r="B1020" s="113" t="s">
        <v>66</v>
      </c>
      <c r="C1020" s="103">
        <v>0</v>
      </c>
      <c r="D1020" s="104">
        <f t="shared" si="273"/>
        <v>0</v>
      </c>
      <c r="E1020" s="103">
        <v>0</v>
      </c>
      <c r="F1020" s="104">
        <f t="shared" si="274"/>
        <v>0</v>
      </c>
      <c r="G1020" s="103">
        <v>0</v>
      </c>
      <c r="H1020" s="104">
        <f t="shared" si="275"/>
        <v>0</v>
      </c>
      <c r="I1020" s="103">
        <v>0.39500000000000002</v>
      </c>
      <c r="J1020" s="104">
        <f t="shared" si="262"/>
        <v>1.2122104888430603</v>
      </c>
      <c r="K1020" s="103">
        <v>0</v>
      </c>
      <c r="L1020" s="104">
        <f t="shared" si="263"/>
        <v>0</v>
      </c>
      <c r="M1020" s="103">
        <v>0</v>
      </c>
      <c r="N1020" s="104">
        <f t="shared" si="264"/>
        <v>0</v>
      </c>
      <c r="O1020" s="103">
        <v>1.383</v>
      </c>
      <c r="P1020" s="104">
        <f t="shared" si="265"/>
        <v>4.2442711546074738</v>
      </c>
      <c r="Q1020" s="103">
        <v>0.86</v>
      </c>
      <c r="R1020" s="104">
        <f t="shared" si="266"/>
        <v>2.6392430896329917</v>
      </c>
      <c r="S1020" s="103">
        <v>0</v>
      </c>
      <c r="T1020" s="104">
        <f t="shared" si="267"/>
        <v>0</v>
      </c>
      <c r="U1020" s="103">
        <v>1.476</v>
      </c>
      <c r="V1020" s="104">
        <f t="shared" si="268"/>
        <v>4.5296776747654599</v>
      </c>
      <c r="W1020" s="103">
        <v>0</v>
      </c>
      <c r="X1020" s="104">
        <f t="shared" si="269"/>
        <v>0</v>
      </c>
      <c r="Y1020" s="103">
        <v>0</v>
      </c>
      <c r="Z1020" s="104">
        <f t="shared" si="270"/>
        <v>0</v>
      </c>
      <c r="AA1020" s="103">
        <v>0</v>
      </c>
      <c r="AB1020" s="105">
        <f t="shared" si="271"/>
        <v>0</v>
      </c>
      <c r="AC1020" s="106">
        <f t="shared" si="276"/>
        <v>4.1139999999999999</v>
      </c>
      <c r="AD1020" s="105">
        <f t="shared" si="272"/>
        <v>12.625402407848986</v>
      </c>
    </row>
    <row r="1021" spans="1:30" x14ac:dyDescent="0.2">
      <c r="A1021" s="101">
        <v>39735</v>
      </c>
      <c r="B1021" s="113" t="s">
        <v>67</v>
      </c>
      <c r="C1021" s="103">
        <v>0</v>
      </c>
      <c r="D1021" s="104">
        <f t="shared" si="273"/>
        <v>0</v>
      </c>
      <c r="E1021" s="103">
        <v>0</v>
      </c>
      <c r="F1021" s="104">
        <f t="shared" si="274"/>
        <v>0</v>
      </c>
      <c r="G1021" s="103">
        <v>0</v>
      </c>
      <c r="H1021" s="104">
        <f t="shared" si="275"/>
        <v>0</v>
      </c>
      <c r="I1021" s="103">
        <v>0.97699999999999998</v>
      </c>
      <c r="J1021" s="104">
        <f t="shared" si="262"/>
        <v>2.9983029053156196</v>
      </c>
      <c r="K1021" s="103">
        <v>0</v>
      </c>
      <c r="L1021" s="104">
        <f t="shared" si="263"/>
        <v>0</v>
      </c>
      <c r="M1021" s="103">
        <v>0</v>
      </c>
      <c r="N1021" s="104">
        <f t="shared" si="264"/>
        <v>0</v>
      </c>
      <c r="O1021" s="103">
        <v>1.3129999999999999</v>
      </c>
      <c r="P1021" s="104">
        <f t="shared" si="265"/>
        <v>4.0294490426606027</v>
      </c>
      <c r="Q1021" s="103">
        <v>0.85699999999999998</v>
      </c>
      <c r="R1021" s="104">
        <f t="shared" si="266"/>
        <v>2.6300364276924117</v>
      </c>
      <c r="S1021" s="103">
        <v>0</v>
      </c>
      <c r="T1021" s="104">
        <f t="shared" si="267"/>
        <v>0</v>
      </c>
      <c r="U1021" s="103">
        <v>1.4730000000000001</v>
      </c>
      <c r="V1021" s="104">
        <f t="shared" si="268"/>
        <v>4.5204710128248804</v>
      </c>
      <c r="W1021" s="103">
        <v>0</v>
      </c>
      <c r="X1021" s="104">
        <f t="shared" si="269"/>
        <v>0</v>
      </c>
      <c r="Y1021" s="103">
        <v>0</v>
      </c>
      <c r="Z1021" s="104">
        <f t="shared" si="270"/>
        <v>0</v>
      </c>
      <c r="AA1021" s="103">
        <v>0</v>
      </c>
      <c r="AB1021" s="105">
        <f t="shared" si="271"/>
        <v>0</v>
      </c>
      <c r="AC1021" s="106">
        <f t="shared" si="276"/>
        <v>4.62</v>
      </c>
      <c r="AD1021" s="105">
        <f t="shared" si="272"/>
        <v>14.178259388493514</v>
      </c>
    </row>
    <row r="1022" spans="1:30" x14ac:dyDescent="0.2">
      <c r="A1022" s="101">
        <v>39736</v>
      </c>
      <c r="B1022" s="113" t="s">
        <v>68</v>
      </c>
      <c r="C1022" s="103">
        <v>0</v>
      </c>
      <c r="D1022" s="104">
        <f t="shared" si="273"/>
        <v>0</v>
      </c>
      <c r="E1022" s="103">
        <v>0</v>
      </c>
      <c r="F1022" s="104">
        <f t="shared" si="274"/>
        <v>0</v>
      </c>
      <c r="G1022" s="103">
        <v>0</v>
      </c>
      <c r="H1022" s="104">
        <f t="shared" si="275"/>
        <v>0</v>
      </c>
      <c r="I1022" s="103">
        <v>0.96199999999999997</v>
      </c>
      <c r="J1022" s="104">
        <f t="shared" si="262"/>
        <v>2.9522695956127185</v>
      </c>
      <c r="K1022" s="103">
        <v>0</v>
      </c>
      <c r="L1022" s="104">
        <f t="shared" si="263"/>
        <v>0</v>
      </c>
      <c r="M1022" s="103">
        <v>0</v>
      </c>
      <c r="N1022" s="104">
        <f t="shared" si="264"/>
        <v>0</v>
      </c>
      <c r="O1022" s="103">
        <v>0.72899999999999998</v>
      </c>
      <c r="P1022" s="104">
        <f t="shared" si="265"/>
        <v>2.2372188515609897</v>
      </c>
      <c r="Q1022" s="103">
        <v>0.86299999999999999</v>
      </c>
      <c r="R1022" s="104">
        <f t="shared" si="266"/>
        <v>2.6484497515735721</v>
      </c>
      <c r="S1022" s="103">
        <v>0</v>
      </c>
      <c r="T1022" s="104">
        <f t="shared" si="267"/>
        <v>0</v>
      </c>
      <c r="U1022" s="103">
        <v>1.4710000000000001</v>
      </c>
      <c r="V1022" s="104">
        <f t="shared" si="268"/>
        <v>4.5143332381978265</v>
      </c>
      <c r="W1022" s="103">
        <v>0</v>
      </c>
      <c r="X1022" s="104">
        <f t="shared" si="269"/>
        <v>0</v>
      </c>
      <c r="Y1022" s="103">
        <v>0</v>
      </c>
      <c r="Z1022" s="104">
        <f t="shared" si="270"/>
        <v>0</v>
      </c>
      <c r="AA1022" s="103">
        <v>0</v>
      </c>
      <c r="AB1022" s="105">
        <f t="shared" si="271"/>
        <v>0</v>
      </c>
      <c r="AC1022" s="106">
        <f t="shared" si="276"/>
        <v>4.0250000000000004</v>
      </c>
      <c r="AD1022" s="105">
        <f t="shared" si="272"/>
        <v>12.352271436945108</v>
      </c>
    </row>
    <row r="1023" spans="1:30" x14ac:dyDescent="0.2">
      <c r="A1023" s="101">
        <v>39737</v>
      </c>
      <c r="B1023" s="113" t="s">
        <v>69</v>
      </c>
      <c r="C1023" s="103">
        <v>0</v>
      </c>
      <c r="D1023" s="104">
        <f t="shared" si="273"/>
        <v>0</v>
      </c>
      <c r="E1023" s="103">
        <v>0</v>
      </c>
      <c r="F1023" s="104">
        <f t="shared" si="274"/>
        <v>0</v>
      </c>
      <c r="G1023" s="103">
        <v>0</v>
      </c>
      <c r="H1023" s="104">
        <f t="shared" si="275"/>
        <v>0</v>
      </c>
      <c r="I1023" s="103">
        <v>0.95799999999999996</v>
      </c>
      <c r="J1023" s="104">
        <f t="shared" si="262"/>
        <v>2.9399940463586116</v>
      </c>
      <c r="K1023" s="103">
        <v>0</v>
      </c>
      <c r="L1023" s="104">
        <f t="shared" si="263"/>
        <v>0</v>
      </c>
      <c r="M1023" s="103">
        <v>0</v>
      </c>
      <c r="N1023" s="104">
        <f t="shared" si="264"/>
        <v>0</v>
      </c>
      <c r="O1023" s="103">
        <v>0</v>
      </c>
      <c r="P1023" s="104">
        <f t="shared" si="265"/>
        <v>0</v>
      </c>
      <c r="Q1023" s="103">
        <v>0.85399999999999998</v>
      </c>
      <c r="R1023" s="104">
        <f t="shared" si="266"/>
        <v>2.6208297657518314</v>
      </c>
      <c r="S1023" s="103">
        <v>0</v>
      </c>
      <c r="T1023" s="104">
        <f t="shared" si="267"/>
        <v>0</v>
      </c>
      <c r="U1023" s="103">
        <v>1.472</v>
      </c>
      <c r="V1023" s="104">
        <f t="shared" si="268"/>
        <v>4.517402125511353</v>
      </c>
      <c r="W1023" s="103">
        <v>0.53600000000000003</v>
      </c>
      <c r="X1023" s="104">
        <f t="shared" si="269"/>
        <v>1.6449236000503298</v>
      </c>
      <c r="Y1023" s="103">
        <v>0</v>
      </c>
      <c r="Z1023" s="104">
        <f t="shared" si="270"/>
        <v>0</v>
      </c>
      <c r="AA1023" s="103">
        <v>9.4E-2</v>
      </c>
      <c r="AB1023" s="105">
        <f t="shared" si="271"/>
        <v>0.28847540747151307</v>
      </c>
      <c r="AC1023" s="106">
        <f t="shared" si="276"/>
        <v>3.9139999999999997</v>
      </c>
      <c r="AD1023" s="105">
        <f t="shared" si="272"/>
        <v>12.011624945143637</v>
      </c>
    </row>
    <row r="1024" spans="1:30" x14ac:dyDescent="0.2">
      <c r="A1024" s="101">
        <v>39738</v>
      </c>
      <c r="B1024" s="113" t="s">
        <v>70</v>
      </c>
      <c r="C1024" s="103">
        <v>0</v>
      </c>
      <c r="D1024" s="104">
        <f t="shared" si="273"/>
        <v>0</v>
      </c>
      <c r="E1024" s="103">
        <v>0</v>
      </c>
      <c r="F1024" s="104">
        <f t="shared" si="274"/>
        <v>0</v>
      </c>
      <c r="G1024" s="103">
        <v>0</v>
      </c>
      <c r="H1024" s="104">
        <f t="shared" si="275"/>
        <v>0</v>
      </c>
      <c r="I1024" s="103">
        <v>0.95699999999999996</v>
      </c>
      <c r="J1024" s="104">
        <f t="shared" si="262"/>
        <v>2.9369251590450851</v>
      </c>
      <c r="K1024" s="103">
        <v>0</v>
      </c>
      <c r="L1024" s="104">
        <f t="shared" si="263"/>
        <v>0</v>
      </c>
      <c r="M1024" s="103">
        <v>0</v>
      </c>
      <c r="N1024" s="104">
        <f t="shared" si="264"/>
        <v>0</v>
      </c>
      <c r="O1024" s="103">
        <v>0</v>
      </c>
      <c r="P1024" s="104">
        <f t="shared" si="265"/>
        <v>0</v>
      </c>
      <c r="Q1024" s="103">
        <v>0.86299999999999999</v>
      </c>
      <c r="R1024" s="104">
        <f t="shared" si="266"/>
        <v>2.6484497515735721</v>
      </c>
      <c r="S1024" s="103">
        <v>0</v>
      </c>
      <c r="T1024" s="104">
        <f t="shared" si="267"/>
        <v>0</v>
      </c>
      <c r="U1024" s="103">
        <v>1.47</v>
      </c>
      <c r="V1024" s="104">
        <f t="shared" si="268"/>
        <v>4.5112643508843</v>
      </c>
      <c r="W1024" s="103">
        <v>0.11700000000000001</v>
      </c>
      <c r="X1024" s="104">
        <f t="shared" si="269"/>
        <v>0.35905981568262796</v>
      </c>
      <c r="Y1024" s="103">
        <v>0</v>
      </c>
      <c r="Z1024" s="104">
        <f t="shared" si="270"/>
        <v>0</v>
      </c>
      <c r="AA1024" s="103">
        <v>0</v>
      </c>
      <c r="AB1024" s="105">
        <f t="shared" si="271"/>
        <v>0</v>
      </c>
      <c r="AC1024" s="106">
        <f t="shared" si="276"/>
        <v>3.407</v>
      </c>
      <c r="AD1024" s="105">
        <f t="shared" si="272"/>
        <v>10.455699077185585</v>
      </c>
    </row>
    <row r="1025" spans="1:30" x14ac:dyDescent="0.2">
      <c r="A1025" s="101">
        <v>39739</v>
      </c>
      <c r="B1025" s="113" t="s">
        <v>71</v>
      </c>
      <c r="C1025" s="103">
        <v>0</v>
      </c>
      <c r="D1025" s="104">
        <f t="shared" si="273"/>
        <v>0</v>
      </c>
      <c r="E1025" s="103">
        <v>0</v>
      </c>
      <c r="F1025" s="104">
        <f t="shared" si="274"/>
        <v>0</v>
      </c>
      <c r="G1025" s="103">
        <v>0</v>
      </c>
      <c r="H1025" s="104">
        <f t="shared" si="275"/>
        <v>0</v>
      </c>
      <c r="I1025" s="103">
        <v>0.95799999999999996</v>
      </c>
      <c r="J1025" s="104">
        <f t="shared" si="262"/>
        <v>2.9399940463586116</v>
      </c>
      <c r="K1025" s="103">
        <v>0</v>
      </c>
      <c r="L1025" s="104">
        <f t="shared" si="263"/>
        <v>0</v>
      </c>
      <c r="M1025" s="103">
        <v>0</v>
      </c>
      <c r="N1025" s="104">
        <f t="shared" si="264"/>
        <v>0</v>
      </c>
      <c r="O1025" s="103">
        <v>0</v>
      </c>
      <c r="P1025" s="104">
        <f t="shared" si="265"/>
        <v>0</v>
      </c>
      <c r="Q1025" s="103">
        <v>0.877</v>
      </c>
      <c r="R1025" s="104">
        <f t="shared" si="266"/>
        <v>2.6914141739629462</v>
      </c>
      <c r="S1025" s="103">
        <v>0</v>
      </c>
      <c r="T1025" s="104">
        <f t="shared" si="267"/>
        <v>0</v>
      </c>
      <c r="U1025" s="103">
        <v>1.47</v>
      </c>
      <c r="V1025" s="104">
        <f t="shared" si="268"/>
        <v>4.5112643508843</v>
      </c>
      <c r="W1025" s="103">
        <v>0</v>
      </c>
      <c r="X1025" s="104">
        <f t="shared" si="269"/>
        <v>0</v>
      </c>
      <c r="Y1025" s="103">
        <v>0</v>
      </c>
      <c r="Z1025" s="104">
        <f t="shared" si="270"/>
        <v>0</v>
      </c>
      <c r="AA1025" s="103">
        <v>0</v>
      </c>
      <c r="AB1025" s="105">
        <f t="shared" si="271"/>
        <v>0</v>
      </c>
      <c r="AC1025" s="106">
        <f t="shared" si="276"/>
        <v>3.3049999999999997</v>
      </c>
      <c r="AD1025" s="105">
        <f t="shared" si="272"/>
        <v>10.142672571205857</v>
      </c>
    </row>
    <row r="1026" spans="1:30" x14ac:dyDescent="0.2">
      <c r="A1026" s="101">
        <v>39740</v>
      </c>
      <c r="B1026" s="113" t="s">
        <v>72</v>
      </c>
      <c r="C1026" s="103">
        <v>0</v>
      </c>
      <c r="D1026" s="104">
        <f t="shared" si="273"/>
        <v>0</v>
      </c>
      <c r="E1026" s="103">
        <v>0</v>
      </c>
      <c r="F1026" s="104">
        <f t="shared" si="274"/>
        <v>0</v>
      </c>
      <c r="G1026" s="103">
        <v>0</v>
      </c>
      <c r="H1026" s="104">
        <f t="shared" si="275"/>
        <v>0</v>
      </c>
      <c r="I1026" s="103">
        <v>0.95899999999999996</v>
      </c>
      <c r="J1026" s="104">
        <f t="shared" si="262"/>
        <v>2.9430629336721386</v>
      </c>
      <c r="K1026" s="103">
        <v>0</v>
      </c>
      <c r="L1026" s="104">
        <f t="shared" si="263"/>
        <v>0</v>
      </c>
      <c r="M1026" s="103">
        <v>0</v>
      </c>
      <c r="N1026" s="104">
        <f t="shared" si="264"/>
        <v>0</v>
      </c>
      <c r="O1026" s="103">
        <v>0</v>
      </c>
      <c r="P1026" s="104">
        <f t="shared" si="265"/>
        <v>0</v>
      </c>
      <c r="Q1026" s="103">
        <v>0.874</v>
      </c>
      <c r="R1026" s="104">
        <f t="shared" si="266"/>
        <v>2.6822075120223658</v>
      </c>
      <c r="S1026" s="103">
        <v>0</v>
      </c>
      <c r="T1026" s="104">
        <f t="shared" si="267"/>
        <v>0</v>
      </c>
      <c r="U1026" s="103">
        <v>1.468</v>
      </c>
      <c r="V1026" s="104">
        <f t="shared" si="268"/>
        <v>4.5051265762572461</v>
      </c>
      <c r="W1026" s="103">
        <v>0</v>
      </c>
      <c r="X1026" s="104">
        <f t="shared" si="269"/>
        <v>0</v>
      </c>
      <c r="Y1026" s="103">
        <v>0</v>
      </c>
      <c r="Z1026" s="104">
        <f t="shared" si="270"/>
        <v>0</v>
      </c>
      <c r="AA1026" s="103">
        <v>0</v>
      </c>
      <c r="AB1026" s="105">
        <f t="shared" si="271"/>
        <v>0</v>
      </c>
      <c r="AC1026" s="106">
        <f t="shared" si="276"/>
        <v>3.3010000000000002</v>
      </c>
      <c r="AD1026" s="105">
        <f t="shared" si="272"/>
        <v>10.130397021951751</v>
      </c>
    </row>
    <row r="1027" spans="1:30" x14ac:dyDescent="0.2">
      <c r="A1027" s="101">
        <v>39741</v>
      </c>
      <c r="B1027" s="113" t="s">
        <v>73</v>
      </c>
      <c r="C1027" s="103">
        <v>0</v>
      </c>
      <c r="D1027" s="104">
        <f t="shared" si="273"/>
        <v>0</v>
      </c>
      <c r="E1027" s="103">
        <v>0</v>
      </c>
      <c r="F1027" s="104">
        <f t="shared" si="274"/>
        <v>0</v>
      </c>
      <c r="G1027" s="103">
        <v>0</v>
      </c>
      <c r="H1027" s="104">
        <f t="shared" si="275"/>
        <v>0</v>
      </c>
      <c r="I1027" s="103">
        <v>0.96</v>
      </c>
      <c r="J1027" s="104">
        <f t="shared" si="262"/>
        <v>2.9461318209856651</v>
      </c>
      <c r="K1027" s="103">
        <v>0</v>
      </c>
      <c r="L1027" s="104">
        <f t="shared" si="263"/>
        <v>0</v>
      </c>
      <c r="M1027" s="103">
        <v>0</v>
      </c>
      <c r="N1027" s="104">
        <f t="shared" si="264"/>
        <v>0</v>
      </c>
      <c r="O1027" s="103">
        <v>0</v>
      </c>
      <c r="P1027" s="104">
        <f t="shared" si="265"/>
        <v>0</v>
      </c>
      <c r="Q1027" s="103">
        <v>0.873</v>
      </c>
      <c r="R1027" s="104">
        <f t="shared" si="266"/>
        <v>2.6791386247088393</v>
      </c>
      <c r="S1027" s="103">
        <v>0</v>
      </c>
      <c r="T1027" s="104">
        <f t="shared" si="267"/>
        <v>0</v>
      </c>
      <c r="U1027" s="103">
        <v>1.468</v>
      </c>
      <c r="V1027" s="104">
        <f t="shared" si="268"/>
        <v>4.5051265762572461</v>
      </c>
      <c r="W1027" s="103">
        <v>0.35499999999999998</v>
      </c>
      <c r="X1027" s="104">
        <f t="shared" si="269"/>
        <v>1.0894549963019908</v>
      </c>
      <c r="Y1027" s="103">
        <v>0</v>
      </c>
      <c r="Z1027" s="104">
        <f t="shared" si="270"/>
        <v>0</v>
      </c>
      <c r="AA1027" s="103">
        <v>0</v>
      </c>
      <c r="AB1027" s="105">
        <f t="shared" si="271"/>
        <v>0</v>
      </c>
      <c r="AC1027" s="106">
        <f t="shared" si="276"/>
        <v>3.6560000000000001</v>
      </c>
      <c r="AD1027" s="105">
        <f t="shared" si="272"/>
        <v>11.219852018253741</v>
      </c>
    </row>
    <row r="1028" spans="1:30" x14ac:dyDescent="0.2">
      <c r="A1028" s="101">
        <v>39742</v>
      </c>
      <c r="B1028" s="113" t="s">
        <v>74</v>
      </c>
      <c r="C1028" s="103">
        <v>0</v>
      </c>
      <c r="D1028" s="104">
        <f t="shared" si="273"/>
        <v>0</v>
      </c>
      <c r="E1028" s="103">
        <v>0</v>
      </c>
      <c r="F1028" s="104">
        <f t="shared" si="274"/>
        <v>0</v>
      </c>
      <c r="G1028" s="103">
        <v>0</v>
      </c>
      <c r="H1028" s="104">
        <f t="shared" si="275"/>
        <v>0</v>
      </c>
      <c r="I1028" s="103">
        <v>0.56000000000000005</v>
      </c>
      <c r="J1028" s="104">
        <f t="shared" si="262"/>
        <v>1.7185768955749714</v>
      </c>
      <c r="K1028" s="103">
        <v>0</v>
      </c>
      <c r="L1028" s="104">
        <f t="shared" si="263"/>
        <v>0</v>
      </c>
      <c r="M1028" s="103">
        <v>0</v>
      </c>
      <c r="N1028" s="104">
        <f t="shared" si="264"/>
        <v>0</v>
      </c>
      <c r="O1028" s="103">
        <v>0</v>
      </c>
      <c r="P1028" s="104">
        <f t="shared" si="265"/>
        <v>0</v>
      </c>
      <c r="Q1028" s="103">
        <v>0.50800000000000001</v>
      </c>
      <c r="R1028" s="104">
        <f t="shared" si="266"/>
        <v>1.5589947552715813</v>
      </c>
      <c r="S1028" s="103">
        <v>0</v>
      </c>
      <c r="T1028" s="104">
        <f t="shared" si="267"/>
        <v>0</v>
      </c>
      <c r="U1028" s="103">
        <v>1.466</v>
      </c>
      <c r="V1028" s="104">
        <f t="shared" si="268"/>
        <v>4.4989888016301931</v>
      </c>
      <c r="W1028" s="103">
        <v>0.81899999999999995</v>
      </c>
      <c r="X1028" s="104">
        <f t="shared" si="269"/>
        <v>2.5134187097783958</v>
      </c>
      <c r="Y1028" s="103">
        <v>0</v>
      </c>
      <c r="Z1028" s="104">
        <f t="shared" si="270"/>
        <v>0</v>
      </c>
      <c r="AA1028" s="103">
        <v>0</v>
      </c>
      <c r="AB1028" s="105">
        <f t="shared" si="271"/>
        <v>0</v>
      </c>
      <c r="AC1028" s="106">
        <f t="shared" si="276"/>
        <v>3.3529999999999998</v>
      </c>
      <c r="AD1028" s="105">
        <f t="shared" si="272"/>
        <v>10.28997916225514</v>
      </c>
    </row>
    <row r="1029" spans="1:30" x14ac:dyDescent="0.2">
      <c r="A1029" s="101">
        <v>39743</v>
      </c>
      <c r="B1029" s="113" t="s">
        <v>75</v>
      </c>
      <c r="C1029" s="103">
        <v>0</v>
      </c>
      <c r="D1029" s="104">
        <f t="shared" si="273"/>
        <v>0</v>
      </c>
      <c r="E1029" s="103">
        <v>0</v>
      </c>
      <c r="F1029" s="104">
        <f t="shared" si="274"/>
        <v>0</v>
      </c>
      <c r="G1029" s="103">
        <v>0</v>
      </c>
      <c r="H1029" s="104">
        <f t="shared" si="275"/>
        <v>0</v>
      </c>
      <c r="I1029" s="103">
        <v>1.3620000000000001</v>
      </c>
      <c r="J1029" s="104">
        <f t="shared" si="262"/>
        <v>4.1798245210234128</v>
      </c>
      <c r="K1029" s="103">
        <v>0</v>
      </c>
      <c r="L1029" s="104">
        <f t="shared" si="263"/>
        <v>0</v>
      </c>
      <c r="M1029" s="103">
        <v>0</v>
      </c>
      <c r="N1029" s="104">
        <f t="shared" si="264"/>
        <v>0</v>
      </c>
      <c r="O1029" s="103">
        <v>0</v>
      </c>
      <c r="P1029" s="104">
        <f t="shared" si="265"/>
        <v>0</v>
      </c>
      <c r="Q1029" s="103">
        <v>1.2350000000000001</v>
      </c>
      <c r="R1029" s="104">
        <f t="shared" si="266"/>
        <v>3.7900758322055172</v>
      </c>
      <c r="S1029" s="103">
        <v>0</v>
      </c>
      <c r="T1029" s="104">
        <f t="shared" si="267"/>
        <v>0</v>
      </c>
      <c r="U1029" s="103">
        <v>1.4670000000000001</v>
      </c>
      <c r="V1029" s="104">
        <f t="shared" si="268"/>
        <v>4.5020576889437196</v>
      </c>
      <c r="W1029" s="103">
        <v>1.2430000000000001</v>
      </c>
      <c r="X1029" s="104">
        <f t="shared" si="269"/>
        <v>3.814626930713731</v>
      </c>
      <c r="Y1029" s="103">
        <v>0</v>
      </c>
      <c r="Z1029" s="104">
        <f t="shared" si="270"/>
        <v>0</v>
      </c>
      <c r="AA1029" s="103">
        <v>0</v>
      </c>
      <c r="AB1029" s="105">
        <f t="shared" si="271"/>
        <v>0</v>
      </c>
      <c r="AC1029" s="106">
        <f t="shared" si="276"/>
        <v>5.3070000000000004</v>
      </c>
      <c r="AD1029" s="105">
        <f t="shared" si="272"/>
        <v>16.286584972886381</v>
      </c>
    </row>
    <row r="1030" spans="1:30" x14ac:dyDescent="0.2">
      <c r="A1030" s="101">
        <v>39744</v>
      </c>
      <c r="B1030" s="113" t="s">
        <v>76</v>
      </c>
      <c r="C1030" s="103">
        <v>0</v>
      </c>
      <c r="D1030" s="104">
        <f t="shared" si="273"/>
        <v>0</v>
      </c>
      <c r="E1030" s="103">
        <v>0</v>
      </c>
      <c r="F1030" s="104">
        <f t="shared" si="274"/>
        <v>0</v>
      </c>
      <c r="G1030" s="103">
        <v>0</v>
      </c>
      <c r="H1030" s="104">
        <f t="shared" si="275"/>
        <v>0</v>
      </c>
      <c r="I1030" s="103">
        <v>5.0000000000000001E-3</v>
      </c>
      <c r="J1030" s="104">
        <f t="shared" si="262"/>
        <v>1.5344436567633672E-2</v>
      </c>
      <c r="K1030" s="103">
        <v>0</v>
      </c>
      <c r="L1030" s="104">
        <f t="shared" si="263"/>
        <v>0</v>
      </c>
      <c r="M1030" s="103">
        <v>0</v>
      </c>
      <c r="N1030" s="104">
        <f t="shared" si="264"/>
        <v>0</v>
      </c>
      <c r="O1030" s="103">
        <v>0</v>
      </c>
      <c r="P1030" s="104">
        <f t="shared" si="265"/>
        <v>0</v>
      </c>
      <c r="Q1030" s="103">
        <v>0.874</v>
      </c>
      <c r="R1030" s="104">
        <f t="shared" si="266"/>
        <v>2.6822075120223658</v>
      </c>
      <c r="S1030" s="103">
        <v>0</v>
      </c>
      <c r="T1030" s="104">
        <f t="shared" si="267"/>
        <v>0</v>
      </c>
      <c r="U1030" s="103">
        <v>1.466</v>
      </c>
      <c r="V1030" s="104">
        <f t="shared" si="268"/>
        <v>4.4989888016301931</v>
      </c>
      <c r="W1030" s="103">
        <v>1.2</v>
      </c>
      <c r="X1030" s="104">
        <f t="shared" si="269"/>
        <v>3.6826647762320817</v>
      </c>
      <c r="Y1030" s="103">
        <v>0</v>
      </c>
      <c r="Z1030" s="104">
        <f t="shared" si="270"/>
        <v>0</v>
      </c>
      <c r="AA1030" s="103">
        <v>0</v>
      </c>
      <c r="AB1030" s="105">
        <f t="shared" si="271"/>
        <v>0</v>
      </c>
      <c r="AC1030" s="106">
        <f t="shared" si="276"/>
        <v>3.5449999999999999</v>
      </c>
      <c r="AD1030" s="105">
        <f t="shared" si="272"/>
        <v>10.879205526452274</v>
      </c>
    </row>
    <row r="1031" spans="1:30" x14ac:dyDescent="0.2">
      <c r="A1031" s="101">
        <v>39745</v>
      </c>
      <c r="B1031" s="113" t="s">
        <v>77</v>
      </c>
      <c r="C1031" s="103">
        <v>0</v>
      </c>
      <c r="D1031" s="104">
        <f t="shared" si="273"/>
        <v>0</v>
      </c>
      <c r="E1031" s="103">
        <v>0</v>
      </c>
      <c r="F1031" s="104">
        <f t="shared" si="274"/>
        <v>0</v>
      </c>
      <c r="G1031" s="103">
        <v>0</v>
      </c>
      <c r="H1031" s="104">
        <f t="shared" si="275"/>
        <v>0</v>
      </c>
      <c r="I1031" s="103">
        <v>0</v>
      </c>
      <c r="J1031" s="104">
        <f t="shared" si="262"/>
        <v>0</v>
      </c>
      <c r="K1031" s="103">
        <v>0</v>
      </c>
      <c r="L1031" s="104">
        <f t="shared" si="263"/>
        <v>0</v>
      </c>
      <c r="M1031" s="103">
        <v>0</v>
      </c>
      <c r="N1031" s="104">
        <f t="shared" si="264"/>
        <v>0</v>
      </c>
      <c r="O1031" s="103">
        <v>0</v>
      </c>
      <c r="P1031" s="104">
        <f t="shared" si="265"/>
        <v>0</v>
      </c>
      <c r="Q1031" s="103">
        <v>0.52400000000000002</v>
      </c>
      <c r="R1031" s="104">
        <f t="shared" si="266"/>
        <v>1.6080969522880089</v>
      </c>
      <c r="S1031" s="103">
        <v>0</v>
      </c>
      <c r="T1031" s="104">
        <f t="shared" si="267"/>
        <v>0</v>
      </c>
      <c r="U1031" s="103">
        <v>0.48599999999999999</v>
      </c>
      <c r="V1031" s="104">
        <f t="shared" si="268"/>
        <v>1.4914792343739931</v>
      </c>
      <c r="W1031" s="103">
        <v>1.2470000000000001</v>
      </c>
      <c r="X1031" s="104">
        <f t="shared" si="269"/>
        <v>3.8269024799678379</v>
      </c>
      <c r="Y1031" s="103">
        <v>0.16200000000000001</v>
      </c>
      <c r="Z1031" s="104">
        <f t="shared" si="270"/>
        <v>0.49715974479133102</v>
      </c>
      <c r="AA1031" s="103">
        <v>0</v>
      </c>
      <c r="AB1031" s="105">
        <f t="shared" si="271"/>
        <v>0</v>
      </c>
      <c r="AC1031" s="106">
        <f t="shared" si="276"/>
        <v>2.419</v>
      </c>
      <c r="AD1031" s="105">
        <f t="shared" si="272"/>
        <v>7.4236384114211713</v>
      </c>
    </row>
    <row r="1032" spans="1:30" x14ac:dyDescent="0.2">
      <c r="A1032" s="101">
        <v>39746</v>
      </c>
      <c r="B1032" s="113" t="s">
        <v>78</v>
      </c>
      <c r="C1032" s="103">
        <v>0</v>
      </c>
      <c r="D1032" s="104">
        <f t="shared" si="273"/>
        <v>0</v>
      </c>
      <c r="E1032" s="103">
        <v>0</v>
      </c>
      <c r="F1032" s="104">
        <f t="shared" si="274"/>
        <v>0</v>
      </c>
      <c r="G1032" s="103">
        <v>0</v>
      </c>
      <c r="H1032" s="104">
        <f t="shared" si="275"/>
        <v>0</v>
      </c>
      <c r="I1032" s="103">
        <v>0.74399999999999999</v>
      </c>
      <c r="J1032" s="104">
        <f t="shared" si="262"/>
        <v>2.2832521612638907</v>
      </c>
      <c r="K1032" s="103">
        <v>0</v>
      </c>
      <c r="L1032" s="104">
        <f t="shared" si="263"/>
        <v>0</v>
      </c>
      <c r="M1032" s="103">
        <v>0</v>
      </c>
      <c r="N1032" s="104">
        <f t="shared" si="264"/>
        <v>0</v>
      </c>
      <c r="O1032" s="103">
        <v>0</v>
      </c>
      <c r="P1032" s="104">
        <f t="shared" si="265"/>
        <v>0</v>
      </c>
      <c r="Q1032" s="103">
        <v>0.88900000000000001</v>
      </c>
      <c r="R1032" s="104">
        <f t="shared" si="266"/>
        <v>2.7282408217252669</v>
      </c>
      <c r="S1032" s="103">
        <v>0</v>
      </c>
      <c r="T1032" s="104">
        <f t="shared" si="267"/>
        <v>0</v>
      </c>
      <c r="U1032" s="103">
        <v>0</v>
      </c>
      <c r="V1032" s="104">
        <f t="shared" si="268"/>
        <v>0</v>
      </c>
      <c r="W1032" s="103">
        <v>1.24</v>
      </c>
      <c r="X1032" s="104">
        <f t="shared" si="269"/>
        <v>3.8054202687731511</v>
      </c>
      <c r="Y1032" s="103">
        <v>1.163</v>
      </c>
      <c r="Z1032" s="104">
        <f t="shared" si="270"/>
        <v>3.5691159456315922</v>
      </c>
      <c r="AA1032" s="103">
        <v>0</v>
      </c>
      <c r="AB1032" s="105">
        <f t="shared" si="271"/>
        <v>0</v>
      </c>
      <c r="AC1032" s="106">
        <f t="shared" si="276"/>
        <v>4.0360000000000005</v>
      </c>
      <c r="AD1032" s="105">
        <f t="shared" si="272"/>
        <v>12.386029197393903</v>
      </c>
    </row>
    <row r="1033" spans="1:30" x14ac:dyDescent="0.2">
      <c r="A1033" s="101">
        <v>39747</v>
      </c>
      <c r="B1033" s="113" t="s">
        <v>79</v>
      </c>
      <c r="C1033" s="103">
        <v>0</v>
      </c>
      <c r="D1033" s="104">
        <f t="shared" si="273"/>
        <v>0</v>
      </c>
      <c r="E1033" s="103">
        <v>0</v>
      </c>
      <c r="F1033" s="104">
        <f t="shared" si="274"/>
        <v>0</v>
      </c>
      <c r="G1033" s="103">
        <v>0</v>
      </c>
      <c r="H1033" s="104">
        <f t="shared" si="275"/>
        <v>0</v>
      </c>
      <c r="I1033" s="103">
        <v>0.998</v>
      </c>
      <c r="J1033" s="104">
        <f t="shared" si="262"/>
        <v>3.062749538899681</v>
      </c>
      <c r="K1033" s="103">
        <v>0</v>
      </c>
      <c r="L1033" s="104">
        <f t="shared" si="263"/>
        <v>0</v>
      </c>
      <c r="M1033" s="103">
        <v>0</v>
      </c>
      <c r="N1033" s="104">
        <f t="shared" si="264"/>
        <v>0</v>
      </c>
      <c r="O1033" s="103">
        <v>0</v>
      </c>
      <c r="P1033" s="104">
        <f t="shared" si="265"/>
        <v>0</v>
      </c>
      <c r="Q1033" s="103">
        <v>0.88300000000000001</v>
      </c>
      <c r="R1033" s="104">
        <f t="shared" si="266"/>
        <v>2.7098274978441066</v>
      </c>
      <c r="S1033" s="103">
        <v>0</v>
      </c>
      <c r="T1033" s="104">
        <f t="shared" si="267"/>
        <v>0</v>
      </c>
      <c r="U1033" s="103">
        <v>0</v>
      </c>
      <c r="V1033" s="104">
        <f t="shared" si="268"/>
        <v>0</v>
      </c>
      <c r="W1033" s="103">
        <v>1.2370000000000001</v>
      </c>
      <c r="X1033" s="104">
        <f t="shared" si="269"/>
        <v>3.7962136068325707</v>
      </c>
      <c r="Y1033" s="103">
        <v>1.153</v>
      </c>
      <c r="Z1033" s="104">
        <f t="shared" si="270"/>
        <v>3.5384270724963249</v>
      </c>
      <c r="AA1033" s="103">
        <v>0</v>
      </c>
      <c r="AB1033" s="105">
        <f t="shared" si="271"/>
        <v>0</v>
      </c>
      <c r="AC1033" s="106">
        <f t="shared" si="276"/>
        <v>4.2710000000000008</v>
      </c>
      <c r="AD1033" s="105">
        <f t="shared" si="272"/>
        <v>13.107217716072686</v>
      </c>
    </row>
    <row r="1034" spans="1:30" x14ac:dyDescent="0.2">
      <c r="A1034" s="101">
        <v>39748</v>
      </c>
      <c r="B1034" s="113" t="s">
        <v>80</v>
      </c>
      <c r="C1034" s="103">
        <v>0</v>
      </c>
      <c r="D1034" s="104">
        <f t="shared" si="273"/>
        <v>0</v>
      </c>
      <c r="E1034" s="103">
        <v>0</v>
      </c>
      <c r="F1034" s="104">
        <f t="shared" si="274"/>
        <v>0</v>
      </c>
      <c r="G1034" s="103">
        <v>0</v>
      </c>
      <c r="H1034" s="104">
        <f t="shared" si="275"/>
        <v>0</v>
      </c>
      <c r="I1034" s="103">
        <v>0.99</v>
      </c>
      <c r="J1034" s="104">
        <f t="shared" si="262"/>
        <v>3.0381984403914672</v>
      </c>
      <c r="K1034" s="103">
        <v>0</v>
      </c>
      <c r="L1034" s="104">
        <f t="shared" si="263"/>
        <v>0</v>
      </c>
      <c r="M1034" s="103">
        <v>0</v>
      </c>
      <c r="N1034" s="104">
        <f t="shared" si="264"/>
        <v>0</v>
      </c>
      <c r="O1034" s="103">
        <v>0</v>
      </c>
      <c r="P1034" s="104">
        <f t="shared" si="265"/>
        <v>0</v>
      </c>
      <c r="Q1034" s="103">
        <v>0.88100000000000001</v>
      </c>
      <c r="R1034" s="104">
        <f t="shared" si="266"/>
        <v>2.7036897232170531</v>
      </c>
      <c r="S1034" s="103">
        <v>0</v>
      </c>
      <c r="T1034" s="104">
        <f t="shared" si="267"/>
        <v>0</v>
      </c>
      <c r="U1034" s="103">
        <v>0</v>
      </c>
      <c r="V1034" s="104">
        <f t="shared" si="268"/>
        <v>0</v>
      </c>
      <c r="W1034" s="103">
        <v>1.238</v>
      </c>
      <c r="X1034" s="104">
        <f t="shared" si="269"/>
        <v>3.7992824941460976</v>
      </c>
      <c r="Y1034" s="103">
        <v>0.51900000000000002</v>
      </c>
      <c r="Z1034" s="104">
        <f t="shared" si="270"/>
        <v>1.5927525157203752</v>
      </c>
      <c r="AA1034" s="103">
        <v>0</v>
      </c>
      <c r="AB1034" s="105">
        <f t="shared" si="271"/>
        <v>0</v>
      </c>
      <c r="AC1034" s="106">
        <f t="shared" si="276"/>
        <v>3.6280000000000001</v>
      </c>
      <c r="AD1034" s="105">
        <f t="shared" si="272"/>
        <v>11.133923173474994</v>
      </c>
    </row>
    <row r="1035" spans="1:30" x14ac:dyDescent="0.2">
      <c r="A1035" s="101">
        <v>39749</v>
      </c>
      <c r="B1035" s="113" t="s">
        <v>81</v>
      </c>
      <c r="C1035" s="103">
        <v>0</v>
      </c>
      <c r="D1035" s="104">
        <f t="shared" si="273"/>
        <v>0</v>
      </c>
      <c r="E1035" s="103">
        <v>0</v>
      </c>
      <c r="F1035" s="104">
        <f t="shared" si="274"/>
        <v>0</v>
      </c>
      <c r="G1035" s="103">
        <v>0</v>
      </c>
      <c r="H1035" s="104">
        <f t="shared" si="275"/>
        <v>0</v>
      </c>
      <c r="I1035" s="103">
        <v>0.98499999999999999</v>
      </c>
      <c r="J1035" s="104">
        <f t="shared" si="262"/>
        <v>3.0228540038238334</v>
      </c>
      <c r="K1035" s="103">
        <v>0</v>
      </c>
      <c r="L1035" s="104">
        <f t="shared" si="263"/>
        <v>0</v>
      </c>
      <c r="M1035" s="103">
        <v>0</v>
      </c>
      <c r="N1035" s="104">
        <f t="shared" si="264"/>
        <v>0</v>
      </c>
      <c r="O1035" s="103">
        <v>0</v>
      </c>
      <c r="P1035" s="104">
        <f t="shared" si="265"/>
        <v>0</v>
      </c>
      <c r="Q1035" s="103">
        <v>0.875</v>
      </c>
      <c r="R1035" s="104">
        <f t="shared" si="266"/>
        <v>2.6852763993358928</v>
      </c>
      <c r="S1035" s="103">
        <v>0</v>
      </c>
      <c r="T1035" s="104">
        <f t="shared" si="267"/>
        <v>0</v>
      </c>
      <c r="U1035" s="103">
        <v>0</v>
      </c>
      <c r="V1035" s="104">
        <f t="shared" si="268"/>
        <v>0</v>
      </c>
      <c r="W1035" s="103">
        <v>1.2390000000000001</v>
      </c>
      <c r="X1035" s="104">
        <f t="shared" si="269"/>
        <v>3.8023513814596241</v>
      </c>
      <c r="Y1035" s="103">
        <v>0</v>
      </c>
      <c r="Z1035" s="104">
        <f t="shared" si="270"/>
        <v>0</v>
      </c>
      <c r="AA1035" s="103">
        <v>0</v>
      </c>
      <c r="AB1035" s="105">
        <f t="shared" si="271"/>
        <v>0</v>
      </c>
      <c r="AC1035" s="106">
        <f t="shared" si="276"/>
        <v>3.0990000000000002</v>
      </c>
      <c r="AD1035" s="105">
        <f t="shared" si="272"/>
        <v>9.5104817846193512</v>
      </c>
    </row>
    <row r="1036" spans="1:30" x14ac:dyDescent="0.2">
      <c r="A1036" s="101">
        <v>39750</v>
      </c>
      <c r="B1036" s="113" t="s">
        <v>82</v>
      </c>
      <c r="C1036" s="103">
        <v>0</v>
      </c>
      <c r="D1036" s="104">
        <f t="shared" si="273"/>
        <v>0</v>
      </c>
      <c r="E1036" s="103">
        <v>0</v>
      </c>
      <c r="F1036" s="104">
        <f t="shared" si="274"/>
        <v>0</v>
      </c>
      <c r="G1036" s="103">
        <v>0</v>
      </c>
      <c r="H1036" s="104">
        <f t="shared" si="275"/>
        <v>0</v>
      </c>
      <c r="I1036" s="103">
        <v>0.66700000000000004</v>
      </c>
      <c r="J1036" s="104">
        <f t="shared" ref="J1036:J1067" si="277">I1036*1000000/325851</f>
        <v>2.0469478381223318</v>
      </c>
      <c r="K1036" s="103">
        <v>0</v>
      </c>
      <c r="L1036" s="104">
        <f t="shared" ref="L1036:L1067" si="278">K1036*1000000/325851</f>
        <v>0</v>
      </c>
      <c r="M1036" s="103">
        <v>0</v>
      </c>
      <c r="N1036" s="104">
        <f t="shared" ref="N1036:N1067" si="279">M1036*1000000/325851</f>
        <v>0</v>
      </c>
      <c r="O1036" s="103">
        <v>0</v>
      </c>
      <c r="P1036" s="104">
        <f t="shared" ref="P1036:P1067" si="280">O1036*1000000/325851</f>
        <v>0</v>
      </c>
      <c r="Q1036" s="103">
        <v>0.59</v>
      </c>
      <c r="R1036" s="104">
        <f t="shared" ref="R1036:R1100" si="281">Q1036*1000000/325851</f>
        <v>1.8106435149807734</v>
      </c>
      <c r="S1036" s="103">
        <v>0</v>
      </c>
      <c r="T1036" s="104">
        <f t="shared" ref="T1036:T1100" si="282">S1036*1000000/325851</f>
        <v>0</v>
      </c>
      <c r="U1036" s="103">
        <v>0</v>
      </c>
      <c r="V1036" s="104">
        <f t="shared" ref="V1036:V1100" si="283">U1036*1000000/325851</f>
        <v>0</v>
      </c>
      <c r="W1036" s="103">
        <v>1.2390000000000001</v>
      </c>
      <c r="X1036" s="104">
        <f t="shared" ref="X1036:X1100" si="284">W1036*1000000/325851</f>
        <v>3.8023513814596241</v>
      </c>
      <c r="Y1036" s="103">
        <v>0.129</v>
      </c>
      <c r="Z1036" s="104">
        <f t="shared" ref="Z1036:Z1100" si="285">Y1036*1000000/325851</f>
        <v>0.39588646344494877</v>
      </c>
      <c r="AA1036" s="103">
        <v>0</v>
      </c>
      <c r="AB1036" s="105">
        <f t="shared" ref="AB1036:AB1100" si="286">AA1036*1000000/325851</f>
        <v>0</v>
      </c>
      <c r="AC1036" s="106">
        <f t="shared" si="276"/>
        <v>2.6250000000000004</v>
      </c>
      <c r="AD1036" s="105">
        <f t="shared" ref="AD1036:AD1100" si="287">AC1036*1000000/325851</f>
        <v>8.0558291980076806</v>
      </c>
    </row>
    <row r="1037" spans="1:30" x14ac:dyDescent="0.2">
      <c r="A1037" s="101">
        <v>39751</v>
      </c>
      <c r="B1037" s="113" t="s">
        <v>83</v>
      </c>
      <c r="C1037" s="103">
        <v>0</v>
      </c>
      <c r="D1037" s="104">
        <f t="shared" ref="D1037:D1100" si="288">C1037*1000000/325851</f>
        <v>0</v>
      </c>
      <c r="E1037" s="103">
        <v>0</v>
      </c>
      <c r="F1037" s="104">
        <f t="shared" ref="F1037:F1068" si="289">E1037*1000000/325851</f>
        <v>0</v>
      </c>
      <c r="G1037" s="103">
        <v>0</v>
      </c>
      <c r="H1037" s="104">
        <f t="shared" ref="H1037:H1068" si="290">G1037*1000000/325851</f>
        <v>0</v>
      </c>
      <c r="I1037" s="103">
        <v>0.99299999999999999</v>
      </c>
      <c r="J1037" s="104">
        <f t="shared" si="277"/>
        <v>3.0474051023320476</v>
      </c>
      <c r="K1037" s="103">
        <v>0</v>
      </c>
      <c r="L1037" s="104">
        <f t="shared" si="278"/>
        <v>0</v>
      </c>
      <c r="M1037" s="103">
        <v>0</v>
      </c>
      <c r="N1037" s="104">
        <f t="shared" si="279"/>
        <v>0</v>
      </c>
      <c r="O1037" s="103">
        <v>0</v>
      </c>
      <c r="P1037" s="104">
        <f t="shared" si="280"/>
        <v>0</v>
      </c>
      <c r="Q1037" s="103">
        <v>0.88500000000000001</v>
      </c>
      <c r="R1037" s="104">
        <f t="shared" si="281"/>
        <v>2.71596527247116</v>
      </c>
      <c r="S1037" s="103">
        <v>0</v>
      </c>
      <c r="T1037" s="104">
        <f t="shared" si="282"/>
        <v>0</v>
      </c>
      <c r="U1037" s="103">
        <v>0</v>
      </c>
      <c r="V1037" s="104">
        <f t="shared" si="283"/>
        <v>0</v>
      </c>
      <c r="W1037" s="103">
        <v>1.2370000000000001</v>
      </c>
      <c r="X1037" s="104">
        <f t="shared" si="284"/>
        <v>3.7962136068325707</v>
      </c>
      <c r="Y1037" s="103">
        <v>0</v>
      </c>
      <c r="Z1037" s="104">
        <f t="shared" si="285"/>
        <v>0</v>
      </c>
      <c r="AA1037" s="103">
        <v>0</v>
      </c>
      <c r="AB1037" s="105">
        <f t="shared" si="286"/>
        <v>0</v>
      </c>
      <c r="AC1037" s="106">
        <f t="shared" si="276"/>
        <v>3.1150000000000002</v>
      </c>
      <c r="AD1037" s="105">
        <f t="shared" si="287"/>
        <v>9.5595839816357788</v>
      </c>
    </row>
    <row r="1038" spans="1:30" x14ac:dyDescent="0.2">
      <c r="A1038" s="101">
        <v>39752</v>
      </c>
      <c r="B1038" s="113" t="s">
        <v>84</v>
      </c>
      <c r="C1038" s="103">
        <v>0</v>
      </c>
      <c r="D1038" s="104">
        <f t="shared" si="288"/>
        <v>0</v>
      </c>
      <c r="E1038" s="103">
        <v>0</v>
      </c>
      <c r="F1038" s="104">
        <f t="shared" si="289"/>
        <v>0</v>
      </c>
      <c r="G1038" s="103">
        <v>0</v>
      </c>
      <c r="H1038" s="104">
        <f t="shared" si="290"/>
        <v>0</v>
      </c>
      <c r="I1038" s="103">
        <v>0.98799999999999999</v>
      </c>
      <c r="J1038" s="104">
        <f t="shared" si="277"/>
        <v>3.0320606657644138</v>
      </c>
      <c r="K1038" s="103">
        <v>0</v>
      </c>
      <c r="L1038" s="104">
        <f t="shared" si="278"/>
        <v>0</v>
      </c>
      <c r="M1038" s="103">
        <v>0</v>
      </c>
      <c r="N1038" s="104">
        <f t="shared" si="279"/>
        <v>0</v>
      </c>
      <c r="O1038" s="103">
        <v>0</v>
      </c>
      <c r="P1038" s="104">
        <f t="shared" si="280"/>
        <v>0</v>
      </c>
      <c r="Q1038" s="103">
        <v>0.88400000000000001</v>
      </c>
      <c r="R1038" s="104">
        <f t="shared" si="281"/>
        <v>2.7128963851576335</v>
      </c>
      <c r="S1038" s="103">
        <v>0</v>
      </c>
      <c r="T1038" s="104">
        <f t="shared" si="282"/>
        <v>0</v>
      </c>
      <c r="U1038" s="103">
        <v>0</v>
      </c>
      <c r="V1038" s="104">
        <f t="shared" si="283"/>
        <v>0</v>
      </c>
      <c r="W1038" s="103">
        <v>1.2230000000000001</v>
      </c>
      <c r="X1038" s="104">
        <f t="shared" si="284"/>
        <v>3.7532491844431966</v>
      </c>
      <c r="Y1038" s="103">
        <v>0</v>
      </c>
      <c r="Z1038" s="104">
        <f t="shared" si="285"/>
        <v>0</v>
      </c>
      <c r="AA1038" s="103">
        <v>0</v>
      </c>
      <c r="AB1038" s="105">
        <f t="shared" si="286"/>
        <v>0</v>
      </c>
      <c r="AC1038" s="106">
        <f t="shared" si="276"/>
        <v>3.0949999999999998</v>
      </c>
      <c r="AD1038" s="105">
        <f t="shared" si="287"/>
        <v>9.4982062353652417</v>
      </c>
    </row>
    <row r="1039" spans="1:30" x14ac:dyDescent="0.2">
      <c r="A1039" s="101">
        <v>39753</v>
      </c>
      <c r="B1039" s="113" t="s">
        <v>85</v>
      </c>
      <c r="C1039" s="103">
        <v>0</v>
      </c>
      <c r="D1039" s="104">
        <f t="shared" si="288"/>
        <v>0</v>
      </c>
      <c r="E1039" s="103">
        <v>0</v>
      </c>
      <c r="F1039" s="104">
        <f t="shared" si="289"/>
        <v>0</v>
      </c>
      <c r="G1039" s="103">
        <v>0</v>
      </c>
      <c r="H1039" s="104">
        <f t="shared" si="290"/>
        <v>0</v>
      </c>
      <c r="I1039" s="103">
        <v>0.98599999999999999</v>
      </c>
      <c r="J1039" s="104">
        <f t="shared" si="277"/>
        <v>3.0259228911373603</v>
      </c>
      <c r="K1039" s="103">
        <v>0</v>
      </c>
      <c r="L1039" s="104">
        <f t="shared" si="278"/>
        <v>0</v>
      </c>
      <c r="M1039" s="103">
        <v>0</v>
      </c>
      <c r="N1039" s="104">
        <f t="shared" si="279"/>
        <v>0</v>
      </c>
      <c r="O1039" s="103">
        <v>0</v>
      </c>
      <c r="P1039" s="104">
        <f t="shared" si="280"/>
        <v>0</v>
      </c>
      <c r="Q1039" s="103">
        <v>0.88100000000000001</v>
      </c>
      <c r="R1039" s="104">
        <f t="shared" si="281"/>
        <v>2.7036897232170531</v>
      </c>
      <c r="S1039" s="103">
        <v>0</v>
      </c>
      <c r="T1039" s="104">
        <f t="shared" si="282"/>
        <v>0</v>
      </c>
      <c r="U1039" s="103">
        <v>0</v>
      </c>
      <c r="V1039" s="104">
        <f t="shared" si="283"/>
        <v>0</v>
      </c>
      <c r="W1039" s="103">
        <v>1.236</v>
      </c>
      <c r="X1039" s="104">
        <f t="shared" si="284"/>
        <v>3.7931447195190442</v>
      </c>
      <c r="Y1039" s="103">
        <v>0</v>
      </c>
      <c r="Z1039" s="104">
        <f t="shared" si="285"/>
        <v>0</v>
      </c>
      <c r="AA1039" s="103">
        <v>0</v>
      </c>
      <c r="AB1039" s="105">
        <f t="shared" si="286"/>
        <v>0</v>
      </c>
      <c r="AC1039" s="106">
        <f t="shared" si="276"/>
        <v>3.1029999999999998</v>
      </c>
      <c r="AD1039" s="105">
        <f t="shared" si="287"/>
        <v>9.5227573338734555</v>
      </c>
    </row>
    <row r="1040" spans="1:30" x14ac:dyDescent="0.2">
      <c r="A1040" s="101">
        <v>39754</v>
      </c>
      <c r="B1040" s="113" t="s">
        <v>86</v>
      </c>
      <c r="C1040" s="103">
        <v>0</v>
      </c>
      <c r="D1040" s="104">
        <f t="shared" si="288"/>
        <v>0</v>
      </c>
      <c r="E1040" s="103">
        <v>0</v>
      </c>
      <c r="F1040" s="104">
        <f t="shared" si="289"/>
        <v>0</v>
      </c>
      <c r="G1040" s="103">
        <v>0</v>
      </c>
      <c r="H1040" s="104">
        <f t="shared" si="290"/>
        <v>0</v>
      </c>
      <c r="I1040" s="103">
        <v>0.98599999999999999</v>
      </c>
      <c r="J1040" s="104">
        <f t="shared" si="277"/>
        <v>3.0259228911373603</v>
      </c>
      <c r="K1040" s="103">
        <v>0</v>
      </c>
      <c r="L1040" s="104">
        <f t="shared" si="278"/>
        <v>0</v>
      </c>
      <c r="M1040" s="103">
        <v>0</v>
      </c>
      <c r="N1040" s="104">
        <f t="shared" si="279"/>
        <v>0</v>
      </c>
      <c r="O1040" s="103">
        <v>0</v>
      </c>
      <c r="P1040" s="104">
        <f t="shared" si="280"/>
        <v>0</v>
      </c>
      <c r="Q1040" s="103">
        <v>0.873</v>
      </c>
      <c r="R1040" s="104">
        <f t="shared" si="281"/>
        <v>2.6791386247088393</v>
      </c>
      <c r="S1040" s="103">
        <v>0</v>
      </c>
      <c r="T1040" s="104">
        <f t="shared" si="282"/>
        <v>0</v>
      </c>
      <c r="U1040" s="103">
        <v>0</v>
      </c>
      <c r="V1040" s="104">
        <f t="shared" si="283"/>
        <v>0</v>
      </c>
      <c r="W1040" s="103">
        <v>1.2350000000000001</v>
      </c>
      <c r="X1040" s="104">
        <f t="shared" si="284"/>
        <v>3.7900758322055172</v>
      </c>
      <c r="Y1040" s="103">
        <v>0</v>
      </c>
      <c r="Z1040" s="104">
        <f t="shared" si="285"/>
        <v>0</v>
      </c>
      <c r="AA1040" s="103">
        <v>0</v>
      </c>
      <c r="AB1040" s="105">
        <f t="shared" si="286"/>
        <v>0</v>
      </c>
      <c r="AC1040" s="106">
        <f t="shared" si="276"/>
        <v>3.0940000000000003</v>
      </c>
      <c r="AD1040" s="105">
        <f t="shared" si="287"/>
        <v>9.4951373480517187</v>
      </c>
    </row>
    <row r="1041" spans="1:30" x14ac:dyDescent="0.2">
      <c r="A1041" s="101">
        <v>39755</v>
      </c>
      <c r="B1041" s="113" t="s">
        <v>87</v>
      </c>
      <c r="C1041" s="103">
        <v>0</v>
      </c>
      <c r="D1041" s="104">
        <f t="shared" si="288"/>
        <v>0</v>
      </c>
      <c r="E1041" s="103">
        <v>0</v>
      </c>
      <c r="F1041" s="104">
        <f t="shared" si="289"/>
        <v>0</v>
      </c>
      <c r="G1041" s="103">
        <v>0</v>
      </c>
      <c r="H1041" s="104">
        <f t="shared" si="290"/>
        <v>0</v>
      </c>
      <c r="I1041" s="103">
        <v>0.98499999999999999</v>
      </c>
      <c r="J1041" s="104">
        <f t="shared" si="277"/>
        <v>3.0228540038238334</v>
      </c>
      <c r="K1041" s="103">
        <v>0</v>
      </c>
      <c r="L1041" s="104">
        <f t="shared" si="278"/>
        <v>0</v>
      </c>
      <c r="M1041" s="103">
        <v>0</v>
      </c>
      <c r="N1041" s="104">
        <f t="shared" si="279"/>
        <v>0</v>
      </c>
      <c r="O1041" s="103">
        <v>0</v>
      </c>
      <c r="P1041" s="104">
        <f t="shared" si="280"/>
        <v>0</v>
      </c>
      <c r="Q1041" s="103">
        <v>0.77400000000000002</v>
      </c>
      <c r="R1041" s="104">
        <f t="shared" si="281"/>
        <v>2.3753187806696925</v>
      </c>
      <c r="S1041" s="103">
        <v>0</v>
      </c>
      <c r="T1041" s="104">
        <f t="shared" si="282"/>
        <v>0</v>
      </c>
      <c r="U1041" s="103">
        <v>0</v>
      </c>
      <c r="V1041" s="104">
        <f t="shared" si="283"/>
        <v>0</v>
      </c>
      <c r="W1041" s="103">
        <v>1.2350000000000001</v>
      </c>
      <c r="X1041" s="104">
        <f t="shared" si="284"/>
        <v>3.7900758322055172</v>
      </c>
      <c r="Y1041" s="103">
        <v>0</v>
      </c>
      <c r="Z1041" s="104">
        <f t="shared" si="285"/>
        <v>0</v>
      </c>
      <c r="AA1041" s="103">
        <v>0</v>
      </c>
      <c r="AB1041" s="105">
        <f t="shared" si="286"/>
        <v>0</v>
      </c>
      <c r="AC1041" s="106">
        <f t="shared" si="276"/>
        <v>2.9939999999999998</v>
      </c>
      <c r="AD1041" s="105">
        <f t="shared" si="287"/>
        <v>9.1882486166990436</v>
      </c>
    </row>
    <row r="1042" spans="1:30" x14ac:dyDescent="0.2">
      <c r="A1042" s="101">
        <v>39756</v>
      </c>
      <c r="B1042" s="113" t="s">
        <v>88</v>
      </c>
      <c r="C1042" s="103">
        <v>0</v>
      </c>
      <c r="D1042" s="104">
        <f t="shared" si="288"/>
        <v>0</v>
      </c>
      <c r="E1042" s="103">
        <v>0</v>
      </c>
      <c r="F1042" s="104">
        <f t="shared" si="289"/>
        <v>0</v>
      </c>
      <c r="G1042" s="103">
        <v>0</v>
      </c>
      <c r="H1042" s="104">
        <f t="shared" si="290"/>
        <v>0</v>
      </c>
      <c r="I1042" s="103">
        <v>0.68600000000000005</v>
      </c>
      <c r="J1042" s="104">
        <f t="shared" si="277"/>
        <v>2.1052566970793398</v>
      </c>
      <c r="K1042" s="103">
        <v>0</v>
      </c>
      <c r="L1042" s="104">
        <f t="shared" si="278"/>
        <v>0</v>
      </c>
      <c r="M1042" s="103">
        <v>0</v>
      </c>
      <c r="N1042" s="104">
        <f t="shared" si="279"/>
        <v>0</v>
      </c>
      <c r="O1042" s="103">
        <v>0</v>
      </c>
      <c r="P1042" s="104">
        <f t="shared" si="280"/>
        <v>0</v>
      </c>
      <c r="Q1042" s="103">
        <v>0.60099999999999998</v>
      </c>
      <c r="R1042" s="104">
        <f t="shared" si="281"/>
        <v>1.8444012754295676</v>
      </c>
      <c r="S1042" s="103">
        <v>0</v>
      </c>
      <c r="T1042" s="104">
        <f t="shared" si="282"/>
        <v>0</v>
      </c>
      <c r="U1042" s="103">
        <v>0</v>
      </c>
      <c r="V1042" s="104">
        <f t="shared" si="283"/>
        <v>0</v>
      </c>
      <c r="W1042" s="103">
        <v>1.236</v>
      </c>
      <c r="X1042" s="104">
        <f t="shared" si="284"/>
        <v>3.7931447195190442</v>
      </c>
      <c r="Y1042" s="103">
        <v>0</v>
      </c>
      <c r="Z1042" s="104">
        <f t="shared" si="285"/>
        <v>0</v>
      </c>
      <c r="AA1042" s="103">
        <v>0</v>
      </c>
      <c r="AB1042" s="105">
        <f t="shared" si="286"/>
        <v>0</v>
      </c>
      <c r="AC1042" s="106">
        <f t="shared" si="276"/>
        <v>2.5229999999999997</v>
      </c>
      <c r="AD1042" s="105">
        <f t="shared" si="287"/>
        <v>7.7428026920279498</v>
      </c>
    </row>
    <row r="1043" spans="1:30" x14ac:dyDescent="0.2">
      <c r="A1043" s="101">
        <v>39757</v>
      </c>
      <c r="B1043" s="113" t="s">
        <v>89</v>
      </c>
      <c r="C1043" s="103">
        <v>0</v>
      </c>
      <c r="D1043" s="104">
        <f t="shared" si="288"/>
        <v>0</v>
      </c>
      <c r="E1043" s="103">
        <v>0</v>
      </c>
      <c r="F1043" s="104">
        <f t="shared" si="289"/>
        <v>0</v>
      </c>
      <c r="G1043" s="103">
        <v>0</v>
      </c>
      <c r="H1043" s="104">
        <f t="shared" si="290"/>
        <v>0</v>
      </c>
      <c r="I1043" s="103">
        <v>0.995</v>
      </c>
      <c r="J1043" s="104">
        <f t="shared" si="277"/>
        <v>3.0535428769591011</v>
      </c>
      <c r="K1043" s="103">
        <v>0</v>
      </c>
      <c r="L1043" s="104">
        <f t="shared" si="278"/>
        <v>0</v>
      </c>
      <c r="M1043" s="103">
        <v>0</v>
      </c>
      <c r="N1043" s="104">
        <f t="shared" si="279"/>
        <v>0</v>
      </c>
      <c r="O1043" s="103">
        <v>0</v>
      </c>
      <c r="P1043" s="104">
        <f t="shared" si="280"/>
        <v>0</v>
      </c>
      <c r="Q1043" s="103">
        <v>0.88200000000000001</v>
      </c>
      <c r="R1043" s="104">
        <f t="shared" si="281"/>
        <v>2.7067586105305801</v>
      </c>
      <c r="S1043" s="103">
        <v>0</v>
      </c>
      <c r="T1043" s="104">
        <f t="shared" si="282"/>
        <v>0</v>
      </c>
      <c r="U1043" s="103">
        <v>0</v>
      </c>
      <c r="V1043" s="104">
        <f t="shared" si="283"/>
        <v>0</v>
      </c>
      <c r="W1043" s="103">
        <v>0.81200000000000006</v>
      </c>
      <c r="X1043" s="104">
        <f t="shared" si="284"/>
        <v>2.4919364985837085</v>
      </c>
      <c r="Y1043" s="103">
        <v>0</v>
      </c>
      <c r="Z1043" s="104">
        <f t="shared" si="285"/>
        <v>0</v>
      </c>
      <c r="AA1043" s="103">
        <v>0</v>
      </c>
      <c r="AB1043" s="105">
        <f t="shared" si="286"/>
        <v>0</v>
      </c>
      <c r="AC1043" s="106">
        <f t="shared" si="276"/>
        <v>2.6890000000000001</v>
      </c>
      <c r="AD1043" s="105">
        <f t="shared" si="287"/>
        <v>8.2522379860733892</v>
      </c>
    </row>
    <row r="1044" spans="1:30" x14ac:dyDescent="0.2">
      <c r="A1044" s="101">
        <v>39758</v>
      </c>
      <c r="B1044" s="113" t="s">
        <v>90</v>
      </c>
      <c r="C1044" s="103">
        <v>0</v>
      </c>
      <c r="D1044" s="104">
        <f t="shared" si="288"/>
        <v>0</v>
      </c>
      <c r="E1044" s="103">
        <v>0</v>
      </c>
      <c r="F1044" s="104">
        <f t="shared" si="289"/>
        <v>0</v>
      </c>
      <c r="G1044" s="103">
        <v>0</v>
      </c>
      <c r="H1044" s="104">
        <f t="shared" si="290"/>
        <v>0</v>
      </c>
      <c r="I1044" s="103">
        <v>0.98899999999999999</v>
      </c>
      <c r="J1044" s="104">
        <f t="shared" si="277"/>
        <v>3.0351295530779407</v>
      </c>
      <c r="K1044" s="103">
        <v>0</v>
      </c>
      <c r="L1044" s="104">
        <f t="shared" si="278"/>
        <v>0</v>
      </c>
      <c r="M1044" s="103">
        <v>0</v>
      </c>
      <c r="N1044" s="104">
        <f t="shared" si="279"/>
        <v>0</v>
      </c>
      <c r="O1044" s="103">
        <v>0</v>
      </c>
      <c r="P1044" s="104">
        <f t="shared" si="280"/>
        <v>0</v>
      </c>
      <c r="Q1044" s="103">
        <v>0.873</v>
      </c>
      <c r="R1044" s="104">
        <f t="shared" si="281"/>
        <v>2.6791386247088393</v>
      </c>
      <c r="S1044" s="103">
        <v>0</v>
      </c>
      <c r="T1044" s="104">
        <f t="shared" si="282"/>
        <v>0</v>
      </c>
      <c r="U1044" s="103">
        <v>0</v>
      </c>
      <c r="V1044" s="104">
        <f t="shared" si="283"/>
        <v>0</v>
      </c>
      <c r="W1044" s="103">
        <v>0</v>
      </c>
      <c r="X1044" s="104">
        <f t="shared" si="284"/>
        <v>0</v>
      </c>
      <c r="Y1044" s="103">
        <v>0</v>
      </c>
      <c r="Z1044" s="104">
        <f t="shared" si="285"/>
        <v>0</v>
      </c>
      <c r="AA1044" s="103">
        <v>0</v>
      </c>
      <c r="AB1044" s="105">
        <f t="shared" si="286"/>
        <v>0</v>
      </c>
      <c r="AC1044" s="106">
        <f t="shared" si="276"/>
        <v>1.8620000000000001</v>
      </c>
      <c r="AD1044" s="105">
        <f t="shared" si="287"/>
        <v>5.7142681777867796</v>
      </c>
    </row>
    <row r="1045" spans="1:30" x14ac:dyDescent="0.2">
      <c r="A1045" s="101">
        <v>39759</v>
      </c>
      <c r="B1045" s="113" t="s">
        <v>91</v>
      </c>
      <c r="C1045" s="103">
        <v>0</v>
      </c>
      <c r="D1045" s="104">
        <f t="shared" si="288"/>
        <v>0</v>
      </c>
      <c r="E1045" s="103">
        <v>0</v>
      </c>
      <c r="F1045" s="104">
        <f t="shared" si="289"/>
        <v>0</v>
      </c>
      <c r="G1045" s="103">
        <v>0</v>
      </c>
      <c r="H1045" s="104">
        <f t="shared" si="290"/>
        <v>0</v>
      </c>
      <c r="I1045" s="103">
        <v>0.98899999999999999</v>
      </c>
      <c r="J1045" s="104">
        <f t="shared" si="277"/>
        <v>3.0351295530779407</v>
      </c>
      <c r="K1045" s="103">
        <v>0</v>
      </c>
      <c r="L1045" s="104">
        <f t="shared" si="278"/>
        <v>0</v>
      </c>
      <c r="M1045" s="103">
        <v>0</v>
      </c>
      <c r="N1045" s="104">
        <f t="shared" si="279"/>
        <v>0</v>
      </c>
      <c r="O1045" s="103">
        <v>0</v>
      </c>
      <c r="P1045" s="104">
        <f t="shared" si="280"/>
        <v>0</v>
      </c>
      <c r="Q1045" s="103">
        <v>0.878</v>
      </c>
      <c r="R1045" s="104">
        <f t="shared" si="281"/>
        <v>2.6944830612764732</v>
      </c>
      <c r="S1045" s="103">
        <v>0</v>
      </c>
      <c r="T1045" s="104">
        <f t="shared" si="282"/>
        <v>0</v>
      </c>
      <c r="U1045" s="103">
        <v>0</v>
      </c>
      <c r="V1045" s="104">
        <f t="shared" si="283"/>
        <v>0</v>
      </c>
      <c r="W1045" s="103">
        <v>0</v>
      </c>
      <c r="X1045" s="104">
        <f t="shared" si="284"/>
        <v>0</v>
      </c>
      <c r="Y1045" s="103">
        <v>1E-3</v>
      </c>
      <c r="Z1045" s="104">
        <f t="shared" si="285"/>
        <v>3.0688873135267347E-3</v>
      </c>
      <c r="AA1045" s="103">
        <v>0</v>
      </c>
      <c r="AB1045" s="105">
        <f t="shared" si="286"/>
        <v>0</v>
      </c>
      <c r="AC1045" s="106">
        <f t="shared" si="276"/>
        <v>1.8679999999999999</v>
      </c>
      <c r="AD1045" s="105">
        <f t="shared" si="287"/>
        <v>5.7326815016679395</v>
      </c>
    </row>
    <row r="1046" spans="1:30" x14ac:dyDescent="0.2">
      <c r="A1046" s="101">
        <v>39760</v>
      </c>
      <c r="B1046" s="113" t="s">
        <v>92</v>
      </c>
      <c r="C1046" s="103">
        <v>0</v>
      </c>
      <c r="D1046" s="104">
        <f t="shared" si="288"/>
        <v>0</v>
      </c>
      <c r="E1046" s="103">
        <v>0</v>
      </c>
      <c r="F1046" s="104">
        <f t="shared" si="289"/>
        <v>0</v>
      </c>
      <c r="G1046" s="103">
        <v>0</v>
      </c>
      <c r="H1046" s="104">
        <f t="shared" si="290"/>
        <v>0</v>
      </c>
      <c r="I1046" s="103">
        <v>0.98799999999999999</v>
      </c>
      <c r="J1046" s="104">
        <f t="shared" si="277"/>
        <v>3.0320606657644138</v>
      </c>
      <c r="K1046" s="103">
        <v>0</v>
      </c>
      <c r="L1046" s="104">
        <f t="shared" si="278"/>
        <v>0</v>
      </c>
      <c r="M1046" s="103">
        <v>0</v>
      </c>
      <c r="N1046" s="104">
        <f t="shared" si="279"/>
        <v>0</v>
      </c>
      <c r="O1046" s="103">
        <v>0</v>
      </c>
      <c r="P1046" s="104">
        <f t="shared" si="280"/>
        <v>0</v>
      </c>
      <c r="Q1046" s="103">
        <v>0.86699999999999999</v>
      </c>
      <c r="R1046" s="104">
        <f t="shared" si="281"/>
        <v>2.660725300827679</v>
      </c>
      <c r="S1046" s="103">
        <v>0</v>
      </c>
      <c r="T1046" s="104">
        <f t="shared" si="282"/>
        <v>0</v>
      </c>
      <c r="U1046" s="103">
        <v>0</v>
      </c>
      <c r="V1046" s="104">
        <f t="shared" si="283"/>
        <v>0</v>
      </c>
      <c r="W1046" s="103">
        <v>0.03</v>
      </c>
      <c r="X1046" s="104">
        <f t="shared" si="284"/>
        <v>9.2066619405802033E-2</v>
      </c>
      <c r="Y1046" s="103">
        <v>0</v>
      </c>
      <c r="Z1046" s="104">
        <f t="shared" si="285"/>
        <v>0</v>
      </c>
      <c r="AA1046" s="103">
        <v>0</v>
      </c>
      <c r="AB1046" s="105">
        <f t="shared" si="286"/>
        <v>0</v>
      </c>
      <c r="AC1046" s="106">
        <f t="shared" si="276"/>
        <v>1.885</v>
      </c>
      <c r="AD1046" s="105">
        <f t="shared" si="287"/>
        <v>5.7848525859978945</v>
      </c>
    </row>
    <row r="1047" spans="1:30" x14ac:dyDescent="0.2">
      <c r="A1047" s="101">
        <v>39761</v>
      </c>
      <c r="B1047" s="113" t="s">
        <v>93</v>
      </c>
      <c r="C1047" s="103">
        <v>0</v>
      </c>
      <c r="D1047" s="104">
        <f t="shared" si="288"/>
        <v>0</v>
      </c>
      <c r="E1047" s="103">
        <v>0</v>
      </c>
      <c r="F1047" s="104">
        <f t="shared" si="289"/>
        <v>0</v>
      </c>
      <c r="G1047" s="103">
        <v>0</v>
      </c>
      <c r="H1047" s="104">
        <f t="shared" si="290"/>
        <v>0</v>
      </c>
      <c r="I1047" s="103">
        <v>0.98599999999999999</v>
      </c>
      <c r="J1047" s="104">
        <f t="shared" si="277"/>
        <v>3.0259228911373603</v>
      </c>
      <c r="K1047" s="103">
        <v>0</v>
      </c>
      <c r="L1047" s="104">
        <f t="shared" si="278"/>
        <v>0</v>
      </c>
      <c r="M1047" s="103">
        <v>0</v>
      </c>
      <c r="N1047" s="104">
        <f t="shared" si="279"/>
        <v>0</v>
      </c>
      <c r="O1047" s="103">
        <v>0</v>
      </c>
      <c r="P1047" s="104">
        <f t="shared" si="280"/>
        <v>0</v>
      </c>
      <c r="Q1047" s="103">
        <v>0.876</v>
      </c>
      <c r="R1047" s="104">
        <f t="shared" si="281"/>
        <v>2.6883452866494197</v>
      </c>
      <c r="S1047" s="103">
        <v>0</v>
      </c>
      <c r="T1047" s="104">
        <f t="shared" si="282"/>
        <v>0</v>
      </c>
      <c r="U1047" s="103">
        <v>0.16300000000000001</v>
      </c>
      <c r="V1047" s="104">
        <f t="shared" si="283"/>
        <v>0.5002286321048578</v>
      </c>
      <c r="W1047" s="103">
        <v>1.2450000000000001</v>
      </c>
      <c r="X1047" s="104">
        <f t="shared" si="284"/>
        <v>3.8207647053407845</v>
      </c>
      <c r="Y1047" s="103">
        <v>0</v>
      </c>
      <c r="Z1047" s="104">
        <f t="shared" si="285"/>
        <v>0</v>
      </c>
      <c r="AA1047" s="103">
        <v>0</v>
      </c>
      <c r="AB1047" s="105">
        <f t="shared" si="286"/>
        <v>0</v>
      </c>
      <c r="AC1047" s="106">
        <f t="shared" si="276"/>
        <v>3.27</v>
      </c>
      <c r="AD1047" s="105">
        <f t="shared" si="287"/>
        <v>10.035261515232422</v>
      </c>
    </row>
    <row r="1048" spans="1:30" x14ac:dyDescent="0.2">
      <c r="A1048" s="101">
        <v>39762</v>
      </c>
      <c r="B1048" s="113" t="s">
        <v>94</v>
      </c>
      <c r="C1048" s="103">
        <v>0</v>
      </c>
      <c r="D1048" s="104">
        <f t="shared" si="288"/>
        <v>0</v>
      </c>
      <c r="E1048" s="103">
        <v>0</v>
      </c>
      <c r="F1048" s="104">
        <f t="shared" si="289"/>
        <v>0</v>
      </c>
      <c r="G1048" s="103">
        <v>0</v>
      </c>
      <c r="H1048" s="104">
        <f t="shared" si="290"/>
        <v>0</v>
      </c>
      <c r="I1048" s="103">
        <v>0.98799999999999999</v>
      </c>
      <c r="J1048" s="104">
        <f t="shared" si="277"/>
        <v>3.0320606657644138</v>
      </c>
      <c r="K1048" s="103">
        <v>0</v>
      </c>
      <c r="L1048" s="104">
        <f t="shared" si="278"/>
        <v>0</v>
      </c>
      <c r="M1048" s="103">
        <v>0</v>
      </c>
      <c r="N1048" s="104">
        <f t="shared" si="279"/>
        <v>0</v>
      </c>
      <c r="O1048" s="103">
        <v>0</v>
      </c>
      <c r="P1048" s="104">
        <f t="shared" si="280"/>
        <v>0</v>
      </c>
      <c r="Q1048" s="103">
        <v>0.878</v>
      </c>
      <c r="R1048" s="104">
        <f t="shared" si="281"/>
        <v>2.6944830612764732</v>
      </c>
      <c r="S1048" s="103">
        <v>0</v>
      </c>
      <c r="T1048" s="104">
        <f t="shared" si="282"/>
        <v>0</v>
      </c>
      <c r="U1048" s="103">
        <v>0.39700000000000002</v>
      </c>
      <c r="V1048" s="104">
        <f t="shared" si="283"/>
        <v>1.2183482634701137</v>
      </c>
      <c r="W1048" s="103">
        <v>1.238</v>
      </c>
      <c r="X1048" s="104">
        <f t="shared" si="284"/>
        <v>3.7992824941460976</v>
      </c>
      <c r="Y1048" s="103">
        <v>0</v>
      </c>
      <c r="Z1048" s="104">
        <f t="shared" si="285"/>
        <v>0</v>
      </c>
      <c r="AA1048" s="103">
        <v>0</v>
      </c>
      <c r="AB1048" s="105">
        <f t="shared" si="286"/>
        <v>0</v>
      </c>
      <c r="AC1048" s="106">
        <f t="shared" si="276"/>
        <v>3.5009999999999999</v>
      </c>
      <c r="AD1048" s="105">
        <f t="shared" si="287"/>
        <v>10.744174484657098</v>
      </c>
    </row>
    <row r="1049" spans="1:30" x14ac:dyDescent="0.2">
      <c r="A1049" s="101">
        <v>39763</v>
      </c>
      <c r="B1049" s="113" t="s">
        <v>95</v>
      </c>
      <c r="C1049" s="103">
        <v>0</v>
      </c>
      <c r="D1049" s="104">
        <f t="shared" si="288"/>
        <v>0</v>
      </c>
      <c r="E1049" s="103">
        <v>0</v>
      </c>
      <c r="F1049" s="104">
        <f t="shared" si="289"/>
        <v>0</v>
      </c>
      <c r="G1049" s="103">
        <v>0</v>
      </c>
      <c r="H1049" s="104">
        <f t="shared" si="290"/>
        <v>0</v>
      </c>
      <c r="I1049" s="103">
        <v>0.98699999999999999</v>
      </c>
      <c r="J1049" s="104">
        <f t="shared" si="277"/>
        <v>3.0289917784508869</v>
      </c>
      <c r="K1049" s="103">
        <v>0</v>
      </c>
      <c r="L1049" s="104">
        <f t="shared" si="278"/>
        <v>0</v>
      </c>
      <c r="M1049" s="103">
        <v>0</v>
      </c>
      <c r="N1049" s="104">
        <f t="shared" si="279"/>
        <v>0</v>
      </c>
      <c r="O1049" s="103">
        <v>0</v>
      </c>
      <c r="P1049" s="104">
        <f t="shared" si="280"/>
        <v>0</v>
      </c>
      <c r="Q1049" s="103">
        <v>0.877</v>
      </c>
      <c r="R1049" s="104">
        <f t="shared" si="281"/>
        <v>2.6914141739629462</v>
      </c>
      <c r="S1049" s="103">
        <v>0</v>
      </c>
      <c r="T1049" s="104">
        <f t="shared" si="282"/>
        <v>0</v>
      </c>
      <c r="U1049" s="103">
        <v>0</v>
      </c>
      <c r="V1049" s="104">
        <f t="shared" si="283"/>
        <v>0</v>
      </c>
      <c r="W1049" s="103">
        <v>0.185</v>
      </c>
      <c r="X1049" s="104">
        <f t="shared" si="284"/>
        <v>0.56774415300244585</v>
      </c>
      <c r="Y1049" s="103">
        <v>0</v>
      </c>
      <c r="Z1049" s="104">
        <f t="shared" si="285"/>
        <v>0</v>
      </c>
      <c r="AA1049" s="103">
        <v>0</v>
      </c>
      <c r="AB1049" s="105">
        <f t="shared" si="286"/>
        <v>0</v>
      </c>
      <c r="AC1049" s="106">
        <f t="shared" si="276"/>
        <v>2.0489999999999999</v>
      </c>
      <c r="AD1049" s="105">
        <f t="shared" si="287"/>
        <v>6.2881501054162792</v>
      </c>
    </row>
    <row r="1050" spans="1:30" x14ac:dyDescent="0.2">
      <c r="A1050" s="101">
        <v>39764</v>
      </c>
      <c r="B1050" s="113" t="s">
        <v>96</v>
      </c>
      <c r="C1050" s="103">
        <v>0</v>
      </c>
      <c r="D1050" s="104">
        <f t="shared" si="288"/>
        <v>0</v>
      </c>
      <c r="E1050" s="103">
        <v>0</v>
      </c>
      <c r="F1050" s="104">
        <f t="shared" si="289"/>
        <v>0</v>
      </c>
      <c r="G1050" s="103">
        <v>0</v>
      </c>
      <c r="H1050" s="104">
        <f t="shared" si="290"/>
        <v>0</v>
      </c>
      <c r="I1050" s="103">
        <v>0.98699999999999999</v>
      </c>
      <c r="J1050" s="104">
        <f t="shared" si="277"/>
        <v>3.0289917784508869</v>
      </c>
      <c r="K1050" s="103">
        <v>0</v>
      </c>
      <c r="L1050" s="104">
        <f t="shared" si="278"/>
        <v>0</v>
      </c>
      <c r="M1050" s="103">
        <v>0</v>
      </c>
      <c r="N1050" s="104">
        <f t="shared" si="279"/>
        <v>0</v>
      </c>
      <c r="O1050" s="103">
        <v>0</v>
      </c>
      <c r="P1050" s="104">
        <f t="shared" si="280"/>
        <v>0</v>
      </c>
      <c r="Q1050" s="103">
        <v>0.873</v>
      </c>
      <c r="R1050" s="104">
        <f t="shared" si="281"/>
        <v>2.6791386247088393</v>
      </c>
      <c r="S1050" s="103">
        <v>0</v>
      </c>
      <c r="T1050" s="104">
        <f t="shared" si="282"/>
        <v>0</v>
      </c>
      <c r="U1050" s="103">
        <v>0</v>
      </c>
      <c r="V1050" s="104">
        <f t="shared" si="283"/>
        <v>0</v>
      </c>
      <c r="W1050" s="103">
        <v>0.23699999999999999</v>
      </c>
      <c r="X1050" s="104">
        <f t="shared" si="284"/>
        <v>0.72732629330583609</v>
      </c>
      <c r="Y1050" s="103">
        <v>0</v>
      </c>
      <c r="Z1050" s="104">
        <f t="shared" si="285"/>
        <v>0</v>
      </c>
      <c r="AA1050" s="103">
        <v>0</v>
      </c>
      <c r="AB1050" s="105">
        <f t="shared" si="286"/>
        <v>0</v>
      </c>
      <c r="AC1050" s="106">
        <f t="shared" si="276"/>
        <v>2.097</v>
      </c>
      <c r="AD1050" s="105">
        <f t="shared" si="287"/>
        <v>6.4354566964655628</v>
      </c>
    </row>
    <row r="1051" spans="1:30" x14ac:dyDescent="0.2">
      <c r="A1051" s="101">
        <v>39765</v>
      </c>
      <c r="B1051" s="113" t="s">
        <v>97</v>
      </c>
      <c r="C1051" s="103">
        <v>0</v>
      </c>
      <c r="D1051" s="104">
        <f t="shared" si="288"/>
        <v>0</v>
      </c>
      <c r="E1051" s="103">
        <v>0</v>
      </c>
      <c r="F1051" s="104">
        <f t="shared" si="289"/>
        <v>0</v>
      </c>
      <c r="G1051" s="103">
        <v>0</v>
      </c>
      <c r="H1051" s="104">
        <f t="shared" si="290"/>
        <v>0</v>
      </c>
      <c r="I1051" s="103">
        <v>0.98799999999999999</v>
      </c>
      <c r="J1051" s="104">
        <f t="shared" si="277"/>
        <v>3.0320606657644138</v>
      </c>
      <c r="K1051" s="103">
        <v>0</v>
      </c>
      <c r="L1051" s="104">
        <f t="shared" si="278"/>
        <v>0</v>
      </c>
      <c r="M1051" s="103">
        <v>0</v>
      </c>
      <c r="N1051" s="104">
        <f t="shared" si="279"/>
        <v>0</v>
      </c>
      <c r="O1051" s="103">
        <v>0</v>
      </c>
      <c r="P1051" s="104">
        <f t="shared" si="280"/>
        <v>0</v>
      </c>
      <c r="Q1051" s="103">
        <v>0.872</v>
      </c>
      <c r="R1051" s="104">
        <f t="shared" si="281"/>
        <v>2.6760697373953124</v>
      </c>
      <c r="S1051" s="103">
        <v>0</v>
      </c>
      <c r="T1051" s="104">
        <f t="shared" si="282"/>
        <v>0</v>
      </c>
      <c r="U1051" s="103">
        <v>0</v>
      </c>
      <c r="V1051" s="104">
        <f t="shared" si="283"/>
        <v>0</v>
      </c>
      <c r="W1051" s="103">
        <v>0.29499999999999998</v>
      </c>
      <c r="X1051" s="104">
        <f t="shared" si="284"/>
        <v>0.90532175749038668</v>
      </c>
      <c r="Y1051" s="103">
        <v>0</v>
      </c>
      <c r="Z1051" s="104">
        <f t="shared" si="285"/>
        <v>0</v>
      </c>
      <c r="AA1051" s="103">
        <v>0</v>
      </c>
      <c r="AB1051" s="105">
        <f t="shared" si="286"/>
        <v>0</v>
      </c>
      <c r="AC1051" s="106">
        <f t="shared" si="276"/>
        <v>2.1549999999999998</v>
      </c>
      <c r="AD1051" s="105">
        <f t="shared" si="287"/>
        <v>6.6134521606501133</v>
      </c>
    </row>
    <row r="1052" spans="1:30" x14ac:dyDescent="0.2">
      <c r="A1052" s="101">
        <v>39766</v>
      </c>
      <c r="B1052" s="113" t="s">
        <v>98</v>
      </c>
      <c r="C1052" s="103">
        <v>0</v>
      </c>
      <c r="D1052" s="104">
        <f t="shared" si="288"/>
        <v>0</v>
      </c>
      <c r="E1052" s="103">
        <v>0</v>
      </c>
      <c r="F1052" s="104">
        <f t="shared" si="289"/>
        <v>0</v>
      </c>
      <c r="G1052" s="103">
        <v>0</v>
      </c>
      <c r="H1052" s="104">
        <f t="shared" si="290"/>
        <v>0</v>
      </c>
      <c r="I1052" s="103">
        <v>0.98699999999999999</v>
      </c>
      <c r="J1052" s="104">
        <f t="shared" si="277"/>
        <v>3.0289917784508869</v>
      </c>
      <c r="K1052" s="103">
        <v>0</v>
      </c>
      <c r="L1052" s="104">
        <f t="shared" si="278"/>
        <v>0</v>
      </c>
      <c r="M1052" s="103">
        <v>0</v>
      </c>
      <c r="N1052" s="104">
        <f t="shared" si="279"/>
        <v>0</v>
      </c>
      <c r="O1052" s="103">
        <v>0</v>
      </c>
      <c r="P1052" s="104">
        <f t="shared" si="280"/>
        <v>0</v>
      </c>
      <c r="Q1052" s="103">
        <v>0.875</v>
      </c>
      <c r="R1052" s="104">
        <f t="shared" si="281"/>
        <v>2.6852763993358928</v>
      </c>
      <c r="S1052" s="103">
        <v>0</v>
      </c>
      <c r="T1052" s="104">
        <f t="shared" si="282"/>
        <v>0</v>
      </c>
      <c r="U1052" s="103">
        <v>0</v>
      </c>
      <c r="V1052" s="104">
        <f t="shared" si="283"/>
        <v>0</v>
      </c>
      <c r="W1052" s="103">
        <v>0</v>
      </c>
      <c r="X1052" s="104">
        <f t="shared" si="284"/>
        <v>0</v>
      </c>
      <c r="Y1052" s="103">
        <v>0</v>
      </c>
      <c r="Z1052" s="104">
        <f t="shared" si="285"/>
        <v>0</v>
      </c>
      <c r="AA1052" s="103">
        <v>0</v>
      </c>
      <c r="AB1052" s="105">
        <f t="shared" si="286"/>
        <v>0</v>
      </c>
      <c r="AC1052" s="106">
        <f t="shared" si="276"/>
        <v>1.8620000000000001</v>
      </c>
      <c r="AD1052" s="105">
        <f t="shared" si="287"/>
        <v>5.7142681777867796</v>
      </c>
    </row>
    <row r="1053" spans="1:30" x14ac:dyDescent="0.2">
      <c r="A1053" s="101">
        <v>39767</v>
      </c>
      <c r="B1053" s="113" t="s">
        <v>99</v>
      </c>
      <c r="C1053" s="103">
        <v>0</v>
      </c>
      <c r="D1053" s="104">
        <f t="shared" si="288"/>
        <v>0</v>
      </c>
      <c r="E1053" s="103">
        <v>0</v>
      </c>
      <c r="F1053" s="104">
        <f t="shared" si="289"/>
        <v>0</v>
      </c>
      <c r="G1053" s="103">
        <v>0</v>
      </c>
      <c r="H1053" s="104">
        <f t="shared" si="290"/>
        <v>0</v>
      </c>
      <c r="I1053" s="103">
        <v>0.98799999999999999</v>
      </c>
      <c r="J1053" s="104">
        <f t="shared" si="277"/>
        <v>3.0320606657644138</v>
      </c>
      <c r="K1053" s="103">
        <v>0</v>
      </c>
      <c r="L1053" s="104">
        <f t="shared" si="278"/>
        <v>0</v>
      </c>
      <c r="M1053" s="103">
        <v>0</v>
      </c>
      <c r="N1053" s="104">
        <f t="shared" si="279"/>
        <v>0</v>
      </c>
      <c r="O1053" s="103">
        <v>0</v>
      </c>
      <c r="P1053" s="104">
        <f t="shared" si="280"/>
        <v>0</v>
      </c>
      <c r="Q1053" s="103">
        <v>0.878</v>
      </c>
      <c r="R1053" s="104">
        <f t="shared" si="281"/>
        <v>2.6944830612764732</v>
      </c>
      <c r="S1053" s="103">
        <v>0</v>
      </c>
      <c r="T1053" s="104">
        <f t="shared" si="282"/>
        <v>0</v>
      </c>
      <c r="U1053" s="103">
        <v>0</v>
      </c>
      <c r="V1053" s="104">
        <f t="shared" si="283"/>
        <v>0</v>
      </c>
      <c r="W1053" s="103">
        <v>0.51</v>
      </c>
      <c r="X1053" s="104">
        <f t="shared" si="284"/>
        <v>1.5651325298986347</v>
      </c>
      <c r="Y1053" s="103">
        <v>0</v>
      </c>
      <c r="Z1053" s="104">
        <f t="shared" si="285"/>
        <v>0</v>
      </c>
      <c r="AA1053" s="103">
        <v>0</v>
      </c>
      <c r="AB1053" s="105">
        <f t="shared" si="286"/>
        <v>0</v>
      </c>
      <c r="AC1053" s="106">
        <f t="shared" si="276"/>
        <v>2.3760000000000003</v>
      </c>
      <c r="AD1053" s="105">
        <f t="shared" si="287"/>
        <v>7.2916762569395228</v>
      </c>
    </row>
    <row r="1054" spans="1:30" x14ac:dyDescent="0.2">
      <c r="A1054" s="101">
        <v>39768</v>
      </c>
      <c r="B1054" s="113" t="s">
        <v>100</v>
      </c>
      <c r="C1054" s="103">
        <v>0</v>
      </c>
      <c r="D1054" s="104">
        <f t="shared" si="288"/>
        <v>0</v>
      </c>
      <c r="E1054" s="103">
        <v>0</v>
      </c>
      <c r="F1054" s="104">
        <f t="shared" si="289"/>
        <v>0</v>
      </c>
      <c r="G1054" s="103">
        <v>0</v>
      </c>
      <c r="H1054" s="104">
        <f t="shared" si="290"/>
        <v>0</v>
      </c>
      <c r="I1054" s="103">
        <v>0.98599999999999999</v>
      </c>
      <c r="J1054" s="104">
        <f t="shared" si="277"/>
        <v>3.0259228911373603</v>
      </c>
      <c r="K1054" s="103">
        <v>0</v>
      </c>
      <c r="L1054" s="104">
        <f t="shared" si="278"/>
        <v>0</v>
      </c>
      <c r="M1054" s="103">
        <v>0</v>
      </c>
      <c r="N1054" s="104">
        <f t="shared" si="279"/>
        <v>0</v>
      </c>
      <c r="O1054" s="103">
        <v>0</v>
      </c>
      <c r="P1054" s="104">
        <f t="shared" si="280"/>
        <v>0</v>
      </c>
      <c r="Q1054" s="103">
        <v>0.872</v>
      </c>
      <c r="R1054" s="104">
        <f t="shared" si="281"/>
        <v>2.6760697373953124</v>
      </c>
      <c r="S1054" s="103">
        <v>0</v>
      </c>
      <c r="T1054" s="104">
        <f t="shared" si="282"/>
        <v>0</v>
      </c>
      <c r="U1054" s="103">
        <v>0</v>
      </c>
      <c r="V1054" s="104">
        <f t="shared" si="283"/>
        <v>0</v>
      </c>
      <c r="W1054" s="103">
        <v>1.2450000000000001</v>
      </c>
      <c r="X1054" s="104">
        <f t="shared" si="284"/>
        <v>3.8207647053407845</v>
      </c>
      <c r="Y1054" s="103">
        <v>0</v>
      </c>
      <c r="Z1054" s="104">
        <f t="shared" si="285"/>
        <v>0</v>
      </c>
      <c r="AA1054" s="103">
        <v>0</v>
      </c>
      <c r="AB1054" s="105">
        <f t="shared" si="286"/>
        <v>0</v>
      </c>
      <c r="AC1054" s="106">
        <f t="shared" si="276"/>
        <v>3.1030000000000002</v>
      </c>
      <c r="AD1054" s="105">
        <f t="shared" si="287"/>
        <v>9.5227573338734572</v>
      </c>
    </row>
    <row r="1055" spans="1:30" x14ac:dyDescent="0.2">
      <c r="A1055" s="101">
        <v>39769</v>
      </c>
      <c r="B1055" s="113" t="s">
        <v>101</v>
      </c>
      <c r="C1055" s="103">
        <v>0</v>
      </c>
      <c r="D1055" s="104">
        <f t="shared" si="288"/>
        <v>0</v>
      </c>
      <c r="E1055" s="103">
        <v>0</v>
      </c>
      <c r="F1055" s="104">
        <f t="shared" si="289"/>
        <v>0</v>
      </c>
      <c r="G1055" s="103">
        <v>0</v>
      </c>
      <c r="H1055" s="104">
        <f t="shared" si="290"/>
        <v>0</v>
      </c>
      <c r="I1055" s="103">
        <v>0.98799999999999999</v>
      </c>
      <c r="J1055" s="104">
        <f t="shared" si="277"/>
        <v>3.0320606657644138</v>
      </c>
      <c r="K1055" s="103">
        <v>2E-3</v>
      </c>
      <c r="L1055" s="104">
        <f t="shared" si="278"/>
        <v>6.1377746270534694E-3</v>
      </c>
      <c r="M1055" s="103">
        <v>0</v>
      </c>
      <c r="N1055" s="104">
        <f t="shared" si="279"/>
        <v>0</v>
      </c>
      <c r="O1055" s="103">
        <v>0</v>
      </c>
      <c r="P1055" s="104">
        <f t="shared" si="280"/>
        <v>0</v>
      </c>
      <c r="Q1055" s="103">
        <v>0.874</v>
      </c>
      <c r="R1055" s="104">
        <f t="shared" si="281"/>
        <v>2.6822075120223658</v>
      </c>
      <c r="S1055" s="103">
        <v>0</v>
      </c>
      <c r="T1055" s="104">
        <f t="shared" si="282"/>
        <v>0</v>
      </c>
      <c r="U1055" s="103">
        <v>0</v>
      </c>
      <c r="V1055" s="104">
        <f t="shared" si="283"/>
        <v>0</v>
      </c>
      <c r="W1055" s="103">
        <v>1.24</v>
      </c>
      <c r="X1055" s="104">
        <f t="shared" si="284"/>
        <v>3.8054202687731511</v>
      </c>
      <c r="Y1055" s="103">
        <v>0</v>
      </c>
      <c r="Z1055" s="104">
        <f t="shared" si="285"/>
        <v>0</v>
      </c>
      <c r="AA1055" s="103">
        <v>0</v>
      </c>
      <c r="AB1055" s="105">
        <f t="shared" si="286"/>
        <v>0</v>
      </c>
      <c r="AC1055" s="106">
        <f t="shared" si="276"/>
        <v>3.1040000000000001</v>
      </c>
      <c r="AD1055" s="105">
        <f t="shared" si="287"/>
        <v>9.5258262211869837</v>
      </c>
    </row>
    <row r="1056" spans="1:30" x14ac:dyDescent="0.2">
      <c r="A1056" s="101">
        <v>39770</v>
      </c>
      <c r="B1056" s="113" t="s">
        <v>102</v>
      </c>
      <c r="C1056" s="103">
        <v>0</v>
      </c>
      <c r="D1056" s="104">
        <f t="shared" si="288"/>
        <v>0</v>
      </c>
      <c r="E1056" s="103">
        <v>0</v>
      </c>
      <c r="F1056" s="104">
        <f t="shared" si="289"/>
        <v>0</v>
      </c>
      <c r="G1056" s="103">
        <v>0</v>
      </c>
      <c r="H1056" s="104">
        <f t="shared" si="290"/>
        <v>0</v>
      </c>
      <c r="I1056" s="103">
        <v>0.98699999999999999</v>
      </c>
      <c r="J1056" s="104">
        <f t="shared" si="277"/>
        <v>3.0289917784508869</v>
      </c>
      <c r="K1056" s="103">
        <v>0</v>
      </c>
      <c r="L1056" s="104">
        <f t="shared" si="278"/>
        <v>0</v>
      </c>
      <c r="M1056" s="103">
        <v>0</v>
      </c>
      <c r="N1056" s="104">
        <f t="shared" si="279"/>
        <v>0</v>
      </c>
      <c r="O1056" s="103">
        <v>0</v>
      </c>
      <c r="P1056" s="104">
        <f t="shared" si="280"/>
        <v>0</v>
      </c>
      <c r="Q1056" s="103">
        <v>0.873</v>
      </c>
      <c r="R1056" s="104">
        <f t="shared" si="281"/>
        <v>2.6791386247088393</v>
      </c>
      <c r="S1056" s="103">
        <v>0</v>
      </c>
      <c r="T1056" s="104">
        <f t="shared" si="282"/>
        <v>0</v>
      </c>
      <c r="U1056" s="103">
        <v>0</v>
      </c>
      <c r="V1056" s="104">
        <f t="shared" si="283"/>
        <v>0</v>
      </c>
      <c r="W1056" s="103">
        <v>1.2390000000000001</v>
      </c>
      <c r="X1056" s="104">
        <f t="shared" si="284"/>
        <v>3.8023513814596241</v>
      </c>
      <c r="Y1056" s="103">
        <v>0</v>
      </c>
      <c r="Z1056" s="104">
        <f t="shared" si="285"/>
        <v>0</v>
      </c>
      <c r="AA1056" s="103">
        <v>0</v>
      </c>
      <c r="AB1056" s="105">
        <f t="shared" si="286"/>
        <v>0</v>
      </c>
      <c r="AC1056" s="106">
        <f t="shared" si="276"/>
        <v>3.0990000000000002</v>
      </c>
      <c r="AD1056" s="105">
        <f t="shared" si="287"/>
        <v>9.5104817846193512</v>
      </c>
    </row>
    <row r="1057" spans="1:30" x14ac:dyDescent="0.2">
      <c r="A1057" s="101">
        <v>39771</v>
      </c>
      <c r="B1057" s="113" t="s">
        <v>103</v>
      </c>
      <c r="C1057" s="103">
        <v>0</v>
      </c>
      <c r="D1057" s="104">
        <f t="shared" si="288"/>
        <v>0</v>
      </c>
      <c r="E1057" s="103">
        <v>0</v>
      </c>
      <c r="F1057" s="104">
        <f t="shared" si="289"/>
        <v>0</v>
      </c>
      <c r="G1057" s="103">
        <v>0</v>
      </c>
      <c r="H1057" s="104">
        <f t="shared" si="290"/>
        <v>0</v>
      </c>
      <c r="I1057" s="103">
        <v>0.98699999999999999</v>
      </c>
      <c r="J1057" s="104">
        <f t="shared" si="277"/>
        <v>3.0289917784508869</v>
      </c>
      <c r="K1057" s="103">
        <v>0</v>
      </c>
      <c r="L1057" s="104">
        <f t="shared" si="278"/>
        <v>0</v>
      </c>
      <c r="M1057" s="103">
        <v>0</v>
      </c>
      <c r="N1057" s="104">
        <f t="shared" si="279"/>
        <v>0</v>
      </c>
      <c r="O1057" s="103">
        <v>0</v>
      </c>
      <c r="P1057" s="104">
        <f t="shared" si="280"/>
        <v>0</v>
      </c>
      <c r="Q1057" s="103">
        <v>0.86899999999999999</v>
      </c>
      <c r="R1057" s="104">
        <f t="shared" si="281"/>
        <v>2.6668630754547324</v>
      </c>
      <c r="S1057" s="103">
        <v>0</v>
      </c>
      <c r="T1057" s="104">
        <f t="shared" si="282"/>
        <v>0</v>
      </c>
      <c r="U1057" s="103">
        <v>0</v>
      </c>
      <c r="V1057" s="104">
        <f t="shared" si="283"/>
        <v>0</v>
      </c>
      <c r="W1057" s="103">
        <v>1.236</v>
      </c>
      <c r="X1057" s="104">
        <f t="shared" si="284"/>
        <v>3.7931447195190442</v>
      </c>
      <c r="Y1057" s="103">
        <v>0</v>
      </c>
      <c r="Z1057" s="104">
        <f t="shared" si="285"/>
        <v>0</v>
      </c>
      <c r="AA1057" s="103">
        <v>0</v>
      </c>
      <c r="AB1057" s="105">
        <f t="shared" si="286"/>
        <v>0</v>
      </c>
      <c r="AC1057" s="106">
        <f t="shared" si="276"/>
        <v>3.0919999999999996</v>
      </c>
      <c r="AD1057" s="105">
        <f t="shared" si="287"/>
        <v>9.4889995734246622</v>
      </c>
    </row>
    <row r="1058" spans="1:30" x14ac:dyDescent="0.2">
      <c r="A1058" s="101">
        <v>39772</v>
      </c>
      <c r="B1058" s="113" t="s">
        <v>104</v>
      </c>
      <c r="C1058" s="103">
        <v>0</v>
      </c>
      <c r="D1058" s="104">
        <f t="shared" si="288"/>
        <v>0</v>
      </c>
      <c r="E1058" s="103">
        <v>0</v>
      </c>
      <c r="F1058" s="104">
        <f t="shared" si="289"/>
        <v>0</v>
      </c>
      <c r="G1058" s="103">
        <v>0</v>
      </c>
      <c r="H1058" s="104">
        <f t="shared" si="290"/>
        <v>0</v>
      </c>
      <c r="I1058" s="103">
        <v>0.98899999999999999</v>
      </c>
      <c r="J1058" s="104">
        <f t="shared" si="277"/>
        <v>3.0351295530779407</v>
      </c>
      <c r="K1058" s="103">
        <v>0</v>
      </c>
      <c r="L1058" s="104">
        <f t="shared" si="278"/>
        <v>0</v>
      </c>
      <c r="M1058" s="103">
        <v>0</v>
      </c>
      <c r="N1058" s="104">
        <f t="shared" si="279"/>
        <v>0</v>
      </c>
      <c r="O1058" s="103">
        <v>0</v>
      </c>
      <c r="P1058" s="104">
        <f t="shared" si="280"/>
        <v>0</v>
      </c>
      <c r="Q1058" s="103">
        <v>0.872</v>
      </c>
      <c r="R1058" s="104">
        <f t="shared" si="281"/>
        <v>2.6760697373953124</v>
      </c>
      <c r="S1058" s="103">
        <v>0</v>
      </c>
      <c r="T1058" s="104">
        <f t="shared" si="282"/>
        <v>0</v>
      </c>
      <c r="U1058" s="103">
        <v>0</v>
      </c>
      <c r="V1058" s="104">
        <f t="shared" si="283"/>
        <v>0</v>
      </c>
      <c r="W1058" s="103">
        <v>0.70499999999999996</v>
      </c>
      <c r="X1058" s="104">
        <f t="shared" si="284"/>
        <v>2.1635655560363478</v>
      </c>
      <c r="Y1058" s="103">
        <v>0</v>
      </c>
      <c r="Z1058" s="104">
        <f t="shared" si="285"/>
        <v>0</v>
      </c>
      <c r="AA1058" s="103">
        <v>0</v>
      </c>
      <c r="AB1058" s="105">
        <f t="shared" si="286"/>
        <v>0</v>
      </c>
      <c r="AC1058" s="106">
        <f t="shared" si="276"/>
        <v>2.5659999999999998</v>
      </c>
      <c r="AD1058" s="105">
        <f t="shared" si="287"/>
        <v>7.874764846509601</v>
      </c>
    </row>
    <row r="1059" spans="1:30" x14ac:dyDescent="0.2">
      <c r="A1059" s="101">
        <v>39773</v>
      </c>
      <c r="B1059" s="113" t="s">
        <v>105</v>
      </c>
      <c r="C1059" s="103">
        <v>0</v>
      </c>
      <c r="D1059" s="104">
        <f t="shared" si="288"/>
        <v>0</v>
      </c>
      <c r="E1059" s="103">
        <v>0</v>
      </c>
      <c r="F1059" s="104">
        <f t="shared" si="289"/>
        <v>0</v>
      </c>
      <c r="G1059" s="103">
        <v>0</v>
      </c>
      <c r="H1059" s="104">
        <f t="shared" si="290"/>
        <v>0</v>
      </c>
      <c r="I1059" s="103">
        <v>0.98699999999999999</v>
      </c>
      <c r="J1059" s="104">
        <f t="shared" si="277"/>
        <v>3.0289917784508869</v>
      </c>
      <c r="K1059" s="103">
        <v>0</v>
      </c>
      <c r="L1059" s="104">
        <f t="shared" si="278"/>
        <v>0</v>
      </c>
      <c r="M1059" s="103">
        <v>0</v>
      </c>
      <c r="N1059" s="104">
        <f t="shared" si="279"/>
        <v>0</v>
      </c>
      <c r="O1059" s="103">
        <v>0</v>
      </c>
      <c r="P1059" s="104">
        <f t="shared" si="280"/>
        <v>0</v>
      </c>
      <c r="Q1059" s="103">
        <v>0.86899999999999999</v>
      </c>
      <c r="R1059" s="104">
        <f t="shared" si="281"/>
        <v>2.6668630754547324</v>
      </c>
      <c r="S1059" s="103">
        <v>0</v>
      </c>
      <c r="T1059" s="104">
        <f t="shared" si="282"/>
        <v>0</v>
      </c>
      <c r="U1059" s="103">
        <v>0</v>
      </c>
      <c r="V1059" s="104">
        <f t="shared" si="283"/>
        <v>0</v>
      </c>
      <c r="W1059" s="103">
        <v>1.238</v>
      </c>
      <c r="X1059" s="104">
        <f t="shared" si="284"/>
        <v>3.7992824941460976</v>
      </c>
      <c r="Y1059" s="103">
        <v>0</v>
      </c>
      <c r="Z1059" s="104">
        <f t="shared" si="285"/>
        <v>0</v>
      </c>
      <c r="AA1059" s="103">
        <v>0</v>
      </c>
      <c r="AB1059" s="105">
        <f t="shared" si="286"/>
        <v>0</v>
      </c>
      <c r="AC1059" s="106">
        <f t="shared" ref="AC1059:AC1122" si="291">C1059+E1059+G1059+I1059+K1059+M1059+O1059+Q1059+S1059+U1059+W1059+Y1059+AA1059</f>
        <v>3.0939999999999999</v>
      </c>
      <c r="AD1059" s="105">
        <f t="shared" si="287"/>
        <v>9.4951373480517169</v>
      </c>
    </row>
    <row r="1060" spans="1:30" x14ac:dyDescent="0.2">
      <c r="A1060" s="101">
        <v>39774</v>
      </c>
      <c r="B1060" s="113" t="s">
        <v>106</v>
      </c>
      <c r="C1060" s="103">
        <v>0</v>
      </c>
      <c r="D1060" s="104">
        <f t="shared" si="288"/>
        <v>0</v>
      </c>
      <c r="E1060" s="103">
        <v>0</v>
      </c>
      <c r="F1060" s="104">
        <f t="shared" si="289"/>
        <v>0</v>
      </c>
      <c r="G1060" s="103">
        <v>0</v>
      </c>
      <c r="H1060" s="104">
        <f t="shared" si="290"/>
        <v>0</v>
      </c>
      <c r="I1060" s="103">
        <v>0.98799999999999999</v>
      </c>
      <c r="J1060" s="104">
        <f t="shared" si="277"/>
        <v>3.0320606657644138</v>
      </c>
      <c r="K1060" s="103">
        <v>0</v>
      </c>
      <c r="L1060" s="104">
        <f t="shared" si="278"/>
        <v>0</v>
      </c>
      <c r="M1060" s="103">
        <v>0</v>
      </c>
      <c r="N1060" s="104">
        <f t="shared" si="279"/>
        <v>0</v>
      </c>
      <c r="O1060" s="103">
        <v>0</v>
      </c>
      <c r="P1060" s="104">
        <f t="shared" si="280"/>
        <v>0</v>
      </c>
      <c r="Q1060" s="103">
        <v>0.85499999999999998</v>
      </c>
      <c r="R1060" s="104">
        <f t="shared" si="281"/>
        <v>2.6238986530653583</v>
      </c>
      <c r="S1060" s="103">
        <v>0</v>
      </c>
      <c r="T1060" s="104">
        <f t="shared" si="282"/>
        <v>0</v>
      </c>
      <c r="U1060" s="103">
        <v>0</v>
      </c>
      <c r="V1060" s="104">
        <f t="shared" si="283"/>
        <v>0</v>
      </c>
      <c r="W1060" s="103">
        <v>1.2190000000000001</v>
      </c>
      <c r="X1060" s="104">
        <f t="shared" si="284"/>
        <v>3.7409736351890897</v>
      </c>
      <c r="Y1060" s="103">
        <v>0</v>
      </c>
      <c r="Z1060" s="104">
        <f t="shared" si="285"/>
        <v>0</v>
      </c>
      <c r="AA1060" s="103">
        <v>0</v>
      </c>
      <c r="AB1060" s="105">
        <f t="shared" si="286"/>
        <v>0</v>
      </c>
      <c r="AC1060" s="106">
        <f t="shared" si="291"/>
        <v>3.0620000000000003</v>
      </c>
      <c r="AD1060" s="105">
        <f t="shared" si="287"/>
        <v>9.3969329540188635</v>
      </c>
    </row>
    <row r="1061" spans="1:30" x14ac:dyDescent="0.2">
      <c r="A1061" s="101">
        <v>39775</v>
      </c>
      <c r="B1061" s="113" t="s">
        <v>107</v>
      </c>
      <c r="C1061" s="103">
        <v>0</v>
      </c>
      <c r="D1061" s="104">
        <f t="shared" si="288"/>
        <v>0</v>
      </c>
      <c r="E1061" s="103">
        <v>0</v>
      </c>
      <c r="F1061" s="104">
        <f t="shared" si="289"/>
        <v>0</v>
      </c>
      <c r="G1061" s="103">
        <v>0</v>
      </c>
      <c r="H1061" s="104">
        <f t="shared" si="290"/>
        <v>0</v>
      </c>
      <c r="I1061" s="103">
        <v>0.98799999999999999</v>
      </c>
      <c r="J1061" s="104">
        <f t="shared" si="277"/>
        <v>3.0320606657644138</v>
      </c>
      <c r="K1061" s="103">
        <v>0</v>
      </c>
      <c r="L1061" s="104">
        <f t="shared" si="278"/>
        <v>0</v>
      </c>
      <c r="M1061" s="103">
        <v>0</v>
      </c>
      <c r="N1061" s="104">
        <f t="shared" si="279"/>
        <v>0</v>
      </c>
      <c r="O1061" s="103">
        <v>0</v>
      </c>
      <c r="P1061" s="104">
        <f t="shared" si="280"/>
        <v>0</v>
      </c>
      <c r="Q1061" s="103">
        <v>0.69099999999999995</v>
      </c>
      <c r="R1061" s="104">
        <f t="shared" si="281"/>
        <v>2.1206011336469737</v>
      </c>
      <c r="S1061" s="103">
        <v>0</v>
      </c>
      <c r="T1061" s="104">
        <f t="shared" si="282"/>
        <v>0</v>
      </c>
      <c r="U1061" s="103">
        <v>0</v>
      </c>
      <c r="V1061" s="104">
        <f t="shared" si="283"/>
        <v>0</v>
      </c>
      <c r="W1061" s="103">
        <v>1.234</v>
      </c>
      <c r="X1061" s="104">
        <f t="shared" si="284"/>
        <v>3.7870069448919903</v>
      </c>
      <c r="Y1061" s="103">
        <v>0</v>
      </c>
      <c r="Z1061" s="104">
        <f t="shared" si="285"/>
        <v>0</v>
      </c>
      <c r="AA1061" s="103">
        <v>0</v>
      </c>
      <c r="AB1061" s="105">
        <f t="shared" si="286"/>
        <v>0</v>
      </c>
      <c r="AC1061" s="106">
        <f t="shared" si="291"/>
        <v>2.9129999999999998</v>
      </c>
      <c r="AD1061" s="105">
        <f t="shared" si="287"/>
        <v>8.9396687443033773</v>
      </c>
    </row>
    <row r="1062" spans="1:30" x14ac:dyDescent="0.2">
      <c r="A1062" s="101">
        <v>39776</v>
      </c>
      <c r="B1062" s="113" t="s">
        <v>108</v>
      </c>
      <c r="C1062" s="103">
        <v>0</v>
      </c>
      <c r="D1062" s="104">
        <f t="shared" si="288"/>
        <v>0</v>
      </c>
      <c r="E1062" s="103">
        <v>0</v>
      </c>
      <c r="F1062" s="104">
        <f t="shared" si="289"/>
        <v>0</v>
      </c>
      <c r="G1062" s="103">
        <v>0</v>
      </c>
      <c r="H1062" s="104">
        <f t="shared" si="290"/>
        <v>0</v>
      </c>
      <c r="I1062" s="103">
        <v>0.98799999999999999</v>
      </c>
      <c r="J1062" s="104">
        <f t="shared" si="277"/>
        <v>3.0320606657644138</v>
      </c>
      <c r="K1062" s="103">
        <v>0</v>
      </c>
      <c r="L1062" s="104">
        <f t="shared" si="278"/>
        <v>0</v>
      </c>
      <c r="M1062" s="103">
        <v>0</v>
      </c>
      <c r="N1062" s="104">
        <f t="shared" si="279"/>
        <v>0</v>
      </c>
      <c r="O1062" s="103">
        <v>0</v>
      </c>
      <c r="P1062" s="104">
        <f t="shared" si="280"/>
        <v>0</v>
      </c>
      <c r="Q1062" s="103">
        <v>0.877</v>
      </c>
      <c r="R1062" s="104">
        <f t="shared" si="281"/>
        <v>2.6914141739629462</v>
      </c>
      <c r="S1062" s="103">
        <v>0</v>
      </c>
      <c r="T1062" s="104">
        <f t="shared" si="282"/>
        <v>0</v>
      </c>
      <c r="U1062" s="103">
        <v>0.35099999999999998</v>
      </c>
      <c r="V1062" s="104">
        <f t="shared" si="283"/>
        <v>1.0771794470478839</v>
      </c>
      <c r="W1062" s="103">
        <v>1.23</v>
      </c>
      <c r="X1062" s="104">
        <f t="shared" si="284"/>
        <v>3.7747313956378834</v>
      </c>
      <c r="Y1062" s="103">
        <v>0</v>
      </c>
      <c r="Z1062" s="104">
        <f t="shared" si="285"/>
        <v>0</v>
      </c>
      <c r="AA1062" s="103">
        <v>0</v>
      </c>
      <c r="AB1062" s="105">
        <f t="shared" si="286"/>
        <v>0</v>
      </c>
      <c r="AC1062" s="106">
        <f t="shared" si="291"/>
        <v>3.4460000000000002</v>
      </c>
      <c r="AD1062" s="105">
        <f t="shared" si="287"/>
        <v>10.575385682413128</v>
      </c>
    </row>
    <row r="1063" spans="1:30" x14ac:dyDescent="0.2">
      <c r="A1063" s="101">
        <v>39777</v>
      </c>
      <c r="B1063" s="113" t="s">
        <v>109</v>
      </c>
      <c r="C1063" s="103">
        <v>0</v>
      </c>
      <c r="D1063" s="104">
        <f t="shared" si="288"/>
        <v>0</v>
      </c>
      <c r="E1063" s="103">
        <v>0</v>
      </c>
      <c r="F1063" s="104">
        <f t="shared" si="289"/>
        <v>0</v>
      </c>
      <c r="G1063" s="103">
        <v>0</v>
      </c>
      <c r="H1063" s="104">
        <f t="shared" si="290"/>
        <v>0</v>
      </c>
      <c r="I1063" s="103">
        <v>0.98899999999999999</v>
      </c>
      <c r="J1063" s="104">
        <f t="shared" si="277"/>
        <v>3.0351295530779407</v>
      </c>
      <c r="K1063" s="103">
        <v>0</v>
      </c>
      <c r="L1063" s="104">
        <f t="shared" si="278"/>
        <v>0</v>
      </c>
      <c r="M1063" s="103">
        <v>0</v>
      </c>
      <c r="N1063" s="104">
        <f t="shared" si="279"/>
        <v>0</v>
      </c>
      <c r="O1063" s="103">
        <v>0</v>
      </c>
      <c r="P1063" s="104">
        <f t="shared" si="280"/>
        <v>0</v>
      </c>
      <c r="Q1063" s="103">
        <v>0.86799999999999999</v>
      </c>
      <c r="R1063" s="104">
        <f t="shared" si="281"/>
        <v>2.6637941881412055</v>
      </c>
      <c r="S1063" s="103">
        <v>0</v>
      </c>
      <c r="T1063" s="104">
        <f t="shared" si="282"/>
        <v>0</v>
      </c>
      <c r="U1063" s="103">
        <v>0</v>
      </c>
      <c r="V1063" s="104">
        <f t="shared" si="283"/>
        <v>0</v>
      </c>
      <c r="W1063" s="103">
        <v>1.232</v>
      </c>
      <c r="X1063" s="104">
        <f t="shared" si="284"/>
        <v>3.7808691702649369</v>
      </c>
      <c r="Y1063" s="103">
        <v>0</v>
      </c>
      <c r="Z1063" s="104">
        <f t="shared" si="285"/>
        <v>0</v>
      </c>
      <c r="AA1063" s="103">
        <v>0</v>
      </c>
      <c r="AB1063" s="105">
        <f t="shared" si="286"/>
        <v>0</v>
      </c>
      <c r="AC1063" s="106">
        <f t="shared" si="291"/>
        <v>3.089</v>
      </c>
      <c r="AD1063" s="105">
        <f t="shared" si="287"/>
        <v>9.4797929114840827</v>
      </c>
    </row>
    <row r="1064" spans="1:30" x14ac:dyDescent="0.2">
      <c r="A1064" s="101">
        <v>39778</v>
      </c>
      <c r="B1064" s="113" t="s">
        <v>110</v>
      </c>
      <c r="C1064" s="103">
        <v>0</v>
      </c>
      <c r="D1064" s="104">
        <f t="shared" si="288"/>
        <v>0</v>
      </c>
      <c r="E1064" s="103">
        <v>0</v>
      </c>
      <c r="F1064" s="104">
        <f t="shared" si="289"/>
        <v>0</v>
      </c>
      <c r="G1064" s="103">
        <v>0</v>
      </c>
      <c r="H1064" s="104">
        <f t="shared" si="290"/>
        <v>0</v>
      </c>
      <c r="I1064" s="103">
        <v>0.98499999999999999</v>
      </c>
      <c r="J1064" s="104">
        <f t="shared" si="277"/>
        <v>3.0228540038238334</v>
      </c>
      <c r="K1064" s="103">
        <v>0.35099999999999998</v>
      </c>
      <c r="L1064" s="104">
        <f t="shared" si="278"/>
        <v>1.0771794470478839</v>
      </c>
      <c r="M1064" s="103">
        <v>0</v>
      </c>
      <c r="N1064" s="104">
        <f t="shared" si="279"/>
        <v>0</v>
      </c>
      <c r="O1064" s="103">
        <v>0</v>
      </c>
      <c r="P1064" s="104">
        <f t="shared" si="280"/>
        <v>0</v>
      </c>
      <c r="Q1064" s="103">
        <v>0.52900000000000003</v>
      </c>
      <c r="R1064" s="104">
        <f t="shared" si="281"/>
        <v>1.6234413888556427</v>
      </c>
      <c r="S1064" s="103">
        <v>0</v>
      </c>
      <c r="T1064" s="104">
        <f t="shared" si="282"/>
        <v>0</v>
      </c>
      <c r="U1064" s="103">
        <v>0</v>
      </c>
      <c r="V1064" s="104">
        <f t="shared" si="283"/>
        <v>0</v>
      </c>
      <c r="W1064" s="103">
        <v>1.232</v>
      </c>
      <c r="X1064" s="104">
        <f t="shared" si="284"/>
        <v>3.7808691702649369</v>
      </c>
      <c r="Y1064" s="103">
        <v>0</v>
      </c>
      <c r="Z1064" s="104">
        <f t="shared" si="285"/>
        <v>0</v>
      </c>
      <c r="AA1064" s="103">
        <v>0</v>
      </c>
      <c r="AB1064" s="105">
        <f t="shared" si="286"/>
        <v>0</v>
      </c>
      <c r="AC1064" s="106">
        <f t="shared" si="291"/>
        <v>3.0969999999999995</v>
      </c>
      <c r="AD1064" s="105">
        <f t="shared" si="287"/>
        <v>9.5043440099922964</v>
      </c>
    </row>
    <row r="1065" spans="1:30" x14ac:dyDescent="0.2">
      <c r="A1065" s="101">
        <v>39779</v>
      </c>
      <c r="B1065" s="113" t="s">
        <v>111</v>
      </c>
      <c r="C1065" s="103">
        <v>0</v>
      </c>
      <c r="D1065" s="104">
        <f t="shared" si="288"/>
        <v>0</v>
      </c>
      <c r="E1065" s="103">
        <v>0</v>
      </c>
      <c r="F1065" s="104">
        <f t="shared" si="289"/>
        <v>0</v>
      </c>
      <c r="G1065" s="103">
        <v>0</v>
      </c>
      <c r="H1065" s="104">
        <f t="shared" si="290"/>
        <v>0</v>
      </c>
      <c r="I1065" s="103">
        <v>0.98</v>
      </c>
      <c r="J1065" s="104">
        <f t="shared" si="277"/>
        <v>3.0075095672562</v>
      </c>
      <c r="K1065" s="103">
        <v>0.61699999999999999</v>
      </c>
      <c r="L1065" s="104">
        <f t="shared" si="278"/>
        <v>1.8935034724459952</v>
      </c>
      <c r="M1065" s="103">
        <v>0</v>
      </c>
      <c r="N1065" s="104">
        <f t="shared" si="279"/>
        <v>0</v>
      </c>
      <c r="O1065" s="103">
        <v>0</v>
      </c>
      <c r="P1065" s="104">
        <f t="shared" si="280"/>
        <v>0</v>
      </c>
      <c r="Q1065" s="103">
        <v>0</v>
      </c>
      <c r="R1065" s="104">
        <f t="shared" si="281"/>
        <v>0</v>
      </c>
      <c r="S1065" s="103">
        <v>0</v>
      </c>
      <c r="T1065" s="104">
        <f t="shared" si="282"/>
        <v>0</v>
      </c>
      <c r="U1065" s="103">
        <v>0</v>
      </c>
      <c r="V1065" s="104">
        <f t="shared" si="283"/>
        <v>0</v>
      </c>
      <c r="W1065" s="103">
        <v>1.234</v>
      </c>
      <c r="X1065" s="104">
        <f t="shared" si="284"/>
        <v>3.7870069448919903</v>
      </c>
      <c r="Y1065" s="103">
        <v>0</v>
      </c>
      <c r="Z1065" s="104">
        <f t="shared" si="285"/>
        <v>0</v>
      </c>
      <c r="AA1065" s="103">
        <v>0</v>
      </c>
      <c r="AB1065" s="105">
        <f t="shared" si="286"/>
        <v>0</v>
      </c>
      <c r="AC1065" s="106">
        <f t="shared" si="291"/>
        <v>2.831</v>
      </c>
      <c r="AD1065" s="105">
        <f t="shared" si="287"/>
        <v>8.6880199845941863</v>
      </c>
    </row>
    <row r="1066" spans="1:30" x14ac:dyDescent="0.2">
      <c r="A1066" s="101">
        <v>39780</v>
      </c>
      <c r="B1066" s="113" t="s">
        <v>112</v>
      </c>
      <c r="C1066" s="103">
        <v>0</v>
      </c>
      <c r="D1066" s="104">
        <f t="shared" si="288"/>
        <v>0</v>
      </c>
      <c r="E1066" s="103">
        <v>0</v>
      </c>
      <c r="F1066" s="104">
        <f t="shared" si="289"/>
        <v>0</v>
      </c>
      <c r="G1066" s="103">
        <v>0</v>
      </c>
      <c r="H1066" s="104">
        <f t="shared" si="290"/>
        <v>0</v>
      </c>
      <c r="I1066" s="103">
        <v>0.97599999999999998</v>
      </c>
      <c r="J1066" s="104">
        <f t="shared" si="277"/>
        <v>2.9952340180020931</v>
      </c>
      <c r="K1066" s="103">
        <v>0.60899999999999999</v>
      </c>
      <c r="L1066" s="104">
        <f t="shared" si="278"/>
        <v>1.8689523739377814</v>
      </c>
      <c r="M1066" s="103">
        <v>0</v>
      </c>
      <c r="N1066" s="104">
        <f t="shared" si="279"/>
        <v>0</v>
      </c>
      <c r="O1066" s="103">
        <v>0</v>
      </c>
      <c r="P1066" s="104">
        <f t="shared" si="280"/>
        <v>0</v>
      </c>
      <c r="Q1066" s="103">
        <v>0</v>
      </c>
      <c r="R1066" s="104">
        <f t="shared" si="281"/>
        <v>0</v>
      </c>
      <c r="S1066" s="103">
        <v>0</v>
      </c>
      <c r="T1066" s="104">
        <f t="shared" si="282"/>
        <v>0</v>
      </c>
      <c r="U1066" s="103">
        <v>0</v>
      </c>
      <c r="V1066" s="104">
        <f t="shared" si="283"/>
        <v>0</v>
      </c>
      <c r="W1066" s="103">
        <v>1.232</v>
      </c>
      <c r="X1066" s="104">
        <f t="shared" si="284"/>
        <v>3.7808691702649369</v>
      </c>
      <c r="Y1066" s="103">
        <v>0</v>
      </c>
      <c r="Z1066" s="104">
        <f t="shared" si="285"/>
        <v>0</v>
      </c>
      <c r="AA1066" s="103">
        <v>0</v>
      </c>
      <c r="AB1066" s="105">
        <f t="shared" si="286"/>
        <v>0</v>
      </c>
      <c r="AC1066" s="106">
        <f t="shared" si="291"/>
        <v>2.8170000000000002</v>
      </c>
      <c r="AD1066" s="105">
        <f t="shared" si="287"/>
        <v>8.6450555622048117</v>
      </c>
    </row>
    <row r="1067" spans="1:30" x14ac:dyDescent="0.2">
      <c r="A1067" s="101">
        <v>39781</v>
      </c>
      <c r="B1067" s="113" t="s">
        <v>113</v>
      </c>
      <c r="C1067" s="103">
        <v>0</v>
      </c>
      <c r="D1067" s="104">
        <f t="shared" si="288"/>
        <v>0</v>
      </c>
      <c r="E1067" s="103">
        <v>0</v>
      </c>
      <c r="F1067" s="104">
        <f t="shared" si="289"/>
        <v>0</v>
      </c>
      <c r="G1067" s="103">
        <v>0</v>
      </c>
      <c r="H1067" s="104">
        <f t="shared" si="290"/>
        <v>0</v>
      </c>
      <c r="I1067" s="103">
        <v>0.97299999999999998</v>
      </c>
      <c r="J1067" s="104">
        <f t="shared" si="277"/>
        <v>2.9860273560615127</v>
      </c>
      <c r="K1067" s="103">
        <v>0.61799999999999999</v>
      </c>
      <c r="L1067" s="104">
        <f t="shared" si="278"/>
        <v>1.8965723597595221</v>
      </c>
      <c r="M1067" s="103">
        <v>0</v>
      </c>
      <c r="N1067" s="104">
        <f t="shared" si="279"/>
        <v>0</v>
      </c>
      <c r="O1067" s="103">
        <v>0</v>
      </c>
      <c r="P1067" s="104">
        <f t="shared" si="280"/>
        <v>0</v>
      </c>
      <c r="Q1067" s="103">
        <v>0</v>
      </c>
      <c r="R1067" s="104">
        <f t="shared" si="281"/>
        <v>0</v>
      </c>
      <c r="S1067" s="103">
        <v>0</v>
      </c>
      <c r="T1067" s="104">
        <f t="shared" si="282"/>
        <v>0</v>
      </c>
      <c r="U1067" s="103">
        <v>0</v>
      </c>
      <c r="V1067" s="104">
        <f t="shared" si="283"/>
        <v>0</v>
      </c>
      <c r="W1067" s="103">
        <v>1.2310000000000001</v>
      </c>
      <c r="X1067" s="104">
        <f t="shared" si="284"/>
        <v>3.7778002829514103</v>
      </c>
      <c r="Y1067" s="103">
        <v>0</v>
      </c>
      <c r="Z1067" s="104">
        <f t="shared" si="285"/>
        <v>0</v>
      </c>
      <c r="AA1067" s="103">
        <v>0</v>
      </c>
      <c r="AB1067" s="105">
        <f t="shared" si="286"/>
        <v>0</v>
      </c>
      <c r="AC1067" s="106">
        <f t="shared" si="291"/>
        <v>2.8220000000000001</v>
      </c>
      <c r="AD1067" s="105">
        <f t="shared" si="287"/>
        <v>8.6603999987724443</v>
      </c>
    </row>
    <row r="1068" spans="1:30" x14ac:dyDescent="0.2">
      <c r="A1068" s="101">
        <v>39782</v>
      </c>
      <c r="B1068" s="113" t="s">
        <v>114</v>
      </c>
      <c r="C1068" s="103">
        <v>0</v>
      </c>
      <c r="D1068" s="104">
        <f t="shared" si="288"/>
        <v>0</v>
      </c>
      <c r="E1068" s="103">
        <v>0</v>
      </c>
      <c r="F1068" s="104">
        <f t="shared" si="289"/>
        <v>0</v>
      </c>
      <c r="G1068" s="103">
        <v>0</v>
      </c>
      <c r="H1068" s="104">
        <f t="shared" si="290"/>
        <v>0</v>
      </c>
      <c r="I1068" s="103">
        <v>0.97</v>
      </c>
      <c r="J1068" s="104">
        <f t="shared" ref="J1068:J1099" si="292">I1068*1000000/325851</f>
        <v>2.9768206941209328</v>
      </c>
      <c r="K1068" s="103">
        <v>0.56200000000000006</v>
      </c>
      <c r="L1068" s="104">
        <f t="shared" ref="L1068:L1099" si="293">K1068*1000000/325851</f>
        <v>1.7247146702020248</v>
      </c>
      <c r="M1068" s="103">
        <v>0</v>
      </c>
      <c r="N1068" s="104">
        <f t="shared" ref="N1068:N1099" si="294">M1068*1000000/325851</f>
        <v>0</v>
      </c>
      <c r="O1068" s="103">
        <v>0</v>
      </c>
      <c r="P1068" s="104">
        <f t="shared" ref="P1068:P1099" si="295">O1068*1000000/325851</f>
        <v>0</v>
      </c>
      <c r="Q1068" s="103">
        <v>6.8000000000000005E-2</v>
      </c>
      <c r="R1068" s="104">
        <f t="shared" si="281"/>
        <v>0.20868433731981795</v>
      </c>
      <c r="S1068" s="103">
        <v>0</v>
      </c>
      <c r="T1068" s="104">
        <f t="shared" si="282"/>
        <v>0</v>
      </c>
      <c r="U1068" s="103">
        <v>0</v>
      </c>
      <c r="V1068" s="104">
        <f t="shared" si="283"/>
        <v>0</v>
      </c>
      <c r="W1068" s="103">
        <v>1.2310000000000001</v>
      </c>
      <c r="X1068" s="104">
        <f t="shared" si="284"/>
        <v>3.7778002829514103</v>
      </c>
      <c r="Y1068" s="103">
        <v>0</v>
      </c>
      <c r="Z1068" s="104">
        <f t="shared" si="285"/>
        <v>0</v>
      </c>
      <c r="AA1068" s="103">
        <v>0</v>
      </c>
      <c r="AB1068" s="105">
        <f t="shared" si="286"/>
        <v>0</v>
      </c>
      <c r="AC1068" s="106">
        <f t="shared" si="291"/>
        <v>2.8310000000000004</v>
      </c>
      <c r="AD1068" s="105">
        <f t="shared" si="287"/>
        <v>8.6880199845941863</v>
      </c>
    </row>
    <row r="1069" spans="1:30" x14ac:dyDescent="0.2">
      <c r="A1069" s="101">
        <v>39783</v>
      </c>
      <c r="B1069" s="113" t="s">
        <v>115</v>
      </c>
      <c r="C1069" s="103">
        <v>0</v>
      </c>
      <c r="D1069" s="104">
        <f t="shared" si="288"/>
        <v>0</v>
      </c>
      <c r="E1069" s="103">
        <v>0</v>
      </c>
      <c r="F1069" s="104">
        <f t="shared" ref="F1069:F1099" si="296">E1069*1000000/325851</f>
        <v>0</v>
      </c>
      <c r="G1069" s="103">
        <v>0</v>
      </c>
      <c r="H1069" s="104">
        <f t="shared" ref="H1069:H1100" si="297">G1069*1000000/325851</f>
        <v>0</v>
      </c>
      <c r="I1069" s="103">
        <v>0.97499999999999998</v>
      </c>
      <c r="J1069" s="104">
        <f t="shared" si="292"/>
        <v>2.9921651306885662</v>
      </c>
      <c r="K1069" s="103">
        <v>0</v>
      </c>
      <c r="L1069" s="104">
        <f t="shared" si="293"/>
        <v>0</v>
      </c>
      <c r="M1069" s="103">
        <v>0</v>
      </c>
      <c r="N1069" s="104">
        <f t="shared" si="294"/>
        <v>0</v>
      </c>
      <c r="O1069" s="103">
        <v>0</v>
      </c>
      <c r="P1069" s="104">
        <f t="shared" si="295"/>
        <v>0</v>
      </c>
      <c r="Q1069" s="103">
        <v>0.94499999999999995</v>
      </c>
      <c r="R1069" s="104">
        <f t="shared" si="281"/>
        <v>2.9000985112827644</v>
      </c>
      <c r="S1069" s="103">
        <v>0</v>
      </c>
      <c r="T1069" s="104">
        <f t="shared" si="282"/>
        <v>0</v>
      </c>
      <c r="U1069" s="103">
        <v>0</v>
      </c>
      <c r="V1069" s="104">
        <f t="shared" si="283"/>
        <v>0</v>
      </c>
      <c r="W1069" s="103">
        <v>1.2290000000000001</v>
      </c>
      <c r="X1069" s="104">
        <f t="shared" si="284"/>
        <v>3.7716625083243569</v>
      </c>
      <c r="Y1069" s="103">
        <v>0</v>
      </c>
      <c r="Z1069" s="104">
        <f t="shared" si="285"/>
        <v>0</v>
      </c>
      <c r="AA1069" s="103">
        <v>0</v>
      </c>
      <c r="AB1069" s="105">
        <f t="shared" si="286"/>
        <v>0</v>
      </c>
      <c r="AC1069" s="106">
        <f t="shared" si="291"/>
        <v>3.149</v>
      </c>
      <c r="AD1069" s="105">
        <f t="shared" si="287"/>
        <v>9.663926150295687</v>
      </c>
    </row>
    <row r="1070" spans="1:30" x14ac:dyDescent="0.2">
      <c r="A1070" s="101">
        <v>39784</v>
      </c>
      <c r="B1070" s="113" t="s">
        <v>116</v>
      </c>
      <c r="C1070" s="103">
        <v>0.20200000000000001</v>
      </c>
      <c r="D1070" s="104">
        <f t="shared" si="288"/>
        <v>0.61991523733240039</v>
      </c>
      <c r="E1070" s="103">
        <v>0</v>
      </c>
      <c r="F1070" s="104">
        <f t="shared" si="296"/>
        <v>0</v>
      </c>
      <c r="G1070" s="103">
        <v>0</v>
      </c>
      <c r="H1070" s="104">
        <f t="shared" si="297"/>
        <v>0</v>
      </c>
      <c r="I1070" s="103">
        <v>0.82399999999999995</v>
      </c>
      <c r="J1070" s="104">
        <f t="shared" si="292"/>
        <v>2.5287631463460292</v>
      </c>
      <c r="K1070" s="103">
        <v>4.4999999999999998E-2</v>
      </c>
      <c r="L1070" s="104">
        <f t="shared" si="293"/>
        <v>0.13809992910870306</v>
      </c>
      <c r="M1070" s="103">
        <v>0</v>
      </c>
      <c r="N1070" s="104">
        <f t="shared" si="294"/>
        <v>0</v>
      </c>
      <c r="O1070" s="103">
        <v>0</v>
      </c>
      <c r="P1070" s="104">
        <f t="shared" si="295"/>
        <v>0</v>
      </c>
      <c r="Q1070" s="103">
        <v>0.69899999999999995</v>
      </c>
      <c r="R1070" s="104">
        <f t="shared" si="281"/>
        <v>2.1451522321551875</v>
      </c>
      <c r="S1070" s="103">
        <v>0</v>
      </c>
      <c r="T1070" s="104">
        <f t="shared" si="282"/>
        <v>0</v>
      </c>
      <c r="U1070" s="103">
        <v>0</v>
      </c>
      <c r="V1070" s="104">
        <f t="shared" si="283"/>
        <v>0</v>
      </c>
      <c r="W1070" s="103">
        <v>1.18</v>
      </c>
      <c r="X1070" s="104">
        <f t="shared" si="284"/>
        <v>3.6212870299615467</v>
      </c>
      <c r="Y1070" s="103">
        <v>0.11799999999999999</v>
      </c>
      <c r="Z1070" s="104">
        <f t="shared" si="285"/>
        <v>0.36212870299615468</v>
      </c>
      <c r="AA1070" s="103">
        <v>0.30599999999999999</v>
      </c>
      <c r="AB1070" s="105">
        <f t="shared" si="286"/>
        <v>0.93907951793918076</v>
      </c>
      <c r="AC1070" s="106">
        <f t="shared" si="291"/>
        <v>3.3740000000000001</v>
      </c>
      <c r="AD1070" s="105">
        <f t="shared" si="287"/>
        <v>10.354425795839203</v>
      </c>
    </row>
    <row r="1071" spans="1:30" x14ac:dyDescent="0.2">
      <c r="A1071" s="101">
        <v>39785</v>
      </c>
      <c r="B1071" s="113" t="s">
        <v>117</v>
      </c>
      <c r="C1071" s="103">
        <v>0.81100000000000005</v>
      </c>
      <c r="D1071" s="104">
        <f t="shared" si="288"/>
        <v>2.488867611270182</v>
      </c>
      <c r="E1071" s="103">
        <v>0</v>
      </c>
      <c r="F1071" s="104">
        <f t="shared" si="296"/>
        <v>0</v>
      </c>
      <c r="G1071" s="103">
        <v>0</v>
      </c>
      <c r="H1071" s="104">
        <f t="shared" si="297"/>
        <v>0</v>
      </c>
      <c r="I1071" s="103">
        <v>0.495</v>
      </c>
      <c r="J1071" s="104">
        <f t="shared" si="292"/>
        <v>1.5190992201957336</v>
      </c>
      <c r="K1071" s="103">
        <v>0.36199999999999999</v>
      </c>
      <c r="L1071" s="104">
        <f t="shared" si="293"/>
        <v>1.1109372074966779</v>
      </c>
      <c r="M1071" s="103">
        <v>0</v>
      </c>
      <c r="N1071" s="104">
        <f t="shared" si="294"/>
        <v>0</v>
      </c>
      <c r="O1071" s="103">
        <v>0</v>
      </c>
      <c r="P1071" s="104">
        <f t="shared" si="295"/>
        <v>0</v>
      </c>
      <c r="Q1071" s="103">
        <v>0.45</v>
      </c>
      <c r="R1071" s="104">
        <f t="shared" si="281"/>
        <v>1.3809992910870306</v>
      </c>
      <c r="S1071" s="103">
        <v>0</v>
      </c>
      <c r="T1071" s="104">
        <f t="shared" si="282"/>
        <v>0</v>
      </c>
      <c r="U1071" s="103">
        <v>0</v>
      </c>
      <c r="V1071" s="104">
        <f t="shared" si="283"/>
        <v>0</v>
      </c>
      <c r="W1071" s="103">
        <v>1.226</v>
      </c>
      <c r="X1071" s="104">
        <f t="shared" si="284"/>
        <v>3.7624558463837765</v>
      </c>
      <c r="Y1071" s="103">
        <v>0</v>
      </c>
      <c r="Z1071" s="104">
        <f t="shared" si="285"/>
        <v>0</v>
      </c>
      <c r="AA1071" s="103">
        <v>0</v>
      </c>
      <c r="AB1071" s="105">
        <f t="shared" si="286"/>
        <v>0</v>
      </c>
      <c r="AC1071" s="106">
        <f t="shared" si="291"/>
        <v>3.3440000000000003</v>
      </c>
      <c r="AD1071" s="105">
        <f t="shared" si="287"/>
        <v>10.262359176433401</v>
      </c>
    </row>
    <row r="1072" spans="1:30" x14ac:dyDescent="0.2">
      <c r="A1072" s="101">
        <v>39786</v>
      </c>
      <c r="B1072" s="113" t="s">
        <v>118</v>
      </c>
      <c r="C1072" s="103">
        <v>0</v>
      </c>
      <c r="D1072" s="104">
        <f t="shared" si="288"/>
        <v>0</v>
      </c>
      <c r="E1072" s="103">
        <v>0</v>
      </c>
      <c r="F1072" s="104">
        <f t="shared" si="296"/>
        <v>0</v>
      </c>
      <c r="G1072" s="103">
        <v>0</v>
      </c>
      <c r="H1072" s="104">
        <f t="shared" si="297"/>
        <v>0</v>
      </c>
      <c r="I1072" s="103">
        <v>0.99399999999999999</v>
      </c>
      <c r="J1072" s="104">
        <f t="shared" si="292"/>
        <v>3.0504739896455741</v>
      </c>
      <c r="K1072" s="103">
        <v>0.629</v>
      </c>
      <c r="L1072" s="104">
        <f t="shared" si="293"/>
        <v>1.9303301202083161</v>
      </c>
      <c r="M1072" s="103">
        <v>0</v>
      </c>
      <c r="N1072" s="104">
        <f t="shared" si="294"/>
        <v>0</v>
      </c>
      <c r="O1072" s="103">
        <v>0</v>
      </c>
      <c r="P1072" s="104">
        <f t="shared" si="295"/>
        <v>0</v>
      </c>
      <c r="Q1072" s="103">
        <v>0</v>
      </c>
      <c r="R1072" s="104">
        <f t="shared" si="281"/>
        <v>0</v>
      </c>
      <c r="S1072" s="103">
        <v>0</v>
      </c>
      <c r="T1072" s="104">
        <f t="shared" si="282"/>
        <v>0</v>
      </c>
      <c r="U1072" s="103">
        <v>0</v>
      </c>
      <c r="V1072" s="104">
        <f t="shared" si="283"/>
        <v>0</v>
      </c>
      <c r="W1072" s="103">
        <v>1.1990000000000001</v>
      </c>
      <c r="X1072" s="104">
        <f t="shared" si="284"/>
        <v>3.6795958889185547</v>
      </c>
      <c r="Y1072" s="103">
        <v>0</v>
      </c>
      <c r="Z1072" s="104">
        <f t="shared" si="285"/>
        <v>0</v>
      </c>
      <c r="AA1072" s="103">
        <v>0</v>
      </c>
      <c r="AB1072" s="105">
        <f t="shared" si="286"/>
        <v>0</v>
      </c>
      <c r="AC1072" s="106">
        <f t="shared" si="291"/>
        <v>2.8220000000000001</v>
      </c>
      <c r="AD1072" s="105">
        <f t="shared" si="287"/>
        <v>8.6603999987724443</v>
      </c>
    </row>
    <row r="1073" spans="1:30" x14ac:dyDescent="0.2">
      <c r="A1073" s="101">
        <v>39787</v>
      </c>
      <c r="B1073" s="113" t="s">
        <v>119</v>
      </c>
      <c r="C1073" s="103">
        <v>0</v>
      </c>
      <c r="D1073" s="104">
        <f t="shared" si="288"/>
        <v>0</v>
      </c>
      <c r="E1073" s="103">
        <v>0</v>
      </c>
      <c r="F1073" s="104">
        <f t="shared" si="296"/>
        <v>0</v>
      </c>
      <c r="G1073" s="103">
        <v>0</v>
      </c>
      <c r="H1073" s="104">
        <f t="shared" si="297"/>
        <v>0</v>
      </c>
      <c r="I1073" s="103">
        <v>0.98499999999999999</v>
      </c>
      <c r="J1073" s="104">
        <f t="shared" si="292"/>
        <v>3.0228540038238334</v>
      </c>
      <c r="K1073" s="103">
        <v>0.62</v>
      </c>
      <c r="L1073" s="104">
        <f t="shared" si="293"/>
        <v>1.9027101343865755</v>
      </c>
      <c r="M1073" s="103">
        <v>0</v>
      </c>
      <c r="N1073" s="104">
        <f t="shared" si="294"/>
        <v>0</v>
      </c>
      <c r="O1073" s="103">
        <v>0</v>
      </c>
      <c r="P1073" s="104">
        <f t="shared" si="295"/>
        <v>0</v>
      </c>
      <c r="Q1073" s="103">
        <v>0</v>
      </c>
      <c r="R1073" s="104">
        <f t="shared" si="281"/>
        <v>0</v>
      </c>
      <c r="S1073" s="103">
        <v>0</v>
      </c>
      <c r="T1073" s="104">
        <f t="shared" si="282"/>
        <v>0</v>
      </c>
      <c r="U1073" s="103">
        <v>0</v>
      </c>
      <c r="V1073" s="104">
        <f t="shared" si="283"/>
        <v>0</v>
      </c>
      <c r="W1073" s="103">
        <v>1.2270000000000001</v>
      </c>
      <c r="X1073" s="104">
        <f t="shared" si="284"/>
        <v>3.7655247336973034</v>
      </c>
      <c r="Y1073" s="103">
        <v>0</v>
      </c>
      <c r="Z1073" s="104">
        <f t="shared" si="285"/>
        <v>0</v>
      </c>
      <c r="AA1073" s="103">
        <v>0</v>
      </c>
      <c r="AB1073" s="105">
        <f t="shared" si="286"/>
        <v>0</v>
      </c>
      <c r="AC1073" s="106">
        <f t="shared" si="291"/>
        <v>2.8319999999999999</v>
      </c>
      <c r="AD1073" s="105">
        <f t="shared" si="287"/>
        <v>8.6910888719077128</v>
      </c>
    </row>
    <row r="1074" spans="1:30" x14ac:dyDescent="0.2">
      <c r="A1074" s="101">
        <v>39788</v>
      </c>
      <c r="B1074" s="113" t="s">
        <v>120</v>
      </c>
      <c r="C1074" s="103">
        <v>0</v>
      </c>
      <c r="D1074" s="104">
        <f t="shared" si="288"/>
        <v>0</v>
      </c>
      <c r="E1074" s="103">
        <v>0</v>
      </c>
      <c r="F1074" s="104">
        <f t="shared" si="296"/>
        <v>0</v>
      </c>
      <c r="G1074" s="103">
        <v>0</v>
      </c>
      <c r="H1074" s="104">
        <f t="shared" si="297"/>
        <v>0</v>
      </c>
      <c r="I1074" s="103">
        <v>0.98</v>
      </c>
      <c r="J1074" s="104">
        <f t="shared" si="292"/>
        <v>3.0075095672562</v>
      </c>
      <c r="K1074" s="103">
        <v>0.61299999999999999</v>
      </c>
      <c r="L1074" s="104">
        <f t="shared" si="293"/>
        <v>1.8812279231918883</v>
      </c>
      <c r="M1074" s="103">
        <v>0</v>
      </c>
      <c r="N1074" s="104">
        <f t="shared" si="294"/>
        <v>0</v>
      </c>
      <c r="O1074" s="103">
        <v>0</v>
      </c>
      <c r="P1074" s="104">
        <f t="shared" si="295"/>
        <v>0</v>
      </c>
      <c r="Q1074" s="103">
        <v>0</v>
      </c>
      <c r="R1074" s="104">
        <f t="shared" si="281"/>
        <v>0</v>
      </c>
      <c r="S1074" s="103">
        <v>0</v>
      </c>
      <c r="T1074" s="104">
        <f t="shared" si="282"/>
        <v>0</v>
      </c>
      <c r="U1074" s="103">
        <v>0</v>
      </c>
      <c r="V1074" s="104">
        <f t="shared" si="283"/>
        <v>0</v>
      </c>
      <c r="W1074" s="103">
        <v>1.2270000000000001</v>
      </c>
      <c r="X1074" s="104">
        <f t="shared" si="284"/>
        <v>3.7655247336973034</v>
      </c>
      <c r="Y1074" s="103">
        <v>0</v>
      </c>
      <c r="Z1074" s="104">
        <f t="shared" si="285"/>
        <v>0</v>
      </c>
      <c r="AA1074" s="103">
        <v>0</v>
      </c>
      <c r="AB1074" s="105">
        <f t="shared" si="286"/>
        <v>0</v>
      </c>
      <c r="AC1074" s="106">
        <f t="shared" si="291"/>
        <v>2.8200000000000003</v>
      </c>
      <c r="AD1074" s="105">
        <f t="shared" si="287"/>
        <v>8.654262224145393</v>
      </c>
    </row>
    <row r="1075" spans="1:30" x14ac:dyDescent="0.2">
      <c r="A1075" s="101">
        <v>39789</v>
      </c>
      <c r="B1075" s="113" t="s">
        <v>121</v>
      </c>
      <c r="C1075" s="103">
        <v>0</v>
      </c>
      <c r="D1075" s="104">
        <f t="shared" si="288"/>
        <v>0</v>
      </c>
      <c r="E1075" s="103">
        <v>0</v>
      </c>
      <c r="F1075" s="104">
        <f t="shared" si="296"/>
        <v>0</v>
      </c>
      <c r="G1075" s="103">
        <v>0</v>
      </c>
      <c r="H1075" s="104">
        <f t="shared" si="297"/>
        <v>0</v>
      </c>
      <c r="I1075" s="103">
        <v>0.97499999999999998</v>
      </c>
      <c r="J1075" s="104">
        <f t="shared" si="292"/>
        <v>2.9921651306885662</v>
      </c>
      <c r="K1075" s="103">
        <v>0.60899999999999999</v>
      </c>
      <c r="L1075" s="104">
        <f t="shared" si="293"/>
        <v>1.8689523739377814</v>
      </c>
      <c r="M1075" s="103">
        <v>0</v>
      </c>
      <c r="N1075" s="104">
        <f t="shared" si="294"/>
        <v>0</v>
      </c>
      <c r="O1075" s="103">
        <v>0</v>
      </c>
      <c r="P1075" s="104">
        <f t="shared" si="295"/>
        <v>0</v>
      </c>
      <c r="Q1075" s="103">
        <v>0</v>
      </c>
      <c r="R1075" s="104">
        <f t="shared" si="281"/>
        <v>0</v>
      </c>
      <c r="S1075" s="103">
        <v>0</v>
      </c>
      <c r="T1075" s="104">
        <f t="shared" si="282"/>
        <v>0</v>
      </c>
      <c r="U1075" s="103">
        <v>0</v>
      </c>
      <c r="V1075" s="104">
        <f t="shared" si="283"/>
        <v>0</v>
      </c>
      <c r="W1075" s="103">
        <v>1.226</v>
      </c>
      <c r="X1075" s="104">
        <f t="shared" si="284"/>
        <v>3.7624558463837765</v>
      </c>
      <c r="Y1075" s="103">
        <v>0</v>
      </c>
      <c r="Z1075" s="104">
        <f t="shared" si="285"/>
        <v>0</v>
      </c>
      <c r="AA1075" s="103">
        <v>0</v>
      </c>
      <c r="AB1075" s="105">
        <f t="shared" si="286"/>
        <v>0</v>
      </c>
      <c r="AC1075" s="106">
        <f t="shared" si="291"/>
        <v>2.81</v>
      </c>
      <c r="AD1075" s="105">
        <f t="shared" si="287"/>
        <v>8.6235733510101245</v>
      </c>
    </row>
    <row r="1076" spans="1:30" x14ac:dyDescent="0.2">
      <c r="A1076" s="101">
        <v>39790</v>
      </c>
      <c r="B1076" s="113" t="s">
        <v>122</v>
      </c>
      <c r="C1076" s="103">
        <v>0</v>
      </c>
      <c r="D1076" s="104">
        <f t="shared" si="288"/>
        <v>0</v>
      </c>
      <c r="E1076" s="103">
        <v>0</v>
      </c>
      <c r="F1076" s="104">
        <f t="shared" si="296"/>
        <v>0</v>
      </c>
      <c r="G1076" s="103">
        <v>0</v>
      </c>
      <c r="H1076" s="104">
        <f t="shared" si="297"/>
        <v>0</v>
      </c>
      <c r="I1076" s="103">
        <v>0.97599999999999998</v>
      </c>
      <c r="J1076" s="104">
        <f t="shared" si="292"/>
        <v>2.9952340180020931</v>
      </c>
      <c r="K1076" s="103">
        <v>0.60599999999999998</v>
      </c>
      <c r="L1076" s="104">
        <f t="shared" si="293"/>
        <v>1.8597457119972012</v>
      </c>
      <c r="M1076" s="103">
        <v>0</v>
      </c>
      <c r="N1076" s="104">
        <f t="shared" si="294"/>
        <v>0</v>
      </c>
      <c r="O1076" s="103">
        <v>0</v>
      </c>
      <c r="P1076" s="104">
        <f t="shared" si="295"/>
        <v>0</v>
      </c>
      <c r="Q1076" s="103">
        <v>0</v>
      </c>
      <c r="R1076" s="104">
        <f t="shared" si="281"/>
        <v>0</v>
      </c>
      <c r="S1076" s="103">
        <v>0</v>
      </c>
      <c r="T1076" s="104">
        <f t="shared" si="282"/>
        <v>0</v>
      </c>
      <c r="U1076" s="103">
        <v>0</v>
      </c>
      <c r="V1076" s="104">
        <f t="shared" si="283"/>
        <v>0</v>
      </c>
      <c r="W1076" s="103">
        <v>1.226</v>
      </c>
      <c r="X1076" s="104">
        <f t="shared" si="284"/>
        <v>3.7624558463837765</v>
      </c>
      <c r="Y1076" s="103">
        <v>0</v>
      </c>
      <c r="Z1076" s="104">
        <f t="shared" si="285"/>
        <v>0</v>
      </c>
      <c r="AA1076" s="103">
        <v>0</v>
      </c>
      <c r="AB1076" s="105">
        <f t="shared" si="286"/>
        <v>0</v>
      </c>
      <c r="AC1076" s="106">
        <f t="shared" si="291"/>
        <v>2.8079999999999998</v>
      </c>
      <c r="AD1076" s="105">
        <f t="shared" si="287"/>
        <v>8.6174355763830714</v>
      </c>
    </row>
    <row r="1077" spans="1:30" x14ac:dyDescent="0.2">
      <c r="A1077" s="101">
        <v>39791</v>
      </c>
      <c r="B1077" s="113" t="s">
        <v>123</v>
      </c>
      <c r="C1077" s="103">
        <v>0</v>
      </c>
      <c r="D1077" s="104">
        <f t="shared" si="288"/>
        <v>0</v>
      </c>
      <c r="E1077" s="103">
        <v>0</v>
      </c>
      <c r="F1077" s="104">
        <f t="shared" si="296"/>
        <v>0</v>
      </c>
      <c r="G1077" s="103">
        <v>0</v>
      </c>
      <c r="H1077" s="104">
        <f t="shared" si="297"/>
        <v>0</v>
      </c>
      <c r="I1077" s="103">
        <v>0.97199999999999998</v>
      </c>
      <c r="J1077" s="104">
        <f t="shared" si="292"/>
        <v>2.9829584687479862</v>
      </c>
      <c r="K1077" s="103">
        <v>0.60099999999999998</v>
      </c>
      <c r="L1077" s="104">
        <f t="shared" si="293"/>
        <v>1.8444012754295676</v>
      </c>
      <c r="M1077" s="103">
        <v>0</v>
      </c>
      <c r="N1077" s="104">
        <f t="shared" si="294"/>
        <v>0</v>
      </c>
      <c r="O1077" s="103">
        <v>0</v>
      </c>
      <c r="P1077" s="104">
        <f t="shared" si="295"/>
        <v>0</v>
      </c>
      <c r="Q1077" s="103">
        <v>0</v>
      </c>
      <c r="R1077" s="104">
        <f t="shared" si="281"/>
        <v>0</v>
      </c>
      <c r="S1077" s="103">
        <v>0</v>
      </c>
      <c r="T1077" s="104">
        <f t="shared" si="282"/>
        <v>0</v>
      </c>
      <c r="U1077" s="103">
        <v>0</v>
      </c>
      <c r="V1077" s="104">
        <f t="shared" si="283"/>
        <v>0</v>
      </c>
      <c r="W1077" s="103">
        <v>1.2250000000000001</v>
      </c>
      <c r="X1077" s="104">
        <f t="shared" si="284"/>
        <v>3.75938695907025</v>
      </c>
      <c r="Y1077" s="103">
        <v>0</v>
      </c>
      <c r="Z1077" s="104">
        <f t="shared" si="285"/>
        <v>0</v>
      </c>
      <c r="AA1077" s="103">
        <v>0</v>
      </c>
      <c r="AB1077" s="105">
        <f t="shared" si="286"/>
        <v>0</v>
      </c>
      <c r="AC1077" s="106">
        <f t="shared" si="291"/>
        <v>2.798</v>
      </c>
      <c r="AD1077" s="105">
        <f t="shared" si="287"/>
        <v>8.5867467032478029</v>
      </c>
    </row>
    <row r="1078" spans="1:30" x14ac:dyDescent="0.2">
      <c r="A1078" s="101">
        <v>39792</v>
      </c>
      <c r="B1078" s="113" t="s">
        <v>124</v>
      </c>
      <c r="C1078" s="103">
        <v>0</v>
      </c>
      <c r="D1078" s="104">
        <f t="shared" si="288"/>
        <v>0</v>
      </c>
      <c r="E1078" s="103">
        <v>0</v>
      </c>
      <c r="F1078" s="104">
        <f t="shared" si="296"/>
        <v>0</v>
      </c>
      <c r="G1078" s="103">
        <v>0</v>
      </c>
      <c r="H1078" s="104">
        <f t="shared" si="297"/>
        <v>0</v>
      </c>
      <c r="I1078" s="103">
        <v>0.97099999999999997</v>
      </c>
      <c r="J1078" s="104">
        <f t="shared" si="292"/>
        <v>2.9798895814344593</v>
      </c>
      <c r="K1078" s="103">
        <v>0.59899999999999998</v>
      </c>
      <c r="L1078" s="104">
        <f t="shared" si="293"/>
        <v>1.8382635008025141</v>
      </c>
      <c r="M1078" s="103">
        <v>0</v>
      </c>
      <c r="N1078" s="104">
        <f t="shared" si="294"/>
        <v>0</v>
      </c>
      <c r="O1078" s="103">
        <v>0</v>
      </c>
      <c r="P1078" s="104">
        <f t="shared" si="295"/>
        <v>0</v>
      </c>
      <c r="Q1078" s="103">
        <v>0</v>
      </c>
      <c r="R1078" s="104">
        <f t="shared" si="281"/>
        <v>0</v>
      </c>
      <c r="S1078" s="103">
        <v>0</v>
      </c>
      <c r="T1078" s="104">
        <f t="shared" si="282"/>
        <v>0</v>
      </c>
      <c r="U1078" s="103">
        <v>0</v>
      </c>
      <c r="V1078" s="104">
        <f t="shared" si="283"/>
        <v>0</v>
      </c>
      <c r="W1078" s="103">
        <v>0.92600000000000005</v>
      </c>
      <c r="X1078" s="104">
        <f t="shared" si="284"/>
        <v>2.8417896523257564</v>
      </c>
      <c r="Y1078" s="103">
        <v>0</v>
      </c>
      <c r="Z1078" s="104">
        <f t="shared" si="285"/>
        <v>0</v>
      </c>
      <c r="AA1078" s="103">
        <v>0</v>
      </c>
      <c r="AB1078" s="105">
        <f t="shared" si="286"/>
        <v>0</v>
      </c>
      <c r="AC1078" s="106">
        <f t="shared" si="291"/>
        <v>2.496</v>
      </c>
      <c r="AD1078" s="105">
        <f t="shared" si="287"/>
        <v>7.6599427345627298</v>
      </c>
    </row>
    <row r="1079" spans="1:30" x14ac:dyDescent="0.2">
      <c r="A1079" s="101">
        <v>39793</v>
      </c>
      <c r="B1079" s="113" t="s">
        <v>125</v>
      </c>
      <c r="C1079" s="103">
        <v>0</v>
      </c>
      <c r="D1079" s="104">
        <f t="shared" si="288"/>
        <v>0</v>
      </c>
      <c r="E1079" s="103">
        <v>0</v>
      </c>
      <c r="F1079" s="104">
        <f t="shared" si="296"/>
        <v>0</v>
      </c>
      <c r="G1079" s="103">
        <v>0</v>
      </c>
      <c r="H1079" s="104">
        <f t="shared" si="297"/>
        <v>0</v>
      </c>
      <c r="I1079" s="103">
        <v>0.96799999999999997</v>
      </c>
      <c r="J1079" s="104">
        <f t="shared" si="292"/>
        <v>2.9706829194938793</v>
      </c>
      <c r="K1079" s="103">
        <v>0.59499999999999997</v>
      </c>
      <c r="L1079" s="104">
        <f t="shared" si="293"/>
        <v>1.825987951548407</v>
      </c>
      <c r="M1079" s="103">
        <v>0</v>
      </c>
      <c r="N1079" s="104">
        <f t="shared" si="294"/>
        <v>0</v>
      </c>
      <c r="O1079" s="103">
        <v>0</v>
      </c>
      <c r="P1079" s="104">
        <f t="shared" si="295"/>
        <v>0</v>
      </c>
      <c r="Q1079" s="103">
        <v>0</v>
      </c>
      <c r="R1079" s="104">
        <f t="shared" si="281"/>
        <v>0</v>
      </c>
      <c r="S1079" s="103">
        <v>0</v>
      </c>
      <c r="T1079" s="104">
        <f t="shared" si="282"/>
        <v>0</v>
      </c>
      <c r="U1079" s="103">
        <v>0</v>
      </c>
      <c r="V1079" s="104">
        <f t="shared" si="283"/>
        <v>0</v>
      </c>
      <c r="W1079" s="103">
        <v>1.2270000000000001</v>
      </c>
      <c r="X1079" s="104">
        <f t="shared" si="284"/>
        <v>3.7655247336973034</v>
      </c>
      <c r="Y1079" s="103">
        <v>0</v>
      </c>
      <c r="Z1079" s="104">
        <f t="shared" si="285"/>
        <v>0</v>
      </c>
      <c r="AA1079" s="103">
        <v>0</v>
      </c>
      <c r="AB1079" s="105">
        <f t="shared" si="286"/>
        <v>0</v>
      </c>
      <c r="AC1079" s="106">
        <f t="shared" si="291"/>
        <v>2.79</v>
      </c>
      <c r="AD1079" s="105">
        <f t="shared" si="287"/>
        <v>8.5621956047395891</v>
      </c>
    </row>
    <row r="1080" spans="1:30" x14ac:dyDescent="0.2">
      <c r="A1080" s="101">
        <v>39794</v>
      </c>
      <c r="B1080" s="113" t="s">
        <v>126</v>
      </c>
      <c r="C1080" s="103">
        <v>0</v>
      </c>
      <c r="D1080" s="104">
        <f t="shared" si="288"/>
        <v>0</v>
      </c>
      <c r="E1080" s="103">
        <v>0</v>
      </c>
      <c r="F1080" s="104">
        <f t="shared" si="296"/>
        <v>0</v>
      </c>
      <c r="G1080" s="103">
        <v>0</v>
      </c>
      <c r="H1080" s="104">
        <f t="shared" si="297"/>
        <v>0</v>
      </c>
      <c r="I1080" s="103">
        <v>0.96899999999999997</v>
      </c>
      <c r="J1080" s="104">
        <f t="shared" si="292"/>
        <v>2.9737518068074058</v>
      </c>
      <c r="K1080" s="103">
        <v>0.57999999999999996</v>
      </c>
      <c r="L1080" s="104">
        <f t="shared" si="293"/>
        <v>1.7799546418455061</v>
      </c>
      <c r="M1080" s="103">
        <v>0</v>
      </c>
      <c r="N1080" s="104">
        <f t="shared" si="294"/>
        <v>0</v>
      </c>
      <c r="O1080" s="103">
        <v>0</v>
      </c>
      <c r="P1080" s="104">
        <f t="shared" si="295"/>
        <v>0</v>
      </c>
      <c r="Q1080" s="103">
        <v>0</v>
      </c>
      <c r="R1080" s="104">
        <f t="shared" si="281"/>
        <v>0</v>
      </c>
      <c r="S1080" s="103">
        <v>0</v>
      </c>
      <c r="T1080" s="104">
        <f t="shared" si="282"/>
        <v>0</v>
      </c>
      <c r="U1080" s="103">
        <v>0</v>
      </c>
      <c r="V1080" s="104">
        <f t="shared" si="283"/>
        <v>0</v>
      </c>
      <c r="W1080" s="103">
        <v>1.226</v>
      </c>
      <c r="X1080" s="104">
        <f t="shared" si="284"/>
        <v>3.7624558463837765</v>
      </c>
      <c r="Y1080" s="103">
        <v>0</v>
      </c>
      <c r="Z1080" s="104">
        <f t="shared" si="285"/>
        <v>0</v>
      </c>
      <c r="AA1080" s="103">
        <v>0</v>
      </c>
      <c r="AB1080" s="105">
        <f t="shared" si="286"/>
        <v>0</v>
      </c>
      <c r="AC1080" s="106">
        <f t="shared" si="291"/>
        <v>2.7749999999999999</v>
      </c>
      <c r="AD1080" s="105">
        <f t="shared" si="287"/>
        <v>8.516162295036688</v>
      </c>
    </row>
    <row r="1081" spans="1:30" x14ac:dyDescent="0.2">
      <c r="A1081" s="101">
        <v>39795</v>
      </c>
      <c r="B1081" s="113" t="s">
        <v>127</v>
      </c>
      <c r="C1081" s="103">
        <v>0</v>
      </c>
      <c r="D1081" s="104">
        <f t="shared" si="288"/>
        <v>0</v>
      </c>
      <c r="E1081" s="103">
        <v>0</v>
      </c>
      <c r="F1081" s="104">
        <f t="shared" si="296"/>
        <v>0</v>
      </c>
      <c r="G1081" s="103">
        <v>0</v>
      </c>
      <c r="H1081" s="104">
        <f t="shared" si="297"/>
        <v>0</v>
      </c>
      <c r="I1081" s="103">
        <v>0.96699999999999997</v>
      </c>
      <c r="J1081" s="104">
        <f t="shared" si="292"/>
        <v>2.9676140321803524</v>
      </c>
      <c r="K1081" s="103">
        <v>0.60099999999999998</v>
      </c>
      <c r="L1081" s="104">
        <f t="shared" si="293"/>
        <v>1.8444012754295676</v>
      </c>
      <c r="M1081" s="103">
        <v>0</v>
      </c>
      <c r="N1081" s="104">
        <f t="shared" si="294"/>
        <v>0</v>
      </c>
      <c r="O1081" s="103">
        <v>0</v>
      </c>
      <c r="P1081" s="104">
        <f t="shared" si="295"/>
        <v>0</v>
      </c>
      <c r="Q1081" s="103">
        <v>0</v>
      </c>
      <c r="R1081" s="104">
        <f t="shared" si="281"/>
        <v>0</v>
      </c>
      <c r="S1081" s="103">
        <v>0</v>
      </c>
      <c r="T1081" s="104">
        <f t="shared" si="282"/>
        <v>0</v>
      </c>
      <c r="U1081" s="103">
        <v>0</v>
      </c>
      <c r="V1081" s="104">
        <f t="shared" si="283"/>
        <v>0</v>
      </c>
      <c r="W1081" s="103">
        <v>1.226</v>
      </c>
      <c r="X1081" s="104">
        <f t="shared" si="284"/>
        <v>3.7624558463837765</v>
      </c>
      <c r="Y1081" s="103">
        <v>0</v>
      </c>
      <c r="Z1081" s="104">
        <f t="shared" si="285"/>
        <v>0</v>
      </c>
      <c r="AA1081" s="103">
        <v>0</v>
      </c>
      <c r="AB1081" s="105">
        <f t="shared" si="286"/>
        <v>0</v>
      </c>
      <c r="AC1081" s="106">
        <f t="shared" si="291"/>
        <v>2.794</v>
      </c>
      <c r="AD1081" s="105">
        <f t="shared" si="287"/>
        <v>8.5744711539936969</v>
      </c>
    </row>
    <row r="1082" spans="1:30" x14ac:dyDescent="0.2">
      <c r="A1082" s="101">
        <v>39796</v>
      </c>
      <c r="B1082" s="113" t="s">
        <v>128</v>
      </c>
      <c r="C1082" s="103">
        <v>0</v>
      </c>
      <c r="D1082" s="104">
        <f t="shared" si="288"/>
        <v>0</v>
      </c>
      <c r="E1082" s="103">
        <v>0</v>
      </c>
      <c r="F1082" s="104">
        <f t="shared" si="296"/>
        <v>0</v>
      </c>
      <c r="G1082" s="103">
        <v>0</v>
      </c>
      <c r="H1082" s="104">
        <f t="shared" si="297"/>
        <v>0</v>
      </c>
      <c r="I1082" s="103">
        <v>0.96599999999999997</v>
      </c>
      <c r="J1082" s="104">
        <f t="shared" si="292"/>
        <v>2.9645451448668259</v>
      </c>
      <c r="K1082" s="103">
        <v>0.58599999999999997</v>
      </c>
      <c r="L1082" s="104">
        <f t="shared" si="293"/>
        <v>1.7983679657266665</v>
      </c>
      <c r="M1082" s="103">
        <v>0</v>
      </c>
      <c r="N1082" s="104">
        <f t="shared" si="294"/>
        <v>0</v>
      </c>
      <c r="O1082" s="103">
        <v>0</v>
      </c>
      <c r="P1082" s="104">
        <f t="shared" si="295"/>
        <v>0</v>
      </c>
      <c r="Q1082" s="103">
        <v>0</v>
      </c>
      <c r="R1082" s="104">
        <f t="shared" si="281"/>
        <v>0</v>
      </c>
      <c r="S1082" s="103">
        <v>0</v>
      </c>
      <c r="T1082" s="104">
        <f t="shared" si="282"/>
        <v>0</v>
      </c>
      <c r="U1082" s="103">
        <v>0</v>
      </c>
      <c r="V1082" s="104">
        <f t="shared" si="283"/>
        <v>0</v>
      </c>
      <c r="W1082" s="103">
        <v>1.2250000000000001</v>
      </c>
      <c r="X1082" s="104">
        <f t="shared" si="284"/>
        <v>3.75938695907025</v>
      </c>
      <c r="Y1082" s="103">
        <v>0</v>
      </c>
      <c r="Z1082" s="104">
        <f t="shared" si="285"/>
        <v>0</v>
      </c>
      <c r="AA1082" s="103">
        <v>0</v>
      </c>
      <c r="AB1082" s="105">
        <f t="shared" si="286"/>
        <v>0</v>
      </c>
      <c r="AC1082" s="106">
        <f t="shared" si="291"/>
        <v>2.7770000000000001</v>
      </c>
      <c r="AD1082" s="105">
        <f t="shared" si="287"/>
        <v>8.5223000696637428</v>
      </c>
    </row>
    <row r="1083" spans="1:30" x14ac:dyDescent="0.2">
      <c r="A1083" s="101">
        <v>39797</v>
      </c>
      <c r="B1083" s="113" t="s">
        <v>129</v>
      </c>
      <c r="C1083" s="103">
        <v>0</v>
      </c>
      <c r="D1083" s="104">
        <f t="shared" si="288"/>
        <v>0</v>
      </c>
      <c r="E1083" s="103">
        <v>0</v>
      </c>
      <c r="F1083" s="104">
        <f t="shared" si="296"/>
        <v>0</v>
      </c>
      <c r="G1083" s="103">
        <v>0</v>
      </c>
      <c r="H1083" s="104">
        <f t="shared" si="297"/>
        <v>0</v>
      </c>
      <c r="I1083" s="103">
        <v>0.96499999999999997</v>
      </c>
      <c r="J1083" s="104">
        <f t="shared" si="292"/>
        <v>2.9614762575532989</v>
      </c>
      <c r="K1083" s="103">
        <v>0.58399999999999996</v>
      </c>
      <c r="L1083" s="104">
        <f t="shared" si="293"/>
        <v>1.792230191099613</v>
      </c>
      <c r="M1083" s="103">
        <v>0</v>
      </c>
      <c r="N1083" s="104">
        <f t="shared" si="294"/>
        <v>0</v>
      </c>
      <c r="O1083" s="103">
        <v>0</v>
      </c>
      <c r="P1083" s="104">
        <f t="shared" si="295"/>
        <v>0</v>
      </c>
      <c r="Q1083" s="103">
        <v>0</v>
      </c>
      <c r="R1083" s="104">
        <f t="shared" si="281"/>
        <v>0</v>
      </c>
      <c r="S1083" s="103">
        <v>0</v>
      </c>
      <c r="T1083" s="104">
        <f t="shared" si="282"/>
        <v>0</v>
      </c>
      <c r="U1083" s="103">
        <v>0</v>
      </c>
      <c r="V1083" s="104">
        <f t="shared" si="283"/>
        <v>0</v>
      </c>
      <c r="W1083" s="103">
        <v>1.224</v>
      </c>
      <c r="X1083" s="104">
        <f t="shared" si="284"/>
        <v>3.7563180717567231</v>
      </c>
      <c r="Y1083" s="103">
        <v>0</v>
      </c>
      <c r="Z1083" s="104">
        <f t="shared" si="285"/>
        <v>0</v>
      </c>
      <c r="AA1083" s="103">
        <v>0</v>
      </c>
      <c r="AB1083" s="105">
        <f t="shared" si="286"/>
        <v>0</v>
      </c>
      <c r="AC1083" s="106">
        <f t="shared" si="291"/>
        <v>2.7729999999999997</v>
      </c>
      <c r="AD1083" s="105">
        <f t="shared" si="287"/>
        <v>8.5100245204096332</v>
      </c>
    </row>
    <row r="1084" spans="1:30" x14ac:dyDescent="0.2">
      <c r="A1084" s="101">
        <v>39798</v>
      </c>
      <c r="B1084" s="113" t="s">
        <v>130</v>
      </c>
      <c r="C1084" s="103">
        <v>0</v>
      </c>
      <c r="D1084" s="104">
        <f t="shared" si="288"/>
        <v>0</v>
      </c>
      <c r="E1084" s="103">
        <v>0</v>
      </c>
      <c r="F1084" s="104">
        <f t="shared" si="296"/>
        <v>0</v>
      </c>
      <c r="G1084" s="103">
        <v>0</v>
      </c>
      <c r="H1084" s="104">
        <f t="shared" si="297"/>
        <v>0</v>
      </c>
      <c r="I1084" s="103">
        <v>0.96599999999999997</v>
      </c>
      <c r="J1084" s="104">
        <f t="shared" si="292"/>
        <v>2.9645451448668259</v>
      </c>
      <c r="K1084" s="103">
        <v>0.58299999999999996</v>
      </c>
      <c r="L1084" s="104">
        <f t="shared" si="293"/>
        <v>1.7891613037860863</v>
      </c>
      <c r="M1084" s="103">
        <v>0</v>
      </c>
      <c r="N1084" s="104">
        <f t="shared" si="294"/>
        <v>0</v>
      </c>
      <c r="O1084" s="103">
        <v>0</v>
      </c>
      <c r="P1084" s="104">
        <f t="shared" si="295"/>
        <v>0</v>
      </c>
      <c r="Q1084" s="103">
        <v>0</v>
      </c>
      <c r="R1084" s="104">
        <f t="shared" si="281"/>
        <v>0</v>
      </c>
      <c r="S1084" s="103">
        <v>0</v>
      </c>
      <c r="T1084" s="104">
        <f t="shared" si="282"/>
        <v>0</v>
      </c>
      <c r="U1084" s="103">
        <v>0</v>
      </c>
      <c r="V1084" s="104">
        <f t="shared" si="283"/>
        <v>0</v>
      </c>
      <c r="W1084" s="103">
        <v>1.224</v>
      </c>
      <c r="X1084" s="104">
        <f t="shared" si="284"/>
        <v>3.7563180717567231</v>
      </c>
      <c r="Y1084" s="103">
        <v>0</v>
      </c>
      <c r="Z1084" s="104">
        <f t="shared" si="285"/>
        <v>0</v>
      </c>
      <c r="AA1084" s="103">
        <v>0</v>
      </c>
      <c r="AB1084" s="105">
        <f t="shared" si="286"/>
        <v>0</v>
      </c>
      <c r="AC1084" s="106">
        <f t="shared" si="291"/>
        <v>2.7729999999999997</v>
      </c>
      <c r="AD1084" s="105">
        <f t="shared" si="287"/>
        <v>8.5100245204096332</v>
      </c>
    </row>
    <row r="1085" spans="1:30" x14ac:dyDescent="0.2">
      <c r="A1085" s="101">
        <v>39799</v>
      </c>
      <c r="B1085" s="113" t="s">
        <v>131</v>
      </c>
      <c r="C1085" s="103">
        <v>0</v>
      </c>
      <c r="D1085" s="104">
        <f t="shared" si="288"/>
        <v>0</v>
      </c>
      <c r="E1085" s="103">
        <v>0</v>
      </c>
      <c r="F1085" s="104">
        <f t="shared" si="296"/>
        <v>0</v>
      </c>
      <c r="G1085" s="103">
        <v>0</v>
      </c>
      <c r="H1085" s="104">
        <f t="shared" si="297"/>
        <v>0</v>
      </c>
      <c r="I1085" s="103">
        <v>0.96499999999999997</v>
      </c>
      <c r="J1085" s="104">
        <f t="shared" si="292"/>
        <v>2.9614762575532989</v>
      </c>
      <c r="K1085" s="103">
        <v>0.57999999999999996</v>
      </c>
      <c r="L1085" s="104">
        <f t="shared" si="293"/>
        <v>1.7799546418455061</v>
      </c>
      <c r="M1085" s="103">
        <v>0</v>
      </c>
      <c r="N1085" s="104">
        <f t="shared" si="294"/>
        <v>0</v>
      </c>
      <c r="O1085" s="103">
        <v>0</v>
      </c>
      <c r="P1085" s="104">
        <f t="shared" si="295"/>
        <v>0</v>
      </c>
      <c r="Q1085" s="103">
        <v>0</v>
      </c>
      <c r="R1085" s="104">
        <f t="shared" si="281"/>
        <v>0</v>
      </c>
      <c r="S1085" s="103">
        <v>0</v>
      </c>
      <c r="T1085" s="104">
        <f t="shared" si="282"/>
        <v>0</v>
      </c>
      <c r="U1085" s="103">
        <v>0</v>
      </c>
      <c r="V1085" s="104">
        <f t="shared" si="283"/>
        <v>0</v>
      </c>
      <c r="W1085" s="103">
        <v>1.224</v>
      </c>
      <c r="X1085" s="104">
        <f t="shared" si="284"/>
        <v>3.7563180717567231</v>
      </c>
      <c r="Y1085" s="103">
        <v>0</v>
      </c>
      <c r="Z1085" s="104">
        <f t="shared" si="285"/>
        <v>0</v>
      </c>
      <c r="AA1085" s="103">
        <v>0</v>
      </c>
      <c r="AB1085" s="105">
        <f t="shared" si="286"/>
        <v>0</v>
      </c>
      <c r="AC1085" s="106">
        <f t="shared" si="291"/>
        <v>2.7690000000000001</v>
      </c>
      <c r="AD1085" s="105">
        <f t="shared" si="287"/>
        <v>8.497748971155529</v>
      </c>
    </row>
    <row r="1086" spans="1:30" x14ac:dyDescent="0.2">
      <c r="A1086" s="101">
        <v>39800</v>
      </c>
      <c r="B1086" s="113" t="s">
        <v>132</v>
      </c>
      <c r="C1086" s="103">
        <v>0</v>
      </c>
      <c r="D1086" s="104">
        <f t="shared" si="288"/>
        <v>0</v>
      </c>
      <c r="E1086" s="103">
        <v>0</v>
      </c>
      <c r="F1086" s="104">
        <f t="shared" si="296"/>
        <v>0</v>
      </c>
      <c r="G1086" s="103">
        <v>0</v>
      </c>
      <c r="H1086" s="104">
        <f t="shared" si="297"/>
        <v>0</v>
      </c>
      <c r="I1086" s="103">
        <v>0.96499999999999997</v>
      </c>
      <c r="J1086" s="104">
        <f t="shared" si="292"/>
        <v>2.9614762575532989</v>
      </c>
      <c r="K1086" s="103">
        <v>0.59</v>
      </c>
      <c r="L1086" s="104">
        <f t="shared" si="293"/>
        <v>1.8106435149807734</v>
      </c>
      <c r="M1086" s="103">
        <v>0</v>
      </c>
      <c r="N1086" s="104">
        <f t="shared" si="294"/>
        <v>0</v>
      </c>
      <c r="O1086" s="103">
        <v>0</v>
      </c>
      <c r="P1086" s="104">
        <f t="shared" si="295"/>
        <v>0</v>
      </c>
      <c r="Q1086" s="103">
        <v>0.50700000000000001</v>
      </c>
      <c r="R1086" s="104">
        <f t="shared" si="281"/>
        <v>1.5559258679580545</v>
      </c>
      <c r="S1086" s="103">
        <v>0</v>
      </c>
      <c r="T1086" s="104">
        <f t="shared" si="282"/>
        <v>0</v>
      </c>
      <c r="U1086" s="103">
        <v>0</v>
      </c>
      <c r="V1086" s="104">
        <f t="shared" si="283"/>
        <v>0</v>
      </c>
      <c r="W1086" s="103">
        <v>1.216</v>
      </c>
      <c r="X1086" s="104">
        <f t="shared" si="284"/>
        <v>3.7317669732485093</v>
      </c>
      <c r="Y1086" s="103">
        <v>0</v>
      </c>
      <c r="Z1086" s="104">
        <f t="shared" si="285"/>
        <v>0</v>
      </c>
      <c r="AA1086" s="103">
        <v>0</v>
      </c>
      <c r="AB1086" s="105">
        <f t="shared" si="286"/>
        <v>0</v>
      </c>
      <c r="AC1086" s="106">
        <f t="shared" si="291"/>
        <v>3.2779999999999996</v>
      </c>
      <c r="AD1086" s="105">
        <f t="shared" si="287"/>
        <v>10.059812613740634</v>
      </c>
    </row>
    <row r="1087" spans="1:30" x14ac:dyDescent="0.2">
      <c r="A1087" s="101">
        <v>39801</v>
      </c>
      <c r="B1087" s="113" t="s">
        <v>133</v>
      </c>
      <c r="C1087" s="103">
        <v>0</v>
      </c>
      <c r="D1087" s="104">
        <f t="shared" si="288"/>
        <v>0</v>
      </c>
      <c r="E1087" s="103">
        <v>0</v>
      </c>
      <c r="F1087" s="104">
        <f t="shared" si="296"/>
        <v>0</v>
      </c>
      <c r="G1087" s="103">
        <v>0</v>
      </c>
      <c r="H1087" s="104">
        <f t="shared" si="297"/>
        <v>0</v>
      </c>
      <c r="I1087" s="103">
        <v>0.96499999999999997</v>
      </c>
      <c r="J1087" s="104">
        <f t="shared" si="292"/>
        <v>2.9614762575532989</v>
      </c>
      <c r="K1087" s="103">
        <v>0.59</v>
      </c>
      <c r="L1087" s="104">
        <f t="shared" si="293"/>
        <v>1.8106435149807734</v>
      </c>
      <c r="M1087" s="103">
        <v>0</v>
      </c>
      <c r="N1087" s="104">
        <f t="shared" si="294"/>
        <v>0</v>
      </c>
      <c r="O1087" s="103">
        <v>0</v>
      </c>
      <c r="P1087" s="104">
        <f t="shared" si="295"/>
        <v>0</v>
      </c>
      <c r="Q1087" s="103">
        <v>0.94</v>
      </c>
      <c r="R1087" s="104">
        <f t="shared" si="281"/>
        <v>2.8847540747151306</v>
      </c>
      <c r="S1087" s="103">
        <v>0</v>
      </c>
      <c r="T1087" s="104">
        <f t="shared" si="282"/>
        <v>0</v>
      </c>
      <c r="U1087" s="103">
        <v>0</v>
      </c>
      <c r="V1087" s="104">
        <f t="shared" si="283"/>
        <v>0</v>
      </c>
      <c r="W1087" s="103">
        <v>1.216</v>
      </c>
      <c r="X1087" s="104">
        <f t="shared" si="284"/>
        <v>3.7317669732485093</v>
      </c>
      <c r="Y1087" s="103">
        <v>0</v>
      </c>
      <c r="Z1087" s="104">
        <f t="shared" si="285"/>
        <v>0</v>
      </c>
      <c r="AA1087" s="103">
        <v>0</v>
      </c>
      <c r="AB1087" s="105">
        <f t="shared" si="286"/>
        <v>0</v>
      </c>
      <c r="AC1087" s="106">
        <f t="shared" si="291"/>
        <v>3.7110000000000003</v>
      </c>
      <c r="AD1087" s="105">
        <f t="shared" si="287"/>
        <v>11.388640820497713</v>
      </c>
    </row>
    <row r="1088" spans="1:30" x14ac:dyDescent="0.2">
      <c r="A1088" s="101">
        <v>39802</v>
      </c>
      <c r="B1088" s="113" t="s">
        <v>134</v>
      </c>
      <c r="C1088" s="103">
        <v>0</v>
      </c>
      <c r="D1088" s="104">
        <f t="shared" si="288"/>
        <v>0</v>
      </c>
      <c r="E1088" s="103">
        <v>0</v>
      </c>
      <c r="F1088" s="104">
        <f t="shared" si="296"/>
        <v>0</v>
      </c>
      <c r="G1088" s="103">
        <v>0</v>
      </c>
      <c r="H1088" s="104">
        <f t="shared" si="297"/>
        <v>0</v>
      </c>
      <c r="I1088" s="103">
        <v>0.96499999999999997</v>
      </c>
      <c r="J1088" s="104">
        <f t="shared" si="292"/>
        <v>2.9614762575532989</v>
      </c>
      <c r="K1088" s="103">
        <v>0.59</v>
      </c>
      <c r="L1088" s="104">
        <f t="shared" si="293"/>
        <v>1.8106435149807734</v>
      </c>
      <c r="M1088" s="103">
        <v>0</v>
      </c>
      <c r="N1088" s="104">
        <f t="shared" si="294"/>
        <v>0</v>
      </c>
      <c r="O1088" s="103">
        <v>0</v>
      </c>
      <c r="P1088" s="104">
        <f t="shared" si="295"/>
        <v>0</v>
      </c>
      <c r="Q1088" s="103">
        <v>0.95499999999999996</v>
      </c>
      <c r="R1088" s="104">
        <f t="shared" si="281"/>
        <v>2.9307873844180317</v>
      </c>
      <c r="S1088" s="103">
        <v>0</v>
      </c>
      <c r="T1088" s="104">
        <f t="shared" si="282"/>
        <v>0</v>
      </c>
      <c r="U1088" s="103">
        <v>0</v>
      </c>
      <c r="V1088" s="104">
        <f t="shared" si="283"/>
        <v>0</v>
      </c>
      <c r="W1088" s="103">
        <v>1.216</v>
      </c>
      <c r="X1088" s="104">
        <f t="shared" si="284"/>
        <v>3.7317669732485093</v>
      </c>
      <c r="Y1088" s="103">
        <v>0</v>
      </c>
      <c r="Z1088" s="104">
        <f t="shared" si="285"/>
        <v>0</v>
      </c>
      <c r="AA1088" s="103">
        <v>0</v>
      </c>
      <c r="AB1088" s="105">
        <f t="shared" si="286"/>
        <v>0</v>
      </c>
      <c r="AC1088" s="106">
        <f t="shared" si="291"/>
        <v>3.726</v>
      </c>
      <c r="AD1088" s="105">
        <f t="shared" si="287"/>
        <v>11.434674130200612</v>
      </c>
    </row>
    <row r="1089" spans="1:30" x14ac:dyDescent="0.2">
      <c r="A1089" s="101">
        <v>39803</v>
      </c>
      <c r="B1089" s="113" t="s">
        <v>135</v>
      </c>
      <c r="C1089" s="103">
        <v>0</v>
      </c>
      <c r="D1089" s="104">
        <f t="shared" si="288"/>
        <v>0</v>
      </c>
      <c r="E1089" s="103">
        <v>0</v>
      </c>
      <c r="F1089" s="104">
        <f t="shared" si="296"/>
        <v>0</v>
      </c>
      <c r="G1089" s="103">
        <v>0</v>
      </c>
      <c r="H1089" s="104">
        <f t="shared" si="297"/>
        <v>0</v>
      </c>
      <c r="I1089" s="103">
        <v>0.96499999999999997</v>
      </c>
      <c r="J1089" s="104">
        <f t="shared" si="292"/>
        <v>2.9614762575532989</v>
      </c>
      <c r="K1089" s="103">
        <v>0.59</v>
      </c>
      <c r="L1089" s="104">
        <f t="shared" si="293"/>
        <v>1.8106435149807734</v>
      </c>
      <c r="M1089" s="103">
        <v>0</v>
      </c>
      <c r="N1089" s="104">
        <f t="shared" si="294"/>
        <v>0</v>
      </c>
      <c r="O1089" s="103">
        <v>0</v>
      </c>
      <c r="P1089" s="104">
        <f t="shared" si="295"/>
        <v>0</v>
      </c>
      <c r="Q1089" s="103">
        <v>0.95499999999999996</v>
      </c>
      <c r="R1089" s="104">
        <f t="shared" si="281"/>
        <v>2.9307873844180317</v>
      </c>
      <c r="S1089" s="103">
        <v>0</v>
      </c>
      <c r="T1089" s="104">
        <f t="shared" si="282"/>
        <v>0</v>
      </c>
      <c r="U1089" s="103">
        <v>0</v>
      </c>
      <c r="V1089" s="104">
        <f t="shared" si="283"/>
        <v>0</v>
      </c>
      <c r="W1089" s="103">
        <v>1.216</v>
      </c>
      <c r="X1089" s="104">
        <f t="shared" si="284"/>
        <v>3.7317669732485093</v>
      </c>
      <c r="Y1089" s="103">
        <v>0</v>
      </c>
      <c r="Z1089" s="104">
        <f t="shared" si="285"/>
        <v>0</v>
      </c>
      <c r="AA1089" s="103">
        <v>0</v>
      </c>
      <c r="AB1089" s="105">
        <f t="shared" si="286"/>
        <v>0</v>
      </c>
      <c r="AC1089" s="106">
        <f t="shared" si="291"/>
        <v>3.726</v>
      </c>
      <c r="AD1089" s="105">
        <f t="shared" si="287"/>
        <v>11.434674130200612</v>
      </c>
    </row>
    <row r="1090" spans="1:30" x14ac:dyDescent="0.2">
      <c r="A1090" s="101">
        <v>39804</v>
      </c>
      <c r="B1090" s="113" t="s">
        <v>136</v>
      </c>
      <c r="C1090" s="103">
        <v>0</v>
      </c>
      <c r="D1090" s="104">
        <f t="shared" si="288"/>
        <v>0</v>
      </c>
      <c r="E1090" s="103">
        <v>0</v>
      </c>
      <c r="F1090" s="104">
        <f t="shared" si="296"/>
        <v>0</v>
      </c>
      <c r="G1090" s="103">
        <v>0</v>
      </c>
      <c r="H1090" s="104">
        <f t="shared" si="297"/>
        <v>0</v>
      </c>
      <c r="I1090" s="103">
        <v>0.95699999999999996</v>
      </c>
      <c r="J1090" s="104">
        <f t="shared" si="292"/>
        <v>2.9369251590450851</v>
      </c>
      <c r="K1090" s="103">
        <v>0.51400000000000001</v>
      </c>
      <c r="L1090" s="104">
        <f t="shared" si="293"/>
        <v>1.5774080791527416</v>
      </c>
      <c r="M1090" s="103">
        <v>0</v>
      </c>
      <c r="N1090" s="104">
        <f t="shared" si="294"/>
        <v>0</v>
      </c>
      <c r="O1090" s="103">
        <v>0</v>
      </c>
      <c r="P1090" s="104">
        <f t="shared" si="295"/>
        <v>0</v>
      </c>
      <c r="Q1090" s="103">
        <v>0.95499999999999996</v>
      </c>
      <c r="R1090" s="104">
        <f t="shared" si="281"/>
        <v>2.9307873844180317</v>
      </c>
      <c r="S1090" s="103">
        <v>0</v>
      </c>
      <c r="T1090" s="104">
        <f t="shared" si="282"/>
        <v>0</v>
      </c>
      <c r="U1090" s="103">
        <v>0</v>
      </c>
      <c r="V1090" s="104">
        <f t="shared" si="283"/>
        <v>0</v>
      </c>
      <c r="W1090" s="103">
        <v>1.2250000000000001</v>
      </c>
      <c r="X1090" s="104">
        <f t="shared" si="284"/>
        <v>3.75938695907025</v>
      </c>
      <c r="Y1090" s="103">
        <v>0</v>
      </c>
      <c r="Z1090" s="104">
        <f t="shared" si="285"/>
        <v>0</v>
      </c>
      <c r="AA1090" s="103">
        <v>0</v>
      </c>
      <c r="AB1090" s="105">
        <f t="shared" si="286"/>
        <v>0</v>
      </c>
      <c r="AC1090" s="106">
        <f t="shared" si="291"/>
        <v>3.6510000000000002</v>
      </c>
      <c r="AD1090" s="105">
        <f t="shared" si="287"/>
        <v>11.20450758168611</v>
      </c>
    </row>
    <row r="1091" spans="1:30" x14ac:dyDescent="0.2">
      <c r="A1091" s="101">
        <v>39805</v>
      </c>
      <c r="B1091" s="113" t="s">
        <v>137</v>
      </c>
      <c r="C1091" s="103">
        <v>0</v>
      </c>
      <c r="D1091" s="104">
        <f t="shared" si="288"/>
        <v>0</v>
      </c>
      <c r="E1091" s="103">
        <v>0</v>
      </c>
      <c r="F1091" s="104">
        <f t="shared" si="296"/>
        <v>0</v>
      </c>
      <c r="G1091" s="103">
        <v>0</v>
      </c>
      <c r="H1091" s="104">
        <f t="shared" si="297"/>
        <v>0</v>
      </c>
      <c r="I1091" s="103">
        <v>0.96099999999999997</v>
      </c>
      <c r="J1091" s="104">
        <f t="shared" si="292"/>
        <v>2.949200708299192</v>
      </c>
      <c r="K1091" s="103">
        <v>0.57599999999999996</v>
      </c>
      <c r="L1091" s="104">
        <f t="shared" si="293"/>
        <v>1.7676790925913992</v>
      </c>
      <c r="M1091" s="103">
        <v>0</v>
      </c>
      <c r="N1091" s="104">
        <f t="shared" si="294"/>
        <v>0</v>
      </c>
      <c r="O1091" s="103">
        <v>0</v>
      </c>
      <c r="P1091" s="104">
        <f t="shared" si="295"/>
        <v>0</v>
      </c>
      <c r="Q1091" s="103">
        <v>0.95499999999999996</v>
      </c>
      <c r="R1091" s="104">
        <f t="shared" si="281"/>
        <v>2.9307873844180317</v>
      </c>
      <c r="S1091" s="103">
        <v>0</v>
      </c>
      <c r="T1091" s="104">
        <f t="shared" si="282"/>
        <v>0</v>
      </c>
      <c r="U1091" s="103">
        <v>0</v>
      </c>
      <c r="V1091" s="104">
        <f t="shared" si="283"/>
        <v>0</v>
      </c>
      <c r="W1091" s="103">
        <v>1.216</v>
      </c>
      <c r="X1091" s="104">
        <f t="shared" si="284"/>
        <v>3.7317669732485093</v>
      </c>
      <c r="Y1091" s="103">
        <v>0</v>
      </c>
      <c r="Z1091" s="104">
        <f t="shared" si="285"/>
        <v>0</v>
      </c>
      <c r="AA1091" s="103">
        <v>0</v>
      </c>
      <c r="AB1091" s="105">
        <f t="shared" si="286"/>
        <v>0</v>
      </c>
      <c r="AC1091" s="106">
        <f t="shared" si="291"/>
        <v>3.7080000000000002</v>
      </c>
      <c r="AD1091" s="105">
        <f t="shared" si="287"/>
        <v>11.379434158557132</v>
      </c>
    </row>
    <row r="1092" spans="1:30" x14ac:dyDescent="0.2">
      <c r="A1092" s="101">
        <v>39806</v>
      </c>
      <c r="B1092" s="113" t="s">
        <v>138</v>
      </c>
      <c r="C1092" s="103">
        <v>0</v>
      </c>
      <c r="D1092" s="104">
        <f t="shared" si="288"/>
        <v>0</v>
      </c>
      <c r="E1092" s="103">
        <v>0</v>
      </c>
      <c r="F1092" s="104">
        <f t="shared" si="296"/>
        <v>0</v>
      </c>
      <c r="G1092" s="103">
        <v>0</v>
      </c>
      <c r="H1092" s="104">
        <f t="shared" si="297"/>
        <v>0</v>
      </c>
      <c r="I1092" s="103">
        <v>0.96199999999999997</v>
      </c>
      <c r="J1092" s="104">
        <f t="shared" si="292"/>
        <v>2.9522695956127185</v>
      </c>
      <c r="K1092" s="103">
        <v>0.56599999999999995</v>
      </c>
      <c r="L1092" s="104">
        <f t="shared" si="293"/>
        <v>1.7369902194561317</v>
      </c>
      <c r="M1092" s="103">
        <v>0</v>
      </c>
      <c r="N1092" s="104">
        <f t="shared" si="294"/>
        <v>0</v>
      </c>
      <c r="O1092" s="103">
        <v>0</v>
      </c>
      <c r="P1092" s="104">
        <f t="shared" si="295"/>
        <v>0</v>
      </c>
      <c r="Q1092" s="103">
        <v>0.95499999999999996</v>
      </c>
      <c r="R1092" s="104">
        <f t="shared" si="281"/>
        <v>2.9307873844180317</v>
      </c>
      <c r="S1092" s="103">
        <v>0</v>
      </c>
      <c r="T1092" s="104">
        <f t="shared" si="282"/>
        <v>0</v>
      </c>
      <c r="U1092" s="103">
        <v>0</v>
      </c>
      <c r="V1092" s="104">
        <f t="shared" si="283"/>
        <v>0</v>
      </c>
      <c r="W1092" s="103">
        <v>1.216</v>
      </c>
      <c r="X1092" s="104">
        <f t="shared" si="284"/>
        <v>3.7317669732485093</v>
      </c>
      <c r="Y1092" s="103">
        <v>0</v>
      </c>
      <c r="Z1092" s="104">
        <f t="shared" si="285"/>
        <v>0</v>
      </c>
      <c r="AA1092" s="103">
        <v>0</v>
      </c>
      <c r="AB1092" s="105">
        <f t="shared" si="286"/>
        <v>0</v>
      </c>
      <c r="AC1092" s="106">
        <f t="shared" si="291"/>
        <v>3.6989999999999998</v>
      </c>
      <c r="AD1092" s="105">
        <f t="shared" si="287"/>
        <v>11.351814172735391</v>
      </c>
    </row>
    <row r="1093" spans="1:30" x14ac:dyDescent="0.2">
      <c r="A1093" s="101">
        <v>39807</v>
      </c>
      <c r="B1093" s="113" t="s">
        <v>139</v>
      </c>
      <c r="C1093" s="103">
        <v>0</v>
      </c>
      <c r="D1093" s="104">
        <f t="shared" si="288"/>
        <v>0</v>
      </c>
      <c r="E1093" s="103">
        <v>0</v>
      </c>
      <c r="F1093" s="104">
        <f t="shared" si="296"/>
        <v>0</v>
      </c>
      <c r="G1093" s="103">
        <v>0</v>
      </c>
      <c r="H1093" s="104">
        <f t="shared" si="297"/>
        <v>0</v>
      </c>
      <c r="I1093" s="103">
        <v>0.96199999999999997</v>
      </c>
      <c r="J1093" s="104">
        <f t="shared" si="292"/>
        <v>2.9522695956127185</v>
      </c>
      <c r="K1093" s="103">
        <v>0.57099999999999995</v>
      </c>
      <c r="L1093" s="104">
        <f t="shared" si="293"/>
        <v>1.7523346560237654</v>
      </c>
      <c r="M1093" s="103">
        <v>0</v>
      </c>
      <c r="N1093" s="104">
        <f t="shared" si="294"/>
        <v>0</v>
      </c>
      <c r="O1093" s="103">
        <v>0</v>
      </c>
      <c r="P1093" s="104">
        <f t="shared" si="295"/>
        <v>0</v>
      </c>
      <c r="Q1093" s="103">
        <v>0.95499999999999996</v>
      </c>
      <c r="R1093" s="104">
        <f t="shared" si="281"/>
        <v>2.9307873844180317</v>
      </c>
      <c r="S1093" s="103">
        <v>0</v>
      </c>
      <c r="T1093" s="104">
        <f t="shared" si="282"/>
        <v>0</v>
      </c>
      <c r="U1093" s="103">
        <v>0</v>
      </c>
      <c r="V1093" s="104">
        <f t="shared" si="283"/>
        <v>0</v>
      </c>
      <c r="W1093" s="103">
        <v>1.216</v>
      </c>
      <c r="X1093" s="104">
        <f t="shared" si="284"/>
        <v>3.7317669732485093</v>
      </c>
      <c r="Y1093" s="103">
        <v>0</v>
      </c>
      <c r="Z1093" s="104">
        <f t="shared" si="285"/>
        <v>0</v>
      </c>
      <c r="AA1093" s="103">
        <v>0</v>
      </c>
      <c r="AB1093" s="105">
        <f t="shared" si="286"/>
        <v>0</v>
      </c>
      <c r="AC1093" s="106">
        <f t="shared" si="291"/>
        <v>3.7039999999999997</v>
      </c>
      <c r="AD1093" s="105">
        <f t="shared" si="287"/>
        <v>11.367158609303024</v>
      </c>
    </row>
    <row r="1094" spans="1:30" x14ac:dyDescent="0.2">
      <c r="A1094" s="101">
        <v>39808</v>
      </c>
      <c r="B1094" s="113" t="s">
        <v>140</v>
      </c>
      <c r="C1094" s="103">
        <v>0</v>
      </c>
      <c r="D1094" s="104">
        <f t="shared" si="288"/>
        <v>0</v>
      </c>
      <c r="E1094" s="103">
        <v>0</v>
      </c>
      <c r="F1094" s="104">
        <f t="shared" si="296"/>
        <v>0</v>
      </c>
      <c r="G1094" s="103">
        <v>0</v>
      </c>
      <c r="H1094" s="104">
        <f t="shared" si="297"/>
        <v>0</v>
      </c>
      <c r="I1094" s="103">
        <v>0.91600000000000004</v>
      </c>
      <c r="J1094" s="104">
        <f t="shared" si="292"/>
        <v>2.8111007791904887</v>
      </c>
      <c r="K1094" s="103">
        <v>0.54</v>
      </c>
      <c r="L1094" s="104">
        <f t="shared" si="293"/>
        <v>1.6571991493044367</v>
      </c>
      <c r="M1094" s="103">
        <v>0</v>
      </c>
      <c r="N1094" s="104">
        <f t="shared" si="294"/>
        <v>0</v>
      </c>
      <c r="O1094" s="103">
        <v>0</v>
      </c>
      <c r="P1094" s="104">
        <f t="shared" si="295"/>
        <v>0</v>
      </c>
      <c r="Q1094" s="103">
        <v>0.95499999999999996</v>
      </c>
      <c r="R1094" s="104">
        <f t="shared" si="281"/>
        <v>2.9307873844180317</v>
      </c>
      <c r="S1094" s="103">
        <v>0</v>
      </c>
      <c r="T1094" s="104">
        <f t="shared" si="282"/>
        <v>0</v>
      </c>
      <c r="U1094" s="103">
        <v>0</v>
      </c>
      <c r="V1094" s="104">
        <f t="shared" si="283"/>
        <v>0</v>
      </c>
      <c r="W1094" s="103">
        <v>1.155</v>
      </c>
      <c r="X1094" s="104">
        <f t="shared" si="284"/>
        <v>3.5445648471233784</v>
      </c>
      <c r="Y1094" s="103">
        <v>0</v>
      </c>
      <c r="Z1094" s="104">
        <f t="shared" si="285"/>
        <v>0</v>
      </c>
      <c r="AA1094" s="103">
        <v>0</v>
      </c>
      <c r="AB1094" s="105">
        <f t="shared" si="286"/>
        <v>0</v>
      </c>
      <c r="AC1094" s="106">
        <f t="shared" si="291"/>
        <v>3.5659999999999998</v>
      </c>
      <c r="AD1094" s="105">
        <f t="shared" si="287"/>
        <v>10.943652160036336</v>
      </c>
    </row>
    <row r="1095" spans="1:30" x14ac:dyDescent="0.2">
      <c r="A1095" s="101">
        <v>39809</v>
      </c>
      <c r="B1095" s="113" t="s">
        <v>141</v>
      </c>
      <c r="C1095" s="103">
        <v>0</v>
      </c>
      <c r="D1095" s="104">
        <f t="shared" si="288"/>
        <v>0</v>
      </c>
      <c r="E1095" s="103">
        <v>0</v>
      </c>
      <c r="F1095" s="104">
        <f t="shared" si="296"/>
        <v>0</v>
      </c>
      <c r="G1095" s="103">
        <v>0</v>
      </c>
      <c r="H1095" s="104">
        <f t="shared" si="297"/>
        <v>0</v>
      </c>
      <c r="I1095" s="103">
        <v>0.94</v>
      </c>
      <c r="J1095" s="104">
        <f t="shared" si="292"/>
        <v>2.8847540747151306</v>
      </c>
      <c r="K1095" s="103">
        <v>0.59399999999999997</v>
      </c>
      <c r="L1095" s="104">
        <f t="shared" si="293"/>
        <v>1.8229190642348803</v>
      </c>
      <c r="M1095" s="103">
        <v>0</v>
      </c>
      <c r="N1095" s="104">
        <f t="shared" si="294"/>
        <v>0</v>
      </c>
      <c r="O1095" s="103">
        <v>0</v>
      </c>
      <c r="P1095" s="104">
        <f t="shared" si="295"/>
        <v>0</v>
      </c>
      <c r="Q1095" s="103">
        <v>0.95499999999999996</v>
      </c>
      <c r="R1095" s="104">
        <f t="shared" si="281"/>
        <v>2.9307873844180317</v>
      </c>
      <c r="S1095" s="103">
        <v>0</v>
      </c>
      <c r="T1095" s="104">
        <f t="shared" si="282"/>
        <v>0</v>
      </c>
      <c r="U1095" s="103">
        <v>0</v>
      </c>
      <c r="V1095" s="104">
        <f t="shared" si="283"/>
        <v>0</v>
      </c>
      <c r="W1095" s="103">
        <v>1.232</v>
      </c>
      <c r="X1095" s="104">
        <f t="shared" si="284"/>
        <v>3.7808691702649369</v>
      </c>
      <c r="Y1095" s="103">
        <v>0</v>
      </c>
      <c r="Z1095" s="104">
        <f t="shared" si="285"/>
        <v>0</v>
      </c>
      <c r="AA1095" s="103">
        <v>0</v>
      </c>
      <c r="AB1095" s="105">
        <f t="shared" si="286"/>
        <v>0</v>
      </c>
      <c r="AC1095" s="106">
        <f t="shared" si="291"/>
        <v>3.7210000000000001</v>
      </c>
      <c r="AD1095" s="105">
        <f t="shared" si="287"/>
        <v>11.41932969363298</v>
      </c>
    </row>
    <row r="1096" spans="1:30" x14ac:dyDescent="0.2">
      <c r="A1096" s="101">
        <v>39810</v>
      </c>
      <c r="B1096" s="113" t="s">
        <v>142</v>
      </c>
      <c r="C1096" s="103">
        <v>0</v>
      </c>
      <c r="D1096" s="104">
        <f t="shared" si="288"/>
        <v>0</v>
      </c>
      <c r="E1096" s="103">
        <v>0</v>
      </c>
      <c r="F1096" s="104">
        <f t="shared" si="296"/>
        <v>0</v>
      </c>
      <c r="G1096" s="103">
        <v>0</v>
      </c>
      <c r="H1096" s="104">
        <f t="shared" si="297"/>
        <v>0</v>
      </c>
      <c r="I1096" s="103">
        <v>1.028</v>
      </c>
      <c r="J1096" s="104">
        <f t="shared" si="292"/>
        <v>3.1548161583054832</v>
      </c>
      <c r="K1096" s="103">
        <v>0.57299999999999995</v>
      </c>
      <c r="L1096" s="104">
        <f t="shared" si="293"/>
        <v>1.758472430650819</v>
      </c>
      <c r="M1096" s="103">
        <v>0</v>
      </c>
      <c r="N1096" s="104">
        <f t="shared" si="294"/>
        <v>0</v>
      </c>
      <c r="O1096" s="103">
        <v>0</v>
      </c>
      <c r="P1096" s="104">
        <f t="shared" si="295"/>
        <v>0</v>
      </c>
      <c r="Q1096" s="103">
        <v>0.95699999999999996</v>
      </c>
      <c r="R1096" s="104">
        <f t="shared" si="281"/>
        <v>2.9369251590450851</v>
      </c>
      <c r="S1096" s="103">
        <v>0</v>
      </c>
      <c r="T1096" s="104">
        <f t="shared" si="282"/>
        <v>0</v>
      </c>
      <c r="U1096" s="103">
        <v>0</v>
      </c>
      <c r="V1096" s="104">
        <f t="shared" si="283"/>
        <v>0</v>
      </c>
      <c r="W1096" s="103">
        <v>1.258</v>
      </c>
      <c r="X1096" s="104">
        <f t="shared" si="284"/>
        <v>3.8606602404166321</v>
      </c>
      <c r="Y1096" s="103">
        <v>0</v>
      </c>
      <c r="Z1096" s="104">
        <f t="shared" si="285"/>
        <v>0</v>
      </c>
      <c r="AA1096" s="103">
        <v>0</v>
      </c>
      <c r="AB1096" s="105">
        <f t="shared" si="286"/>
        <v>0</v>
      </c>
      <c r="AC1096" s="106">
        <f t="shared" si="291"/>
        <v>3.8159999999999998</v>
      </c>
      <c r="AD1096" s="105">
        <f t="shared" si="287"/>
        <v>11.710873988418019</v>
      </c>
    </row>
    <row r="1097" spans="1:30" x14ac:dyDescent="0.2">
      <c r="A1097" s="101">
        <v>39811</v>
      </c>
      <c r="B1097" s="113" t="s">
        <v>143</v>
      </c>
      <c r="C1097" s="103">
        <v>0</v>
      </c>
      <c r="D1097" s="104">
        <f t="shared" si="288"/>
        <v>0</v>
      </c>
      <c r="E1097" s="103">
        <v>0</v>
      </c>
      <c r="F1097" s="104">
        <f t="shared" si="296"/>
        <v>0</v>
      </c>
      <c r="G1097" s="103">
        <v>0</v>
      </c>
      <c r="H1097" s="104">
        <f t="shared" si="297"/>
        <v>0</v>
      </c>
      <c r="I1097" s="103">
        <v>0.96099999999999997</v>
      </c>
      <c r="J1097" s="104">
        <f t="shared" si="292"/>
        <v>2.949200708299192</v>
      </c>
      <c r="K1097" s="103">
        <v>0.56999999999999995</v>
      </c>
      <c r="L1097" s="104">
        <f t="shared" si="293"/>
        <v>1.7492657687102386</v>
      </c>
      <c r="M1097" s="103">
        <v>0</v>
      </c>
      <c r="N1097" s="104">
        <f t="shared" si="294"/>
        <v>0</v>
      </c>
      <c r="O1097" s="103">
        <v>0</v>
      </c>
      <c r="P1097" s="104">
        <f t="shared" si="295"/>
        <v>0</v>
      </c>
      <c r="Q1097" s="103">
        <v>0.91500000000000004</v>
      </c>
      <c r="R1097" s="104">
        <f t="shared" si="281"/>
        <v>2.8080318918769622</v>
      </c>
      <c r="S1097" s="103">
        <v>0</v>
      </c>
      <c r="T1097" s="104">
        <f t="shared" si="282"/>
        <v>0</v>
      </c>
      <c r="U1097" s="103">
        <v>0</v>
      </c>
      <c r="V1097" s="104">
        <f t="shared" si="283"/>
        <v>0</v>
      </c>
      <c r="W1097" s="103">
        <v>1.2150000000000001</v>
      </c>
      <c r="X1097" s="104">
        <f t="shared" si="284"/>
        <v>3.7286980859349828</v>
      </c>
      <c r="Y1097" s="103">
        <v>0</v>
      </c>
      <c r="Z1097" s="104">
        <f t="shared" si="285"/>
        <v>0</v>
      </c>
      <c r="AA1097" s="103">
        <v>0</v>
      </c>
      <c r="AB1097" s="105">
        <f t="shared" si="286"/>
        <v>0</v>
      </c>
      <c r="AC1097" s="106">
        <f t="shared" si="291"/>
        <v>3.6609999999999996</v>
      </c>
      <c r="AD1097" s="105">
        <f t="shared" si="287"/>
        <v>11.235196454821374</v>
      </c>
    </row>
    <row r="1098" spans="1:30" x14ac:dyDescent="0.2">
      <c r="A1098" s="101">
        <v>39812</v>
      </c>
      <c r="B1098" s="113" t="s">
        <v>144</v>
      </c>
      <c r="C1098" s="103">
        <v>0</v>
      </c>
      <c r="D1098" s="104">
        <f t="shared" si="288"/>
        <v>0</v>
      </c>
      <c r="E1098" s="103">
        <v>0</v>
      </c>
      <c r="F1098" s="104">
        <f t="shared" si="296"/>
        <v>0</v>
      </c>
      <c r="G1098" s="103">
        <v>0</v>
      </c>
      <c r="H1098" s="104">
        <f t="shared" si="297"/>
        <v>0</v>
      </c>
      <c r="I1098" s="103">
        <v>0.96</v>
      </c>
      <c r="J1098" s="104">
        <f t="shared" si="292"/>
        <v>2.9461318209856651</v>
      </c>
      <c r="K1098" s="103">
        <v>0.57099999999999995</v>
      </c>
      <c r="L1098" s="104">
        <f t="shared" si="293"/>
        <v>1.7523346560237654</v>
      </c>
      <c r="M1098" s="103">
        <v>0</v>
      </c>
      <c r="N1098" s="104">
        <f t="shared" si="294"/>
        <v>0</v>
      </c>
      <c r="O1098" s="103">
        <v>0</v>
      </c>
      <c r="P1098" s="104">
        <f t="shared" si="295"/>
        <v>0</v>
      </c>
      <c r="Q1098" s="103">
        <v>0.91</v>
      </c>
      <c r="R1098" s="104">
        <f t="shared" si="281"/>
        <v>2.7926874553093284</v>
      </c>
      <c r="S1098" s="103">
        <v>0</v>
      </c>
      <c r="T1098" s="104">
        <f t="shared" si="282"/>
        <v>0</v>
      </c>
      <c r="U1098" s="103">
        <v>0</v>
      </c>
      <c r="V1098" s="104">
        <f t="shared" si="283"/>
        <v>0</v>
      </c>
      <c r="W1098" s="103">
        <v>1.2150000000000001</v>
      </c>
      <c r="X1098" s="104">
        <f t="shared" si="284"/>
        <v>3.7286980859349828</v>
      </c>
      <c r="Y1098" s="103">
        <v>0</v>
      </c>
      <c r="Z1098" s="104">
        <f t="shared" si="285"/>
        <v>0</v>
      </c>
      <c r="AA1098" s="103">
        <v>0</v>
      </c>
      <c r="AB1098" s="105">
        <f t="shared" si="286"/>
        <v>0</v>
      </c>
      <c r="AC1098" s="106">
        <f t="shared" si="291"/>
        <v>3.6559999999999997</v>
      </c>
      <c r="AD1098" s="105">
        <f t="shared" si="287"/>
        <v>11.219852018253741</v>
      </c>
    </row>
    <row r="1099" spans="1:30" s="114" customFormat="1" x14ac:dyDescent="0.2">
      <c r="A1099" s="101">
        <v>39813</v>
      </c>
      <c r="B1099" s="102" t="s">
        <v>145</v>
      </c>
      <c r="C1099" s="103">
        <v>0</v>
      </c>
      <c r="D1099" s="104">
        <f t="shared" si="288"/>
        <v>0</v>
      </c>
      <c r="E1099" s="103">
        <v>0</v>
      </c>
      <c r="F1099" s="104">
        <f t="shared" si="296"/>
        <v>0</v>
      </c>
      <c r="G1099" s="103">
        <v>0</v>
      </c>
      <c r="H1099" s="104">
        <f t="shared" si="297"/>
        <v>0</v>
      </c>
      <c r="I1099" s="103">
        <v>0.96099999999999997</v>
      </c>
      <c r="J1099" s="104">
        <f t="shared" si="292"/>
        <v>2.949200708299192</v>
      </c>
      <c r="K1099" s="103">
        <v>0.57099999999999995</v>
      </c>
      <c r="L1099" s="104">
        <f t="shared" si="293"/>
        <v>1.7523346560237654</v>
      </c>
      <c r="M1099" s="103">
        <v>0</v>
      </c>
      <c r="N1099" s="104">
        <f t="shared" si="294"/>
        <v>0</v>
      </c>
      <c r="O1099" s="103">
        <v>0</v>
      </c>
      <c r="P1099" s="104">
        <f t="shared" si="295"/>
        <v>0</v>
      </c>
      <c r="Q1099" s="103">
        <v>0.90400000000000003</v>
      </c>
      <c r="R1099" s="104">
        <f t="shared" si="281"/>
        <v>2.774274131428168</v>
      </c>
      <c r="S1099" s="103">
        <v>0</v>
      </c>
      <c r="T1099" s="104">
        <f t="shared" si="282"/>
        <v>0</v>
      </c>
      <c r="U1099" s="103">
        <v>0</v>
      </c>
      <c r="V1099" s="104">
        <f t="shared" si="283"/>
        <v>0</v>
      </c>
      <c r="W1099" s="103">
        <v>1.2130000000000001</v>
      </c>
      <c r="X1099" s="104">
        <f t="shared" si="284"/>
        <v>3.7225603113079293</v>
      </c>
      <c r="Y1099" s="103">
        <v>0</v>
      </c>
      <c r="Z1099" s="104">
        <f t="shared" si="285"/>
        <v>0</v>
      </c>
      <c r="AA1099" s="103">
        <v>0</v>
      </c>
      <c r="AB1099" s="105">
        <f t="shared" si="286"/>
        <v>0</v>
      </c>
      <c r="AC1099" s="99">
        <f t="shared" si="291"/>
        <v>3.649</v>
      </c>
      <c r="AD1099" s="105">
        <f t="shared" si="287"/>
        <v>11.198369807059054</v>
      </c>
    </row>
    <row r="1100" spans="1:30" x14ac:dyDescent="0.2">
      <c r="A1100" s="101">
        <v>39814</v>
      </c>
      <c r="B1100" s="113" t="s">
        <v>146</v>
      </c>
      <c r="C1100" s="103">
        <v>0</v>
      </c>
      <c r="D1100" s="104">
        <f t="shared" si="288"/>
        <v>0</v>
      </c>
      <c r="E1100" s="103">
        <v>0</v>
      </c>
      <c r="F1100" s="104">
        <f t="shared" ref="F1100:F1163" si="298">E1100*1000000/325851</f>
        <v>0</v>
      </c>
      <c r="G1100" s="103">
        <v>0</v>
      </c>
      <c r="H1100" s="104">
        <f t="shared" si="297"/>
        <v>0</v>
      </c>
      <c r="I1100" s="103">
        <v>0.96</v>
      </c>
      <c r="J1100" s="104">
        <f t="shared" ref="J1100:J1131" si="299">I1100*1000000/325851</f>
        <v>2.9461318209856651</v>
      </c>
      <c r="K1100" s="103">
        <v>0.56999999999999995</v>
      </c>
      <c r="L1100" s="104">
        <f t="shared" ref="L1100:L1131" si="300">K1100*1000000/325851</f>
        <v>1.7492657687102386</v>
      </c>
      <c r="M1100" s="103">
        <v>0</v>
      </c>
      <c r="N1100" s="104">
        <f t="shared" ref="N1100:N1131" si="301">M1100*1000000/325851</f>
        <v>0</v>
      </c>
      <c r="O1100" s="103">
        <v>0</v>
      </c>
      <c r="P1100" s="104">
        <f t="shared" ref="P1100:P1131" si="302">O1100*1000000/325851</f>
        <v>0</v>
      </c>
      <c r="Q1100" s="103">
        <v>0.90800000000000003</v>
      </c>
      <c r="R1100" s="104">
        <f t="shared" si="281"/>
        <v>2.7865496806822749</v>
      </c>
      <c r="S1100" s="103">
        <v>0</v>
      </c>
      <c r="T1100" s="104">
        <f t="shared" si="282"/>
        <v>0</v>
      </c>
      <c r="U1100" s="103">
        <v>0</v>
      </c>
      <c r="V1100" s="104">
        <f t="shared" si="283"/>
        <v>0</v>
      </c>
      <c r="W1100" s="103">
        <v>1.2150000000000001</v>
      </c>
      <c r="X1100" s="104">
        <f t="shared" si="284"/>
        <v>3.7286980859349828</v>
      </c>
      <c r="Y1100" s="103">
        <v>0</v>
      </c>
      <c r="Z1100" s="104">
        <f t="shared" si="285"/>
        <v>0</v>
      </c>
      <c r="AA1100" s="103">
        <v>0</v>
      </c>
      <c r="AB1100" s="105">
        <f t="shared" si="286"/>
        <v>0</v>
      </c>
      <c r="AC1100" s="99">
        <f t="shared" si="291"/>
        <v>3.6529999999999996</v>
      </c>
      <c r="AD1100" s="105">
        <f t="shared" si="287"/>
        <v>11.21064535631316</v>
      </c>
    </row>
    <row r="1101" spans="1:30" x14ac:dyDescent="0.2">
      <c r="A1101" s="101">
        <v>39815</v>
      </c>
      <c r="B1101" s="113" t="s">
        <v>147</v>
      </c>
      <c r="C1101" s="103">
        <v>0</v>
      </c>
      <c r="D1101" s="104">
        <f t="shared" ref="D1101:D1164" si="303">C1101*1000000/325851</f>
        <v>0</v>
      </c>
      <c r="E1101" s="103">
        <v>0</v>
      </c>
      <c r="F1101" s="104">
        <f t="shared" si="298"/>
        <v>0</v>
      </c>
      <c r="G1101" s="103">
        <v>0</v>
      </c>
      <c r="H1101" s="104">
        <f t="shared" ref="H1101:H1132" si="304">G1101*1000000/325851</f>
        <v>0</v>
      </c>
      <c r="I1101" s="103">
        <v>0.67600000000000005</v>
      </c>
      <c r="J1101" s="104">
        <f t="shared" si="299"/>
        <v>2.0745678239440726</v>
      </c>
      <c r="K1101" s="103">
        <v>0.54300000000000004</v>
      </c>
      <c r="L1101" s="104">
        <f t="shared" si="300"/>
        <v>1.6664058112450169</v>
      </c>
      <c r="M1101" s="103">
        <v>0</v>
      </c>
      <c r="N1101" s="104">
        <f t="shared" si="301"/>
        <v>0</v>
      </c>
      <c r="O1101" s="103">
        <v>0</v>
      </c>
      <c r="P1101" s="104">
        <f t="shared" si="302"/>
        <v>0</v>
      </c>
      <c r="Q1101" s="103">
        <v>0.90500000000000003</v>
      </c>
      <c r="R1101" s="104">
        <f t="shared" ref="R1101:R1164" si="305">Q1101*1000000/325851</f>
        <v>2.777343018741695</v>
      </c>
      <c r="S1101" s="103">
        <v>0</v>
      </c>
      <c r="T1101" s="104">
        <f t="shared" ref="T1101:T1164" si="306">S1101*1000000/325851</f>
        <v>0</v>
      </c>
      <c r="U1101" s="103">
        <v>0</v>
      </c>
      <c r="V1101" s="104">
        <f t="shared" ref="V1101:V1164" si="307">U1101*1000000/325851</f>
        <v>0</v>
      </c>
      <c r="W1101" s="103">
        <v>1.216</v>
      </c>
      <c r="X1101" s="104">
        <f t="shared" ref="X1101:X1164" si="308">W1101*1000000/325851</f>
        <v>3.7317669732485093</v>
      </c>
      <c r="Y1101" s="103">
        <v>0</v>
      </c>
      <c r="Z1101" s="104">
        <f t="shared" ref="Z1101:Z1164" si="309">Y1101*1000000/325851</f>
        <v>0</v>
      </c>
      <c r="AA1101" s="103">
        <v>0</v>
      </c>
      <c r="AB1101" s="105">
        <f t="shared" ref="AB1101:AB1164" si="310">AA1101*1000000/325851</f>
        <v>0</v>
      </c>
      <c r="AC1101" s="99">
        <f t="shared" si="291"/>
        <v>3.34</v>
      </c>
      <c r="AD1101" s="105">
        <f t="shared" ref="AD1101:AD1164" si="311">AC1101*1000000/325851</f>
        <v>10.250083627179293</v>
      </c>
    </row>
    <row r="1102" spans="1:30" x14ac:dyDescent="0.2">
      <c r="A1102" s="101">
        <v>39816</v>
      </c>
      <c r="B1102" s="113" t="s">
        <v>148</v>
      </c>
      <c r="C1102" s="103">
        <v>0</v>
      </c>
      <c r="D1102" s="104">
        <f t="shared" si="303"/>
        <v>0</v>
      </c>
      <c r="E1102" s="103">
        <v>0</v>
      </c>
      <c r="F1102" s="104">
        <f t="shared" si="298"/>
        <v>0</v>
      </c>
      <c r="G1102" s="103">
        <v>0</v>
      </c>
      <c r="H1102" s="104">
        <f t="shared" si="304"/>
        <v>0</v>
      </c>
      <c r="I1102" s="103">
        <v>0.59099999999999997</v>
      </c>
      <c r="J1102" s="104">
        <f t="shared" si="299"/>
        <v>1.8137124022943001</v>
      </c>
      <c r="K1102" s="103">
        <v>0.57999999999999996</v>
      </c>
      <c r="L1102" s="104">
        <f t="shared" si="300"/>
        <v>1.7799546418455061</v>
      </c>
      <c r="M1102" s="103">
        <v>0</v>
      </c>
      <c r="N1102" s="104">
        <f t="shared" si="301"/>
        <v>0</v>
      </c>
      <c r="O1102" s="103">
        <v>0</v>
      </c>
      <c r="P1102" s="104">
        <f t="shared" si="302"/>
        <v>0</v>
      </c>
      <c r="Q1102" s="103">
        <v>0.23100000000000001</v>
      </c>
      <c r="R1102" s="104">
        <f t="shared" si="305"/>
        <v>0.70891296942467574</v>
      </c>
      <c r="S1102" s="103">
        <v>0</v>
      </c>
      <c r="T1102" s="104">
        <f t="shared" si="306"/>
        <v>0</v>
      </c>
      <c r="U1102" s="103">
        <v>0</v>
      </c>
      <c r="V1102" s="104">
        <f t="shared" si="307"/>
        <v>0</v>
      </c>
      <c r="W1102" s="103">
        <v>1.08</v>
      </c>
      <c r="X1102" s="104">
        <f t="shared" si="308"/>
        <v>3.3143982986088734</v>
      </c>
      <c r="Y1102" s="103">
        <v>0</v>
      </c>
      <c r="Z1102" s="104">
        <f t="shared" si="309"/>
        <v>0</v>
      </c>
      <c r="AA1102" s="103">
        <v>0</v>
      </c>
      <c r="AB1102" s="105">
        <f t="shared" si="310"/>
        <v>0</v>
      </c>
      <c r="AC1102" s="99">
        <f t="shared" si="291"/>
        <v>2.4820000000000002</v>
      </c>
      <c r="AD1102" s="105">
        <f t="shared" si="311"/>
        <v>7.6169783121733552</v>
      </c>
    </row>
    <row r="1103" spans="1:30" x14ac:dyDescent="0.2">
      <c r="A1103" s="101">
        <v>39817</v>
      </c>
      <c r="B1103" s="113" t="s">
        <v>149</v>
      </c>
      <c r="C1103" s="103">
        <v>0</v>
      </c>
      <c r="D1103" s="104">
        <f t="shared" si="303"/>
        <v>0</v>
      </c>
      <c r="E1103" s="103">
        <v>0</v>
      </c>
      <c r="F1103" s="104">
        <f t="shared" si="298"/>
        <v>0</v>
      </c>
      <c r="G1103" s="103">
        <v>0</v>
      </c>
      <c r="H1103" s="104">
        <f t="shared" si="304"/>
        <v>0</v>
      </c>
      <c r="I1103" s="103">
        <v>0.97799999999999998</v>
      </c>
      <c r="J1103" s="104">
        <f t="shared" si="299"/>
        <v>3.0013717926291466</v>
      </c>
      <c r="K1103" s="103">
        <v>0.58199999999999996</v>
      </c>
      <c r="L1103" s="104">
        <f t="shared" si="300"/>
        <v>1.7860924164725596</v>
      </c>
      <c r="M1103" s="103">
        <v>0</v>
      </c>
      <c r="N1103" s="104">
        <f t="shared" si="301"/>
        <v>0</v>
      </c>
      <c r="O1103" s="103">
        <v>0</v>
      </c>
      <c r="P1103" s="104">
        <f t="shared" si="302"/>
        <v>0</v>
      </c>
      <c r="Q1103" s="103">
        <v>0.91</v>
      </c>
      <c r="R1103" s="104">
        <f t="shared" si="305"/>
        <v>2.7926874553093284</v>
      </c>
      <c r="S1103" s="103">
        <v>0</v>
      </c>
      <c r="T1103" s="104">
        <f t="shared" si="306"/>
        <v>0</v>
      </c>
      <c r="U1103" s="103">
        <v>0</v>
      </c>
      <c r="V1103" s="104">
        <f t="shared" si="307"/>
        <v>0</v>
      </c>
      <c r="W1103" s="103">
        <v>1.2150000000000001</v>
      </c>
      <c r="X1103" s="104">
        <f t="shared" si="308"/>
        <v>3.7286980859349828</v>
      </c>
      <c r="Y1103" s="103">
        <v>0</v>
      </c>
      <c r="Z1103" s="104">
        <f t="shared" si="309"/>
        <v>0</v>
      </c>
      <c r="AA1103" s="103">
        <v>0</v>
      </c>
      <c r="AB1103" s="105">
        <f t="shared" si="310"/>
        <v>0</v>
      </c>
      <c r="AC1103" s="99">
        <f t="shared" si="291"/>
        <v>3.6850000000000005</v>
      </c>
      <c r="AD1103" s="105">
        <f t="shared" si="311"/>
        <v>11.308849750346019</v>
      </c>
    </row>
    <row r="1104" spans="1:30" x14ac:dyDescent="0.2">
      <c r="A1104" s="101">
        <v>39818</v>
      </c>
      <c r="B1104" s="113" t="s">
        <v>150</v>
      </c>
      <c r="C1104" s="103">
        <v>0</v>
      </c>
      <c r="D1104" s="104">
        <f t="shared" si="303"/>
        <v>0</v>
      </c>
      <c r="E1104" s="103">
        <v>0</v>
      </c>
      <c r="F1104" s="104">
        <f t="shared" si="298"/>
        <v>0</v>
      </c>
      <c r="G1104" s="103">
        <v>0</v>
      </c>
      <c r="H1104" s="104">
        <f t="shared" si="304"/>
        <v>0</v>
      </c>
      <c r="I1104" s="103">
        <v>0.97099999999999997</v>
      </c>
      <c r="J1104" s="104">
        <f t="shared" si="299"/>
        <v>2.9798895814344593</v>
      </c>
      <c r="K1104" s="103">
        <v>0.58099999999999996</v>
      </c>
      <c r="L1104" s="104">
        <f t="shared" si="300"/>
        <v>1.7830235291590328</v>
      </c>
      <c r="M1104" s="103">
        <v>0</v>
      </c>
      <c r="N1104" s="104">
        <f t="shared" si="301"/>
        <v>0</v>
      </c>
      <c r="O1104" s="103">
        <v>0</v>
      </c>
      <c r="P1104" s="104">
        <f t="shared" si="302"/>
        <v>0</v>
      </c>
      <c r="Q1104" s="103">
        <v>0.89600000000000002</v>
      </c>
      <c r="R1104" s="104">
        <f t="shared" si="305"/>
        <v>2.7497230329199542</v>
      </c>
      <c r="S1104" s="103">
        <v>0</v>
      </c>
      <c r="T1104" s="104">
        <f t="shared" si="306"/>
        <v>0</v>
      </c>
      <c r="U1104" s="103">
        <v>0</v>
      </c>
      <c r="V1104" s="104">
        <f t="shared" si="307"/>
        <v>0</v>
      </c>
      <c r="W1104" s="103">
        <v>1.2130000000000001</v>
      </c>
      <c r="X1104" s="104">
        <f t="shared" si="308"/>
        <v>3.7225603113079293</v>
      </c>
      <c r="Y1104" s="103">
        <v>0</v>
      </c>
      <c r="Z1104" s="104">
        <f t="shared" si="309"/>
        <v>0</v>
      </c>
      <c r="AA1104" s="103">
        <v>0</v>
      </c>
      <c r="AB1104" s="105">
        <f t="shared" si="310"/>
        <v>0</v>
      </c>
      <c r="AC1104" s="99">
        <f t="shared" si="291"/>
        <v>3.661</v>
      </c>
      <c r="AD1104" s="105">
        <f t="shared" si="311"/>
        <v>11.235196454821375</v>
      </c>
    </row>
    <row r="1105" spans="1:30" x14ac:dyDescent="0.2">
      <c r="A1105" s="101">
        <v>39819</v>
      </c>
      <c r="B1105" s="113" t="s">
        <v>151</v>
      </c>
      <c r="C1105" s="103">
        <v>0</v>
      </c>
      <c r="D1105" s="104">
        <f t="shared" si="303"/>
        <v>0</v>
      </c>
      <c r="E1105" s="103">
        <v>0</v>
      </c>
      <c r="F1105" s="104">
        <f t="shared" si="298"/>
        <v>0</v>
      </c>
      <c r="G1105" s="103">
        <v>0</v>
      </c>
      <c r="H1105" s="104">
        <f t="shared" si="304"/>
        <v>0</v>
      </c>
      <c r="I1105" s="103">
        <v>0.96799999999999997</v>
      </c>
      <c r="J1105" s="104">
        <f t="shared" si="299"/>
        <v>2.9706829194938793</v>
      </c>
      <c r="K1105" s="103">
        <v>0.57999999999999996</v>
      </c>
      <c r="L1105" s="104">
        <f t="shared" si="300"/>
        <v>1.7799546418455061</v>
      </c>
      <c r="M1105" s="103">
        <v>0</v>
      </c>
      <c r="N1105" s="104">
        <f t="shared" si="301"/>
        <v>0</v>
      </c>
      <c r="O1105" s="103">
        <v>0</v>
      </c>
      <c r="P1105" s="104">
        <f t="shared" si="302"/>
        <v>0</v>
      </c>
      <c r="Q1105" s="103">
        <v>0.89</v>
      </c>
      <c r="R1105" s="104">
        <f t="shared" si="305"/>
        <v>2.7313097090387939</v>
      </c>
      <c r="S1105" s="103">
        <v>0</v>
      </c>
      <c r="T1105" s="104">
        <f t="shared" si="306"/>
        <v>0</v>
      </c>
      <c r="U1105" s="103">
        <v>0</v>
      </c>
      <c r="V1105" s="104">
        <f t="shared" si="307"/>
        <v>0</v>
      </c>
      <c r="W1105" s="103">
        <v>1.214</v>
      </c>
      <c r="X1105" s="104">
        <f t="shared" si="308"/>
        <v>3.7256291986214558</v>
      </c>
      <c r="Y1105" s="103">
        <v>0</v>
      </c>
      <c r="Z1105" s="104">
        <f t="shared" si="309"/>
        <v>0</v>
      </c>
      <c r="AA1105" s="103">
        <v>0</v>
      </c>
      <c r="AB1105" s="105">
        <f t="shared" si="310"/>
        <v>0</v>
      </c>
      <c r="AC1105" s="99">
        <f t="shared" si="291"/>
        <v>3.6520000000000001</v>
      </c>
      <c r="AD1105" s="105">
        <f t="shared" si="311"/>
        <v>11.207576468999635</v>
      </c>
    </row>
    <row r="1106" spans="1:30" x14ac:dyDescent="0.2">
      <c r="A1106" s="101">
        <v>39820</v>
      </c>
      <c r="B1106" s="113" t="s">
        <v>152</v>
      </c>
      <c r="C1106" s="103">
        <v>0</v>
      </c>
      <c r="D1106" s="104">
        <f t="shared" si="303"/>
        <v>0</v>
      </c>
      <c r="E1106" s="103">
        <v>0</v>
      </c>
      <c r="F1106" s="104">
        <f t="shared" si="298"/>
        <v>0</v>
      </c>
      <c r="G1106" s="103">
        <v>0</v>
      </c>
      <c r="H1106" s="104">
        <f t="shared" si="304"/>
        <v>0</v>
      </c>
      <c r="I1106" s="103">
        <v>0.96599999999999997</v>
      </c>
      <c r="J1106" s="104">
        <f t="shared" si="299"/>
        <v>2.9645451448668259</v>
      </c>
      <c r="K1106" s="103">
        <v>0.56100000000000005</v>
      </c>
      <c r="L1106" s="104">
        <f t="shared" si="300"/>
        <v>1.7216457828884981</v>
      </c>
      <c r="M1106" s="103">
        <v>0</v>
      </c>
      <c r="N1106" s="104">
        <f t="shared" si="301"/>
        <v>0</v>
      </c>
      <c r="O1106" s="103">
        <v>0</v>
      </c>
      <c r="P1106" s="104">
        <f t="shared" si="302"/>
        <v>0</v>
      </c>
      <c r="Q1106" s="103">
        <v>0.36199999999999999</v>
      </c>
      <c r="R1106" s="104">
        <f t="shared" si="305"/>
        <v>1.1109372074966779</v>
      </c>
      <c r="S1106" s="103">
        <v>0</v>
      </c>
      <c r="T1106" s="104">
        <f t="shared" si="306"/>
        <v>0</v>
      </c>
      <c r="U1106" s="103">
        <v>0</v>
      </c>
      <c r="V1106" s="104">
        <f t="shared" si="307"/>
        <v>0</v>
      </c>
      <c r="W1106" s="103">
        <v>1.216</v>
      </c>
      <c r="X1106" s="104">
        <f t="shared" si="308"/>
        <v>3.7317669732485093</v>
      </c>
      <c r="Y1106" s="103">
        <v>0</v>
      </c>
      <c r="Z1106" s="104">
        <f t="shared" si="309"/>
        <v>0</v>
      </c>
      <c r="AA1106" s="103">
        <v>0</v>
      </c>
      <c r="AB1106" s="105">
        <f t="shared" si="310"/>
        <v>0</v>
      </c>
      <c r="AC1106" s="99">
        <f t="shared" si="291"/>
        <v>3.1050000000000004</v>
      </c>
      <c r="AD1106" s="105">
        <f t="shared" si="311"/>
        <v>9.528895108500512</v>
      </c>
    </row>
    <row r="1107" spans="1:30" x14ac:dyDescent="0.2">
      <c r="A1107" s="101">
        <v>39821</v>
      </c>
      <c r="B1107" s="113" t="s">
        <v>153</v>
      </c>
      <c r="C1107" s="103">
        <v>0</v>
      </c>
      <c r="D1107" s="104">
        <f t="shared" si="303"/>
        <v>0</v>
      </c>
      <c r="E1107" s="103">
        <v>0</v>
      </c>
      <c r="F1107" s="104">
        <f t="shared" si="298"/>
        <v>0</v>
      </c>
      <c r="G1107" s="103">
        <v>0</v>
      </c>
      <c r="H1107" s="104">
        <f t="shared" si="304"/>
        <v>0</v>
      </c>
      <c r="I1107" s="103">
        <v>0.96599999999999997</v>
      </c>
      <c r="J1107" s="104">
        <f t="shared" si="299"/>
        <v>2.9645451448668259</v>
      </c>
      <c r="K1107" s="103">
        <v>0.58199999999999996</v>
      </c>
      <c r="L1107" s="104">
        <f t="shared" si="300"/>
        <v>1.7860924164725596</v>
      </c>
      <c r="M1107" s="103">
        <v>0</v>
      </c>
      <c r="N1107" s="104">
        <f t="shared" si="301"/>
        <v>0</v>
      </c>
      <c r="O1107" s="103">
        <v>0</v>
      </c>
      <c r="P1107" s="104">
        <f t="shared" si="302"/>
        <v>0</v>
      </c>
      <c r="Q1107" s="103">
        <v>0</v>
      </c>
      <c r="R1107" s="104">
        <f t="shared" si="305"/>
        <v>0</v>
      </c>
      <c r="S1107" s="103">
        <v>0</v>
      </c>
      <c r="T1107" s="104">
        <f t="shared" si="306"/>
        <v>0</v>
      </c>
      <c r="U1107" s="103">
        <v>0</v>
      </c>
      <c r="V1107" s="104">
        <f t="shared" si="307"/>
        <v>0</v>
      </c>
      <c r="W1107" s="103">
        <v>1.2170000000000001</v>
      </c>
      <c r="X1107" s="104">
        <f t="shared" si="308"/>
        <v>3.7348358605620362</v>
      </c>
      <c r="Y1107" s="103">
        <v>0</v>
      </c>
      <c r="Z1107" s="104">
        <f t="shared" si="309"/>
        <v>0</v>
      </c>
      <c r="AA1107" s="103">
        <v>0</v>
      </c>
      <c r="AB1107" s="105">
        <f t="shared" si="310"/>
        <v>0</v>
      </c>
      <c r="AC1107" s="99">
        <f t="shared" si="291"/>
        <v>2.7650000000000001</v>
      </c>
      <c r="AD1107" s="105">
        <f t="shared" si="311"/>
        <v>8.4854734219014212</v>
      </c>
    </row>
    <row r="1108" spans="1:30" x14ac:dyDescent="0.2">
      <c r="A1108" s="101">
        <v>39822</v>
      </c>
      <c r="B1108" s="113" t="s">
        <v>154</v>
      </c>
      <c r="C1108" s="103">
        <v>0</v>
      </c>
      <c r="D1108" s="104">
        <f t="shared" si="303"/>
        <v>0</v>
      </c>
      <c r="E1108" s="103">
        <v>0</v>
      </c>
      <c r="F1108" s="104">
        <f t="shared" si="298"/>
        <v>0</v>
      </c>
      <c r="G1108" s="103">
        <v>0</v>
      </c>
      <c r="H1108" s="104">
        <f t="shared" si="304"/>
        <v>0</v>
      </c>
      <c r="I1108" s="103">
        <v>0.96499999999999997</v>
      </c>
      <c r="J1108" s="104">
        <f t="shared" si="299"/>
        <v>2.9614762575532989</v>
      </c>
      <c r="K1108" s="103">
        <v>0.58099999999999996</v>
      </c>
      <c r="L1108" s="104">
        <f t="shared" si="300"/>
        <v>1.7830235291590328</v>
      </c>
      <c r="M1108" s="103">
        <v>0</v>
      </c>
      <c r="N1108" s="104">
        <f t="shared" si="301"/>
        <v>0</v>
      </c>
      <c r="O1108" s="103">
        <v>0</v>
      </c>
      <c r="P1108" s="104">
        <f t="shared" si="302"/>
        <v>0</v>
      </c>
      <c r="Q1108" s="103">
        <v>1E-3</v>
      </c>
      <c r="R1108" s="104">
        <f t="shared" si="305"/>
        <v>3.0688873135267347E-3</v>
      </c>
      <c r="S1108" s="103">
        <v>0</v>
      </c>
      <c r="T1108" s="104">
        <f t="shared" si="306"/>
        <v>0</v>
      </c>
      <c r="U1108" s="103">
        <v>0</v>
      </c>
      <c r="V1108" s="104">
        <f t="shared" si="307"/>
        <v>0</v>
      </c>
      <c r="W1108" s="103">
        <v>1.2170000000000001</v>
      </c>
      <c r="X1108" s="104">
        <f t="shared" si="308"/>
        <v>3.7348358605620362</v>
      </c>
      <c r="Y1108" s="103">
        <v>0</v>
      </c>
      <c r="Z1108" s="104">
        <f t="shared" si="309"/>
        <v>0</v>
      </c>
      <c r="AA1108" s="103">
        <v>0</v>
      </c>
      <c r="AB1108" s="105">
        <f t="shared" si="310"/>
        <v>0</v>
      </c>
      <c r="AC1108" s="99">
        <f t="shared" si="291"/>
        <v>2.7639999999999998</v>
      </c>
      <c r="AD1108" s="105">
        <f t="shared" si="311"/>
        <v>8.4824045345878947</v>
      </c>
    </row>
    <row r="1109" spans="1:30" x14ac:dyDescent="0.2">
      <c r="A1109" s="101">
        <v>39823</v>
      </c>
      <c r="B1109" s="113" t="s">
        <v>155</v>
      </c>
      <c r="C1109" s="103">
        <v>0</v>
      </c>
      <c r="D1109" s="104">
        <f t="shared" si="303"/>
        <v>0</v>
      </c>
      <c r="E1109" s="103">
        <v>0</v>
      </c>
      <c r="F1109" s="104">
        <f t="shared" si="298"/>
        <v>0</v>
      </c>
      <c r="G1109" s="103">
        <v>0</v>
      </c>
      <c r="H1109" s="104">
        <f t="shared" si="304"/>
        <v>0</v>
      </c>
      <c r="I1109" s="103">
        <v>0.96399999999999997</v>
      </c>
      <c r="J1109" s="104">
        <f t="shared" si="299"/>
        <v>2.958407370239772</v>
      </c>
      <c r="K1109" s="103">
        <v>0.57999999999999996</v>
      </c>
      <c r="L1109" s="104">
        <f t="shared" si="300"/>
        <v>1.7799546418455061</v>
      </c>
      <c r="M1109" s="103">
        <v>0</v>
      </c>
      <c r="N1109" s="104">
        <f t="shared" si="301"/>
        <v>0</v>
      </c>
      <c r="O1109" s="103">
        <v>0</v>
      </c>
      <c r="P1109" s="104">
        <f t="shared" si="302"/>
        <v>0</v>
      </c>
      <c r="Q1109" s="103">
        <v>0</v>
      </c>
      <c r="R1109" s="104">
        <f t="shared" si="305"/>
        <v>0</v>
      </c>
      <c r="S1109" s="103">
        <v>0</v>
      </c>
      <c r="T1109" s="104">
        <f t="shared" si="306"/>
        <v>0</v>
      </c>
      <c r="U1109" s="103">
        <v>1E-3</v>
      </c>
      <c r="V1109" s="104">
        <f t="shared" si="307"/>
        <v>3.0688873135267347E-3</v>
      </c>
      <c r="W1109" s="103">
        <v>1.216</v>
      </c>
      <c r="X1109" s="104">
        <f t="shared" si="308"/>
        <v>3.7317669732485093</v>
      </c>
      <c r="Y1109" s="103">
        <v>0</v>
      </c>
      <c r="Z1109" s="104">
        <f t="shared" si="309"/>
        <v>0</v>
      </c>
      <c r="AA1109" s="103">
        <v>0</v>
      </c>
      <c r="AB1109" s="105">
        <f t="shared" si="310"/>
        <v>0</v>
      </c>
      <c r="AC1109" s="99">
        <f t="shared" si="291"/>
        <v>2.7610000000000001</v>
      </c>
      <c r="AD1109" s="105">
        <f t="shared" si="311"/>
        <v>8.4731978726473134</v>
      </c>
    </row>
    <row r="1110" spans="1:30" x14ac:dyDescent="0.2">
      <c r="A1110" s="101">
        <v>39824</v>
      </c>
      <c r="B1110" s="113" t="s">
        <v>156</v>
      </c>
      <c r="C1110" s="103">
        <v>0</v>
      </c>
      <c r="D1110" s="104">
        <f t="shared" si="303"/>
        <v>0</v>
      </c>
      <c r="E1110" s="103">
        <v>0</v>
      </c>
      <c r="F1110" s="104">
        <f t="shared" si="298"/>
        <v>0</v>
      </c>
      <c r="G1110" s="103">
        <v>0</v>
      </c>
      <c r="H1110" s="104">
        <f t="shared" si="304"/>
        <v>0</v>
      </c>
      <c r="I1110" s="103">
        <v>0.96399999999999997</v>
      </c>
      <c r="J1110" s="104">
        <f t="shared" si="299"/>
        <v>2.958407370239772</v>
      </c>
      <c r="K1110" s="103">
        <v>0.57899999999999996</v>
      </c>
      <c r="L1110" s="104">
        <f t="shared" si="300"/>
        <v>1.7768857545319794</v>
      </c>
      <c r="M1110" s="103">
        <v>0</v>
      </c>
      <c r="N1110" s="104">
        <f t="shared" si="301"/>
        <v>0</v>
      </c>
      <c r="O1110" s="103">
        <v>0</v>
      </c>
      <c r="P1110" s="104">
        <f t="shared" si="302"/>
        <v>0</v>
      </c>
      <c r="Q1110" s="103">
        <v>0</v>
      </c>
      <c r="R1110" s="104">
        <f t="shared" si="305"/>
        <v>0</v>
      </c>
      <c r="S1110" s="103">
        <v>0</v>
      </c>
      <c r="T1110" s="104">
        <f t="shared" si="306"/>
        <v>0</v>
      </c>
      <c r="U1110" s="103">
        <v>0</v>
      </c>
      <c r="V1110" s="104">
        <f t="shared" si="307"/>
        <v>0</v>
      </c>
      <c r="W1110" s="103">
        <v>1.216</v>
      </c>
      <c r="X1110" s="104">
        <f t="shared" si="308"/>
        <v>3.7317669732485093</v>
      </c>
      <c r="Y1110" s="103">
        <v>0</v>
      </c>
      <c r="Z1110" s="104">
        <f t="shared" si="309"/>
        <v>0</v>
      </c>
      <c r="AA1110" s="103">
        <v>0</v>
      </c>
      <c r="AB1110" s="105">
        <f t="shared" si="310"/>
        <v>0</v>
      </c>
      <c r="AC1110" s="99">
        <f t="shared" si="291"/>
        <v>2.7589999999999999</v>
      </c>
      <c r="AD1110" s="105">
        <f t="shared" si="311"/>
        <v>8.4670600980202604</v>
      </c>
    </row>
    <row r="1111" spans="1:30" x14ac:dyDescent="0.2">
      <c r="A1111" s="101">
        <v>39825</v>
      </c>
      <c r="B1111" s="113" t="s">
        <v>157</v>
      </c>
      <c r="C1111" s="103">
        <v>0</v>
      </c>
      <c r="D1111" s="104">
        <f t="shared" si="303"/>
        <v>0</v>
      </c>
      <c r="E1111" s="103">
        <v>0</v>
      </c>
      <c r="F1111" s="104">
        <f t="shared" si="298"/>
        <v>0</v>
      </c>
      <c r="G1111" s="103">
        <v>0</v>
      </c>
      <c r="H1111" s="104">
        <f t="shared" si="304"/>
        <v>0</v>
      </c>
      <c r="I1111" s="103">
        <v>0.96299999999999997</v>
      </c>
      <c r="J1111" s="104">
        <f t="shared" si="299"/>
        <v>2.9553384829262455</v>
      </c>
      <c r="K1111" s="103">
        <v>0.57999999999999996</v>
      </c>
      <c r="L1111" s="104">
        <f t="shared" si="300"/>
        <v>1.7799546418455061</v>
      </c>
      <c r="M1111" s="103">
        <v>0</v>
      </c>
      <c r="N1111" s="104">
        <f t="shared" si="301"/>
        <v>0</v>
      </c>
      <c r="O1111" s="103">
        <v>0</v>
      </c>
      <c r="P1111" s="104">
        <f t="shared" si="302"/>
        <v>0</v>
      </c>
      <c r="Q1111" s="103">
        <v>0.39200000000000002</v>
      </c>
      <c r="R1111" s="104">
        <f t="shared" si="305"/>
        <v>1.2030038269024799</v>
      </c>
      <c r="S1111" s="103">
        <v>0</v>
      </c>
      <c r="T1111" s="104">
        <f t="shared" si="306"/>
        <v>0</v>
      </c>
      <c r="U1111" s="103">
        <v>0</v>
      </c>
      <c r="V1111" s="104">
        <f t="shared" si="307"/>
        <v>0</v>
      </c>
      <c r="W1111" s="103">
        <v>1.2150000000000001</v>
      </c>
      <c r="X1111" s="104">
        <f t="shared" si="308"/>
        <v>3.7286980859349828</v>
      </c>
      <c r="Y1111" s="103">
        <v>0</v>
      </c>
      <c r="Z1111" s="104">
        <f t="shared" si="309"/>
        <v>0</v>
      </c>
      <c r="AA1111" s="103">
        <v>0</v>
      </c>
      <c r="AB1111" s="105">
        <f t="shared" si="310"/>
        <v>0</v>
      </c>
      <c r="AC1111" s="99">
        <f t="shared" si="291"/>
        <v>3.1500000000000004</v>
      </c>
      <c r="AD1111" s="105">
        <f t="shared" si="311"/>
        <v>9.6669950376092153</v>
      </c>
    </row>
    <row r="1112" spans="1:30" x14ac:dyDescent="0.2">
      <c r="A1112" s="101">
        <v>39826</v>
      </c>
      <c r="B1112" s="113" t="s">
        <v>158</v>
      </c>
      <c r="C1112" s="103">
        <v>0</v>
      </c>
      <c r="D1112" s="104">
        <f t="shared" si="303"/>
        <v>0</v>
      </c>
      <c r="E1112" s="103">
        <v>0</v>
      </c>
      <c r="F1112" s="104">
        <f t="shared" si="298"/>
        <v>0</v>
      </c>
      <c r="G1112" s="103">
        <v>0</v>
      </c>
      <c r="H1112" s="104">
        <f t="shared" si="304"/>
        <v>0</v>
      </c>
      <c r="I1112" s="103">
        <v>0.96299999999999997</v>
      </c>
      <c r="J1112" s="104">
        <f t="shared" si="299"/>
        <v>2.9553384829262455</v>
      </c>
      <c r="K1112" s="103">
        <v>0.57899999999999996</v>
      </c>
      <c r="L1112" s="104">
        <f t="shared" si="300"/>
        <v>1.7768857545319794</v>
      </c>
      <c r="M1112" s="103">
        <v>0</v>
      </c>
      <c r="N1112" s="104">
        <f t="shared" si="301"/>
        <v>0</v>
      </c>
      <c r="O1112" s="103">
        <v>0</v>
      </c>
      <c r="P1112" s="104">
        <f t="shared" si="302"/>
        <v>0</v>
      </c>
      <c r="Q1112" s="103">
        <v>0.98199999999999998</v>
      </c>
      <c r="R1112" s="104">
        <f t="shared" si="305"/>
        <v>3.0136473418832534</v>
      </c>
      <c r="S1112" s="103">
        <v>0</v>
      </c>
      <c r="T1112" s="104">
        <f t="shared" si="306"/>
        <v>0</v>
      </c>
      <c r="U1112" s="103">
        <v>0</v>
      </c>
      <c r="V1112" s="104">
        <f t="shared" si="307"/>
        <v>0</v>
      </c>
      <c r="W1112" s="103">
        <v>1.21</v>
      </c>
      <c r="X1112" s="104">
        <f t="shared" si="308"/>
        <v>3.7133536493673489</v>
      </c>
      <c r="Y1112" s="103">
        <v>0</v>
      </c>
      <c r="Z1112" s="104">
        <f t="shared" si="309"/>
        <v>0</v>
      </c>
      <c r="AA1112" s="103">
        <v>0</v>
      </c>
      <c r="AB1112" s="105">
        <f t="shared" si="310"/>
        <v>0</v>
      </c>
      <c r="AC1112" s="99">
        <f t="shared" si="291"/>
        <v>3.734</v>
      </c>
      <c r="AD1112" s="105">
        <f t="shared" si="311"/>
        <v>11.459225228708828</v>
      </c>
    </row>
    <row r="1113" spans="1:30" x14ac:dyDescent="0.2">
      <c r="A1113" s="101">
        <v>39827</v>
      </c>
      <c r="B1113" s="102" t="s">
        <v>159</v>
      </c>
      <c r="C1113" s="103">
        <v>0</v>
      </c>
      <c r="D1113" s="104">
        <f t="shared" si="303"/>
        <v>0</v>
      </c>
      <c r="E1113" s="103">
        <v>0</v>
      </c>
      <c r="F1113" s="104">
        <f t="shared" si="298"/>
        <v>0</v>
      </c>
      <c r="G1113" s="103">
        <v>0</v>
      </c>
      <c r="H1113" s="104">
        <f t="shared" si="304"/>
        <v>0</v>
      </c>
      <c r="I1113" s="103">
        <v>0.96199999999999997</v>
      </c>
      <c r="J1113" s="104">
        <f t="shared" si="299"/>
        <v>2.9522695956127185</v>
      </c>
      <c r="K1113" s="103">
        <v>0.57899999999999996</v>
      </c>
      <c r="L1113" s="104">
        <f t="shared" si="300"/>
        <v>1.7768857545319794</v>
      </c>
      <c r="M1113" s="103">
        <v>0</v>
      </c>
      <c r="N1113" s="104">
        <f t="shared" si="301"/>
        <v>0</v>
      </c>
      <c r="O1113" s="103">
        <v>0</v>
      </c>
      <c r="P1113" s="104">
        <f t="shared" si="302"/>
        <v>0</v>
      </c>
      <c r="Q1113" s="103">
        <v>0.52500000000000002</v>
      </c>
      <c r="R1113" s="104">
        <f t="shared" si="305"/>
        <v>1.6111658396015356</v>
      </c>
      <c r="S1113" s="103">
        <v>0</v>
      </c>
      <c r="T1113" s="104">
        <f t="shared" si="306"/>
        <v>0</v>
      </c>
      <c r="U1113" s="103">
        <v>0</v>
      </c>
      <c r="V1113" s="104">
        <f t="shared" si="307"/>
        <v>0</v>
      </c>
      <c r="W1113" s="103">
        <v>1.2130000000000001</v>
      </c>
      <c r="X1113" s="104">
        <f t="shared" si="308"/>
        <v>3.7225603113079293</v>
      </c>
      <c r="Y1113" s="103">
        <v>0</v>
      </c>
      <c r="Z1113" s="104">
        <f t="shared" si="309"/>
        <v>0</v>
      </c>
      <c r="AA1113" s="103">
        <v>0</v>
      </c>
      <c r="AB1113" s="105">
        <f t="shared" si="310"/>
        <v>0</v>
      </c>
      <c r="AC1113" s="99">
        <f t="shared" si="291"/>
        <v>3.2789999999999999</v>
      </c>
      <c r="AD1113" s="105">
        <f t="shared" si="311"/>
        <v>10.062881501054163</v>
      </c>
    </row>
    <row r="1114" spans="1:30" x14ac:dyDescent="0.2">
      <c r="A1114" s="101">
        <v>39828</v>
      </c>
      <c r="B1114" s="102" t="s">
        <v>160</v>
      </c>
      <c r="C1114" s="103">
        <v>0</v>
      </c>
      <c r="D1114" s="104">
        <f t="shared" si="303"/>
        <v>0</v>
      </c>
      <c r="E1114" s="103">
        <v>0</v>
      </c>
      <c r="F1114" s="104">
        <f t="shared" si="298"/>
        <v>0</v>
      </c>
      <c r="G1114" s="103">
        <v>0</v>
      </c>
      <c r="H1114" s="104">
        <f t="shared" si="304"/>
        <v>0</v>
      </c>
      <c r="I1114" s="103">
        <v>0.96299999999999997</v>
      </c>
      <c r="J1114" s="104">
        <f t="shared" si="299"/>
        <v>2.9553384829262455</v>
      </c>
      <c r="K1114" s="103">
        <v>0.57899999999999996</v>
      </c>
      <c r="L1114" s="104">
        <f t="shared" si="300"/>
        <v>1.7768857545319794</v>
      </c>
      <c r="M1114" s="103">
        <v>0</v>
      </c>
      <c r="N1114" s="104">
        <f t="shared" si="301"/>
        <v>0</v>
      </c>
      <c r="O1114" s="103">
        <v>0</v>
      </c>
      <c r="P1114" s="104">
        <f t="shared" si="302"/>
        <v>0</v>
      </c>
      <c r="Q1114" s="103">
        <v>0.95899999999999996</v>
      </c>
      <c r="R1114" s="104">
        <f t="shared" si="305"/>
        <v>2.9430629336721386</v>
      </c>
      <c r="S1114" s="103">
        <v>0</v>
      </c>
      <c r="T1114" s="104">
        <f t="shared" si="306"/>
        <v>0</v>
      </c>
      <c r="U1114" s="103">
        <v>0</v>
      </c>
      <c r="V1114" s="104">
        <f t="shared" si="307"/>
        <v>0</v>
      </c>
      <c r="W1114" s="103">
        <v>1.21</v>
      </c>
      <c r="X1114" s="104">
        <f t="shared" si="308"/>
        <v>3.7133536493673489</v>
      </c>
      <c r="Y1114" s="103">
        <v>0</v>
      </c>
      <c r="Z1114" s="104">
        <f t="shared" si="309"/>
        <v>0</v>
      </c>
      <c r="AA1114" s="103">
        <v>0</v>
      </c>
      <c r="AB1114" s="105">
        <f t="shared" si="310"/>
        <v>0</v>
      </c>
      <c r="AC1114" s="99">
        <f t="shared" si="291"/>
        <v>3.7109999999999999</v>
      </c>
      <c r="AD1114" s="105">
        <f t="shared" si="311"/>
        <v>11.388640820497713</v>
      </c>
    </row>
    <row r="1115" spans="1:30" x14ac:dyDescent="0.2">
      <c r="A1115" s="101">
        <v>39829</v>
      </c>
      <c r="B1115" s="102" t="s">
        <v>161</v>
      </c>
      <c r="C1115" s="103">
        <v>0</v>
      </c>
      <c r="D1115" s="104">
        <f t="shared" si="303"/>
        <v>0</v>
      </c>
      <c r="E1115" s="103">
        <v>0</v>
      </c>
      <c r="F1115" s="104">
        <f t="shared" si="298"/>
        <v>0</v>
      </c>
      <c r="G1115" s="103">
        <v>0</v>
      </c>
      <c r="H1115" s="104">
        <f t="shared" si="304"/>
        <v>0</v>
      </c>
      <c r="I1115" s="103">
        <v>0.96199999999999997</v>
      </c>
      <c r="J1115" s="104">
        <f t="shared" si="299"/>
        <v>2.9522695956127185</v>
      </c>
      <c r="K1115" s="103">
        <v>0.57899999999999996</v>
      </c>
      <c r="L1115" s="104">
        <f t="shared" si="300"/>
        <v>1.7768857545319794</v>
      </c>
      <c r="M1115" s="103">
        <v>0</v>
      </c>
      <c r="N1115" s="104">
        <f t="shared" si="301"/>
        <v>0</v>
      </c>
      <c r="O1115" s="103">
        <v>0</v>
      </c>
      <c r="P1115" s="104">
        <f t="shared" si="302"/>
        <v>0</v>
      </c>
      <c r="Q1115" s="103">
        <v>0.94899999999999995</v>
      </c>
      <c r="R1115" s="104">
        <f t="shared" si="305"/>
        <v>2.9123740605368713</v>
      </c>
      <c r="S1115" s="103">
        <v>0</v>
      </c>
      <c r="T1115" s="104">
        <f t="shared" si="306"/>
        <v>0</v>
      </c>
      <c r="U1115" s="103">
        <v>0</v>
      </c>
      <c r="V1115" s="104">
        <f t="shared" si="307"/>
        <v>0</v>
      </c>
      <c r="W1115" s="103">
        <v>1.2110000000000001</v>
      </c>
      <c r="X1115" s="104">
        <f t="shared" si="308"/>
        <v>3.7164225366808754</v>
      </c>
      <c r="Y1115" s="103">
        <v>0</v>
      </c>
      <c r="Z1115" s="104">
        <f t="shared" si="309"/>
        <v>0</v>
      </c>
      <c r="AA1115" s="103">
        <v>0</v>
      </c>
      <c r="AB1115" s="105">
        <f t="shared" si="310"/>
        <v>0</v>
      </c>
      <c r="AC1115" s="99">
        <f t="shared" si="291"/>
        <v>3.7009999999999996</v>
      </c>
      <c r="AD1115" s="105">
        <f t="shared" si="311"/>
        <v>11.357951947362443</v>
      </c>
    </row>
    <row r="1116" spans="1:30" x14ac:dyDescent="0.2">
      <c r="A1116" s="101">
        <v>39830</v>
      </c>
      <c r="B1116" s="102" t="s">
        <v>162</v>
      </c>
      <c r="C1116" s="103">
        <v>0</v>
      </c>
      <c r="D1116" s="104">
        <f t="shared" si="303"/>
        <v>0</v>
      </c>
      <c r="E1116" s="103">
        <v>0</v>
      </c>
      <c r="F1116" s="104">
        <f t="shared" si="298"/>
        <v>0</v>
      </c>
      <c r="G1116" s="103">
        <v>0</v>
      </c>
      <c r="H1116" s="104">
        <f t="shared" si="304"/>
        <v>0</v>
      </c>
      <c r="I1116" s="103">
        <v>0.96099999999999997</v>
      </c>
      <c r="J1116" s="104">
        <f t="shared" si="299"/>
        <v>2.949200708299192</v>
      </c>
      <c r="K1116" s="103">
        <v>0.57799999999999996</v>
      </c>
      <c r="L1116" s="104">
        <f t="shared" si="300"/>
        <v>1.7738168672184527</v>
      </c>
      <c r="M1116" s="103">
        <v>0</v>
      </c>
      <c r="N1116" s="104">
        <f t="shared" si="301"/>
        <v>0</v>
      </c>
      <c r="O1116" s="103">
        <v>0</v>
      </c>
      <c r="P1116" s="104">
        <f t="shared" si="302"/>
        <v>0</v>
      </c>
      <c r="Q1116" s="103">
        <v>9.4E-2</v>
      </c>
      <c r="R1116" s="104">
        <f t="shared" si="305"/>
        <v>0.28847540747151307</v>
      </c>
      <c r="S1116" s="103">
        <v>0</v>
      </c>
      <c r="T1116" s="104">
        <f t="shared" si="306"/>
        <v>0</v>
      </c>
      <c r="U1116" s="103">
        <v>0</v>
      </c>
      <c r="V1116" s="104">
        <f t="shared" si="307"/>
        <v>0</v>
      </c>
      <c r="W1116" s="103">
        <v>1.2130000000000001</v>
      </c>
      <c r="X1116" s="104">
        <f t="shared" si="308"/>
        <v>3.7225603113079293</v>
      </c>
      <c r="Y1116" s="103">
        <v>0.39300000000000002</v>
      </c>
      <c r="Z1116" s="104">
        <f t="shared" si="309"/>
        <v>1.2060727142160066</v>
      </c>
      <c r="AA1116" s="103">
        <v>0</v>
      </c>
      <c r="AB1116" s="105">
        <f t="shared" si="310"/>
        <v>0</v>
      </c>
      <c r="AC1116" s="99">
        <f t="shared" si="291"/>
        <v>3.2389999999999999</v>
      </c>
      <c r="AD1116" s="105">
        <f t="shared" si="311"/>
        <v>9.9401260085130936</v>
      </c>
    </row>
    <row r="1117" spans="1:30" x14ac:dyDescent="0.2">
      <c r="A1117" s="101">
        <v>39831</v>
      </c>
      <c r="B1117" s="102" t="s">
        <v>163</v>
      </c>
      <c r="C1117" s="103">
        <v>0</v>
      </c>
      <c r="D1117" s="104">
        <f t="shared" si="303"/>
        <v>0</v>
      </c>
      <c r="E1117" s="103">
        <v>0</v>
      </c>
      <c r="F1117" s="104">
        <f t="shared" si="298"/>
        <v>0</v>
      </c>
      <c r="G1117" s="103">
        <v>0</v>
      </c>
      <c r="H1117" s="104">
        <f t="shared" si="304"/>
        <v>0</v>
      </c>
      <c r="I1117" s="103">
        <v>0.96199999999999997</v>
      </c>
      <c r="J1117" s="104">
        <f t="shared" si="299"/>
        <v>2.9522695956127185</v>
      </c>
      <c r="K1117" s="103">
        <v>0.57899999999999996</v>
      </c>
      <c r="L1117" s="104">
        <f t="shared" si="300"/>
        <v>1.7768857545319794</v>
      </c>
      <c r="M1117" s="103">
        <v>0</v>
      </c>
      <c r="N1117" s="104">
        <f t="shared" si="301"/>
        <v>0</v>
      </c>
      <c r="O1117" s="103">
        <v>0</v>
      </c>
      <c r="P1117" s="104">
        <f t="shared" si="302"/>
        <v>0</v>
      </c>
      <c r="Q1117" s="103">
        <v>0</v>
      </c>
      <c r="R1117" s="104">
        <f t="shared" si="305"/>
        <v>0</v>
      </c>
      <c r="S1117" s="103">
        <v>0</v>
      </c>
      <c r="T1117" s="104">
        <f t="shared" si="306"/>
        <v>0</v>
      </c>
      <c r="U1117" s="103">
        <v>0</v>
      </c>
      <c r="V1117" s="104">
        <f t="shared" si="307"/>
        <v>0</v>
      </c>
      <c r="W1117" s="103">
        <v>1.212</v>
      </c>
      <c r="X1117" s="104">
        <f t="shared" si="308"/>
        <v>3.7194914239944024</v>
      </c>
      <c r="Y1117" s="103">
        <v>0.91300000000000003</v>
      </c>
      <c r="Z1117" s="104">
        <f t="shared" si="309"/>
        <v>2.8018941172499088</v>
      </c>
      <c r="AA1117" s="103">
        <v>0</v>
      </c>
      <c r="AB1117" s="105">
        <f t="shared" si="310"/>
        <v>0</v>
      </c>
      <c r="AC1117" s="99">
        <f t="shared" si="291"/>
        <v>3.6660000000000004</v>
      </c>
      <c r="AD1117" s="105">
        <f t="shared" si="311"/>
        <v>11.25054089138901</v>
      </c>
    </row>
    <row r="1118" spans="1:30" x14ac:dyDescent="0.2">
      <c r="A1118" s="101">
        <v>39832</v>
      </c>
      <c r="B1118" s="102" t="s">
        <v>164</v>
      </c>
      <c r="C1118" s="103">
        <v>0</v>
      </c>
      <c r="D1118" s="104">
        <f t="shared" si="303"/>
        <v>0</v>
      </c>
      <c r="E1118" s="103">
        <v>0</v>
      </c>
      <c r="F1118" s="104">
        <f t="shared" si="298"/>
        <v>0</v>
      </c>
      <c r="G1118" s="103">
        <v>0</v>
      </c>
      <c r="H1118" s="104">
        <f t="shared" si="304"/>
        <v>0</v>
      </c>
      <c r="I1118" s="103">
        <v>0.96199999999999997</v>
      </c>
      <c r="J1118" s="104">
        <f t="shared" si="299"/>
        <v>2.9522695956127185</v>
      </c>
      <c r="K1118" s="103">
        <v>0.57799999999999996</v>
      </c>
      <c r="L1118" s="104">
        <f t="shared" si="300"/>
        <v>1.7738168672184527</v>
      </c>
      <c r="M1118" s="103">
        <v>0</v>
      </c>
      <c r="N1118" s="104">
        <f t="shared" si="301"/>
        <v>0</v>
      </c>
      <c r="O1118" s="103">
        <v>0</v>
      </c>
      <c r="P1118" s="104">
        <f t="shared" si="302"/>
        <v>0</v>
      </c>
      <c r="Q1118" s="103">
        <v>0</v>
      </c>
      <c r="R1118" s="104">
        <f t="shared" si="305"/>
        <v>0</v>
      </c>
      <c r="S1118" s="103">
        <v>0</v>
      </c>
      <c r="T1118" s="104">
        <f t="shared" si="306"/>
        <v>0</v>
      </c>
      <c r="U1118" s="103">
        <v>0</v>
      </c>
      <c r="V1118" s="104">
        <f t="shared" si="307"/>
        <v>0</v>
      </c>
      <c r="W1118" s="103">
        <v>1.21</v>
      </c>
      <c r="X1118" s="104">
        <f t="shared" si="308"/>
        <v>3.7133536493673489</v>
      </c>
      <c r="Y1118" s="103">
        <v>1.1519999999999999</v>
      </c>
      <c r="Z1118" s="104">
        <f t="shared" si="309"/>
        <v>3.5353581851827984</v>
      </c>
      <c r="AA1118" s="103">
        <v>0</v>
      </c>
      <c r="AB1118" s="105">
        <f t="shared" si="310"/>
        <v>0</v>
      </c>
      <c r="AC1118" s="99">
        <f t="shared" si="291"/>
        <v>3.9020000000000001</v>
      </c>
      <c r="AD1118" s="105">
        <f t="shared" si="311"/>
        <v>11.974798297381318</v>
      </c>
    </row>
    <row r="1119" spans="1:30" x14ac:dyDescent="0.2">
      <c r="A1119" s="101">
        <v>39833</v>
      </c>
      <c r="B1119" s="102" t="s">
        <v>165</v>
      </c>
      <c r="C1119" s="103">
        <v>0</v>
      </c>
      <c r="D1119" s="104">
        <f t="shared" si="303"/>
        <v>0</v>
      </c>
      <c r="E1119" s="103">
        <v>0</v>
      </c>
      <c r="F1119" s="104">
        <f t="shared" si="298"/>
        <v>0</v>
      </c>
      <c r="G1119" s="103">
        <v>0</v>
      </c>
      <c r="H1119" s="104">
        <f t="shared" si="304"/>
        <v>0</v>
      </c>
      <c r="I1119" s="103">
        <v>0.68400000000000005</v>
      </c>
      <c r="J1119" s="104">
        <f t="shared" si="299"/>
        <v>2.0991189224522864</v>
      </c>
      <c r="K1119" s="103">
        <v>0.40600000000000003</v>
      </c>
      <c r="L1119" s="104">
        <f t="shared" si="300"/>
        <v>1.2459682492918542</v>
      </c>
      <c r="M1119" s="103">
        <v>0</v>
      </c>
      <c r="N1119" s="104">
        <f t="shared" si="301"/>
        <v>0</v>
      </c>
      <c r="O1119" s="103">
        <v>0</v>
      </c>
      <c r="P1119" s="104">
        <f t="shared" si="302"/>
        <v>0</v>
      </c>
      <c r="Q1119" s="103">
        <v>0</v>
      </c>
      <c r="R1119" s="104">
        <f t="shared" si="305"/>
        <v>0</v>
      </c>
      <c r="S1119" s="103">
        <v>0</v>
      </c>
      <c r="T1119" s="104">
        <f t="shared" si="306"/>
        <v>0</v>
      </c>
      <c r="U1119" s="103">
        <v>7.5999999999999998E-2</v>
      </c>
      <c r="V1119" s="104">
        <f t="shared" si="307"/>
        <v>0.23323543582803183</v>
      </c>
      <c r="W1119" s="103">
        <v>1.147</v>
      </c>
      <c r="X1119" s="104">
        <f t="shared" si="308"/>
        <v>3.5200137486151646</v>
      </c>
      <c r="Y1119" s="103">
        <v>0.82599999999999996</v>
      </c>
      <c r="Z1119" s="104">
        <f t="shared" si="309"/>
        <v>2.5349009209730826</v>
      </c>
      <c r="AA1119" s="103">
        <v>0.49299999999999999</v>
      </c>
      <c r="AB1119" s="105">
        <f t="shared" si="310"/>
        <v>1.5129614455686802</v>
      </c>
      <c r="AC1119" s="99">
        <f t="shared" si="291"/>
        <v>3.6320000000000001</v>
      </c>
      <c r="AD1119" s="105">
        <f t="shared" si="311"/>
        <v>11.1461987227291</v>
      </c>
    </row>
    <row r="1120" spans="1:30" x14ac:dyDescent="0.2">
      <c r="A1120" s="101">
        <v>39834</v>
      </c>
      <c r="B1120" s="102" t="s">
        <v>166</v>
      </c>
      <c r="C1120" s="103">
        <v>0</v>
      </c>
      <c r="D1120" s="104">
        <f t="shared" si="303"/>
        <v>0</v>
      </c>
      <c r="E1120" s="103">
        <v>0</v>
      </c>
      <c r="F1120" s="104">
        <f t="shared" si="298"/>
        <v>0</v>
      </c>
      <c r="G1120" s="103">
        <v>0</v>
      </c>
      <c r="H1120" s="104">
        <f t="shared" si="304"/>
        <v>0</v>
      </c>
      <c r="I1120" s="103">
        <v>0.97599999999999998</v>
      </c>
      <c r="J1120" s="104">
        <f t="shared" si="299"/>
        <v>2.9952340180020931</v>
      </c>
      <c r="K1120" s="103">
        <v>0.59799999999999998</v>
      </c>
      <c r="L1120" s="104">
        <f t="shared" si="300"/>
        <v>1.8351946134889874</v>
      </c>
      <c r="M1120" s="103">
        <v>0</v>
      </c>
      <c r="N1120" s="104">
        <f t="shared" si="301"/>
        <v>0</v>
      </c>
      <c r="O1120" s="103">
        <v>0</v>
      </c>
      <c r="P1120" s="104">
        <f t="shared" si="302"/>
        <v>0</v>
      </c>
      <c r="Q1120" s="103">
        <v>0</v>
      </c>
      <c r="R1120" s="104">
        <f t="shared" si="305"/>
        <v>0</v>
      </c>
      <c r="S1120" s="103">
        <v>0</v>
      </c>
      <c r="T1120" s="104">
        <f t="shared" si="306"/>
        <v>0</v>
      </c>
      <c r="U1120" s="103">
        <v>0</v>
      </c>
      <c r="V1120" s="104">
        <f t="shared" si="307"/>
        <v>0</v>
      </c>
      <c r="W1120" s="103">
        <v>1.214</v>
      </c>
      <c r="X1120" s="104">
        <f t="shared" si="308"/>
        <v>3.7256291986214558</v>
      </c>
      <c r="Y1120" s="103">
        <v>0</v>
      </c>
      <c r="Z1120" s="104">
        <f t="shared" si="309"/>
        <v>0</v>
      </c>
      <c r="AA1120" s="103">
        <v>0</v>
      </c>
      <c r="AB1120" s="105">
        <f t="shared" si="310"/>
        <v>0</v>
      </c>
      <c r="AC1120" s="99">
        <f t="shared" si="291"/>
        <v>2.7879999999999998</v>
      </c>
      <c r="AD1120" s="105">
        <f t="shared" si="311"/>
        <v>8.5560578301125361</v>
      </c>
    </row>
    <row r="1121" spans="1:30" x14ac:dyDescent="0.2">
      <c r="A1121" s="101">
        <v>39835</v>
      </c>
      <c r="B1121" s="102" t="s">
        <v>167</v>
      </c>
      <c r="C1121" s="103">
        <v>0</v>
      </c>
      <c r="D1121" s="104">
        <f t="shared" si="303"/>
        <v>0</v>
      </c>
      <c r="E1121" s="103">
        <v>0</v>
      </c>
      <c r="F1121" s="104">
        <f t="shared" si="298"/>
        <v>0</v>
      </c>
      <c r="G1121" s="103">
        <v>0</v>
      </c>
      <c r="H1121" s="104">
        <f t="shared" si="304"/>
        <v>0</v>
      </c>
      <c r="I1121" s="103">
        <v>0.96799999999999997</v>
      </c>
      <c r="J1121" s="104">
        <f t="shared" si="299"/>
        <v>2.9706829194938793</v>
      </c>
      <c r="K1121" s="103">
        <v>0.59399999999999997</v>
      </c>
      <c r="L1121" s="104">
        <f t="shared" si="300"/>
        <v>1.8229190642348803</v>
      </c>
      <c r="M1121" s="103">
        <v>0</v>
      </c>
      <c r="N1121" s="104">
        <f t="shared" si="301"/>
        <v>0</v>
      </c>
      <c r="O1121" s="103">
        <v>0</v>
      </c>
      <c r="P1121" s="104">
        <f t="shared" si="302"/>
        <v>0</v>
      </c>
      <c r="Q1121" s="103">
        <v>0.47499999999999998</v>
      </c>
      <c r="R1121" s="104">
        <f t="shared" si="305"/>
        <v>1.4577214739251989</v>
      </c>
      <c r="S1121" s="103">
        <v>0</v>
      </c>
      <c r="T1121" s="104">
        <f t="shared" si="306"/>
        <v>0</v>
      </c>
      <c r="U1121" s="103">
        <v>1.7000000000000001E-2</v>
      </c>
      <c r="V1121" s="104">
        <f t="shared" si="307"/>
        <v>5.2171084329954487E-2</v>
      </c>
      <c r="W1121" s="103">
        <v>1.1739999999999999</v>
      </c>
      <c r="X1121" s="104">
        <f t="shared" si="308"/>
        <v>3.6028737060803864</v>
      </c>
      <c r="Y1121" s="103">
        <v>0</v>
      </c>
      <c r="Z1121" s="104">
        <f t="shared" si="309"/>
        <v>0</v>
      </c>
      <c r="AA1121" s="103">
        <v>0</v>
      </c>
      <c r="AB1121" s="105">
        <f t="shared" si="310"/>
        <v>0</v>
      </c>
      <c r="AC1121" s="99">
        <f t="shared" si="291"/>
        <v>3.2279999999999998</v>
      </c>
      <c r="AD1121" s="105">
        <f t="shared" si="311"/>
        <v>9.9063682480642985</v>
      </c>
    </row>
    <row r="1122" spans="1:30" x14ac:dyDescent="0.2">
      <c r="A1122" s="101">
        <v>39836</v>
      </c>
      <c r="B1122" s="102" t="s">
        <v>168</v>
      </c>
      <c r="C1122" s="103">
        <v>0</v>
      </c>
      <c r="D1122" s="104">
        <f t="shared" si="303"/>
        <v>0</v>
      </c>
      <c r="E1122" s="103">
        <v>0</v>
      </c>
      <c r="F1122" s="104">
        <f t="shared" si="298"/>
        <v>0</v>
      </c>
      <c r="G1122" s="103">
        <v>0</v>
      </c>
      <c r="H1122" s="104">
        <f t="shared" si="304"/>
        <v>0</v>
      </c>
      <c r="I1122" s="103">
        <v>0.96599999999999997</v>
      </c>
      <c r="J1122" s="104">
        <f t="shared" si="299"/>
        <v>2.9645451448668259</v>
      </c>
      <c r="K1122" s="103">
        <v>0.59</v>
      </c>
      <c r="L1122" s="104">
        <f t="shared" si="300"/>
        <v>1.8106435149807734</v>
      </c>
      <c r="M1122" s="103">
        <v>0</v>
      </c>
      <c r="N1122" s="104">
        <f t="shared" si="301"/>
        <v>0</v>
      </c>
      <c r="O1122" s="103">
        <v>0</v>
      </c>
      <c r="P1122" s="104">
        <f t="shared" si="302"/>
        <v>0</v>
      </c>
      <c r="Q1122" s="103">
        <v>0.998</v>
      </c>
      <c r="R1122" s="104">
        <f t="shared" si="305"/>
        <v>3.062749538899681</v>
      </c>
      <c r="S1122" s="103">
        <v>0</v>
      </c>
      <c r="T1122" s="104">
        <f t="shared" si="306"/>
        <v>0</v>
      </c>
      <c r="U1122" s="103">
        <v>0.63600000000000001</v>
      </c>
      <c r="V1122" s="104">
        <f t="shared" si="307"/>
        <v>1.9518123314030031</v>
      </c>
      <c r="W1122" s="103">
        <v>1.204</v>
      </c>
      <c r="X1122" s="104">
        <f t="shared" si="308"/>
        <v>3.6949403254861886</v>
      </c>
      <c r="Y1122" s="103">
        <v>0.34300000000000003</v>
      </c>
      <c r="Z1122" s="104">
        <f t="shared" si="309"/>
        <v>1.0526283485396699</v>
      </c>
      <c r="AA1122" s="103">
        <v>0</v>
      </c>
      <c r="AB1122" s="105">
        <f t="shared" si="310"/>
        <v>0</v>
      </c>
      <c r="AC1122" s="99">
        <f t="shared" si="291"/>
        <v>4.7370000000000001</v>
      </c>
      <c r="AD1122" s="105">
        <f t="shared" si="311"/>
        <v>14.537319204176141</v>
      </c>
    </row>
    <row r="1123" spans="1:30" x14ac:dyDescent="0.2">
      <c r="A1123" s="101">
        <v>39837</v>
      </c>
      <c r="B1123" s="102" t="s">
        <v>169</v>
      </c>
      <c r="C1123" s="103">
        <v>0</v>
      </c>
      <c r="D1123" s="104">
        <f t="shared" si="303"/>
        <v>0</v>
      </c>
      <c r="E1123" s="103">
        <v>0</v>
      </c>
      <c r="F1123" s="104">
        <f t="shared" si="298"/>
        <v>0</v>
      </c>
      <c r="G1123" s="103">
        <v>0</v>
      </c>
      <c r="H1123" s="104">
        <f t="shared" si="304"/>
        <v>0</v>
      </c>
      <c r="I1123" s="103">
        <v>0.96499999999999997</v>
      </c>
      <c r="J1123" s="104">
        <f t="shared" si="299"/>
        <v>2.9614762575532989</v>
      </c>
      <c r="K1123" s="103">
        <v>0.58799999999999997</v>
      </c>
      <c r="L1123" s="104">
        <f t="shared" si="300"/>
        <v>1.8045057403537199</v>
      </c>
      <c r="M1123" s="103">
        <v>0</v>
      </c>
      <c r="N1123" s="104">
        <f t="shared" si="301"/>
        <v>0</v>
      </c>
      <c r="O1123" s="103">
        <v>0</v>
      </c>
      <c r="P1123" s="104">
        <f t="shared" si="302"/>
        <v>0</v>
      </c>
      <c r="Q1123" s="103">
        <v>0.59</v>
      </c>
      <c r="R1123" s="104">
        <f t="shared" si="305"/>
        <v>1.8106435149807734</v>
      </c>
      <c r="S1123" s="103">
        <v>0</v>
      </c>
      <c r="T1123" s="104">
        <f t="shared" si="306"/>
        <v>0</v>
      </c>
      <c r="U1123" s="103">
        <v>0.55300000000000005</v>
      </c>
      <c r="V1123" s="104">
        <f t="shared" si="307"/>
        <v>1.6970946843802843</v>
      </c>
      <c r="W1123" s="103">
        <v>1.208</v>
      </c>
      <c r="X1123" s="104">
        <f t="shared" si="308"/>
        <v>3.7072158747402955</v>
      </c>
      <c r="Y1123" s="103">
        <v>0</v>
      </c>
      <c r="Z1123" s="104">
        <f t="shared" si="309"/>
        <v>0</v>
      </c>
      <c r="AA1123" s="103">
        <v>0</v>
      </c>
      <c r="AB1123" s="105">
        <f t="shared" si="310"/>
        <v>0</v>
      </c>
      <c r="AC1123" s="99">
        <f t="shared" ref="AC1123:AC1186" si="312">C1123+E1123+G1123+I1123+K1123+M1123+O1123+Q1123+S1123+U1123+W1123+Y1123+AA1123</f>
        <v>3.9039999999999999</v>
      </c>
      <c r="AD1123" s="105">
        <f t="shared" si="311"/>
        <v>11.980936072008372</v>
      </c>
    </row>
    <row r="1124" spans="1:30" x14ac:dyDescent="0.2">
      <c r="A1124" s="101">
        <v>39838</v>
      </c>
      <c r="B1124" s="102" t="s">
        <v>170</v>
      </c>
      <c r="C1124" s="103">
        <v>0</v>
      </c>
      <c r="D1124" s="104">
        <f t="shared" si="303"/>
        <v>0</v>
      </c>
      <c r="E1124" s="103">
        <v>0</v>
      </c>
      <c r="F1124" s="104">
        <f t="shared" si="298"/>
        <v>0</v>
      </c>
      <c r="G1124" s="103">
        <v>0</v>
      </c>
      <c r="H1124" s="104">
        <f t="shared" si="304"/>
        <v>0</v>
      </c>
      <c r="I1124" s="103">
        <v>0.96399999999999997</v>
      </c>
      <c r="J1124" s="104">
        <f t="shared" si="299"/>
        <v>2.958407370239772</v>
      </c>
      <c r="K1124" s="103">
        <v>0.58599999999999997</v>
      </c>
      <c r="L1124" s="104">
        <f t="shared" si="300"/>
        <v>1.7983679657266665</v>
      </c>
      <c r="M1124" s="103">
        <v>0</v>
      </c>
      <c r="N1124" s="104">
        <f t="shared" si="301"/>
        <v>0</v>
      </c>
      <c r="O1124" s="103">
        <v>0</v>
      </c>
      <c r="P1124" s="104">
        <f t="shared" si="302"/>
        <v>0</v>
      </c>
      <c r="Q1124" s="103">
        <v>0.61</v>
      </c>
      <c r="R1124" s="104">
        <f t="shared" si="305"/>
        <v>1.8720212612513081</v>
      </c>
      <c r="S1124" s="103">
        <v>0</v>
      </c>
      <c r="T1124" s="104">
        <f t="shared" si="306"/>
        <v>0</v>
      </c>
      <c r="U1124" s="103">
        <v>0</v>
      </c>
      <c r="V1124" s="104">
        <f t="shared" si="307"/>
        <v>0</v>
      </c>
      <c r="W1124" s="103">
        <v>1.2110000000000001</v>
      </c>
      <c r="X1124" s="104">
        <f t="shared" si="308"/>
        <v>3.7164225366808754</v>
      </c>
      <c r="Y1124" s="103">
        <v>0</v>
      </c>
      <c r="Z1124" s="104">
        <f t="shared" si="309"/>
        <v>0</v>
      </c>
      <c r="AA1124" s="103">
        <v>0</v>
      </c>
      <c r="AB1124" s="105">
        <f t="shared" si="310"/>
        <v>0</v>
      </c>
      <c r="AC1124" s="99">
        <f t="shared" si="312"/>
        <v>3.3709999999999996</v>
      </c>
      <c r="AD1124" s="105">
        <f t="shared" si="311"/>
        <v>10.34521913389862</v>
      </c>
    </row>
    <row r="1125" spans="1:30" x14ac:dyDescent="0.2">
      <c r="A1125" s="101">
        <v>39839</v>
      </c>
      <c r="B1125" s="102" t="s">
        <v>171</v>
      </c>
      <c r="C1125" s="103">
        <v>0</v>
      </c>
      <c r="D1125" s="104">
        <f t="shared" si="303"/>
        <v>0</v>
      </c>
      <c r="E1125" s="103">
        <v>0</v>
      </c>
      <c r="F1125" s="104">
        <f t="shared" si="298"/>
        <v>0</v>
      </c>
      <c r="G1125" s="103">
        <v>0</v>
      </c>
      <c r="H1125" s="104">
        <f t="shared" si="304"/>
        <v>0</v>
      </c>
      <c r="I1125" s="103">
        <v>0.96399999999999997</v>
      </c>
      <c r="J1125" s="104">
        <f t="shared" si="299"/>
        <v>2.958407370239772</v>
      </c>
      <c r="K1125" s="103">
        <v>0.58599999999999997</v>
      </c>
      <c r="L1125" s="104">
        <f t="shared" si="300"/>
        <v>1.7983679657266665</v>
      </c>
      <c r="M1125" s="103">
        <v>0</v>
      </c>
      <c r="N1125" s="104">
        <f t="shared" si="301"/>
        <v>0</v>
      </c>
      <c r="O1125" s="103">
        <v>0</v>
      </c>
      <c r="P1125" s="104">
        <f t="shared" si="302"/>
        <v>0</v>
      </c>
      <c r="Q1125" s="103">
        <v>0.39800000000000002</v>
      </c>
      <c r="R1125" s="104">
        <f t="shared" si="305"/>
        <v>1.2214171507836404</v>
      </c>
      <c r="S1125" s="103">
        <v>0</v>
      </c>
      <c r="T1125" s="104">
        <f t="shared" si="306"/>
        <v>0</v>
      </c>
      <c r="U1125" s="103">
        <v>0</v>
      </c>
      <c r="V1125" s="104">
        <f t="shared" si="307"/>
        <v>0</v>
      </c>
      <c r="W1125" s="103">
        <v>1.2110000000000001</v>
      </c>
      <c r="X1125" s="104">
        <f t="shared" si="308"/>
        <v>3.7164225366808754</v>
      </c>
      <c r="Y1125" s="103">
        <v>0.36299999999999999</v>
      </c>
      <c r="Z1125" s="104">
        <f t="shared" si="309"/>
        <v>1.1140060948102046</v>
      </c>
      <c r="AA1125" s="103">
        <v>0</v>
      </c>
      <c r="AB1125" s="105">
        <f t="shared" si="310"/>
        <v>0</v>
      </c>
      <c r="AC1125" s="99">
        <f t="shared" si="312"/>
        <v>3.5219999999999998</v>
      </c>
      <c r="AD1125" s="105">
        <f t="shared" si="311"/>
        <v>10.80862111824116</v>
      </c>
    </row>
    <row r="1126" spans="1:30" x14ac:dyDescent="0.2">
      <c r="A1126" s="101">
        <v>39840</v>
      </c>
      <c r="B1126" s="102" t="s">
        <v>172</v>
      </c>
      <c r="C1126" s="103">
        <v>0</v>
      </c>
      <c r="D1126" s="104">
        <f t="shared" si="303"/>
        <v>0</v>
      </c>
      <c r="E1126" s="103">
        <v>0</v>
      </c>
      <c r="F1126" s="104">
        <f t="shared" si="298"/>
        <v>0</v>
      </c>
      <c r="G1126" s="103">
        <v>0</v>
      </c>
      <c r="H1126" s="104">
        <f t="shared" si="304"/>
        <v>0</v>
      </c>
      <c r="I1126" s="103">
        <v>0.96299999999999997</v>
      </c>
      <c r="J1126" s="104">
        <f t="shared" si="299"/>
        <v>2.9553384829262455</v>
      </c>
      <c r="K1126" s="103">
        <v>0.58499999999999996</v>
      </c>
      <c r="L1126" s="104">
        <f t="shared" si="300"/>
        <v>1.7952990784131397</v>
      </c>
      <c r="M1126" s="103">
        <v>0</v>
      </c>
      <c r="N1126" s="104">
        <f t="shared" si="301"/>
        <v>0</v>
      </c>
      <c r="O1126" s="103">
        <v>0</v>
      </c>
      <c r="P1126" s="104">
        <f t="shared" si="302"/>
        <v>0</v>
      </c>
      <c r="Q1126" s="103">
        <v>0</v>
      </c>
      <c r="R1126" s="104">
        <f t="shared" si="305"/>
        <v>0</v>
      </c>
      <c r="S1126" s="103">
        <v>0</v>
      </c>
      <c r="T1126" s="104">
        <f t="shared" si="306"/>
        <v>0</v>
      </c>
      <c r="U1126" s="103">
        <v>0</v>
      </c>
      <c r="V1126" s="104">
        <f t="shared" si="307"/>
        <v>0</v>
      </c>
      <c r="W1126" s="103">
        <v>1.21</v>
      </c>
      <c r="X1126" s="104">
        <f t="shared" si="308"/>
        <v>3.7133536493673489</v>
      </c>
      <c r="Y1126" s="103">
        <v>0.70799999999999996</v>
      </c>
      <c r="Z1126" s="104">
        <f t="shared" si="309"/>
        <v>2.1727722179769282</v>
      </c>
      <c r="AA1126" s="103">
        <v>0</v>
      </c>
      <c r="AB1126" s="105">
        <f t="shared" si="310"/>
        <v>0</v>
      </c>
      <c r="AC1126" s="99">
        <f t="shared" si="312"/>
        <v>3.4660000000000002</v>
      </c>
      <c r="AD1126" s="105">
        <f t="shared" si="311"/>
        <v>10.636763428683663</v>
      </c>
    </row>
    <row r="1127" spans="1:30" x14ac:dyDescent="0.2">
      <c r="A1127" s="101">
        <v>39841</v>
      </c>
      <c r="B1127" s="102" t="s">
        <v>173</v>
      </c>
      <c r="C1127" s="103">
        <v>0</v>
      </c>
      <c r="D1127" s="104">
        <f t="shared" si="303"/>
        <v>0</v>
      </c>
      <c r="E1127" s="103">
        <v>0</v>
      </c>
      <c r="F1127" s="104">
        <f t="shared" si="298"/>
        <v>0</v>
      </c>
      <c r="G1127" s="103">
        <v>0</v>
      </c>
      <c r="H1127" s="104">
        <f t="shared" si="304"/>
        <v>0</v>
      </c>
      <c r="I1127" s="103">
        <v>0.96299999999999997</v>
      </c>
      <c r="J1127" s="104">
        <f t="shared" si="299"/>
        <v>2.9553384829262455</v>
      </c>
      <c r="K1127" s="103">
        <v>0.58599999999999997</v>
      </c>
      <c r="L1127" s="104">
        <f t="shared" si="300"/>
        <v>1.7983679657266665</v>
      </c>
      <c r="M1127" s="103">
        <v>0</v>
      </c>
      <c r="N1127" s="104">
        <f t="shared" si="301"/>
        <v>0</v>
      </c>
      <c r="O1127" s="103">
        <v>0</v>
      </c>
      <c r="P1127" s="104">
        <f t="shared" si="302"/>
        <v>0</v>
      </c>
      <c r="Q1127" s="103">
        <v>0.50700000000000001</v>
      </c>
      <c r="R1127" s="104">
        <f t="shared" si="305"/>
        <v>1.5559258679580545</v>
      </c>
      <c r="S1127" s="103">
        <v>0</v>
      </c>
      <c r="T1127" s="104">
        <f t="shared" si="306"/>
        <v>0</v>
      </c>
      <c r="U1127" s="103">
        <v>0.84</v>
      </c>
      <c r="V1127" s="104">
        <f t="shared" si="307"/>
        <v>2.5778653433624572</v>
      </c>
      <c r="W1127" s="103">
        <v>1.202</v>
      </c>
      <c r="X1127" s="104">
        <f t="shared" si="308"/>
        <v>3.6888025508591351</v>
      </c>
      <c r="Y1127" s="103">
        <v>0.93400000000000005</v>
      </c>
      <c r="Z1127" s="104">
        <f t="shared" si="309"/>
        <v>2.8663407508339702</v>
      </c>
      <c r="AA1127" s="103">
        <v>0</v>
      </c>
      <c r="AB1127" s="105">
        <f t="shared" si="310"/>
        <v>0</v>
      </c>
      <c r="AC1127" s="99">
        <f t="shared" si="312"/>
        <v>5.032</v>
      </c>
      <c r="AD1127" s="105">
        <f t="shared" si="311"/>
        <v>15.442640961666529</v>
      </c>
    </row>
    <row r="1128" spans="1:30" x14ac:dyDescent="0.2">
      <c r="A1128" s="101">
        <v>39842</v>
      </c>
      <c r="B1128" s="102" t="s">
        <v>174</v>
      </c>
      <c r="C1128" s="103">
        <v>0</v>
      </c>
      <c r="D1128" s="104">
        <f t="shared" si="303"/>
        <v>0</v>
      </c>
      <c r="E1128" s="103">
        <v>0</v>
      </c>
      <c r="F1128" s="104">
        <f t="shared" si="298"/>
        <v>0</v>
      </c>
      <c r="G1128" s="103">
        <v>0</v>
      </c>
      <c r="H1128" s="104">
        <f t="shared" si="304"/>
        <v>0</v>
      </c>
      <c r="I1128" s="103">
        <v>0.96199999999999997</v>
      </c>
      <c r="J1128" s="104">
        <f t="shared" si="299"/>
        <v>2.9522695956127185</v>
      </c>
      <c r="K1128" s="103">
        <v>0.58699999999999997</v>
      </c>
      <c r="L1128" s="104">
        <f t="shared" si="300"/>
        <v>1.8014368530401932</v>
      </c>
      <c r="M1128" s="103">
        <v>0</v>
      </c>
      <c r="N1128" s="104">
        <f t="shared" si="301"/>
        <v>0</v>
      </c>
      <c r="O1128" s="103">
        <v>0</v>
      </c>
      <c r="P1128" s="104">
        <f t="shared" si="302"/>
        <v>0</v>
      </c>
      <c r="Q1128" s="103">
        <v>0.96299999999999997</v>
      </c>
      <c r="R1128" s="104">
        <f t="shared" si="305"/>
        <v>2.9553384829262455</v>
      </c>
      <c r="S1128" s="103">
        <v>0</v>
      </c>
      <c r="T1128" s="104">
        <f t="shared" si="306"/>
        <v>0</v>
      </c>
      <c r="U1128" s="103">
        <v>0.53100000000000003</v>
      </c>
      <c r="V1128" s="104">
        <f t="shared" si="307"/>
        <v>1.6295791634826962</v>
      </c>
      <c r="W1128" s="103">
        <v>1.2050000000000001</v>
      </c>
      <c r="X1128" s="104">
        <f t="shared" si="308"/>
        <v>3.6980092127997151</v>
      </c>
      <c r="Y1128" s="103">
        <v>0</v>
      </c>
      <c r="Z1128" s="104">
        <f t="shared" si="309"/>
        <v>0</v>
      </c>
      <c r="AA1128" s="103">
        <v>0</v>
      </c>
      <c r="AB1128" s="105">
        <f t="shared" si="310"/>
        <v>0</v>
      </c>
      <c r="AC1128" s="99">
        <f t="shared" si="312"/>
        <v>4.2480000000000002</v>
      </c>
      <c r="AD1128" s="105">
        <f t="shared" si="311"/>
        <v>13.036633307861569</v>
      </c>
    </row>
    <row r="1129" spans="1:30" x14ac:dyDescent="0.2">
      <c r="A1129" s="101">
        <v>39843</v>
      </c>
      <c r="B1129" s="102" t="s">
        <v>175</v>
      </c>
      <c r="C1129" s="103">
        <v>0</v>
      </c>
      <c r="D1129" s="104">
        <f t="shared" si="303"/>
        <v>0</v>
      </c>
      <c r="E1129" s="103">
        <v>0</v>
      </c>
      <c r="F1129" s="104">
        <f t="shared" si="298"/>
        <v>0</v>
      </c>
      <c r="G1129" s="103">
        <v>0</v>
      </c>
      <c r="H1129" s="104">
        <f t="shared" si="304"/>
        <v>0</v>
      </c>
      <c r="I1129" s="103">
        <v>0.96199999999999997</v>
      </c>
      <c r="J1129" s="104">
        <f t="shared" si="299"/>
        <v>2.9522695956127185</v>
      </c>
      <c r="K1129" s="103">
        <v>0.58599999999999997</v>
      </c>
      <c r="L1129" s="104">
        <f t="shared" si="300"/>
        <v>1.7983679657266665</v>
      </c>
      <c r="M1129" s="103">
        <v>0</v>
      </c>
      <c r="N1129" s="104">
        <f t="shared" si="301"/>
        <v>0</v>
      </c>
      <c r="O1129" s="103">
        <v>0</v>
      </c>
      <c r="P1129" s="104">
        <f t="shared" si="302"/>
        <v>0</v>
      </c>
      <c r="Q1129" s="103">
        <v>0.94099999999999995</v>
      </c>
      <c r="R1129" s="104">
        <f t="shared" si="305"/>
        <v>2.8878229620286571</v>
      </c>
      <c r="S1129" s="103">
        <v>0</v>
      </c>
      <c r="T1129" s="104">
        <f t="shared" si="306"/>
        <v>0</v>
      </c>
      <c r="U1129" s="103">
        <v>0</v>
      </c>
      <c r="V1129" s="104">
        <f t="shared" si="307"/>
        <v>0</v>
      </c>
      <c r="W1129" s="103">
        <v>1.2070000000000001</v>
      </c>
      <c r="X1129" s="104">
        <f t="shared" si="308"/>
        <v>3.7041469874267685</v>
      </c>
      <c r="Y1129" s="103">
        <v>0</v>
      </c>
      <c r="Z1129" s="104">
        <f t="shared" si="309"/>
        <v>0</v>
      </c>
      <c r="AA1129" s="103">
        <v>0</v>
      </c>
      <c r="AB1129" s="105">
        <f t="shared" si="310"/>
        <v>0</v>
      </c>
      <c r="AC1129" s="99">
        <f t="shared" si="312"/>
        <v>3.6959999999999997</v>
      </c>
      <c r="AD1129" s="105">
        <f t="shared" si="311"/>
        <v>11.34260751079481</v>
      </c>
    </row>
    <row r="1130" spans="1:30" x14ac:dyDescent="0.2">
      <c r="A1130" s="101">
        <v>39844</v>
      </c>
      <c r="B1130" s="102" t="s">
        <v>176</v>
      </c>
      <c r="C1130" s="103">
        <v>0</v>
      </c>
      <c r="D1130" s="104">
        <f t="shared" si="303"/>
        <v>0</v>
      </c>
      <c r="E1130" s="103">
        <v>0</v>
      </c>
      <c r="F1130" s="104">
        <f t="shared" si="298"/>
        <v>0</v>
      </c>
      <c r="G1130" s="103">
        <v>0</v>
      </c>
      <c r="H1130" s="104">
        <f t="shared" si="304"/>
        <v>0</v>
      </c>
      <c r="I1130" s="103">
        <v>0.96199999999999997</v>
      </c>
      <c r="J1130" s="104">
        <f t="shared" si="299"/>
        <v>2.9522695956127185</v>
      </c>
      <c r="K1130" s="103">
        <v>0.58599999999999997</v>
      </c>
      <c r="L1130" s="104">
        <f t="shared" si="300"/>
        <v>1.7983679657266665</v>
      </c>
      <c r="M1130" s="103">
        <v>0</v>
      </c>
      <c r="N1130" s="104">
        <f t="shared" si="301"/>
        <v>0</v>
      </c>
      <c r="O1130" s="103">
        <v>0</v>
      </c>
      <c r="P1130" s="104">
        <f t="shared" si="302"/>
        <v>0</v>
      </c>
      <c r="Q1130" s="103">
        <v>0.93500000000000005</v>
      </c>
      <c r="R1130" s="104">
        <f t="shared" si="305"/>
        <v>2.8694096381474967</v>
      </c>
      <c r="S1130" s="103">
        <v>0</v>
      </c>
      <c r="T1130" s="104">
        <f t="shared" si="306"/>
        <v>0</v>
      </c>
      <c r="U1130" s="103">
        <v>0</v>
      </c>
      <c r="V1130" s="104">
        <f t="shared" si="307"/>
        <v>0</v>
      </c>
      <c r="W1130" s="103">
        <v>1.206</v>
      </c>
      <c r="X1130" s="104">
        <f t="shared" si="308"/>
        <v>3.701078100113242</v>
      </c>
      <c r="Y1130" s="103">
        <v>0</v>
      </c>
      <c r="Z1130" s="104">
        <f t="shared" si="309"/>
        <v>0</v>
      </c>
      <c r="AA1130" s="103">
        <v>0</v>
      </c>
      <c r="AB1130" s="105">
        <f t="shared" si="310"/>
        <v>0</v>
      </c>
      <c r="AC1130" s="99">
        <f t="shared" si="312"/>
        <v>3.6890000000000001</v>
      </c>
      <c r="AD1130" s="105">
        <f t="shared" si="311"/>
        <v>11.321125299600125</v>
      </c>
    </row>
    <row r="1131" spans="1:30" x14ac:dyDescent="0.2">
      <c r="A1131" s="101">
        <v>39845</v>
      </c>
      <c r="B1131" s="113" t="s">
        <v>177</v>
      </c>
      <c r="C1131" s="103">
        <v>0</v>
      </c>
      <c r="D1131" s="104">
        <f t="shared" si="303"/>
        <v>0</v>
      </c>
      <c r="E1131" s="103">
        <v>0</v>
      </c>
      <c r="F1131" s="104">
        <f t="shared" si="298"/>
        <v>0</v>
      </c>
      <c r="G1131" s="103">
        <v>0</v>
      </c>
      <c r="H1131" s="104">
        <f t="shared" si="304"/>
        <v>0</v>
      </c>
      <c r="I1131" s="103">
        <v>0.96199999999999997</v>
      </c>
      <c r="J1131" s="104">
        <f t="shared" si="299"/>
        <v>2.9522695956127185</v>
      </c>
      <c r="K1131" s="103">
        <v>0.58599999999999997</v>
      </c>
      <c r="L1131" s="104">
        <f t="shared" si="300"/>
        <v>1.7983679657266665</v>
      </c>
      <c r="M1131" s="103">
        <v>0</v>
      </c>
      <c r="N1131" s="104">
        <f t="shared" si="301"/>
        <v>0</v>
      </c>
      <c r="O1131" s="103">
        <v>0</v>
      </c>
      <c r="P1131" s="104">
        <f t="shared" si="302"/>
        <v>0</v>
      </c>
      <c r="Q1131" s="103">
        <v>0.63900000000000001</v>
      </c>
      <c r="R1131" s="104">
        <f t="shared" si="305"/>
        <v>1.9610189933435833</v>
      </c>
      <c r="S1131" s="103">
        <v>0</v>
      </c>
      <c r="T1131" s="104">
        <f t="shared" si="306"/>
        <v>0</v>
      </c>
      <c r="U1131" s="103">
        <v>0</v>
      </c>
      <c r="V1131" s="104">
        <f t="shared" si="307"/>
        <v>0</v>
      </c>
      <c r="W1131" s="103">
        <v>1.208</v>
      </c>
      <c r="X1131" s="104">
        <f t="shared" si="308"/>
        <v>3.7072158747402955</v>
      </c>
      <c r="Y1131" s="103">
        <v>0</v>
      </c>
      <c r="Z1131" s="104">
        <f t="shared" si="309"/>
        <v>0</v>
      </c>
      <c r="AA1131" s="103">
        <v>0</v>
      </c>
      <c r="AB1131" s="105">
        <f t="shared" si="310"/>
        <v>0</v>
      </c>
      <c r="AC1131" s="99">
        <f t="shared" si="312"/>
        <v>3.3950000000000005</v>
      </c>
      <c r="AD1131" s="105">
        <f t="shared" si="311"/>
        <v>10.418872429423265</v>
      </c>
    </row>
    <row r="1132" spans="1:30" x14ac:dyDescent="0.2">
      <c r="A1132" s="101">
        <v>39846</v>
      </c>
      <c r="B1132" s="113" t="s">
        <v>178</v>
      </c>
      <c r="C1132" s="103">
        <v>0</v>
      </c>
      <c r="D1132" s="104">
        <f t="shared" si="303"/>
        <v>0</v>
      </c>
      <c r="E1132" s="103">
        <v>0</v>
      </c>
      <c r="F1132" s="104">
        <f t="shared" si="298"/>
        <v>0</v>
      </c>
      <c r="G1132" s="103">
        <v>0</v>
      </c>
      <c r="H1132" s="104">
        <f t="shared" si="304"/>
        <v>0</v>
      </c>
      <c r="I1132" s="103">
        <v>0.96099999999999997</v>
      </c>
      <c r="J1132" s="104">
        <f t="shared" ref="J1132:J1163" si="313">I1132*1000000/325851</f>
        <v>2.949200708299192</v>
      </c>
      <c r="K1132" s="103">
        <v>0.57899999999999996</v>
      </c>
      <c r="L1132" s="104">
        <f t="shared" ref="L1132:L1163" si="314">K1132*1000000/325851</f>
        <v>1.7768857545319794</v>
      </c>
      <c r="M1132" s="103">
        <v>0</v>
      </c>
      <c r="N1132" s="104">
        <f t="shared" ref="N1132:N1163" si="315">M1132*1000000/325851</f>
        <v>0</v>
      </c>
      <c r="O1132" s="103">
        <v>0</v>
      </c>
      <c r="P1132" s="104">
        <f t="shared" ref="P1132:P1163" si="316">O1132*1000000/325851</f>
        <v>0</v>
      </c>
      <c r="Q1132" s="103">
        <v>0.44</v>
      </c>
      <c r="R1132" s="104">
        <f t="shared" si="305"/>
        <v>1.3503104179517633</v>
      </c>
      <c r="S1132" s="103">
        <v>0</v>
      </c>
      <c r="T1132" s="104">
        <f t="shared" si="306"/>
        <v>0</v>
      </c>
      <c r="U1132" s="103">
        <v>0.53800000000000003</v>
      </c>
      <c r="V1132" s="104">
        <f t="shared" si="307"/>
        <v>1.6510613746773832</v>
      </c>
      <c r="W1132" s="103">
        <v>1.2030000000000001</v>
      </c>
      <c r="X1132" s="104">
        <f t="shared" si="308"/>
        <v>3.6918714381726616</v>
      </c>
      <c r="Y1132" s="103">
        <v>0.20699999999999999</v>
      </c>
      <c r="Z1132" s="104">
        <f t="shared" si="309"/>
        <v>0.63525967390003402</v>
      </c>
      <c r="AA1132" s="103">
        <v>0</v>
      </c>
      <c r="AB1132" s="105">
        <f t="shared" si="310"/>
        <v>0</v>
      </c>
      <c r="AC1132" s="99">
        <f t="shared" si="312"/>
        <v>3.9279999999999999</v>
      </c>
      <c r="AD1132" s="105">
        <f t="shared" si="311"/>
        <v>12.054589367533014</v>
      </c>
    </row>
    <row r="1133" spans="1:30" x14ac:dyDescent="0.2">
      <c r="A1133" s="101">
        <v>39847</v>
      </c>
      <c r="B1133" s="113" t="s">
        <v>179</v>
      </c>
      <c r="C1133" s="103">
        <v>0</v>
      </c>
      <c r="D1133" s="104">
        <f t="shared" si="303"/>
        <v>0</v>
      </c>
      <c r="E1133" s="103">
        <v>0</v>
      </c>
      <c r="F1133" s="104">
        <f t="shared" si="298"/>
        <v>0</v>
      </c>
      <c r="G1133" s="103">
        <v>0</v>
      </c>
      <c r="H1133" s="104">
        <f t="shared" ref="H1133:H1164" si="317">G1133*1000000/325851</f>
        <v>0</v>
      </c>
      <c r="I1133" s="103">
        <v>0.96199999999999997</v>
      </c>
      <c r="J1133" s="104">
        <f t="shared" si="313"/>
        <v>2.9522695956127185</v>
      </c>
      <c r="K1133" s="103">
        <v>0.58699999999999997</v>
      </c>
      <c r="L1133" s="104">
        <f t="shared" si="314"/>
        <v>1.8014368530401932</v>
      </c>
      <c r="M1133" s="103">
        <v>0</v>
      </c>
      <c r="N1133" s="104">
        <f t="shared" si="315"/>
        <v>0</v>
      </c>
      <c r="O1133" s="103">
        <v>0</v>
      </c>
      <c r="P1133" s="104">
        <f t="shared" si="316"/>
        <v>0</v>
      </c>
      <c r="Q1133" s="103">
        <v>0.96399999999999997</v>
      </c>
      <c r="R1133" s="104">
        <f t="shared" si="305"/>
        <v>2.958407370239772</v>
      </c>
      <c r="S1133" s="103">
        <v>0</v>
      </c>
      <c r="T1133" s="104">
        <f t="shared" si="306"/>
        <v>0</v>
      </c>
      <c r="U1133" s="103">
        <v>0.312</v>
      </c>
      <c r="V1133" s="104">
        <f t="shared" si="307"/>
        <v>0.95749284182034122</v>
      </c>
      <c r="W1133" s="103">
        <v>0.46899999999999997</v>
      </c>
      <c r="X1133" s="104">
        <f t="shared" si="308"/>
        <v>1.4393081500440386</v>
      </c>
      <c r="Y1133" s="103">
        <v>0</v>
      </c>
      <c r="Z1133" s="104">
        <f t="shared" si="309"/>
        <v>0</v>
      </c>
      <c r="AA1133" s="103">
        <v>1.0109999999999999</v>
      </c>
      <c r="AB1133" s="105">
        <f t="shared" si="310"/>
        <v>3.1026450739755282</v>
      </c>
      <c r="AC1133" s="99">
        <f t="shared" si="312"/>
        <v>4.3049999999999997</v>
      </c>
      <c r="AD1133" s="105">
        <f t="shared" si="311"/>
        <v>13.211559884732592</v>
      </c>
    </row>
    <row r="1134" spans="1:30" x14ac:dyDescent="0.2">
      <c r="A1134" s="101">
        <v>39848</v>
      </c>
      <c r="B1134" s="113" t="s">
        <v>180</v>
      </c>
      <c r="C1134" s="103">
        <v>0</v>
      </c>
      <c r="D1134" s="104">
        <f t="shared" si="303"/>
        <v>0</v>
      </c>
      <c r="E1134" s="103">
        <v>0</v>
      </c>
      <c r="F1134" s="104">
        <f t="shared" si="298"/>
        <v>0</v>
      </c>
      <c r="G1134" s="103">
        <v>0</v>
      </c>
      <c r="H1134" s="104">
        <f t="shared" si="317"/>
        <v>0</v>
      </c>
      <c r="I1134" s="103">
        <v>0.96099999999999997</v>
      </c>
      <c r="J1134" s="104">
        <f t="shared" si="313"/>
        <v>2.949200708299192</v>
      </c>
      <c r="K1134" s="103">
        <v>0.58599999999999997</v>
      </c>
      <c r="L1134" s="104">
        <f t="shared" si="314"/>
        <v>1.7983679657266665</v>
      </c>
      <c r="M1134" s="103">
        <v>0</v>
      </c>
      <c r="N1134" s="104">
        <f t="shared" si="315"/>
        <v>0</v>
      </c>
      <c r="O1134" s="103">
        <v>0</v>
      </c>
      <c r="P1134" s="104">
        <f t="shared" si="316"/>
        <v>0</v>
      </c>
      <c r="Q1134" s="103">
        <v>0.95099999999999996</v>
      </c>
      <c r="R1134" s="104">
        <f t="shared" si="305"/>
        <v>2.9185118351639248</v>
      </c>
      <c r="S1134" s="103">
        <v>0</v>
      </c>
      <c r="T1134" s="104">
        <f t="shared" si="306"/>
        <v>0</v>
      </c>
      <c r="U1134" s="103">
        <v>0</v>
      </c>
      <c r="V1134" s="104">
        <f t="shared" si="307"/>
        <v>0</v>
      </c>
      <c r="W1134" s="103">
        <v>0.42</v>
      </c>
      <c r="X1134" s="104">
        <f t="shared" si="308"/>
        <v>1.2889326716812286</v>
      </c>
      <c r="Y1134" s="103">
        <v>0</v>
      </c>
      <c r="Z1134" s="104">
        <f t="shared" si="309"/>
        <v>0</v>
      </c>
      <c r="AA1134" s="103">
        <v>1.0680000000000001</v>
      </c>
      <c r="AB1134" s="105">
        <f t="shared" si="310"/>
        <v>3.2775716508465527</v>
      </c>
      <c r="AC1134" s="99">
        <f t="shared" si="312"/>
        <v>3.9859999999999998</v>
      </c>
      <c r="AD1134" s="105">
        <f t="shared" si="311"/>
        <v>12.232584831717563</v>
      </c>
    </row>
    <row r="1135" spans="1:30" x14ac:dyDescent="0.2">
      <c r="A1135" s="101">
        <v>39849</v>
      </c>
      <c r="B1135" s="113" t="s">
        <v>181</v>
      </c>
      <c r="C1135" s="103">
        <v>0</v>
      </c>
      <c r="D1135" s="104">
        <f t="shared" si="303"/>
        <v>0</v>
      </c>
      <c r="E1135" s="103">
        <v>0</v>
      </c>
      <c r="F1135" s="104">
        <f t="shared" si="298"/>
        <v>0</v>
      </c>
      <c r="G1135" s="103">
        <v>0</v>
      </c>
      <c r="H1135" s="104">
        <f t="shared" si="317"/>
        <v>0</v>
      </c>
      <c r="I1135" s="103">
        <v>0.34799999999999998</v>
      </c>
      <c r="J1135" s="104">
        <f t="shared" si="313"/>
        <v>1.0679727851073035</v>
      </c>
      <c r="K1135" s="103">
        <v>0.58799999999999997</v>
      </c>
      <c r="L1135" s="104">
        <f t="shared" si="314"/>
        <v>1.8045057403537199</v>
      </c>
      <c r="M1135" s="103">
        <v>0</v>
      </c>
      <c r="N1135" s="104">
        <f t="shared" si="315"/>
        <v>0</v>
      </c>
      <c r="O1135" s="103">
        <v>0</v>
      </c>
      <c r="P1135" s="104">
        <f t="shared" si="316"/>
        <v>0</v>
      </c>
      <c r="Q1135" s="103">
        <v>0.94</v>
      </c>
      <c r="R1135" s="104">
        <f t="shared" si="305"/>
        <v>2.8847540747151306</v>
      </c>
      <c r="S1135" s="103">
        <v>0</v>
      </c>
      <c r="T1135" s="104">
        <f t="shared" si="306"/>
        <v>0</v>
      </c>
      <c r="U1135" s="103">
        <v>0</v>
      </c>
      <c r="V1135" s="104">
        <f t="shared" si="307"/>
        <v>0</v>
      </c>
      <c r="W1135" s="103">
        <v>0.44600000000000001</v>
      </c>
      <c r="X1135" s="104">
        <f t="shared" si="308"/>
        <v>1.3687237418329237</v>
      </c>
      <c r="Y1135" s="103">
        <v>0</v>
      </c>
      <c r="Z1135" s="104">
        <f t="shared" si="309"/>
        <v>0</v>
      </c>
      <c r="AA1135" s="103">
        <v>0</v>
      </c>
      <c r="AB1135" s="105">
        <f t="shared" si="310"/>
        <v>0</v>
      </c>
      <c r="AC1135" s="99">
        <f t="shared" si="312"/>
        <v>2.3220000000000001</v>
      </c>
      <c r="AD1135" s="105">
        <f t="shared" si="311"/>
        <v>7.1259563420090775</v>
      </c>
    </row>
    <row r="1136" spans="1:30" x14ac:dyDescent="0.2">
      <c r="A1136" s="101">
        <v>39850</v>
      </c>
      <c r="B1136" s="113" t="s">
        <v>182</v>
      </c>
      <c r="C1136" s="103">
        <v>0</v>
      </c>
      <c r="D1136" s="104">
        <f t="shared" si="303"/>
        <v>0</v>
      </c>
      <c r="E1136" s="103">
        <v>0</v>
      </c>
      <c r="F1136" s="104">
        <f t="shared" si="298"/>
        <v>0</v>
      </c>
      <c r="G1136" s="103">
        <v>0</v>
      </c>
      <c r="H1136" s="104">
        <f t="shared" si="317"/>
        <v>0</v>
      </c>
      <c r="I1136" s="103">
        <v>0</v>
      </c>
      <c r="J1136" s="104">
        <f t="shared" si="313"/>
        <v>0</v>
      </c>
      <c r="K1136" s="103">
        <v>0.59199999999999997</v>
      </c>
      <c r="L1136" s="104">
        <f t="shared" si="314"/>
        <v>1.8167812896078268</v>
      </c>
      <c r="M1136" s="103">
        <v>0</v>
      </c>
      <c r="N1136" s="104">
        <f t="shared" si="315"/>
        <v>0</v>
      </c>
      <c r="O1136" s="103">
        <v>0</v>
      </c>
      <c r="P1136" s="104">
        <f t="shared" si="316"/>
        <v>0</v>
      </c>
      <c r="Q1136" s="103">
        <v>0.90500000000000003</v>
      </c>
      <c r="R1136" s="104">
        <f t="shared" si="305"/>
        <v>2.777343018741695</v>
      </c>
      <c r="S1136" s="103">
        <v>0</v>
      </c>
      <c r="T1136" s="104">
        <f t="shared" si="306"/>
        <v>0</v>
      </c>
      <c r="U1136" s="103">
        <v>0</v>
      </c>
      <c r="V1136" s="104">
        <f t="shared" si="307"/>
        <v>0</v>
      </c>
      <c r="W1136" s="103">
        <v>1.0640000000000001</v>
      </c>
      <c r="X1136" s="104">
        <f t="shared" si="308"/>
        <v>3.2652961015924458</v>
      </c>
      <c r="Y1136" s="103">
        <v>0</v>
      </c>
      <c r="Z1136" s="104">
        <f t="shared" si="309"/>
        <v>0</v>
      </c>
      <c r="AA1136" s="103">
        <v>0</v>
      </c>
      <c r="AB1136" s="105">
        <f t="shared" si="310"/>
        <v>0</v>
      </c>
      <c r="AC1136" s="99">
        <f t="shared" si="312"/>
        <v>2.5609999999999999</v>
      </c>
      <c r="AD1136" s="105">
        <f t="shared" si="311"/>
        <v>7.8594204099419676</v>
      </c>
    </row>
    <row r="1137" spans="1:30" x14ac:dyDescent="0.2">
      <c r="A1137" s="101">
        <v>39851</v>
      </c>
      <c r="B1137" s="113" t="s">
        <v>183</v>
      </c>
      <c r="C1137" s="103">
        <v>0</v>
      </c>
      <c r="D1137" s="104">
        <f t="shared" si="303"/>
        <v>0</v>
      </c>
      <c r="E1137" s="103">
        <v>0</v>
      </c>
      <c r="F1137" s="104">
        <f t="shared" si="298"/>
        <v>0</v>
      </c>
      <c r="G1137" s="103">
        <v>0</v>
      </c>
      <c r="H1137" s="104">
        <f t="shared" si="317"/>
        <v>0</v>
      </c>
      <c r="I1137" s="103">
        <v>0</v>
      </c>
      <c r="J1137" s="104">
        <f t="shared" si="313"/>
        <v>0</v>
      </c>
      <c r="K1137" s="103">
        <v>0.59599999999999997</v>
      </c>
      <c r="L1137" s="104">
        <f t="shared" si="314"/>
        <v>1.8290568388619339</v>
      </c>
      <c r="M1137" s="103">
        <v>0</v>
      </c>
      <c r="N1137" s="104">
        <f t="shared" si="315"/>
        <v>0</v>
      </c>
      <c r="O1137" s="103">
        <v>0</v>
      </c>
      <c r="P1137" s="104">
        <f t="shared" si="316"/>
        <v>0</v>
      </c>
      <c r="Q1137" s="103">
        <v>0.90200000000000002</v>
      </c>
      <c r="R1137" s="104">
        <f t="shared" si="305"/>
        <v>2.7681363568011146</v>
      </c>
      <c r="S1137" s="103">
        <v>0</v>
      </c>
      <c r="T1137" s="104">
        <f t="shared" si="306"/>
        <v>0</v>
      </c>
      <c r="U1137" s="103">
        <v>0</v>
      </c>
      <c r="V1137" s="104">
        <f t="shared" si="307"/>
        <v>0</v>
      </c>
      <c r="W1137" s="103">
        <v>1.216</v>
      </c>
      <c r="X1137" s="104">
        <f t="shared" si="308"/>
        <v>3.7317669732485093</v>
      </c>
      <c r="Y1137" s="103">
        <v>0</v>
      </c>
      <c r="Z1137" s="104">
        <f t="shared" si="309"/>
        <v>0</v>
      </c>
      <c r="AA1137" s="103">
        <v>0</v>
      </c>
      <c r="AB1137" s="105">
        <f t="shared" si="310"/>
        <v>0</v>
      </c>
      <c r="AC1137" s="99">
        <f t="shared" si="312"/>
        <v>2.714</v>
      </c>
      <c r="AD1137" s="105">
        <f t="shared" si="311"/>
        <v>8.3289601689115571</v>
      </c>
    </row>
    <row r="1138" spans="1:30" x14ac:dyDescent="0.2">
      <c r="A1138" s="101">
        <v>39852</v>
      </c>
      <c r="B1138" s="113" t="s">
        <v>184</v>
      </c>
      <c r="C1138" s="103">
        <v>0</v>
      </c>
      <c r="D1138" s="104">
        <f t="shared" si="303"/>
        <v>0</v>
      </c>
      <c r="E1138" s="103">
        <v>0</v>
      </c>
      <c r="F1138" s="104">
        <f t="shared" si="298"/>
        <v>0</v>
      </c>
      <c r="G1138" s="103">
        <v>0</v>
      </c>
      <c r="H1138" s="104">
        <f t="shared" si="317"/>
        <v>0</v>
      </c>
      <c r="I1138" s="103">
        <v>0</v>
      </c>
      <c r="J1138" s="104">
        <f t="shared" si="313"/>
        <v>0</v>
      </c>
      <c r="K1138" s="103">
        <v>0.59799999999999998</v>
      </c>
      <c r="L1138" s="104">
        <f t="shared" si="314"/>
        <v>1.8351946134889874</v>
      </c>
      <c r="M1138" s="103">
        <v>0</v>
      </c>
      <c r="N1138" s="104">
        <f t="shared" si="315"/>
        <v>0</v>
      </c>
      <c r="O1138" s="103">
        <v>0</v>
      </c>
      <c r="P1138" s="104">
        <f t="shared" si="316"/>
        <v>0</v>
      </c>
      <c r="Q1138" s="103">
        <v>0.92200000000000004</v>
      </c>
      <c r="R1138" s="104">
        <f t="shared" si="305"/>
        <v>2.8295141030716495</v>
      </c>
      <c r="S1138" s="103">
        <v>0</v>
      </c>
      <c r="T1138" s="104">
        <f t="shared" si="306"/>
        <v>0</v>
      </c>
      <c r="U1138" s="103">
        <v>0</v>
      </c>
      <c r="V1138" s="104">
        <f t="shared" si="307"/>
        <v>0</v>
      </c>
      <c r="W1138" s="103">
        <v>1.216</v>
      </c>
      <c r="X1138" s="104">
        <f t="shared" si="308"/>
        <v>3.7317669732485093</v>
      </c>
      <c r="Y1138" s="103">
        <v>0</v>
      </c>
      <c r="Z1138" s="104">
        <f t="shared" si="309"/>
        <v>0</v>
      </c>
      <c r="AA1138" s="103">
        <v>0</v>
      </c>
      <c r="AB1138" s="105">
        <f t="shared" si="310"/>
        <v>0</v>
      </c>
      <c r="AC1138" s="99">
        <f t="shared" si="312"/>
        <v>2.7359999999999998</v>
      </c>
      <c r="AD1138" s="105">
        <f t="shared" si="311"/>
        <v>8.3964756898091437</v>
      </c>
    </row>
    <row r="1139" spans="1:30" x14ac:dyDescent="0.2">
      <c r="A1139" s="101">
        <v>39853</v>
      </c>
      <c r="B1139" s="113" t="s">
        <v>185</v>
      </c>
      <c r="C1139" s="103">
        <v>0</v>
      </c>
      <c r="D1139" s="104">
        <f t="shared" si="303"/>
        <v>0</v>
      </c>
      <c r="E1139" s="103">
        <v>0</v>
      </c>
      <c r="F1139" s="104">
        <f t="shared" si="298"/>
        <v>0</v>
      </c>
      <c r="G1139" s="103">
        <v>0</v>
      </c>
      <c r="H1139" s="104">
        <f t="shared" si="317"/>
        <v>0</v>
      </c>
      <c r="I1139" s="103">
        <v>0.501</v>
      </c>
      <c r="J1139" s="104">
        <f t="shared" si="313"/>
        <v>1.537512544076894</v>
      </c>
      <c r="K1139" s="103">
        <v>0.59799999999999998</v>
      </c>
      <c r="L1139" s="104">
        <f t="shared" si="314"/>
        <v>1.8351946134889874</v>
      </c>
      <c r="M1139" s="103">
        <v>0</v>
      </c>
      <c r="N1139" s="104">
        <f t="shared" si="315"/>
        <v>0</v>
      </c>
      <c r="O1139" s="103">
        <v>0</v>
      </c>
      <c r="P1139" s="104">
        <f t="shared" si="316"/>
        <v>0</v>
      </c>
      <c r="Q1139" s="103">
        <v>0.92900000000000005</v>
      </c>
      <c r="R1139" s="104">
        <f t="shared" si="305"/>
        <v>2.8509963142663364</v>
      </c>
      <c r="S1139" s="103">
        <v>0</v>
      </c>
      <c r="T1139" s="104">
        <f t="shared" si="306"/>
        <v>0</v>
      </c>
      <c r="U1139" s="103">
        <v>0.58299999999999996</v>
      </c>
      <c r="V1139" s="104">
        <f t="shared" si="307"/>
        <v>1.7891613037860863</v>
      </c>
      <c r="W1139" s="103">
        <v>1.206</v>
      </c>
      <c r="X1139" s="104">
        <f t="shared" si="308"/>
        <v>3.701078100113242</v>
      </c>
      <c r="Y1139" s="103">
        <v>0.35399999999999998</v>
      </c>
      <c r="Z1139" s="104">
        <f t="shared" si="309"/>
        <v>1.0863861089884641</v>
      </c>
      <c r="AA1139" s="103">
        <v>0</v>
      </c>
      <c r="AB1139" s="105">
        <f t="shared" si="310"/>
        <v>0</v>
      </c>
      <c r="AC1139" s="99">
        <f t="shared" si="312"/>
        <v>4.1709999999999994</v>
      </c>
      <c r="AD1139" s="105">
        <f t="shared" si="311"/>
        <v>12.800328984720009</v>
      </c>
    </row>
    <row r="1140" spans="1:30" x14ac:dyDescent="0.2">
      <c r="A1140" s="101">
        <v>39854</v>
      </c>
      <c r="B1140" s="113" t="s">
        <v>186</v>
      </c>
      <c r="C1140" s="103">
        <v>0</v>
      </c>
      <c r="D1140" s="104">
        <f t="shared" si="303"/>
        <v>0</v>
      </c>
      <c r="E1140" s="103">
        <v>0</v>
      </c>
      <c r="F1140" s="104">
        <f t="shared" si="298"/>
        <v>0</v>
      </c>
      <c r="G1140" s="103">
        <v>0</v>
      </c>
      <c r="H1140" s="104">
        <f t="shared" si="317"/>
        <v>0</v>
      </c>
      <c r="I1140" s="103">
        <v>0.875</v>
      </c>
      <c r="J1140" s="104">
        <f t="shared" si="313"/>
        <v>2.6852763993358928</v>
      </c>
      <c r="K1140" s="103">
        <v>0.59599999999999997</v>
      </c>
      <c r="L1140" s="104">
        <f t="shared" si="314"/>
        <v>1.8290568388619339</v>
      </c>
      <c r="M1140" s="103">
        <v>0</v>
      </c>
      <c r="N1140" s="104">
        <f t="shared" si="315"/>
        <v>0</v>
      </c>
      <c r="O1140" s="103">
        <v>0</v>
      </c>
      <c r="P1140" s="104">
        <f t="shared" si="316"/>
        <v>0</v>
      </c>
      <c r="Q1140" s="103">
        <v>0.70799999999999996</v>
      </c>
      <c r="R1140" s="104">
        <f t="shared" si="305"/>
        <v>2.1727722179769282</v>
      </c>
      <c r="S1140" s="103">
        <v>0</v>
      </c>
      <c r="T1140" s="104">
        <f t="shared" si="306"/>
        <v>0</v>
      </c>
      <c r="U1140" s="103">
        <v>0.315</v>
      </c>
      <c r="V1140" s="104">
        <f t="shared" si="307"/>
        <v>0.9666995037609214</v>
      </c>
      <c r="W1140" s="103">
        <v>1.2070000000000001</v>
      </c>
      <c r="X1140" s="104">
        <f t="shared" si="308"/>
        <v>3.7041469874267685</v>
      </c>
      <c r="Y1140" s="103">
        <v>0.16900000000000001</v>
      </c>
      <c r="Z1140" s="104">
        <f t="shared" si="309"/>
        <v>0.51864195598601814</v>
      </c>
      <c r="AA1140" s="103">
        <v>0</v>
      </c>
      <c r="AB1140" s="105">
        <f t="shared" si="310"/>
        <v>0</v>
      </c>
      <c r="AC1140" s="99">
        <f t="shared" si="312"/>
        <v>3.8700000000000006</v>
      </c>
      <c r="AD1140" s="105">
        <f t="shared" si="311"/>
        <v>11.876593903348464</v>
      </c>
    </row>
    <row r="1141" spans="1:30" x14ac:dyDescent="0.2">
      <c r="A1141" s="101">
        <v>39855</v>
      </c>
      <c r="B1141" s="113" t="s">
        <v>187</v>
      </c>
      <c r="C1141" s="103">
        <v>0</v>
      </c>
      <c r="D1141" s="104">
        <f t="shared" si="303"/>
        <v>0</v>
      </c>
      <c r="E1141" s="103">
        <v>0</v>
      </c>
      <c r="F1141" s="104">
        <f t="shared" si="298"/>
        <v>0</v>
      </c>
      <c r="G1141" s="103">
        <v>0</v>
      </c>
      <c r="H1141" s="104">
        <f t="shared" si="317"/>
        <v>0</v>
      </c>
      <c r="I1141" s="103">
        <v>0</v>
      </c>
      <c r="J1141" s="104">
        <f t="shared" si="313"/>
        <v>0</v>
      </c>
      <c r="K1141" s="103">
        <v>0.59899999999999998</v>
      </c>
      <c r="L1141" s="104">
        <f t="shared" si="314"/>
        <v>1.8382635008025141</v>
      </c>
      <c r="M1141" s="103">
        <v>0</v>
      </c>
      <c r="N1141" s="104">
        <f t="shared" si="315"/>
        <v>0</v>
      </c>
      <c r="O1141" s="103">
        <v>0</v>
      </c>
      <c r="P1141" s="104">
        <f t="shared" si="316"/>
        <v>0</v>
      </c>
      <c r="Q1141" s="103">
        <v>0.93600000000000005</v>
      </c>
      <c r="R1141" s="104">
        <f t="shared" si="305"/>
        <v>2.8724785254610237</v>
      </c>
      <c r="S1141" s="103">
        <v>0</v>
      </c>
      <c r="T1141" s="104">
        <f t="shared" si="306"/>
        <v>0</v>
      </c>
      <c r="U1141" s="103">
        <v>0</v>
      </c>
      <c r="V1141" s="104">
        <f t="shared" si="307"/>
        <v>0</v>
      </c>
      <c r="W1141" s="103">
        <v>1.2130000000000001</v>
      </c>
      <c r="X1141" s="104">
        <f t="shared" si="308"/>
        <v>3.7225603113079293</v>
      </c>
      <c r="Y1141" s="103">
        <v>0</v>
      </c>
      <c r="Z1141" s="104">
        <f t="shared" si="309"/>
        <v>0</v>
      </c>
      <c r="AA1141" s="103">
        <v>0</v>
      </c>
      <c r="AB1141" s="105">
        <f t="shared" si="310"/>
        <v>0</v>
      </c>
      <c r="AC1141" s="99">
        <f t="shared" si="312"/>
        <v>2.7480000000000002</v>
      </c>
      <c r="AD1141" s="105">
        <f t="shared" si="311"/>
        <v>8.4333023375714671</v>
      </c>
    </row>
    <row r="1142" spans="1:30" x14ac:dyDescent="0.2">
      <c r="A1142" s="101">
        <v>39856</v>
      </c>
      <c r="B1142" s="113" t="s">
        <v>188</v>
      </c>
      <c r="C1142" s="103">
        <v>0</v>
      </c>
      <c r="D1142" s="104">
        <f t="shared" si="303"/>
        <v>0</v>
      </c>
      <c r="E1142" s="103">
        <v>0</v>
      </c>
      <c r="F1142" s="104">
        <f t="shared" si="298"/>
        <v>0</v>
      </c>
      <c r="G1142" s="103">
        <v>0</v>
      </c>
      <c r="H1142" s="104">
        <f t="shared" si="317"/>
        <v>0</v>
      </c>
      <c r="I1142" s="103">
        <v>0</v>
      </c>
      <c r="J1142" s="104">
        <f t="shared" si="313"/>
        <v>0</v>
      </c>
      <c r="K1142" s="103">
        <v>0.6</v>
      </c>
      <c r="L1142" s="104">
        <f t="shared" si="314"/>
        <v>1.8413323881160408</v>
      </c>
      <c r="M1142" s="103">
        <v>7.8E-2</v>
      </c>
      <c r="N1142" s="104">
        <f t="shared" si="315"/>
        <v>0.23937321045508531</v>
      </c>
      <c r="O1142" s="103">
        <v>0</v>
      </c>
      <c r="P1142" s="104">
        <f t="shared" si="316"/>
        <v>0</v>
      </c>
      <c r="Q1142" s="103">
        <v>0.92700000000000005</v>
      </c>
      <c r="R1142" s="104">
        <f t="shared" si="305"/>
        <v>2.8448585396392829</v>
      </c>
      <c r="S1142" s="103">
        <v>0</v>
      </c>
      <c r="T1142" s="104">
        <f t="shared" si="306"/>
        <v>0</v>
      </c>
      <c r="U1142" s="103">
        <v>0</v>
      </c>
      <c r="V1142" s="104">
        <f t="shared" si="307"/>
        <v>0</v>
      </c>
      <c r="W1142" s="103">
        <v>0.55600000000000005</v>
      </c>
      <c r="X1142" s="104">
        <f t="shared" si="308"/>
        <v>1.7063013463208645</v>
      </c>
      <c r="Y1142" s="103">
        <v>0</v>
      </c>
      <c r="Z1142" s="104">
        <f t="shared" si="309"/>
        <v>0</v>
      </c>
      <c r="AA1142" s="103">
        <v>0</v>
      </c>
      <c r="AB1142" s="105">
        <f t="shared" si="310"/>
        <v>0</v>
      </c>
      <c r="AC1142" s="99">
        <f t="shared" si="312"/>
        <v>2.161</v>
      </c>
      <c r="AD1142" s="105">
        <f t="shared" si="311"/>
        <v>6.6318654845312732</v>
      </c>
    </row>
    <row r="1143" spans="1:30" x14ac:dyDescent="0.2">
      <c r="A1143" s="101">
        <v>39857</v>
      </c>
      <c r="B1143" s="113" t="s">
        <v>189</v>
      </c>
      <c r="C1143" s="103">
        <v>0</v>
      </c>
      <c r="D1143" s="104">
        <f t="shared" si="303"/>
        <v>0</v>
      </c>
      <c r="E1143" s="103">
        <v>0</v>
      </c>
      <c r="F1143" s="104">
        <f t="shared" si="298"/>
        <v>0</v>
      </c>
      <c r="G1143" s="103">
        <v>0</v>
      </c>
      <c r="H1143" s="104">
        <f t="shared" si="317"/>
        <v>0</v>
      </c>
      <c r="I1143" s="103">
        <v>0</v>
      </c>
      <c r="J1143" s="104">
        <f t="shared" si="313"/>
        <v>0</v>
      </c>
      <c r="K1143" s="103">
        <v>0.60199999999999998</v>
      </c>
      <c r="L1143" s="104">
        <f t="shared" si="314"/>
        <v>1.8474701627430943</v>
      </c>
      <c r="M1143" s="103">
        <v>0</v>
      </c>
      <c r="N1143" s="104">
        <f t="shared" si="315"/>
        <v>0</v>
      </c>
      <c r="O1143" s="103">
        <v>0</v>
      </c>
      <c r="P1143" s="104">
        <f t="shared" si="316"/>
        <v>0</v>
      </c>
      <c r="Q1143" s="103">
        <v>0.92</v>
      </c>
      <c r="R1143" s="104">
        <f t="shared" si="305"/>
        <v>2.8233763284445956</v>
      </c>
      <c r="S1143" s="103">
        <v>0</v>
      </c>
      <c r="T1143" s="104">
        <f t="shared" si="306"/>
        <v>0</v>
      </c>
      <c r="U1143" s="103">
        <v>0</v>
      </c>
      <c r="V1143" s="104">
        <f t="shared" si="307"/>
        <v>0</v>
      </c>
      <c r="W1143" s="103">
        <v>1.216</v>
      </c>
      <c r="X1143" s="104">
        <f t="shared" si="308"/>
        <v>3.7317669732485093</v>
      </c>
      <c r="Y1143" s="103">
        <v>0</v>
      </c>
      <c r="Z1143" s="104">
        <f t="shared" si="309"/>
        <v>0</v>
      </c>
      <c r="AA1143" s="103">
        <v>0</v>
      </c>
      <c r="AB1143" s="105">
        <f t="shared" si="310"/>
        <v>0</v>
      </c>
      <c r="AC1143" s="99">
        <f t="shared" si="312"/>
        <v>2.738</v>
      </c>
      <c r="AD1143" s="105">
        <f t="shared" si="311"/>
        <v>8.4026134644361985</v>
      </c>
    </row>
    <row r="1144" spans="1:30" x14ac:dyDescent="0.2">
      <c r="A1144" s="101">
        <v>39858</v>
      </c>
      <c r="B1144" s="113" t="s">
        <v>190</v>
      </c>
      <c r="C1144" s="103">
        <v>0</v>
      </c>
      <c r="D1144" s="104">
        <f t="shared" si="303"/>
        <v>0</v>
      </c>
      <c r="E1144" s="103">
        <v>0</v>
      </c>
      <c r="F1144" s="104">
        <f t="shared" si="298"/>
        <v>0</v>
      </c>
      <c r="G1144" s="103">
        <v>0</v>
      </c>
      <c r="H1144" s="104">
        <f t="shared" si="317"/>
        <v>0</v>
      </c>
      <c r="I1144" s="103">
        <v>0</v>
      </c>
      <c r="J1144" s="104">
        <f t="shared" si="313"/>
        <v>0</v>
      </c>
      <c r="K1144" s="103">
        <v>0.60499999999999998</v>
      </c>
      <c r="L1144" s="104">
        <f t="shared" si="314"/>
        <v>1.8566768246836745</v>
      </c>
      <c r="M1144" s="103">
        <v>0</v>
      </c>
      <c r="N1144" s="104">
        <f t="shared" si="315"/>
        <v>0</v>
      </c>
      <c r="O1144" s="103">
        <v>0</v>
      </c>
      <c r="P1144" s="104">
        <f t="shared" si="316"/>
        <v>0</v>
      </c>
      <c r="Q1144" s="103">
        <v>0.91200000000000003</v>
      </c>
      <c r="R1144" s="104">
        <f t="shared" si="305"/>
        <v>2.7988252299363818</v>
      </c>
      <c r="S1144" s="103">
        <v>0</v>
      </c>
      <c r="T1144" s="104">
        <f t="shared" si="306"/>
        <v>0</v>
      </c>
      <c r="U1144" s="103">
        <v>0</v>
      </c>
      <c r="V1144" s="104">
        <f t="shared" si="307"/>
        <v>0</v>
      </c>
      <c r="W1144" s="103">
        <v>1.214</v>
      </c>
      <c r="X1144" s="104">
        <f t="shared" si="308"/>
        <v>3.7256291986214558</v>
      </c>
      <c r="Y1144" s="103">
        <v>0</v>
      </c>
      <c r="Z1144" s="104">
        <f t="shared" si="309"/>
        <v>0</v>
      </c>
      <c r="AA1144" s="103">
        <v>0</v>
      </c>
      <c r="AB1144" s="105">
        <f t="shared" si="310"/>
        <v>0</v>
      </c>
      <c r="AC1144" s="99">
        <f t="shared" si="312"/>
        <v>2.7309999999999999</v>
      </c>
      <c r="AD1144" s="105">
        <f t="shared" si="311"/>
        <v>8.381131253241513</v>
      </c>
    </row>
    <row r="1145" spans="1:30" x14ac:dyDescent="0.2">
      <c r="A1145" s="101">
        <v>39859</v>
      </c>
      <c r="B1145" s="113" t="s">
        <v>191</v>
      </c>
      <c r="C1145" s="103">
        <v>0</v>
      </c>
      <c r="D1145" s="104">
        <f t="shared" si="303"/>
        <v>0</v>
      </c>
      <c r="E1145" s="103">
        <v>0</v>
      </c>
      <c r="F1145" s="104">
        <f t="shared" si="298"/>
        <v>0</v>
      </c>
      <c r="G1145" s="103">
        <v>0</v>
      </c>
      <c r="H1145" s="104">
        <f t="shared" si="317"/>
        <v>0</v>
      </c>
      <c r="I1145" s="103">
        <v>0</v>
      </c>
      <c r="J1145" s="104">
        <f t="shared" si="313"/>
        <v>0</v>
      </c>
      <c r="K1145" s="103">
        <v>0.60499999999999998</v>
      </c>
      <c r="L1145" s="104">
        <f t="shared" si="314"/>
        <v>1.8566768246836745</v>
      </c>
      <c r="M1145" s="103">
        <v>0</v>
      </c>
      <c r="N1145" s="104">
        <f t="shared" si="315"/>
        <v>0</v>
      </c>
      <c r="O1145" s="103">
        <v>0</v>
      </c>
      <c r="P1145" s="104">
        <f t="shared" si="316"/>
        <v>0</v>
      </c>
      <c r="Q1145" s="103">
        <v>0.91400000000000003</v>
      </c>
      <c r="R1145" s="104">
        <f t="shared" si="305"/>
        <v>2.8049630045634353</v>
      </c>
      <c r="S1145" s="103">
        <v>0</v>
      </c>
      <c r="T1145" s="104">
        <f t="shared" si="306"/>
        <v>0</v>
      </c>
      <c r="U1145" s="103">
        <v>0</v>
      </c>
      <c r="V1145" s="104">
        <f t="shared" si="307"/>
        <v>0</v>
      </c>
      <c r="W1145" s="103">
        <v>1.2110000000000001</v>
      </c>
      <c r="X1145" s="104">
        <f t="shared" si="308"/>
        <v>3.7164225366808754</v>
      </c>
      <c r="Y1145" s="103">
        <v>0</v>
      </c>
      <c r="Z1145" s="104">
        <f t="shared" si="309"/>
        <v>0</v>
      </c>
      <c r="AA1145" s="103">
        <v>0</v>
      </c>
      <c r="AB1145" s="105">
        <f t="shared" si="310"/>
        <v>0</v>
      </c>
      <c r="AC1145" s="99">
        <f t="shared" si="312"/>
        <v>2.7300000000000004</v>
      </c>
      <c r="AD1145" s="105">
        <f t="shared" si="311"/>
        <v>8.3780623659279865</v>
      </c>
    </row>
    <row r="1146" spans="1:30" x14ac:dyDescent="0.2">
      <c r="A1146" s="101">
        <v>39860</v>
      </c>
      <c r="B1146" s="113" t="s">
        <v>192</v>
      </c>
      <c r="C1146" s="103">
        <v>0</v>
      </c>
      <c r="D1146" s="104">
        <f t="shared" si="303"/>
        <v>0</v>
      </c>
      <c r="E1146" s="103">
        <v>0</v>
      </c>
      <c r="F1146" s="104">
        <f t="shared" si="298"/>
        <v>0</v>
      </c>
      <c r="G1146" s="103">
        <v>0</v>
      </c>
      <c r="H1146" s="104">
        <f t="shared" si="317"/>
        <v>0</v>
      </c>
      <c r="I1146" s="103">
        <v>0</v>
      </c>
      <c r="J1146" s="104">
        <f t="shared" si="313"/>
        <v>0</v>
      </c>
      <c r="K1146" s="103">
        <v>0.60699999999999998</v>
      </c>
      <c r="L1146" s="104">
        <f t="shared" si="314"/>
        <v>1.8628145993107279</v>
      </c>
      <c r="M1146" s="103">
        <v>0</v>
      </c>
      <c r="N1146" s="104">
        <f t="shared" si="315"/>
        <v>0</v>
      </c>
      <c r="O1146" s="103">
        <v>0</v>
      </c>
      <c r="P1146" s="104">
        <f t="shared" si="316"/>
        <v>0</v>
      </c>
      <c r="Q1146" s="103">
        <v>0.90700000000000003</v>
      </c>
      <c r="R1146" s="104">
        <f t="shared" si="305"/>
        <v>2.7834807933687484</v>
      </c>
      <c r="S1146" s="103">
        <v>0</v>
      </c>
      <c r="T1146" s="104">
        <f t="shared" si="306"/>
        <v>0</v>
      </c>
      <c r="U1146" s="103">
        <v>0</v>
      </c>
      <c r="V1146" s="104">
        <f t="shared" si="307"/>
        <v>0</v>
      </c>
      <c r="W1146" s="103">
        <v>1.212</v>
      </c>
      <c r="X1146" s="104">
        <f t="shared" si="308"/>
        <v>3.7194914239944024</v>
      </c>
      <c r="Y1146" s="103">
        <v>0</v>
      </c>
      <c r="Z1146" s="104">
        <f t="shared" si="309"/>
        <v>0</v>
      </c>
      <c r="AA1146" s="103">
        <v>0</v>
      </c>
      <c r="AB1146" s="105">
        <f t="shared" si="310"/>
        <v>0</v>
      </c>
      <c r="AC1146" s="99">
        <f t="shared" si="312"/>
        <v>2.726</v>
      </c>
      <c r="AD1146" s="105">
        <f t="shared" si="311"/>
        <v>8.3657868166738787</v>
      </c>
    </row>
    <row r="1147" spans="1:30" x14ac:dyDescent="0.2">
      <c r="A1147" s="101">
        <v>39861</v>
      </c>
      <c r="B1147" s="113" t="s">
        <v>193</v>
      </c>
      <c r="C1147" s="103">
        <v>0</v>
      </c>
      <c r="D1147" s="104">
        <f t="shared" si="303"/>
        <v>0</v>
      </c>
      <c r="E1147" s="103">
        <v>0</v>
      </c>
      <c r="F1147" s="104">
        <f t="shared" si="298"/>
        <v>0</v>
      </c>
      <c r="G1147" s="103">
        <v>2E-3</v>
      </c>
      <c r="H1147" s="104">
        <f t="shared" si="317"/>
        <v>6.1377746270534694E-3</v>
      </c>
      <c r="I1147" s="103">
        <v>0</v>
      </c>
      <c r="J1147" s="104">
        <f t="shared" si="313"/>
        <v>0</v>
      </c>
      <c r="K1147" s="103">
        <v>0.60699999999999998</v>
      </c>
      <c r="L1147" s="104">
        <f t="shared" si="314"/>
        <v>1.8628145993107279</v>
      </c>
      <c r="M1147" s="103">
        <v>0</v>
      </c>
      <c r="N1147" s="104">
        <f t="shared" si="315"/>
        <v>0</v>
      </c>
      <c r="O1147" s="103">
        <v>0</v>
      </c>
      <c r="P1147" s="104">
        <f t="shared" si="316"/>
        <v>0</v>
      </c>
      <c r="Q1147" s="103">
        <v>0.90800000000000003</v>
      </c>
      <c r="R1147" s="104">
        <f t="shared" si="305"/>
        <v>2.7865496806822749</v>
      </c>
      <c r="S1147" s="103">
        <v>0</v>
      </c>
      <c r="T1147" s="104">
        <f t="shared" si="306"/>
        <v>0</v>
      </c>
      <c r="U1147" s="103">
        <v>0</v>
      </c>
      <c r="V1147" s="104">
        <f t="shared" si="307"/>
        <v>0</v>
      </c>
      <c r="W1147" s="103">
        <v>1.21</v>
      </c>
      <c r="X1147" s="104">
        <f t="shared" si="308"/>
        <v>3.7133536493673489</v>
      </c>
      <c r="Y1147" s="103">
        <v>0</v>
      </c>
      <c r="Z1147" s="104">
        <f t="shared" si="309"/>
        <v>0</v>
      </c>
      <c r="AA1147" s="103">
        <v>0</v>
      </c>
      <c r="AB1147" s="105">
        <f t="shared" si="310"/>
        <v>0</v>
      </c>
      <c r="AC1147" s="99">
        <f t="shared" si="312"/>
        <v>2.7269999999999999</v>
      </c>
      <c r="AD1147" s="105">
        <f t="shared" si="311"/>
        <v>8.3688557039874052</v>
      </c>
    </row>
    <row r="1148" spans="1:30" x14ac:dyDescent="0.2">
      <c r="A1148" s="101">
        <v>39862</v>
      </c>
      <c r="B1148" s="113" t="s">
        <v>194</v>
      </c>
      <c r="C1148" s="103">
        <v>0</v>
      </c>
      <c r="D1148" s="104">
        <f t="shared" si="303"/>
        <v>0</v>
      </c>
      <c r="E1148" s="103">
        <v>0</v>
      </c>
      <c r="F1148" s="104">
        <f t="shared" si="298"/>
        <v>0</v>
      </c>
      <c r="G1148" s="103">
        <v>0</v>
      </c>
      <c r="H1148" s="104">
        <f t="shared" si="317"/>
        <v>0</v>
      </c>
      <c r="I1148" s="103">
        <v>0</v>
      </c>
      <c r="J1148" s="104">
        <f t="shared" si="313"/>
        <v>0</v>
      </c>
      <c r="K1148" s="103">
        <v>0.60799999999999998</v>
      </c>
      <c r="L1148" s="104">
        <f t="shared" si="314"/>
        <v>1.8658834866242546</v>
      </c>
      <c r="M1148" s="103">
        <v>0</v>
      </c>
      <c r="N1148" s="104">
        <f t="shared" si="315"/>
        <v>0</v>
      </c>
      <c r="O1148" s="103">
        <v>0</v>
      </c>
      <c r="P1148" s="104">
        <f t="shared" si="316"/>
        <v>0</v>
      </c>
      <c r="Q1148" s="103">
        <v>0.92200000000000004</v>
      </c>
      <c r="R1148" s="104">
        <f t="shared" si="305"/>
        <v>2.8295141030716495</v>
      </c>
      <c r="S1148" s="103">
        <v>0</v>
      </c>
      <c r="T1148" s="104">
        <f t="shared" si="306"/>
        <v>0</v>
      </c>
      <c r="U1148" s="103">
        <v>0</v>
      </c>
      <c r="V1148" s="104">
        <f t="shared" si="307"/>
        <v>0</v>
      </c>
      <c r="W1148" s="103">
        <v>1.21</v>
      </c>
      <c r="X1148" s="104">
        <f t="shared" si="308"/>
        <v>3.7133536493673489</v>
      </c>
      <c r="Y1148" s="103">
        <v>0</v>
      </c>
      <c r="Z1148" s="104">
        <f t="shared" si="309"/>
        <v>0</v>
      </c>
      <c r="AA1148" s="103">
        <v>0</v>
      </c>
      <c r="AB1148" s="105">
        <f t="shared" si="310"/>
        <v>0</v>
      </c>
      <c r="AC1148" s="99">
        <f t="shared" si="312"/>
        <v>2.74</v>
      </c>
      <c r="AD1148" s="105">
        <f t="shared" si="311"/>
        <v>8.4087512390632533</v>
      </c>
    </row>
    <row r="1149" spans="1:30" x14ac:dyDescent="0.2">
      <c r="A1149" s="101">
        <v>39863</v>
      </c>
      <c r="B1149" s="113" t="s">
        <v>195</v>
      </c>
      <c r="C1149" s="103">
        <v>0</v>
      </c>
      <c r="D1149" s="104">
        <f t="shared" si="303"/>
        <v>0</v>
      </c>
      <c r="E1149" s="103">
        <v>0</v>
      </c>
      <c r="F1149" s="104">
        <f t="shared" si="298"/>
        <v>0</v>
      </c>
      <c r="G1149" s="103">
        <v>0</v>
      </c>
      <c r="H1149" s="104">
        <f t="shared" si="317"/>
        <v>0</v>
      </c>
      <c r="I1149" s="103">
        <v>0</v>
      </c>
      <c r="J1149" s="104">
        <f t="shared" si="313"/>
        <v>0</v>
      </c>
      <c r="K1149" s="103">
        <v>0.60899999999999999</v>
      </c>
      <c r="L1149" s="104">
        <f t="shared" si="314"/>
        <v>1.8689523739377814</v>
      </c>
      <c r="M1149" s="103">
        <v>0</v>
      </c>
      <c r="N1149" s="104">
        <f t="shared" si="315"/>
        <v>0</v>
      </c>
      <c r="O1149" s="103">
        <v>0</v>
      </c>
      <c r="P1149" s="104">
        <f t="shared" si="316"/>
        <v>0</v>
      </c>
      <c r="Q1149" s="103">
        <v>0.91900000000000004</v>
      </c>
      <c r="R1149" s="104">
        <f t="shared" si="305"/>
        <v>2.8203074411310691</v>
      </c>
      <c r="S1149" s="103">
        <v>0</v>
      </c>
      <c r="T1149" s="104">
        <f t="shared" si="306"/>
        <v>0</v>
      </c>
      <c r="U1149" s="103">
        <v>0</v>
      </c>
      <c r="V1149" s="104">
        <f t="shared" si="307"/>
        <v>0</v>
      </c>
      <c r="W1149" s="103">
        <v>1.208</v>
      </c>
      <c r="X1149" s="104">
        <f t="shared" si="308"/>
        <v>3.7072158747402955</v>
      </c>
      <c r="Y1149" s="103">
        <v>0</v>
      </c>
      <c r="Z1149" s="104">
        <f t="shared" si="309"/>
        <v>0</v>
      </c>
      <c r="AA1149" s="103">
        <v>0</v>
      </c>
      <c r="AB1149" s="105">
        <f t="shared" si="310"/>
        <v>0</v>
      </c>
      <c r="AC1149" s="99">
        <f t="shared" si="312"/>
        <v>2.7359999999999998</v>
      </c>
      <c r="AD1149" s="105">
        <f t="shared" si="311"/>
        <v>8.3964756898091437</v>
      </c>
    </row>
    <row r="1150" spans="1:30" x14ac:dyDescent="0.2">
      <c r="A1150" s="101">
        <v>39864</v>
      </c>
      <c r="B1150" s="113" t="s">
        <v>196</v>
      </c>
      <c r="C1150" s="103">
        <v>0</v>
      </c>
      <c r="D1150" s="104">
        <f t="shared" si="303"/>
        <v>0</v>
      </c>
      <c r="E1150" s="103">
        <v>0</v>
      </c>
      <c r="F1150" s="104">
        <f t="shared" si="298"/>
        <v>0</v>
      </c>
      <c r="G1150" s="103">
        <v>0.42699999999999999</v>
      </c>
      <c r="H1150" s="104">
        <f t="shared" si="317"/>
        <v>1.3104148828759157</v>
      </c>
      <c r="I1150" s="103">
        <v>0</v>
      </c>
      <c r="J1150" s="104">
        <f t="shared" si="313"/>
        <v>0</v>
      </c>
      <c r="K1150" s="103">
        <v>0.25900000000000001</v>
      </c>
      <c r="L1150" s="104">
        <f t="shared" si="314"/>
        <v>0.79484181420342426</v>
      </c>
      <c r="M1150" s="103">
        <v>0</v>
      </c>
      <c r="N1150" s="104">
        <f t="shared" si="315"/>
        <v>0</v>
      </c>
      <c r="O1150" s="103">
        <v>0</v>
      </c>
      <c r="P1150" s="104">
        <f t="shared" si="316"/>
        <v>0</v>
      </c>
      <c r="Q1150" s="103">
        <v>0.90900000000000003</v>
      </c>
      <c r="R1150" s="104">
        <f t="shared" si="305"/>
        <v>2.7896185679958019</v>
      </c>
      <c r="S1150" s="103">
        <v>0</v>
      </c>
      <c r="T1150" s="104">
        <f t="shared" si="306"/>
        <v>0</v>
      </c>
      <c r="U1150" s="103">
        <v>0</v>
      </c>
      <c r="V1150" s="104">
        <f t="shared" si="307"/>
        <v>0</v>
      </c>
      <c r="W1150" s="103">
        <v>1.2090000000000001</v>
      </c>
      <c r="X1150" s="104">
        <f t="shared" si="308"/>
        <v>3.710284762053822</v>
      </c>
      <c r="Y1150" s="103">
        <v>0</v>
      </c>
      <c r="Z1150" s="104">
        <f t="shared" si="309"/>
        <v>0</v>
      </c>
      <c r="AA1150" s="103">
        <v>0</v>
      </c>
      <c r="AB1150" s="105">
        <f t="shared" si="310"/>
        <v>0</v>
      </c>
      <c r="AC1150" s="99">
        <f t="shared" si="312"/>
        <v>2.8040000000000003</v>
      </c>
      <c r="AD1150" s="105">
        <f t="shared" si="311"/>
        <v>8.6051600271289654</v>
      </c>
    </row>
    <row r="1151" spans="1:30" x14ac:dyDescent="0.2">
      <c r="A1151" s="101">
        <v>39865</v>
      </c>
      <c r="B1151" s="113" t="s">
        <v>197</v>
      </c>
      <c r="C1151" s="103">
        <v>0</v>
      </c>
      <c r="D1151" s="104">
        <f t="shared" si="303"/>
        <v>0</v>
      </c>
      <c r="E1151" s="103">
        <v>0</v>
      </c>
      <c r="F1151" s="104">
        <f t="shared" si="298"/>
        <v>0</v>
      </c>
      <c r="G1151" s="103">
        <v>0.71399999999999997</v>
      </c>
      <c r="H1151" s="104">
        <f t="shared" si="317"/>
        <v>2.1911855418580886</v>
      </c>
      <c r="I1151" s="103">
        <v>0</v>
      </c>
      <c r="J1151" s="104">
        <f t="shared" si="313"/>
        <v>0</v>
      </c>
      <c r="K1151" s="103">
        <v>0</v>
      </c>
      <c r="L1151" s="104">
        <f t="shared" si="314"/>
        <v>0</v>
      </c>
      <c r="M1151" s="103">
        <v>0</v>
      </c>
      <c r="N1151" s="104">
        <f t="shared" si="315"/>
        <v>0</v>
      </c>
      <c r="O1151" s="103">
        <v>0</v>
      </c>
      <c r="P1151" s="104">
        <f t="shared" si="316"/>
        <v>0</v>
      </c>
      <c r="Q1151" s="103">
        <v>0.90800000000000003</v>
      </c>
      <c r="R1151" s="104">
        <f t="shared" si="305"/>
        <v>2.7865496806822749</v>
      </c>
      <c r="S1151" s="103">
        <v>0</v>
      </c>
      <c r="T1151" s="104">
        <f t="shared" si="306"/>
        <v>0</v>
      </c>
      <c r="U1151" s="103">
        <v>0</v>
      </c>
      <c r="V1151" s="104">
        <f t="shared" si="307"/>
        <v>0</v>
      </c>
      <c r="W1151" s="103">
        <v>0.67500000000000004</v>
      </c>
      <c r="X1151" s="104">
        <f t="shared" si="308"/>
        <v>2.0714989366305461</v>
      </c>
      <c r="Y1151" s="103">
        <v>0</v>
      </c>
      <c r="Z1151" s="104">
        <f t="shared" si="309"/>
        <v>0</v>
      </c>
      <c r="AA1151" s="103">
        <v>0</v>
      </c>
      <c r="AB1151" s="105">
        <f t="shared" si="310"/>
        <v>0</v>
      </c>
      <c r="AC1151" s="99">
        <f t="shared" si="312"/>
        <v>2.2969999999999997</v>
      </c>
      <c r="AD1151" s="105">
        <f t="shared" si="311"/>
        <v>7.0492341591709078</v>
      </c>
    </row>
    <row r="1152" spans="1:30" x14ac:dyDescent="0.2">
      <c r="A1152" s="101">
        <v>39866</v>
      </c>
      <c r="B1152" s="113" t="s">
        <v>198</v>
      </c>
      <c r="C1152" s="103">
        <v>0</v>
      </c>
      <c r="D1152" s="104">
        <f t="shared" si="303"/>
        <v>0</v>
      </c>
      <c r="E1152" s="103">
        <v>0</v>
      </c>
      <c r="F1152" s="104">
        <f t="shared" si="298"/>
        <v>0</v>
      </c>
      <c r="G1152" s="103">
        <v>0.70899999999999996</v>
      </c>
      <c r="H1152" s="104">
        <f t="shared" si="317"/>
        <v>2.1758411052904547</v>
      </c>
      <c r="I1152" s="103">
        <v>0</v>
      </c>
      <c r="J1152" s="104">
        <f t="shared" si="313"/>
        <v>0</v>
      </c>
      <c r="K1152" s="103">
        <v>0</v>
      </c>
      <c r="L1152" s="104">
        <f t="shared" si="314"/>
        <v>0</v>
      </c>
      <c r="M1152" s="103">
        <v>0</v>
      </c>
      <c r="N1152" s="104">
        <f t="shared" si="315"/>
        <v>0</v>
      </c>
      <c r="O1152" s="103">
        <v>0</v>
      </c>
      <c r="P1152" s="104">
        <f t="shared" si="316"/>
        <v>0</v>
      </c>
      <c r="Q1152" s="103">
        <v>0.90500000000000003</v>
      </c>
      <c r="R1152" s="104">
        <f t="shared" si="305"/>
        <v>2.777343018741695</v>
      </c>
      <c r="S1152" s="103">
        <v>0</v>
      </c>
      <c r="T1152" s="104">
        <f t="shared" si="306"/>
        <v>0</v>
      </c>
      <c r="U1152" s="103">
        <v>0</v>
      </c>
      <c r="V1152" s="104">
        <f t="shared" si="307"/>
        <v>0</v>
      </c>
      <c r="W1152" s="103">
        <v>1.2110000000000001</v>
      </c>
      <c r="X1152" s="104">
        <f t="shared" si="308"/>
        <v>3.7164225366808754</v>
      </c>
      <c r="Y1152" s="103">
        <v>0</v>
      </c>
      <c r="Z1152" s="104">
        <f t="shared" si="309"/>
        <v>0</v>
      </c>
      <c r="AA1152" s="103">
        <v>0</v>
      </c>
      <c r="AB1152" s="105">
        <f t="shared" si="310"/>
        <v>0</v>
      </c>
      <c r="AC1152" s="99">
        <f t="shared" si="312"/>
        <v>2.8250000000000002</v>
      </c>
      <c r="AD1152" s="105">
        <f t="shared" si="311"/>
        <v>8.6696066607130255</v>
      </c>
    </row>
    <row r="1153" spans="1:30" x14ac:dyDescent="0.2">
      <c r="A1153" s="101">
        <v>39867</v>
      </c>
      <c r="B1153" s="113" t="s">
        <v>199</v>
      </c>
      <c r="C1153" s="103">
        <v>0</v>
      </c>
      <c r="D1153" s="104">
        <f t="shared" si="303"/>
        <v>0</v>
      </c>
      <c r="E1153" s="103">
        <v>0</v>
      </c>
      <c r="F1153" s="104">
        <f t="shared" si="298"/>
        <v>0</v>
      </c>
      <c r="G1153" s="103">
        <v>0.70699999999999996</v>
      </c>
      <c r="H1153" s="104">
        <f t="shared" si="317"/>
        <v>2.1697033306634013</v>
      </c>
      <c r="I1153" s="103">
        <v>0</v>
      </c>
      <c r="J1153" s="104">
        <f t="shared" si="313"/>
        <v>0</v>
      </c>
      <c r="K1153" s="103">
        <v>0</v>
      </c>
      <c r="L1153" s="104">
        <f t="shared" si="314"/>
        <v>0</v>
      </c>
      <c r="M1153" s="103">
        <v>1.014</v>
      </c>
      <c r="N1153" s="104">
        <f t="shared" si="315"/>
        <v>3.1118517359161091</v>
      </c>
      <c r="O1153" s="103">
        <v>0</v>
      </c>
      <c r="P1153" s="104">
        <f t="shared" si="316"/>
        <v>0</v>
      </c>
      <c r="Q1153" s="103">
        <v>0.47299999999999998</v>
      </c>
      <c r="R1153" s="104">
        <f t="shared" si="305"/>
        <v>1.4515836992981455</v>
      </c>
      <c r="S1153" s="103">
        <v>0</v>
      </c>
      <c r="T1153" s="104">
        <f t="shared" si="306"/>
        <v>0</v>
      </c>
      <c r="U1153" s="103">
        <v>0</v>
      </c>
      <c r="V1153" s="104">
        <f t="shared" si="307"/>
        <v>0</v>
      </c>
      <c r="W1153" s="103">
        <v>0.248</v>
      </c>
      <c r="X1153" s="104">
        <f t="shared" si="308"/>
        <v>0.76108405375463017</v>
      </c>
      <c r="Y1153" s="103">
        <v>0</v>
      </c>
      <c r="Z1153" s="104">
        <f t="shared" si="309"/>
        <v>0</v>
      </c>
      <c r="AA1153" s="103">
        <v>0</v>
      </c>
      <c r="AB1153" s="105">
        <f t="shared" si="310"/>
        <v>0</v>
      </c>
      <c r="AC1153" s="99">
        <f t="shared" si="312"/>
        <v>2.4420000000000002</v>
      </c>
      <c r="AD1153" s="105">
        <f t="shared" si="311"/>
        <v>7.4942228196322862</v>
      </c>
    </row>
    <row r="1154" spans="1:30" x14ac:dyDescent="0.2">
      <c r="A1154" s="101">
        <v>39868</v>
      </c>
      <c r="B1154" s="113" t="s">
        <v>200</v>
      </c>
      <c r="C1154" s="103">
        <v>0</v>
      </c>
      <c r="D1154" s="104">
        <f t="shared" si="303"/>
        <v>0</v>
      </c>
      <c r="E1154" s="103">
        <v>0</v>
      </c>
      <c r="F1154" s="104">
        <f t="shared" si="298"/>
        <v>0</v>
      </c>
      <c r="G1154" s="103">
        <v>0.70499999999999996</v>
      </c>
      <c r="H1154" s="104">
        <f t="shared" si="317"/>
        <v>2.1635655560363478</v>
      </c>
      <c r="I1154" s="103">
        <v>0.307</v>
      </c>
      <c r="J1154" s="104">
        <f t="shared" si="313"/>
        <v>0.94214840525270749</v>
      </c>
      <c r="K1154" s="103">
        <v>0</v>
      </c>
      <c r="L1154" s="104">
        <f t="shared" si="314"/>
        <v>0</v>
      </c>
      <c r="M1154" s="103">
        <v>1.3260000000000001</v>
      </c>
      <c r="N1154" s="104">
        <f t="shared" si="315"/>
        <v>4.0693445777364499</v>
      </c>
      <c r="O1154" s="103">
        <v>0</v>
      </c>
      <c r="P1154" s="104">
        <f t="shared" si="316"/>
        <v>0</v>
      </c>
      <c r="Q1154" s="103">
        <v>0</v>
      </c>
      <c r="R1154" s="104">
        <f t="shared" si="305"/>
        <v>0</v>
      </c>
      <c r="S1154" s="103">
        <v>0</v>
      </c>
      <c r="T1154" s="104">
        <f t="shared" si="306"/>
        <v>0</v>
      </c>
      <c r="U1154" s="103">
        <v>0</v>
      </c>
      <c r="V1154" s="104">
        <f t="shared" si="307"/>
        <v>0</v>
      </c>
      <c r="W1154" s="103">
        <v>0.46100000000000002</v>
      </c>
      <c r="X1154" s="104">
        <f t="shared" si="308"/>
        <v>1.4147570515358248</v>
      </c>
      <c r="Y1154" s="103">
        <v>0</v>
      </c>
      <c r="Z1154" s="104">
        <f t="shared" si="309"/>
        <v>0</v>
      </c>
      <c r="AA1154" s="103">
        <v>0</v>
      </c>
      <c r="AB1154" s="105">
        <f t="shared" si="310"/>
        <v>0</v>
      </c>
      <c r="AC1154" s="99">
        <f t="shared" si="312"/>
        <v>2.7989999999999999</v>
      </c>
      <c r="AD1154" s="105">
        <f t="shared" si="311"/>
        <v>8.5898155905613294</v>
      </c>
    </row>
    <row r="1155" spans="1:30" x14ac:dyDescent="0.2">
      <c r="A1155" s="101">
        <v>39869</v>
      </c>
      <c r="B1155" s="113" t="s">
        <v>201</v>
      </c>
      <c r="C1155" s="103">
        <v>0</v>
      </c>
      <c r="D1155" s="104">
        <f t="shared" si="303"/>
        <v>0</v>
      </c>
      <c r="E1155" s="103">
        <v>0</v>
      </c>
      <c r="F1155" s="104">
        <f t="shared" si="298"/>
        <v>0</v>
      </c>
      <c r="G1155" s="103">
        <v>0.70099999999999996</v>
      </c>
      <c r="H1155" s="104">
        <f t="shared" si="317"/>
        <v>2.1512900067822409</v>
      </c>
      <c r="I1155" s="103">
        <v>0</v>
      </c>
      <c r="J1155" s="104">
        <f t="shared" si="313"/>
        <v>0</v>
      </c>
      <c r="K1155" s="103">
        <v>0</v>
      </c>
      <c r="L1155" s="104">
        <f t="shared" si="314"/>
        <v>0</v>
      </c>
      <c r="M1155" s="103">
        <v>1.8720000000000001</v>
      </c>
      <c r="N1155" s="104">
        <f t="shared" si="315"/>
        <v>5.7449570509220473</v>
      </c>
      <c r="O1155" s="103">
        <v>0</v>
      </c>
      <c r="P1155" s="104">
        <f t="shared" si="316"/>
        <v>0</v>
      </c>
      <c r="Q1155" s="103">
        <v>0</v>
      </c>
      <c r="R1155" s="104">
        <f t="shared" si="305"/>
        <v>0</v>
      </c>
      <c r="S1155" s="103">
        <v>0</v>
      </c>
      <c r="T1155" s="104">
        <f t="shared" si="306"/>
        <v>0</v>
      </c>
      <c r="U1155" s="103">
        <v>0</v>
      </c>
      <c r="V1155" s="104">
        <f t="shared" si="307"/>
        <v>0</v>
      </c>
      <c r="W1155" s="103">
        <v>0.39100000000000001</v>
      </c>
      <c r="X1155" s="104">
        <f t="shared" si="308"/>
        <v>1.1999349395889531</v>
      </c>
      <c r="Y1155" s="103">
        <v>0</v>
      </c>
      <c r="Z1155" s="104">
        <f t="shared" si="309"/>
        <v>0</v>
      </c>
      <c r="AA1155" s="103">
        <v>0</v>
      </c>
      <c r="AB1155" s="105">
        <f t="shared" si="310"/>
        <v>0</v>
      </c>
      <c r="AC1155" s="99">
        <f t="shared" si="312"/>
        <v>2.964</v>
      </c>
      <c r="AD1155" s="105">
        <f t="shared" si="311"/>
        <v>9.0961819972932414</v>
      </c>
    </row>
    <row r="1156" spans="1:30" x14ac:dyDescent="0.2">
      <c r="A1156" s="101">
        <v>39870</v>
      </c>
      <c r="B1156" s="113" t="s">
        <v>202</v>
      </c>
      <c r="C1156" s="103">
        <v>0</v>
      </c>
      <c r="D1156" s="104">
        <f t="shared" si="303"/>
        <v>0</v>
      </c>
      <c r="E1156" s="103">
        <v>0</v>
      </c>
      <c r="F1156" s="104">
        <f t="shared" si="298"/>
        <v>0</v>
      </c>
      <c r="G1156" s="103">
        <v>0.69799999999999995</v>
      </c>
      <c r="H1156" s="104">
        <f t="shared" si="317"/>
        <v>2.142083344841661</v>
      </c>
      <c r="I1156" s="103">
        <v>0</v>
      </c>
      <c r="J1156" s="104">
        <f t="shared" si="313"/>
        <v>0</v>
      </c>
      <c r="K1156" s="103">
        <v>0</v>
      </c>
      <c r="L1156" s="104">
        <f t="shared" si="314"/>
        <v>0</v>
      </c>
      <c r="M1156" s="103">
        <v>1.8720000000000001</v>
      </c>
      <c r="N1156" s="104">
        <f t="shared" si="315"/>
        <v>5.7449570509220473</v>
      </c>
      <c r="O1156" s="103">
        <v>0</v>
      </c>
      <c r="P1156" s="104">
        <f t="shared" si="316"/>
        <v>0</v>
      </c>
      <c r="Q1156" s="103">
        <v>0</v>
      </c>
      <c r="R1156" s="104">
        <f t="shared" si="305"/>
        <v>0</v>
      </c>
      <c r="S1156" s="103">
        <v>0</v>
      </c>
      <c r="T1156" s="104">
        <f t="shared" si="306"/>
        <v>0</v>
      </c>
      <c r="U1156" s="103">
        <v>0</v>
      </c>
      <c r="V1156" s="104">
        <f t="shared" si="307"/>
        <v>0</v>
      </c>
      <c r="W1156" s="103">
        <v>0.315</v>
      </c>
      <c r="X1156" s="104">
        <f t="shared" si="308"/>
        <v>0.9666995037609214</v>
      </c>
      <c r="Y1156" s="103">
        <v>0</v>
      </c>
      <c r="Z1156" s="104">
        <f t="shared" si="309"/>
        <v>0</v>
      </c>
      <c r="AA1156" s="103">
        <v>0</v>
      </c>
      <c r="AB1156" s="105">
        <f t="shared" si="310"/>
        <v>0</v>
      </c>
      <c r="AC1156" s="99">
        <f t="shared" si="312"/>
        <v>2.8850000000000002</v>
      </c>
      <c r="AD1156" s="105">
        <f t="shared" si="311"/>
        <v>8.8537398995246299</v>
      </c>
    </row>
    <row r="1157" spans="1:30" x14ac:dyDescent="0.2">
      <c r="A1157" s="101">
        <v>39871</v>
      </c>
      <c r="B1157" s="113" t="s">
        <v>203</v>
      </c>
      <c r="C1157" s="103">
        <v>0</v>
      </c>
      <c r="D1157" s="104">
        <f t="shared" si="303"/>
        <v>0</v>
      </c>
      <c r="E1157" s="103">
        <v>0</v>
      </c>
      <c r="F1157" s="104">
        <f t="shared" si="298"/>
        <v>0</v>
      </c>
      <c r="G1157" s="103">
        <v>0.69499999999999995</v>
      </c>
      <c r="H1157" s="104">
        <f t="shared" si="317"/>
        <v>2.1328766829010806</v>
      </c>
      <c r="I1157" s="103">
        <v>0</v>
      </c>
      <c r="J1157" s="104">
        <f t="shared" si="313"/>
        <v>0</v>
      </c>
      <c r="K1157" s="103">
        <v>0</v>
      </c>
      <c r="L1157" s="104">
        <f t="shared" si="314"/>
        <v>0</v>
      </c>
      <c r="M1157" s="103">
        <v>1.8720000000000001</v>
      </c>
      <c r="N1157" s="104">
        <f t="shared" si="315"/>
        <v>5.7449570509220473</v>
      </c>
      <c r="O1157" s="103">
        <v>0</v>
      </c>
      <c r="P1157" s="104">
        <f t="shared" si="316"/>
        <v>0</v>
      </c>
      <c r="Q1157" s="103">
        <v>0</v>
      </c>
      <c r="R1157" s="104">
        <f t="shared" si="305"/>
        <v>0</v>
      </c>
      <c r="S1157" s="103">
        <v>0</v>
      </c>
      <c r="T1157" s="104">
        <f t="shared" si="306"/>
        <v>0</v>
      </c>
      <c r="U1157" s="103">
        <v>0</v>
      </c>
      <c r="V1157" s="104">
        <f t="shared" si="307"/>
        <v>0</v>
      </c>
      <c r="W1157" s="103">
        <v>1.214</v>
      </c>
      <c r="X1157" s="104">
        <f t="shared" si="308"/>
        <v>3.7256291986214558</v>
      </c>
      <c r="Y1157" s="103">
        <v>0</v>
      </c>
      <c r="Z1157" s="104">
        <f t="shared" si="309"/>
        <v>0</v>
      </c>
      <c r="AA1157" s="103">
        <v>0</v>
      </c>
      <c r="AB1157" s="105">
        <f t="shared" si="310"/>
        <v>0</v>
      </c>
      <c r="AC1157" s="99">
        <f t="shared" si="312"/>
        <v>3.7810000000000001</v>
      </c>
      <c r="AD1157" s="105">
        <f t="shared" si="311"/>
        <v>11.603462932444584</v>
      </c>
    </row>
    <row r="1158" spans="1:30" x14ac:dyDescent="0.2">
      <c r="A1158" s="101">
        <v>39872</v>
      </c>
      <c r="B1158" s="113" t="s">
        <v>204</v>
      </c>
      <c r="C1158" s="103">
        <v>0</v>
      </c>
      <c r="D1158" s="104">
        <f t="shared" si="303"/>
        <v>0</v>
      </c>
      <c r="E1158" s="103">
        <v>0</v>
      </c>
      <c r="F1158" s="104">
        <f t="shared" si="298"/>
        <v>0</v>
      </c>
      <c r="G1158" s="103">
        <v>0.69199999999999995</v>
      </c>
      <c r="H1158" s="104">
        <f t="shared" si="317"/>
        <v>2.1236700209605002</v>
      </c>
      <c r="I1158" s="103">
        <v>0</v>
      </c>
      <c r="J1158" s="104">
        <f t="shared" si="313"/>
        <v>0</v>
      </c>
      <c r="K1158" s="103">
        <v>0</v>
      </c>
      <c r="L1158" s="104">
        <f t="shared" si="314"/>
        <v>0</v>
      </c>
      <c r="M1158" s="103">
        <v>1.8720000000000001</v>
      </c>
      <c r="N1158" s="104">
        <f t="shared" si="315"/>
        <v>5.7449570509220473</v>
      </c>
      <c r="O1158" s="103">
        <v>0</v>
      </c>
      <c r="P1158" s="104">
        <f t="shared" si="316"/>
        <v>0</v>
      </c>
      <c r="Q1158" s="103">
        <v>0</v>
      </c>
      <c r="R1158" s="104">
        <f t="shared" si="305"/>
        <v>0</v>
      </c>
      <c r="S1158" s="103">
        <v>0</v>
      </c>
      <c r="T1158" s="104">
        <f t="shared" si="306"/>
        <v>0</v>
      </c>
      <c r="U1158" s="103">
        <v>0</v>
      </c>
      <c r="V1158" s="104">
        <f t="shared" si="307"/>
        <v>0</v>
      </c>
      <c r="W1158" s="103">
        <v>0.13700000000000001</v>
      </c>
      <c r="X1158" s="104">
        <f t="shared" si="308"/>
        <v>0.42043756195316262</v>
      </c>
      <c r="Y1158" s="103">
        <v>0</v>
      </c>
      <c r="Z1158" s="104">
        <f t="shared" si="309"/>
        <v>0</v>
      </c>
      <c r="AA1158" s="103">
        <v>0</v>
      </c>
      <c r="AB1158" s="105">
        <f t="shared" si="310"/>
        <v>0</v>
      </c>
      <c r="AC1158" s="99">
        <f t="shared" si="312"/>
        <v>2.7010000000000001</v>
      </c>
      <c r="AD1158" s="105">
        <f t="shared" si="311"/>
        <v>8.2890646338357108</v>
      </c>
    </row>
    <row r="1159" spans="1:30" x14ac:dyDescent="0.2">
      <c r="A1159" s="101">
        <v>39873</v>
      </c>
      <c r="B1159" s="113" t="s">
        <v>177</v>
      </c>
      <c r="C1159" s="103">
        <v>0</v>
      </c>
      <c r="D1159" s="104">
        <f t="shared" si="303"/>
        <v>0</v>
      </c>
      <c r="E1159" s="103">
        <v>0</v>
      </c>
      <c r="F1159" s="104">
        <f t="shared" si="298"/>
        <v>0</v>
      </c>
      <c r="G1159" s="103">
        <v>0.69099999999999995</v>
      </c>
      <c r="H1159" s="104">
        <f t="shared" si="317"/>
        <v>2.1206011336469737</v>
      </c>
      <c r="I1159" s="103">
        <v>0</v>
      </c>
      <c r="J1159" s="104">
        <f t="shared" si="313"/>
        <v>0</v>
      </c>
      <c r="K1159" s="103">
        <v>0</v>
      </c>
      <c r="L1159" s="104">
        <f t="shared" si="314"/>
        <v>0</v>
      </c>
      <c r="M1159" s="103">
        <v>1.8720000000000001</v>
      </c>
      <c r="N1159" s="104">
        <f t="shared" si="315"/>
        <v>5.7449570509220473</v>
      </c>
      <c r="O1159" s="103">
        <v>0</v>
      </c>
      <c r="P1159" s="104">
        <f t="shared" si="316"/>
        <v>0</v>
      </c>
      <c r="Q1159" s="103">
        <v>0</v>
      </c>
      <c r="R1159" s="104">
        <f t="shared" si="305"/>
        <v>0</v>
      </c>
      <c r="S1159" s="103">
        <v>0</v>
      </c>
      <c r="T1159" s="104">
        <f t="shared" si="306"/>
        <v>0</v>
      </c>
      <c r="U1159" s="103">
        <v>0</v>
      </c>
      <c r="V1159" s="104">
        <f t="shared" si="307"/>
        <v>0</v>
      </c>
      <c r="W1159" s="103">
        <v>0</v>
      </c>
      <c r="X1159" s="104">
        <f t="shared" si="308"/>
        <v>0</v>
      </c>
      <c r="Y1159" s="103">
        <v>0</v>
      </c>
      <c r="Z1159" s="104">
        <f t="shared" si="309"/>
        <v>0</v>
      </c>
      <c r="AA1159" s="103">
        <v>0</v>
      </c>
      <c r="AB1159" s="105">
        <f t="shared" si="310"/>
        <v>0</v>
      </c>
      <c r="AC1159" s="99">
        <f t="shared" si="312"/>
        <v>2.5630000000000002</v>
      </c>
      <c r="AD1159" s="105">
        <f t="shared" si="311"/>
        <v>7.8655581845690206</v>
      </c>
    </row>
    <row r="1160" spans="1:30" x14ac:dyDescent="0.2">
      <c r="A1160" s="101">
        <v>39874</v>
      </c>
      <c r="B1160" s="113" t="s">
        <v>178</v>
      </c>
      <c r="C1160" s="103">
        <v>0.69899999999999995</v>
      </c>
      <c r="D1160" s="104">
        <f t="shared" si="303"/>
        <v>2.1451522321551875</v>
      </c>
      <c r="E1160" s="103">
        <v>0</v>
      </c>
      <c r="F1160" s="104">
        <f t="shared" si="298"/>
        <v>0</v>
      </c>
      <c r="G1160" s="103">
        <v>0.433</v>
      </c>
      <c r="H1160" s="104">
        <f t="shared" si="317"/>
        <v>1.328828206757076</v>
      </c>
      <c r="I1160" s="103">
        <v>0</v>
      </c>
      <c r="J1160" s="104">
        <f t="shared" si="313"/>
        <v>0</v>
      </c>
      <c r="K1160" s="103">
        <v>0</v>
      </c>
      <c r="L1160" s="104">
        <f t="shared" si="314"/>
        <v>0</v>
      </c>
      <c r="M1160" s="103">
        <v>1.8720000000000001</v>
      </c>
      <c r="N1160" s="104">
        <f t="shared" si="315"/>
        <v>5.7449570509220473</v>
      </c>
      <c r="O1160" s="103">
        <v>0</v>
      </c>
      <c r="P1160" s="104">
        <f t="shared" si="316"/>
        <v>0</v>
      </c>
      <c r="Q1160" s="103">
        <v>0</v>
      </c>
      <c r="R1160" s="104">
        <f t="shared" si="305"/>
        <v>0</v>
      </c>
      <c r="S1160" s="103">
        <v>0</v>
      </c>
      <c r="T1160" s="104">
        <f t="shared" si="306"/>
        <v>0</v>
      </c>
      <c r="U1160" s="103">
        <v>0</v>
      </c>
      <c r="V1160" s="104">
        <f t="shared" si="307"/>
        <v>0</v>
      </c>
      <c r="W1160" s="103">
        <v>0.88300000000000001</v>
      </c>
      <c r="X1160" s="104">
        <f t="shared" si="308"/>
        <v>2.7098274978441066</v>
      </c>
      <c r="Y1160" s="103">
        <v>0</v>
      </c>
      <c r="Z1160" s="104">
        <f t="shared" si="309"/>
        <v>0</v>
      </c>
      <c r="AA1160" s="103">
        <v>0</v>
      </c>
      <c r="AB1160" s="105">
        <f t="shared" si="310"/>
        <v>0</v>
      </c>
      <c r="AC1160" s="99">
        <f t="shared" si="312"/>
        <v>3.887</v>
      </c>
      <c r="AD1160" s="105">
        <f t="shared" si="311"/>
        <v>11.928764987678418</v>
      </c>
    </row>
    <row r="1161" spans="1:30" x14ac:dyDescent="0.2">
      <c r="A1161" s="101">
        <v>39875</v>
      </c>
      <c r="B1161" s="113" t="s">
        <v>179</v>
      </c>
      <c r="C1161" s="103">
        <v>1.6759999999999999</v>
      </c>
      <c r="D1161" s="104">
        <f t="shared" si="303"/>
        <v>5.1434551374708075</v>
      </c>
      <c r="E1161" s="103">
        <v>0</v>
      </c>
      <c r="F1161" s="104">
        <f t="shared" si="298"/>
        <v>0</v>
      </c>
      <c r="G1161" s="103">
        <v>0</v>
      </c>
      <c r="H1161" s="104">
        <f t="shared" si="317"/>
        <v>0</v>
      </c>
      <c r="I1161" s="103">
        <v>0</v>
      </c>
      <c r="J1161" s="104">
        <f t="shared" si="313"/>
        <v>0</v>
      </c>
      <c r="K1161" s="103">
        <v>0</v>
      </c>
      <c r="L1161" s="104">
        <f t="shared" si="314"/>
        <v>0</v>
      </c>
      <c r="M1161" s="103">
        <v>1.8720000000000001</v>
      </c>
      <c r="N1161" s="104">
        <f t="shared" si="315"/>
        <v>5.7449570509220473</v>
      </c>
      <c r="O1161" s="103">
        <v>0</v>
      </c>
      <c r="P1161" s="104">
        <f t="shared" si="316"/>
        <v>0</v>
      </c>
      <c r="Q1161" s="103">
        <v>0</v>
      </c>
      <c r="R1161" s="104">
        <f t="shared" si="305"/>
        <v>0</v>
      </c>
      <c r="S1161" s="103">
        <v>0</v>
      </c>
      <c r="T1161" s="104">
        <f t="shared" si="306"/>
        <v>0</v>
      </c>
      <c r="U1161" s="103">
        <v>0</v>
      </c>
      <c r="V1161" s="104">
        <f t="shared" si="307"/>
        <v>0</v>
      </c>
      <c r="W1161" s="103">
        <v>0</v>
      </c>
      <c r="X1161" s="104">
        <f t="shared" si="308"/>
        <v>0</v>
      </c>
      <c r="Y1161" s="103">
        <v>0</v>
      </c>
      <c r="Z1161" s="104">
        <f t="shared" si="309"/>
        <v>0</v>
      </c>
      <c r="AA1161" s="103">
        <v>0</v>
      </c>
      <c r="AB1161" s="105">
        <f t="shared" si="310"/>
        <v>0</v>
      </c>
      <c r="AC1161" s="99">
        <f t="shared" si="312"/>
        <v>3.548</v>
      </c>
      <c r="AD1161" s="105">
        <f t="shared" si="311"/>
        <v>10.888412188392854</v>
      </c>
    </row>
    <row r="1162" spans="1:30" x14ac:dyDescent="0.2">
      <c r="A1162" s="101">
        <v>39876</v>
      </c>
      <c r="B1162" s="113" t="s">
        <v>180</v>
      </c>
      <c r="C1162" s="103">
        <v>0.79200000000000004</v>
      </c>
      <c r="D1162" s="104">
        <f t="shared" si="303"/>
        <v>2.430558752313174</v>
      </c>
      <c r="E1162" s="103">
        <v>0</v>
      </c>
      <c r="F1162" s="104">
        <f t="shared" si="298"/>
        <v>0</v>
      </c>
      <c r="G1162" s="103">
        <v>0.34899999999999998</v>
      </c>
      <c r="H1162" s="104">
        <f t="shared" si="317"/>
        <v>1.0710416724208305</v>
      </c>
      <c r="I1162" s="103">
        <v>0</v>
      </c>
      <c r="J1162" s="104">
        <f t="shared" si="313"/>
        <v>0</v>
      </c>
      <c r="K1162" s="103">
        <v>0</v>
      </c>
      <c r="L1162" s="104">
        <f t="shared" si="314"/>
        <v>0</v>
      </c>
      <c r="M1162" s="103">
        <v>1.8720000000000001</v>
      </c>
      <c r="N1162" s="104">
        <f t="shared" si="315"/>
        <v>5.7449570509220473</v>
      </c>
      <c r="O1162" s="103">
        <v>0</v>
      </c>
      <c r="P1162" s="104">
        <f t="shared" si="316"/>
        <v>0</v>
      </c>
      <c r="Q1162" s="103">
        <v>5.6000000000000001E-2</v>
      </c>
      <c r="R1162" s="104">
        <f t="shared" si="305"/>
        <v>0.17185768955749714</v>
      </c>
      <c r="S1162" s="103">
        <v>0</v>
      </c>
      <c r="T1162" s="104">
        <f t="shared" si="306"/>
        <v>0</v>
      </c>
      <c r="U1162" s="103">
        <v>0</v>
      </c>
      <c r="V1162" s="104">
        <f t="shared" si="307"/>
        <v>0</v>
      </c>
      <c r="W1162" s="103">
        <v>0</v>
      </c>
      <c r="X1162" s="104">
        <f t="shared" si="308"/>
        <v>0</v>
      </c>
      <c r="Y1162" s="103">
        <v>0</v>
      </c>
      <c r="Z1162" s="104">
        <f t="shared" si="309"/>
        <v>0</v>
      </c>
      <c r="AA1162" s="103">
        <v>0</v>
      </c>
      <c r="AB1162" s="105">
        <f t="shared" si="310"/>
        <v>0</v>
      </c>
      <c r="AC1162" s="99">
        <f t="shared" si="312"/>
        <v>3.069</v>
      </c>
      <c r="AD1162" s="105">
        <f t="shared" si="311"/>
        <v>9.418415165213549</v>
      </c>
    </row>
    <row r="1163" spans="1:30" x14ac:dyDescent="0.2">
      <c r="A1163" s="101">
        <v>39877</v>
      </c>
      <c r="B1163" s="113" t="s">
        <v>181</v>
      </c>
      <c r="C1163" s="103">
        <v>0</v>
      </c>
      <c r="D1163" s="104">
        <f t="shared" si="303"/>
        <v>0</v>
      </c>
      <c r="E1163" s="103">
        <v>0</v>
      </c>
      <c r="F1163" s="104">
        <f t="shared" si="298"/>
        <v>0</v>
      </c>
      <c r="G1163" s="103">
        <v>0.69699999999999995</v>
      </c>
      <c r="H1163" s="104">
        <f t="shared" si="317"/>
        <v>2.139014457528134</v>
      </c>
      <c r="I1163" s="103">
        <v>0.59299999999999997</v>
      </c>
      <c r="J1163" s="104">
        <f t="shared" si="313"/>
        <v>1.8198501769213535</v>
      </c>
      <c r="K1163" s="103">
        <v>2.9000000000000001E-2</v>
      </c>
      <c r="L1163" s="104">
        <f t="shared" si="314"/>
        <v>8.8997732092275308E-2</v>
      </c>
      <c r="M1163" s="103">
        <v>0.70199999999999996</v>
      </c>
      <c r="N1163" s="104">
        <f t="shared" si="315"/>
        <v>2.1543588940957679</v>
      </c>
      <c r="O1163" s="103">
        <v>0</v>
      </c>
      <c r="P1163" s="104">
        <f t="shared" si="316"/>
        <v>0</v>
      </c>
      <c r="Q1163" s="103">
        <v>0</v>
      </c>
      <c r="R1163" s="104">
        <f t="shared" si="305"/>
        <v>0</v>
      </c>
      <c r="S1163" s="103">
        <v>0</v>
      </c>
      <c r="T1163" s="104">
        <f t="shared" si="306"/>
        <v>0</v>
      </c>
      <c r="U1163" s="103">
        <v>0</v>
      </c>
      <c r="V1163" s="104">
        <f t="shared" si="307"/>
        <v>0</v>
      </c>
      <c r="W1163" s="103">
        <v>0</v>
      </c>
      <c r="X1163" s="104">
        <f t="shared" si="308"/>
        <v>0</v>
      </c>
      <c r="Y1163" s="103">
        <v>0</v>
      </c>
      <c r="Z1163" s="104">
        <f t="shared" si="309"/>
        <v>0</v>
      </c>
      <c r="AA1163" s="103">
        <v>0</v>
      </c>
      <c r="AB1163" s="105">
        <f t="shared" si="310"/>
        <v>0</v>
      </c>
      <c r="AC1163" s="99">
        <f t="shared" si="312"/>
        <v>2.0209999999999999</v>
      </c>
      <c r="AD1163" s="105">
        <f t="shared" si="311"/>
        <v>6.2022212606375309</v>
      </c>
    </row>
    <row r="1164" spans="1:30" x14ac:dyDescent="0.2">
      <c r="A1164" s="101">
        <v>39878</v>
      </c>
      <c r="B1164" s="113" t="s">
        <v>182</v>
      </c>
      <c r="C1164" s="103">
        <v>0</v>
      </c>
      <c r="D1164" s="104">
        <f t="shared" si="303"/>
        <v>0</v>
      </c>
      <c r="E1164" s="103">
        <v>0</v>
      </c>
      <c r="F1164" s="104">
        <f t="shared" ref="F1164:F1227" si="318">E1164*1000000/325851</f>
        <v>0</v>
      </c>
      <c r="G1164" s="103">
        <v>0.68899999999999995</v>
      </c>
      <c r="H1164" s="104">
        <f t="shared" si="317"/>
        <v>2.1144633590199202</v>
      </c>
      <c r="I1164" s="103">
        <v>0.98299999999999998</v>
      </c>
      <c r="J1164" s="104">
        <f t="shared" ref="J1164:J1227" si="319">I1164*1000000/325851</f>
        <v>3.01671622919678</v>
      </c>
      <c r="K1164" s="103">
        <v>0</v>
      </c>
      <c r="L1164" s="104">
        <f t="shared" ref="L1164:L1227" si="320">K1164*1000000/325851</f>
        <v>0</v>
      </c>
      <c r="M1164" s="103">
        <v>0</v>
      </c>
      <c r="N1164" s="104">
        <f t="shared" ref="N1164:N1227" si="321">M1164*1000000/325851</f>
        <v>0</v>
      </c>
      <c r="O1164" s="103">
        <v>0</v>
      </c>
      <c r="P1164" s="104">
        <f t="shared" ref="P1164:P1227" si="322">O1164*1000000/325851</f>
        <v>0</v>
      </c>
      <c r="Q1164" s="103">
        <v>0</v>
      </c>
      <c r="R1164" s="104">
        <f t="shared" si="305"/>
        <v>0</v>
      </c>
      <c r="S1164" s="103">
        <v>0</v>
      </c>
      <c r="T1164" s="104">
        <f t="shared" si="306"/>
        <v>0</v>
      </c>
      <c r="U1164" s="103">
        <v>0</v>
      </c>
      <c r="V1164" s="104">
        <f t="shared" si="307"/>
        <v>0</v>
      </c>
      <c r="W1164" s="103">
        <v>0.64100000000000001</v>
      </c>
      <c r="X1164" s="104">
        <f t="shared" si="308"/>
        <v>1.967156767970637</v>
      </c>
      <c r="Y1164" s="103">
        <v>0</v>
      </c>
      <c r="Z1164" s="104">
        <f t="shared" si="309"/>
        <v>0</v>
      </c>
      <c r="AA1164" s="103">
        <v>0</v>
      </c>
      <c r="AB1164" s="105">
        <f t="shared" si="310"/>
        <v>0</v>
      </c>
      <c r="AC1164" s="99">
        <f t="shared" si="312"/>
        <v>2.3129999999999997</v>
      </c>
      <c r="AD1164" s="105">
        <f t="shared" si="311"/>
        <v>7.0983363561873354</v>
      </c>
    </row>
    <row r="1165" spans="1:30" x14ac:dyDescent="0.2">
      <c r="A1165" s="101">
        <v>39879</v>
      </c>
      <c r="B1165" s="113" t="s">
        <v>183</v>
      </c>
      <c r="C1165" s="103">
        <v>0</v>
      </c>
      <c r="D1165" s="104">
        <f t="shared" ref="D1165:D1188" si="323">C1165*1000000/325851</f>
        <v>0</v>
      </c>
      <c r="E1165" s="103">
        <v>0</v>
      </c>
      <c r="F1165" s="104">
        <f t="shared" si="318"/>
        <v>0</v>
      </c>
      <c r="G1165" s="103">
        <v>0.68700000000000006</v>
      </c>
      <c r="H1165" s="104">
        <f t="shared" ref="H1165:H1228" si="324">G1165*1000000/325851</f>
        <v>2.1083255843928668</v>
      </c>
      <c r="I1165" s="103">
        <v>0.98</v>
      </c>
      <c r="J1165" s="104">
        <f t="shared" si="319"/>
        <v>3.0075095672562</v>
      </c>
      <c r="K1165" s="103">
        <v>0</v>
      </c>
      <c r="L1165" s="104">
        <f t="shared" si="320"/>
        <v>0</v>
      </c>
      <c r="M1165" s="103">
        <v>0</v>
      </c>
      <c r="N1165" s="104">
        <f t="shared" si="321"/>
        <v>0</v>
      </c>
      <c r="O1165" s="103">
        <v>0</v>
      </c>
      <c r="P1165" s="104">
        <f t="shared" si="322"/>
        <v>0</v>
      </c>
      <c r="Q1165" s="103">
        <v>0</v>
      </c>
      <c r="R1165" s="104">
        <f t="shared" ref="R1165:R1228" si="325">Q1165*1000000/325851</f>
        <v>0</v>
      </c>
      <c r="S1165" s="103">
        <v>0</v>
      </c>
      <c r="T1165" s="104">
        <f t="shared" ref="T1165:T1228" si="326">S1165*1000000/325851</f>
        <v>0</v>
      </c>
      <c r="U1165" s="103">
        <v>0</v>
      </c>
      <c r="V1165" s="104">
        <f t="shared" ref="V1165:V1228" si="327">U1165*1000000/325851</f>
        <v>0</v>
      </c>
      <c r="W1165" s="103">
        <v>1.2190000000000001</v>
      </c>
      <c r="X1165" s="104">
        <f t="shared" ref="X1165:X1228" si="328">W1165*1000000/325851</f>
        <v>3.7409736351890897</v>
      </c>
      <c r="Y1165" s="103">
        <v>0</v>
      </c>
      <c r="Z1165" s="104">
        <f t="shared" ref="Z1165:Z1228" si="329">Y1165*1000000/325851</f>
        <v>0</v>
      </c>
      <c r="AA1165" s="103">
        <v>0</v>
      </c>
      <c r="AB1165" s="105">
        <f t="shared" ref="AB1165:AB1228" si="330">AA1165*1000000/325851</f>
        <v>0</v>
      </c>
      <c r="AC1165" s="99">
        <f t="shared" si="312"/>
        <v>2.8860000000000001</v>
      </c>
      <c r="AD1165" s="105">
        <f t="shared" ref="AD1165:AD1228" si="331">AC1165*1000000/325851</f>
        <v>8.8568087868381564</v>
      </c>
    </row>
    <row r="1166" spans="1:30" x14ac:dyDescent="0.2">
      <c r="A1166" s="101">
        <v>39880</v>
      </c>
      <c r="B1166" s="113" t="s">
        <v>184</v>
      </c>
      <c r="C1166" s="103">
        <v>0</v>
      </c>
      <c r="D1166" s="104">
        <f t="shared" si="323"/>
        <v>0</v>
      </c>
      <c r="E1166" s="103">
        <v>0</v>
      </c>
      <c r="F1166" s="104">
        <f t="shared" si="318"/>
        <v>0</v>
      </c>
      <c r="G1166" s="103">
        <v>0.68500000000000005</v>
      </c>
      <c r="H1166" s="104">
        <f t="shared" si="324"/>
        <v>2.1021878097658133</v>
      </c>
      <c r="I1166" s="103">
        <v>0.97599999999999998</v>
      </c>
      <c r="J1166" s="104">
        <f t="shared" si="319"/>
        <v>2.9952340180020931</v>
      </c>
      <c r="K1166" s="103">
        <v>0</v>
      </c>
      <c r="L1166" s="104">
        <f t="shared" si="320"/>
        <v>0</v>
      </c>
      <c r="M1166" s="103">
        <v>0</v>
      </c>
      <c r="N1166" s="104">
        <f t="shared" si="321"/>
        <v>0</v>
      </c>
      <c r="O1166" s="103">
        <v>0</v>
      </c>
      <c r="P1166" s="104">
        <f t="shared" si="322"/>
        <v>0</v>
      </c>
      <c r="Q1166" s="103">
        <v>0</v>
      </c>
      <c r="R1166" s="104">
        <f t="shared" si="325"/>
        <v>0</v>
      </c>
      <c r="S1166" s="103">
        <v>0</v>
      </c>
      <c r="T1166" s="104">
        <f t="shared" si="326"/>
        <v>0</v>
      </c>
      <c r="U1166" s="103">
        <v>0</v>
      </c>
      <c r="V1166" s="104">
        <f t="shared" si="327"/>
        <v>0</v>
      </c>
      <c r="W1166" s="103">
        <v>0.35899999999999999</v>
      </c>
      <c r="X1166" s="104">
        <f t="shared" si="328"/>
        <v>1.1017305455560977</v>
      </c>
      <c r="Y1166" s="103">
        <v>0</v>
      </c>
      <c r="Z1166" s="104">
        <f t="shared" si="329"/>
        <v>0</v>
      </c>
      <c r="AA1166" s="103">
        <v>0</v>
      </c>
      <c r="AB1166" s="105">
        <f t="shared" si="330"/>
        <v>0</v>
      </c>
      <c r="AC1166" s="99">
        <f t="shared" si="312"/>
        <v>2.02</v>
      </c>
      <c r="AD1166" s="105">
        <f t="shared" si="331"/>
        <v>6.1991523733240035</v>
      </c>
    </row>
    <row r="1167" spans="1:30" x14ac:dyDescent="0.2">
      <c r="A1167" s="101">
        <v>39881</v>
      </c>
      <c r="B1167" s="113" t="s">
        <v>185</v>
      </c>
      <c r="C1167" s="103">
        <v>0</v>
      </c>
      <c r="D1167" s="104">
        <f t="shared" si="323"/>
        <v>0</v>
      </c>
      <c r="E1167" s="103">
        <v>0</v>
      </c>
      <c r="F1167" s="104">
        <f t="shared" si="318"/>
        <v>0</v>
      </c>
      <c r="G1167" s="103">
        <v>0.68400000000000005</v>
      </c>
      <c r="H1167" s="104">
        <f t="shared" si="324"/>
        <v>2.0991189224522864</v>
      </c>
      <c r="I1167" s="103">
        <v>0.97499999999999998</v>
      </c>
      <c r="J1167" s="104">
        <f t="shared" si="319"/>
        <v>2.9921651306885662</v>
      </c>
      <c r="K1167" s="103">
        <v>0</v>
      </c>
      <c r="L1167" s="104">
        <f t="shared" si="320"/>
        <v>0</v>
      </c>
      <c r="M1167" s="103">
        <v>0</v>
      </c>
      <c r="N1167" s="104">
        <f t="shared" si="321"/>
        <v>0</v>
      </c>
      <c r="O1167" s="103">
        <v>0</v>
      </c>
      <c r="P1167" s="104">
        <f t="shared" si="322"/>
        <v>0</v>
      </c>
      <c r="Q1167" s="103">
        <v>0</v>
      </c>
      <c r="R1167" s="104">
        <f t="shared" si="325"/>
        <v>0</v>
      </c>
      <c r="S1167" s="103">
        <v>0</v>
      </c>
      <c r="T1167" s="104">
        <f t="shared" si="326"/>
        <v>0</v>
      </c>
      <c r="U1167" s="103">
        <v>0</v>
      </c>
      <c r="V1167" s="104">
        <f t="shared" si="327"/>
        <v>0</v>
      </c>
      <c r="W1167" s="103">
        <v>1.2190000000000001</v>
      </c>
      <c r="X1167" s="104">
        <f t="shared" si="328"/>
        <v>3.7409736351890897</v>
      </c>
      <c r="Y1167" s="103">
        <v>0</v>
      </c>
      <c r="Z1167" s="104">
        <f t="shared" si="329"/>
        <v>0</v>
      </c>
      <c r="AA1167" s="103">
        <v>0</v>
      </c>
      <c r="AB1167" s="105">
        <f t="shared" si="330"/>
        <v>0</v>
      </c>
      <c r="AC1167" s="99">
        <f t="shared" si="312"/>
        <v>2.8780000000000001</v>
      </c>
      <c r="AD1167" s="105">
        <f t="shared" si="331"/>
        <v>8.8322576883299426</v>
      </c>
    </row>
    <row r="1168" spans="1:30" x14ac:dyDescent="0.2">
      <c r="A1168" s="101">
        <v>39882</v>
      </c>
      <c r="B1168" s="113" t="s">
        <v>186</v>
      </c>
      <c r="C1168" s="103">
        <v>0</v>
      </c>
      <c r="D1168" s="104">
        <f t="shared" si="323"/>
        <v>0</v>
      </c>
      <c r="E1168" s="103">
        <v>0</v>
      </c>
      <c r="F1168" s="104">
        <f t="shared" si="318"/>
        <v>0</v>
      </c>
      <c r="G1168" s="103">
        <v>0.68300000000000005</v>
      </c>
      <c r="H1168" s="104">
        <f t="shared" si="324"/>
        <v>2.0960500351387599</v>
      </c>
      <c r="I1168" s="103">
        <v>0.52400000000000002</v>
      </c>
      <c r="J1168" s="104">
        <f t="shared" si="319"/>
        <v>1.6080969522880089</v>
      </c>
      <c r="K1168" s="103">
        <v>0</v>
      </c>
      <c r="L1168" s="104">
        <f t="shared" si="320"/>
        <v>0</v>
      </c>
      <c r="M1168" s="103">
        <v>0</v>
      </c>
      <c r="N1168" s="104">
        <f t="shared" si="321"/>
        <v>0</v>
      </c>
      <c r="O1168" s="103">
        <v>0</v>
      </c>
      <c r="P1168" s="104">
        <f t="shared" si="322"/>
        <v>0</v>
      </c>
      <c r="Q1168" s="103">
        <v>0.56899999999999995</v>
      </c>
      <c r="R1168" s="104">
        <f t="shared" si="325"/>
        <v>1.7461968813967119</v>
      </c>
      <c r="S1168" s="103">
        <v>0</v>
      </c>
      <c r="T1168" s="104">
        <f t="shared" si="326"/>
        <v>0</v>
      </c>
      <c r="U1168" s="103">
        <v>0</v>
      </c>
      <c r="V1168" s="104">
        <f t="shared" si="327"/>
        <v>0</v>
      </c>
      <c r="W1168" s="103">
        <v>1.2150000000000001</v>
      </c>
      <c r="X1168" s="104">
        <f t="shared" si="328"/>
        <v>3.7286980859349828</v>
      </c>
      <c r="Y1168" s="103">
        <v>0</v>
      </c>
      <c r="Z1168" s="104">
        <f t="shared" si="329"/>
        <v>0</v>
      </c>
      <c r="AA1168" s="103">
        <v>0</v>
      </c>
      <c r="AB1168" s="105">
        <f t="shared" si="330"/>
        <v>0</v>
      </c>
      <c r="AC1168" s="99">
        <f t="shared" si="312"/>
        <v>2.9910000000000001</v>
      </c>
      <c r="AD1168" s="105">
        <f t="shared" si="331"/>
        <v>9.1790419547584641</v>
      </c>
    </row>
    <row r="1169" spans="1:30" x14ac:dyDescent="0.2">
      <c r="A1169" s="101">
        <v>39883</v>
      </c>
      <c r="B1169" s="113" t="s">
        <v>187</v>
      </c>
      <c r="C1169" s="103">
        <v>0</v>
      </c>
      <c r="D1169" s="104">
        <f t="shared" si="323"/>
        <v>0</v>
      </c>
      <c r="E1169" s="103">
        <v>0</v>
      </c>
      <c r="F1169" s="104">
        <f t="shared" si="318"/>
        <v>0</v>
      </c>
      <c r="G1169" s="103">
        <v>0.68600000000000005</v>
      </c>
      <c r="H1169" s="104">
        <f t="shared" si="324"/>
        <v>2.1052566970793398</v>
      </c>
      <c r="I1169" s="103">
        <v>0</v>
      </c>
      <c r="J1169" s="104">
        <f t="shared" si="319"/>
        <v>0</v>
      </c>
      <c r="K1169" s="103">
        <v>0</v>
      </c>
      <c r="L1169" s="104">
        <f t="shared" si="320"/>
        <v>0</v>
      </c>
      <c r="M1169" s="103">
        <v>0</v>
      </c>
      <c r="N1169" s="104">
        <f t="shared" si="321"/>
        <v>0</v>
      </c>
      <c r="O1169" s="103">
        <v>0</v>
      </c>
      <c r="P1169" s="104">
        <f t="shared" si="322"/>
        <v>0</v>
      </c>
      <c r="Q1169" s="103">
        <v>1.0249999999999999</v>
      </c>
      <c r="R1169" s="104">
        <f t="shared" si="325"/>
        <v>3.1456094963649028</v>
      </c>
      <c r="S1169" s="103">
        <v>0</v>
      </c>
      <c r="T1169" s="104">
        <f t="shared" si="326"/>
        <v>0</v>
      </c>
      <c r="U1169" s="103">
        <v>0</v>
      </c>
      <c r="V1169" s="104">
        <f t="shared" si="327"/>
        <v>0</v>
      </c>
      <c r="W1169" s="103">
        <v>1.2130000000000001</v>
      </c>
      <c r="X1169" s="104">
        <f t="shared" si="328"/>
        <v>3.7225603113079293</v>
      </c>
      <c r="Y1169" s="103">
        <v>0</v>
      </c>
      <c r="Z1169" s="104">
        <f t="shared" si="329"/>
        <v>0</v>
      </c>
      <c r="AA1169" s="103">
        <v>0</v>
      </c>
      <c r="AB1169" s="105">
        <f t="shared" si="330"/>
        <v>0</v>
      </c>
      <c r="AC1169" s="99">
        <f t="shared" si="312"/>
        <v>2.9239999999999999</v>
      </c>
      <c r="AD1169" s="105">
        <f t="shared" si="331"/>
        <v>8.9734265047521724</v>
      </c>
    </row>
    <row r="1170" spans="1:30" x14ac:dyDescent="0.2">
      <c r="A1170" s="101">
        <v>39884</v>
      </c>
      <c r="B1170" s="113" t="s">
        <v>188</v>
      </c>
      <c r="C1170" s="103">
        <v>0</v>
      </c>
      <c r="D1170" s="104">
        <f t="shared" si="323"/>
        <v>0</v>
      </c>
      <c r="E1170" s="103">
        <v>0</v>
      </c>
      <c r="F1170" s="104">
        <f t="shared" si="318"/>
        <v>0</v>
      </c>
      <c r="G1170" s="103">
        <v>0.68799999999999994</v>
      </c>
      <c r="H1170" s="104">
        <f t="shared" si="324"/>
        <v>2.1113944717063933</v>
      </c>
      <c r="I1170" s="103">
        <v>0</v>
      </c>
      <c r="J1170" s="104">
        <f t="shared" si="319"/>
        <v>0</v>
      </c>
      <c r="K1170" s="103">
        <v>0</v>
      </c>
      <c r="L1170" s="104">
        <f t="shared" si="320"/>
        <v>0</v>
      </c>
      <c r="M1170" s="103">
        <v>0</v>
      </c>
      <c r="N1170" s="104">
        <f t="shared" si="321"/>
        <v>0</v>
      </c>
      <c r="O1170" s="103">
        <v>0</v>
      </c>
      <c r="P1170" s="104">
        <f t="shared" si="322"/>
        <v>0</v>
      </c>
      <c r="Q1170" s="103">
        <v>1</v>
      </c>
      <c r="R1170" s="104">
        <f t="shared" si="325"/>
        <v>3.0688873135267345</v>
      </c>
      <c r="S1170" s="103">
        <v>0</v>
      </c>
      <c r="T1170" s="104">
        <f t="shared" si="326"/>
        <v>0</v>
      </c>
      <c r="U1170" s="103">
        <v>0</v>
      </c>
      <c r="V1170" s="104">
        <f t="shared" si="327"/>
        <v>0</v>
      </c>
      <c r="W1170" s="103">
        <v>1.2110000000000001</v>
      </c>
      <c r="X1170" s="104">
        <f t="shared" si="328"/>
        <v>3.7164225366808754</v>
      </c>
      <c r="Y1170" s="103">
        <v>0</v>
      </c>
      <c r="Z1170" s="104">
        <f t="shared" si="329"/>
        <v>0</v>
      </c>
      <c r="AA1170" s="103">
        <v>0</v>
      </c>
      <c r="AB1170" s="105">
        <f t="shared" si="330"/>
        <v>0</v>
      </c>
      <c r="AC1170" s="99">
        <f t="shared" si="312"/>
        <v>2.899</v>
      </c>
      <c r="AD1170" s="105">
        <f t="shared" si="331"/>
        <v>8.8967043219140045</v>
      </c>
    </row>
    <row r="1171" spans="1:30" x14ac:dyDescent="0.2">
      <c r="A1171" s="101">
        <v>39885</v>
      </c>
      <c r="B1171" s="113" t="s">
        <v>189</v>
      </c>
      <c r="C1171" s="103">
        <v>0</v>
      </c>
      <c r="D1171" s="104">
        <f t="shared" si="323"/>
        <v>0</v>
      </c>
      <c r="E1171" s="103">
        <v>0</v>
      </c>
      <c r="F1171" s="104">
        <f t="shared" si="318"/>
        <v>0</v>
      </c>
      <c r="G1171" s="103">
        <v>0.69099999999999995</v>
      </c>
      <c r="H1171" s="104">
        <f t="shared" si="324"/>
        <v>2.1206011336469737</v>
      </c>
      <c r="I1171" s="103">
        <v>0</v>
      </c>
      <c r="J1171" s="104">
        <f t="shared" si="319"/>
        <v>0</v>
      </c>
      <c r="K1171" s="103">
        <v>0</v>
      </c>
      <c r="L1171" s="104">
        <f t="shared" si="320"/>
        <v>0</v>
      </c>
      <c r="M1171" s="103">
        <v>0</v>
      </c>
      <c r="N1171" s="104">
        <f t="shared" si="321"/>
        <v>0</v>
      </c>
      <c r="O1171" s="103">
        <v>0</v>
      </c>
      <c r="P1171" s="104">
        <f t="shared" si="322"/>
        <v>0</v>
      </c>
      <c r="Q1171" s="103">
        <v>0.98499999999999999</v>
      </c>
      <c r="R1171" s="104">
        <f t="shared" si="325"/>
        <v>3.0228540038238334</v>
      </c>
      <c r="S1171" s="103">
        <v>0</v>
      </c>
      <c r="T1171" s="104">
        <f t="shared" si="326"/>
        <v>0</v>
      </c>
      <c r="U1171" s="103">
        <v>0</v>
      </c>
      <c r="V1171" s="104">
        <f t="shared" si="327"/>
        <v>0</v>
      </c>
      <c r="W1171" s="103">
        <v>1.2110000000000001</v>
      </c>
      <c r="X1171" s="104">
        <f t="shared" si="328"/>
        <v>3.7164225366808754</v>
      </c>
      <c r="Y1171" s="103">
        <v>0</v>
      </c>
      <c r="Z1171" s="104">
        <f t="shared" si="329"/>
        <v>0</v>
      </c>
      <c r="AA1171" s="103">
        <v>0</v>
      </c>
      <c r="AB1171" s="105">
        <f t="shared" si="330"/>
        <v>0</v>
      </c>
      <c r="AC1171" s="99">
        <f t="shared" si="312"/>
        <v>2.887</v>
      </c>
      <c r="AD1171" s="105">
        <f t="shared" si="331"/>
        <v>8.8598776741516829</v>
      </c>
    </row>
    <row r="1172" spans="1:30" x14ac:dyDescent="0.2">
      <c r="A1172" s="101">
        <v>39886</v>
      </c>
      <c r="B1172" s="113" t="s">
        <v>190</v>
      </c>
      <c r="C1172" s="103">
        <v>0</v>
      </c>
      <c r="D1172" s="104">
        <f t="shared" si="323"/>
        <v>0</v>
      </c>
      <c r="E1172" s="103">
        <v>0</v>
      </c>
      <c r="F1172" s="104">
        <f t="shared" si="318"/>
        <v>0</v>
      </c>
      <c r="G1172" s="103">
        <v>0.69199999999999995</v>
      </c>
      <c r="H1172" s="104">
        <f t="shared" si="324"/>
        <v>2.1236700209605002</v>
      </c>
      <c r="I1172" s="103">
        <v>0</v>
      </c>
      <c r="J1172" s="104">
        <f t="shared" si="319"/>
        <v>0</v>
      </c>
      <c r="K1172" s="103">
        <v>0</v>
      </c>
      <c r="L1172" s="104">
        <f t="shared" si="320"/>
        <v>0</v>
      </c>
      <c r="M1172" s="103">
        <v>0</v>
      </c>
      <c r="N1172" s="104">
        <f t="shared" si="321"/>
        <v>0</v>
      </c>
      <c r="O1172" s="103">
        <v>0</v>
      </c>
      <c r="P1172" s="104">
        <f t="shared" si="322"/>
        <v>0</v>
      </c>
      <c r="Q1172" s="103">
        <v>0.97499999999999998</v>
      </c>
      <c r="R1172" s="104">
        <f t="shared" si="325"/>
        <v>2.9921651306885662</v>
      </c>
      <c r="S1172" s="103">
        <v>0</v>
      </c>
      <c r="T1172" s="104">
        <f t="shared" si="326"/>
        <v>0</v>
      </c>
      <c r="U1172" s="103">
        <v>0</v>
      </c>
      <c r="V1172" s="104">
        <f t="shared" si="327"/>
        <v>0</v>
      </c>
      <c r="W1172" s="103">
        <v>1.21</v>
      </c>
      <c r="X1172" s="104">
        <f t="shared" si="328"/>
        <v>3.7133536493673489</v>
      </c>
      <c r="Y1172" s="103">
        <v>0</v>
      </c>
      <c r="Z1172" s="104">
        <f t="shared" si="329"/>
        <v>0</v>
      </c>
      <c r="AA1172" s="103">
        <v>0</v>
      </c>
      <c r="AB1172" s="105">
        <f t="shared" si="330"/>
        <v>0</v>
      </c>
      <c r="AC1172" s="99">
        <f t="shared" si="312"/>
        <v>2.8769999999999998</v>
      </c>
      <c r="AD1172" s="105">
        <f t="shared" si="331"/>
        <v>8.8291888010164161</v>
      </c>
    </row>
    <row r="1173" spans="1:30" x14ac:dyDescent="0.2">
      <c r="A1173" s="101">
        <v>39887</v>
      </c>
      <c r="B1173" s="113" t="s">
        <v>191</v>
      </c>
      <c r="C1173" s="103">
        <v>0</v>
      </c>
      <c r="D1173" s="104">
        <f t="shared" si="323"/>
        <v>0</v>
      </c>
      <c r="E1173" s="103">
        <v>0</v>
      </c>
      <c r="F1173" s="104">
        <f t="shared" si="318"/>
        <v>0</v>
      </c>
      <c r="G1173" s="103">
        <v>0.69399999999999995</v>
      </c>
      <c r="H1173" s="104">
        <f t="shared" si="324"/>
        <v>2.1298077955875536</v>
      </c>
      <c r="I1173" s="103">
        <v>0</v>
      </c>
      <c r="J1173" s="104">
        <f t="shared" si="319"/>
        <v>0</v>
      </c>
      <c r="K1173" s="103">
        <v>0</v>
      </c>
      <c r="L1173" s="104">
        <f t="shared" si="320"/>
        <v>0</v>
      </c>
      <c r="M1173" s="103">
        <v>0</v>
      </c>
      <c r="N1173" s="104">
        <f t="shared" si="321"/>
        <v>0</v>
      </c>
      <c r="O1173" s="103">
        <v>0</v>
      </c>
      <c r="P1173" s="104">
        <f t="shared" si="322"/>
        <v>0</v>
      </c>
      <c r="Q1173" s="103">
        <v>0.96599999999999997</v>
      </c>
      <c r="R1173" s="104">
        <f t="shared" si="325"/>
        <v>2.9645451448668259</v>
      </c>
      <c r="S1173" s="103">
        <v>0</v>
      </c>
      <c r="T1173" s="104">
        <f t="shared" si="326"/>
        <v>0</v>
      </c>
      <c r="U1173" s="103">
        <v>0</v>
      </c>
      <c r="V1173" s="104">
        <f t="shared" si="327"/>
        <v>0</v>
      </c>
      <c r="W1173" s="103">
        <v>1.208</v>
      </c>
      <c r="X1173" s="104">
        <f t="shared" si="328"/>
        <v>3.7072158747402955</v>
      </c>
      <c r="Y1173" s="103">
        <v>0</v>
      </c>
      <c r="Z1173" s="104">
        <f t="shared" si="329"/>
        <v>0</v>
      </c>
      <c r="AA1173" s="103">
        <v>0</v>
      </c>
      <c r="AB1173" s="105">
        <f t="shared" si="330"/>
        <v>0</v>
      </c>
      <c r="AC1173" s="99">
        <f t="shared" si="312"/>
        <v>2.8679999999999999</v>
      </c>
      <c r="AD1173" s="105">
        <f t="shared" si="331"/>
        <v>8.801568815194674</v>
      </c>
    </row>
    <row r="1174" spans="1:30" x14ac:dyDescent="0.2">
      <c r="A1174" s="101">
        <v>39888</v>
      </c>
      <c r="B1174" s="113" t="s">
        <v>192</v>
      </c>
      <c r="C1174" s="103">
        <v>0</v>
      </c>
      <c r="D1174" s="104">
        <f t="shared" si="323"/>
        <v>0</v>
      </c>
      <c r="E1174" s="103">
        <v>0</v>
      </c>
      <c r="F1174" s="104">
        <f t="shared" si="318"/>
        <v>0</v>
      </c>
      <c r="G1174" s="103">
        <v>0.69299999999999995</v>
      </c>
      <c r="H1174" s="104">
        <f t="shared" si="324"/>
        <v>2.1267389082740271</v>
      </c>
      <c r="I1174" s="103">
        <v>0.90500000000000003</v>
      </c>
      <c r="J1174" s="104">
        <f t="shared" si="319"/>
        <v>2.777343018741695</v>
      </c>
      <c r="K1174" s="103">
        <v>0</v>
      </c>
      <c r="L1174" s="104">
        <f t="shared" si="320"/>
        <v>0</v>
      </c>
      <c r="M1174" s="103">
        <v>0</v>
      </c>
      <c r="N1174" s="104">
        <f t="shared" si="321"/>
        <v>0</v>
      </c>
      <c r="O1174" s="103">
        <v>0</v>
      </c>
      <c r="P1174" s="104">
        <f t="shared" si="322"/>
        <v>0</v>
      </c>
      <c r="Q1174" s="103">
        <v>6.3E-2</v>
      </c>
      <c r="R1174" s="104">
        <f t="shared" si="325"/>
        <v>0.19333990075218427</v>
      </c>
      <c r="S1174" s="103">
        <v>0</v>
      </c>
      <c r="T1174" s="104">
        <f t="shared" si="326"/>
        <v>0</v>
      </c>
      <c r="U1174" s="103">
        <v>0</v>
      </c>
      <c r="V1174" s="104">
        <f t="shared" si="327"/>
        <v>0</v>
      </c>
      <c r="W1174" s="103">
        <v>1.208</v>
      </c>
      <c r="X1174" s="104">
        <f t="shared" si="328"/>
        <v>3.7072158747402955</v>
      </c>
      <c r="Y1174" s="103">
        <v>0</v>
      </c>
      <c r="Z1174" s="104">
        <f t="shared" si="329"/>
        <v>0</v>
      </c>
      <c r="AA1174" s="103">
        <v>0</v>
      </c>
      <c r="AB1174" s="105">
        <f t="shared" si="330"/>
        <v>0</v>
      </c>
      <c r="AC1174" s="99">
        <f t="shared" si="312"/>
        <v>2.8689999999999998</v>
      </c>
      <c r="AD1174" s="105">
        <f t="shared" si="331"/>
        <v>8.8046377025082023</v>
      </c>
    </row>
    <row r="1175" spans="1:30" x14ac:dyDescent="0.2">
      <c r="A1175" s="101">
        <v>39889</v>
      </c>
      <c r="B1175" s="113" t="s">
        <v>193</v>
      </c>
      <c r="C1175" s="103">
        <v>0</v>
      </c>
      <c r="D1175" s="104">
        <f t="shared" si="323"/>
        <v>0</v>
      </c>
      <c r="E1175" s="103">
        <v>0</v>
      </c>
      <c r="F1175" s="104">
        <f t="shared" si="318"/>
        <v>0</v>
      </c>
      <c r="G1175" s="103">
        <v>0.69</v>
      </c>
      <c r="H1175" s="104">
        <f t="shared" si="324"/>
        <v>2.1175322463334467</v>
      </c>
      <c r="I1175" s="103">
        <v>1.016</v>
      </c>
      <c r="J1175" s="104">
        <f t="shared" si="319"/>
        <v>3.1179895105431625</v>
      </c>
      <c r="K1175" s="103">
        <v>0</v>
      </c>
      <c r="L1175" s="104">
        <f t="shared" si="320"/>
        <v>0</v>
      </c>
      <c r="M1175" s="103">
        <v>0</v>
      </c>
      <c r="N1175" s="104">
        <f t="shared" si="321"/>
        <v>0</v>
      </c>
      <c r="O1175" s="103">
        <v>0</v>
      </c>
      <c r="P1175" s="104">
        <f t="shared" si="322"/>
        <v>0</v>
      </c>
      <c r="Q1175" s="103">
        <v>0.23300000000000001</v>
      </c>
      <c r="R1175" s="104">
        <f t="shared" si="325"/>
        <v>0.71505074405172919</v>
      </c>
      <c r="S1175" s="103">
        <v>0</v>
      </c>
      <c r="T1175" s="104">
        <f t="shared" si="326"/>
        <v>0</v>
      </c>
      <c r="U1175" s="103">
        <v>0</v>
      </c>
      <c r="V1175" s="104">
        <f t="shared" si="327"/>
        <v>0</v>
      </c>
      <c r="W1175" s="103">
        <v>1.204</v>
      </c>
      <c r="X1175" s="104">
        <f t="shared" si="328"/>
        <v>3.6949403254861886</v>
      </c>
      <c r="Y1175" s="103">
        <v>0</v>
      </c>
      <c r="Z1175" s="104">
        <f t="shared" si="329"/>
        <v>0</v>
      </c>
      <c r="AA1175" s="103">
        <v>0</v>
      </c>
      <c r="AB1175" s="105">
        <f t="shared" si="330"/>
        <v>0</v>
      </c>
      <c r="AC1175" s="99">
        <f t="shared" si="312"/>
        <v>3.1429999999999998</v>
      </c>
      <c r="AD1175" s="105">
        <f t="shared" si="331"/>
        <v>9.6455128264145262</v>
      </c>
    </row>
    <row r="1176" spans="1:30" x14ac:dyDescent="0.2">
      <c r="A1176" s="101">
        <v>39890</v>
      </c>
      <c r="B1176" s="113" t="s">
        <v>194</v>
      </c>
      <c r="C1176" s="103">
        <v>0</v>
      </c>
      <c r="D1176" s="104">
        <f t="shared" si="323"/>
        <v>0</v>
      </c>
      <c r="E1176" s="103">
        <v>0</v>
      </c>
      <c r="F1176" s="104">
        <f t="shared" si="318"/>
        <v>0</v>
      </c>
      <c r="G1176" s="103">
        <v>0.372</v>
      </c>
      <c r="H1176" s="104">
        <f t="shared" si="324"/>
        <v>1.1416260806319454</v>
      </c>
      <c r="I1176" s="103">
        <v>0.54500000000000004</v>
      </c>
      <c r="J1176" s="104">
        <f t="shared" si="319"/>
        <v>1.6725435858720703</v>
      </c>
      <c r="K1176" s="103">
        <v>0</v>
      </c>
      <c r="L1176" s="104">
        <f t="shared" si="320"/>
        <v>0</v>
      </c>
      <c r="M1176" s="103">
        <v>1.0920000000000001</v>
      </c>
      <c r="N1176" s="104">
        <f t="shared" si="321"/>
        <v>3.3512249463711941</v>
      </c>
      <c r="O1176" s="103">
        <v>0</v>
      </c>
      <c r="P1176" s="104">
        <f t="shared" si="322"/>
        <v>0</v>
      </c>
      <c r="Q1176" s="103">
        <v>0.99099999999999999</v>
      </c>
      <c r="R1176" s="104">
        <f t="shared" si="325"/>
        <v>3.0412673277049942</v>
      </c>
      <c r="S1176" s="103">
        <v>0</v>
      </c>
      <c r="T1176" s="104">
        <f t="shared" si="326"/>
        <v>0</v>
      </c>
      <c r="U1176" s="103">
        <v>0</v>
      </c>
      <c r="V1176" s="104">
        <f t="shared" si="327"/>
        <v>0</v>
      </c>
      <c r="W1176" s="103">
        <v>1.1970000000000001</v>
      </c>
      <c r="X1176" s="104">
        <f t="shared" si="328"/>
        <v>3.6734581142915013</v>
      </c>
      <c r="Y1176" s="103">
        <v>0</v>
      </c>
      <c r="Z1176" s="104">
        <f t="shared" si="329"/>
        <v>0</v>
      </c>
      <c r="AA1176" s="103">
        <v>0</v>
      </c>
      <c r="AB1176" s="105">
        <f t="shared" si="330"/>
        <v>0</v>
      </c>
      <c r="AC1176" s="99">
        <f t="shared" si="312"/>
        <v>4.197000000000001</v>
      </c>
      <c r="AD1176" s="105">
        <f t="shared" si="331"/>
        <v>12.880120054871709</v>
      </c>
    </row>
    <row r="1177" spans="1:30" x14ac:dyDescent="0.2">
      <c r="A1177" s="101">
        <v>39891</v>
      </c>
      <c r="B1177" s="113" t="s">
        <v>195</v>
      </c>
      <c r="C1177" s="103">
        <v>0</v>
      </c>
      <c r="D1177" s="104">
        <f t="shared" si="323"/>
        <v>0</v>
      </c>
      <c r="E1177" s="103">
        <v>0</v>
      </c>
      <c r="F1177" s="104">
        <f t="shared" si="318"/>
        <v>0</v>
      </c>
      <c r="G1177" s="103">
        <v>0</v>
      </c>
      <c r="H1177" s="104">
        <f t="shared" si="324"/>
        <v>0</v>
      </c>
      <c r="I1177" s="103">
        <v>0</v>
      </c>
      <c r="J1177" s="104">
        <f t="shared" si="319"/>
        <v>0</v>
      </c>
      <c r="K1177" s="103">
        <v>0</v>
      </c>
      <c r="L1177" s="104">
        <f t="shared" si="320"/>
        <v>0</v>
      </c>
      <c r="M1177" s="103">
        <v>1.8720000000000001</v>
      </c>
      <c r="N1177" s="104">
        <f t="shared" si="321"/>
        <v>5.7449570509220473</v>
      </c>
      <c r="O1177" s="103">
        <v>0</v>
      </c>
      <c r="P1177" s="104">
        <f t="shared" si="322"/>
        <v>0</v>
      </c>
      <c r="Q1177" s="103">
        <v>0.97199999999999998</v>
      </c>
      <c r="R1177" s="104">
        <f t="shared" si="325"/>
        <v>2.9829584687479862</v>
      </c>
      <c r="S1177" s="103">
        <v>0</v>
      </c>
      <c r="T1177" s="104">
        <f t="shared" si="326"/>
        <v>0</v>
      </c>
      <c r="U1177" s="103">
        <v>0</v>
      </c>
      <c r="V1177" s="104">
        <f t="shared" si="327"/>
        <v>0</v>
      </c>
      <c r="W1177" s="103">
        <v>0.19700000000000001</v>
      </c>
      <c r="X1177" s="104">
        <f t="shared" si="328"/>
        <v>0.60457080076476677</v>
      </c>
      <c r="Y1177" s="103">
        <v>0</v>
      </c>
      <c r="Z1177" s="104">
        <f t="shared" si="329"/>
        <v>0</v>
      </c>
      <c r="AA1177" s="103">
        <v>0</v>
      </c>
      <c r="AB1177" s="105">
        <f t="shared" si="330"/>
        <v>0</v>
      </c>
      <c r="AC1177" s="99">
        <f t="shared" si="312"/>
        <v>3.0410000000000004</v>
      </c>
      <c r="AD1177" s="105">
        <f t="shared" si="331"/>
        <v>9.3324863204348016</v>
      </c>
    </row>
    <row r="1178" spans="1:30" x14ac:dyDescent="0.2">
      <c r="A1178" s="101">
        <v>39892</v>
      </c>
      <c r="B1178" s="113" t="s">
        <v>196</v>
      </c>
      <c r="C1178" s="103">
        <v>0</v>
      </c>
      <c r="D1178" s="104">
        <f t="shared" si="323"/>
        <v>0</v>
      </c>
      <c r="E1178" s="103">
        <v>0</v>
      </c>
      <c r="F1178" s="104">
        <f t="shared" si="318"/>
        <v>0</v>
      </c>
      <c r="G1178" s="103">
        <v>0</v>
      </c>
      <c r="H1178" s="104">
        <f t="shared" si="324"/>
        <v>0</v>
      </c>
      <c r="I1178" s="103">
        <v>0</v>
      </c>
      <c r="J1178" s="104">
        <f t="shared" si="319"/>
        <v>0</v>
      </c>
      <c r="K1178" s="103">
        <v>0</v>
      </c>
      <c r="L1178" s="104">
        <f t="shared" si="320"/>
        <v>0</v>
      </c>
      <c r="M1178" s="103">
        <v>1.8720000000000001</v>
      </c>
      <c r="N1178" s="104">
        <f t="shared" si="321"/>
        <v>5.7449570509220473</v>
      </c>
      <c r="O1178" s="103">
        <v>0</v>
      </c>
      <c r="P1178" s="104">
        <f t="shared" si="322"/>
        <v>0</v>
      </c>
      <c r="Q1178" s="103">
        <v>0.96199999999999997</v>
      </c>
      <c r="R1178" s="104">
        <f t="shared" si="325"/>
        <v>2.9522695956127185</v>
      </c>
      <c r="S1178" s="103">
        <v>0</v>
      </c>
      <c r="T1178" s="104">
        <f t="shared" si="326"/>
        <v>0</v>
      </c>
      <c r="U1178" s="103">
        <v>0</v>
      </c>
      <c r="V1178" s="104">
        <f t="shared" si="327"/>
        <v>0</v>
      </c>
      <c r="W1178" s="103">
        <v>0.13800000000000001</v>
      </c>
      <c r="X1178" s="104">
        <f t="shared" si="328"/>
        <v>0.4235064492666894</v>
      </c>
      <c r="Y1178" s="103">
        <v>0</v>
      </c>
      <c r="Z1178" s="104">
        <f t="shared" si="329"/>
        <v>0</v>
      </c>
      <c r="AA1178" s="103">
        <v>0</v>
      </c>
      <c r="AB1178" s="105">
        <f t="shared" si="330"/>
        <v>0</v>
      </c>
      <c r="AC1178" s="99">
        <f t="shared" si="312"/>
        <v>2.972</v>
      </c>
      <c r="AD1178" s="105">
        <f t="shared" si="331"/>
        <v>9.1207330958014552</v>
      </c>
    </row>
    <row r="1179" spans="1:30" x14ac:dyDescent="0.2">
      <c r="A1179" s="101">
        <v>39893</v>
      </c>
      <c r="B1179" s="113" t="s">
        <v>197</v>
      </c>
      <c r="C1179" s="103">
        <v>0</v>
      </c>
      <c r="D1179" s="104">
        <f t="shared" si="323"/>
        <v>0</v>
      </c>
      <c r="E1179" s="103">
        <v>0</v>
      </c>
      <c r="F1179" s="104">
        <f t="shared" si="318"/>
        <v>0</v>
      </c>
      <c r="G1179" s="103">
        <v>0</v>
      </c>
      <c r="H1179" s="104">
        <f t="shared" si="324"/>
        <v>0</v>
      </c>
      <c r="I1179" s="103">
        <v>0</v>
      </c>
      <c r="J1179" s="104">
        <f t="shared" si="319"/>
        <v>0</v>
      </c>
      <c r="K1179" s="103">
        <v>0</v>
      </c>
      <c r="L1179" s="104">
        <f t="shared" si="320"/>
        <v>0</v>
      </c>
      <c r="M1179" s="103">
        <v>1.8720000000000001</v>
      </c>
      <c r="N1179" s="104">
        <f t="shared" si="321"/>
        <v>5.7449570509220473</v>
      </c>
      <c r="O1179" s="103">
        <v>0</v>
      </c>
      <c r="P1179" s="104">
        <f t="shared" si="322"/>
        <v>0</v>
      </c>
      <c r="Q1179" s="103">
        <v>0.95399999999999996</v>
      </c>
      <c r="R1179" s="104">
        <f t="shared" si="325"/>
        <v>2.9277184971045047</v>
      </c>
      <c r="S1179" s="103">
        <v>0</v>
      </c>
      <c r="T1179" s="104">
        <f t="shared" si="326"/>
        <v>0</v>
      </c>
      <c r="U1179" s="103">
        <v>0</v>
      </c>
      <c r="V1179" s="104">
        <f t="shared" si="327"/>
        <v>0</v>
      </c>
      <c r="W1179" s="103">
        <v>0</v>
      </c>
      <c r="X1179" s="104">
        <f t="shared" si="328"/>
        <v>0</v>
      </c>
      <c r="Y1179" s="103">
        <v>0</v>
      </c>
      <c r="Z1179" s="104">
        <f t="shared" si="329"/>
        <v>0</v>
      </c>
      <c r="AA1179" s="103">
        <v>0</v>
      </c>
      <c r="AB1179" s="105">
        <f t="shared" si="330"/>
        <v>0</v>
      </c>
      <c r="AC1179" s="99">
        <f t="shared" si="312"/>
        <v>2.8260000000000001</v>
      </c>
      <c r="AD1179" s="105">
        <f t="shared" si="331"/>
        <v>8.6726755480265521</v>
      </c>
    </row>
    <row r="1180" spans="1:30" x14ac:dyDescent="0.2">
      <c r="A1180" s="101">
        <v>39894</v>
      </c>
      <c r="B1180" s="113" t="s">
        <v>198</v>
      </c>
      <c r="C1180" s="103">
        <v>0</v>
      </c>
      <c r="D1180" s="104">
        <f t="shared" si="323"/>
        <v>0</v>
      </c>
      <c r="E1180" s="103">
        <v>0</v>
      </c>
      <c r="F1180" s="104">
        <f t="shared" si="318"/>
        <v>0</v>
      </c>
      <c r="G1180" s="103">
        <v>0.51600000000000001</v>
      </c>
      <c r="H1180" s="104">
        <f t="shared" si="324"/>
        <v>1.5835458537797951</v>
      </c>
      <c r="I1180" s="103">
        <v>0</v>
      </c>
      <c r="J1180" s="104">
        <f t="shared" si="319"/>
        <v>0</v>
      </c>
      <c r="K1180" s="103">
        <v>0</v>
      </c>
      <c r="L1180" s="104">
        <f t="shared" si="320"/>
        <v>0</v>
      </c>
      <c r="M1180" s="103">
        <v>1.8720000000000001</v>
      </c>
      <c r="N1180" s="104">
        <f t="shared" si="321"/>
        <v>5.7449570509220473</v>
      </c>
      <c r="O1180" s="103">
        <v>0</v>
      </c>
      <c r="P1180" s="104">
        <f t="shared" si="322"/>
        <v>0</v>
      </c>
      <c r="Q1180" s="103">
        <v>0.219</v>
      </c>
      <c r="R1180" s="104">
        <f t="shared" si="325"/>
        <v>0.67208632166235494</v>
      </c>
      <c r="S1180" s="103">
        <v>0</v>
      </c>
      <c r="T1180" s="104">
        <f t="shared" si="326"/>
        <v>0</v>
      </c>
      <c r="U1180" s="103">
        <v>0</v>
      </c>
      <c r="V1180" s="104">
        <f t="shared" si="327"/>
        <v>0</v>
      </c>
      <c r="W1180" s="103">
        <v>0</v>
      </c>
      <c r="X1180" s="104">
        <f t="shared" si="328"/>
        <v>0</v>
      </c>
      <c r="Y1180" s="103">
        <v>0</v>
      </c>
      <c r="Z1180" s="104">
        <f t="shared" si="329"/>
        <v>0</v>
      </c>
      <c r="AA1180" s="103">
        <v>0</v>
      </c>
      <c r="AB1180" s="105">
        <f t="shared" si="330"/>
        <v>0</v>
      </c>
      <c r="AC1180" s="99">
        <f t="shared" si="312"/>
        <v>2.6069999999999998</v>
      </c>
      <c r="AD1180" s="105">
        <f t="shared" si="331"/>
        <v>8.0005892263641964</v>
      </c>
    </row>
    <row r="1181" spans="1:30" x14ac:dyDescent="0.2">
      <c r="A1181" s="101">
        <v>39895</v>
      </c>
      <c r="B1181" s="113" t="s">
        <v>199</v>
      </c>
      <c r="C1181" s="103">
        <v>0</v>
      </c>
      <c r="D1181" s="104">
        <f t="shared" si="323"/>
        <v>0</v>
      </c>
      <c r="E1181" s="103">
        <v>0</v>
      </c>
      <c r="F1181" s="104">
        <f t="shared" si="318"/>
        <v>0</v>
      </c>
      <c r="G1181" s="103">
        <v>0.69799999999999995</v>
      </c>
      <c r="H1181" s="104">
        <f t="shared" si="324"/>
        <v>2.142083344841661</v>
      </c>
      <c r="I1181" s="103">
        <v>0</v>
      </c>
      <c r="J1181" s="104">
        <f t="shared" si="319"/>
        <v>0</v>
      </c>
      <c r="K1181" s="103">
        <v>0</v>
      </c>
      <c r="L1181" s="104">
        <f t="shared" si="320"/>
        <v>0</v>
      </c>
      <c r="M1181" s="103">
        <v>1.6379999999999999</v>
      </c>
      <c r="N1181" s="104">
        <f t="shared" si="321"/>
        <v>5.0268374195567915</v>
      </c>
      <c r="O1181" s="103">
        <v>0</v>
      </c>
      <c r="P1181" s="104">
        <f t="shared" si="322"/>
        <v>0</v>
      </c>
      <c r="Q1181" s="103">
        <v>0.59199999999999997</v>
      </c>
      <c r="R1181" s="104">
        <f t="shared" si="325"/>
        <v>1.8167812896078268</v>
      </c>
      <c r="S1181" s="103">
        <v>0</v>
      </c>
      <c r="T1181" s="104">
        <f t="shared" si="326"/>
        <v>0</v>
      </c>
      <c r="U1181" s="103">
        <v>0</v>
      </c>
      <c r="V1181" s="104">
        <f t="shared" si="327"/>
        <v>0</v>
      </c>
      <c r="W1181" s="103">
        <v>0.41499999999999998</v>
      </c>
      <c r="X1181" s="104">
        <f t="shared" si="328"/>
        <v>1.2735882351135948</v>
      </c>
      <c r="Y1181" s="103">
        <v>0</v>
      </c>
      <c r="Z1181" s="104">
        <f t="shared" si="329"/>
        <v>0</v>
      </c>
      <c r="AA1181" s="103">
        <v>0</v>
      </c>
      <c r="AB1181" s="105">
        <f t="shared" si="330"/>
        <v>0</v>
      </c>
      <c r="AC1181" s="99">
        <f t="shared" si="312"/>
        <v>3.343</v>
      </c>
      <c r="AD1181" s="105">
        <f t="shared" si="331"/>
        <v>10.259290289119873</v>
      </c>
    </row>
    <row r="1182" spans="1:30" x14ac:dyDescent="0.2">
      <c r="A1182" s="101">
        <v>39896</v>
      </c>
      <c r="B1182" s="113" t="s">
        <v>200</v>
      </c>
      <c r="C1182" s="103">
        <v>0</v>
      </c>
      <c r="D1182" s="104">
        <f t="shared" si="323"/>
        <v>0</v>
      </c>
      <c r="E1182" s="103">
        <v>0</v>
      </c>
      <c r="F1182" s="104">
        <f t="shared" si="318"/>
        <v>0</v>
      </c>
      <c r="G1182" s="103">
        <v>0.7</v>
      </c>
      <c r="H1182" s="104">
        <f t="shared" si="324"/>
        <v>2.1482211194687144</v>
      </c>
      <c r="I1182" s="103">
        <v>0</v>
      </c>
      <c r="J1182" s="104">
        <f t="shared" si="319"/>
        <v>0</v>
      </c>
      <c r="K1182" s="103">
        <v>0</v>
      </c>
      <c r="L1182" s="104">
        <f t="shared" si="320"/>
        <v>0</v>
      </c>
      <c r="M1182" s="103">
        <v>0.85799999999999998</v>
      </c>
      <c r="N1182" s="104">
        <f t="shared" si="321"/>
        <v>2.6331053150059383</v>
      </c>
      <c r="O1182" s="103">
        <v>0</v>
      </c>
      <c r="P1182" s="104">
        <f t="shared" si="322"/>
        <v>0</v>
      </c>
      <c r="Q1182" s="103">
        <v>0.755</v>
      </c>
      <c r="R1182" s="104">
        <f t="shared" si="325"/>
        <v>2.3170099217126845</v>
      </c>
      <c r="S1182" s="103">
        <v>0</v>
      </c>
      <c r="T1182" s="104">
        <f t="shared" si="326"/>
        <v>0</v>
      </c>
      <c r="U1182" s="103">
        <v>0</v>
      </c>
      <c r="V1182" s="104">
        <f t="shared" si="327"/>
        <v>0</v>
      </c>
      <c r="W1182" s="103">
        <v>0</v>
      </c>
      <c r="X1182" s="104">
        <f t="shared" si="328"/>
        <v>0</v>
      </c>
      <c r="Y1182" s="103">
        <v>0</v>
      </c>
      <c r="Z1182" s="104">
        <f t="shared" si="329"/>
        <v>0</v>
      </c>
      <c r="AA1182" s="103">
        <v>0</v>
      </c>
      <c r="AB1182" s="105">
        <f t="shared" si="330"/>
        <v>0</v>
      </c>
      <c r="AC1182" s="99">
        <f t="shared" si="312"/>
        <v>2.3129999999999997</v>
      </c>
      <c r="AD1182" s="105">
        <f t="shared" si="331"/>
        <v>7.0983363561873354</v>
      </c>
    </row>
    <row r="1183" spans="1:30" x14ac:dyDescent="0.2">
      <c r="A1183" s="101">
        <v>39897</v>
      </c>
      <c r="B1183" s="113" t="s">
        <v>201</v>
      </c>
      <c r="C1183" s="103">
        <v>0</v>
      </c>
      <c r="D1183" s="104">
        <f t="shared" si="323"/>
        <v>0</v>
      </c>
      <c r="E1183" s="103">
        <v>0</v>
      </c>
      <c r="F1183" s="104">
        <f t="shared" si="318"/>
        <v>0</v>
      </c>
      <c r="G1183" s="103">
        <v>0.69199999999999995</v>
      </c>
      <c r="H1183" s="104">
        <f t="shared" si="324"/>
        <v>2.1236700209605002</v>
      </c>
      <c r="I1183" s="103">
        <v>0</v>
      </c>
      <c r="J1183" s="104">
        <f t="shared" si="319"/>
        <v>0</v>
      </c>
      <c r="K1183" s="103">
        <v>0</v>
      </c>
      <c r="L1183" s="104">
        <f t="shared" si="320"/>
        <v>0</v>
      </c>
      <c r="M1183" s="103">
        <v>1.8720000000000001</v>
      </c>
      <c r="N1183" s="104">
        <f t="shared" si="321"/>
        <v>5.7449570509220473</v>
      </c>
      <c r="O1183" s="103">
        <v>0</v>
      </c>
      <c r="P1183" s="104">
        <f t="shared" si="322"/>
        <v>0</v>
      </c>
      <c r="Q1183" s="103">
        <v>0.26200000000000001</v>
      </c>
      <c r="R1183" s="104">
        <f t="shared" si="325"/>
        <v>0.80404847614400443</v>
      </c>
      <c r="S1183" s="103">
        <v>0</v>
      </c>
      <c r="T1183" s="104">
        <f t="shared" si="326"/>
        <v>0</v>
      </c>
      <c r="U1183" s="103">
        <v>0</v>
      </c>
      <c r="V1183" s="104">
        <f t="shared" si="327"/>
        <v>0</v>
      </c>
      <c r="W1183" s="103">
        <v>0</v>
      </c>
      <c r="X1183" s="104">
        <f t="shared" si="328"/>
        <v>0</v>
      </c>
      <c r="Y1183" s="103">
        <v>0</v>
      </c>
      <c r="Z1183" s="104">
        <f t="shared" si="329"/>
        <v>0</v>
      </c>
      <c r="AA1183" s="103">
        <v>0</v>
      </c>
      <c r="AB1183" s="105">
        <f t="shared" si="330"/>
        <v>0</v>
      </c>
      <c r="AC1183" s="99">
        <f t="shared" si="312"/>
        <v>2.8260000000000001</v>
      </c>
      <c r="AD1183" s="105">
        <f t="shared" si="331"/>
        <v>8.6726755480265521</v>
      </c>
    </row>
    <row r="1184" spans="1:30" x14ac:dyDescent="0.2">
      <c r="A1184" s="101">
        <v>39898</v>
      </c>
      <c r="B1184" s="113" t="s">
        <v>202</v>
      </c>
      <c r="C1184" s="103">
        <v>0</v>
      </c>
      <c r="D1184" s="104">
        <f t="shared" si="323"/>
        <v>0</v>
      </c>
      <c r="E1184" s="103">
        <v>0</v>
      </c>
      <c r="F1184" s="104">
        <f t="shared" si="318"/>
        <v>0</v>
      </c>
      <c r="G1184" s="103">
        <v>0.68400000000000005</v>
      </c>
      <c r="H1184" s="104">
        <f t="shared" si="324"/>
        <v>2.0991189224522864</v>
      </c>
      <c r="I1184" s="103">
        <v>0.30499999999999999</v>
      </c>
      <c r="J1184" s="104">
        <f t="shared" si="319"/>
        <v>0.93601063062565404</v>
      </c>
      <c r="K1184" s="103">
        <v>0</v>
      </c>
      <c r="L1184" s="104">
        <f t="shared" si="320"/>
        <v>0</v>
      </c>
      <c r="M1184" s="103">
        <v>1.3260000000000001</v>
      </c>
      <c r="N1184" s="104">
        <f t="shared" si="321"/>
        <v>4.0693445777364499</v>
      </c>
      <c r="O1184" s="103">
        <v>0</v>
      </c>
      <c r="P1184" s="104">
        <f t="shared" si="322"/>
        <v>0</v>
      </c>
      <c r="Q1184" s="103">
        <v>0.21199999999999999</v>
      </c>
      <c r="R1184" s="104">
        <f t="shared" si="325"/>
        <v>0.65060411046766775</v>
      </c>
      <c r="S1184" s="103">
        <v>0</v>
      </c>
      <c r="T1184" s="104">
        <f t="shared" si="326"/>
        <v>0</v>
      </c>
      <c r="U1184" s="103">
        <v>0</v>
      </c>
      <c r="V1184" s="104">
        <f t="shared" si="327"/>
        <v>0</v>
      </c>
      <c r="W1184" s="103">
        <v>0</v>
      </c>
      <c r="X1184" s="104">
        <f t="shared" si="328"/>
        <v>0</v>
      </c>
      <c r="Y1184" s="103">
        <v>0</v>
      </c>
      <c r="Z1184" s="104">
        <f t="shared" si="329"/>
        <v>0</v>
      </c>
      <c r="AA1184" s="103">
        <v>0</v>
      </c>
      <c r="AB1184" s="105">
        <f t="shared" si="330"/>
        <v>0</v>
      </c>
      <c r="AC1184" s="99">
        <f t="shared" si="312"/>
        <v>2.5270000000000006</v>
      </c>
      <c r="AD1184" s="105">
        <f t="shared" si="331"/>
        <v>7.7550782412820594</v>
      </c>
    </row>
    <row r="1185" spans="1:30" x14ac:dyDescent="0.2">
      <c r="A1185" s="101">
        <v>39899</v>
      </c>
      <c r="B1185" s="113" t="s">
        <v>203</v>
      </c>
      <c r="C1185" s="103">
        <v>0</v>
      </c>
      <c r="D1185" s="104">
        <f t="shared" si="323"/>
        <v>0</v>
      </c>
      <c r="E1185" s="103">
        <v>0</v>
      </c>
      <c r="F1185" s="104">
        <f t="shared" si="318"/>
        <v>0</v>
      </c>
      <c r="G1185" s="103">
        <v>0.68600000000000005</v>
      </c>
      <c r="H1185" s="104">
        <f t="shared" si="324"/>
        <v>2.1052566970793398</v>
      </c>
      <c r="I1185" s="103">
        <v>0.98899999999999999</v>
      </c>
      <c r="J1185" s="104">
        <f t="shared" si="319"/>
        <v>3.0351295530779407</v>
      </c>
      <c r="K1185" s="103">
        <v>0</v>
      </c>
      <c r="L1185" s="104">
        <f t="shared" si="320"/>
        <v>0</v>
      </c>
      <c r="M1185" s="103">
        <v>0</v>
      </c>
      <c r="N1185" s="104">
        <f t="shared" si="321"/>
        <v>0</v>
      </c>
      <c r="O1185" s="103">
        <v>0</v>
      </c>
      <c r="P1185" s="104">
        <f t="shared" si="322"/>
        <v>0</v>
      </c>
      <c r="Q1185" s="103">
        <v>0</v>
      </c>
      <c r="R1185" s="104">
        <f t="shared" si="325"/>
        <v>0</v>
      </c>
      <c r="S1185" s="103">
        <v>0</v>
      </c>
      <c r="T1185" s="104">
        <f t="shared" si="326"/>
        <v>0</v>
      </c>
      <c r="U1185" s="103">
        <v>0</v>
      </c>
      <c r="V1185" s="104">
        <f t="shared" si="327"/>
        <v>0</v>
      </c>
      <c r="W1185" s="103">
        <v>0</v>
      </c>
      <c r="X1185" s="104">
        <f t="shared" si="328"/>
        <v>0</v>
      </c>
      <c r="Y1185" s="103">
        <v>0</v>
      </c>
      <c r="Z1185" s="104">
        <f t="shared" si="329"/>
        <v>0</v>
      </c>
      <c r="AA1185" s="103">
        <v>0</v>
      </c>
      <c r="AB1185" s="105">
        <f t="shared" si="330"/>
        <v>0</v>
      </c>
      <c r="AC1185" s="99">
        <f t="shared" si="312"/>
        <v>1.675</v>
      </c>
      <c r="AD1185" s="105">
        <f t="shared" si="331"/>
        <v>5.1403862501572801</v>
      </c>
    </row>
    <row r="1186" spans="1:30" x14ac:dyDescent="0.2">
      <c r="A1186" s="101">
        <v>39900</v>
      </c>
      <c r="B1186" s="113" t="s">
        <v>204</v>
      </c>
      <c r="C1186" s="103">
        <v>0</v>
      </c>
      <c r="D1186" s="104">
        <f t="shared" si="323"/>
        <v>0</v>
      </c>
      <c r="E1186" s="103">
        <v>0</v>
      </c>
      <c r="F1186" s="104">
        <f t="shared" si="318"/>
        <v>0</v>
      </c>
      <c r="G1186" s="103">
        <v>0.68300000000000005</v>
      </c>
      <c r="H1186" s="104">
        <f t="shared" si="324"/>
        <v>2.0960500351387599</v>
      </c>
      <c r="I1186" s="103">
        <v>0.97899999999999998</v>
      </c>
      <c r="J1186" s="104">
        <f t="shared" si="319"/>
        <v>3.0044406799426731</v>
      </c>
      <c r="K1186" s="103">
        <v>0</v>
      </c>
      <c r="L1186" s="104">
        <f t="shared" si="320"/>
        <v>0</v>
      </c>
      <c r="M1186" s="103">
        <v>0</v>
      </c>
      <c r="N1186" s="104">
        <f t="shared" si="321"/>
        <v>0</v>
      </c>
      <c r="O1186" s="103">
        <v>0</v>
      </c>
      <c r="P1186" s="104">
        <f t="shared" si="322"/>
        <v>0</v>
      </c>
      <c r="Q1186" s="103">
        <v>0</v>
      </c>
      <c r="R1186" s="104">
        <f t="shared" si="325"/>
        <v>0</v>
      </c>
      <c r="S1186" s="103">
        <v>0</v>
      </c>
      <c r="T1186" s="104">
        <f t="shared" si="326"/>
        <v>0</v>
      </c>
      <c r="U1186" s="103">
        <v>0</v>
      </c>
      <c r="V1186" s="104">
        <f t="shared" si="327"/>
        <v>0</v>
      </c>
      <c r="W1186" s="103">
        <v>0.56299999999999994</v>
      </c>
      <c r="X1186" s="104">
        <f t="shared" si="328"/>
        <v>1.7277835575155516</v>
      </c>
      <c r="Y1186" s="103">
        <v>0</v>
      </c>
      <c r="Z1186" s="104">
        <f t="shared" si="329"/>
        <v>0</v>
      </c>
      <c r="AA1186" s="103">
        <v>0</v>
      </c>
      <c r="AB1186" s="105">
        <f t="shared" si="330"/>
        <v>0</v>
      </c>
      <c r="AC1186" s="99">
        <f t="shared" si="312"/>
        <v>2.2249999999999996</v>
      </c>
      <c r="AD1186" s="105">
        <f t="shared" si="331"/>
        <v>6.8282742725969827</v>
      </c>
    </row>
    <row r="1187" spans="1:30" x14ac:dyDescent="0.2">
      <c r="A1187" s="101">
        <v>39901</v>
      </c>
      <c r="B1187" s="113" t="s">
        <v>205</v>
      </c>
      <c r="C1187" s="103">
        <v>0</v>
      </c>
      <c r="D1187" s="104">
        <f t="shared" si="323"/>
        <v>0</v>
      </c>
      <c r="E1187" s="103">
        <v>0</v>
      </c>
      <c r="F1187" s="104">
        <f t="shared" si="318"/>
        <v>0</v>
      </c>
      <c r="G1187" s="103">
        <v>0.68200000000000005</v>
      </c>
      <c r="H1187" s="104">
        <f t="shared" si="324"/>
        <v>2.0929811478252329</v>
      </c>
      <c r="I1187" s="103">
        <v>0.97899999999999998</v>
      </c>
      <c r="J1187" s="104">
        <f t="shared" si="319"/>
        <v>3.0044406799426731</v>
      </c>
      <c r="K1187" s="103">
        <v>0</v>
      </c>
      <c r="L1187" s="104">
        <f t="shared" si="320"/>
        <v>0</v>
      </c>
      <c r="M1187" s="103">
        <v>0</v>
      </c>
      <c r="N1187" s="104">
        <f t="shared" si="321"/>
        <v>0</v>
      </c>
      <c r="O1187" s="103">
        <v>0</v>
      </c>
      <c r="P1187" s="104">
        <f t="shared" si="322"/>
        <v>0</v>
      </c>
      <c r="Q1187" s="103">
        <v>0</v>
      </c>
      <c r="R1187" s="104">
        <f t="shared" si="325"/>
        <v>0</v>
      </c>
      <c r="S1187" s="103">
        <v>0</v>
      </c>
      <c r="T1187" s="104">
        <f t="shared" si="326"/>
        <v>0</v>
      </c>
      <c r="U1187" s="103">
        <v>0</v>
      </c>
      <c r="V1187" s="104">
        <f t="shared" si="327"/>
        <v>0</v>
      </c>
      <c r="W1187" s="103">
        <v>1.2190000000000001</v>
      </c>
      <c r="X1187" s="104">
        <f t="shared" si="328"/>
        <v>3.7409736351890897</v>
      </c>
      <c r="Y1187" s="103">
        <v>0</v>
      </c>
      <c r="Z1187" s="104">
        <f t="shared" si="329"/>
        <v>0</v>
      </c>
      <c r="AA1187" s="103">
        <v>0</v>
      </c>
      <c r="AB1187" s="105">
        <f t="shared" si="330"/>
        <v>0</v>
      </c>
      <c r="AC1187" s="99">
        <f>C1187+E1187+G1187+I1187+K1187+M1187+O1187+Q1187+S1187+U1187+W1187+Y1187+AA1187</f>
        <v>2.88</v>
      </c>
      <c r="AD1187" s="105">
        <f t="shared" si="331"/>
        <v>8.8383954629569956</v>
      </c>
    </row>
    <row r="1188" spans="1:30" x14ac:dyDescent="0.2">
      <c r="A1188" s="101">
        <v>39902</v>
      </c>
      <c r="B1188" s="113" t="s">
        <v>237</v>
      </c>
      <c r="C1188" s="103">
        <v>0</v>
      </c>
      <c r="D1188" s="104">
        <f t="shared" si="323"/>
        <v>0</v>
      </c>
      <c r="E1188" s="103">
        <v>0</v>
      </c>
      <c r="F1188" s="104">
        <f t="shared" si="318"/>
        <v>0</v>
      </c>
      <c r="G1188" s="103">
        <v>0.68</v>
      </c>
      <c r="H1188" s="104">
        <f t="shared" si="324"/>
        <v>2.0868433731981795</v>
      </c>
      <c r="I1188" s="103">
        <v>0.97699999999999998</v>
      </c>
      <c r="J1188" s="104">
        <f t="shared" si="319"/>
        <v>2.9983029053156196</v>
      </c>
      <c r="K1188" s="103">
        <v>0</v>
      </c>
      <c r="L1188" s="104">
        <f t="shared" si="320"/>
        <v>0</v>
      </c>
      <c r="M1188" s="103">
        <v>0</v>
      </c>
      <c r="N1188" s="104">
        <f t="shared" si="321"/>
        <v>0</v>
      </c>
      <c r="O1188" s="103">
        <v>0</v>
      </c>
      <c r="P1188" s="104">
        <f t="shared" si="322"/>
        <v>0</v>
      </c>
      <c r="Q1188" s="103">
        <v>0</v>
      </c>
      <c r="R1188" s="104">
        <f t="shared" si="325"/>
        <v>0</v>
      </c>
      <c r="S1188" s="103">
        <v>0</v>
      </c>
      <c r="T1188" s="104">
        <f t="shared" si="326"/>
        <v>0</v>
      </c>
      <c r="U1188" s="103">
        <v>0</v>
      </c>
      <c r="V1188" s="104">
        <f t="shared" si="327"/>
        <v>0</v>
      </c>
      <c r="W1188" s="103">
        <v>1.214</v>
      </c>
      <c r="X1188" s="104">
        <f t="shared" si="328"/>
        <v>3.7256291986214558</v>
      </c>
      <c r="Y1188" s="103">
        <v>0</v>
      </c>
      <c r="Z1188" s="104">
        <f t="shared" si="329"/>
        <v>0</v>
      </c>
      <c r="AA1188" s="103">
        <v>0</v>
      </c>
      <c r="AB1188" s="105">
        <f t="shared" si="330"/>
        <v>0</v>
      </c>
      <c r="AC1188" s="99">
        <f>C1188+E1188+G1188+I1188+K1188+M1188+O1188+Q1188+S1188+U1188+W1188+Y1188+AA1188</f>
        <v>2.871</v>
      </c>
      <c r="AD1188" s="105">
        <f t="shared" si="331"/>
        <v>8.8107754771352553</v>
      </c>
    </row>
    <row r="1189" spans="1:30" x14ac:dyDescent="0.2">
      <c r="A1189" s="101">
        <v>39903</v>
      </c>
      <c r="B1189" s="113" t="s">
        <v>238</v>
      </c>
      <c r="C1189" s="103">
        <v>0</v>
      </c>
      <c r="D1189" s="104">
        <f>C1189*1000000/325851</f>
        <v>0</v>
      </c>
      <c r="E1189" s="103">
        <v>0</v>
      </c>
      <c r="F1189" s="104">
        <f t="shared" si="318"/>
        <v>0</v>
      </c>
      <c r="G1189" s="103">
        <v>0.68</v>
      </c>
      <c r="H1189" s="104">
        <f t="shared" si="324"/>
        <v>2.0868433731981795</v>
      </c>
      <c r="I1189" s="103">
        <v>0.38300000000000001</v>
      </c>
      <c r="J1189" s="104">
        <f t="shared" si="319"/>
        <v>1.1753838410807393</v>
      </c>
      <c r="K1189" s="103">
        <v>0</v>
      </c>
      <c r="L1189" s="104">
        <f t="shared" si="320"/>
        <v>0</v>
      </c>
      <c r="M1189" s="103">
        <v>0</v>
      </c>
      <c r="N1189" s="104">
        <f t="shared" si="321"/>
        <v>0</v>
      </c>
      <c r="O1189" s="103">
        <v>0</v>
      </c>
      <c r="P1189" s="104">
        <f t="shared" si="322"/>
        <v>0</v>
      </c>
      <c r="Q1189" s="103">
        <v>0.64300000000000002</v>
      </c>
      <c r="R1189" s="104">
        <f t="shared" si="325"/>
        <v>1.9732945425976904</v>
      </c>
      <c r="S1189" s="103">
        <v>0</v>
      </c>
      <c r="T1189" s="104">
        <f t="shared" si="326"/>
        <v>0</v>
      </c>
      <c r="U1189" s="103">
        <v>0</v>
      </c>
      <c r="V1189" s="104">
        <f t="shared" si="327"/>
        <v>0</v>
      </c>
      <c r="W1189" s="103">
        <v>9.2999999999999999E-2</v>
      </c>
      <c r="X1189" s="104">
        <f t="shared" si="328"/>
        <v>0.28540652015798634</v>
      </c>
      <c r="Y1189" s="103">
        <v>0</v>
      </c>
      <c r="Z1189" s="104">
        <f t="shared" si="329"/>
        <v>0</v>
      </c>
      <c r="AA1189" s="103">
        <v>0</v>
      </c>
      <c r="AB1189" s="105">
        <f t="shared" si="330"/>
        <v>0</v>
      </c>
      <c r="AC1189" s="99">
        <f>C1189+E1189+G1189+I1189+K1189+M1189+O1189+Q1189+S1189+U1189+W1189+Y1189+AA1189</f>
        <v>1.7990000000000002</v>
      </c>
      <c r="AD1189" s="105">
        <f t="shared" si="331"/>
        <v>5.5209282770345967</v>
      </c>
    </row>
    <row r="1190" spans="1:30" x14ac:dyDescent="0.2">
      <c r="A1190" s="101">
        <v>39904</v>
      </c>
      <c r="B1190" s="113" t="s">
        <v>54</v>
      </c>
      <c r="C1190" s="103">
        <v>0</v>
      </c>
      <c r="D1190" s="104">
        <f t="shared" ref="D1190:D1253" si="332">C1190*1000000/325851</f>
        <v>0</v>
      </c>
      <c r="E1190" s="103">
        <v>0</v>
      </c>
      <c r="F1190" s="104">
        <f t="shared" si="318"/>
        <v>0</v>
      </c>
      <c r="G1190" s="103">
        <v>0.68200000000000005</v>
      </c>
      <c r="H1190" s="104">
        <f t="shared" si="324"/>
        <v>2.0929811478252329</v>
      </c>
      <c r="I1190" s="103">
        <v>0</v>
      </c>
      <c r="J1190" s="104">
        <f t="shared" si="319"/>
        <v>0</v>
      </c>
      <c r="K1190" s="103">
        <v>0</v>
      </c>
      <c r="L1190" s="104">
        <f t="shared" si="320"/>
        <v>0</v>
      </c>
      <c r="M1190" s="103">
        <v>0</v>
      </c>
      <c r="N1190" s="104">
        <f t="shared" si="321"/>
        <v>0</v>
      </c>
      <c r="O1190" s="103">
        <v>0</v>
      </c>
      <c r="P1190" s="104">
        <f t="shared" si="322"/>
        <v>0</v>
      </c>
      <c r="Q1190" s="103">
        <v>1.01</v>
      </c>
      <c r="R1190" s="104">
        <f t="shared" si="325"/>
        <v>3.0995761866620017</v>
      </c>
      <c r="S1190" s="103">
        <v>0</v>
      </c>
      <c r="T1190" s="104">
        <f t="shared" si="326"/>
        <v>0</v>
      </c>
      <c r="U1190" s="103">
        <v>0</v>
      </c>
      <c r="V1190" s="104">
        <f t="shared" si="327"/>
        <v>0</v>
      </c>
      <c r="W1190" s="103">
        <v>0</v>
      </c>
      <c r="X1190" s="104">
        <f t="shared" si="328"/>
        <v>0</v>
      </c>
      <c r="Y1190" s="103">
        <v>0</v>
      </c>
      <c r="Z1190" s="104">
        <f t="shared" si="329"/>
        <v>0</v>
      </c>
      <c r="AA1190" s="103">
        <v>0</v>
      </c>
      <c r="AB1190" s="105">
        <f t="shared" si="330"/>
        <v>0</v>
      </c>
      <c r="AC1190" s="99">
        <f t="shared" ref="AC1190:AC1253" si="333">C1190+E1190+G1190+I1190+K1190+M1190+O1190+Q1190+S1190+U1190+W1190+Y1190+AA1190</f>
        <v>1.6920000000000002</v>
      </c>
      <c r="AD1190" s="105">
        <f t="shared" si="331"/>
        <v>5.192557334487236</v>
      </c>
    </row>
    <row r="1191" spans="1:30" x14ac:dyDescent="0.2">
      <c r="A1191" s="101">
        <v>39905</v>
      </c>
      <c r="B1191" s="113" t="s">
        <v>55</v>
      </c>
      <c r="C1191" s="103">
        <v>0</v>
      </c>
      <c r="D1191" s="104">
        <f t="shared" si="332"/>
        <v>0</v>
      </c>
      <c r="E1191" s="103">
        <v>0</v>
      </c>
      <c r="F1191" s="104">
        <f t="shared" si="318"/>
        <v>0</v>
      </c>
      <c r="G1191" s="103">
        <v>0.68600000000000005</v>
      </c>
      <c r="H1191" s="104">
        <f t="shared" si="324"/>
        <v>2.1052566970793398</v>
      </c>
      <c r="I1191" s="103">
        <v>0</v>
      </c>
      <c r="J1191" s="104">
        <f t="shared" si="319"/>
        <v>0</v>
      </c>
      <c r="K1191" s="103">
        <v>0</v>
      </c>
      <c r="L1191" s="104">
        <f t="shared" si="320"/>
        <v>0</v>
      </c>
      <c r="M1191" s="103">
        <v>0</v>
      </c>
      <c r="N1191" s="104">
        <f t="shared" si="321"/>
        <v>0</v>
      </c>
      <c r="O1191" s="103">
        <v>0</v>
      </c>
      <c r="P1191" s="104">
        <f t="shared" si="322"/>
        <v>0</v>
      </c>
      <c r="Q1191" s="103">
        <v>0.95699999999999996</v>
      </c>
      <c r="R1191" s="104">
        <f t="shared" si="325"/>
        <v>2.9369251590450851</v>
      </c>
      <c r="S1191" s="103">
        <v>0</v>
      </c>
      <c r="T1191" s="104">
        <f t="shared" si="326"/>
        <v>0</v>
      </c>
      <c r="U1191" s="103">
        <v>0</v>
      </c>
      <c r="V1191" s="104">
        <f t="shared" si="327"/>
        <v>0</v>
      </c>
      <c r="W1191" s="103">
        <v>0.54500000000000004</v>
      </c>
      <c r="X1191" s="104">
        <f t="shared" si="328"/>
        <v>1.6725435858720703</v>
      </c>
      <c r="Y1191" s="103">
        <v>0</v>
      </c>
      <c r="Z1191" s="104">
        <f t="shared" si="329"/>
        <v>0</v>
      </c>
      <c r="AA1191" s="103">
        <v>0</v>
      </c>
      <c r="AB1191" s="105">
        <f t="shared" si="330"/>
        <v>0</v>
      </c>
      <c r="AC1191" s="99">
        <f t="shared" si="333"/>
        <v>2.1880000000000002</v>
      </c>
      <c r="AD1191" s="105">
        <f t="shared" si="331"/>
        <v>6.714725441996495</v>
      </c>
    </row>
    <row r="1192" spans="1:30" x14ac:dyDescent="0.2">
      <c r="A1192" s="101">
        <v>39906</v>
      </c>
      <c r="B1192" s="113" t="s">
        <v>56</v>
      </c>
      <c r="C1192" s="103">
        <v>0</v>
      </c>
      <c r="D1192" s="104">
        <f t="shared" si="332"/>
        <v>0</v>
      </c>
      <c r="E1192" s="103">
        <v>0</v>
      </c>
      <c r="F1192" s="104">
        <f t="shared" si="318"/>
        <v>0</v>
      </c>
      <c r="G1192" s="103">
        <v>0.68799999999999994</v>
      </c>
      <c r="H1192" s="104">
        <f t="shared" si="324"/>
        <v>2.1113944717063933</v>
      </c>
      <c r="I1192" s="103">
        <v>0</v>
      </c>
      <c r="J1192" s="104">
        <f t="shared" si="319"/>
        <v>0</v>
      </c>
      <c r="K1192" s="103">
        <v>0</v>
      </c>
      <c r="L1192" s="104">
        <f t="shared" si="320"/>
        <v>0</v>
      </c>
      <c r="M1192" s="103">
        <v>0</v>
      </c>
      <c r="N1192" s="104">
        <f t="shared" si="321"/>
        <v>0</v>
      </c>
      <c r="O1192" s="103">
        <v>0</v>
      </c>
      <c r="P1192" s="104">
        <f t="shared" si="322"/>
        <v>0</v>
      </c>
      <c r="Q1192" s="103">
        <v>0.95599999999999996</v>
      </c>
      <c r="R1192" s="104">
        <f t="shared" si="325"/>
        <v>2.9338562717315582</v>
      </c>
      <c r="S1192" s="103">
        <v>0</v>
      </c>
      <c r="T1192" s="104">
        <f t="shared" si="326"/>
        <v>0</v>
      </c>
      <c r="U1192" s="103">
        <v>0</v>
      </c>
      <c r="V1192" s="104">
        <f t="shared" si="327"/>
        <v>0</v>
      </c>
      <c r="W1192" s="103">
        <v>0.97</v>
      </c>
      <c r="X1192" s="104">
        <f t="shared" si="328"/>
        <v>2.9768206941209328</v>
      </c>
      <c r="Y1192" s="103">
        <v>0</v>
      </c>
      <c r="Z1192" s="104">
        <f t="shared" si="329"/>
        <v>0</v>
      </c>
      <c r="AA1192" s="103">
        <v>0</v>
      </c>
      <c r="AB1192" s="105">
        <f t="shared" si="330"/>
        <v>0</v>
      </c>
      <c r="AC1192" s="99">
        <f t="shared" si="333"/>
        <v>2.6139999999999999</v>
      </c>
      <c r="AD1192" s="105">
        <f t="shared" si="331"/>
        <v>8.0220714375588837</v>
      </c>
    </row>
    <row r="1193" spans="1:30" x14ac:dyDescent="0.2">
      <c r="A1193" s="101">
        <v>39907</v>
      </c>
      <c r="B1193" s="113" t="s">
        <v>57</v>
      </c>
      <c r="C1193" s="103">
        <v>0</v>
      </c>
      <c r="D1193" s="104">
        <f t="shared" si="332"/>
        <v>0</v>
      </c>
      <c r="E1193" s="103">
        <v>0</v>
      </c>
      <c r="F1193" s="104">
        <f t="shared" si="318"/>
        <v>0</v>
      </c>
      <c r="G1193" s="103">
        <v>0.68899999999999995</v>
      </c>
      <c r="H1193" s="104">
        <f t="shared" si="324"/>
        <v>2.1144633590199202</v>
      </c>
      <c r="I1193" s="103">
        <v>1E-3</v>
      </c>
      <c r="J1193" s="104">
        <f t="shared" si="319"/>
        <v>3.0688873135267347E-3</v>
      </c>
      <c r="K1193" s="103">
        <v>0</v>
      </c>
      <c r="L1193" s="104">
        <f t="shared" si="320"/>
        <v>0</v>
      </c>
      <c r="M1193" s="103">
        <v>0</v>
      </c>
      <c r="N1193" s="104">
        <f t="shared" si="321"/>
        <v>0</v>
      </c>
      <c r="O1193" s="103">
        <v>0</v>
      </c>
      <c r="P1193" s="104">
        <f t="shared" si="322"/>
        <v>0</v>
      </c>
      <c r="Q1193" s="103">
        <v>0.97899999999999998</v>
      </c>
      <c r="R1193" s="104">
        <f t="shared" si="325"/>
        <v>3.0044406799426731</v>
      </c>
      <c r="S1193" s="103">
        <v>0</v>
      </c>
      <c r="T1193" s="104">
        <f t="shared" si="326"/>
        <v>0</v>
      </c>
      <c r="U1193" s="103">
        <v>0</v>
      </c>
      <c r="V1193" s="104">
        <f t="shared" si="327"/>
        <v>0</v>
      </c>
      <c r="W1193" s="103">
        <v>0.57499999999999996</v>
      </c>
      <c r="X1193" s="104">
        <f t="shared" si="328"/>
        <v>1.7646102052778725</v>
      </c>
      <c r="Y1193" s="103">
        <v>0</v>
      </c>
      <c r="Z1193" s="104">
        <f t="shared" si="329"/>
        <v>0</v>
      </c>
      <c r="AA1193" s="103">
        <v>0</v>
      </c>
      <c r="AB1193" s="105">
        <f t="shared" si="330"/>
        <v>0</v>
      </c>
      <c r="AC1193" s="99">
        <f t="shared" si="333"/>
        <v>2.2439999999999998</v>
      </c>
      <c r="AD1193" s="105">
        <f t="shared" si="331"/>
        <v>6.8865831315539925</v>
      </c>
    </row>
    <row r="1194" spans="1:30" x14ac:dyDescent="0.2">
      <c r="A1194" s="101">
        <v>39908</v>
      </c>
      <c r="B1194" s="113" t="s">
        <v>58</v>
      </c>
      <c r="C1194" s="103">
        <v>0</v>
      </c>
      <c r="D1194" s="104">
        <f t="shared" si="332"/>
        <v>0</v>
      </c>
      <c r="E1194" s="103">
        <v>0</v>
      </c>
      <c r="F1194" s="104">
        <f t="shared" si="318"/>
        <v>0</v>
      </c>
      <c r="G1194" s="103">
        <v>0.69</v>
      </c>
      <c r="H1194" s="104">
        <f t="shared" si="324"/>
        <v>2.1175322463334467</v>
      </c>
      <c r="I1194" s="103">
        <v>0</v>
      </c>
      <c r="J1194" s="104">
        <f t="shared" si="319"/>
        <v>0</v>
      </c>
      <c r="K1194" s="103">
        <v>0</v>
      </c>
      <c r="L1194" s="104">
        <f t="shared" si="320"/>
        <v>0</v>
      </c>
      <c r="M1194" s="103">
        <v>0</v>
      </c>
      <c r="N1194" s="104">
        <f t="shared" si="321"/>
        <v>0</v>
      </c>
      <c r="O1194" s="103">
        <v>0</v>
      </c>
      <c r="P1194" s="104">
        <f t="shared" si="322"/>
        <v>0</v>
      </c>
      <c r="Q1194" s="103">
        <v>0.96699999999999997</v>
      </c>
      <c r="R1194" s="104">
        <f t="shared" si="325"/>
        <v>2.9676140321803524</v>
      </c>
      <c r="S1194" s="103">
        <v>0</v>
      </c>
      <c r="T1194" s="104">
        <f t="shared" si="326"/>
        <v>0</v>
      </c>
      <c r="U1194" s="103">
        <v>0</v>
      </c>
      <c r="V1194" s="104">
        <f t="shared" si="327"/>
        <v>0</v>
      </c>
      <c r="W1194" s="103">
        <v>1.2150000000000001</v>
      </c>
      <c r="X1194" s="104">
        <f t="shared" si="328"/>
        <v>3.7286980859349828</v>
      </c>
      <c r="Y1194" s="103">
        <v>0</v>
      </c>
      <c r="Z1194" s="104">
        <f t="shared" si="329"/>
        <v>0</v>
      </c>
      <c r="AA1194" s="103">
        <v>0</v>
      </c>
      <c r="AB1194" s="105">
        <f t="shared" si="330"/>
        <v>0</v>
      </c>
      <c r="AC1194" s="99">
        <f t="shared" si="333"/>
        <v>2.8719999999999999</v>
      </c>
      <c r="AD1194" s="105">
        <f t="shared" si="331"/>
        <v>8.8138443644487818</v>
      </c>
    </row>
    <row r="1195" spans="1:30" x14ac:dyDescent="0.2">
      <c r="A1195" s="101">
        <v>39909</v>
      </c>
      <c r="B1195" s="113" t="s">
        <v>59</v>
      </c>
      <c r="C1195" s="103">
        <v>0</v>
      </c>
      <c r="D1195" s="104">
        <f t="shared" si="332"/>
        <v>0</v>
      </c>
      <c r="E1195" s="103">
        <v>0</v>
      </c>
      <c r="F1195" s="104">
        <f t="shared" si="318"/>
        <v>0</v>
      </c>
      <c r="G1195" s="103">
        <v>0.69199999999999995</v>
      </c>
      <c r="H1195" s="104">
        <f t="shared" si="324"/>
        <v>2.1236700209605002</v>
      </c>
      <c r="I1195" s="103">
        <v>0</v>
      </c>
      <c r="J1195" s="104">
        <f t="shared" si="319"/>
        <v>0</v>
      </c>
      <c r="K1195" s="103">
        <v>0</v>
      </c>
      <c r="L1195" s="104">
        <f t="shared" si="320"/>
        <v>0</v>
      </c>
      <c r="M1195" s="103">
        <v>0</v>
      </c>
      <c r="N1195" s="104">
        <f t="shared" si="321"/>
        <v>0</v>
      </c>
      <c r="O1195" s="103">
        <v>0</v>
      </c>
      <c r="P1195" s="104">
        <f t="shared" si="322"/>
        <v>0</v>
      </c>
      <c r="Q1195" s="103">
        <v>0.95699999999999996</v>
      </c>
      <c r="R1195" s="104">
        <f t="shared" si="325"/>
        <v>2.9369251590450851</v>
      </c>
      <c r="S1195" s="103">
        <v>0</v>
      </c>
      <c r="T1195" s="104">
        <f t="shared" si="326"/>
        <v>0</v>
      </c>
      <c r="U1195" s="103">
        <v>0</v>
      </c>
      <c r="V1195" s="104">
        <f t="shared" si="327"/>
        <v>0</v>
      </c>
      <c r="W1195" s="103">
        <v>1.2130000000000001</v>
      </c>
      <c r="X1195" s="104">
        <f t="shared" si="328"/>
        <v>3.7225603113079293</v>
      </c>
      <c r="Y1195" s="103">
        <v>0</v>
      </c>
      <c r="Z1195" s="104">
        <f t="shared" si="329"/>
        <v>0</v>
      </c>
      <c r="AA1195" s="103">
        <v>0</v>
      </c>
      <c r="AB1195" s="105">
        <f t="shared" si="330"/>
        <v>0</v>
      </c>
      <c r="AC1195" s="99">
        <f t="shared" si="333"/>
        <v>2.8620000000000001</v>
      </c>
      <c r="AD1195" s="105">
        <f t="shared" si="331"/>
        <v>8.783155491313515</v>
      </c>
    </row>
    <row r="1196" spans="1:30" x14ac:dyDescent="0.2">
      <c r="A1196" s="101">
        <v>39910</v>
      </c>
      <c r="B1196" s="113" t="s">
        <v>60</v>
      </c>
      <c r="C1196" s="103">
        <v>0</v>
      </c>
      <c r="D1196" s="104">
        <f t="shared" si="332"/>
        <v>0</v>
      </c>
      <c r="E1196" s="103">
        <v>0</v>
      </c>
      <c r="F1196" s="104">
        <f t="shared" si="318"/>
        <v>0</v>
      </c>
      <c r="G1196" s="103">
        <v>0.69199999999999995</v>
      </c>
      <c r="H1196" s="104">
        <f t="shared" si="324"/>
        <v>2.1236700209605002</v>
      </c>
      <c r="I1196" s="103">
        <v>0</v>
      </c>
      <c r="J1196" s="104">
        <f t="shared" si="319"/>
        <v>0</v>
      </c>
      <c r="K1196" s="103">
        <v>0</v>
      </c>
      <c r="L1196" s="104">
        <f t="shared" si="320"/>
        <v>0</v>
      </c>
      <c r="M1196" s="103">
        <v>0</v>
      </c>
      <c r="N1196" s="104">
        <f t="shared" si="321"/>
        <v>0</v>
      </c>
      <c r="O1196" s="103">
        <v>0</v>
      </c>
      <c r="P1196" s="104">
        <f t="shared" si="322"/>
        <v>0</v>
      </c>
      <c r="Q1196" s="103">
        <v>0.95</v>
      </c>
      <c r="R1196" s="104">
        <f t="shared" si="325"/>
        <v>2.9154429478503978</v>
      </c>
      <c r="S1196" s="103">
        <v>0</v>
      </c>
      <c r="T1196" s="104">
        <f t="shared" si="326"/>
        <v>0</v>
      </c>
      <c r="U1196" s="103">
        <v>0</v>
      </c>
      <c r="V1196" s="104">
        <f t="shared" si="327"/>
        <v>0</v>
      </c>
      <c r="W1196" s="103">
        <v>1.2110000000000001</v>
      </c>
      <c r="X1196" s="104">
        <f t="shared" si="328"/>
        <v>3.7164225366808754</v>
      </c>
      <c r="Y1196" s="103">
        <v>0</v>
      </c>
      <c r="Z1196" s="104">
        <f t="shared" si="329"/>
        <v>0</v>
      </c>
      <c r="AA1196" s="103">
        <v>0</v>
      </c>
      <c r="AB1196" s="105">
        <f t="shared" si="330"/>
        <v>0</v>
      </c>
      <c r="AC1196" s="99">
        <f t="shared" si="333"/>
        <v>2.8529999999999998</v>
      </c>
      <c r="AD1196" s="105">
        <f t="shared" si="331"/>
        <v>8.755535505491773</v>
      </c>
    </row>
    <row r="1197" spans="1:30" x14ac:dyDescent="0.2">
      <c r="A1197" s="101">
        <v>39911</v>
      </c>
      <c r="B1197" s="113" t="s">
        <v>61</v>
      </c>
      <c r="C1197" s="103">
        <v>0</v>
      </c>
      <c r="D1197" s="104">
        <f t="shared" si="332"/>
        <v>0</v>
      </c>
      <c r="E1197" s="103">
        <v>0</v>
      </c>
      <c r="F1197" s="104">
        <f t="shared" si="318"/>
        <v>0</v>
      </c>
      <c r="G1197" s="103">
        <v>0.69399999999999995</v>
      </c>
      <c r="H1197" s="104">
        <f t="shared" si="324"/>
        <v>2.1298077955875536</v>
      </c>
      <c r="I1197" s="103">
        <v>0</v>
      </c>
      <c r="J1197" s="104">
        <f t="shared" si="319"/>
        <v>0</v>
      </c>
      <c r="K1197" s="103">
        <v>0</v>
      </c>
      <c r="L1197" s="104">
        <f t="shared" si="320"/>
        <v>0</v>
      </c>
      <c r="M1197" s="103">
        <v>0</v>
      </c>
      <c r="N1197" s="104">
        <f t="shared" si="321"/>
        <v>0</v>
      </c>
      <c r="O1197" s="103">
        <v>0</v>
      </c>
      <c r="P1197" s="104">
        <f t="shared" si="322"/>
        <v>0</v>
      </c>
      <c r="Q1197" s="103">
        <v>0.94</v>
      </c>
      <c r="R1197" s="104">
        <f t="shared" si="325"/>
        <v>2.8847540747151306</v>
      </c>
      <c r="S1197" s="103">
        <v>0</v>
      </c>
      <c r="T1197" s="104">
        <f t="shared" si="326"/>
        <v>0</v>
      </c>
      <c r="U1197" s="103">
        <v>0</v>
      </c>
      <c r="V1197" s="104">
        <f t="shared" si="327"/>
        <v>0</v>
      </c>
      <c r="W1197" s="103">
        <v>1.2110000000000001</v>
      </c>
      <c r="X1197" s="104">
        <f t="shared" si="328"/>
        <v>3.7164225366808754</v>
      </c>
      <c r="Y1197" s="103">
        <v>0</v>
      </c>
      <c r="Z1197" s="104">
        <f t="shared" si="329"/>
        <v>0</v>
      </c>
      <c r="AA1197" s="103">
        <v>0</v>
      </c>
      <c r="AB1197" s="105">
        <f t="shared" si="330"/>
        <v>0</v>
      </c>
      <c r="AC1197" s="99">
        <f t="shared" si="333"/>
        <v>2.8449999999999998</v>
      </c>
      <c r="AD1197" s="105">
        <f t="shared" si="331"/>
        <v>8.7309844069835592</v>
      </c>
    </row>
    <row r="1198" spans="1:30" x14ac:dyDescent="0.2">
      <c r="A1198" s="101">
        <v>39912</v>
      </c>
      <c r="B1198" s="113" t="s">
        <v>62</v>
      </c>
      <c r="C1198" s="103">
        <v>0</v>
      </c>
      <c r="D1198" s="104">
        <f t="shared" si="332"/>
        <v>0</v>
      </c>
      <c r="E1198" s="103">
        <v>0</v>
      </c>
      <c r="F1198" s="104">
        <f t="shared" si="318"/>
        <v>0</v>
      </c>
      <c r="G1198" s="103">
        <v>0.69299999999999995</v>
      </c>
      <c r="H1198" s="104">
        <f t="shared" si="324"/>
        <v>2.1267389082740271</v>
      </c>
      <c r="I1198" s="103">
        <v>0</v>
      </c>
      <c r="J1198" s="104">
        <f t="shared" si="319"/>
        <v>0</v>
      </c>
      <c r="K1198" s="103">
        <v>0</v>
      </c>
      <c r="L1198" s="104">
        <f t="shared" si="320"/>
        <v>0</v>
      </c>
      <c r="M1198" s="103">
        <v>0</v>
      </c>
      <c r="N1198" s="104">
        <f t="shared" si="321"/>
        <v>0</v>
      </c>
      <c r="O1198" s="103">
        <v>0</v>
      </c>
      <c r="P1198" s="104">
        <f t="shared" si="322"/>
        <v>0</v>
      </c>
      <c r="Q1198" s="103">
        <v>0.93700000000000006</v>
      </c>
      <c r="R1198" s="104">
        <f t="shared" si="325"/>
        <v>2.8755474127745502</v>
      </c>
      <c r="S1198" s="103">
        <v>0</v>
      </c>
      <c r="T1198" s="104">
        <f t="shared" si="326"/>
        <v>0</v>
      </c>
      <c r="U1198" s="103">
        <v>0</v>
      </c>
      <c r="V1198" s="104">
        <f t="shared" si="327"/>
        <v>0</v>
      </c>
      <c r="W1198" s="103">
        <v>1.2090000000000001</v>
      </c>
      <c r="X1198" s="104">
        <f t="shared" si="328"/>
        <v>3.710284762053822</v>
      </c>
      <c r="Y1198" s="103">
        <v>0</v>
      </c>
      <c r="Z1198" s="104">
        <f t="shared" si="329"/>
        <v>0</v>
      </c>
      <c r="AA1198" s="103">
        <v>0</v>
      </c>
      <c r="AB1198" s="105">
        <f t="shared" si="330"/>
        <v>0</v>
      </c>
      <c r="AC1198" s="99">
        <f t="shared" si="333"/>
        <v>2.839</v>
      </c>
      <c r="AD1198" s="105">
        <f t="shared" si="331"/>
        <v>8.7125710831024001</v>
      </c>
    </row>
    <row r="1199" spans="1:30" x14ac:dyDescent="0.2">
      <c r="A1199" s="101">
        <v>39913</v>
      </c>
      <c r="B1199" s="113" t="s">
        <v>63</v>
      </c>
      <c r="C1199" s="103">
        <v>0</v>
      </c>
      <c r="D1199" s="104">
        <f t="shared" si="332"/>
        <v>0</v>
      </c>
      <c r="E1199" s="103">
        <v>0</v>
      </c>
      <c r="F1199" s="104">
        <f t="shared" si="318"/>
        <v>0</v>
      </c>
      <c r="G1199" s="103">
        <v>0.69399999999999995</v>
      </c>
      <c r="H1199" s="104">
        <f t="shared" si="324"/>
        <v>2.1298077955875536</v>
      </c>
      <c r="I1199" s="103">
        <v>0</v>
      </c>
      <c r="J1199" s="104">
        <f t="shared" si="319"/>
        <v>0</v>
      </c>
      <c r="K1199" s="103">
        <v>0</v>
      </c>
      <c r="L1199" s="104">
        <f t="shared" si="320"/>
        <v>0</v>
      </c>
      <c r="M1199" s="103">
        <v>0</v>
      </c>
      <c r="N1199" s="104">
        <f t="shared" si="321"/>
        <v>0</v>
      </c>
      <c r="O1199" s="103">
        <v>0</v>
      </c>
      <c r="P1199" s="104">
        <f t="shared" si="322"/>
        <v>0</v>
      </c>
      <c r="Q1199" s="103">
        <v>0.94399999999999995</v>
      </c>
      <c r="R1199" s="104">
        <f t="shared" si="325"/>
        <v>2.8970296239692375</v>
      </c>
      <c r="S1199" s="103">
        <v>0</v>
      </c>
      <c r="T1199" s="104">
        <f t="shared" si="326"/>
        <v>0</v>
      </c>
      <c r="U1199" s="103">
        <v>0</v>
      </c>
      <c r="V1199" s="104">
        <f t="shared" si="327"/>
        <v>0</v>
      </c>
      <c r="W1199" s="103">
        <v>0.94899999999999995</v>
      </c>
      <c r="X1199" s="104">
        <f t="shared" si="328"/>
        <v>2.9123740605368713</v>
      </c>
      <c r="Y1199" s="103">
        <v>0.24</v>
      </c>
      <c r="Z1199" s="104">
        <f t="shared" si="329"/>
        <v>0.73653295524641627</v>
      </c>
      <c r="AA1199" s="103">
        <v>0</v>
      </c>
      <c r="AB1199" s="105">
        <f t="shared" si="330"/>
        <v>0</v>
      </c>
      <c r="AC1199" s="99">
        <f t="shared" si="333"/>
        <v>2.827</v>
      </c>
      <c r="AD1199" s="105">
        <f t="shared" si="331"/>
        <v>8.6757444353400786</v>
      </c>
    </row>
    <row r="1200" spans="1:30" x14ac:dyDescent="0.2">
      <c r="A1200" s="101">
        <v>39914</v>
      </c>
      <c r="B1200" s="113" t="s">
        <v>64</v>
      </c>
      <c r="C1200" s="103">
        <v>0</v>
      </c>
      <c r="D1200" s="104">
        <f t="shared" si="332"/>
        <v>0</v>
      </c>
      <c r="E1200" s="103">
        <v>0</v>
      </c>
      <c r="F1200" s="104">
        <f t="shared" si="318"/>
        <v>0</v>
      </c>
      <c r="G1200" s="103">
        <v>0.69499999999999995</v>
      </c>
      <c r="H1200" s="104">
        <f t="shared" si="324"/>
        <v>2.1328766829010806</v>
      </c>
      <c r="I1200" s="103">
        <v>0</v>
      </c>
      <c r="J1200" s="104">
        <f t="shared" si="319"/>
        <v>0</v>
      </c>
      <c r="K1200" s="103">
        <v>0</v>
      </c>
      <c r="L1200" s="104">
        <f t="shared" si="320"/>
        <v>0</v>
      </c>
      <c r="M1200" s="103">
        <v>0</v>
      </c>
      <c r="N1200" s="104">
        <f t="shared" si="321"/>
        <v>0</v>
      </c>
      <c r="O1200" s="103">
        <v>0</v>
      </c>
      <c r="P1200" s="104">
        <f t="shared" si="322"/>
        <v>0</v>
      </c>
      <c r="Q1200" s="103">
        <v>0.94499999999999995</v>
      </c>
      <c r="R1200" s="104">
        <f t="shared" si="325"/>
        <v>2.9000985112827644</v>
      </c>
      <c r="S1200" s="103">
        <v>0</v>
      </c>
      <c r="T1200" s="104">
        <f t="shared" si="326"/>
        <v>0</v>
      </c>
      <c r="U1200" s="103">
        <v>0</v>
      </c>
      <c r="V1200" s="104">
        <f t="shared" si="327"/>
        <v>0</v>
      </c>
      <c r="W1200" s="103">
        <v>1.208</v>
      </c>
      <c r="X1200" s="104">
        <f t="shared" si="328"/>
        <v>3.7072158747402955</v>
      </c>
      <c r="Y1200" s="103">
        <v>0</v>
      </c>
      <c r="Z1200" s="104">
        <f t="shared" si="329"/>
        <v>0</v>
      </c>
      <c r="AA1200" s="103">
        <v>0</v>
      </c>
      <c r="AB1200" s="105">
        <f t="shared" si="330"/>
        <v>0</v>
      </c>
      <c r="AC1200" s="99">
        <f t="shared" si="333"/>
        <v>2.8479999999999999</v>
      </c>
      <c r="AD1200" s="105">
        <f t="shared" si="331"/>
        <v>8.7401910689241404</v>
      </c>
    </row>
    <row r="1201" spans="1:30" x14ac:dyDescent="0.2">
      <c r="A1201" s="101">
        <v>39915</v>
      </c>
      <c r="B1201" s="113" t="s">
        <v>65</v>
      </c>
      <c r="C1201" s="103">
        <v>0</v>
      </c>
      <c r="D1201" s="104">
        <f t="shared" si="332"/>
        <v>0</v>
      </c>
      <c r="E1201" s="103">
        <v>0</v>
      </c>
      <c r="F1201" s="104">
        <f t="shared" si="318"/>
        <v>0</v>
      </c>
      <c r="G1201" s="103">
        <v>0.69599999999999995</v>
      </c>
      <c r="H1201" s="104">
        <f t="shared" si="324"/>
        <v>2.1359455702146071</v>
      </c>
      <c r="I1201" s="103">
        <v>0</v>
      </c>
      <c r="J1201" s="104">
        <f t="shared" si="319"/>
        <v>0</v>
      </c>
      <c r="K1201" s="103">
        <v>0</v>
      </c>
      <c r="L1201" s="104">
        <f t="shared" si="320"/>
        <v>0</v>
      </c>
      <c r="M1201" s="103">
        <v>0</v>
      </c>
      <c r="N1201" s="104">
        <f t="shared" si="321"/>
        <v>0</v>
      </c>
      <c r="O1201" s="103">
        <v>0</v>
      </c>
      <c r="P1201" s="104">
        <f t="shared" si="322"/>
        <v>0</v>
      </c>
      <c r="Q1201" s="103">
        <v>0.93600000000000005</v>
      </c>
      <c r="R1201" s="104">
        <f t="shared" si="325"/>
        <v>2.8724785254610237</v>
      </c>
      <c r="S1201" s="103">
        <v>0</v>
      </c>
      <c r="T1201" s="104">
        <f t="shared" si="326"/>
        <v>0</v>
      </c>
      <c r="U1201" s="103">
        <v>0</v>
      </c>
      <c r="V1201" s="104">
        <f t="shared" si="327"/>
        <v>0</v>
      </c>
      <c r="W1201" s="103">
        <v>1.2090000000000001</v>
      </c>
      <c r="X1201" s="104">
        <f t="shared" si="328"/>
        <v>3.710284762053822</v>
      </c>
      <c r="Y1201" s="103">
        <v>0</v>
      </c>
      <c r="Z1201" s="104">
        <f t="shared" si="329"/>
        <v>0</v>
      </c>
      <c r="AA1201" s="103">
        <v>0</v>
      </c>
      <c r="AB1201" s="105">
        <f t="shared" si="330"/>
        <v>0</v>
      </c>
      <c r="AC1201" s="99">
        <f t="shared" si="333"/>
        <v>2.8410000000000002</v>
      </c>
      <c r="AD1201" s="105">
        <f t="shared" si="331"/>
        <v>8.7187088577294531</v>
      </c>
    </row>
    <row r="1202" spans="1:30" x14ac:dyDescent="0.2">
      <c r="A1202" s="101">
        <v>39916</v>
      </c>
      <c r="B1202" s="113" t="s">
        <v>66</v>
      </c>
      <c r="C1202" s="103">
        <v>0</v>
      </c>
      <c r="D1202" s="104">
        <f t="shared" si="332"/>
        <v>0</v>
      </c>
      <c r="E1202" s="103">
        <v>0</v>
      </c>
      <c r="F1202" s="104">
        <f t="shared" si="318"/>
        <v>0</v>
      </c>
      <c r="G1202" s="103">
        <v>0.69499999999999995</v>
      </c>
      <c r="H1202" s="104">
        <f t="shared" si="324"/>
        <v>2.1328766829010806</v>
      </c>
      <c r="I1202" s="103">
        <v>0</v>
      </c>
      <c r="J1202" s="104">
        <f t="shared" si="319"/>
        <v>0</v>
      </c>
      <c r="K1202" s="103">
        <v>0</v>
      </c>
      <c r="L1202" s="104">
        <f t="shared" si="320"/>
        <v>0</v>
      </c>
      <c r="M1202" s="103">
        <v>0</v>
      </c>
      <c r="N1202" s="104">
        <f t="shared" si="321"/>
        <v>0</v>
      </c>
      <c r="O1202" s="103">
        <v>0</v>
      </c>
      <c r="P1202" s="104">
        <f t="shared" si="322"/>
        <v>0</v>
      </c>
      <c r="Q1202" s="103">
        <v>0.92100000000000004</v>
      </c>
      <c r="R1202" s="104">
        <f t="shared" si="325"/>
        <v>2.8264452157581226</v>
      </c>
      <c r="S1202" s="103">
        <v>0</v>
      </c>
      <c r="T1202" s="104">
        <f t="shared" si="326"/>
        <v>0</v>
      </c>
      <c r="U1202" s="103">
        <v>0</v>
      </c>
      <c r="V1202" s="104">
        <f t="shared" si="327"/>
        <v>0</v>
      </c>
      <c r="W1202" s="103">
        <v>0.36599999999999999</v>
      </c>
      <c r="X1202" s="104">
        <f t="shared" si="328"/>
        <v>1.1232127567507848</v>
      </c>
      <c r="Y1202" s="103">
        <v>0</v>
      </c>
      <c r="Z1202" s="104">
        <f t="shared" si="329"/>
        <v>0</v>
      </c>
      <c r="AA1202" s="103">
        <v>0</v>
      </c>
      <c r="AB1202" s="105">
        <f t="shared" si="330"/>
        <v>0</v>
      </c>
      <c r="AC1202" s="99">
        <f t="shared" si="333"/>
        <v>1.9820000000000002</v>
      </c>
      <c r="AD1202" s="105">
        <f t="shared" si="331"/>
        <v>6.0825346554099884</v>
      </c>
    </row>
    <row r="1203" spans="1:30" x14ac:dyDescent="0.2">
      <c r="A1203" s="101">
        <v>39917</v>
      </c>
      <c r="B1203" s="113" t="s">
        <v>67</v>
      </c>
      <c r="C1203" s="103">
        <v>0</v>
      </c>
      <c r="D1203" s="104">
        <f t="shared" si="332"/>
        <v>0</v>
      </c>
      <c r="E1203" s="103">
        <v>0</v>
      </c>
      <c r="F1203" s="104">
        <f t="shared" si="318"/>
        <v>0</v>
      </c>
      <c r="G1203" s="103">
        <v>0.69699999999999995</v>
      </c>
      <c r="H1203" s="104">
        <f t="shared" si="324"/>
        <v>2.139014457528134</v>
      </c>
      <c r="I1203" s="103">
        <v>0</v>
      </c>
      <c r="J1203" s="104">
        <f t="shared" si="319"/>
        <v>0</v>
      </c>
      <c r="K1203" s="103">
        <v>0</v>
      </c>
      <c r="L1203" s="104">
        <f t="shared" si="320"/>
        <v>0</v>
      </c>
      <c r="M1203" s="103">
        <v>0</v>
      </c>
      <c r="N1203" s="104">
        <f t="shared" si="321"/>
        <v>0</v>
      </c>
      <c r="O1203" s="103">
        <v>0</v>
      </c>
      <c r="P1203" s="104">
        <f t="shared" si="322"/>
        <v>0</v>
      </c>
      <c r="Q1203" s="103">
        <v>0.90700000000000003</v>
      </c>
      <c r="R1203" s="104">
        <f t="shared" si="325"/>
        <v>2.7834807933687484</v>
      </c>
      <c r="S1203" s="103">
        <v>0</v>
      </c>
      <c r="T1203" s="104">
        <f t="shared" si="326"/>
        <v>0</v>
      </c>
      <c r="U1203" s="103">
        <v>0</v>
      </c>
      <c r="V1203" s="104">
        <f t="shared" si="327"/>
        <v>0</v>
      </c>
      <c r="W1203" s="103">
        <v>0</v>
      </c>
      <c r="X1203" s="104">
        <f t="shared" si="328"/>
        <v>0</v>
      </c>
      <c r="Y1203" s="103">
        <v>0</v>
      </c>
      <c r="Z1203" s="104">
        <f t="shared" si="329"/>
        <v>0</v>
      </c>
      <c r="AA1203" s="103">
        <v>0</v>
      </c>
      <c r="AB1203" s="105">
        <f t="shared" si="330"/>
        <v>0</v>
      </c>
      <c r="AC1203" s="99">
        <f t="shared" si="333"/>
        <v>1.6040000000000001</v>
      </c>
      <c r="AD1203" s="105">
        <f t="shared" si="331"/>
        <v>4.9224952508968824</v>
      </c>
    </row>
    <row r="1204" spans="1:30" x14ac:dyDescent="0.2">
      <c r="A1204" s="101">
        <v>39918</v>
      </c>
      <c r="B1204" s="113" t="s">
        <v>68</v>
      </c>
      <c r="C1204" s="103">
        <v>0</v>
      </c>
      <c r="D1204" s="104">
        <f t="shared" si="332"/>
        <v>0</v>
      </c>
      <c r="E1204" s="103">
        <v>0</v>
      </c>
      <c r="F1204" s="104">
        <f t="shared" si="318"/>
        <v>0</v>
      </c>
      <c r="G1204" s="103">
        <v>0.69699999999999995</v>
      </c>
      <c r="H1204" s="104">
        <f t="shared" si="324"/>
        <v>2.139014457528134</v>
      </c>
      <c r="I1204" s="103">
        <v>0</v>
      </c>
      <c r="J1204" s="104">
        <f t="shared" si="319"/>
        <v>0</v>
      </c>
      <c r="K1204" s="103">
        <v>0</v>
      </c>
      <c r="L1204" s="104">
        <f t="shared" si="320"/>
        <v>0</v>
      </c>
      <c r="M1204" s="103">
        <v>0</v>
      </c>
      <c r="N1204" s="104">
        <f t="shared" si="321"/>
        <v>0</v>
      </c>
      <c r="O1204" s="103">
        <v>0</v>
      </c>
      <c r="P1204" s="104">
        <f t="shared" si="322"/>
        <v>0</v>
      </c>
      <c r="Q1204" s="103">
        <v>0.90900000000000003</v>
      </c>
      <c r="R1204" s="104">
        <f t="shared" si="325"/>
        <v>2.7896185679958019</v>
      </c>
      <c r="S1204" s="103">
        <v>0</v>
      </c>
      <c r="T1204" s="104">
        <f t="shared" si="326"/>
        <v>0</v>
      </c>
      <c r="U1204" s="103">
        <v>0</v>
      </c>
      <c r="V1204" s="104">
        <f t="shared" si="327"/>
        <v>0</v>
      </c>
      <c r="W1204" s="103">
        <v>0.372</v>
      </c>
      <c r="X1204" s="104">
        <f t="shared" si="328"/>
        <v>1.1416260806319454</v>
      </c>
      <c r="Y1204" s="103">
        <v>0.79700000000000004</v>
      </c>
      <c r="Z1204" s="104">
        <f t="shared" si="329"/>
        <v>2.4459031888808074</v>
      </c>
      <c r="AA1204" s="103">
        <v>0</v>
      </c>
      <c r="AB1204" s="105">
        <f t="shared" si="330"/>
        <v>0</v>
      </c>
      <c r="AC1204" s="99">
        <f t="shared" si="333"/>
        <v>2.7749999999999999</v>
      </c>
      <c r="AD1204" s="105">
        <f t="shared" si="331"/>
        <v>8.516162295036688</v>
      </c>
    </row>
    <row r="1205" spans="1:30" x14ac:dyDescent="0.2">
      <c r="A1205" s="101">
        <v>39919</v>
      </c>
      <c r="B1205" s="113" t="s">
        <v>69</v>
      </c>
      <c r="C1205" s="103">
        <v>0</v>
      </c>
      <c r="D1205" s="104">
        <f t="shared" si="332"/>
        <v>0</v>
      </c>
      <c r="E1205" s="103">
        <v>0</v>
      </c>
      <c r="F1205" s="104">
        <f t="shared" si="318"/>
        <v>0</v>
      </c>
      <c r="G1205" s="103">
        <v>0.69599999999999995</v>
      </c>
      <c r="H1205" s="104">
        <f t="shared" si="324"/>
        <v>2.1359455702146071</v>
      </c>
      <c r="I1205" s="103">
        <v>1.0999999999999999E-2</v>
      </c>
      <c r="J1205" s="104">
        <f t="shared" si="319"/>
        <v>3.3757760448794083E-2</v>
      </c>
      <c r="K1205" s="103">
        <v>0</v>
      </c>
      <c r="L1205" s="104">
        <f t="shared" si="320"/>
        <v>0</v>
      </c>
      <c r="M1205" s="103">
        <v>0</v>
      </c>
      <c r="N1205" s="104">
        <f t="shared" si="321"/>
        <v>0</v>
      </c>
      <c r="O1205" s="103">
        <v>0</v>
      </c>
      <c r="P1205" s="104">
        <f t="shared" si="322"/>
        <v>0</v>
      </c>
      <c r="Q1205" s="103">
        <v>0.91800000000000004</v>
      </c>
      <c r="R1205" s="104">
        <f t="shared" si="325"/>
        <v>2.8172385538175422</v>
      </c>
      <c r="S1205" s="103">
        <v>0</v>
      </c>
      <c r="T1205" s="104">
        <f t="shared" si="326"/>
        <v>0</v>
      </c>
      <c r="U1205" s="103">
        <v>0</v>
      </c>
      <c r="V1205" s="104">
        <f t="shared" si="327"/>
        <v>0</v>
      </c>
      <c r="W1205" s="103">
        <v>0</v>
      </c>
      <c r="X1205" s="104">
        <f t="shared" si="328"/>
        <v>0</v>
      </c>
      <c r="Y1205" s="103">
        <v>1.153</v>
      </c>
      <c r="Z1205" s="104">
        <f t="shared" si="329"/>
        <v>3.5384270724963249</v>
      </c>
      <c r="AA1205" s="103">
        <v>0</v>
      </c>
      <c r="AB1205" s="105">
        <f t="shared" si="330"/>
        <v>0</v>
      </c>
      <c r="AC1205" s="99">
        <f t="shared" si="333"/>
        <v>2.778</v>
      </c>
      <c r="AD1205" s="105">
        <f t="shared" si="331"/>
        <v>8.5253689569772693</v>
      </c>
    </row>
    <row r="1206" spans="1:30" x14ac:dyDescent="0.2">
      <c r="A1206" s="101">
        <v>39920</v>
      </c>
      <c r="B1206" s="113" t="s">
        <v>70</v>
      </c>
      <c r="C1206" s="103">
        <v>0</v>
      </c>
      <c r="D1206" s="104">
        <f t="shared" si="332"/>
        <v>0</v>
      </c>
      <c r="E1206" s="103">
        <v>0</v>
      </c>
      <c r="F1206" s="104">
        <f t="shared" si="318"/>
        <v>0</v>
      </c>
      <c r="G1206" s="103">
        <v>0.69699999999999995</v>
      </c>
      <c r="H1206" s="104">
        <f t="shared" si="324"/>
        <v>2.139014457528134</v>
      </c>
      <c r="I1206" s="103">
        <v>0</v>
      </c>
      <c r="J1206" s="104">
        <f t="shared" si="319"/>
        <v>0</v>
      </c>
      <c r="K1206" s="103">
        <v>0</v>
      </c>
      <c r="L1206" s="104">
        <f t="shared" si="320"/>
        <v>0</v>
      </c>
      <c r="M1206" s="103">
        <v>0</v>
      </c>
      <c r="N1206" s="104">
        <f t="shared" si="321"/>
        <v>0</v>
      </c>
      <c r="O1206" s="103">
        <v>0</v>
      </c>
      <c r="P1206" s="104">
        <f t="shared" si="322"/>
        <v>0</v>
      </c>
      <c r="Q1206" s="103">
        <v>0.91800000000000004</v>
      </c>
      <c r="R1206" s="104">
        <f t="shared" si="325"/>
        <v>2.8172385538175422</v>
      </c>
      <c r="S1206" s="103">
        <v>0</v>
      </c>
      <c r="T1206" s="104">
        <f t="shared" si="326"/>
        <v>0</v>
      </c>
      <c r="U1206" s="103">
        <v>0</v>
      </c>
      <c r="V1206" s="104">
        <f t="shared" si="327"/>
        <v>0</v>
      </c>
      <c r="W1206" s="103">
        <v>0</v>
      </c>
      <c r="X1206" s="104">
        <f t="shared" si="328"/>
        <v>0</v>
      </c>
      <c r="Y1206" s="103">
        <v>1.1459999999999999</v>
      </c>
      <c r="Z1206" s="104">
        <f t="shared" si="329"/>
        <v>3.5169448613016381</v>
      </c>
      <c r="AA1206" s="103">
        <v>0</v>
      </c>
      <c r="AB1206" s="105">
        <f t="shared" si="330"/>
        <v>0</v>
      </c>
      <c r="AC1206" s="99">
        <f t="shared" si="333"/>
        <v>2.7610000000000001</v>
      </c>
      <c r="AD1206" s="105">
        <f t="shared" si="331"/>
        <v>8.4731978726473134</v>
      </c>
    </row>
    <row r="1207" spans="1:30" x14ac:dyDescent="0.2">
      <c r="A1207" s="101">
        <v>39921</v>
      </c>
      <c r="B1207" s="113" t="s">
        <v>71</v>
      </c>
      <c r="C1207" s="103">
        <v>0</v>
      </c>
      <c r="D1207" s="104">
        <f t="shared" si="332"/>
        <v>0</v>
      </c>
      <c r="E1207" s="103">
        <v>0</v>
      </c>
      <c r="F1207" s="104">
        <f t="shared" si="318"/>
        <v>0</v>
      </c>
      <c r="G1207" s="103">
        <v>0.69699999999999995</v>
      </c>
      <c r="H1207" s="104">
        <f t="shared" si="324"/>
        <v>2.139014457528134</v>
      </c>
      <c r="I1207" s="103">
        <v>0</v>
      </c>
      <c r="J1207" s="104">
        <f t="shared" si="319"/>
        <v>0</v>
      </c>
      <c r="K1207" s="103">
        <v>0</v>
      </c>
      <c r="L1207" s="104">
        <f t="shared" si="320"/>
        <v>0</v>
      </c>
      <c r="M1207" s="103">
        <v>0</v>
      </c>
      <c r="N1207" s="104">
        <f t="shared" si="321"/>
        <v>0</v>
      </c>
      <c r="O1207" s="103">
        <v>0</v>
      </c>
      <c r="P1207" s="104">
        <f t="shared" si="322"/>
        <v>0</v>
      </c>
      <c r="Q1207" s="103">
        <v>0.92500000000000004</v>
      </c>
      <c r="R1207" s="104">
        <f t="shared" si="325"/>
        <v>2.8387207650122295</v>
      </c>
      <c r="S1207" s="103">
        <v>0</v>
      </c>
      <c r="T1207" s="104">
        <f t="shared" si="326"/>
        <v>0</v>
      </c>
      <c r="U1207" s="103">
        <v>0</v>
      </c>
      <c r="V1207" s="104">
        <f t="shared" si="327"/>
        <v>0</v>
      </c>
      <c r="W1207" s="103">
        <v>0</v>
      </c>
      <c r="X1207" s="104">
        <f t="shared" si="328"/>
        <v>0</v>
      </c>
      <c r="Y1207" s="103">
        <v>1.141</v>
      </c>
      <c r="Z1207" s="104">
        <f t="shared" si="329"/>
        <v>3.5016004247340042</v>
      </c>
      <c r="AA1207" s="103">
        <v>0</v>
      </c>
      <c r="AB1207" s="105">
        <f t="shared" si="330"/>
        <v>0</v>
      </c>
      <c r="AC1207" s="99">
        <f t="shared" si="333"/>
        <v>2.7629999999999999</v>
      </c>
      <c r="AD1207" s="105">
        <f t="shared" si="331"/>
        <v>8.4793356472743682</v>
      </c>
    </row>
    <row r="1208" spans="1:30" x14ac:dyDescent="0.2">
      <c r="A1208" s="101">
        <v>39922</v>
      </c>
      <c r="B1208" s="113" t="s">
        <v>72</v>
      </c>
      <c r="C1208" s="103">
        <v>0</v>
      </c>
      <c r="D1208" s="104">
        <f t="shared" si="332"/>
        <v>0</v>
      </c>
      <c r="E1208" s="103">
        <v>0</v>
      </c>
      <c r="F1208" s="104">
        <f t="shared" si="318"/>
        <v>0</v>
      </c>
      <c r="G1208" s="103">
        <v>0.69699999999999995</v>
      </c>
      <c r="H1208" s="104">
        <f t="shared" si="324"/>
        <v>2.139014457528134</v>
      </c>
      <c r="I1208" s="103">
        <v>0</v>
      </c>
      <c r="J1208" s="104">
        <f t="shared" si="319"/>
        <v>0</v>
      </c>
      <c r="K1208" s="103">
        <v>0</v>
      </c>
      <c r="L1208" s="104">
        <f t="shared" si="320"/>
        <v>0</v>
      </c>
      <c r="M1208" s="103">
        <v>0</v>
      </c>
      <c r="N1208" s="104">
        <f t="shared" si="321"/>
        <v>0</v>
      </c>
      <c r="O1208" s="103">
        <v>0</v>
      </c>
      <c r="P1208" s="104">
        <f t="shared" si="322"/>
        <v>0</v>
      </c>
      <c r="Q1208" s="103">
        <v>0.92200000000000004</v>
      </c>
      <c r="R1208" s="104">
        <f t="shared" si="325"/>
        <v>2.8295141030716495</v>
      </c>
      <c r="S1208" s="103">
        <v>0</v>
      </c>
      <c r="T1208" s="104">
        <f t="shared" si="326"/>
        <v>0</v>
      </c>
      <c r="U1208" s="103">
        <v>0</v>
      </c>
      <c r="V1208" s="104">
        <f t="shared" si="327"/>
        <v>0</v>
      </c>
      <c r="W1208" s="103">
        <v>0</v>
      </c>
      <c r="X1208" s="104">
        <f t="shared" si="328"/>
        <v>0</v>
      </c>
      <c r="Y1208" s="103">
        <v>0.42899999999999999</v>
      </c>
      <c r="Z1208" s="104">
        <f t="shared" si="329"/>
        <v>1.3165526575029691</v>
      </c>
      <c r="AA1208" s="103">
        <v>0</v>
      </c>
      <c r="AB1208" s="105">
        <f t="shared" si="330"/>
        <v>0</v>
      </c>
      <c r="AC1208" s="99">
        <f t="shared" si="333"/>
        <v>2.048</v>
      </c>
      <c r="AD1208" s="105">
        <f t="shared" si="331"/>
        <v>6.2850812181027527</v>
      </c>
    </row>
    <row r="1209" spans="1:30" x14ac:dyDescent="0.2">
      <c r="A1209" s="101">
        <v>39923</v>
      </c>
      <c r="B1209" s="113" t="s">
        <v>73</v>
      </c>
      <c r="C1209" s="103">
        <v>0</v>
      </c>
      <c r="D1209" s="104">
        <f t="shared" si="332"/>
        <v>0</v>
      </c>
      <c r="E1209" s="103">
        <v>0</v>
      </c>
      <c r="F1209" s="104">
        <f t="shared" si="318"/>
        <v>0</v>
      </c>
      <c r="G1209" s="103">
        <v>0.69899999999999995</v>
      </c>
      <c r="H1209" s="104">
        <f t="shared" si="324"/>
        <v>2.1451522321551875</v>
      </c>
      <c r="I1209" s="103">
        <v>0</v>
      </c>
      <c r="J1209" s="104">
        <f t="shared" si="319"/>
        <v>0</v>
      </c>
      <c r="K1209" s="103">
        <v>0</v>
      </c>
      <c r="L1209" s="104">
        <f t="shared" si="320"/>
        <v>0</v>
      </c>
      <c r="M1209" s="103">
        <v>0</v>
      </c>
      <c r="N1209" s="104">
        <f t="shared" si="321"/>
        <v>0</v>
      </c>
      <c r="O1209" s="103">
        <v>0</v>
      </c>
      <c r="P1209" s="104">
        <f t="shared" si="322"/>
        <v>0</v>
      </c>
      <c r="Q1209" s="103">
        <v>0.92</v>
      </c>
      <c r="R1209" s="104">
        <f t="shared" si="325"/>
        <v>2.8233763284445956</v>
      </c>
      <c r="S1209" s="103">
        <v>0</v>
      </c>
      <c r="T1209" s="104">
        <f t="shared" si="326"/>
        <v>0</v>
      </c>
      <c r="U1209" s="103">
        <v>0</v>
      </c>
      <c r="V1209" s="104">
        <f t="shared" si="327"/>
        <v>0</v>
      </c>
      <c r="W1209" s="103">
        <v>0</v>
      </c>
      <c r="X1209" s="104">
        <f t="shared" si="328"/>
        <v>0</v>
      </c>
      <c r="Y1209" s="103">
        <v>0.51500000000000001</v>
      </c>
      <c r="Z1209" s="104">
        <f t="shared" si="329"/>
        <v>1.5804769664662683</v>
      </c>
      <c r="AA1209" s="103">
        <v>0</v>
      </c>
      <c r="AB1209" s="105">
        <f t="shared" si="330"/>
        <v>0</v>
      </c>
      <c r="AC1209" s="99">
        <f t="shared" si="333"/>
        <v>2.1339999999999999</v>
      </c>
      <c r="AD1209" s="105">
        <f t="shared" si="331"/>
        <v>6.5490055270660514</v>
      </c>
    </row>
    <row r="1210" spans="1:30" x14ac:dyDescent="0.2">
      <c r="A1210" s="101">
        <v>39924</v>
      </c>
      <c r="B1210" s="113" t="s">
        <v>74</v>
      </c>
      <c r="C1210" s="103">
        <v>0</v>
      </c>
      <c r="D1210" s="104">
        <f t="shared" si="332"/>
        <v>0</v>
      </c>
      <c r="E1210" s="103">
        <v>0</v>
      </c>
      <c r="F1210" s="104">
        <f t="shared" si="318"/>
        <v>0</v>
      </c>
      <c r="G1210" s="103">
        <v>0.69699999999999995</v>
      </c>
      <c r="H1210" s="104">
        <f t="shared" si="324"/>
        <v>2.139014457528134</v>
      </c>
      <c r="I1210" s="103">
        <v>0</v>
      </c>
      <c r="J1210" s="104">
        <f t="shared" si="319"/>
        <v>0</v>
      </c>
      <c r="K1210" s="103">
        <v>0</v>
      </c>
      <c r="L1210" s="104">
        <f t="shared" si="320"/>
        <v>0</v>
      </c>
      <c r="M1210" s="103">
        <v>0</v>
      </c>
      <c r="N1210" s="104">
        <f t="shared" si="321"/>
        <v>0</v>
      </c>
      <c r="O1210" s="103">
        <v>0</v>
      </c>
      <c r="P1210" s="104">
        <f t="shared" si="322"/>
        <v>0</v>
      </c>
      <c r="Q1210" s="103">
        <v>0.91500000000000004</v>
      </c>
      <c r="R1210" s="104">
        <f t="shared" si="325"/>
        <v>2.8080318918769622</v>
      </c>
      <c r="S1210" s="103">
        <v>0</v>
      </c>
      <c r="T1210" s="104">
        <f t="shared" si="326"/>
        <v>0</v>
      </c>
      <c r="U1210" s="103">
        <v>0</v>
      </c>
      <c r="V1210" s="104">
        <f t="shared" si="327"/>
        <v>0</v>
      </c>
      <c r="W1210" s="103">
        <v>0</v>
      </c>
      <c r="X1210" s="104">
        <f t="shared" si="328"/>
        <v>0</v>
      </c>
      <c r="Y1210" s="103">
        <v>1.1359999999999999</v>
      </c>
      <c r="Z1210" s="104">
        <f t="shared" si="329"/>
        <v>3.4862559881663704</v>
      </c>
      <c r="AA1210" s="103">
        <v>0</v>
      </c>
      <c r="AB1210" s="105">
        <f t="shared" si="330"/>
        <v>0</v>
      </c>
      <c r="AC1210" s="99">
        <f t="shared" si="333"/>
        <v>2.7480000000000002</v>
      </c>
      <c r="AD1210" s="105">
        <f t="shared" si="331"/>
        <v>8.4333023375714671</v>
      </c>
    </row>
    <row r="1211" spans="1:30" x14ac:dyDescent="0.2">
      <c r="A1211" s="101">
        <v>39925</v>
      </c>
      <c r="B1211" s="113" t="s">
        <v>75</v>
      </c>
      <c r="C1211" s="103">
        <v>0</v>
      </c>
      <c r="D1211" s="104">
        <f t="shared" si="332"/>
        <v>0</v>
      </c>
      <c r="E1211" s="103">
        <v>0</v>
      </c>
      <c r="F1211" s="104">
        <f t="shared" si="318"/>
        <v>0</v>
      </c>
      <c r="G1211" s="103">
        <v>0.69899999999999995</v>
      </c>
      <c r="H1211" s="104">
        <f t="shared" si="324"/>
        <v>2.1451522321551875</v>
      </c>
      <c r="I1211" s="103">
        <v>0</v>
      </c>
      <c r="J1211" s="104">
        <f t="shared" si="319"/>
        <v>0</v>
      </c>
      <c r="K1211" s="103">
        <v>0</v>
      </c>
      <c r="L1211" s="104">
        <f t="shared" si="320"/>
        <v>0</v>
      </c>
      <c r="M1211" s="103">
        <v>0</v>
      </c>
      <c r="N1211" s="104">
        <f t="shared" si="321"/>
        <v>0</v>
      </c>
      <c r="O1211" s="103">
        <v>0</v>
      </c>
      <c r="P1211" s="104">
        <f t="shared" si="322"/>
        <v>0</v>
      </c>
      <c r="Q1211" s="103">
        <v>0.9</v>
      </c>
      <c r="R1211" s="104">
        <f t="shared" si="325"/>
        <v>2.7619985821740611</v>
      </c>
      <c r="S1211" s="103">
        <v>0</v>
      </c>
      <c r="T1211" s="104">
        <f t="shared" si="326"/>
        <v>0</v>
      </c>
      <c r="U1211" s="103">
        <v>0</v>
      </c>
      <c r="V1211" s="104">
        <f t="shared" si="327"/>
        <v>0</v>
      </c>
      <c r="W1211" s="103">
        <v>0</v>
      </c>
      <c r="X1211" s="104">
        <f t="shared" si="328"/>
        <v>0</v>
      </c>
      <c r="Y1211" s="103">
        <v>1.117</v>
      </c>
      <c r="Z1211" s="104">
        <f t="shared" si="329"/>
        <v>3.4279471292093624</v>
      </c>
      <c r="AA1211" s="103">
        <v>0</v>
      </c>
      <c r="AB1211" s="105">
        <f t="shared" si="330"/>
        <v>0</v>
      </c>
      <c r="AC1211" s="99">
        <f t="shared" si="333"/>
        <v>2.7160000000000002</v>
      </c>
      <c r="AD1211" s="105">
        <f t="shared" si="331"/>
        <v>8.3350979435386119</v>
      </c>
    </row>
    <row r="1212" spans="1:30" x14ac:dyDescent="0.2">
      <c r="A1212" s="101">
        <v>39926</v>
      </c>
      <c r="B1212" s="113" t="s">
        <v>76</v>
      </c>
      <c r="C1212" s="103">
        <v>0</v>
      </c>
      <c r="D1212" s="104">
        <f t="shared" si="332"/>
        <v>0</v>
      </c>
      <c r="E1212" s="103">
        <v>0</v>
      </c>
      <c r="F1212" s="104">
        <f t="shared" si="318"/>
        <v>0</v>
      </c>
      <c r="G1212" s="103">
        <v>0.69799999999999995</v>
      </c>
      <c r="H1212" s="104">
        <f t="shared" si="324"/>
        <v>2.142083344841661</v>
      </c>
      <c r="I1212" s="103">
        <v>0</v>
      </c>
      <c r="J1212" s="104">
        <f t="shared" si="319"/>
        <v>0</v>
      </c>
      <c r="K1212" s="103">
        <v>0</v>
      </c>
      <c r="L1212" s="104">
        <f t="shared" si="320"/>
        <v>0</v>
      </c>
      <c r="M1212" s="103">
        <v>0</v>
      </c>
      <c r="N1212" s="104">
        <f t="shared" si="321"/>
        <v>0</v>
      </c>
      <c r="O1212" s="103">
        <v>0</v>
      </c>
      <c r="P1212" s="104">
        <f t="shared" si="322"/>
        <v>0</v>
      </c>
      <c r="Q1212" s="103">
        <v>0.88900000000000001</v>
      </c>
      <c r="R1212" s="104">
        <f t="shared" si="325"/>
        <v>2.7282408217252669</v>
      </c>
      <c r="S1212" s="103">
        <v>0</v>
      </c>
      <c r="T1212" s="104">
        <f t="shared" si="326"/>
        <v>0</v>
      </c>
      <c r="U1212" s="103">
        <v>0</v>
      </c>
      <c r="V1212" s="104">
        <f t="shared" si="327"/>
        <v>0</v>
      </c>
      <c r="W1212" s="103">
        <v>0</v>
      </c>
      <c r="X1212" s="104">
        <f t="shared" si="328"/>
        <v>0</v>
      </c>
      <c r="Y1212" s="103">
        <v>1.095</v>
      </c>
      <c r="Z1212" s="104">
        <f t="shared" si="329"/>
        <v>3.3604316083117745</v>
      </c>
      <c r="AA1212" s="103">
        <v>0</v>
      </c>
      <c r="AB1212" s="105">
        <f t="shared" si="330"/>
        <v>0</v>
      </c>
      <c r="AC1212" s="99">
        <f t="shared" si="333"/>
        <v>2.6819999999999999</v>
      </c>
      <c r="AD1212" s="105">
        <f t="shared" si="331"/>
        <v>8.2307557748787019</v>
      </c>
    </row>
    <row r="1213" spans="1:30" x14ac:dyDescent="0.2">
      <c r="A1213" s="101">
        <v>39927</v>
      </c>
      <c r="B1213" s="113" t="s">
        <v>77</v>
      </c>
      <c r="C1213" s="103">
        <v>0</v>
      </c>
      <c r="D1213" s="104">
        <f t="shared" si="332"/>
        <v>0</v>
      </c>
      <c r="E1213" s="103">
        <v>0</v>
      </c>
      <c r="F1213" s="104">
        <f t="shared" si="318"/>
        <v>0</v>
      </c>
      <c r="G1213" s="103">
        <v>0.69899999999999995</v>
      </c>
      <c r="H1213" s="104">
        <f t="shared" si="324"/>
        <v>2.1451522321551875</v>
      </c>
      <c r="I1213" s="103">
        <v>0</v>
      </c>
      <c r="J1213" s="104">
        <f t="shared" si="319"/>
        <v>0</v>
      </c>
      <c r="K1213" s="103">
        <v>0</v>
      </c>
      <c r="L1213" s="104">
        <f t="shared" si="320"/>
        <v>0</v>
      </c>
      <c r="M1213" s="103">
        <v>0</v>
      </c>
      <c r="N1213" s="104">
        <f t="shared" si="321"/>
        <v>0</v>
      </c>
      <c r="O1213" s="103">
        <v>0</v>
      </c>
      <c r="P1213" s="104">
        <f t="shared" si="322"/>
        <v>0</v>
      </c>
      <c r="Q1213" s="103">
        <v>0.87</v>
      </c>
      <c r="R1213" s="104">
        <f t="shared" si="325"/>
        <v>2.6699319627682589</v>
      </c>
      <c r="S1213" s="103">
        <v>0</v>
      </c>
      <c r="T1213" s="104">
        <f t="shared" si="326"/>
        <v>0</v>
      </c>
      <c r="U1213" s="103">
        <v>0</v>
      </c>
      <c r="V1213" s="104">
        <f t="shared" si="327"/>
        <v>0</v>
      </c>
      <c r="W1213" s="103">
        <v>0</v>
      </c>
      <c r="X1213" s="104">
        <f t="shared" si="328"/>
        <v>0</v>
      </c>
      <c r="Y1213" s="103">
        <v>1.085</v>
      </c>
      <c r="Z1213" s="104">
        <f t="shared" si="329"/>
        <v>3.3297427351765072</v>
      </c>
      <c r="AA1213" s="103">
        <v>0</v>
      </c>
      <c r="AB1213" s="105">
        <f t="shared" si="330"/>
        <v>0</v>
      </c>
      <c r="AC1213" s="99">
        <f t="shared" si="333"/>
        <v>2.6539999999999999</v>
      </c>
      <c r="AD1213" s="105">
        <f t="shared" si="331"/>
        <v>8.1448269300999545</v>
      </c>
    </row>
    <row r="1214" spans="1:30" x14ac:dyDescent="0.2">
      <c r="A1214" s="101">
        <v>39928</v>
      </c>
      <c r="B1214" s="113" t="s">
        <v>78</v>
      </c>
      <c r="C1214" s="103">
        <v>0</v>
      </c>
      <c r="D1214" s="104">
        <f t="shared" si="332"/>
        <v>0</v>
      </c>
      <c r="E1214" s="103">
        <v>0</v>
      </c>
      <c r="F1214" s="104">
        <f t="shared" si="318"/>
        <v>0</v>
      </c>
      <c r="G1214" s="103">
        <v>0.69899999999999995</v>
      </c>
      <c r="H1214" s="104">
        <f t="shared" si="324"/>
        <v>2.1451522321551875</v>
      </c>
      <c r="I1214" s="103">
        <v>0</v>
      </c>
      <c r="J1214" s="104">
        <f t="shared" si="319"/>
        <v>0</v>
      </c>
      <c r="K1214" s="103">
        <v>0</v>
      </c>
      <c r="L1214" s="104">
        <f t="shared" si="320"/>
        <v>0</v>
      </c>
      <c r="M1214" s="103">
        <v>0</v>
      </c>
      <c r="N1214" s="104">
        <f t="shared" si="321"/>
        <v>0</v>
      </c>
      <c r="O1214" s="103">
        <v>0</v>
      </c>
      <c r="P1214" s="104">
        <f t="shared" si="322"/>
        <v>0</v>
      </c>
      <c r="Q1214" s="103">
        <v>0.92</v>
      </c>
      <c r="R1214" s="104">
        <f t="shared" si="325"/>
        <v>2.8233763284445956</v>
      </c>
      <c r="S1214" s="103">
        <v>0</v>
      </c>
      <c r="T1214" s="104">
        <f t="shared" si="326"/>
        <v>0</v>
      </c>
      <c r="U1214" s="103">
        <v>0</v>
      </c>
      <c r="V1214" s="104">
        <f t="shared" si="327"/>
        <v>0</v>
      </c>
      <c r="W1214" s="103">
        <v>0</v>
      </c>
      <c r="X1214" s="104">
        <f t="shared" si="328"/>
        <v>0</v>
      </c>
      <c r="Y1214" s="103">
        <v>1.083</v>
      </c>
      <c r="Z1214" s="104">
        <f t="shared" si="329"/>
        <v>3.3236049605494538</v>
      </c>
      <c r="AA1214" s="103">
        <v>0</v>
      </c>
      <c r="AB1214" s="105">
        <f t="shared" si="330"/>
        <v>0</v>
      </c>
      <c r="AC1214" s="99">
        <f t="shared" si="333"/>
        <v>2.702</v>
      </c>
      <c r="AD1214" s="105">
        <f t="shared" si="331"/>
        <v>8.2921335211492373</v>
      </c>
    </row>
    <row r="1215" spans="1:30" x14ac:dyDescent="0.2">
      <c r="A1215" s="101">
        <v>39929</v>
      </c>
      <c r="B1215" s="113" t="s">
        <v>79</v>
      </c>
      <c r="C1215" s="103">
        <v>0</v>
      </c>
      <c r="D1215" s="104">
        <f t="shared" si="332"/>
        <v>0</v>
      </c>
      <c r="E1215" s="103">
        <v>0</v>
      </c>
      <c r="F1215" s="104">
        <f t="shared" si="318"/>
        <v>0</v>
      </c>
      <c r="G1215" s="103">
        <v>0.69899999999999995</v>
      </c>
      <c r="H1215" s="104">
        <f t="shared" si="324"/>
        <v>2.1451522321551875</v>
      </c>
      <c r="I1215" s="103">
        <v>0</v>
      </c>
      <c r="J1215" s="104">
        <f t="shared" si="319"/>
        <v>0</v>
      </c>
      <c r="K1215" s="103">
        <v>0</v>
      </c>
      <c r="L1215" s="104">
        <f t="shared" si="320"/>
        <v>0</v>
      </c>
      <c r="M1215" s="103">
        <v>0</v>
      </c>
      <c r="N1215" s="104">
        <f t="shared" si="321"/>
        <v>0</v>
      </c>
      <c r="O1215" s="103">
        <v>0</v>
      </c>
      <c r="P1215" s="104">
        <f t="shared" si="322"/>
        <v>0</v>
      </c>
      <c r="Q1215" s="103">
        <v>0.92300000000000004</v>
      </c>
      <c r="R1215" s="104">
        <f t="shared" si="325"/>
        <v>2.832582990385176</v>
      </c>
      <c r="S1215" s="103">
        <v>0</v>
      </c>
      <c r="T1215" s="104">
        <f t="shared" si="326"/>
        <v>0</v>
      </c>
      <c r="U1215" s="103">
        <v>0</v>
      </c>
      <c r="V1215" s="104">
        <f t="shared" si="327"/>
        <v>0</v>
      </c>
      <c r="W1215" s="103">
        <v>0</v>
      </c>
      <c r="X1215" s="104">
        <f t="shared" si="328"/>
        <v>0</v>
      </c>
      <c r="Y1215" s="103">
        <v>1.0820000000000001</v>
      </c>
      <c r="Z1215" s="104">
        <f t="shared" si="329"/>
        <v>3.3205360732359268</v>
      </c>
      <c r="AA1215" s="103">
        <v>0</v>
      </c>
      <c r="AB1215" s="105">
        <f t="shared" si="330"/>
        <v>0</v>
      </c>
      <c r="AC1215" s="99">
        <f t="shared" si="333"/>
        <v>2.7039999999999997</v>
      </c>
      <c r="AD1215" s="105">
        <f t="shared" si="331"/>
        <v>8.2982712957762885</v>
      </c>
    </row>
    <row r="1216" spans="1:30" x14ac:dyDescent="0.2">
      <c r="A1216" s="101">
        <v>39930</v>
      </c>
      <c r="B1216" s="113" t="s">
        <v>80</v>
      </c>
      <c r="C1216" s="103">
        <v>0</v>
      </c>
      <c r="D1216" s="104">
        <f t="shared" si="332"/>
        <v>0</v>
      </c>
      <c r="E1216" s="103">
        <v>0</v>
      </c>
      <c r="F1216" s="104">
        <f t="shared" si="318"/>
        <v>0</v>
      </c>
      <c r="G1216" s="103">
        <v>0.7</v>
      </c>
      <c r="H1216" s="104">
        <f t="shared" si="324"/>
        <v>2.1482211194687144</v>
      </c>
      <c r="I1216" s="103">
        <v>0</v>
      </c>
      <c r="J1216" s="104">
        <f t="shared" si="319"/>
        <v>0</v>
      </c>
      <c r="K1216" s="103">
        <v>0</v>
      </c>
      <c r="L1216" s="104">
        <f t="shared" si="320"/>
        <v>0</v>
      </c>
      <c r="M1216" s="103">
        <v>0</v>
      </c>
      <c r="N1216" s="104">
        <f t="shared" si="321"/>
        <v>0</v>
      </c>
      <c r="O1216" s="103">
        <v>0</v>
      </c>
      <c r="P1216" s="104">
        <f t="shared" si="322"/>
        <v>0</v>
      </c>
      <c r="Q1216" s="103">
        <v>0.89900000000000002</v>
      </c>
      <c r="R1216" s="104">
        <f t="shared" si="325"/>
        <v>2.7589296948605346</v>
      </c>
      <c r="S1216" s="103">
        <v>0</v>
      </c>
      <c r="T1216" s="104">
        <f t="shared" si="326"/>
        <v>0</v>
      </c>
      <c r="U1216" s="103">
        <v>0</v>
      </c>
      <c r="V1216" s="104">
        <f t="shared" si="327"/>
        <v>0</v>
      </c>
      <c r="W1216" s="103">
        <v>0</v>
      </c>
      <c r="X1216" s="104">
        <f t="shared" si="328"/>
        <v>0</v>
      </c>
      <c r="Y1216" s="103">
        <v>1.079</v>
      </c>
      <c r="Z1216" s="104">
        <f t="shared" si="329"/>
        <v>3.3113294112953469</v>
      </c>
      <c r="AA1216" s="103">
        <v>0</v>
      </c>
      <c r="AB1216" s="105">
        <f t="shared" si="330"/>
        <v>0</v>
      </c>
      <c r="AC1216" s="99">
        <f t="shared" si="333"/>
        <v>2.6779999999999999</v>
      </c>
      <c r="AD1216" s="105">
        <f t="shared" si="331"/>
        <v>8.2184802256245959</v>
      </c>
    </row>
    <row r="1217" spans="1:30" x14ac:dyDescent="0.2">
      <c r="A1217" s="101">
        <v>39931</v>
      </c>
      <c r="B1217" s="113" t="s">
        <v>81</v>
      </c>
      <c r="C1217" s="103">
        <v>0</v>
      </c>
      <c r="D1217" s="104">
        <f t="shared" si="332"/>
        <v>0</v>
      </c>
      <c r="E1217" s="103">
        <v>0</v>
      </c>
      <c r="F1217" s="104">
        <f t="shared" si="318"/>
        <v>0</v>
      </c>
      <c r="G1217" s="103">
        <v>0.40799999999999997</v>
      </c>
      <c r="H1217" s="104">
        <f t="shared" si="324"/>
        <v>1.2521060239189077</v>
      </c>
      <c r="I1217" s="103">
        <v>0</v>
      </c>
      <c r="J1217" s="104">
        <f t="shared" si="319"/>
        <v>0</v>
      </c>
      <c r="K1217" s="103">
        <v>0.27600000000000002</v>
      </c>
      <c r="L1217" s="104">
        <f t="shared" si="320"/>
        <v>0.8470128985333788</v>
      </c>
      <c r="M1217" s="103">
        <v>0</v>
      </c>
      <c r="N1217" s="104">
        <f t="shared" si="321"/>
        <v>0</v>
      </c>
      <c r="O1217" s="103">
        <v>0</v>
      </c>
      <c r="P1217" s="104">
        <f t="shared" si="322"/>
        <v>0</v>
      </c>
      <c r="Q1217" s="103">
        <v>0.89800000000000002</v>
      </c>
      <c r="R1217" s="104">
        <f t="shared" si="325"/>
        <v>2.7558608075470077</v>
      </c>
      <c r="S1217" s="103">
        <v>0</v>
      </c>
      <c r="T1217" s="104">
        <f t="shared" si="326"/>
        <v>0</v>
      </c>
      <c r="U1217" s="103">
        <v>0</v>
      </c>
      <c r="V1217" s="104">
        <f t="shared" si="327"/>
        <v>0</v>
      </c>
      <c r="W1217" s="103">
        <v>0</v>
      </c>
      <c r="X1217" s="104">
        <f t="shared" si="328"/>
        <v>0</v>
      </c>
      <c r="Y1217" s="103">
        <v>1.0780000000000001</v>
      </c>
      <c r="Z1217" s="104">
        <f t="shared" si="329"/>
        <v>3.3082605239818199</v>
      </c>
      <c r="AA1217" s="103">
        <v>0</v>
      </c>
      <c r="AB1217" s="105">
        <f t="shared" si="330"/>
        <v>0</v>
      </c>
      <c r="AC1217" s="99">
        <f t="shared" si="333"/>
        <v>2.66</v>
      </c>
      <c r="AD1217" s="105">
        <f t="shared" si="331"/>
        <v>8.1632402539811135</v>
      </c>
    </row>
    <row r="1218" spans="1:30" x14ac:dyDescent="0.2">
      <c r="A1218" s="101">
        <v>39932</v>
      </c>
      <c r="B1218" s="113" t="s">
        <v>82</v>
      </c>
      <c r="C1218" s="103">
        <v>0</v>
      </c>
      <c r="D1218" s="104">
        <f t="shared" si="332"/>
        <v>0</v>
      </c>
      <c r="E1218" s="103">
        <v>0</v>
      </c>
      <c r="F1218" s="104">
        <f t="shared" si="318"/>
        <v>0</v>
      </c>
      <c r="G1218" s="103">
        <v>0</v>
      </c>
      <c r="H1218" s="104">
        <f t="shared" si="324"/>
        <v>0</v>
      </c>
      <c r="I1218" s="103">
        <v>0</v>
      </c>
      <c r="J1218" s="104">
        <f t="shared" si="319"/>
        <v>0</v>
      </c>
      <c r="K1218" s="103">
        <v>0.63600000000000001</v>
      </c>
      <c r="L1218" s="104">
        <f t="shared" si="320"/>
        <v>1.9518123314030031</v>
      </c>
      <c r="M1218" s="103">
        <v>0</v>
      </c>
      <c r="N1218" s="104">
        <f t="shared" si="321"/>
        <v>0</v>
      </c>
      <c r="O1218" s="103">
        <v>0</v>
      </c>
      <c r="P1218" s="104">
        <f t="shared" si="322"/>
        <v>0</v>
      </c>
      <c r="Q1218" s="103">
        <v>0.91200000000000003</v>
      </c>
      <c r="R1218" s="104">
        <f t="shared" si="325"/>
        <v>2.7988252299363818</v>
      </c>
      <c r="S1218" s="103">
        <v>0</v>
      </c>
      <c r="T1218" s="104">
        <f t="shared" si="326"/>
        <v>0</v>
      </c>
      <c r="U1218" s="103">
        <v>0</v>
      </c>
      <c r="V1218" s="104">
        <f t="shared" si="327"/>
        <v>0</v>
      </c>
      <c r="W1218" s="103">
        <v>0</v>
      </c>
      <c r="X1218" s="104">
        <f t="shared" si="328"/>
        <v>0</v>
      </c>
      <c r="Y1218" s="103">
        <v>1.0740000000000001</v>
      </c>
      <c r="Z1218" s="104">
        <f t="shared" si="329"/>
        <v>3.295984974727713</v>
      </c>
      <c r="AA1218" s="103">
        <v>0</v>
      </c>
      <c r="AB1218" s="105">
        <f t="shared" si="330"/>
        <v>0</v>
      </c>
      <c r="AC1218" s="99">
        <f t="shared" si="333"/>
        <v>2.6219999999999999</v>
      </c>
      <c r="AD1218" s="105">
        <f t="shared" si="331"/>
        <v>8.0466225360670975</v>
      </c>
    </row>
    <row r="1219" spans="1:30" x14ac:dyDescent="0.2">
      <c r="A1219" s="101">
        <v>39933</v>
      </c>
      <c r="B1219" s="113" t="s">
        <v>83</v>
      </c>
      <c r="C1219" s="103">
        <v>0</v>
      </c>
      <c r="D1219" s="104">
        <f t="shared" si="332"/>
        <v>0</v>
      </c>
      <c r="E1219" s="103">
        <v>0</v>
      </c>
      <c r="F1219" s="104">
        <f t="shared" si="318"/>
        <v>0</v>
      </c>
      <c r="G1219" s="103">
        <v>0</v>
      </c>
      <c r="H1219" s="104">
        <f t="shared" si="324"/>
        <v>0</v>
      </c>
      <c r="I1219" s="103">
        <v>0</v>
      </c>
      <c r="J1219" s="104">
        <f t="shared" si="319"/>
        <v>0</v>
      </c>
      <c r="K1219" s="103">
        <v>0.63900000000000001</v>
      </c>
      <c r="L1219" s="104">
        <f t="shared" si="320"/>
        <v>1.9610189933435833</v>
      </c>
      <c r="M1219" s="103">
        <v>0</v>
      </c>
      <c r="N1219" s="104">
        <f t="shared" si="321"/>
        <v>0</v>
      </c>
      <c r="O1219" s="103">
        <v>0</v>
      </c>
      <c r="P1219" s="104">
        <f t="shared" si="322"/>
        <v>0</v>
      </c>
      <c r="Q1219" s="103">
        <v>0.91</v>
      </c>
      <c r="R1219" s="104">
        <f t="shared" si="325"/>
        <v>2.7926874553093284</v>
      </c>
      <c r="S1219" s="103">
        <v>0</v>
      </c>
      <c r="T1219" s="104">
        <f t="shared" si="326"/>
        <v>0</v>
      </c>
      <c r="U1219" s="103">
        <v>0</v>
      </c>
      <c r="V1219" s="104">
        <f t="shared" si="327"/>
        <v>0</v>
      </c>
      <c r="W1219" s="103">
        <v>0</v>
      </c>
      <c r="X1219" s="104">
        <f t="shared" si="328"/>
        <v>0</v>
      </c>
      <c r="Y1219" s="103">
        <v>1.077</v>
      </c>
      <c r="Z1219" s="104">
        <f t="shared" si="329"/>
        <v>3.305191636668293</v>
      </c>
      <c r="AA1219" s="103">
        <v>0</v>
      </c>
      <c r="AB1219" s="105">
        <f t="shared" si="330"/>
        <v>0</v>
      </c>
      <c r="AC1219" s="99">
        <f t="shared" si="333"/>
        <v>2.6259999999999999</v>
      </c>
      <c r="AD1219" s="105">
        <f t="shared" si="331"/>
        <v>8.0588980853212053</v>
      </c>
    </row>
    <row r="1220" spans="1:30" x14ac:dyDescent="0.2">
      <c r="A1220" s="101">
        <v>39934</v>
      </c>
      <c r="B1220" s="113" t="s">
        <v>239</v>
      </c>
      <c r="C1220" s="103">
        <v>0</v>
      </c>
      <c r="D1220" s="104">
        <f t="shared" si="332"/>
        <v>0</v>
      </c>
      <c r="E1220" s="103">
        <v>0</v>
      </c>
      <c r="F1220" s="104">
        <f t="shared" si="318"/>
        <v>0</v>
      </c>
      <c r="G1220" s="103">
        <v>0</v>
      </c>
      <c r="H1220" s="104">
        <f t="shared" si="324"/>
        <v>0</v>
      </c>
      <c r="I1220" s="103">
        <v>0</v>
      </c>
      <c r="J1220" s="104">
        <f t="shared" si="319"/>
        <v>0</v>
      </c>
      <c r="K1220" s="103">
        <v>0.64</v>
      </c>
      <c r="L1220" s="104">
        <f t="shared" si="320"/>
        <v>1.96408788065711</v>
      </c>
      <c r="M1220" s="103">
        <v>0</v>
      </c>
      <c r="N1220" s="104">
        <f t="shared" si="321"/>
        <v>0</v>
      </c>
      <c r="O1220" s="103">
        <v>0</v>
      </c>
      <c r="P1220" s="104">
        <f t="shared" si="322"/>
        <v>0</v>
      </c>
      <c r="Q1220" s="103">
        <v>0.90700000000000003</v>
      </c>
      <c r="R1220" s="104">
        <f t="shared" si="325"/>
        <v>2.7834807933687484</v>
      </c>
      <c r="S1220" s="103">
        <v>0</v>
      </c>
      <c r="T1220" s="104">
        <f t="shared" si="326"/>
        <v>0</v>
      </c>
      <c r="U1220" s="103">
        <v>0</v>
      </c>
      <c r="V1220" s="104">
        <f t="shared" si="327"/>
        <v>0</v>
      </c>
      <c r="W1220" s="103">
        <v>0</v>
      </c>
      <c r="X1220" s="104">
        <f t="shared" si="328"/>
        <v>0</v>
      </c>
      <c r="Y1220" s="103">
        <v>1.083</v>
      </c>
      <c r="Z1220" s="104">
        <f t="shared" si="329"/>
        <v>3.3236049605494538</v>
      </c>
      <c r="AA1220" s="103">
        <v>0</v>
      </c>
      <c r="AB1220" s="105">
        <f t="shared" si="330"/>
        <v>0</v>
      </c>
      <c r="AC1220" s="99">
        <f t="shared" si="333"/>
        <v>2.63</v>
      </c>
      <c r="AD1220" s="105">
        <f t="shared" si="331"/>
        <v>8.0711736345753113</v>
      </c>
    </row>
    <row r="1221" spans="1:30" x14ac:dyDescent="0.2">
      <c r="A1221" s="101">
        <v>39935</v>
      </c>
      <c r="B1221" s="113" t="s">
        <v>240</v>
      </c>
      <c r="C1221" s="103">
        <v>0</v>
      </c>
      <c r="D1221" s="104">
        <f t="shared" si="332"/>
        <v>0</v>
      </c>
      <c r="E1221" s="103">
        <v>0</v>
      </c>
      <c r="F1221" s="104">
        <f t="shared" si="318"/>
        <v>0</v>
      </c>
      <c r="G1221" s="103">
        <v>0</v>
      </c>
      <c r="H1221" s="104">
        <f t="shared" si="324"/>
        <v>0</v>
      </c>
      <c r="I1221" s="103">
        <v>0</v>
      </c>
      <c r="J1221" s="104">
        <f t="shared" si="319"/>
        <v>0</v>
      </c>
      <c r="K1221" s="103">
        <v>0.63600000000000001</v>
      </c>
      <c r="L1221" s="104">
        <f t="shared" si="320"/>
        <v>1.9518123314030031</v>
      </c>
      <c r="M1221" s="103">
        <v>0</v>
      </c>
      <c r="N1221" s="104">
        <f t="shared" si="321"/>
        <v>0</v>
      </c>
      <c r="O1221" s="103">
        <v>0</v>
      </c>
      <c r="P1221" s="104">
        <f t="shared" si="322"/>
        <v>0</v>
      </c>
      <c r="Q1221" s="103">
        <v>0.90300000000000002</v>
      </c>
      <c r="R1221" s="104">
        <f t="shared" si="325"/>
        <v>2.7712052441146415</v>
      </c>
      <c r="S1221" s="103">
        <v>0</v>
      </c>
      <c r="T1221" s="104">
        <f t="shared" si="326"/>
        <v>0</v>
      </c>
      <c r="U1221" s="103">
        <v>0</v>
      </c>
      <c r="V1221" s="104">
        <f t="shared" si="327"/>
        <v>0</v>
      </c>
      <c r="W1221" s="103">
        <v>0</v>
      </c>
      <c r="X1221" s="104">
        <f t="shared" si="328"/>
        <v>0</v>
      </c>
      <c r="Y1221" s="103">
        <v>1.0820000000000001</v>
      </c>
      <c r="Z1221" s="104">
        <f t="shared" si="329"/>
        <v>3.3205360732359268</v>
      </c>
      <c r="AA1221" s="103">
        <v>0</v>
      </c>
      <c r="AB1221" s="105">
        <f t="shared" si="330"/>
        <v>0</v>
      </c>
      <c r="AC1221" s="99">
        <f t="shared" si="333"/>
        <v>2.6210000000000004</v>
      </c>
      <c r="AD1221" s="105">
        <f t="shared" si="331"/>
        <v>8.0435536487535728</v>
      </c>
    </row>
    <row r="1222" spans="1:30" x14ac:dyDescent="0.2">
      <c r="A1222" s="101">
        <v>39936</v>
      </c>
      <c r="B1222" s="113" t="s">
        <v>241</v>
      </c>
      <c r="C1222" s="103">
        <v>0</v>
      </c>
      <c r="D1222" s="104">
        <f t="shared" si="332"/>
        <v>0</v>
      </c>
      <c r="E1222" s="103">
        <v>0</v>
      </c>
      <c r="F1222" s="104">
        <f t="shared" si="318"/>
        <v>0</v>
      </c>
      <c r="G1222" s="103">
        <v>0</v>
      </c>
      <c r="H1222" s="104">
        <f t="shared" si="324"/>
        <v>0</v>
      </c>
      <c r="I1222" s="103">
        <v>0</v>
      </c>
      <c r="J1222" s="104">
        <f t="shared" si="319"/>
        <v>0</v>
      </c>
      <c r="K1222" s="103">
        <v>0.63400000000000001</v>
      </c>
      <c r="L1222" s="104">
        <f t="shared" si="320"/>
        <v>1.9456745567759497</v>
      </c>
      <c r="M1222" s="103">
        <v>0</v>
      </c>
      <c r="N1222" s="104">
        <f t="shared" si="321"/>
        <v>0</v>
      </c>
      <c r="O1222" s="103">
        <v>0</v>
      </c>
      <c r="P1222" s="104">
        <f t="shared" si="322"/>
        <v>0</v>
      </c>
      <c r="Q1222" s="103">
        <v>0.90400000000000003</v>
      </c>
      <c r="R1222" s="104">
        <f t="shared" si="325"/>
        <v>2.774274131428168</v>
      </c>
      <c r="S1222" s="103">
        <v>0</v>
      </c>
      <c r="T1222" s="104">
        <f t="shared" si="326"/>
        <v>0</v>
      </c>
      <c r="U1222" s="103">
        <v>0</v>
      </c>
      <c r="V1222" s="104">
        <f t="shared" si="327"/>
        <v>0</v>
      </c>
      <c r="W1222" s="103">
        <v>0</v>
      </c>
      <c r="X1222" s="104">
        <f t="shared" si="328"/>
        <v>0</v>
      </c>
      <c r="Y1222" s="103">
        <v>1.0820000000000001</v>
      </c>
      <c r="Z1222" s="104">
        <f t="shared" si="329"/>
        <v>3.3205360732359268</v>
      </c>
      <c r="AA1222" s="103">
        <v>0</v>
      </c>
      <c r="AB1222" s="105">
        <f t="shared" si="330"/>
        <v>0</v>
      </c>
      <c r="AC1222" s="99">
        <f t="shared" si="333"/>
        <v>2.62</v>
      </c>
      <c r="AD1222" s="105">
        <f t="shared" si="331"/>
        <v>8.0404847614400445</v>
      </c>
    </row>
    <row r="1223" spans="1:30" x14ac:dyDescent="0.2">
      <c r="A1223" s="101">
        <v>39937</v>
      </c>
      <c r="B1223" s="113" t="s">
        <v>242</v>
      </c>
      <c r="C1223" s="103">
        <v>0</v>
      </c>
      <c r="D1223" s="104">
        <f t="shared" si="332"/>
        <v>0</v>
      </c>
      <c r="E1223" s="103">
        <v>0</v>
      </c>
      <c r="F1223" s="104">
        <f t="shared" si="318"/>
        <v>0</v>
      </c>
      <c r="G1223" s="103">
        <v>0</v>
      </c>
      <c r="H1223" s="104">
        <f t="shared" si="324"/>
        <v>0</v>
      </c>
      <c r="I1223" s="103">
        <v>0</v>
      </c>
      <c r="J1223" s="104">
        <f t="shared" si="319"/>
        <v>0</v>
      </c>
      <c r="K1223" s="103">
        <v>0.63100000000000001</v>
      </c>
      <c r="L1223" s="104">
        <f t="shared" si="320"/>
        <v>1.9364678948353695</v>
      </c>
      <c r="M1223" s="103">
        <v>0</v>
      </c>
      <c r="N1223" s="104">
        <f t="shared" si="321"/>
        <v>0</v>
      </c>
      <c r="O1223" s="103">
        <v>0</v>
      </c>
      <c r="P1223" s="104">
        <f t="shared" si="322"/>
        <v>0</v>
      </c>
      <c r="Q1223" s="103">
        <v>0.9</v>
      </c>
      <c r="R1223" s="104">
        <f t="shared" si="325"/>
        <v>2.7619985821740611</v>
      </c>
      <c r="S1223" s="103">
        <v>0</v>
      </c>
      <c r="T1223" s="104">
        <f t="shared" si="326"/>
        <v>0</v>
      </c>
      <c r="U1223" s="103">
        <v>0</v>
      </c>
      <c r="V1223" s="104">
        <f t="shared" si="327"/>
        <v>0</v>
      </c>
      <c r="W1223" s="103">
        <v>0</v>
      </c>
      <c r="X1223" s="104">
        <f t="shared" si="328"/>
        <v>0</v>
      </c>
      <c r="Y1223" s="103">
        <v>1.08</v>
      </c>
      <c r="Z1223" s="104">
        <f t="shared" si="329"/>
        <v>3.3143982986088734</v>
      </c>
      <c r="AA1223" s="103">
        <v>0</v>
      </c>
      <c r="AB1223" s="105">
        <f t="shared" si="330"/>
        <v>0</v>
      </c>
      <c r="AC1223" s="99">
        <f t="shared" si="333"/>
        <v>2.6110000000000002</v>
      </c>
      <c r="AD1223" s="105">
        <f t="shared" si="331"/>
        <v>8.0128647756183042</v>
      </c>
    </row>
    <row r="1224" spans="1:30" x14ac:dyDescent="0.2">
      <c r="A1224" s="101">
        <v>39938</v>
      </c>
      <c r="B1224" s="113" t="s">
        <v>243</v>
      </c>
      <c r="C1224" s="103">
        <v>0</v>
      </c>
      <c r="D1224" s="104">
        <f t="shared" si="332"/>
        <v>0</v>
      </c>
      <c r="E1224" s="103">
        <v>0</v>
      </c>
      <c r="F1224" s="104">
        <f t="shared" si="318"/>
        <v>0</v>
      </c>
      <c r="G1224" s="103">
        <v>0</v>
      </c>
      <c r="H1224" s="104">
        <f t="shared" si="324"/>
        <v>0</v>
      </c>
      <c r="I1224" s="103">
        <v>0.66700000000000004</v>
      </c>
      <c r="J1224" s="104">
        <f t="shared" si="319"/>
        <v>2.0469478381223318</v>
      </c>
      <c r="K1224" s="103">
        <v>0.45200000000000001</v>
      </c>
      <c r="L1224" s="104">
        <f t="shared" si="320"/>
        <v>1.387137065714084</v>
      </c>
      <c r="M1224" s="103">
        <v>0</v>
      </c>
      <c r="N1224" s="104">
        <f t="shared" si="321"/>
        <v>0</v>
      </c>
      <c r="O1224" s="103">
        <v>0</v>
      </c>
      <c r="P1224" s="104">
        <f t="shared" si="322"/>
        <v>0</v>
      </c>
      <c r="Q1224" s="103">
        <v>0.60299999999999998</v>
      </c>
      <c r="R1224" s="104">
        <f t="shared" si="325"/>
        <v>1.850539050056621</v>
      </c>
      <c r="S1224" s="103">
        <v>0</v>
      </c>
      <c r="T1224" s="104">
        <f t="shared" si="326"/>
        <v>0</v>
      </c>
      <c r="U1224" s="103">
        <v>0</v>
      </c>
      <c r="V1224" s="104">
        <f t="shared" si="327"/>
        <v>0</v>
      </c>
      <c r="W1224" s="103">
        <v>0</v>
      </c>
      <c r="X1224" s="104">
        <f t="shared" si="328"/>
        <v>0</v>
      </c>
      <c r="Y1224" s="103">
        <v>0.746</v>
      </c>
      <c r="Z1224" s="104">
        <f t="shared" si="329"/>
        <v>2.2893899358909442</v>
      </c>
      <c r="AA1224" s="103">
        <v>0</v>
      </c>
      <c r="AB1224" s="105">
        <f t="shared" si="330"/>
        <v>0</v>
      </c>
      <c r="AC1224" s="99">
        <f t="shared" si="333"/>
        <v>2.468</v>
      </c>
      <c r="AD1224" s="105">
        <f t="shared" si="331"/>
        <v>7.5740138897839806</v>
      </c>
    </row>
    <row r="1225" spans="1:30" x14ac:dyDescent="0.2">
      <c r="A1225" s="101">
        <v>39939</v>
      </c>
      <c r="B1225" s="113" t="s">
        <v>244</v>
      </c>
      <c r="C1225" s="103">
        <v>0</v>
      </c>
      <c r="D1225" s="104">
        <f t="shared" si="332"/>
        <v>0</v>
      </c>
      <c r="E1225" s="103">
        <v>0</v>
      </c>
      <c r="F1225" s="104">
        <f t="shared" si="318"/>
        <v>0</v>
      </c>
      <c r="G1225" s="103">
        <v>0</v>
      </c>
      <c r="H1225" s="104">
        <f t="shared" si="324"/>
        <v>0</v>
      </c>
      <c r="I1225" s="103">
        <v>1.048</v>
      </c>
      <c r="J1225" s="104">
        <f t="shared" si="319"/>
        <v>3.2161939045760177</v>
      </c>
      <c r="K1225" s="103">
        <v>0.626</v>
      </c>
      <c r="L1225" s="104">
        <f t="shared" si="320"/>
        <v>1.9211234582677359</v>
      </c>
      <c r="M1225" s="103">
        <v>0</v>
      </c>
      <c r="N1225" s="104">
        <f t="shared" si="321"/>
        <v>0</v>
      </c>
      <c r="O1225" s="103">
        <v>0</v>
      </c>
      <c r="P1225" s="104">
        <f t="shared" si="322"/>
        <v>0</v>
      </c>
      <c r="Q1225" s="103">
        <v>0.91600000000000004</v>
      </c>
      <c r="R1225" s="104">
        <f t="shared" si="325"/>
        <v>2.8111007791904887</v>
      </c>
      <c r="S1225" s="103">
        <v>0</v>
      </c>
      <c r="T1225" s="104">
        <f t="shared" si="326"/>
        <v>0</v>
      </c>
      <c r="U1225" s="103">
        <v>0</v>
      </c>
      <c r="V1225" s="104">
        <f t="shared" si="327"/>
        <v>0</v>
      </c>
      <c r="W1225" s="103">
        <v>0</v>
      </c>
      <c r="X1225" s="104">
        <f t="shared" si="328"/>
        <v>0</v>
      </c>
      <c r="Y1225" s="103">
        <v>1.0629999999999999</v>
      </c>
      <c r="Z1225" s="104">
        <f t="shared" si="329"/>
        <v>3.2622272142789188</v>
      </c>
      <c r="AA1225" s="103">
        <v>0</v>
      </c>
      <c r="AB1225" s="105">
        <f t="shared" si="330"/>
        <v>0</v>
      </c>
      <c r="AC1225" s="99">
        <f t="shared" si="333"/>
        <v>3.6529999999999996</v>
      </c>
      <c r="AD1225" s="105">
        <f t="shared" si="331"/>
        <v>11.21064535631316</v>
      </c>
    </row>
    <row r="1226" spans="1:30" x14ac:dyDescent="0.2">
      <c r="A1226" s="101">
        <v>39940</v>
      </c>
      <c r="B1226" s="113" t="s">
        <v>245</v>
      </c>
      <c r="C1226" s="103">
        <v>0</v>
      </c>
      <c r="D1226" s="104">
        <f t="shared" si="332"/>
        <v>0</v>
      </c>
      <c r="E1226" s="103">
        <v>0</v>
      </c>
      <c r="F1226" s="104">
        <f t="shared" si="318"/>
        <v>0</v>
      </c>
      <c r="G1226" s="103">
        <v>0</v>
      </c>
      <c r="H1226" s="104">
        <f t="shared" si="324"/>
        <v>0</v>
      </c>
      <c r="I1226" s="103">
        <v>1.034</v>
      </c>
      <c r="J1226" s="104">
        <f t="shared" si="319"/>
        <v>3.1732294821866436</v>
      </c>
      <c r="K1226" s="103">
        <v>0.61899999999999999</v>
      </c>
      <c r="L1226" s="104">
        <f t="shared" si="320"/>
        <v>1.8996412470730488</v>
      </c>
      <c r="M1226" s="103">
        <v>0</v>
      </c>
      <c r="N1226" s="104">
        <f t="shared" si="321"/>
        <v>0</v>
      </c>
      <c r="O1226" s="103">
        <v>0</v>
      </c>
      <c r="P1226" s="104">
        <f t="shared" si="322"/>
        <v>0</v>
      </c>
      <c r="Q1226" s="103">
        <v>0.90400000000000003</v>
      </c>
      <c r="R1226" s="104">
        <f t="shared" si="325"/>
        <v>2.774274131428168</v>
      </c>
      <c r="S1226" s="103">
        <v>0</v>
      </c>
      <c r="T1226" s="104">
        <f t="shared" si="326"/>
        <v>0</v>
      </c>
      <c r="U1226" s="103">
        <v>0</v>
      </c>
      <c r="V1226" s="104">
        <f t="shared" si="327"/>
        <v>0</v>
      </c>
      <c r="W1226" s="103">
        <v>0</v>
      </c>
      <c r="X1226" s="104">
        <f t="shared" si="328"/>
        <v>0</v>
      </c>
      <c r="Y1226" s="103">
        <v>1.0580000000000001</v>
      </c>
      <c r="Z1226" s="104">
        <f t="shared" si="329"/>
        <v>3.2468827777112854</v>
      </c>
      <c r="AA1226" s="103">
        <v>0</v>
      </c>
      <c r="AB1226" s="105">
        <f t="shared" si="330"/>
        <v>0</v>
      </c>
      <c r="AC1226" s="99">
        <f t="shared" si="333"/>
        <v>3.6150000000000002</v>
      </c>
      <c r="AD1226" s="105">
        <f t="shared" si="331"/>
        <v>11.094027638399146</v>
      </c>
    </row>
    <row r="1227" spans="1:30" x14ac:dyDescent="0.2">
      <c r="A1227" s="101">
        <v>39941</v>
      </c>
      <c r="B1227" s="113" t="s">
        <v>246</v>
      </c>
      <c r="C1227" s="103">
        <v>0</v>
      </c>
      <c r="D1227" s="104">
        <f t="shared" si="332"/>
        <v>0</v>
      </c>
      <c r="E1227" s="103">
        <v>0</v>
      </c>
      <c r="F1227" s="104">
        <f t="shared" si="318"/>
        <v>0</v>
      </c>
      <c r="G1227" s="103">
        <v>0</v>
      </c>
      <c r="H1227" s="104">
        <f t="shared" si="324"/>
        <v>0</v>
      </c>
      <c r="I1227" s="103">
        <v>1.0249999999999999</v>
      </c>
      <c r="J1227" s="104">
        <f t="shared" si="319"/>
        <v>3.1456094963649028</v>
      </c>
      <c r="K1227" s="103">
        <v>0.61299999999999999</v>
      </c>
      <c r="L1227" s="104">
        <f t="shared" si="320"/>
        <v>1.8812279231918883</v>
      </c>
      <c r="M1227" s="103">
        <v>0</v>
      </c>
      <c r="N1227" s="104">
        <f t="shared" si="321"/>
        <v>0</v>
      </c>
      <c r="O1227" s="103">
        <v>0</v>
      </c>
      <c r="P1227" s="104">
        <f t="shared" si="322"/>
        <v>0</v>
      </c>
      <c r="Q1227" s="103">
        <v>0.89400000000000002</v>
      </c>
      <c r="R1227" s="104">
        <f t="shared" si="325"/>
        <v>2.7435852582929008</v>
      </c>
      <c r="S1227" s="103">
        <v>0</v>
      </c>
      <c r="T1227" s="104">
        <f t="shared" si="326"/>
        <v>0</v>
      </c>
      <c r="U1227" s="103">
        <v>0</v>
      </c>
      <c r="V1227" s="104">
        <f t="shared" si="327"/>
        <v>0</v>
      </c>
      <c r="W1227" s="103">
        <v>0</v>
      </c>
      <c r="X1227" s="104">
        <f t="shared" si="328"/>
        <v>0</v>
      </c>
      <c r="Y1227" s="103">
        <v>1.0569999999999999</v>
      </c>
      <c r="Z1227" s="104">
        <f t="shared" si="329"/>
        <v>3.2438138903977585</v>
      </c>
      <c r="AA1227" s="103">
        <v>0</v>
      </c>
      <c r="AB1227" s="105">
        <f t="shared" si="330"/>
        <v>0</v>
      </c>
      <c r="AC1227" s="99">
        <f t="shared" si="333"/>
        <v>3.589</v>
      </c>
      <c r="AD1227" s="105">
        <f t="shared" si="331"/>
        <v>11.014236568247451</v>
      </c>
    </row>
    <row r="1228" spans="1:30" x14ac:dyDescent="0.2">
      <c r="A1228" s="101">
        <v>39942</v>
      </c>
      <c r="B1228" s="113" t="s">
        <v>247</v>
      </c>
      <c r="C1228" s="103">
        <v>0</v>
      </c>
      <c r="D1228" s="104">
        <f t="shared" si="332"/>
        <v>0</v>
      </c>
      <c r="E1228" s="103">
        <v>0</v>
      </c>
      <c r="F1228" s="104">
        <f t="shared" ref="F1228:F1291" si="334">E1228*1000000/325851</f>
        <v>0</v>
      </c>
      <c r="G1228" s="103">
        <v>0</v>
      </c>
      <c r="H1228" s="104">
        <f t="shared" si="324"/>
        <v>0</v>
      </c>
      <c r="I1228" s="103">
        <v>1.018</v>
      </c>
      <c r="J1228" s="104">
        <f t="shared" ref="J1228:J1291" si="335">I1228*1000000/325851</f>
        <v>3.124127285170216</v>
      </c>
      <c r="K1228" s="103">
        <v>0.61</v>
      </c>
      <c r="L1228" s="104">
        <f t="shared" ref="L1228:L1291" si="336">K1228*1000000/325851</f>
        <v>1.8720212612513081</v>
      </c>
      <c r="M1228" s="103">
        <v>0</v>
      </c>
      <c r="N1228" s="104">
        <f t="shared" ref="N1228:N1291" si="337">M1228*1000000/325851</f>
        <v>0</v>
      </c>
      <c r="O1228" s="103">
        <v>0</v>
      </c>
      <c r="P1228" s="104">
        <f t="shared" ref="P1228:P1291" si="338">O1228*1000000/325851</f>
        <v>0</v>
      </c>
      <c r="Q1228" s="103">
        <v>0.91100000000000003</v>
      </c>
      <c r="R1228" s="104">
        <f t="shared" si="325"/>
        <v>2.7957563426228553</v>
      </c>
      <c r="S1228" s="103">
        <v>0</v>
      </c>
      <c r="T1228" s="104">
        <f t="shared" si="326"/>
        <v>0</v>
      </c>
      <c r="U1228" s="103">
        <v>0</v>
      </c>
      <c r="V1228" s="104">
        <f t="shared" si="327"/>
        <v>0</v>
      </c>
      <c r="W1228" s="103">
        <v>0</v>
      </c>
      <c r="X1228" s="104">
        <f t="shared" si="328"/>
        <v>0</v>
      </c>
      <c r="Y1228" s="103">
        <v>1.0529999999999999</v>
      </c>
      <c r="Z1228" s="104">
        <f t="shared" si="329"/>
        <v>3.2315383411436516</v>
      </c>
      <c r="AA1228" s="103">
        <v>0</v>
      </c>
      <c r="AB1228" s="105">
        <f t="shared" si="330"/>
        <v>0</v>
      </c>
      <c r="AC1228" s="99">
        <f t="shared" si="333"/>
        <v>3.5920000000000001</v>
      </c>
      <c r="AD1228" s="105">
        <f t="shared" si="331"/>
        <v>11.023443230188031</v>
      </c>
    </row>
    <row r="1229" spans="1:30" x14ac:dyDescent="0.2">
      <c r="A1229" s="101">
        <v>39943</v>
      </c>
      <c r="B1229" s="113" t="s">
        <v>248</v>
      </c>
      <c r="C1229" s="103">
        <v>0</v>
      </c>
      <c r="D1229" s="104">
        <f t="shared" si="332"/>
        <v>0</v>
      </c>
      <c r="E1229" s="103">
        <v>0</v>
      </c>
      <c r="F1229" s="104">
        <f t="shared" si="334"/>
        <v>0</v>
      </c>
      <c r="G1229" s="103">
        <v>0</v>
      </c>
      <c r="H1229" s="104">
        <f t="shared" ref="H1229:H1292" si="339">G1229*1000000/325851</f>
        <v>0</v>
      </c>
      <c r="I1229" s="103">
        <v>1.014</v>
      </c>
      <c r="J1229" s="104">
        <f t="shared" si="335"/>
        <v>3.1118517359161091</v>
      </c>
      <c r="K1229" s="103">
        <v>0.60599999999999998</v>
      </c>
      <c r="L1229" s="104">
        <f t="shared" si="336"/>
        <v>1.8597457119972012</v>
      </c>
      <c r="M1229" s="103">
        <v>0</v>
      </c>
      <c r="N1229" s="104">
        <f t="shared" si="337"/>
        <v>0</v>
      </c>
      <c r="O1229" s="103">
        <v>0</v>
      </c>
      <c r="P1229" s="104">
        <f t="shared" si="338"/>
        <v>0</v>
      </c>
      <c r="Q1229" s="103">
        <v>0.90700000000000003</v>
      </c>
      <c r="R1229" s="104">
        <f t="shared" ref="R1229:R1292" si="340">Q1229*1000000/325851</f>
        <v>2.7834807933687484</v>
      </c>
      <c r="S1229" s="103">
        <v>0</v>
      </c>
      <c r="T1229" s="104">
        <f t="shared" ref="T1229:T1292" si="341">S1229*1000000/325851</f>
        <v>0</v>
      </c>
      <c r="U1229" s="103">
        <v>0</v>
      </c>
      <c r="V1229" s="104">
        <f t="shared" ref="V1229:V1292" si="342">U1229*1000000/325851</f>
        <v>0</v>
      </c>
      <c r="W1229" s="103">
        <v>0</v>
      </c>
      <c r="X1229" s="104">
        <f t="shared" ref="X1229:X1292" si="343">W1229*1000000/325851</f>
        <v>0</v>
      </c>
      <c r="Y1229" s="103">
        <v>1.05</v>
      </c>
      <c r="Z1229" s="104">
        <f t="shared" ref="Z1229:Z1292" si="344">Y1229*1000000/325851</f>
        <v>3.2223316792030712</v>
      </c>
      <c r="AA1229" s="103">
        <v>0</v>
      </c>
      <c r="AB1229" s="105">
        <f t="shared" ref="AB1229:AB1292" si="345">AA1229*1000000/325851</f>
        <v>0</v>
      </c>
      <c r="AC1229" s="99">
        <f t="shared" si="333"/>
        <v>3.577</v>
      </c>
      <c r="AD1229" s="105">
        <f t="shared" ref="AD1229:AD1292" si="346">AC1229*1000000/325851</f>
        <v>10.97740992048513</v>
      </c>
    </row>
    <row r="1230" spans="1:30" x14ac:dyDescent="0.2">
      <c r="A1230" s="101">
        <v>39944</v>
      </c>
      <c r="B1230" s="113" t="s">
        <v>249</v>
      </c>
      <c r="C1230" s="103">
        <v>0</v>
      </c>
      <c r="D1230" s="104">
        <f t="shared" si="332"/>
        <v>0</v>
      </c>
      <c r="E1230" s="103">
        <v>0</v>
      </c>
      <c r="F1230" s="104">
        <f t="shared" si="334"/>
        <v>0</v>
      </c>
      <c r="G1230" s="103">
        <v>0</v>
      </c>
      <c r="H1230" s="104">
        <f t="shared" si="339"/>
        <v>0</v>
      </c>
      <c r="I1230" s="103">
        <v>1.0089999999999999</v>
      </c>
      <c r="J1230" s="104">
        <f t="shared" si="335"/>
        <v>3.0965072993484748</v>
      </c>
      <c r="K1230" s="103">
        <v>0.60299999999999998</v>
      </c>
      <c r="L1230" s="104">
        <f t="shared" si="336"/>
        <v>1.850539050056621</v>
      </c>
      <c r="M1230" s="103">
        <v>0</v>
      </c>
      <c r="N1230" s="104">
        <f t="shared" si="337"/>
        <v>0</v>
      </c>
      <c r="O1230" s="103">
        <v>0</v>
      </c>
      <c r="P1230" s="104">
        <f t="shared" si="338"/>
        <v>0</v>
      </c>
      <c r="Q1230" s="103">
        <v>0.90200000000000002</v>
      </c>
      <c r="R1230" s="104">
        <f t="shared" si="340"/>
        <v>2.7681363568011146</v>
      </c>
      <c r="S1230" s="103">
        <v>0</v>
      </c>
      <c r="T1230" s="104">
        <f t="shared" si="341"/>
        <v>0</v>
      </c>
      <c r="U1230" s="103">
        <v>0</v>
      </c>
      <c r="V1230" s="104">
        <f t="shared" si="342"/>
        <v>0</v>
      </c>
      <c r="W1230" s="103">
        <v>0</v>
      </c>
      <c r="X1230" s="104">
        <f t="shared" si="343"/>
        <v>0</v>
      </c>
      <c r="Y1230" s="103">
        <v>1.048</v>
      </c>
      <c r="Z1230" s="104">
        <f t="shared" si="344"/>
        <v>3.2161939045760177</v>
      </c>
      <c r="AA1230" s="103">
        <v>0</v>
      </c>
      <c r="AB1230" s="105">
        <f t="shared" si="345"/>
        <v>0</v>
      </c>
      <c r="AC1230" s="99">
        <f t="shared" si="333"/>
        <v>3.5619999999999998</v>
      </c>
      <c r="AD1230" s="105">
        <f t="shared" si="346"/>
        <v>10.931376610782229</v>
      </c>
    </row>
    <row r="1231" spans="1:30" x14ac:dyDescent="0.2">
      <c r="A1231" s="101">
        <v>39945</v>
      </c>
      <c r="B1231" s="113" t="s">
        <v>250</v>
      </c>
      <c r="C1231" s="103">
        <v>0</v>
      </c>
      <c r="D1231" s="104">
        <f t="shared" si="332"/>
        <v>0</v>
      </c>
      <c r="E1231" s="103">
        <v>0</v>
      </c>
      <c r="F1231" s="104">
        <f t="shared" si="334"/>
        <v>0</v>
      </c>
      <c r="G1231" s="103">
        <v>0</v>
      </c>
      <c r="H1231" s="104">
        <f t="shared" si="339"/>
        <v>0</v>
      </c>
      <c r="I1231" s="103">
        <v>1.0069999999999999</v>
      </c>
      <c r="J1231" s="104">
        <f t="shared" si="335"/>
        <v>3.0903695247214213</v>
      </c>
      <c r="K1231" s="103">
        <v>0.60199999999999998</v>
      </c>
      <c r="L1231" s="104">
        <f t="shared" si="336"/>
        <v>1.8474701627430943</v>
      </c>
      <c r="M1231" s="103">
        <v>0</v>
      </c>
      <c r="N1231" s="104">
        <f t="shared" si="337"/>
        <v>0</v>
      </c>
      <c r="O1231" s="103">
        <v>0</v>
      </c>
      <c r="P1231" s="104">
        <f t="shared" si="338"/>
        <v>0</v>
      </c>
      <c r="Q1231" s="103">
        <v>0.90200000000000002</v>
      </c>
      <c r="R1231" s="104">
        <f t="shared" si="340"/>
        <v>2.7681363568011146</v>
      </c>
      <c r="S1231" s="103">
        <v>0</v>
      </c>
      <c r="T1231" s="104">
        <f t="shared" si="341"/>
        <v>0</v>
      </c>
      <c r="U1231" s="103">
        <v>0</v>
      </c>
      <c r="V1231" s="104">
        <f t="shared" si="342"/>
        <v>0</v>
      </c>
      <c r="W1231" s="103">
        <v>0</v>
      </c>
      <c r="X1231" s="104">
        <f t="shared" si="343"/>
        <v>0</v>
      </c>
      <c r="Y1231" s="103">
        <v>1.046</v>
      </c>
      <c r="Z1231" s="104">
        <f t="shared" si="344"/>
        <v>3.2100561299489643</v>
      </c>
      <c r="AA1231" s="103">
        <v>0</v>
      </c>
      <c r="AB1231" s="105">
        <f t="shared" si="345"/>
        <v>0</v>
      </c>
      <c r="AC1231" s="99">
        <f t="shared" si="333"/>
        <v>3.5570000000000004</v>
      </c>
      <c r="AD1231" s="105">
        <f t="shared" si="346"/>
        <v>10.916032174214596</v>
      </c>
    </row>
    <row r="1232" spans="1:30" x14ac:dyDescent="0.2">
      <c r="A1232" s="101">
        <v>39946</v>
      </c>
      <c r="B1232" s="113" t="s">
        <v>251</v>
      </c>
      <c r="C1232" s="103">
        <v>0</v>
      </c>
      <c r="D1232" s="104">
        <f t="shared" si="332"/>
        <v>0</v>
      </c>
      <c r="E1232" s="103">
        <v>0</v>
      </c>
      <c r="F1232" s="104">
        <f t="shared" si="334"/>
        <v>0</v>
      </c>
      <c r="G1232" s="103">
        <v>0</v>
      </c>
      <c r="H1232" s="104">
        <f t="shared" si="339"/>
        <v>0</v>
      </c>
      <c r="I1232" s="103">
        <v>1.004</v>
      </c>
      <c r="J1232" s="104">
        <f t="shared" si="335"/>
        <v>3.0811628627808414</v>
      </c>
      <c r="K1232" s="103">
        <v>0.59699999999999998</v>
      </c>
      <c r="L1232" s="104">
        <f t="shared" si="336"/>
        <v>1.8321257261754607</v>
      </c>
      <c r="M1232" s="103">
        <v>0</v>
      </c>
      <c r="N1232" s="104">
        <f t="shared" si="337"/>
        <v>0</v>
      </c>
      <c r="O1232" s="103">
        <v>0</v>
      </c>
      <c r="P1232" s="104">
        <f t="shared" si="338"/>
        <v>0</v>
      </c>
      <c r="Q1232" s="103">
        <v>0.9</v>
      </c>
      <c r="R1232" s="104">
        <f t="shared" si="340"/>
        <v>2.7619985821740611</v>
      </c>
      <c r="S1232" s="103">
        <v>0</v>
      </c>
      <c r="T1232" s="104">
        <f t="shared" si="341"/>
        <v>0</v>
      </c>
      <c r="U1232" s="103">
        <v>0</v>
      </c>
      <c r="V1232" s="104">
        <f t="shared" si="342"/>
        <v>0</v>
      </c>
      <c r="W1232" s="103">
        <v>0</v>
      </c>
      <c r="X1232" s="104">
        <f t="shared" si="343"/>
        <v>0</v>
      </c>
      <c r="Y1232" s="103">
        <v>1.044</v>
      </c>
      <c r="Z1232" s="104">
        <f t="shared" si="344"/>
        <v>3.2039183553219108</v>
      </c>
      <c r="AA1232" s="103">
        <v>0</v>
      </c>
      <c r="AB1232" s="105">
        <f t="shared" si="345"/>
        <v>0</v>
      </c>
      <c r="AC1232" s="99">
        <f t="shared" si="333"/>
        <v>3.5449999999999999</v>
      </c>
      <c r="AD1232" s="105">
        <f t="shared" si="346"/>
        <v>10.879205526452274</v>
      </c>
    </row>
    <row r="1233" spans="1:30" x14ac:dyDescent="0.2">
      <c r="A1233" s="101">
        <v>39947</v>
      </c>
      <c r="B1233" s="113" t="s">
        <v>252</v>
      </c>
      <c r="C1233" s="103">
        <v>0</v>
      </c>
      <c r="D1233" s="104">
        <f t="shared" si="332"/>
        <v>0</v>
      </c>
      <c r="E1233" s="103">
        <v>0</v>
      </c>
      <c r="F1233" s="104">
        <f t="shared" si="334"/>
        <v>0</v>
      </c>
      <c r="G1233" s="103">
        <v>0</v>
      </c>
      <c r="H1233" s="104">
        <f t="shared" si="339"/>
        <v>0</v>
      </c>
      <c r="I1233" s="103">
        <v>1.0009999999999999</v>
      </c>
      <c r="J1233" s="104">
        <f t="shared" si="335"/>
        <v>3.071956200840261</v>
      </c>
      <c r="K1233" s="103">
        <v>0.59699999999999998</v>
      </c>
      <c r="L1233" s="104">
        <f t="shared" si="336"/>
        <v>1.8321257261754607</v>
      </c>
      <c r="M1233" s="103">
        <v>0</v>
      </c>
      <c r="N1233" s="104">
        <f t="shared" si="337"/>
        <v>0</v>
      </c>
      <c r="O1233" s="103">
        <v>0</v>
      </c>
      <c r="P1233" s="104">
        <f t="shared" si="338"/>
        <v>0</v>
      </c>
      <c r="Q1233" s="103">
        <v>0.90200000000000002</v>
      </c>
      <c r="R1233" s="104">
        <f t="shared" si="340"/>
        <v>2.7681363568011146</v>
      </c>
      <c r="S1233" s="103">
        <v>0</v>
      </c>
      <c r="T1233" s="104">
        <f t="shared" si="341"/>
        <v>0</v>
      </c>
      <c r="U1233" s="103">
        <v>0</v>
      </c>
      <c r="V1233" s="104">
        <f t="shared" si="342"/>
        <v>0</v>
      </c>
      <c r="W1233" s="103">
        <v>2.7759999999999998</v>
      </c>
      <c r="X1233" s="104">
        <f t="shared" si="343"/>
        <v>8.5192311823502145</v>
      </c>
      <c r="Y1233" s="103">
        <v>0.89400000000000002</v>
      </c>
      <c r="Z1233" s="104">
        <f t="shared" si="344"/>
        <v>2.7435852582929008</v>
      </c>
      <c r="AA1233" s="103">
        <v>0</v>
      </c>
      <c r="AB1233" s="105">
        <f t="shared" si="345"/>
        <v>0</v>
      </c>
      <c r="AC1233" s="99">
        <f t="shared" si="333"/>
        <v>6.17</v>
      </c>
      <c r="AD1233" s="105">
        <f t="shared" si="346"/>
        <v>18.935034724459953</v>
      </c>
    </row>
    <row r="1234" spans="1:30" x14ac:dyDescent="0.2">
      <c r="A1234" s="101">
        <v>39948</v>
      </c>
      <c r="B1234" s="113" t="s">
        <v>253</v>
      </c>
      <c r="C1234" s="103">
        <v>0</v>
      </c>
      <c r="D1234" s="104">
        <f t="shared" si="332"/>
        <v>0</v>
      </c>
      <c r="E1234" s="103">
        <v>0</v>
      </c>
      <c r="F1234" s="104">
        <f t="shared" si="334"/>
        <v>0</v>
      </c>
      <c r="G1234" s="103">
        <v>0</v>
      </c>
      <c r="H1234" s="104">
        <f t="shared" si="339"/>
        <v>0</v>
      </c>
      <c r="I1234" s="103">
        <v>1</v>
      </c>
      <c r="J1234" s="104">
        <f t="shared" si="335"/>
        <v>3.0688873135267345</v>
      </c>
      <c r="K1234" s="103">
        <v>0.59499999999999997</v>
      </c>
      <c r="L1234" s="104">
        <f t="shared" si="336"/>
        <v>1.825987951548407</v>
      </c>
      <c r="M1234" s="103">
        <v>0</v>
      </c>
      <c r="N1234" s="104">
        <f t="shared" si="337"/>
        <v>0</v>
      </c>
      <c r="O1234" s="103">
        <v>0</v>
      </c>
      <c r="P1234" s="104">
        <f t="shared" si="338"/>
        <v>0</v>
      </c>
      <c r="Q1234" s="103">
        <v>0.89800000000000002</v>
      </c>
      <c r="R1234" s="104">
        <f t="shared" si="340"/>
        <v>2.7558608075470077</v>
      </c>
      <c r="S1234" s="103">
        <v>0</v>
      </c>
      <c r="T1234" s="104">
        <f t="shared" si="341"/>
        <v>0</v>
      </c>
      <c r="U1234" s="103">
        <v>0</v>
      </c>
      <c r="V1234" s="104">
        <f t="shared" si="342"/>
        <v>0</v>
      </c>
      <c r="W1234" s="103">
        <v>0</v>
      </c>
      <c r="X1234" s="104">
        <f t="shared" si="343"/>
        <v>0</v>
      </c>
      <c r="Y1234" s="103">
        <v>1.044</v>
      </c>
      <c r="Z1234" s="104">
        <f t="shared" si="344"/>
        <v>3.2039183553219108</v>
      </c>
      <c r="AA1234" s="103">
        <v>0</v>
      </c>
      <c r="AB1234" s="105">
        <f t="shared" si="345"/>
        <v>0</v>
      </c>
      <c r="AC1234" s="99">
        <f t="shared" si="333"/>
        <v>3.5369999999999999</v>
      </c>
      <c r="AD1234" s="105">
        <f t="shared" si="346"/>
        <v>10.854654427944061</v>
      </c>
    </row>
    <row r="1235" spans="1:30" x14ac:dyDescent="0.2">
      <c r="A1235" s="101">
        <v>39949</v>
      </c>
      <c r="B1235" s="113" t="s">
        <v>254</v>
      </c>
      <c r="C1235" s="103">
        <v>0</v>
      </c>
      <c r="D1235" s="104">
        <f t="shared" si="332"/>
        <v>0</v>
      </c>
      <c r="E1235" s="103">
        <v>0</v>
      </c>
      <c r="F1235" s="104">
        <f t="shared" si="334"/>
        <v>0</v>
      </c>
      <c r="G1235" s="103">
        <v>0</v>
      </c>
      <c r="H1235" s="104">
        <f t="shared" si="339"/>
        <v>0</v>
      </c>
      <c r="I1235" s="103">
        <v>0.96399999999999997</v>
      </c>
      <c r="J1235" s="104">
        <f t="shared" si="335"/>
        <v>2.958407370239772</v>
      </c>
      <c r="K1235" s="103">
        <v>0.56799999999999995</v>
      </c>
      <c r="L1235" s="104">
        <f t="shared" si="336"/>
        <v>1.7431279940831852</v>
      </c>
      <c r="M1235" s="103">
        <v>0</v>
      </c>
      <c r="N1235" s="104">
        <f t="shared" si="337"/>
        <v>0</v>
      </c>
      <c r="O1235" s="103">
        <v>0</v>
      </c>
      <c r="P1235" s="104">
        <f t="shared" si="338"/>
        <v>0</v>
      </c>
      <c r="Q1235" s="103">
        <v>0.90100000000000002</v>
      </c>
      <c r="R1235" s="104">
        <f t="shared" si="340"/>
        <v>2.7650674694875881</v>
      </c>
      <c r="S1235" s="103">
        <v>0</v>
      </c>
      <c r="T1235" s="104">
        <f t="shared" si="341"/>
        <v>0</v>
      </c>
      <c r="U1235" s="103">
        <v>0</v>
      </c>
      <c r="V1235" s="104">
        <f t="shared" si="342"/>
        <v>0</v>
      </c>
      <c r="W1235" s="103">
        <v>0</v>
      </c>
      <c r="X1235" s="104">
        <f t="shared" si="343"/>
        <v>0</v>
      </c>
      <c r="Y1235" s="103">
        <v>0.97699999999999998</v>
      </c>
      <c r="Z1235" s="104">
        <f t="shared" si="344"/>
        <v>2.9983029053156196</v>
      </c>
      <c r="AA1235" s="103">
        <v>0</v>
      </c>
      <c r="AB1235" s="105">
        <f t="shared" si="345"/>
        <v>0</v>
      </c>
      <c r="AC1235" s="99">
        <f t="shared" si="333"/>
        <v>3.4099999999999997</v>
      </c>
      <c r="AD1235" s="105">
        <f t="shared" si="346"/>
        <v>10.464905739126163</v>
      </c>
    </row>
    <row r="1236" spans="1:30" x14ac:dyDescent="0.2">
      <c r="A1236" s="101">
        <v>39950</v>
      </c>
      <c r="B1236" s="113" t="s">
        <v>255</v>
      </c>
      <c r="C1236" s="103">
        <v>0</v>
      </c>
      <c r="D1236" s="104">
        <f t="shared" si="332"/>
        <v>0</v>
      </c>
      <c r="E1236" s="103">
        <v>0</v>
      </c>
      <c r="F1236" s="104">
        <f t="shared" si="334"/>
        <v>0</v>
      </c>
      <c r="G1236" s="103">
        <v>0</v>
      </c>
      <c r="H1236" s="104">
        <f t="shared" si="339"/>
        <v>0</v>
      </c>
      <c r="I1236" s="103">
        <v>1.002</v>
      </c>
      <c r="J1236" s="104">
        <f t="shared" si="335"/>
        <v>3.0750250881537879</v>
      </c>
      <c r="K1236" s="103">
        <v>0.59599999999999997</v>
      </c>
      <c r="L1236" s="104">
        <f t="shared" si="336"/>
        <v>1.8290568388619339</v>
      </c>
      <c r="M1236" s="103">
        <v>0</v>
      </c>
      <c r="N1236" s="104">
        <f t="shared" si="337"/>
        <v>0</v>
      </c>
      <c r="O1236" s="103">
        <v>0</v>
      </c>
      <c r="P1236" s="104">
        <f t="shared" si="338"/>
        <v>0</v>
      </c>
      <c r="Q1236" s="103">
        <v>0.89600000000000002</v>
      </c>
      <c r="R1236" s="104">
        <f t="shared" si="340"/>
        <v>2.7497230329199542</v>
      </c>
      <c r="S1236" s="103">
        <v>0</v>
      </c>
      <c r="T1236" s="104">
        <f t="shared" si="341"/>
        <v>0</v>
      </c>
      <c r="U1236" s="103">
        <v>0</v>
      </c>
      <c r="V1236" s="104">
        <f t="shared" si="342"/>
        <v>0</v>
      </c>
      <c r="W1236" s="103">
        <v>0</v>
      </c>
      <c r="X1236" s="104">
        <f t="shared" si="343"/>
        <v>0</v>
      </c>
      <c r="Y1236" s="103">
        <v>1.0349999999999999</v>
      </c>
      <c r="Z1236" s="104">
        <f t="shared" si="344"/>
        <v>3.1762983695001701</v>
      </c>
      <c r="AA1236" s="103">
        <v>0</v>
      </c>
      <c r="AB1236" s="105">
        <f t="shared" si="345"/>
        <v>0</v>
      </c>
      <c r="AC1236" s="99">
        <f t="shared" si="333"/>
        <v>3.5289999999999999</v>
      </c>
      <c r="AD1236" s="105">
        <f t="shared" si="346"/>
        <v>10.830103329435847</v>
      </c>
    </row>
    <row r="1237" spans="1:30" x14ac:dyDescent="0.2">
      <c r="A1237" s="101">
        <v>39951</v>
      </c>
      <c r="B1237" s="113" t="s">
        <v>256</v>
      </c>
      <c r="C1237" s="103">
        <v>0.72099999999999997</v>
      </c>
      <c r="D1237" s="104">
        <f t="shared" si="332"/>
        <v>2.2126677530527759</v>
      </c>
      <c r="E1237" s="103">
        <v>0</v>
      </c>
      <c r="F1237" s="104">
        <f t="shared" si="334"/>
        <v>0</v>
      </c>
      <c r="G1237" s="103">
        <v>0</v>
      </c>
      <c r="H1237" s="104">
        <f t="shared" si="339"/>
        <v>0</v>
      </c>
      <c r="I1237" s="103">
        <v>0.11</v>
      </c>
      <c r="J1237" s="104">
        <f t="shared" si="335"/>
        <v>0.33757760448794083</v>
      </c>
      <c r="K1237" s="103">
        <v>0.59299999999999997</v>
      </c>
      <c r="L1237" s="104">
        <f t="shared" si="336"/>
        <v>1.8198501769213535</v>
      </c>
      <c r="M1237" s="103">
        <v>1.623</v>
      </c>
      <c r="N1237" s="104">
        <f t="shared" si="337"/>
        <v>4.9808041098538904</v>
      </c>
      <c r="O1237" s="103">
        <v>0</v>
      </c>
      <c r="P1237" s="104">
        <f t="shared" si="338"/>
        <v>0</v>
      </c>
      <c r="Q1237" s="103">
        <v>0.88</v>
      </c>
      <c r="R1237" s="104">
        <f t="shared" si="340"/>
        <v>2.7006208359035266</v>
      </c>
      <c r="S1237" s="103">
        <v>0</v>
      </c>
      <c r="T1237" s="104">
        <f t="shared" si="341"/>
        <v>0</v>
      </c>
      <c r="U1237" s="103">
        <v>0</v>
      </c>
      <c r="V1237" s="104">
        <f t="shared" si="342"/>
        <v>0</v>
      </c>
      <c r="W1237" s="103">
        <v>0</v>
      </c>
      <c r="X1237" s="104">
        <f t="shared" si="343"/>
        <v>0</v>
      </c>
      <c r="Y1237" s="103">
        <v>0.98899999999999999</v>
      </c>
      <c r="Z1237" s="104">
        <f t="shared" si="344"/>
        <v>3.0351295530779407</v>
      </c>
      <c r="AA1237" s="103">
        <v>0</v>
      </c>
      <c r="AB1237" s="105">
        <f t="shared" si="345"/>
        <v>0</v>
      </c>
      <c r="AC1237" s="99">
        <f t="shared" si="333"/>
        <v>4.9159999999999995</v>
      </c>
      <c r="AD1237" s="105">
        <f t="shared" si="346"/>
        <v>15.086650033297424</v>
      </c>
    </row>
    <row r="1238" spans="1:30" x14ac:dyDescent="0.2">
      <c r="A1238" s="101">
        <v>39952</v>
      </c>
      <c r="B1238" s="113" t="s">
        <v>257</v>
      </c>
      <c r="C1238" s="103">
        <v>1.675</v>
      </c>
      <c r="D1238" s="104">
        <f t="shared" si="332"/>
        <v>5.1403862501572801</v>
      </c>
      <c r="E1238" s="103">
        <v>0</v>
      </c>
      <c r="F1238" s="104">
        <f t="shared" si="334"/>
        <v>0</v>
      </c>
      <c r="G1238" s="103">
        <v>0</v>
      </c>
      <c r="H1238" s="104">
        <f t="shared" si="339"/>
        <v>0</v>
      </c>
      <c r="I1238" s="103">
        <v>0</v>
      </c>
      <c r="J1238" s="104">
        <f t="shared" si="335"/>
        <v>0</v>
      </c>
      <c r="K1238" s="103">
        <v>0.58399999999999996</v>
      </c>
      <c r="L1238" s="104">
        <f t="shared" si="336"/>
        <v>1.792230191099613</v>
      </c>
      <c r="M1238" s="103">
        <v>1.6319999999999999</v>
      </c>
      <c r="N1238" s="104">
        <f t="shared" si="337"/>
        <v>5.0084240956756307</v>
      </c>
      <c r="O1238" s="103">
        <v>0</v>
      </c>
      <c r="P1238" s="104">
        <f t="shared" si="338"/>
        <v>0</v>
      </c>
      <c r="Q1238" s="103">
        <v>0.86299999999999999</v>
      </c>
      <c r="R1238" s="104">
        <f t="shared" si="340"/>
        <v>2.6484497515735721</v>
      </c>
      <c r="S1238" s="103">
        <v>0</v>
      </c>
      <c r="T1238" s="104">
        <f t="shared" si="341"/>
        <v>0</v>
      </c>
      <c r="U1238" s="103">
        <v>0</v>
      </c>
      <c r="V1238" s="104">
        <f t="shared" si="342"/>
        <v>0</v>
      </c>
      <c r="W1238" s="103">
        <v>0</v>
      </c>
      <c r="X1238" s="104">
        <f t="shared" si="343"/>
        <v>0</v>
      </c>
      <c r="Y1238" s="103">
        <v>1.0229999999999999</v>
      </c>
      <c r="Z1238" s="104">
        <f t="shared" si="344"/>
        <v>3.1394717217378489</v>
      </c>
      <c r="AA1238" s="103">
        <v>0</v>
      </c>
      <c r="AB1238" s="105">
        <f t="shared" si="345"/>
        <v>0</v>
      </c>
      <c r="AC1238" s="99">
        <f t="shared" si="333"/>
        <v>5.7769999999999992</v>
      </c>
      <c r="AD1238" s="105">
        <f t="shared" si="346"/>
        <v>17.728962010243944</v>
      </c>
    </row>
    <row r="1239" spans="1:30" x14ac:dyDescent="0.2">
      <c r="A1239" s="101">
        <v>39953</v>
      </c>
      <c r="B1239" s="113" t="s">
        <v>258</v>
      </c>
      <c r="C1239" s="103">
        <v>0.28000000000000003</v>
      </c>
      <c r="D1239" s="104">
        <f t="shared" si="332"/>
        <v>0.8592884477874857</v>
      </c>
      <c r="E1239" s="103">
        <v>0</v>
      </c>
      <c r="F1239" s="104">
        <f t="shared" si="334"/>
        <v>0</v>
      </c>
      <c r="G1239" s="103">
        <v>0</v>
      </c>
      <c r="H1239" s="104">
        <f t="shared" si="339"/>
        <v>0</v>
      </c>
      <c r="I1239" s="103">
        <v>0</v>
      </c>
      <c r="J1239" s="104">
        <f t="shared" si="335"/>
        <v>0</v>
      </c>
      <c r="K1239" s="103">
        <v>0.106</v>
      </c>
      <c r="L1239" s="104">
        <f t="shared" si="336"/>
        <v>0.32530205523383388</v>
      </c>
      <c r="M1239" s="103">
        <v>0.14099999999999999</v>
      </c>
      <c r="N1239" s="104">
        <f t="shared" si="337"/>
        <v>0.43271311120726957</v>
      </c>
      <c r="O1239" s="103">
        <v>0</v>
      </c>
      <c r="P1239" s="104">
        <f t="shared" si="338"/>
        <v>0</v>
      </c>
      <c r="Q1239" s="103">
        <v>0.14699999999999999</v>
      </c>
      <c r="R1239" s="104">
        <f t="shared" si="340"/>
        <v>0.45112643508842998</v>
      </c>
      <c r="S1239" s="103">
        <v>0</v>
      </c>
      <c r="T1239" s="104">
        <f t="shared" si="341"/>
        <v>0</v>
      </c>
      <c r="U1239" s="103">
        <v>0</v>
      </c>
      <c r="V1239" s="104">
        <f t="shared" si="342"/>
        <v>0</v>
      </c>
      <c r="W1239" s="103">
        <v>0</v>
      </c>
      <c r="X1239" s="104">
        <f t="shared" si="343"/>
        <v>0</v>
      </c>
      <c r="Y1239" s="103">
        <v>0.18099999999999999</v>
      </c>
      <c r="Z1239" s="104">
        <f t="shared" si="344"/>
        <v>0.55546860374833895</v>
      </c>
      <c r="AA1239" s="103">
        <v>0</v>
      </c>
      <c r="AB1239" s="105">
        <f t="shared" si="345"/>
        <v>0</v>
      </c>
      <c r="AC1239" s="99">
        <f t="shared" si="333"/>
        <v>0.85499999999999998</v>
      </c>
      <c r="AD1239" s="105">
        <f t="shared" si="346"/>
        <v>2.6238986530653583</v>
      </c>
    </row>
    <row r="1240" spans="1:30" x14ac:dyDescent="0.2">
      <c r="A1240" s="101">
        <v>39954</v>
      </c>
      <c r="B1240" s="113" t="s">
        <v>259</v>
      </c>
      <c r="C1240" s="103">
        <v>0</v>
      </c>
      <c r="D1240" s="104">
        <f t="shared" si="332"/>
        <v>0</v>
      </c>
      <c r="E1240" s="103">
        <v>0</v>
      </c>
      <c r="F1240" s="104">
        <f t="shared" si="334"/>
        <v>0</v>
      </c>
      <c r="G1240" s="103">
        <v>0.16</v>
      </c>
      <c r="H1240" s="104">
        <f t="shared" si="339"/>
        <v>0.49102197016427751</v>
      </c>
      <c r="I1240" s="103">
        <v>0.11600000000000001</v>
      </c>
      <c r="J1240" s="104">
        <f t="shared" si="335"/>
        <v>0.35599092836910123</v>
      </c>
      <c r="K1240" s="103">
        <v>0</v>
      </c>
      <c r="L1240" s="104">
        <f t="shared" si="336"/>
        <v>0</v>
      </c>
      <c r="M1240" s="103">
        <v>0.89700000000000002</v>
      </c>
      <c r="N1240" s="104">
        <f t="shared" si="337"/>
        <v>2.7527919202334807</v>
      </c>
      <c r="O1240" s="103">
        <v>0</v>
      </c>
      <c r="P1240" s="104">
        <f t="shared" si="338"/>
        <v>0</v>
      </c>
      <c r="Q1240" s="103">
        <v>0.56200000000000006</v>
      </c>
      <c r="R1240" s="104">
        <f t="shared" si="340"/>
        <v>1.7247146702020248</v>
      </c>
      <c r="S1240" s="103">
        <v>0</v>
      </c>
      <c r="T1240" s="104">
        <f t="shared" si="341"/>
        <v>0</v>
      </c>
      <c r="U1240" s="103">
        <v>0</v>
      </c>
      <c r="V1240" s="104">
        <f t="shared" si="342"/>
        <v>0</v>
      </c>
      <c r="W1240" s="103">
        <v>0</v>
      </c>
      <c r="X1240" s="104">
        <f t="shared" si="343"/>
        <v>0</v>
      </c>
      <c r="Y1240" s="103">
        <v>0.45400000000000001</v>
      </c>
      <c r="Z1240" s="104">
        <f t="shared" si="344"/>
        <v>1.3932748403411375</v>
      </c>
      <c r="AA1240" s="103">
        <v>0</v>
      </c>
      <c r="AB1240" s="105">
        <f t="shared" si="345"/>
        <v>0</v>
      </c>
      <c r="AC1240" s="99">
        <f t="shared" si="333"/>
        <v>2.1890000000000001</v>
      </c>
      <c r="AD1240" s="105">
        <f t="shared" si="346"/>
        <v>6.7177943293100224</v>
      </c>
    </row>
    <row r="1241" spans="1:30" x14ac:dyDescent="0.2">
      <c r="A1241" s="101">
        <v>39955</v>
      </c>
      <c r="B1241" s="113" t="s">
        <v>260</v>
      </c>
      <c r="C1241" s="103">
        <v>0</v>
      </c>
      <c r="D1241" s="104">
        <f t="shared" si="332"/>
        <v>0</v>
      </c>
      <c r="E1241" s="103">
        <v>0</v>
      </c>
      <c r="F1241" s="104">
        <f t="shared" si="334"/>
        <v>0</v>
      </c>
      <c r="G1241" s="103">
        <v>0</v>
      </c>
      <c r="H1241" s="104">
        <f t="shared" si="339"/>
        <v>0</v>
      </c>
      <c r="I1241" s="103">
        <v>0</v>
      </c>
      <c r="J1241" s="104">
        <f t="shared" si="335"/>
        <v>0</v>
      </c>
      <c r="K1241" s="103">
        <v>0</v>
      </c>
      <c r="L1241" s="104">
        <f t="shared" si="336"/>
        <v>0</v>
      </c>
      <c r="M1241" s="103">
        <v>1.6659999999999999</v>
      </c>
      <c r="N1241" s="104">
        <f t="shared" si="337"/>
        <v>5.1127662643355398</v>
      </c>
      <c r="O1241" s="103">
        <v>0</v>
      </c>
      <c r="P1241" s="104">
        <f t="shared" si="338"/>
        <v>0</v>
      </c>
      <c r="Q1241" s="103">
        <v>0.92900000000000005</v>
      </c>
      <c r="R1241" s="104">
        <f t="shared" si="340"/>
        <v>2.8509963142663364</v>
      </c>
      <c r="S1241" s="103">
        <v>0</v>
      </c>
      <c r="T1241" s="104">
        <f t="shared" si="341"/>
        <v>0</v>
      </c>
      <c r="U1241" s="103">
        <v>0</v>
      </c>
      <c r="V1241" s="104">
        <f t="shared" si="342"/>
        <v>0</v>
      </c>
      <c r="W1241" s="103">
        <v>0</v>
      </c>
      <c r="X1241" s="104">
        <f t="shared" si="343"/>
        <v>0</v>
      </c>
      <c r="Y1241" s="103">
        <v>1.0089999999999999</v>
      </c>
      <c r="Z1241" s="104">
        <f t="shared" si="344"/>
        <v>3.0965072993484748</v>
      </c>
      <c r="AA1241" s="103">
        <v>0</v>
      </c>
      <c r="AB1241" s="105">
        <f t="shared" si="345"/>
        <v>0</v>
      </c>
      <c r="AC1241" s="99">
        <f t="shared" si="333"/>
        <v>3.6039999999999996</v>
      </c>
      <c r="AD1241" s="105">
        <f t="shared" si="346"/>
        <v>11.060269877950351</v>
      </c>
    </row>
    <row r="1242" spans="1:30" x14ac:dyDescent="0.2">
      <c r="A1242" s="101">
        <v>39956</v>
      </c>
      <c r="B1242" s="113" t="s">
        <v>261</v>
      </c>
      <c r="C1242" s="103">
        <v>0</v>
      </c>
      <c r="D1242" s="104">
        <f t="shared" si="332"/>
        <v>0</v>
      </c>
      <c r="E1242" s="103">
        <v>0</v>
      </c>
      <c r="F1242" s="104">
        <f t="shared" si="334"/>
        <v>0</v>
      </c>
      <c r="G1242" s="103">
        <v>0</v>
      </c>
      <c r="H1242" s="104">
        <f t="shared" si="339"/>
        <v>0</v>
      </c>
      <c r="I1242" s="103">
        <v>0.40500000000000003</v>
      </c>
      <c r="J1242" s="104">
        <f t="shared" si="335"/>
        <v>1.2428993619783275</v>
      </c>
      <c r="K1242" s="103">
        <v>0</v>
      </c>
      <c r="L1242" s="104">
        <f t="shared" si="336"/>
        <v>0</v>
      </c>
      <c r="M1242" s="103">
        <v>1.0229999999999999</v>
      </c>
      <c r="N1242" s="104">
        <f t="shared" si="337"/>
        <v>3.1394717217378489</v>
      </c>
      <c r="O1242" s="103">
        <v>0</v>
      </c>
      <c r="P1242" s="104">
        <f t="shared" si="338"/>
        <v>0</v>
      </c>
      <c r="Q1242" s="103">
        <v>0.92100000000000004</v>
      </c>
      <c r="R1242" s="104">
        <f t="shared" si="340"/>
        <v>2.8264452157581226</v>
      </c>
      <c r="S1242" s="103">
        <v>0</v>
      </c>
      <c r="T1242" s="104">
        <f t="shared" si="341"/>
        <v>0</v>
      </c>
      <c r="U1242" s="103">
        <v>0</v>
      </c>
      <c r="V1242" s="104">
        <f t="shared" si="342"/>
        <v>0</v>
      </c>
      <c r="W1242" s="103">
        <v>0</v>
      </c>
      <c r="X1242" s="104">
        <f t="shared" si="343"/>
        <v>0</v>
      </c>
      <c r="Y1242" s="103">
        <v>0.97399999999999998</v>
      </c>
      <c r="Z1242" s="104">
        <f t="shared" si="344"/>
        <v>2.9890962433750397</v>
      </c>
      <c r="AA1242" s="103">
        <v>0</v>
      </c>
      <c r="AB1242" s="105">
        <f t="shared" si="345"/>
        <v>0</v>
      </c>
      <c r="AC1242" s="99">
        <f t="shared" si="333"/>
        <v>3.3230000000000004</v>
      </c>
      <c r="AD1242" s="105">
        <f t="shared" si="346"/>
        <v>10.197912542849341</v>
      </c>
    </row>
    <row r="1243" spans="1:30" x14ac:dyDescent="0.2">
      <c r="A1243" s="101">
        <v>39957</v>
      </c>
      <c r="B1243" s="113" t="s">
        <v>262</v>
      </c>
      <c r="C1243" s="103">
        <v>0</v>
      </c>
      <c r="D1243" s="104">
        <f t="shared" si="332"/>
        <v>0</v>
      </c>
      <c r="E1243" s="103">
        <v>0</v>
      </c>
      <c r="F1243" s="104">
        <f t="shared" si="334"/>
        <v>0</v>
      </c>
      <c r="G1243" s="103">
        <v>0</v>
      </c>
      <c r="H1243" s="104">
        <f t="shared" si="339"/>
        <v>0</v>
      </c>
      <c r="I1243" s="103">
        <v>1.0229999999999999</v>
      </c>
      <c r="J1243" s="104">
        <f t="shared" si="335"/>
        <v>3.1394717217378489</v>
      </c>
      <c r="K1243" s="103">
        <v>0</v>
      </c>
      <c r="L1243" s="104">
        <f t="shared" si="336"/>
        <v>0</v>
      </c>
      <c r="M1243" s="103">
        <v>0</v>
      </c>
      <c r="N1243" s="104">
        <f t="shared" si="337"/>
        <v>0</v>
      </c>
      <c r="O1243" s="103">
        <v>0</v>
      </c>
      <c r="P1243" s="104">
        <f t="shared" si="338"/>
        <v>0</v>
      </c>
      <c r="Q1243" s="103">
        <v>0.91500000000000004</v>
      </c>
      <c r="R1243" s="104">
        <f t="shared" si="340"/>
        <v>2.8080318918769622</v>
      </c>
      <c r="S1243" s="103">
        <v>0</v>
      </c>
      <c r="T1243" s="104">
        <f t="shared" si="341"/>
        <v>0</v>
      </c>
      <c r="U1243" s="103">
        <v>0</v>
      </c>
      <c r="V1243" s="104">
        <f t="shared" si="342"/>
        <v>0</v>
      </c>
      <c r="W1243" s="103">
        <v>0</v>
      </c>
      <c r="X1243" s="104">
        <f t="shared" si="343"/>
        <v>0</v>
      </c>
      <c r="Y1243" s="103">
        <v>0.94699999999999995</v>
      </c>
      <c r="Z1243" s="104">
        <f t="shared" si="344"/>
        <v>2.9062362859098179</v>
      </c>
      <c r="AA1243" s="103">
        <v>0</v>
      </c>
      <c r="AB1243" s="105">
        <f t="shared" si="345"/>
        <v>0</v>
      </c>
      <c r="AC1243" s="99">
        <f t="shared" si="333"/>
        <v>2.8849999999999998</v>
      </c>
      <c r="AD1243" s="105">
        <f t="shared" si="346"/>
        <v>8.8537398995246299</v>
      </c>
    </row>
    <row r="1244" spans="1:30" x14ac:dyDescent="0.2">
      <c r="A1244" s="101">
        <v>39958</v>
      </c>
      <c r="B1244" s="113" t="s">
        <v>263</v>
      </c>
      <c r="C1244" s="103">
        <v>0</v>
      </c>
      <c r="D1244" s="104">
        <f t="shared" si="332"/>
        <v>0</v>
      </c>
      <c r="E1244" s="103">
        <v>0</v>
      </c>
      <c r="F1244" s="104">
        <f t="shared" si="334"/>
        <v>0</v>
      </c>
      <c r="G1244" s="103">
        <v>0</v>
      </c>
      <c r="H1244" s="104">
        <f t="shared" si="339"/>
        <v>0</v>
      </c>
      <c r="I1244" s="103">
        <v>1.02</v>
      </c>
      <c r="J1244" s="104">
        <f t="shared" si="335"/>
        <v>3.1302650597972694</v>
      </c>
      <c r="K1244" s="103">
        <v>0</v>
      </c>
      <c r="L1244" s="104">
        <f t="shared" si="336"/>
        <v>0</v>
      </c>
      <c r="M1244" s="103">
        <v>0</v>
      </c>
      <c r="N1244" s="104">
        <f t="shared" si="337"/>
        <v>0</v>
      </c>
      <c r="O1244" s="103">
        <v>0</v>
      </c>
      <c r="P1244" s="104">
        <f t="shared" si="338"/>
        <v>0</v>
      </c>
      <c r="Q1244" s="103">
        <v>0.91200000000000003</v>
      </c>
      <c r="R1244" s="104">
        <f t="shared" si="340"/>
        <v>2.7988252299363818</v>
      </c>
      <c r="S1244" s="103">
        <v>0</v>
      </c>
      <c r="T1244" s="104">
        <f t="shared" si="341"/>
        <v>0</v>
      </c>
      <c r="U1244" s="103">
        <v>0</v>
      </c>
      <c r="V1244" s="104">
        <f t="shared" si="342"/>
        <v>0</v>
      </c>
      <c r="W1244" s="103">
        <v>0</v>
      </c>
      <c r="X1244" s="104">
        <f t="shared" si="343"/>
        <v>0</v>
      </c>
      <c r="Y1244" s="103">
        <v>0.879</v>
      </c>
      <c r="Z1244" s="104">
        <f t="shared" si="344"/>
        <v>2.6975519485899997</v>
      </c>
      <c r="AA1244" s="103">
        <v>0</v>
      </c>
      <c r="AB1244" s="105">
        <f t="shared" si="345"/>
        <v>0</v>
      </c>
      <c r="AC1244" s="99">
        <f t="shared" si="333"/>
        <v>2.8109999999999999</v>
      </c>
      <c r="AD1244" s="105">
        <f t="shared" si="346"/>
        <v>8.626642238323651</v>
      </c>
    </row>
    <row r="1245" spans="1:30" x14ac:dyDescent="0.2">
      <c r="A1245" s="101">
        <v>39959</v>
      </c>
      <c r="B1245" s="113" t="s">
        <v>264</v>
      </c>
      <c r="C1245" s="103">
        <v>0</v>
      </c>
      <c r="D1245" s="104">
        <f t="shared" si="332"/>
        <v>0</v>
      </c>
      <c r="E1245" s="103">
        <v>0</v>
      </c>
      <c r="F1245" s="104">
        <f t="shared" si="334"/>
        <v>0</v>
      </c>
      <c r="G1245" s="103">
        <v>0</v>
      </c>
      <c r="H1245" s="104">
        <f t="shared" si="339"/>
        <v>0</v>
      </c>
      <c r="I1245" s="103">
        <v>1.0189999999999999</v>
      </c>
      <c r="J1245" s="104">
        <f t="shared" si="335"/>
        <v>3.127196172483742</v>
      </c>
      <c r="K1245" s="103">
        <v>0</v>
      </c>
      <c r="L1245" s="104">
        <f t="shared" si="336"/>
        <v>0</v>
      </c>
      <c r="M1245" s="103">
        <v>0</v>
      </c>
      <c r="N1245" s="104">
        <f t="shared" si="337"/>
        <v>0</v>
      </c>
      <c r="O1245" s="103">
        <v>0</v>
      </c>
      <c r="P1245" s="104">
        <f t="shared" si="338"/>
        <v>0</v>
      </c>
      <c r="Q1245" s="103">
        <v>0.90900000000000003</v>
      </c>
      <c r="R1245" s="104">
        <f t="shared" si="340"/>
        <v>2.7896185679958019</v>
      </c>
      <c r="S1245" s="103">
        <v>0</v>
      </c>
      <c r="T1245" s="104">
        <f t="shared" si="341"/>
        <v>0</v>
      </c>
      <c r="U1245" s="103">
        <v>0</v>
      </c>
      <c r="V1245" s="104">
        <f t="shared" si="342"/>
        <v>0</v>
      </c>
      <c r="W1245" s="103">
        <v>0</v>
      </c>
      <c r="X1245" s="104">
        <f t="shared" si="343"/>
        <v>0</v>
      </c>
      <c r="Y1245" s="103">
        <v>0.82599999999999996</v>
      </c>
      <c r="Z1245" s="104">
        <f t="shared" si="344"/>
        <v>2.5349009209730826</v>
      </c>
      <c r="AA1245" s="103">
        <v>0</v>
      </c>
      <c r="AB1245" s="105">
        <f t="shared" si="345"/>
        <v>0</v>
      </c>
      <c r="AC1245" s="99">
        <f t="shared" si="333"/>
        <v>2.754</v>
      </c>
      <c r="AD1245" s="105">
        <f t="shared" si="346"/>
        <v>8.4517156614526279</v>
      </c>
    </row>
    <row r="1246" spans="1:30" x14ac:dyDescent="0.2">
      <c r="A1246" s="101">
        <v>39960</v>
      </c>
      <c r="B1246" s="113" t="s">
        <v>265</v>
      </c>
      <c r="C1246" s="103">
        <v>0</v>
      </c>
      <c r="D1246" s="104">
        <f t="shared" si="332"/>
        <v>0</v>
      </c>
      <c r="E1246" s="103">
        <v>0</v>
      </c>
      <c r="F1246" s="104">
        <f t="shared" si="334"/>
        <v>0</v>
      </c>
      <c r="G1246" s="103">
        <v>0</v>
      </c>
      <c r="H1246" s="104">
        <f t="shared" si="339"/>
        <v>0</v>
      </c>
      <c r="I1246" s="103">
        <v>1.018</v>
      </c>
      <c r="J1246" s="104">
        <f t="shared" si="335"/>
        <v>3.124127285170216</v>
      </c>
      <c r="K1246" s="103">
        <v>0</v>
      </c>
      <c r="L1246" s="104">
        <f t="shared" si="336"/>
        <v>0</v>
      </c>
      <c r="M1246" s="103">
        <v>0</v>
      </c>
      <c r="N1246" s="104">
        <f t="shared" si="337"/>
        <v>0</v>
      </c>
      <c r="O1246" s="103">
        <v>0</v>
      </c>
      <c r="P1246" s="104">
        <f t="shared" si="338"/>
        <v>0</v>
      </c>
      <c r="Q1246" s="103">
        <v>0.90900000000000003</v>
      </c>
      <c r="R1246" s="104">
        <f t="shared" si="340"/>
        <v>2.7896185679958019</v>
      </c>
      <c r="S1246" s="103">
        <v>0</v>
      </c>
      <c r="T1246" s="104">
        <f t="shared" si="341"/>
        <v>0</v>
      </c>
      <c r="U1246" s="103">
        <v>0</v>
      </c>
      <c r="V1246" s="104">
        <f t="shared" si="342"/>
        <v>0</v>
      </c>
      <c r="W1246" s="103">
        <v>0</v>
      </c>
      <c r="X1246" s="104">
        <f t="shared" si="343"/>
        <v>0</v>
      </c>
      <c r="Y1246" s="103">
        <v>0.76600000000000001</v>
      </c>
      <c r="Z1246" s="104">
        <f t="shared" si="344"/>
        <v>2.3507676821614787</v>
      </c>
      <c r="AA1246" s="103">
        <v>0</v>
      </c>
      <c r="AB1246" s="105">
        <f t="shared" si="345"/>
        <v>0</v>
      </c>
      <c r="AC1246" s="99">
        <f t="shared" si="333"/>
        <v>2.6930000000000001</v>
      </c>
      <c r="AD1246" s="105">
        <f t="shared" si="346"/>
        <v>8.264513535327497</v>
      </c>
    </row>
    <row r="1247" spans="1:30" x14ac:dyDescent="0.2">
      <c r="A1247" s="101">
        <v>39961</v>
      </c>
      <c r="B1247" s="113" t="s">
        <v>266</v>
      </c>
      <c r="C1247" s="103">
        <v>0</v>
      </c>
      <c r="D1247" s="104">
        <f t="shared" si="332"/>
        <v>0</v>
      </c>
      <c r="E1247" s="103">
        <v>0</v>
      </c>
      <c r="F1247" s="104">
        <f t="shared" si="334"/>
        <v>0</v>
      </c>
      <c r="G1247" s="103">
        <v>0</v>
      </c>
      <c r="H1247" s="104">
        <f t="shared" si="339"/>
        <v>0</v>
      </c>
      <c r="I1247" s="103">
        <v>1.018</v>
      </c>
      <c r="J1247" s="104">
        <f t="shared" si="335"/>
        <v>3.124127285170216</v>
      </c>
      <c r="K1247" s="103">
        <v>0</v>
      </c>
      <c r="L1247" s="104">
        <f t="shared" si="336"/>
        <v>0</v>
      </c>
      <c r="M1247" s="103">
        <v>0</v>
      </c>
      <c r="N1247" s="104">
        <f t="shared" si="337"/>
        <v>0</v>
      </c>
      <c r="O1247" s="103">
        <v>0</v>
      </c>
      <c r="P1247" s="104">
        <f t="shared" si="338"/>
        <v>0</v>
      </c>
      <c r="Q1247" s="103">
        <v>0.90700000000000003</v>
      </c>
      <c r="R1247" s="104">
        <f t="shared" si="340"/>
        <v>2.7834807933687484</v>
      </c>
      <c r="S1247" s="103">
        <v>0</v>
      </c>
      <c r="T1247" s="104">
        <f t="shared" si="341"/>
        <v>0</v>
      </c>
      <c r="U1247" s="103">
        <v>0</v>
      </c>
      <c r="V1247" s="104">
        <f t="shared" si="342"/>
        <v>0</v>
      </c>
      <c r="W1247" s="103">
        <v>0</v>
      </c>
      <c r="X1247" s="104">
        <f t="shared" si="343"/>
        <v>0</v>
      </c>
      <c r="Y1247" s="103">
        <v>0.73699999999999999</v>
      </c>
      <c r="Z1247" s="104">
        <f t="shared" si="344"/>
        <v>2.2617699500692034</v>
      </c>
      <c r="AA1247" s="103">
        <v>0</v>
      </c>
      <c r="AB1247" s="105">
        <f t="shared" si="345"/>
        <v>0</v>
      </c>
      <c r="AC1247" s="99">
        <f t="shared" si="333"/>
        <v>2.6619999999999999</v>
      </c>
      <c r="AD1247" s="105">
        <f t="shared" si="346"/>
        <v>8.1693780286081683</v>
      </c>
    </row>
    <row r="1248" spans="1:30" x14ac:dyDescent="0.2">
      <c r="A1248" s="101">
        <v>39962</v>
      </c>
      <c r="B1248" s="113" t="s">
        <v>267</v>
      </c>
      <c r="C1248" s="103">
        <v>0</v>
      </c>
      <c r="D1248" s="104">
        <f t="shared" si="332"/>
        <v>0</v>
      </c>
      <c r="E1248" s="103">
        <v>0</v>
      </c>
      <c r="F1248" s="104">
        <f t="shared" si="334"/>
        <v>0</v>
      </c>
      <c r="G1248" s="103">
        <v>0</v>
      </c>
      <c r="H1248" s="104">
        <f t="shared" si="339"/>
        <v>0</v>
      </c>
      <c r="I1248" s="103">
        <v>1.02</v>
      </c>
      <c r="J1248" s="104">
        <f t="shared" si="335"/>
        <v>3.1302650597972694</v>
      </c>
      <c r="K1248" s="103">
        <v>0</v>
      </c>
      <c r="L1248" s="104">
        <f t="shared" si="336"/>
        <v>0</v>
      </c>
      <c r="M1248" s="103">
        <v>0</v>
      </c>
      <c r="N1248" s="104">
        <f t="shared" si="337"/>
        <v>0</v>
      </c>
      <c r="O1248" s="103">
        <v>0</v>
      </c>
      <c r="P1248" s="104">
        <f t="shared" si="338"/>
        <v>0</v>
      </c>
      <c r="Q1248" s="103">
        <v>0.90200000000000002</v>
      </c>
      <c r="R1248" s="104">
        <f t="shared" si="340"/>
        <v>2.7681363568011146</v>
      </c>
      <c r="S1248" s="103">
        <v>0</v>
      </c>
      <c r="T1248" s="104">
        <f t="shared" si="341"/>
        <v>0</v>
      </c>
      <c r="U1248" s="103">
        <v>0</v>
      </c>
      <c r="V1248" s="104">
        <f t="shared" si="342"/>
        <v>0</v>
      </c>
      <c r="W1248" s="103">
        <v>0</v>
      </c>
      <c r="X1248" s="104">
        <f t="shared" si="343"/>
        <v>0</v>
      </c>
      <c r="Y1248" s="103">
        <v>0.70299999999999996</v>
      </c>
      <c r="Z1248" s="104">
        <f t="shared" si="344"/>
        <v>2.1574277814092944</v>
      </c>
      <c r="AA1248" s="103">
        <v>0</v>
      </c>
      <c r="AB1248" s="105">
        <f t="shared" si="345"/>
        <v>0</v>
      </c>
      <c r="AC1248" s="99">
        <f t="shared" si="333"/>
        <v>2.625</v>
      </c>
      <c r="AD1248" s="105">
        <f t="shared" si="346"/>
        <v>8.0558291980076788</v>
      </c>
    </row>
    <row r="1249" spans="1:30" x14ac:dyDescent="0.2">
      <c r="A1249" s="101">
        <v>39963</v>
      </c>
      <c r="B1249" s="113" t="s">
        <v>268</v>
      </c>
      <c r="C1249" s="103">
        <v>0</v>
      </c>
      <c r="D1249" s="104">
        <f t="shared" si="332"/>
        <v>0</v>
      </c>
      <c r="E1249" s="103">
        <v>0</v>
      </c>
      <c r="F1249" s="104">
        <f t="shared" si="334"/>
        <v>0</v>
      </c>
      <c r="G1249" s="103">
        <v>0</v>
      </c>
      <c r="H1249" s="104">
        <f t="shared" si="339"/>
        <v>0</v>
      </c>
      <c r="I1249" s="103">
        <v>1.0189999999999999</v>
      </c>
      <c r="J1249" s="104">
        <f t="shared" si="335"/>
        <v>3.127196172483742</v>
      </c>
      <c r="K1249" s="103">
        <v>0</v>
      </c>
      <c r="L1249" s="104">
        <f t="shared" si="336"/>
        <v>0</v>
      </c>
      <c r="M1249" s="103">
        <v>0</v>
      </c>
      <c r="N1249" s="104">
        <f t="shared" si="337"/>
        <v>0</v>
      </c>
      <c r="O1249" s="103">
        <v>0</v>
      </c>
      <c r="P1249" s="104">
        <f t="shared" si="338"/>
        <v>0</v>
      </c>
      <c r="Q1249" s="103">
        <v>0.89900000000000002</v>
      </c>
      <c r="R1249" s="104">
        <f t="shared" si="340"/>
        <v>2.7589296948605346</v>
      </c>
      <c r="S1249" s="103">
        <v>0</v>
      </c>
      <c r="T1249" s="104">
        <f t="shared" si="341"/>
        <v>0</v>
      </c>
      <c r="U1249" s="103">
        <v>0</v>
      </c>
      <c r="V1249" s="104">
        <f t="shared" si="342"/>
        <v>0</v>
      </c>
      <c r="W1249" s="103">
        <v>0</v>
      </c>
      <c r="X1249" s="104">
        <f t="shared" si="343"/>
        <v>0</v>
      </c>
      <c r="Y1249" s="103">
        <v>0.67800000000000005</v>
      </c>
      <c r="Z1249" s="104">
        <f t="shared" si="344"/>
        <v>2.080705598571126</v>
      </c>
      <c r="AA1249" s="103">
        <v>0</v>
      </c>
      <c r="AB1249" s="105">
        <f t="shared" si="345"/>
        <v>0</v>
      </c>
      <c r="AC1249" s="99">
        <f t="shared" si="333"/>
        <v>2.5960000000000001</v>
      </c>
      <c r="AD1249" s="105">
        <f t="shared" si="346"/>
        <v>7.9668314659154031</v>
      </c>
    </row>
    <row r="1250" spans="1:30" x14ac:dyDescent="0.2">
      <c r="A1250" s="101">
        <v>39964</v>
      </c>
      <c r="B1250" s="113" t="s">
        <v>269</v>
      </c>
      <c r="C1250" s="103">
        <v>0</v>
      </c>
      <c r="D1250" s="104">
        <f t="shared" si="332"/>
        <v>0</v>
      </c>
      <c r="E1250" s="103">
        <v>0</v>
      </c>
      <c r="F1250" s="104">
        <f t="shared" si="334"/>
        <v>0</v>
      </c>
      <c r="G1250" s="103">
        <v>0</v>
      </c>
      <c r="H1250" s="104">
        <f t="shared" si="339"/>
        <v>0</v>
      </c>
      <c r="I1250" s="103">
        <v>1.02</v>
      </c>
      <c r="J1250" s="104">
        <f t="shared" si="335"/>
        <v>3.1302650597972694</v>
      </c>
      <c r="K1250" s="103">
        <v>0</v>
      </c>
      <c r="L1250" s="104">
        <f t="shared" si="336"/>
        <v>0</v>
      </c>
      <c r="M1250" s="103">
        <v>0</v>
      </c>
      <c r="N1250" s="104">
        <f t="shared" si="337"/>
        <v>0</v>
      </c>
      <c r="O1250" s="103">
        <v>0</v>
      </c>
      <c r="P1250" s="104">
        <f t="shared" si="338"/>
        <v>0</v>
      </c>
      <c r="Q1250" s="103">
        <v>0.89700000000000002</v>
      </c>
      <c r="R1250" s="104">
        <f t="shared" si="340"/>
        <v>2.7527919202334807</v>
      </c>
      <c r="S1250" s="103">
        <v>0</v>
      </c>
      <c r="T1250" s="104">
        <f t="shared" si="341"/>
        <v>0</v>
      </c>
      <c r="U1250" s="103">
        <v>0</v>
      </c>
      <c r="V1250" s="104">
        <f t="shared" si="342"/>
        <v>0</v>
      </c>
      <c r="W1250" s="103">
        <v>0</v>
      </c>
      <c r="X1250" s="104">
        <f t="shared" si="343"/>
        <v>0</v>
      </c>
      <c r="Y1250" s="103">
        <v>0.64900000000000002</v>
      </c>
      <c r="Z1250" s="104">
        <f t="shared" si="344"/>
        <v>1.9917078664788508</v>
      </c>
      <c r="AA1250" s="103">
        <v>0</v>
      </c>
      <c r="AB1250" s="105">
        <f t="shared" si="345"/>
        <v>0</v>
      </c>
      <c r="AC1250" s="99">
        <f t="shared" si="333"/>
        <v>2.5659999999999998</v>
      </c>
      <c r="AD1250" s="105">
        <f t="shared" si="346"/>
        <v>7.874764846509601</v>
      </c>
    </row>
    <row r="1251" spans="1:30" x14ac:dyDescent="0.2">
      <c r="A1251" s="101">
        <v>39965</v>
      </c>
      <c r="B1251" s="113" t="s">
        <v>115</v>
      </c>
      <c r="C1251" s="103">
        <v>0</v>
      </c>
      <c r="D1251" s="104">
        <f t="shared" si="332"/>
        <v>0</v>
      </c>
      <c r="E1251" s="103">
        <v>0</v>
      </c>
      <c r="F1251" s="104">
        <f t="shared" si="334"/>
        <v>0</v>
      </c>
      <c r="G1251" s="103">
        <v>0</v>
      </c>
      <c r="H1251" s="104">
        <f t="shared" si="339"/>
        <v>0</v>
      </c>
      <c r="I1251" s="103">
        <v>1.0169999999999999</v>
      </c>
      <c r="J1251" s="104">
        <f t="shared" si="335"/>
        <v>3.1210583978566886</v>
      </c>
      <c r="K1251" s="103">
        <v>0</v>
      </c>
      <c r="L1251" s="104">
        <f t="shared" si="336"/>
        <v>0</v>
      </c>
      <c r="M1251" s="103">
        <v>1.0680000000000001</v>
      </c>
      <c r="N1251" s="104">
        <f t="shared" si="337"/>
        <v>3.2775716508465527</v>
      </c>
      <c r="O1251" s="103">
        <v>0</v>
      </c>
      <c r="P1251" s="104">
        <f t="shared" si="338"/>
        <v>0</v>
      </c>
      <c r="Q1251" s="103">
        <v>0.89500000000000002</v>
      </c>
      <c r="R1251" s="104">
        <f t="shared" si="340"/>
        <v>2.7466541456064273</v>
      </c>
      <c r="S1251" s="103">
        <v>0</v>
      </c>
      <c r="T1251" s="104">
        <f t="shared" si="341"/>
        <v>0</v>
      </c>
      <c r="U1251" s="103">
        <v>0</v>
      </c>
      <c r="V1251" s="104">
        <f t="shared" si="342"/>
        <v>0</v>
      </c>
      <c r="W1251" s="103">
        <v>0</v>
      </c>
      <c r="X1251" s="104">
        <f t="shared" si="343"/>
        <v>0</v>
      </c>
      <c r="Y1251" s="103">
        <v>0.26700000000000002</v>
      </c>
      <c r="Z1251" s="104">
        <f t="shared" si="344"/>
        <v>0.81939291271163817</v>
      </c>
      <c r="AA1251" s="103">
        <v>0</v>
      </c>
      <c r="AB1251" s="105">
        <f t="shared" si="345"/>
        <v>0</v>
      </c>
      <c r="AC1251" s="99">
        <f t="shared" si="333"/>
        <v>3.2469999999999999</v>
      </c>
      <c r="AD1251" s="105">
        <f t="shared" si="346"/>
        <v>9.9646771070213074</v>
      </c>
    </row>
    <row r="1252" spans="1:30" x14ac:dyDescent="0.2">
      <c r="A1252" s="101">
        <v>39966</v>
      </c>
      <c r="B1252" s="113" t="s">
        <v>116</v>
      </c>
      <c r="C1252" s="103">
        <v>0</v>
      </c>
      <c r="D1252" s="104">
        <f t="shared" si="332"/>
        <v>0</v>
      </c>
      <c r="E1252" s="103">
        <v>0</v>
      </c>
      <c r="F1252" s="104">
        <f t="shared" si="334"/>
        <v>0</v>
      </c>
      <c r="G1252" s="103">
        <v>0</v>
      </c>
      <c r="H1252" s="104">
        <f t="shared" si="339"/>
        <v>0</v>
      </c>
      <c r="I1252" s="103">
        <v>0.999</v>
      </c>
      <c r="J1252" s="104">
        <f t="shared" si="335"/>
        <v>3.065818426213208</v>
      </c>
      <c r="K1252" s="103">
        <v>0</v>
      </c>
      <c r="L1252" s="104">
        <f t="shared" si="336"/>
        <v>0</v>
      </c>
      <c r="M1252" s="103">
        <v>1.6639999999999999</v>
      </c>
      <c r="N1252" s="104">
        <f t="shared" si="337"/>
        <v>5.1066284897084868</v>
      </c>
      <c r="O1252" s="103">
        <v>0</v>
      </c>
      <c r="P1252" s="104">
        <f t="shared" si="338"/>
        <v>0</v>
      </c>
      <c r="Q1252" s="103">
        <v>0.89200000000000002</v>
      </c>
      <c r="R1252" s="104">
        <f t="shared" si="340"/>
        <v>2.7374474836658473</v>
      </c>
      <c r="S1252" s="103">
        <v>0</v>
      </c>
      <c r="T1252" s="104">
        <f t="shared" si="341"/>
        <v>0</v>
      </c>
      <c r="U1252" s="103">
        <v>0</v>
      </c>
      <c r="V1252" s="104">
        <f t="shared" si="342"/>
        <v>0</v>
      </c>
      <c r="W1252" s="103">
        <v>0</v>
      </c>
      <c r="X1252" s="104">
        <f t="shared" si="343"/>
        <v>0</v>
      </c>
      <c r="Y1252" s="103">
        <v>0</v>
      </c>
      <c r="Z1252" s="104">
        <f t="shared" si="344"/>
        <v>0</v>
      </c>
      <c r="AA1252" s="103">
        <v>0</v>
      </c>
      <c r="AB1252" s="105">
        <f t="shared" si="345"/>
        <v>0</v>
      </c>
      <c r="AC1252" s="99">
        <f t="shared" si="333"/>
        <v>3.5549999999999997</v>
      </c>
      <c r="AD1252" s="105">
        <f t="shared" si="346"/>
        <v>10.909894399587539</v>
      </c>
    </row>
    <row r="1253" spans="1:30" x14ac:dyDescent="0.2">
      <c r="A1253" s="101">
        <v>39967</v>
      </c>
      <c r="B1253" s="113" t="s">
        <v>117</v>
      </c>
      <c r="C1253" s="103">
        <v>0</v>
      </c>
      <c r="D1253" s="104">
        <f t="shared" si="332"/>
        <v>0</v>
      </c>
      <c r="E1253" s="103">
        <v>0</v>
      </c>
      <c r="F1253" s="104">
        <f t="shared" si="334"/>
        <v>0</v>
      </c>
      <c r="G1253" s="103">
        <v>0</v>
      </c>
      <c r="H1253" s="104">
        <f t="shared" si="339"/>
        <v>0</v>
      </c>
      <c r="I1253" s="103">
        <v>0.98399999999999999</v>
      </c>
      <c r="J1253" s="104">
        <f t="shared" si="335"/>
        <v>3.0197851165103069</v>
      </c>
      <c r="K1253" s="103">
        <v>0</v>
      </c>
      <c r="L1253" s="104">
        <f t="shared" si="336"/>
        <v>0</v>
      </c>
      <c r="M1253" s="103">
        <v>1.6339999999999999</v>
      </c>
      <c r="N1253" s="104">
        <f t="shared" si="337"/>
        <v>5.0145618703026846</v>
      </c>
      <c r="O1253" s="103">
        <v>0</v>
      </c>
      <c r="P1253" s="104">
        <f t="shared" si="338"/>
        <v>0</v>
      </c>
      <c r="Q1253" s="103">
        <v>0.89200000000000002</v>
      </c>
      <c r="R1253" s="104">
        <f t="shared" si="340"/>
        <v>2.7374474836658473</v>
      </c>
      <c r="S1253" s="103">
        <v>0</v>
      </c>
      <c r="T1253" s="104">
        <f t="shared" si="341"/>
        <v>0</v>
      </c>
      <c r="U1253" s="103">
        <v>0</v>
      </c>
      <c r="V1253" s="104">
        <f t="shared" si="342"/>
        <v>0</v>
      </c>
      <c r="W1253" s="103">
        <v>0</v>
      </c>
      <c r="X1253" s="104">
        <f t="shared" si="343"/>
        <v>0</v>
      </c>
      <c r="Y1253" s="103">
        <v>0</v>
      </c>
      <c r="Z1253" s="104">
        <f t="shared" si="344"/>
        <v>0</v>
      </c>
      <c r="AA1253" s="103">
        <v>0</v>
      </c>
      <c r="AB1253" s="105">
        <f t="shared" si="345"/>
        <v>0</v>
      </c>
      <c r="AC1253" s="99">
        <f t="shared" si="333"/>
        <v>3.51</v>
      </c>
      <c r="AD1253" s="105">
        <f t="shared" si="346"/>
        <v>10.771794470478838</v>
      </c>
    </row>
    <row r="1254" spans="1:30" x14ac:dyDescent="0.2">
      <c r="A1254" s="101">
        <v>39968</v>
      </c>
      <c r="B1254" s="113" t="s">
        <v>118</v>
      </c>
      <c r="C1254" s="103">
        <v>0</v>
      </c>
      <c r="D1254" s="104">
        <f t="shared" ref="D1254:D1317" si="347">C1254*1000000/325851</f>
        <v>0</v>
      </c>
      <c r="E1254" s="103">
        <v>0</v>
      </c>
      <c r="F1254" s="104">
        <f t="shared" si="334"/>
        <v>0</v>
      </c>
      <c r="G1254" s="103">
        <v>0</v>
      </c>
      <c r="H1254" s="104">
        <f t="shared" si="339"/>
        <v>0</v>
      </c>
      <c r="I1254" s="103">
        <v>0.98599999999999999</v>
      </c>
      <c r="J1254" s="104">
        <f t="shared" si="335"/>
        <v>3.0259228911373603</v>
      </c>
      <c r="K1254" s="103">
        <v>0</v>
      </c>
      <c r="L1254" s="104">
        <f t="shared" si="336"/>
        <v>0</v>
      </c>
      <c r="M1254" s="103">
        <v>1.698</v>
      </c>
      <c r="N1254" s="104">
        <f t="shared" si="337"/>
        <v>5.210970658368395</v>
      </c>
      <c r="O1254" s="103">
        <v>0</v>
      </c>
      <c r="P1254" s="104">
        <f t="shared" si="338"/>
        <v>0</v>
      </c>
      <c r="Q1254" s="103">
        <v>0.84499999999999997</v>
      </c>
      <c r="R1254" s="104">
        <f t="shared" si="340"/>
        <v>2.5932097799300906</v>
      </c>
      <c r="S1254" s="103">
        <v>0</v>
      </c>
      <c r="T1254" s="104">
        <f t="shared" si="341"/>
        <v>0</v>
      </c>
      <c r="U1254" s="103">
        <v>0</v>
      </c>
      <c r="V1254" s="104">
        <f t="shared" si="342"/>
        <v>0</v>
      </c>
      <c r="W1254" s="103">
        <v>0</v>
      </c>
      <c r="X1254" s="104">
        <f t="shared" si="343"/>
        <v>0</v>
      </c>
      <c r="Y1254" s="103">
        <v>0</v>
      </c>
      <c r="Z1254" s="104">
        <f t="shared" si="344"/>
        <v>0</v>
      </c>
      <c r="AA1254" s="103">
        <v>0</v>
      </c>
      <c r="AB1254" s="105">
        <f t="shared" si="345"/>
        <v>0</v>
      </c>
      <c r="AC1254" s="99">
        <f t="shared" ref="AC1254:AC1317" si="348">C1254+E1254+G1254+I1254+K1254+M1254+O1254+Q1254+S1254+U1254+W1254+Y1254+AA1254</f>
        <v>3.5289999999999999</v>
      </c>
      <c r="AD1254" s="105">
        <f t="shared" si="346"/>
        <v>10.830103329435847</v>
      </c>
    </row>
    <row r="1255" spans="1:30" x14ac:dyDescent="0.2">
      <c r="A1255" s="101">
        <v>39969</v>
      </c>
      <c r="B1255" s="113" t="s">
        <v>119</v>
      </c>
      <c r="C1255" s="103">
        <v>0</v>
      </c>
      <c r="D1255" s="104">
        <f t="shared" si="347"/>
        <v>0</v>
      </c>
      <c r="E1255" s="103">
        <v>0</v>
      </c>
      <c r="F1255" s="104">
        <f t="shared" si="334"/>
        <v>0</v>
      </c>
      <c r="G1255" s="103">
        <v>0</v>
      </c>
      <c r="H1255" s="104">
        <f t="shared" si="339"/>
        <v>0</v>
      </c>
      <c r="I1255" s="103">
        <v>0.96699999999999997</v>
      </c>
      <c r="J1255" s="104">
        <f t="shared" si="335"/>
        <v>2.9676140321803524</v>
      </c>
      <c r="K1255" s="103">
        <v>0</v>
      </c>
      <c r="L1255" s="104">
        <f t="shared" si="336"/>
        <v>0</v>
      </c>
      <c r="M1255" s="103">
        <v>1.599</v>
      </c>
      <c r="N1255" s="104">
        <f t="shared" si="337"/>
        <v>4.907150814329249</v>
      </c>
      <c r="O1255" s="103">
        <v>0</v>
      </c>
      <c r="P1255" s="104">
        <f t="shared" si="338"/>
        <v>0</v>
      </c>
      <c r="Q1255" s="103">
        <v>0.88100000000000001</v>
      </c>
      <c r="R1255" s="104">
        <f t="shared" si="340"/>
        <v>2.7036897232170531</v>
      </c>
      <c r="S1255" s="103">
        <v>0</v>
      </c>
      <c r="T1255" s="104">
        <f t="shared" si="341"/>
        <v>0</v>
      </c>
      <c r="U1255" s="103">
        <v>0</v>
      </c>
      <c r="V1255" s="104">
        <f t="shared" si="342"/>
        <v>0</v>
      </c>
      <c r="W1255" s="103">
        <v>0</v>
      </c>
      <c r="X1255" s="104">
        <f t="shared" si="343"/>
        <v>0</v>
      </c>
      <c r="Y1255" s="103">
        <v>0</v>
      </c>
      <c r="Z1255" s="104">
        <f t="shared" si="344"/>
        <v>0</v>
      </c>
      <c r="AA1255" s="103">
        <v>0</v>
      </c>
      <c r="AB1255" s="105">
        <f t="shared" si="345"/>
        <v>0</v>
      </c>
      <c r="AC1255" s="99">
        <f t="shared" si="348"/>
        <v>3.4470000000000001</v>
      </c>
      <c r="AD1255" s="105">
        <f t="shared" si="346"/>
        <v>10.578454569726654</v>
      </c>
    </row>
    <row r="1256" spans="1:30" x14ac:dyDescent="0.2">
      <c r="A1256" s="101">
        <v>39970</v>
      </c>
      <c r="B1256" s="113" t="s">
        <v>120</v>
      </c>
      <c r="C1256" s="103">
        <v>0</v>
      </c>
      <c r="D1256" s="104">
        <f t="shared" si="347"/>
        <v>0</v>
      </c>
      <c r="E1256" s="103">
        <v>0</v>
      </c>
      <c r="F1256" s="104">
        <f t="shared" si="334"/>
        <v>0</v>
      </c>
      <c r="G1256" s="103">
        <v>0</v>
      </c>
      <c r="H1256" s="104">
        <f t="shared" si="339"/>
        <v>0</v>
      </c>
      <c r="I1256" s="103">
        <v>0.96099999999999997</v>
      </c>
      <c r="J1256" s="104">
        <f t="shared" si="335"/>
        <v>2.949200708299192</v>
      </c>
      <c r="K1256" s="103">
        <v>0</v>
      </c>
      <c r="L1256" s="104">
        <f t="shared" si="336"/>
        <v>0</v>
      </c>
      <c r="M1256" s="103">
        <v>1.589</v>
      </c>
      <c r="N1256" s="104">
        <f t="shared" si="337"/>
        <v>4.8764619411939814</v>
      </c>
      <c r="O1256" s="103">
        <v>0</v>
      </c>
      <c r="P1256" s="104">
        <f t="shared" si="338"/>
        <v>0</v>
      </c>
      <c r="Q1256" s="103">
        <v>0.876</v>
      </c>
      <c r="R1256" s="104">
        <f t="shared" si="340"/>
        <v>2.6883452866494197</v>
      </c>
      <c r="S1256" s="103">
        <v>0</v>
      </c>
      <c r="T1256" s="104">
        <f t="shared" si="341"/>
        <v>0</v>
      </c>
      <c r="U1256" s="103">
        <v>0</v>
      </c>
      <c r="V1256" s="104">
        <f t="shared" si="342"/>
        <v>0</v>
      </c>
      <c r="W1256" s="103">
        <v>0</v>
      </c>
      <c r="X1256" s="104">
        <f t="shared" si="343"/>
        <v>0</v>
      </c>
      <c r="Y1256" s="103">
        <v>0</v>
      </c>
      <c r="Z1256" s="104">
        <f t="shared" si="344"/>
        <v>0</v>
      </c>
      <c r="AA1256" s="103">
        <v>0</v>
      </c>
      <c r="AB1256" s="105">
        <f t="shared" si="345"/>
        <v>0</v>
      </c>
      <c r="AC1256" s="99">
        <f t="shared" si="348"/>
        <v>3.4259999999999997</v>
      </c>
      <c r="AD1256" s="105">
        <f t="shared" si="346"/>
        <v>10.514007936142592</v>
      </c>
    </row>
    <row r="1257" spans="1:30" x14ac:dyDescent="0.2">
      <c r="A1257" s="101">
        <v>39971</v>
      </c>
      <c r="B1257" s="113" t="s">
        <v>121</v>
      </c>
      <c r="C1257" s="103">
        <v>0</v>
      </c>
      <c r="D1257" s="104">
        <f t="shared" si="347"/>
        <v>0</v>
      </c>
      <c r="E1257" s="103">
        <v>0</v>
      </c>
      <c r="F1257" s="104">
        <f t="shared" si="334"/>
        <v>0</v>
      </c>
      <c r="G1257" s="103">
        <v>0</v>
      </c>
      <c r="H1257" s="104">
        <f t="shared" si="339"/>
        <v>0</v>
      </c>
      <c r="I1257" s="103">
        <v>0.95599999999999996</v>
      </c>
      <c r="J1257" s="104">
        <f t="shared" si="335"/>
        <v>2.9338562717315582</v>
      </c>
      <c r="K1257" s="103">
        <v>0</v>
      </c>
      <c r="L1257" s="104">
        <f t="shared" si="336"/>
        <v>0</v>
      </c>
      <c r="M1257" s="103">
        <v>1.579</v>
      </c>
      <c r="N1257" s="104">
        <f t="shared" si="337"/>
        <v>4.8457730680587137</v>
      </c>
      <c r="O1257" s="103">
        <v>0</v>
      </c>
      <c r="P1257" s="104">
        <f t="shared" si="338"/>
        <v>0</v>
      </c>
      <c r="Q1257" s="103">
        <v>0.878</v>
      </c>
      <c r="R1257" s="104">
        <f t="shared" si="340"/>
        <v>2.6944830612764732</v>
      </c>
      <c r="S1257" s="103">
        <v>0</v>
      </c>
      <c r="T1257" s="104">
        <f t="shared" si="341"/>
        <v>0</v>
      </c>
      <c r="U1257" s="103">
        <v>0</v>
      </c>
      <c r="V1257" s="104">
        <f t="shared" si="342"/>
        <v>0</v>
      </c>
      <c r="W1257" s="103">
        <v>0</v>
      </c>
      <c r="X1257" s="104">
        <f t="shared" si="343"/>
        <v>0</v>
      </c>
      <c r="Y1257" s="103">
        <v>0</v>
      </c>
      <c r="Z1257" s="104">
        <f t="shared" si="344"/>
        <v>0</v>
      </c>
      <c r="AA1257" s="103">
        <v>0</v>
      </c>
      <c r="AB1257" s="105">
        <f t="shared" si="345"/>
        <v>0</v>
      </c>
      <c r="AC1257" s="99">
        <f t="shared" si="348"/>
        <v>3.4130000000000003</v>
      </c>
      <c r="AD1257" s="105">
        <f t="shared" si="346"/>
        <v>10.474112401066746</v>
      </c>
    </row>
    <row r="1258" spans="1:30" x14ac:dyDescent="0.2">
      <c r="A1258" s="101">
        <v>39972</v>
      </c>
      <c r="B1258" s="113" t="s">
        <v>122</v>
      </c>
      <c r="C1258" s="103">
        <v>0</v>
      </c>
      <c r="D1258" s="104">
        <f t="shared" si="347"/>
        <v>0</v>
      </c>
      <c r="E1258" s="103">
        <v>0</v>
      </c>
      <c r="F1258" s="104">
        <f t="shared" si="334"/>
        <v>0</v>
      </c>
      <c r="G1258" s="103">
        <v>0</v>
      </c>
      <c r="H1258" s="104">
        <f t="shared" si="339"/>
        <v>0</v>
      </c>
      <c r="I1258" s="103">
        <v>0.95099999999999996</v>
      </c>
      <c r="J1258" s="104">
        <f t="shared" si="335"/>
        <v>2.9185118351639248</v>
      </c>
      <c r="K1258" s="103">
        <v>0</v>
      </c>
      <c r="L1258" s="104">
        <f t="shared" si="336"/>
        <v>0</v>
      </c>
      <c r="M1258" s="103">
        <v>1.5720000000000001</v>
      </c>
      <c r="N1258" s="104">
        <f t="shared" si="337"/>
        <v>4.8242908568640264</v>
      </c>
      <c r="O1258" s="103">
        <v>0</v>
      </c>
      <c r="P1258" s="104">
        <f t="shared" si="338"/>
        <v>0</v>
      </c>
      <c r="Q1258" s="103">
        <v>0.878</v>
      </c>
      <c r="R1258" s="104">
        <f t="shared" si="340"/>
        <v>2.6944830612764732</v>
      </c>
      <c r="S1258" s="103">
        <v>0</v>
      </c>
      <c r="T1258" s="104">
        <f t="shared" si="341"/>
        <v>0</v>
      </c>
      <c r="U1258" s="103">
        <v>0</v>
      </c>
      <c r="V1258" s="104">
        <f t="shared" si="342"/>
        <v>0</v>
      </c>
      <c r="W1258" s="103">
        <v>0</v>
      </c>
      <c r="X1258" s="104">
        <f t="shared" si="343"/>
        <v>0</v>
      </c>
      <c r="Y1258" s="103">
        <v>0</v>
      </c>
      <c r="Z1258" s="104">
        <f t="shared" si="344"/>
        <v>0</v>
      </c>
      <c r="AA1258" s="103">
        <v>0</v>
      </c>
      <c r="AB1258" s="105">
        <f t="shared" si="345"/>
        <v>0</v>
      </c>
      <c r="AC1258" s="99">
        <f t="shared" si="348"/>
        <v>3.4010000000000002</v>
      </c>
      <c r="AD1258" s="105">
        <f t="shared" si="346"/>
        <v>10.437285753304426</v>
      </c>
    </row>
    <row r="1259" spans="1:30" x14ac:dyDescent="0.2">
      <c r="A1259" s="101">
        <v>39973</v>
      </c>
      <c r="B1259" s="113" t="s">
        <v>123</v>
      </c>
      <c r="C1259" s="103">
        <v>0</v>
      </c>
      <c r="D1259" s="104">
        <f t="shared" si="347"/>
        <v>0</v>
      </c>
      <c r="E1259" s="103">
        <v>0</v>
      </c>
      <c r="F1259" s="104">
        <f t="shared" si="334"/>
        <v>0</v>
      </c>
      <c r="G1259" s="103">
        <v>0</v>
      </c>
      <c r="H1259" s="104">
        <f t="shared" si="339"/>
        <v>0</v>
      </c>
      <c r="I1259" s="103">
        <v>0.94799999999999995</v>
      </c>
      <c r="J1259" s="104">
        <f t="shared" si="335"/>
        <v>2.9093051732233444</v>
      </c>
      <c r="K1259" s="103">
        <v>0</v>
      </c>
      <c r="L1259" s="104">
        <f t="shared" si="336"/>
        <v>0</v>
      </c>
      <c r="M1259" s="103">
        <v>1.5649999999999999</v>
      </c>
      <c r="N1259" s="104">
        <f t="shared" si="337"/>
        <v>4.80280864566934</v>
      </c>
      <c r="O1259" s="103">
        <v>0</v>
      </c>
      <c r="P1259" s="104">
        <f t="shared" si="338"/>
        <v>0</v>
      </c>
      <c r="Q1259" s="103">
        <v>0.876</v>
      </c>
      <c r="R1259" s="104">
        <f t="shared" si="340"/>
        <v>2.6883452866494197</v>
      </c>
      <c r="S1259" s="103">
        <v>0</v>
      </c>
      <c r="T1259" s="104">
        <f t="shared" si="341"/>
        <v>0</v>
      </c>
      <c r="U1259" s="103">
        <v>0</v>
      </c>
      <c r="V1259" s="104">
        <f t="shared" si="342"/>
        <v>0</v>
      </c>
      <c r="W1259" s="103">
        <v>0</v>
      </c>
      <c r="X1259" s="104">
        <f t="shared" si="343"/>
        <v>0</v>
      </c>
      <c r="Y1259" s="103">
        <v>0</v>
      </c>
      <c r="Z1259" s="104">
        <f t="shared" si="344"/>
        <v>0</v>
      </c>
      <c r="AA1259" s="103">
        <v>0</v>
      </c>
      <c r="AB1259" s="105">
        <f t="shared" si="345"/>
        <v>0</v>
      </c>
      <c r="AC1259" s="99">
        <f t="shared" si="348"/>
        <v>3.3889999999999998</v>
      </c>
      <c r="AD1259" s="105">
        <f t="shared" si="346"/>
        <v>10.400459105542103</v>
      </c>
    </row>
    <row r="1260" spans="1:30" x14ac:dyDescent="0.2">
      <c r="A1260" s="101">
        <v>39974</v>
      </c>
      <c r="B1260" s="113" t="s">
        <v>124</v>
      </c>
      <c r="C1260" s="103">
        <v>0</v>
      </c>
      <c r="D1260" s="104">
        <f t="shared" si="347"/>
        <v>0</v>
      </c>
      <c r="E1260" s="103">
        <v>0</v>
      </c>
      <c r="F1260" s="104">
        <f t="shared" si="334"/>
        <v>0</v>
      </c>
      <c r="G1260" s="103">
        <v>0</v>
      </c>
      <c r="H1260" s="104">
        <f t="shared" si="339"/>
        <v>0</v>
      </c>
      <c r="I1260" s="103">
        <v>0.94399999999999995</v>
      </c>
      <c r="J1260" s="104">
        <f t="shared" si="335"/>
        <v>2.8970296239692375</v>
      </c>
      <c r="K1260" s="103">
        <v>0</v>
      </c>
      <c r="L1260" s="104">
        <f t="shared" si="336"/>
        <v>0</v>
      </c>
      <c r="M1260" s="103">
        <v>1.56</v>
      </c>
      <c r="N1260" s="104">
        <f t="shared" si="337"/>
        <v>4.7874642091017057</v>
      </c>
      <c r="O1260" s="103">
        <v>0</v>
      </c>
      <c r="P1260" s="104">
        <f t="shared" si="338"/>
        <v>0</v>
      </c>
      <c r="Q1260" s="103">
        <v>0.875</v>
      </c>
      <c r="R1260" s="104">
        <f t="shared" si="340"/>
        <v>2.6852763993358928</v>
      </c>
      <c r="S1260" s="103">
        <v>0</v>
      </c>
      <c r="T1260" s="104">
        <f t="shared" si="341"/>
        <v>0</v>
      </c>
      <c r="U1260" s="103">
        <v>0</v>
      </c>
      <c r="V1260" s="104">
        <f t="shared" si="342"/>
        <v>0</v>
      </c>
      <c r="W1260" s="103">
        <v>0</v>
      </c>
      <c r="X1260" s="104">
        <f t="shared" si="343"/>
        <v>0</v>
      </c>
      <c r="Y1260" s="103">
        <v>0</v>
      </c>
      <c r="Z1260" s="104">
        <f t="shared" si="344"/>
        <v>0</v>
      </c>
      <c r="AA1260" s="103">
        <v>0</v>
      </c>
      <c r="AB1260" s="105">
        <f t="shared" si="345"/>
        <v>0</v>
      </c>
      <c r="AC1260" s="99">
        <f t="shared" si="348"/>
        <v>3.379</v>
      </c>
      <c r="AD1260" s="105">
        <f t="shared" si="346"/>
        <v>10.369770232406836</v>
      </c>
    </row>
    <row r="1261" spans="1:30" x14ac:dyDescent="0.2">
      <c r="A1261" s="101">
        <v>39975</v>
      </c>
      <c r="B1261" s="113" t="s">
        <v>125</v>
      </c>
      <c r="C1261" s="103">
        <v>0</v>
      </c>
      <c r="D1261" s="104">
        <f t="shared" si="347"/>
        <v>0</v>
      </c>
      <c r="E1261" s="103">
        <v>0</v>
      </c>
      <c r="F1261" s="104">
        <f t="shared" si="334"/>
        <v>0</v>
      </c>
      <c r="G1261" s="103">
        <v>0</v>
      </c>
      <c r="H1261" s="104">
        <f t="shared" si="339"/>
        <v>0</v>
      </c>
      <c r="I1261" s="103">
        <v>0.94099999999999995</v>
      </c>
      <c r="J1261" s="104">
        <f t="shared" si="335"/>
        <v>2.8878229620286571</v>
      </c>
      <c r="K1261" s="103">
        <v>0</v>
      </c>
      <c r="L1261" s="104">
        <f t="shared" si="336"/>
        <v>0</v>
      </c>
      <c r="M1261" s="103">
        <v>1.5549999999999999</v>
      </c>
      <c r="N1261" s="104">
        <f t="shared" si="337"/>
        <v>4.7721197725340723</v>
      </c>
      <c r="O1261" s="103">
        <v>0</v>
      </c>
      <c r="P1261" s="104">
        <f t="shared" si="338"/>
        <v>0</v>
      </c>
      <c r="Q1261" s="103">
        <v>0.875</v>
      </c>
      <c r="R1261" s="104">
        <f t="shared" si="340"/>
        <v>2.6852763993358928</v>
      </c>
      <c r="S1261" s="103">
        <v>0</v>
      </c>
      <c r="T1261" s="104">
        <f t="shared" si="341"/>
        <v>0</v>
      </c>
      <c r="U1261" s="103">
        <v>0</v>
      </c>
      <c r="V1261" s="104">
        <f t="shared" si="342"/>
        <v>0</v>
      </c>
      <c r="W1261" s="103">
        <v>0</v>
      </c>
      <c r="X1261" s="104">
        <f t="shared" si="343"/>
        <v>0</v>
      </c>
      <c r="Y1261" s="103">
        <v>0</v>
      </c>
      <c r="Z1261" s="104">
        <f t="shared" si="344"/>
        <v>0</v>
      </c>
      <c r="AA1261" s="103">
        <v>0</v>
      </c>
      <c r="AB1261" s="105">
        <f t="shared" si="345"/>
        <v>0</v>
      </c>
      <c r="AC1261" s="99">
        <f t="shared" si="348"/>
        <v>3.371</v>
      </c>
      <c r="AD1261" s="105">
        <f t="shared" si="346"/>
        <v>10.345219133898622</v>
      </c>
    </row>
    <row r="1262" spans="1:30" x14ac:dyDescent="0.2">
      <c r="A1262" s="101">
        <v>39976</v>
      </c>
      <c r="B1262" s="113" t="s">
        <v>126</v>
      </c>
      <c r="C1262" s="103">
        <v>0</v>
      </c>
      <c r="D1262" s="104">
        <f t="shared" si="347"/>
        <v>0</v>
      </c>
      <c r="E1262" s="103">
        <v>0</v>
      </c>
      <c r="F1262" s="104">
        <f t="shared" si="334"/>
        <v>0</v>
      </c>
      <c r="G1262" s="103">
        <v>0</v>
      </c>
      <c r="H1262" s="104">
        <f t="shared" si="339"/>
        <v>0</v>
      </c>
      <c r="I1262" s="103">
        <v>0.93899999999999995</v>
      </c>
      <c r="J1262" s="104">
        <f t="shared" si="335"/>
        <v>2.8816851874016036</v>
      </c>
      <c r="K1262" s="103">
        <v>0</v>
      </c>
      <c r="L1262" s="104">
        <f t="shared" si="336"/>
        <v>0</v>
      </c>
      <c r="M1262" s="103">
        <v>1.55</v>
      </c>
      <c r="N1262" s="104">
        <f t="shared" si="337"/>
        <v>4.7567753359664389</v>
      </c>
      <c r="O1262" s="103">
        <v>0</v>
      </c>
      <c r="P1262" s="104">
        <f t="shared" si="338"/>
        <v>0</v>
      </c>
      <c r="Q1262" s="103">
        <v>0.875</v>
      </c>
      <c r="R1262" s="104">
        <f t="shared" si="340"/>
        <v>2.6852763993358928</v>
      </c>
      <c r="S1262" s="103">
        <v>0</v>
      </c>
      <c r="T1262" s="104">
        <f t="shared" si="341"/>
        <v>0</v>
      </c>
      <c r="U1262" s="103">
        <v>0</v>
      </c>
      <c r="V1262" s="104">
        <f t="shared" si="342"/>
        <v>0</v>
      </c>
      <c r="W1262" s="103">
        <v>0</v>
      </c>
      <c r="X1262" s="104">
        <f t="shared" si="343"/>
        <v>0</v>
      </c>
      <c r="Y1262" s="103">
        <v>0</v>
      </c>
      <c r="Z1262" s="104">
        <f t="shared" si="344"/>
        <v>0</v>
      </c>
      <c r="AA1262" s="103">
        <v>0</v>
      </c>
      <c r="AB1262" s="105">
        <f t="shared" si="345"/>
        <v>0</v>
      </c>
      <c r="AC1262" s="99">
        <f t="shared" si="348"/>
        <v>3.3639999999999999</v>
      </c>
      <c r="AD1262" s="105">
        <f t="shared" si="346"/>
        <v>10.323736922703935</v>
      </c>
    </row>
    <row r="1263" spans="1:30" x14ac:dyDescent="0.2">
      <c r="A1263" s="101">
        <v>39977</v>
      </c>
      <c r="B1263" s="113" t="s">
        <v>127</v>
      </c>
      <c r="C1263" s="103">
        <v>0</v>
      </c>
      <c r="D1263" s="104">
        <f t="shared" si="347"/>
        <v>0</v>
      </c>
      <c r="E1263" s="103">
        <v>0</v>
      </c>
      <c r="F1263" s="104">
        <f t="shared" si="334"/>
        <v>0</v>
      </c>
      <c r="G1263" s="103">
        <v>0</v>
      </c>
      <c r="H1263" s="104">
        <f t="shared" si="339"/>
        <v>0</v>
      </c>
      <c r="I1263" s="103">
        <v>0.93600000000000005</v>
      </c>
      <c r="J1263" s="104">
        <f t="shared" si="335"/>
        <v>2.8724785254610237</v>
      </c>
      <c r="K1263" s="103">
        <v>0</v>
      </c>
      <c r="L1263" s="104">
        <f t="shared" si="336"/>
        <v>0</v>
      </c>
      <c r="M1263" s="103">
        <v>1.546</v>
      </c>
      <c r="N1263" s="104">
        <f t="shared" si="337"/>
        <v>4.744499786712332</v>
      </c>
      <c r="O1263" s="103">
        <v>0</v>
      </c>
      <c r="P1263" s="104">
        <f t="shared" si="338"/>
        <v>0</v>
      </c>
      <c r="Q1263" s="103">
        <v>0.873</v>
      </c>
      <c r="R1263" s="104">
        <f t="shared" si="340"/>
        <v>2.6791386247088393</v>
      </c>
      <c r="S1263" s="103">
        <v>0</v>
      </c>
      <c r="T1263" s="104">
        <f t="shared" si="341"/>
        <v>0</v>
      </c>
      <c r="U1263" s="103">
        <v>0</v>
      </c>
      <c r="V1263" s="104">
        <f t="shared" si="342"/>
        <v>0</v>
      </c>
      <c r="W1263" s="103">
        <v>0</v>
      </c>
      <c r="X1263" s="104">
        <f t="shared" si="343"/>
        <v>0</v>
      </c>
      <c r="Y1263" s="103">
        <v>0</v>
      </c>
      <c r="Z1263" s="104">
        <f t="shared" si="344"/>
        <v>0</v>
      </c>
      <c r="AA1263" s="103">
        <v>0</v>
      </c>
      <c r="AB1263" s="105">
        <f t="shared" si="345"/>
        <v>0</v>
      </c>
      <c r="AC1263" s="99">
        <f t="shared" si="348"/>
        <v>3.3550000000000004</v>
      </c>
      <c r="AD1263" s="105">
        <f t="shared" si="346"/>
        <v>10.296116936882196</v>
      </c>
    </row>
    <row r="1264" spans="1:30" x14ac:dyDescent="0.2">
      <c r="A1264" s="101">
        <v>39978</v>
      </c>
      <c r="B1264" s="113" t="s">
        <v>128</v>
      </c>
      <c r="C1264" s="103">
        <v>0</v>
      </c>
      <c r="D1264" s="104">
        <f t="shared" si="347"/>
        <v>0</v>
      </c>
      <c r="E1264" s="103">
        <v>0</v>
      </c>
      <c r="F1264" s="104">
        <f t="shared" si="334"/>
        <v>0</v>
      </c>
      <c r="G1264" s="103">
        <v>0</v>
      </c>
      <c r="H1264" s="104">
        <f t="shared" si="339"/>
        <v>0</v>
      </c>
      <c r="I1264" s="103">
        <v>0.93400000000000005</v>
      </c>
      <c r="J1264" s="104">
        <f t="shared" si="335"/>
        <v>2.8663407508339702</v>
      </c>
      <c r="K1264" s="103">
        <v>0</v>
      </c>
      <c r="L1264" s="104">
        <f t="shared" si="336"/>
        <v>0</v>
      </c>
      <c r="M1264" s="103">
        <v>1.5409999999999999</v>
      </c>
      <c r="N1264" s="104">
        <f t="shared" si="337"/>
        <v>4.7291553501446977</v>
      </c>
      <c r="O1264" s="103">
        <v>0</v>
      </c>
      <c r="P1264" s="104">
        <f t="shared" si="338"/>
        <v>0</v>
      </c>
      <c r="Q1264" s="103">
        <v>0.871</v>
      </c>
      <c r="R1264" s="104">
        <f t="shared" si="340"/>
        <v>2.6730008500817859</v>
      </c>
      <c r="S1264" s="103">
        <v>0</v>
      </c>
      <c r="T1264" s="104">
        <f t="shared" si="341"/>
        <v>0</v>
      </c>
      <c r="U1264" s="103">
        <v>0</v>
      </c>
      <c r="V1264" s="104">
        <f t="shared" si="342"/>
        <v>0</v>
      </c>
      <c r="W1264" s="103">
        <v>0</v>
      </c>
      <c r="X1264" s="104">
        <f t="shared" si="343"/>
        <v>0</v>
      </c>
      <c r="Y1264" s="103">
        <v>0</v>
      </c>
      <c r="Z1264" s="104">
        <f t="shared" si="344"/>
        <v>0</v>
      </c>
      <c r="AA1264" s="103">
        <v>0</v>
      </c>
      <c r="AB1264" s="105">
        <f t="shared" si="345"/>
        <v>0</v>
      </c>
      <c r="AC1264" s="99">
        <f t="shared" si="348"/>
        <v>3.3460000000000001</v>
      </c>
      <c r="AD1264" s="105">
        <f t="shared" si="346"/>
        <v>10.268496951060454</v>
      </c>
    </row>
    <row r="1265" spans="1:30" x14ac:dyDescent="0.2">
      <c r="A1265" s="101">
        <v>39979</v>
      </c>
      <c r="B1265" s="113" t="s">
        <v>129</v>
      </c>
      <c r="C1265" s="103">
        <v>0</v>
      </c>
      <c r="D1265" s="104">
        <f t="shared" si="347"/>
        <v>0</v>
      </c>
      <c r="E1265" s="103">
        <v>0</v>
      </c>
      <c r="F1265" s="104">
        <f t="shared" si="334"/>
        <v>0</v>
      </c>
      <c r="G1265" s="103">
        <v>0</v>
      </c>
      <c r="H1265" s="104">
        <f t="shared" si="339"/>
        <v>0</v>
      </c>
      <c r="I1265" s="103">
        <v>0.93200000000000005</v>
      </c>
      <c r="J1265" s="104">
        <f t="shared" si="335"/>
        <v>2.8602029762069168</v>
      </c>
      <c r="K1265" s="103">
        <v>0</v>
      </c>
      <c r="L1265" s="104">
        <f t="shared" si="336"/>
        <v>0</v>
      </c>
      <c r="M1265" s="103">
        <v>1.538</v>
      </c>
      <c r="N1265" s="104">
        <f t="shared" si="337"/>
        <v>4.7199486882041182</v>
      </c>
      <c r="O1265" s="103">
        <v>0</v>
      </c>
      <c r="P1265" s="104">
        <f t="shared" si="338"/>
        <v>0</v>
      </c>
      <c r="Q1265" s="103">
        <v>0.87</v>
      </c>
      <c r="R1265" s="104">
        <f t="shared" si="340"/>
        <v>2.6699319627682589</v>
      </c>
      <c r="S1265" s="103">
        <v>0</v>
      </c>
      <c r="T1265" s="104">
        <f t="shared" si="341"/>
        <v>0</v>
      </c>
      <c r="U1265" s="103">
        <v>0</v>
      </c>
      <c r="V1265" s="104">
        <f t="shared" si="342"/>
        <v>0</v>
      </c>
      <c r="W1265" s="103">
        <v>0</v>
      </c>
      <c r="X1265" s="104">
        <f t="shared" si="343"/>
        <v>0</v>
      </c>
      <c r="Y1265" s="103">
        <v>0</v>
      </c>
      <c r="Z1265" s="104">
        <f t="shared" si="344"/>
        <v>0</v>
      </c>
      <c r="AA1265" s="103">
        <v>0</v>
      </c>
      <c r="AB1265" s="105">
        <f t="shared" si="345"/>
        <v>0</v>
      </c>
      <c r="AC1265" s="99">
        <f t="shared" si="348"/>
        <v>3.3400000000000003</v>
      </c>
      <c r="AD1265" s="105">
        <f t="shared" si="346"/>
        <v>10.250083627179295</v>
      </c>
    </row>
    <row r="1266" spans="1:30" x14ac:dyDescent="0.2">
      <c r="A1266" s="101">
        <v>39980</v>
      </c>
      <c r="B1266" s="113" t="s">
        <v>130</v>
      </c>
      <c r="C1266" s="103">
        <v>0</v>
      </c>
      <c r="D1266" s="104">
        <f t="shared" si="347"/>
        <v>0</v>
      </c>
      <c r="E1266" s="103">
        <v>0</v>
      </c>
      <c r="F1266" s="104">
        <f t="shared" si="334"/>
        <v>0</v>
      </c>
      <c r="G1266" s="103">
        <v>0</v>
      </c>
      <c r="H1266" s="104">
        <f t="shared" si="339"/>
        <v>0</v>
      </c>
      <c r="I1266" s="103">
        <v>0.71</v>
      </c>
      <c r="J1266" s="104">
        <f t="shared" si="335"/>
        <v>2.1789099926039817</v>
      </c>
      <c r="K1266" s="103">
        <v>0</v>
      </c>
      <c r="L1266" s="104">
        <f t="shared" si="336"/>
        <v>0</v>
      </c>
      <c r="M1266" s="103">
        <v>1.5349999999999999</v>
      </c>
      <c r="N1266" s="104">
        <f t="shared" si="337"/>
        <v>4.7107420262635378</v>
      </c>
      <c r="O1266" s="103">
        <v>0</v>
      </c>
      <c r="P1266" s="104">
        <f t="shared" si="338"/>
        <v>0</v>
      </c>
      <c r="Q1266" s="103">
        <v>0.86899999999999999</v>
      </c>
      <c r="R1266" s="104">
        <f t="shared" si="340"/>
        <v>2.6668630754547324</v>
      </c>
      <c r="S1266" s="103">
        <v>0</v>
      </c>
      <c r="T1266" s="104">
        <f t="shared" si="341"/>
        <v>0</v>
      </c>
      <c r="U1266" s="103">
        <v>0</v>
      </c>
      <c r="V1266" s="104">
        <f t="shared" si="342"/>
        <v>0</v>
      </c>
      <c r="W1266" s="103">
        <v>0</v>
      </c>
      <c r="X1266" s="104">
        <f t="shared" si="343"/>
        <v>0</v>
      </c>
      <c r="Y1266" s="103">
        <v>0</v>
      </c>
      <c r="Z1266" s="104">
        <f t="shared" si="344"/>
        <v>0</v>
      </c>
      <c r="AA1266" s="103">
        <v>0</v>
      </c>
      <c r="AB1266" s="105">
        <f t="shared" si="345"/>
        <v>0</v>
      </c>
      <c r="AC1266" s="99">
        <f t="shared" si="348"/>
        <v>3.1139999999999999</v>
      </c>
      <c r="AD1266" s="105">
        <f t="shared" si="346"/>
        <v>9.5565150943222523</v>
      </c>
    </row>
    <row r="1267" spans="1:30" x14ac:dyDescent="0.2">
      <c r="A1267" s="101">
        <v>39981</v>
      </c>
      <c r="B1267" s="113" t="s">
        <v>131</v>
      </c>
      <c r="C1267" s="103">
        <v>0</v>
      </c>
      <c r="D1267" s="104">
        <f t="shared" si="347"/>
        <v>0</v>
      </c>
      <c r="E1267" s="103">
        <v>0</v>
      </c>
      <c r="F1267" s="104">
        <f t="shared" si="334"/>
        <v>0</v>
      </c>
      <c r="G1267" s="103">
        <v>0</v>
      </c>
      <c r="H1267" s="104">
        <f t="shared" si="339"/>
        <v>0</v>
      </c>
      <c r="I1267" s="103">
        <v>0.94099999999999995</v>
      </c>
      <c r="J1267" s="104">
        <f t="shared" si="335"/>
        <v>2.8878229620286571</v>
      </c>
      <c r="K1267" s="103">
        <v>0</v>
      </c>
      <c r="L1267" s="104">
        <f t="shared" si="336"/>
        <v>0</v>
      </c>
      <c r="M1267" s="103">
        <v>1.534</v>
      </c>
      <c r="N1267" s="104">
        <f t="shared" si="337"/>
        <v>4.7076731389500113</v>
      </c>
      <c r="O1267" s="103">
        <v>0</v>
      </c>
      <c r="P1267" s="104">
        <f t="shared" si="338"/>
        <v>0</v>
      </c>
      <c r="Q1267" s="103">
        <v>0.86899999999999999</v>
      </c>
      <c r="R1267" s="104">
        <f t="shared" si="340"/>
        <v>2.6668630754547324</v>
      </c>
      <c r="S1267" s="103">
        <v>0</v>
      </c>
      <c r="T1267" s="104">
        <f t="shared" si="341"/>
        <v>0</v>
      </c>
      <c r="U1267" s="103">
        <v>0</v>
      </c>
      <c r="V1267" s="104">
        <f t="shared" si="342"/>
        <v>0</v>
      </c>
      <c r="W1267" s="103">
        <v>0</v>
      </c>
      <c r="X1267" s="104">
        <f t="shared" si="343"/>
        <v>0</v>
      </c>
      <c r="Y1267" s="103">
        <v>0</v>
      </c>
      <c r="Z1267" s="104">
        <f t="shared" si="344"/>
        <v>0</v>
      </c>
      <c r="AA1267" s="103">
        <v>0</v>
      </c>
      <c r="AB1267" s="105">
        <f t="shared" si="345"/>
        <v>0</v>
      </c>
      <c r="AC1267" s="99">
        <f t="shared" si="348"/>
        <v>3.3440000000000003</v>
      </c>
      <c r="AD1267" s="105">
        <f t="shared" si="346"/>
        <v>10.262359176433401</v>
      </c>
    </row>
    <row r="1268" spans="1:30" x14ac:dyDescent="0.2">
      <c r="A1268" s="101">
        <v>39982</v>
      </c>
      <c r="B1268" s="113" t="s">
        <v>132</v>
      </c>
      <c r="C1268" s="103">
        <v>0</v>
      </c>
      <c r="D1268" s="104">
        <f t="shared" si="347"/>
        <v>0</v>
      </c>
      <c r="E1268" s="103">
        <v>0</v>
      </c>
      <c r="F1268" s="104">
        <f t="shared" si="334"/>
        <v>0</v>
      </c>
      <c r="G1268" s="103">
        <v>0</v>
      </c>
      <c r="H1268" s="104">
        <f t="shared" si="339"/>
        <v>0</v>
      </c>
      <c r="I1268" s="103">
        <v>0.93500000000000005</v>
      </c>
      <c r="J1268" s="104">
        <f t="shared" si="335"/>
        <v>2.8694096381474967</v>
      </c>
      <c r="K1268" s="103">
        <v>0</v>
      </c>
      <c r="L1268" s="104">
        <f t="shared" si="336"/>
        <v>0</v>
      </c>
      <c r="M1268" s="103">
        <v>1.5269999999999999</v>
      </c>
      <c r="N1268" s="104">
        <f t="shared" si="337"/>
        <v>4.686190927755324</v>
      </c>
      <c r="O1268" s="103">
        <v>0.752</v>
      </c>
      <c r="P1268" s="104">
        <f t="shared" si="338"/>
        <v>2.3078032597721045</v>
      </c>
      <c r="Q1268" s="103">
        <v>0.41099999999999998</v>
      </c>
      <c r="R1268" s="104">
        <f t="shared" si="340"/>
        <v>1.2613126858594879</v>
      </c>
      <c r="S1268" s="103">
        <v>0</v>
      </c>
      <c r="T1268" s="104">
        <f t="shared" si="341"/>
        <v>0</v>
      </c>
      <c r="U1268" s="103">
        <v>0</v>
      </c>
      <c r="V1268" s="104">
        <f t="shared" si="342"/>
        <v>0</v>
      </c>
      <c r="W1268" s="103">
        <v>0</v>
      </c>
      <c r="X1268" s="104">
        <f t="shared" si="343"/>
        <v>0</v>
      </c>
      <c r="Y1268" s="103">
        <v>0</v>
      </c>
      <c r="Z1268" s="104">
        <f t="shared" si="344"/>
        <v>0</v>
      </c>
      <c r="AA1268" s="103">
        <v>0</v>
      </c>
      <c r="AB1268" s="105">
        <f t="shared" si="345"/>
        <v>0</v>
      </c>
      <c r="AC1268" s="99">
        <f t="shared" si="348"/>
        <v>3.6249999999999996</v>
      </c>
      <c r="AD1268" s="105">
        <f t="shared" si="346"/>
        <v>11.124716511534411</v>
      </c>
    </row>
    <row r="1269" spans="1:30" x14ac:dyDescent="0.2">
      <c r="A1269" s="101">
        <v>39983</v>
      </c>
      <c r="B1269" s="113" t="s">
        <v>133</v>
      </c>
      <c r="C1269" s="103">
        <v>0</v>
      </c>
      <c r="D1269" s="104">
        <f t="shared" si="347"/>
        <v>0</v>
      </c>
      <c r="E1269" s="103">
        <v>0</v>
      </c>
      <c r="F1269" s="104">
        <f t="shared" si="334"/>
        <v>0</v>
      </c>
      <c r="G1269" s="103">
        <v>0</v>
      </c>
      <c r="H1269" s="104">
        <f t="shared" si="339"/>
        <v>0</v>
      </c>
      <c r="I1269" s="103">
        <v>0.93100000000000005</v>
      </c>
      <c r="J1269" s="104">
        <f t="shared" si="335"/>
        <v>2.8571340888933898</v>
      </c>
      <c r="K1269" s="103">
        <v>0</v>
      </c>
      <c r="L1269" s="104">
        <f t="shared" si="336"/>
        <v>0</v>
      </c>
      <c r="M1269" s="103">
        <v>1.5229999999999999</v>
      </c>
      <c r="N1269" s="104">
        <f t="shared" si="337"/>
        <v>4.6739153785012171</v>
      </c>
      <c r="O1269" s="103">
        <v>1.4079999999999999</v>
      </c>
      <c r="P1269" s="104">
        <f t="shared" si="338"/>
        <v>4.3209933374456426</v>
      </c>
      <c r="Q1269" s="103">
        <v>0</v>
      </c>
      <c r="R1269" s="104">
        <f t="shared" si="340"/>
        <v>0</v>
      </c>
      <c r="S1269" s="103">
        <v>0</v>
      </c>
      <c r="T1269" s="104">
        <f t="shared" si="341"/>
        <v>0</v>
      </c>
      <c r="U1269" s="103">
        <v>0</v>
      </c>
      <c r="V1269" s="104">
        <f t="shared" si="342"/>
        <v>0</v>
      </c>
      <c r="W1269" s="103">
        <v>0</v>
      </c>
      <c r="X1269" s="104">
        <f t="shared" si="343"/>
        <v>0</v>
      </c>
      <c r="Y1269" s="103">
        <v>0</v>
      </c>
      <c r="Z1269" s="104">
        <f t="shared" si="344"/>
        <v>0</v>
      </c>
      <c r="AA1269" s="103">
        <v>0</v>
      </c>
      <c r="AB1269" s="105">
        <f t="shared" si="345"/>
        <v>0</v>
      </c>
      <c r="AC1269" s="99">
        <f t="shared" si="348"/>
        <v>3.8619999999999997</v>
      </c>
      <c r="AD1269" s="105">
        <f t="shared" si="346"/>
        <v>11.852042804840247</v>
      </c>
    </row>
    <row r="1270" spans="1:30" x14ac:dyDescent="0.2">
      <c r="A1270" s="101">
        <v>39984</v>
      </c>
      <c r="B1270" s="113" t="s">
        <v>134</v>
      </c>
      <c r="C1270" s="103">
        <v>0</v>
      </c>
      <c r="D1270" s="104">
        <f t="shared" si="347"/>
        <v>0</v>
      </c>
      <c r="E1270" s="103">
        <v>0</v>
      </c>
      <c r="F1270" s="104">
        <f t="shared" si="334"/>
        <v>0</v>
      </c>
      <c r="G1270" s="103">
        <v>0.16600000000000001</v>
      </c>
      <c r="H1270" s="104">
        <f t="shared" si="339"/>
        <v>0.50943529404543797</v>
      </c>
      <c r="I1270" s="103">
        <v>0.92500000000000004</v>
      </c>
      <c r="J1270" s="104">
        <f t="shared" si="335"/>
        <v>2.8387207650122295</v>
      </c>
      <c r="K1270" s="103">
        <v>0</v>
      </c>
      <c r="L1270" s="104">
        <f t="shared" si="336"/>
        <v>0</v>
      </c>
      <c r="M1270" s="103">
        <v>1.5189999999999999</v>
      </c>
      <c r="N1270" s="104">
        <f t="shared" si="337"/>
        <v>4.6616398292471102</v>
      </c>
      <c r="O1270" s="103">
        <v>1.077</v>
      </c>
      <c r="P1270" s="104">
        <f t="shared" si="338"/>
        <v>3.305191636668293</v>
      </c>
      <c r="Q1270" s="103">
        <v>0</v>
      </c>
      <c r="R1270" s="104">
        <f t="shared" si="340"/>
        <v>0</v>
      </c>
      <c r="S1270" s="103">
        <v>0</v>
      </c>
      <c r="T1270" s="104">
        <f t="shared" si="341"/>
        <v>0</v>
      </c>
      <c r="U1270" s="103">
        <v>0</v>
      </c>
      <c r="V1270" s="104">
        <f t="shared" si="342"/>
        <v>0</v>
      </c>
      <c r="W1270" s="103">
        <v>0</v>
      </c>
      <c r="X1270" s="104">
        <f t="shared" si="343"/>
        <v>0</v>
      </c>
      <c r="Y1270" s="103">
        <v>0</v>
      </c>
      <c r="Z1270" s="104">
        <f t="shared" si="344"/>
        <v>0</v>
      </c>
      <c r="AA1270" s="103">
        <v>0</v>
      </c>
      <c r="AB1270" s="105">
        <f t="shared" si="345"/>
        <v>0</v>
      </c>
      <c r="AC1270" s="99">
        <f t="shared" si="348"/>
        <v>3.6869999999999998</v>
      </c>
      <c r="AD1270" s="105">
        <f t="shared" si="346"/>
        <v>11.31498752497307</v>
      </c>
    </row>
    <row r="1271" spans="1:30" x14ac:dyDescent="0.2">
      <c r="A1271" s="101">
        <v>39985</v>
      </c>
      <c r="B1271" s="113" t="s">
        <v>135</v>
      </c>
      <c r="C1271" s="103">
        <v>0</v>
      </c>
      <c r="D1271" s="104">
        <f t="shared" si="347"/>
        <v>0</v>
      </c>
      <c r="E1271" s="103">
        <v>0</v>
      </c>
      <c r="F1271" s="104">
        <f t="shared" si="334"/>
        <v>0</v>
      </c>
      <c r="G1271" s="103">
        <v>0.66800000000000004</v>
      </c>
      <c r="H1271" s="104">
        <f t="shared" si="339"/>
        <v>2.0500167254358588</v>
      </c>
      <c r="I1271" s="103">
        <v>0.91600000000000004</v>
      </c>
      <c r="J1271" s="104">
        <f t="shared" si="335"/>
        <v>2.8111007791904887</v>
      </c>
      <c r="K1271" s="103">
        <v>0</v>
      </c>
      <c r="L1271" s="104">
        <f t="shared" si="336"/>
        <v>0</v>
      </c>
      <c r="M1271" s="103">
        <v>1.512</v>
      </c>
      <c r="N1271" s="104">
        <f t="shared" si="337"/>
        <v>4.6401576180524229</v>
      </c>
      <c r="O1271" s="103">
        <v>0</v>
      </c>
      <c r="P1271" s="104">
        <f t="shared" si="338"/>
        <v>0</v>
      </c>
      <c r="Q1271" s="103">
        <v>0</v>
      </c>
      <c r="R1271" s="104">
        <f t="shared" si="340"/>
        <v>0</v>
      </c>
      <c r="S1271" s="103">
        <v>0</v>
      </c>
      <c r="T1271" s="104">
        <f t="shared" si="341"/>
        <v>0</v>
      </c>
      <c r="U1271" s="103">
        <v>0</v>
      </c>
      <c r="V1271" s="104">
        <f t="shared" si="342"/>
        <v>0</v>
      </c>
      <c r="W1271" s="103">
        <v>0</v>
      </c>
      <c r="X1271" s="104">
        <f t="shared" si="343"/>
        <v>0</v>
      </c>
      <c r="Y1271" s="103">
        <v>0</v>
      </c>
      <c r="Z1271" s="104">
        <f t="shared" si="344"/>
        <v>0</v>
      </c>
      <c r="AA1271" s="103">
        <v>0</v>
      </c>
      <c r="AB1271" s="105">
        <f t="shared" si="345"/>
        <v>0</v>
      </c>
      <c r="AC1271" s="99">
        <f t="shared" si="348"/>
        <v>3.0960000000000001</v>
      </c>
      <c r="AD1271" s="105">
        <f t="shared" si="346"/>
        <v>9.5012751226787699</v>
      </c>
    </row>
    <row r="1272" spans="1:30" x14ac:dyDescent="0.2">
      <c r="A1272" s="101">
        <v>39986</v>
      </c>
      <c r="B1272" s="113" t="s">
        <v>136</v>
      </c>
      <c r="C1272" s="103">
        <v>0</v>
      </c>
      <c r="D1272" s="104">
        <f t="shared" si="347"/>
        <v>0</v>
      </c>
      <c r="E1272" s="103">
        <v>0</v>
      </c>
      <c r="F1272" s="104">
        <f t="shared" si="334"/>
        <v>0</v>
      </c>
      <c r="G1272" s="103">
        <v>0.65900000000000003</v>
      </c>
      <c r="H1272" s="104">
        <f t="shared" si="339"/>
        <v>2.022396739614118</v>
      </c>
      <c r="I1272" s="103">
        <v>0.90800000000000003</v>
      </c>
      <c r="J1272" s="104">
        <f t="shared" si="335"/>
        <v>2.7865496806822749</v>
      </c>
      <c r="K1272" s="103">
        <v>0</v>
      </c>
      <c r="L1272" s="104">
        <f t="shared" si="336"/>
        <v>0</v>
      </c>
      <c r="M1272" s="103">
        <v>1.5049999999999999</v>
      </c>
      <c r="N1272" s="104">
        <f t="shared" si="337"/>
        <v>4.6186754068577356</v>
      </c>
      <c r="O1272" s="103">
        <v>0</v>
      </c>
      <c r="P1272" s="104">
        <f t="shared" si="338"/>
        <v>0</v>
      </c>
      <c r="Q1272" s="103">
        <v>0</v>
      </c>
      <c r="R1272" s="104">
        <f t="shared" si="340"/>
        <v>0</v>
      </c>
      <c r="S1272" s="103">
        <v>0</v>
      </c>
      <c r="T1272" s="104">
        <f t="shared" si="341"/>
        <v>0</v>
      </c>
      <c r="U1272" s="103">
        <v>0</v>
      </c>
      <c r="V1272" s="104">
        <f t="shared" si="342"/>
        <v>0</v>
      </c>
      <c r="W1272" s="103">
        <v>0</v>
      </c>
      <c r="X1272" s="104">
        <f t="shared" si="343"/>
        <v>0</v>
      </c>
      <c r="Y1272" s="103">
        <v>0</v>
      </c>
      <c r="Z1272" s="104">
        <f t="shared" si="344"/>
        <v>0</v>
      </c>
      <c r="AA1272" s="103">
        <v>0</v>
      </c>
      <c r="AB1272" s="105">
        <f t="shared" si="345"/>
        <v>0</v>
      </c>
      <c r="AC1272" s="99">
        <f t="shared" si="348"/>
        <v>3.0720000000000001</v>
      </c>
      <c r="AD1272" s="105">
        <f t="shared" si="346"/>
        <v>9.4276218271541286</v>
      </c>
    </row>
    <row r="1273" spans="1:30" x14ac:dyDescent="0.2">
      <c r="A1273" s="101">
        <v>39987</v>
      </c>
      <c r="B1273" s="113" t="s">
        <v>137</v>
      </c>
      <c r="C1273" s="103">
        <v>0</v>
      </c>
      <c r="D1273" s="104">
        <f t="shared" si="347"/>
        <v>0</v>
      </c>
      <c r="E1273" s="103">
        <v>0</v>
      </c>
      <c r="F1273" s="104">
        <f t="shared" si="334"/>
        <v>0</v>
      </c>
      <c r="G1273" s="103">
        <v>0.65300000000000002</v>
      </c>
      <c r="H1273" s="104">
        <f t="shared" si="339"/>
        <v>2.0039834157329577</v>
      </c>
      <c r="I1273" s="103">
        <v>0.90200000000000002</v>
      </c>
      <c r="J1273" s="104">
        <f t="shared" si="335"/>
        <v>2.7681363568011146</v>
      </c>
      <c r="K1273" s="103">
        <v>0</v>
      </c>
      <c r="L1273" s="104">
        <f t="shared" si="336"/>
        <v>0</v>
      </c>
      <c r="M1273" s="103">
        <v>1.4990000000000001</v>
      </c>
      <c r="N1273" s="104">
        <f t="shared" si="337"/>
        <v>4.6002620829765748</v>
      </c>
      <c r="O1273" s="103">
        <v>0</v>
      </c>
      <c r="P1273" s="104">
        <f t="shared" si="338"/>
        <v>0</v>
      </c>
      <c r="Q1273" s="103">
        <v>0</v>
      </c>
      <c r="R1273" s="104">
        <f t="shared" si="340"/>
        <v>0</v>
      </c>
      <c r="S1273" s="103">
        <v>0</v>
      </c>
      <c r="T1273" s="104">
        <f t="shared" si="341"/>
        <v>0</v>
      </c>
      <c r="U1273" s="103">
        <v>0</v>
      </c>
      <c r="V1273" s="104">
        <f t="shared" si="342"/>
        <v>0</v>
      </c>
      <c r="W1273" s="103">
        <v>0</v>
      </c>
      <c r="X1273" s="104">
        <f t="shared" si="343"/>
        <v>0</v>
      </c>
      <c r="Y1273" s="103">
        <v>0</v>
      </c>
      <c r="Z1273" s="104">
        <f t="shared" si="344"/>
        <v>0</v>
      </c>
      <c r="AA1273" s="103">
        <v>0</v>
      </c>
      <c r="AB1273" s="105">
        <f t="shared" si="345"/>
        <v>0</v>
      </c>
      <c r="AC1273" s="99">
        <f t="shared" si="348"/>
        <v>3.0540000000000003</v>
      </c>
      <c r="AD1273" s="105">
        <f t="shared" si="346"/>
        <v>9.3723818555106497</v>
      </c>
    </row>
    <row r="1274" spans="1:30" x14ac:dyDescent="0.2">
      <c r="A1274" s="101">
        <v>39988</v>
      </c>
      <c r="B1274" s="113" t="s">
        <v>138</v>
      </c>
      <c r="C1274" s="103">
        <v>0</v>
      </c>
      <c r="D1274" s="104">
        <f t="shared" si="347"/>
        <v>0</v>
      </c>
      <c r="E1274" s="103">
        <v>0</v>
      </c>
      <c r="F1274" s="104">
        <f t="shared" si="334"/>
        <v>0</v>
      </c>
      <c r="G1274" s="103">
        <v>0.64700000000000002</v>
      </c>
      <c r="H1274" s="104">
        <f t="shared" si="339"/>
        <v>1.9855700918517973</v>
      </c>
      <c r="I1274" s="103">
        <v>0.89700000000000002</v>
      </c>
      <c r="J1274" s="104">
        <f t="shared" si="335"/>
        <v>2.7527919202334807</v>
      </c>
      <c r="K1274" s="103">
        <v>0</v>
      </c>
      <c r="L1274" s="104">
        <f t="shared" si="336"/>
        <v>0</v>
      </c>
      <c r="M1274" s="103">
        <v>1.4930000000000001</v>
      </c>
      <c r="N1274" s="104">
        <f t="shared" si="337"/>
        <v>4.5818487590954149</v>
      </c>
      <c r="O1274" s="103">
        <v>0</v>
      </c>
      <c r="P1274" s="104">
        <f t="shared" si="338"/>
        <v>0</v>
      </c>
      <c r="Q1274" s="103">
        <v>0</v>
      </c>
      <c r="R1274" s="104">
        <f t="shared" si="340"/>
        <v>0</v>
      </c>
      <c r="S1274" s="103">
        <v>0</v>
      </c>
      <c r="T1274" s="104">
        <f t="shared" si="341"/>
        <v>0</v>
      </c>
      <c r="U1274" s="103">
        <v>0</v>
      </c>
      <c r="V1274" s="104">
        <f t="shared" si="342"/>
        <v>0</v>
      </c>
      <c r="W1274" s="103">
        <v>0</v>
      </c>
      <c r="X1274" s="104">
        <f t="shared" si="343"/>
        <v>0</v>
      </c>
      <c r="Y1274" s="103">
        <v>0</v>
      </c>
      <c r="Z1274" s="104">
        <f t="shared" si="344"/>
        <v>0</v>
      </c>
      <c r="AA1274" s="103">
        <v>0</v>
      </c>
      <c r="AB1274" s="105">
        <f t="shared" si="345"/>
        <v>0</v>
      </c>
      <c r="AC1274" s="99">
        <f t="shared" si="348"/>
        <v>3.0369999999999999</v>
      </c>
      <c r="AD1274" s="105">
        <f t="shared" si="346"/>
        <v>9.3202107711806939</v>
      </c>
    </row>
    <row r="1275" spans="1:30" x14ac:dyDescent="0.2">
      <c r="A1275" s="101">
        <v>39989</v>
      </c>
      <c r="B1275" s="113" t="s">
        <v>139</v>
      </c>
      <c r="C1275" s="103">
        <v>0</v>
      </c>
      <c r="D1275" s="104">
        <f t="shared" si="347"/>
        <v>0</v>
      </c>
      <c r="E1275" s="103">
        <v>0</v>
      </c>
      <c r="F1275" s="104">
        <f t="shared" si="334"/>
        <v>0</v>
      </c>
      <c r="G1275" s="103">
        <v>0.64500000000000002</v>
      </c>
      <c r="H1275" s="104">
        <f t="shared" si="339"/>
        <v>1.9794323172247439</v>
      </c>
      <c r="I1275" s="103">
        <v>0.89400000000000002</v>
      </c>
      <c r="J1275" s="104">
        <f t="shared" si="335"/>
        <v>2.7435852582929008</v>
      </c>
      <c r="K1275" s="103">
        <v>0</v>
      </c>
      <c r="L1275" s="104">
        <f t="shared" si="336"/>
        <v>0</v>
      </c>
      <c r="M1275" s="103">
        <v>1.4890000000000001</v>
      </c>
      <c r="N1275" s="104">
        <f t="shared" si="337"/>
        <v>4.569573209841308</v>
      </c>
      <c r="O1275" s="103">
        <v>0</v>
      </c>
      <c r="P1275" s="104">
        <f t="shared" si="338"/>
        <v>0</v>
      </c>
      <c r="Q1275" s="103">
        <v>0</v>
      </c>
      <c r="R1275" s="104">
        <f t="shared" si="340"/>
        <v>0</v>
      </c>
      <c r="S1275" s="103">
        <v>0</v>
      </c>
      <c r="T1275" s="104">
        <f t="shared" si="341"/>
        <v>0</v>
      </c>
      <c r="U1275" s="103">
        <v>0</v>
      </c>
      <c r="V1275" s="104">
        <f t="shared" si="342"/>
        <v>0</v>
      </c>
      <c r="W1275" s="103">
        <v>0</v>
      </c>
      <c r="X1275" s="104">
        <f t="shared" si="343"/>
        <v>0</v>
      </c>
      <c r="Y1275" s="103">
        <v>0</v>
      </c>
      <c r="Z1275" s="104">
        <f t="shared" si="344"/>
        <v>0</v>
      </c>
      <c r="AA1275" s="103">
        <v>0</v>
      </c>
      <c r="AB1275" s="105">
        <f t="shared" si="345"/>
        <v>0</v>
      </c>
      <c r="AC1275" s="99">
        <f t="shared" si="348"/>
        <v>3.0280000000000005</v>
      </c>
      <c r="AD1275" s="105">
        <f t="shared" si="346"/>
        <v>9.2925907853589536</v>
      </c>
    </row>
    <row r="1276" spans="1:30" x14ac:dyDescent="0.2">
      <c r="A1276" s="101">
        <v>39990</v>
      </c>
      <c r="B1276" s="113" t="s">
        <v>140</v>
      </c>
      <c r="C1276" s="103">
        <v>0</v>
      </c>
      <c r="D1276" s="104">
        <f t="shared" si="347"/>
        <v>0</v>
      </c>
      <c r="E1276" s="103">
        <v>0</v>
      </c>
      <c r="F1276" s="104">
        <f t="shared" si="334"/>
        <v>0</v>
      </c>
      <c r="G1276" s="103">
        <v>0.29899999999999999</v>
      </c>
      <c r="H1276" s="104">
        <f t="shared" si="339"/>
        <v>0.91759730674449369</v>
      </c>
      <c r="I1276" s="103">
        <v>0.71699999999999997</v>
      </c>
      <c r="J1276" s="104">
        <f t="shared" si="335"/>
        <v>2.2003922037986685</v>
      </c>
      <c r="K1276" s="103">
        <v>0</v>
      </c>
      <c r="L1276" s="104">
        <f t="shared" si="336"/>
        <v>0</v>
      </c>
      <c r="M1276" s="103">
        <v>1.4830000000000001</v>
      </c>
      <c r="N1276" s="104">
        <f t="shared" si="337"/>
        <v>4.5511598859601472</v>
      </c>
      <c r="O1276" s="103">
        <v>0</v>
      </c>
      <c r="P1276" s="104">
        <f t="shared" si="338"/>
        <v>0</v>
      </c>
      <c r="Q1276" s="103">
        <v>0</v>
      </c>
      <c r="R1276" s="104">
        <f t="shared" si="340"/>
        <v>0</v>
      </c>
      <c r="S1276" s="103">
        <v>0</v>
      </c>
      <c r="T1276" s="104">
        <f t="shared" si="341"/>
        <v>0</v>
      </c>
      <c r="U1276" s="103">
        <v>0</v>
      </c>
      <c r="V1276" s="104">
        <f t="shared" si="342"/>
        <v>0</v>
      </c>
      <c r="W1276" s="103">
        <v>0</v>
      </c>
      <c r="X1276" s="104">
        <f t="shared" si="343"/>
        <v>0</v>
      </c>
      <c r="Y1276" s="103">
        <v>0</v>
      </c>
      <c r="Z1276" s="104">
        <f t="shared" si="344"/>
        <v>0</v>
      </c>
      <c r="AA1276" s="103">
        <v>0</v>
      </c>
      <c r="AB1276" s="105">
        <f t="shared" si="345"/>
        <v>0</v>
      </c>
      <c r="AC1276" s="99">
        <f t="shared" si="348"/>
        <v>2.4990000000000001</v>
      </c>
      <c r="AD1276" s="105">
        <f t="shared" si="346"/>
        <v>7.6691493965033102</v>
      </c>
    </row>
    <row r="1277" spans="1:30" x14ac:dyDescent="0.2">
      <c r="A1277" s="101">
        <v>39991</v>
      </c>
      <c r="B1277" s="113" t="s">
        <v>141</v>
      </c>
      <c r="C1277" s="103">
        <v>0</v>
      </c>
      <c r="D1277" s="104">
        <f t="shared" si="347"/>
        <v>0</v>
      </c>
      <c r="E1277" s="103">
        <v>0</v>
      </c>
      <c r="F1277" s="104">
        <f t="shared" si="334"/>
        <v>0</v>
      </c>
      <c r="G1277" s="103">
        <v>0</v>
      </c>
      <c r="H1277" s="104">
        <f t="shared" si="339"/>
        <v>0</v>
      </c>
      <c r="I1277" s="103">
        <v>0.90400000000000003</v>
      </c>
      <c r="J1277" s="104">
        <f t="shared" si="335"/>
        <v>2.774274131428168</v>
      </c>
      <c r="K1277" s="103">
        <v>0</v>
      </c>
      <c r="L1277" s="104">
        <f t="shared" si="336"/>
        <v>0</v>
      </c>
      <c r="M1277" s="103">
        <v>1.49</v>
      </c>
      <c r="N1277" s="104">
        <f t="shared" si="337"/>
        <v>4.5726420971548345</v>
      </c>
      <c r="O1277" s="103">
        <v>0</v>
      </c>
      <c r="P1277" s="104">
        <f t="shared" si="338"/>
        <v>0</v>
      </c>
      <c r="Q1277" s="103">
        <v>0</v>
      </c>
      <c r="R1277" s="104">
        <f t="shared" si="340"/>
        <v>0</v>
      </c>
      <c r="S1277" s="103">
        <v>0</v>
      </c>
      <c r="T1277" s="104">
        <f t="shared" si="341"/>
        <v>0</v>
      </c>
      <c r="U1277" s="103">
        <v>0</v>
      </c>
      <c r="V1277" s="104">
        <f t="shared" si="342"/>
        <v>0</v>
      </c>
      <c r="W1277" s="103">
        <v>0</v>
      </c>
      <c r="X1277" s="104">
        <f t="shared" si="343"/>
        <v>0</v>
      </c>
      <c r="Y1277" s="103">
        <v>0</v>
      </c>
      <c r="Z1277" s="104">
        <f t="shared" si="344"/>
        <v>0</v>
      </c>
      <c r="AA1277" s="103">
        <v>0</v>
      </c>
      <c r="AB1277" s="105">
        <f t="shared" si="345"/>
        <v>0</v>
      </c>
      <c r="AC1277" s="99">
        <f t="shared" si="348"/>
        <v>2.3940000000000001</v>
      </c>
      <c r="AD1277" s="105">
        <f t="shared" si="346"/>
        <v>7.3469162285830025</v>
      </c>
    </row>
    <row r="1278" spans="1:30" x14ac:dyDescent="0.2">
      <c r="A1278" s="101">
        <v>39992</v>
      </c>
      <c r="B1278" s="113" t="s">
        <v>142</v>
      </c>
      <c r="C1278" s="103">
        <v>0</v>
      </c>
      <c r="D1278" s="104">
        <f t="shared" si="347"/>
        <v>0</v>
      </c>
      <c r="E1278" s="103">
        <v>0</v>
      </c>
      <c r="F1278" s="104">
        <f t="shared" si="334"/>
        <v>0</v>
      </c>
      <c r="G1278" s="103">
        <v>0</v>
      </c>
      <c r="H1278" s="104">
        <f t="shared" si="339"/>
        <v>0</v>
      </c>
      <c r="I1278" s="103">
        <v>0.90400000000000003</v>
      </c>
      <c r="J1278" s="104">
        <f t="shared" si="335"/>
        <v>2.774274131428168</v>
      </c>
      <c r="K1278" s="103">
        <v>0</v>
      </c>
      <c r="L1278" s="104">
        <f t="shared" si="336"/>
        <v>0</v>
      </c>
      <c r="M1278" s="103">
        <v>1.4890000000000001</v>
      </c>
      <c r="N1278" s="104">
        <f t="shared" si="337"/>
        <v>4.569573209841308</v>
      </c>
      <c r="O1278" s="103">
        <v>0</v>
      </c>
      <c r="P1278" s="104">
        <f t="shared" si="338"/>
        <v>0</v>
      </c>
      <c r="Q1278" s="103">
        <v>0</v>
      </c>
      <c r="R1278" s="104">
        <f t="shared" si="340"/>
        <v>0</v>
      </c>
      <c r="S1278" s="103">
        <v>0</v>
      </c>
      <c r="T1278" s="104">
        <f t="shared" si="341"/>
        <v>0</v>
      </c>
      <c r="U1278" s="103">
        <v>0</v>
      </c>
      <c r="V1278" s="104">
        <f t="shared" si="342"/>
        <v>0</v>
      </c>
      <c r="W1278" s="103">
        <v>0</v>
      </c>
      <c r="X1278" s="104">
        <f t="shared" si="343"/>
        <v>0</v>
      </c>
      <c r="Y1278" s="103">
        <v>0</v>
      </c>
      <c r="Z1278" s="104">
        <f t="shared" si="344"/>
        <v>0</v>
      </c>
      <c r="AA1278" s="103">
        <v>0</v>
      </c>
      <c r="AB1278" s="105">
        <f t="shared" si="345"/>
        <v>0</v>
      </c>
      <c r="AC1278" s="99">
        <f t="shared" si="348"/>
        <v>2.3930000000000002</v>
      </c>
      <c r="AD1278" s="105">
        <f t="shared" si="346"/>
        <v>7.3438473412694769</v>
      </c>
    </row>
    <row r="1279" spans="1:30" x14ac:dyDescent="0.2">
      <c r="A1279" s="101">
        <v>39993</v>
      </c>
      <c r="B1279" s="113" t="s">
        <v>143</v>
      </c>
      <c r="C1279" s="103">
        <v>0</v>
      </c>
      <c r="D1279" s="104">
        <f t="shared" si="347"/>
        <v>0</v>
      </c>
      <c r="E1279" s="103">
        <v>0</v>
      </c>
      <c r="F1279" s="104">
        <f t="shared" si="334"/>
        <v>0</v>
      </c>
      <c r="G1279" s="103">
        <v>0</v>
      </c>
      <c r="H1279" s="104">
        <f t="shared" si="339"/>
        <v>0</v>
      </c>
      <c r="I1279" s="103">
        <v>0.90300000000000002</v>
      </c>
      <c r="J1279" s="104">
        <f t="shared" si="335"/>
        <v>2.7712052441146415</v>
      </c>
      <c r="K1279" s="103">
        <v>0</v>
      </c>
      <c r="L1279" s="104">
        <f t="shared" si="336"/>
        <v>0</v>
      </c>
      <c r="M1279" s="103">
        <v>1.4890000000000001</v>
      </c>
      <c r="N1279" s="104">
        <f t="shared" si="337"/>
        <v>4.569573209841308</v>
      </c>
      <c r="O1279" s="103">
        <v>0.112</v>
      </c>
      <c r="P1279" s="104">
        <f t="shared" si="338"/>
        <v>0.34371537911499428</v>
      </c>
      <c r="Q1279" s="103">
        <v>0</v>
      </c>
      <c r="R1279" s="104">
        <f t="shared" si="340"/>
        <v>0</v>
      </c>
      <c r="S1279" s="103">
        <v>0</v>
      </c>
      <c r="T1279" s="104">
        <f t="shared" si="341"/>
        <v>0</v>
      </c>
      <c r="U1279" s="103">
        <v>0</v>
      </c>
      <c r="V1279" s="104">
        <f t="shared" si="342"/>
        <v>0</v>
      </c>
      <c r="W1279" s="103">
        <v>0</v>
      </c>
      <c r="X1279" s="104">
        <f t="shared" si="343"/>
        <v>0</v>
      </c>
      <c r="Y1279" s="103">
        <v>0</v>
      </c>
      <c r="Z1279" s="104">
        <f t="shared" si="344"/>
        <v>0</v>
      </c>
      <c r="AA1279" s="103">
        <v>0</v>
      </c>
      <c r="AB1279" s="105">
        <f t="shared" si="345"/>
        <v>0</v>
      </c>
      <c r="AC1279" s="99">
        <f t="shared" si="348"/>
        <v>2.5040000000000004</v>
      </c>
      <c r="AD1279" s="105">
        <f t="shared" si="346"/>
        <v>7.6844938330709445</v>
      </c>
    </row>
    <row r="1280" spans="1:30" x14ac:dyDescent="0.2">
      <c r="A1280" s="101">
        <v>39994</v>
      </c>
      <c r="B1280" s="113" t="s">
        <v>144</v>
      </c>
      <c r="C1280" s="103">
        <v>0</v>
      </c>
      <c r="D1280" s="104">
        <f t="shared" si="347"/>
        <v>0</v>
      </c>
      <c r="E1280" s="103">
        <v>0</v>
      </c>
      <c r="F1280" s="104">
        <f t="shared" si="334"/>
        <v>0</v>
      </c>
      <c r="G1280" s="103">
        <v>0</v>
      </c>
      <c r="H1280" s="104">
        <f t="shared" si="339"/>
        <v>0</v>
      </c>
      <c r="I1280" s="103">
        <v>0.89</v>
      </c>
      <c r="J1280" s="104">
        <f t="shared" si="335"/>
        <v>2.7313097090387939</v>
      </c>
      <c r="K1280" s="103">
        <v>0</v>
      </c>
      <c r="L1280" s="104">
        <f t="shared" si="336"/>
        <v>0</v>
      </c>
      <c r="M1280" s="103">
        <v>1.4610000000000001</v>
      </c>
      <c r="N1280" s="104">
        <f t="shared" si="337"/>
        <v>4.4836443650625597</v>
      </c>
      <c r="O1280" s="103">
        <v>0</v>
      </c>
      <c r="P1280" s="104">
        <f t="shared" si="338"/>
        <v>0</v>
      </c>
      <c r="Q1280" s="103">
        <v>0</v>
      </c>
      <c r="R1280" s="104">
        <f t="shared" si="340"/>
        <v>0</v>
      </c>
      <c r="S1280" s="103">
        <v>0</v>
      </c>
      <c r="T1280" s="104">
        <f t="shared" si="341"/>
        <v>0</v>
      </c>
      <c r="U1280" s="103">
        <v>0</v>
      </c>
      <c r="V1280" s="104">
        <f t="shared" si="342"/>
        <v>0</v>
      </c>
      <c r="W1280" s="103">
        <v>0</v>
      </c>
      <c r="X1280" s="104">
        <f t="shared" si="343"/>
        <v>0</v>
      </c>
      <c r="Y1280" s="103">
        <v>0</v>
      </c>
      <c r="Z1280" s="104">
        <f t="shared" si="344"/>
        <v>0</v>
      </c>
      <c r="AA1280" s="103">
        <v>0</v>
      </c>
      <c r="AB1280" s="105">
        <f t="shared" si="345"/>
        <v>0</v>
      </c>
      <c r="AC1280" s="99">
        <f t="shared" si="348"/>
        <v>2.351</v>
      </c>
      <c r="AD1280" s="105">
        <f t="shared" si="346"/>
        <v>7.2149540741013531</v>
      </c>
    </row>
    <row r="1281" spans="1:30" x14ac:dyDescent="0.2">
      <c r="A1281" s="101">
        <v>39995</v>
      </c>
      <c r="B1281" s="113" t="s">
        <v>54</v>
      </c>
      <c r="C1281" s="103">
        <v>0</v>
      </c>
      <c r="D1281" s="104">
        <f t="shared" si="347"/>
        <v>0</v>
      </c>
      <c r="E1281" s="103">
        <v>0</v>
      </c>
      <c r="F1281" s="104">
        <f t="shared" si="334"/>
        <v>0</v>
      </c>
      <c r="G1281" s="103">
        <v>0</v>
      </c>
      <c r="H1281" s="104">
        <f t="shared" si="339"/>
        <v>0</v>
      </c>
      <c r="I1281" s="103">
        <v>0.91</v>
      </c>
      <c r="J1281" s="104">
        <f t="shared" si="335"/>
        <v>2.7926874553093284</v>
      </c>
      <c r="K1281" s="103">
        <v>0</v>
      </c>
      <c r="L1281" s="104">
        <f t="shared" si="336"/>
        <v>0</v>
      </c>
      <c r="M1281" s="103">
        <v>1.4910000000000001</v>
      </c>
      <c r="N1281" s="104">
        <f t="shared" si="337"/>
        <v>4.575710984468361</v>
      </c>
      <c r="O1281" s="103">
        <v>0</v>
      </c>
      <c r="P1281" s="104">
        <f t="shared" si="338"/>
        <v>0</v>
      </c>
      <c r="Q1281" s="103">
        <v>0</v>
      </c>
      <c r="R1281" s="104">
        <f t="shared" si="340"/>
        <v>0</v>
      </c>
      <c r="S1281" s="103">
        <v>0</v>
      </c>
      <c r="T1281" s="104">
        <f t="shared" si="341"/>
        <v>0</v>
      </c>
      <c r="U1281" s="103">
        <v>0</v>
      </c>
      <c r="V1281" s="104">
        <f t="shared" si="342"/>
        <v>0</v>
      </c>
      <c r="W1281" s="103">
        <v>0</v>
      </c>
      <c r="X1281" s="104">
        <f t="shared" si="343"/>
        <v>0</v>
      </c>
      <c r="Y1281" s="103">
        <v>0</v>
      </c>
      <c r="Z1281" s="104">
        <f t="shared" si="344"/>
        <v>0</v>
      </c>
      <c r="AA1281" s="103">
        <v>0</v>
      </c>
      <c r="AB1281" s="105">
        <f t="shared" si="345"/>
        <v>0</v>
      </c>
      <c r="AC1281" s="99">
        <f t="shared" si="348"/>
        <v>2.4010000000000002</v>
      </c>
      <c r="AD1281" s="105">
        <f t="shared" si="346"/>
        <v>7.3683984397776916</v>
      </c>
    </row>
    <row r="1282" spans="1:30" x14ac:dyDescent="0.2">
      <c r="A1282" s="101">
        <v>39996</v>
      </c>
      <c r="B1282" s="113" t="s">
        <v>55</v>
      </c>
      <c r="C1282" s="103">
        <v>0</v>
      </c>
      <c r="D1282" s="104">
        <f t="shared" si="347"/>
        <v>0</v>
      </c>
      <c r="E1282" s="103">
        <v>0</v>
      </c>
      <c r="F1282" s="104">
        <f t="shared" si="334"/>
        <v>0</v>
      </c>
      <c r="G1282" s="103">
        <v>0</v>
      </c>
      <c r="H1282" s="104">
        <f t="shared" si="339"/>
        <v>0</v>
      </c>
      <c r="I1282" s="103">
        <v>0.90800000000000003</v>
      </c>
      <c r="J1282" s="104">
        <f t="shared" si="335"/>
        <v>2.7865496806822749</v>
      </c>
      <c r="K1282" s="103">
        <v>0</v>
      </c>
      <c r="L1282" s="104">
        <f t="shared" si="336"/>
        <v>0</v>
      </c>
      <c r="M1282" s="103">
        <v>1.4910000000000001</v>
      </c>
      <c r="N1282" s="104">
        <f t="shared" si="337"/>
        <v>4.575710984468361</v>
      </c>
      <c r="O1282" s="103">
        <v>0</v>
      </c>
      <c r="P1282" s="104">
        <f t="shared" si="338"/>
        <v>0</v>
      </c>
      <c r="Q1282" s="103">
        <v>0</v>
      </c>
      <c r="R1282" s="104">
        <f t="shared" si="340"/>
        <v>0</v>
      </c>
      <c r="S1282" s="103">
        <v>0</v>
      </c>
      <c r="T1282" s="104">
        <f t="shared" si="341"/>
        <v>0</v>
      </c>
      <c r="U1282" s="103">
        <v>0</v>
      </c>
      <c r="V1282" s="104">
        <f t="shared" si="342"/>
        <v>0</v>
      </c>
      <c r="W1282" s="103">
        <v>0</v>
      </c>
      <c r="X1282" s="104">
        <f t="shared" si="343"/>
        <v>0</v>
      </c>
      <c r="Y1282" s="103">
        <v>0</v>
      </c>
      <c r="Z1282" s="104">
        <f t="shared" si="344"/>
        <v>0</v>
      </c>
      <c r="AA1282" s="103">
        <v>0</v>
      </c>
      <c r="AB1282" s="105">
        <f t="shared" si="345"/>
        <v>0</v>
      </c>
      <c r="AC1282" s="99">
        <f t="shared" si="348"/>
        <v>2.399</v>
      </c>
      <c r="AD1282" s="105">
        <f t="shared" si="346"/>
        <v>7.3622606651506359</v>
      </c>
    </row>
    <row r="1283" spans="1:30" x14ac:dyDescent="0.2">
      <c r="A1283" s="101">
        <v>39997</v>
      </c>
      <c r="B1283" s="113" t="s">
        <v>56</v>
      </c>
      <c r="C1283" s="103">
        <v>0</v>
      </c>
      <c r="D1283" s="104">
        <f t="shared" si="347"/>
        <v>0</v>
      </c>
      <c r="E1283" s="103">
        <v>0</v>
      </c>
      <c r="F1283" s="104">
        <f t="shared" si="334"/>
        <v>0</v>
      </c>
      <c r="G1283" s="103">
        <v>0</v>
      </c>
      <c r="H1283" s="104">
        <f t="shared" si="339"/>
        <v>0</v>
      </c>
      <c r="I1283" s="103">
        <v>0.90800000000000003</v>
      </c>
      <c r="J1283" s="104">
        <f t="shared" si="335"/>
        <v>2.7865496806822749</v>
      </c>
      <c r="K1283" s="103">
        <v>0</v>
      </c>
      <c r="L1283" s="104">
        <f t="shared" si="336"/>
        <v>0</v>
      </c>
      <c r="M1283" s="103">
        <v>1.488</v>
      </c>
      <c r="N1283" s="104">
        <f t="shared" si="337"/>
        <v>4.5665043225277815</v>
      </c>
      <c r="O1283" s="103">
        <v>0</v>
      </c>
      <c r="P1283" s="104">
        <f t="shared" si="338"/>
        <v>0</v>
      </c>
      <c r="Q1283" s="103">
        <v>0</v>
      </c>
      <c r="R1283" s="104">
        <f t="shared" si="340"/>
        <v>0</v>
      </c>
      <c r="S1283" s="103">
        <v>0</v>
      </c>
      <c r="T1283" s="104">
        <f t="shared" si="341"/>
        <v>0</v>
      </c>
      <c r="U1283" s="103">
        <v>0</v>
      </c>
      <c r="V1283" s="104">
        <f t="shared" si="342"/>
        <v>0</v>
      </c>
      <c r="W1283" s="103">
        <v>0</v>
      </c>
      <c r="X1283" s="104">
        <f t="shared" si="343"/>
        <v>0</v>
      </c>
      <c r="Y1283" s="103">
        <v>0</v>
      </c>
      <c r="Z1283" s="104">
        <f t="shared" si="344"/>
        <v>0</v>
      </c>
      <c r="AA1283" s="103">
        <v>0</v>
      </c>
      <c r="AB1283" s="105">
        <f t="shared" si="345"/>
        <v>0</v>
      </c>
      <c r="AC1283" s="99">
        <f t="shared" si="348"/>
        <v>2.3959999999999999</v>
      </c>
      <c r="AD1283" s="105">
        <f t="shared" si="346"/>
        <v>7.3530540032100564</v>
      </c>
    </row>
    <row r="1284" spans="1:30" x14ac:dyDescent="0.2">
      <c r="A1284" s="101">
        <v>39998</v>
      </c>
      <c r="B1284" s="113" t="s">
        <v>57</v>
      </c>
      <c r="C1284" s="103">
        <v>0</v>
      </c>
      <c r="D1284" s="104">
        <f t="shared" si="347"/>
        <v>0</v>
      </c>
      <c r="E1284" s="103">
        <v>0</v>
      </c>
      <c r="F1284" s="104">
        <f t="shared" si="334"/>
        <v>0</v>
      </c>
      <c r="G1284" s="103">
        <v>0</v>
      </c>
      <c r="H1284" s="104">
        <f t="shared" si="339"/>
        <v>0</v>
      </c>
      <c r="I1284" s="103">
        <v>0.90600000000000003</v>
      </c>
      <c r="J1284" s="104">
        <f t="shared" si="335"/>
        <v>2.7804119060552215</v>
      </c>
      <c r="K1284" s="103">
        <v>0</v>
      </c>
      <c r="L1284" s="104">
        <f t="shared" si="336"/>
        <v>0</v>
      </c>
      <c r="M1284" s="103">
        <v>1.4910000000000001</v>
      </c>
      <c r="N1284" s="104">
        <f t="shared" si="337"/>
        <v>4.575710984468361</v>
      </c>
      <c r="O1284" s="103">
        <v>0</v>
      </c>
      <c r="P1284" s="104">
        <f t="shared" si="338"/>
        <v>0</v>
      </c>
      <c r="Q1284" s="103">
        <v>0</v>
      </c>
      <c r="R1284" s="104">
        <f t="shared" si="340"/>
        <v>0</v>
      </c>
      <c r="S1284" s="103">
        <v>0</v>
      </c>
      <c r="T1284" s="104">
        <f t="shared" si="341"/>
        <v>0</v>
      </c>
      <c r="U1284" s="103">
        <v>0</v>
      </c>
      <c r="V1284" s="104">
        <f t="shared" si="342"/>
        <v>0</v>
      </c>
      <c r="W1284" s="103">
        <v>0</v>
      </c>
      <c r="X1284" s="104">
        <f t="shared" si="343"/>
        <v>0</v>
      </c>
      <c r="Y1284" s="103">
        <v>0</v>
      </c>
      <c r="Z1284" s="104">
        <f t="shared" si="344"/>
        <v>0</v>
      </c>
      <c r="AA1284" s="103">
        <v>0</v>
      </c>
      <c r="AB1284" s="105">
        <f t="shared" si="345"/>
        <v>0</v>
      </c>
      <c r="AC1284" s="99">
        <f t="shared" si="348"/>
        <v>2.3970000000000002</v>
      </c>
      <c r="AD1284" s="105">
        <f t="shared" si="346"/>
        <v>7.3561228905235847</v>
      </c>
    </row>
    <row r="1285" spans="1:30" x14ac:dyDescent="0.2">
      <c r="A1285" s="101">
        <v>39999</v>
      </c>
      <c r="B1285" s="113" t="s">
        <v>58</v>
      </c>
      <c r="C1285" s="103">
        <v>0</v>
      </c>
      <c r="D1285" s="104">
        <f t="shared" si="347"/>
        <v>0</v>
      </c>
      <c r="E1285" s="103">
        <v>0</v>
      </c>
      <c r="F1285" s="104">
        <f t="shared" si="334"/>
        <v>0</v>
      </c>
      <c r="G1285" s="103">
        <v>0</v>
      </c>
      <c r="H1285" s="104">
        <f t="shared" si="339"/>
        <v>0</v>
      </c>
      <c r="I1285" s="103">
        <v>0.90600000000000003</v>
      </c>
      <c r="J1285" s="104">
        <f t="shared" si="335"/>
        <v>2.7804119060552215</v>
      </c>
      <c r="K1285" s="103">
        <v>0</v>
      </c>
      <c r="L1285" s="104">
        <f t="shared" si="336"/>
        <v>0</v>
      </c>
      <c r="M1285" s="103">
        <v>1.4870000000000001</v>
      </c>
      <c r="N1285" s="104">
        <f t="shared" si="337"/>
        <v>4.5634354352142541</v>
      </c>
      <c r="O1285" s="103">
        <v>0</v>
      </c>
      <c r="P1285" s="104">
        <f t="shared" si="338"/>
        <v>0</v>
      </c>
      <c r="Q1285" s="103">
        <v>0</v>
      </c>
      <c r="R1285" s="104">
        <f t="shared" si="340"/>
        <v>0</v>
      </c>
      <c r="S1285" s="103">
        <v>0</v>
      </c>
      <c r="T1285" s="104">
        <f t="shared" si="341"/>
        <v>0</v>
      </c>
      <c r="U1285" s="103">
        <v>0</v>
      </c>
      <c r="V1285" s="104">
        <f t="shared" si="342"/>
        <v>0</v>
      </c>
      <c r="W1285" s="103">
        <v>0</v>
      </c>
      <c r="X1285" s="104">
        <f t="shared" si="343"/>
        <v>0</v>
      </c>
      <c r="Y1285" s="103">
        <v>0</v>
      </c>
      <c r="Z1285" s="104">
        <f t="shared" si="344"/>
        <v>0</v>
      </c>
      <c r="AA1285" s="103">
        <v>0</v>
      </c>
      <c r="AB1285" s="105">
        <f t="shared" si="345"/>
        <v>0</v>
      </c>
      <c r="AC1285" s="99">
        <f t="shared" si="348"/>
        <v>2.3930000000000002</v>
      </c>
      <c r="AD1285" s="105">
        <f t="shared" si="346"/>
        <v>7.3438473412694769</v>
      </c>
    </row>
    <row r="1286" spans="1:30" x14ac:dyDescent="0.2">
      <c r="A1286" s="101">
        <v>40000</v>
      </c>
      <c r="B1286" s="113" t="s">
        <v>59</v>
      </c>
      <c r="C1286" s="103">
        <v>0</v>
      </c>
      <c r="D1286" s="104">
        <f t="shared" si="347"/>
        <v>0</v>
      </c>
      <c r="E1286" s="103">
        <v>0</v>
      </c>
      <c r="F1286" s="104">
        <f t="shared" si="334"/>
        <v>0</v>
      </c>
      <c r="G1286" s="103">
        <v>0</v>
      </c>
      <c r="H1286" s="104">
        <f t="shared" si="339"/>
        <v>0</v>
      </c>
      <c r="I1286" s="103">
        <v>0.90600000000000003</v>
      </c>
      <c r="J1286" s="104">
        <f t="shared" si="335"/>
        <v>2.7804119060552215</v>
      </c>
      <c r="K1286" s="103">
        <v>0</v>
      </c>
      <c r="L1286" s="104">
        <f t="shared" si="336"/>
        <v>0</v>
      </c>
      <c r="M1286" s="103">
        <v>1.488</v>
      </c>
      <c r="N1286" s="104">
        <f t="shared" si="337"/>
        <v>4.5665043225277815</v>
      </c>
      <c r="O1286" s="103">
        <v>0</v>
      </c>
      <c r="P1286" s="104">
        <f t="shared" si="338"/>
        <v>0</v>
      </c>
      <c r="Q1286" s="103">
        <v>0</v>
      </c>
      <c r="R1286" s="104">
        <f t="shared" si="340"/>
        <v>0</v>
      </c>
      <c r="S1286" s="103">
        <v>0</v>
      </c>
      <c r="T1286" s="104">
        <f t="shared" si="341"/>
        <v>0</v>
      </c>
      <c r="U1286" s="103">
        <v>0</v>
      </c>
      <c r="V1286" s="104">
        <f t="shared" si="342"/>
        <v>0</v>
      </c>
      <c r="W1286" s="103">
        <v>0</v>
      </c>
      <c r="X1286" s="104">
        <f t="shared" si="343"/>
        <v>0</v>
      </c>
      <c r="Y1286" s="103">
        <v>0</v>
      </c>
      <c r="Z1286" s="104">
        <f t="shared" si="344"/>
        <v>0</v>
      </c>
      <c r="AA1286" s="103">
        <v>0</v>
      </c>
      <c r="AB1286" s="105">
        <f t="shared" si="345"/>
        <v>0</v>
      </c>
      <c r="AC1286" s="99">
        <f t="shared" si="348"/>
        <v>2.3940000000000001</v>
      </c>
      <c r="AD1286" s="105">
        <f t="shared" si="346"/>
        <v>7.3469162285830025</v>
      </c>
    </row>
    <row r="1287" spans="1:30" x14ac:dyDescent="0.2">
      <c r="A1287" s="101">
        <v>40001</v>
      </c>
      <c r="B1287" s="113" t="s">
        <v>60</v>
      </c>
      <c r="C1287" s="103">
        <v>0</v>
      </c>
      <c r="D1287" s="104">
        <f t="shared" si="347"/>
        <v>0</v>
      </c>
      <c r="E1287" s="103">
        <v>0</v>
      </c>
      <c r="F1287" s="104">
        <f t="shared" si="334"/>
        <v>0</v>
      </c>
      <c r="G1287" s="103">
        <v>0</v>
      </c>
      <c r="H1287" s="104">
        <f t="shared" si="339"/>
        <v>0</v>
      </c>
      <c r="I1287" s="103">
        <v>0.90500000000000003</v>
      </c>
      <c r="J1287" s="104">
        <f t="shared" si="335"/>
        <v>2.777343018741695</v>
      </c>
      <c r="K1287" s="103">
        <v>0</v>
      </c>
      <c r="L1287" s="104">
        <f t="shared" si="336"/>
        <v>0</v>
      </c>
      <c r="M1287" s="103">
        <v>1.488</v>
      </c>
      <c r="N1287" s="104">
        <f t="shared" si="337"/>
        <v>4.5665043225277815</v>
      </c>
      <c r="O1287" s="103">
        <v>0</v>
      </c>
      <c r="P1287" s="104">
        <f t="shared" si="338"/>
        <v>0</v>
      </c>
      <c r="Q1287" s="103">
        <v>0</v>
      </c>
      <c r="R1287" s="104">
        <f t="shared" si="340"/>
        <v>0</v>
      </c>
      <c r="S1287" s="103">
        <v>0</v>
      </c>
      <c r="T1287" s="104">
        <f t="shared" si="341"/>
        <v>0</v>
      </c>
      <c r="U1287" s="103">
        <v>0</v>
      </c>
      <c r="V1287" s="104">
        <f t="shared" si="342"/>
        <v>0</v>
      </c>
      <c r="W1287" s="103">
        <v>0</v>
      </c>
      <c r="X1287" s="104">
        <f t="shared" si="343"/>
        <v>0</v>
      </c>
      <c r="Y1287" s="103">
        <v>0</v>
      </c>
      <c r="Z1287" s="104">
        <f t="shared" si="344"/>
        <v>0</v>
      </c>
      <c r="AA1287" s="103">
        <v>0</v>
      </c>
      <c r="AB1287" s="105">
        <f t="shared" si="345"/>
        <v>0</v>
      </c>
      <c r="AC1287" s="99">
        <f t="shared" si="348"/>
        <v>2.3929999999999998</v>
      </c>
      <c r="AD1287" s="105">
        <f t="shared" si="346"/>
        <v>7.343847341269476</v>
      </c>
    </row>
    <row r="1288" spans="1:30" x14ac:dyDescent="0.2">
      <c r="A1288" s="101">
        <v>40002</v>
      </c>
      <c r="B1288" s="113" t="s">
        <v>61</v>
      </c>
      <c r="C1288" s="103">
        <v>0</v>
      </c>
      <c r="D1288" s="104">
        <f t="shared" si="347"/>
        <v>0</v>
      </c>
      <c r="E1288" s="103">
        <v>0</v>
      </c>
      <c r="F1288" s="104">
        <f t="shared" si="334"/>
        <v>0</v>
      </c>
      <c r="G1288" s="103">
        <v>0</v>
      </c>
      <c r="H1288" s="104">
        <f t="shared" si="339"/>
        <v>0</v>
      </c>
      <c r="I1288" s="103">
        <v>0.90400000000000003</v>
      </c>
      <c r="J1288" s="104">
        <f t="shared" si="335"/>
        <v>2.774274131428168</v>
      </c>
      <c r="K1288" s="103">
        <v>0</v>
      </c>
      <c r="L1288" s="104">
        <f t="shared" si="336"/>
        <v>0</v>
      </c>
      <c r="M1288" s="103">
        <v>1.4870000000000001</v>
      </c>
      <c r="N1288" s="104">
        <f t="shared" si="337"/>
        <v>4.5634354352142541</v>
      </c>
      <c r="O1288" s="103">
        <v>0.60499999999999998</v>
      </c>
      <c r="P1288" s="104">
        <f t="shared" si="338"/>
        <v>1.8566768246836745</v>
      </c>
      <c r="Q1288" s="103">
        <v>0</v>
      </c>
      <c r="R1288" s="104">
        <f t="shared" si="340"/>
        <v>0</v>
      </c>
      <c r="S1288" s="103">
        <v>0</v>
      </c>
      <c r="T1288" s="104">
        <f t="shared" si="341"/>
        <v>0</v>
      </c>
      <c r="U1288" s="103">
        <v>0</v>
      </c>
      <c r="V1288" s="104">
        <f t="shared" si="342"/>
        <v>0</v>
      </c>
      <c r="W1288" s="103">
        <v>0</v>
      </c>
      <c r="X1288" s="104">
        <f t="shared" si="343"/>
        <v>0</v>
      </c>
      <c r="Y1288" s="103">
        <v>0</v>
      </c>
      <c r="Z1288" s="104">
        <f t="shared" si="344"/>
        <v>0</v>
      </c>
      <c r="AA1288" s="103">
        <v>0</v>
      </c>
      <c r="AB1288" s="105">
        <f t="shared" si="345"/>
        <v>0</v>
      </c>
      <c r="AC1288" s="99">
        <f t="shared" si="348"/>
        <v>2.996</v>
      </c>
      <c r="AD1288" s="105">
        <f t="shared" si="346"/>
        <v>9.1943863913260966</v>
      </c>
    </row>
    <row r="1289" spans="1:30" x14ac:dyDescent="0.2">
      <c r="A1289" s="101">
        <v>40003</v>
      </c>
      <c r="B1289" s="113" t="s">
        <v>62</v>
      </c>
      <c r="C1289" s="103">
        <v>0</v>
      </c>
      <c r="D1289" s="104">
        <f t="shared" si="347"/>
        <v>0</v>
      </c>
      <c r="E1289" s="103">
        <v>0</v>
      </c>
      <c r="F1289" s="104">
        <f t="shared" si="334"/>
        <v>0</v>
      </c>
      <c r="G1289" s="103">
        <v>0</v>
      </c>
      <c r="H1289" s="104">
        <f t="shared" si="339"/>
        <v>0</v>
      </c>
      <c r="I1289" s="103">
        <v>0.90200000000000002</v>
      </c>
      <c r="J1289" s="104">
        <f t="shared" si="335"/>
        <v>2.7681363568011146</v>
      </c>
      <c r="K1289" s="103">
        <v>0</v>
      </c>
      <c r="L1289" s="104">
        <f t="shared" si="336"/>
        <v>0</v>
      </c>
      <c r="M1289" s="103">
        <v>1.4850000000000001</v>
      </c>
      <c r="N1289" s="104">
        <f t="shared" si="337"/>
        <v>4.5572976605872011</v>
      </c>
      <c r="O1289" s="103">
        <v>1.3680000000000001</v>
      </c>
      <c r="P1289" s="104">
        <f t="shared" si="338"/>
        <v>4.1982378449045727</v>
      </c>
      <c r="Q1289" s="103">
        <v>0</v>
      </c>
      <c r="R1289" s="104">
        <f t="shared" si="340"/>
        <v>0</v>
      </c>
      <c r="S1289" s="103">
        <v>0</v>
      </c>
      <c r="T1289" s="104">
        <f t="shared" si="341"/>
        <v>0</v>
      </c>
      <c r="U1289" s="103">
        <v>0</v>
      </c>
      <c r="V1289" s="104">
        <f t="shared" si="342"/>
        <v>0</v>
      </c>
      <c r="W1289" s="103">
        <v>0</v>
      </c>
      <c r="X1289" s="104">
        <f t="shared" si="343"/>
        <v>0</v>
      </c>
      <c r="Y1289" s="103">
        <v>0</v>
      </c>
      <c r="Z1289" s="104">
        <f t="shared" si="344"/>
        <v>0</v>
      </c>
      <c r="AA1289" s="103">
        <v>0</v>
      </c>
      <c r="AB1289" s="105">
        <f t="shared" si="345"/>
        <v>0</v>
      </c>
      <c r="AC1289" s="99">
        <f t="shared" si="348"/>
        <v>3.7549999999999999</v>
      </c>
      <c r="AD1289" s="105">
        <f t="shared" si="346"/>
        <v>11.523671862292888</v>
      </c>
    </row>
    <row r="1290" spans="1:30" x14ac:dyDescent="0.2">
      <c r="A1290" s="101">
        <v>40004</v>
      </c>
      <c r="B1290" s="113" t="s">
        <v>63</v>
      </c>
      <c r="C1290" s="103">
        <v>0</v>
      </c>
      <c r="D1290" s="104">
        <f t="shared" si="347"/>
        <v>0</v>
      </c>
      <c r="E1290" s="103">
        <v>0</v>
      </c>
      <c r="F1290" s="104">
        <f t="shared" si="334"/>
        <v>0</v>
      </c>
      <c r="G1290" s="103">
        <v>0</v>
      </c>
      <c r="H1290" s="104">
        <f t="shared" si="339"/>
        <v>0</v>
      </c>
      <c r="I1290" s="103">
        <v>0.89700000000000002</v>
      </c>
      <c r="J1290" s="104">
        <f t="shared" si="335"/>
        <v>2.7527919202334807</v>
      </c>
      <c r="K1290" s="103">
        <v>0</v>
      </c>
      <c r="L1290" s="104">
        <f t="shared" si="336"/>
        <v>0</v>
      </c>
      <c r="M1290" s="103">
        <v>1.4830000000000001</v>
      </c>
      <c r="N1290" s="104">
        <f t="shared" si="337"/>
        <v>4.5511598859601472</v>
      </c>
      <c r="O1290" s="103">
        <v>1.365</v>
      </c>
      <c r="P1290" s="104">
        <f t="shared" si="338"/>
        <v>4.1890311829639924</v>
      </c>
      <c r="Q1290" s="103">
        <v>0</v>
      </c>
      <c r="R1290" s="104">
        <f t="shared" si="340"/>
        <v>0</v>
      </c>
      <c r="S1290" s="103">
        <v>0</v>
      </c>
      <c r="T1290" s="104">
        <f t="shared" si="341"/>
        <v>0</v>
      </c>
      <c r="U1290" s="103">
        <v>0</v>
      </c>
      <c r="V1290" s="104">
        <f t="shared" si="342"/>
        <v>0</v>
      </c>
      <c r="W1290" s="103">
        <v>0</v>
      </c>
      <c r="X1290" s="104">
        <f t="shared" si="343"/>
        <v>0</v>
      </c>
      <c r="Y1290" s="103">
        <v>0</v>
      </c>
      <c r="Z1290" s="104">
        <f t="shared" si="344"/>
        <v>0</v>
      </c>
      <c r="AA1290" s="103">
        <v>0</v>
      </c>
      <c r="AB1290" s="105">
        <f t="shared" si="345"/>
        <v>0</v>
      </c>
      <c r="AC1290" s="99">
        <f t="shared" si="348"/>
        <v>3.7450000000000001</v>
      </c>
      <c r="AD1290" s="105">
        <f t="shared" si="346"/>
        <v>11.492982989157621</v>
      </c>
    </row>
    <row r="1291" spans="1:30" x14ac:dyDescent="0.2">
      <c r="A1291" s="101">
        <v>40005</v>
      </c>
      <c r="B1291" s="113" t="s">
        <v>64</v>
      </c>
      <c r="C1291" s="103">
        <v>0</v>
      </c>
      <c r="D1291" s="104">
        <f t="shared" si="347"/>
        <v>0</v>
      </c>
      <c r="E1291" s="103">
        <v>0</v>
      </c>
      <c r="F1291" s="104">
        <f t="shared" si="334"/>
        <v>0</v>
      </c>
      <c r="G1291" s="103">
        <v>0</v>
      </c>
      <c r="H1291" s="104">
        <f t="shared" si="339"/>
        <v>0</v>
      </c>
      <c r="I1291" s="103">
        <v>0.89400000000000002</v>
      </c>
      <c r="J1291" s="104">
        <f t="shared" si="335"/>
        <v>2.7435852582929008</v>
      </c>
      <c r="K1291" s="103">
        <v>0</v>
      </c>
      <c r="L1291" s="104">
        <f t="shared" si="336"/>
        <v>0</v>
      </c>
      <c r="M1291" s="103">
        <v>1.4790000000000001</v>
      </c>
      <c r="N1291" s="104">
        <f t="shared" si="337"/>
        <v>4.5388843367060403</v>
      </c>
      <c r="O1291" s="103">
        <v>1.36</v>
      </c>
      <c r="P1291" s="104">
        <f t="shared" si="338"/>
        <v>4.1736867463963589</v>
      </c>
      <c r="Q1291" s="103">
        <v>0</v>
      </c>
      <c r="R1291" s="104">
        <f t="shared" si="340"/>
        <v>0</v>
      </c>
      <c r="S1291" s="103">
        <v>0</v>
      </c>
      <c r="T1291" s="104">
        <f t="shared" si="341"/>
        <v>0</v>
      </c>
      <c r="U1291" s="103">
        <v>0</v>
      </c>
      <c r="V1291" s="104">
        <f t="shared" si="342"/>
        <v>0</v>
      </c>
      <c r="W1291" s="103">
        <v>0</v>
      </c>
      <c r="X1291" s="104">
        <f t="shared" si="343"/>
        <v>0</v>
      </c>
      <c r="Y1291" s="103">
        <v>0</v>
      </c>
      <c r="Z1291" s="104">
        <f t="shared" si="344"/>
        <v>0</v>
      </c>
      <c r="AA1291" s="103">
        <v>0</v>
      </c>
      <c r="AB1291" s="105">
        <f t="shared" si="345"/>
        <v>0</v>
      </c>
      <c r="AC1291" s="99">
        <f t="shared" si="348"/>
        <v>3.7330000000000005</v>
      </c>
      <c r="AD1291" s="105">
        <f t="shared" si="346"/>
        <v>11.456156341395301</v>
      </c>
    </row>
    <row r="1292" spans="1:30" x14ac:dyDescent="0.2">
      <c r="A1292" s="101">
        <v>40006</v>
      </c>
      <c r="B1292" s="113" t="s">
        <v>65</v>
      </c>
      <c r="C1292" s="103">
        <v>0</v>
      </c>
      <c r="D1292" s="104">
        <f t="shared" si="347"/>
        <v>0</v>
      </c>
      <c r="E1292" s="103">
        <v>0</v>
      </c>
      <c r="F1292" s="104">
        <f t="shared" ref="F1292:F1355" si="349">E1292*1000000/325851</f>
        <v>0</v>
      </c>
      <c r="G1292" s="103">
        <v>0</v>
      </c>
      <c r="H1292" s="104">
        <f t="shared" si="339"/>
        <v>0</v>
      </c>
      <c r="I1292" s="103">
        <v>0.88800000000000001</v>
      </c>
      <c r="J1292" s="104">
        <f t="shared" ref="J1292:J1355" si="350">I1292*1000000/325851</f>
        <v>2.7251719344117404</v>
      </c>
      <c r="K1292" s="103">
        <v>0</v>
      </c>
      <c r="L1292" s="104">
        <f t="shared" ref="L1292:L1355" si="351">K1292*1000000/325851</f>
        <v>0</v>
      </c>
      <c r="M1292" s="103">
        <v>1.4770000000000001</v>
      </c>
      <c r="N1292" s="104">
        <f t="shared" ref="N1292:N1355" si="352">M1292*1000000/325851</f>
        <v>4.5327465620789873</v>
      </c>
      <c r="O1292" s="103">
        <v>1.353</v>
      </c>
      <c r="P1292" s="104">
        <f t="shared" ref="P1292:P1355" si="353">O1292*1000000/325851</f>
        <v>4.1522045352016717</v>
      </c>
      <c r="Q1292" s="103">
        <v>0</v>
      </c>
      <c r="R1292" s="104">
        <f t="shared" si="340"/>
        <v>0</v>
      </c>
      <c r="S1292" s="103">
        <v>0</v>
      </c>
      <c r="T1292" s="104">
        <f t="shared" si="341"/>
        <v>0</v>
      </c>
      <c r="U1292" s="103">
        <v>0</v>
      </c>
      <c r="V1292" s="104">
        <f t="shared" si="342"/>
        <v>0</v>
      </c>
      <c r="W1292" s="103">
        <v>0</v>
      </c>
      <c r="X1292" s="104">
        <f t="shared" si="343"/>
        <v>0</v>
      </c>
      <c r="Y1292" s="103">
        <v>0</v>
      </c>
      <c r="Z1292" s="104">
        <f t="shared" si="344"/>
        <v>0</v>
      </c>
      <c r="AA1292" s="103">
        <v>0</v>
      </c>
      <c r="AB1292" s="105">
        <f t="shared" si="345"/>
        <v>0</v>
      </c>
      <c r="AC1292" s="99">
        <f t="shared" si="348"/>
        <v>3.718</v>
      </c>
      <c r="AD1292" s="105">
        <f t="shared" si="346"/>
        <v>11.410123031692398</v>
      </c>
    </row>
    <row r="1293" spans="1:30" x14ac:dyDescent="0.2">
      <c r="A1293" s="101">
        <v>40007</v>
      </c>
      <c r="B1293" s="113" t="s">
        <v>66</v>
      </c>
      <c r="C1293" s="103">
        <v>0</v>
      </c>
      <c r="D1293" s="104">
        <f t="shared" si="347"/>
        <v>0</v>
      </c>
      <c r="E1293" s="103">
        <v>0</v>
      </c>
      <c r="F1293" s="104">
        <f t="shared" si="349"/>
        <v>0</v>
      </c>
      <c r="G1293" s="103">
        <v>0</v>
      </c>
      <c r="H1293" s="104">
        <f t="shared" ref="H1293:H1356" si="354">G1293*1000000/325851</f>
        <v>0</v>
      </c>
      <c r="I1293" s="103">
        <v>0.88600000000000001</v>
      </c>
      <c r="J1293" s="104">
        <f t="shared" si="350"/>
        <v>2.719034159784687</v>
      </c>
      <c r="K1293" s="103">
        <v>0</v>
      </c>
      <c r="L1293" s="104">
        <f t="shared" si="351"/>
        <v>0</v>
      </c>
      <c r="M1293" s="103">
        <v>1.4730000000000001</v>
      </c>
      <c r="N1293" s="104">
        <f t="shared" si="352"/>
        <v>4.5204710128248804</v>
      </c>
      <c r="O1293" s="103">
        <v>1.349</v>
      </c>
      <c r="P1293" s="104">
        <f t="shared" si="353"/>
        <v>4.1399289859475648</v>
      </c>
      <c r="Q1293" s="103">
        <v>0</v>
      </c>
      <c r="R1293" s="104">
        <f t="shared" ref="R1293:R1356" si="355">Q1293*1000000/325851</f>
        <v>0</v>
      </c>
      <c r="S1293" s="103">
        <v>0</v>
      </c>
      <c r="T1293" s="104">
        <f t="shared" ref="T1293:T1356" si="356">S1293*1000000/325851</f>
        <v>0</v>
      </c>
      <c r="U1293" s="103">
        <v>0</v>
      </c>
      <c r="V1293" s="104">
        <f t="shared" ref="V1293:V1356" si="357">U1293*1000000/325851</f>
        <v>0</v>
      </c>
      <c r="W1293" s="103">
        <v>0</v>
      </c>
      <c r="X1293" s="104">
        <f t="shared" ref="X1293:X1356" si="358">W1293*1000000/325851</f>
        <v>0</v>
      </c>
      <c r="Y1293" s="103">
        <v>0</v>
      </c>
      <c r="Z1293" s="104">
        <f t="shared" ref="Z1293:Z1356" si="359">Y1293*1000000/325851</f>
        <v>0</v>
      </c>
      <c r="AA1293" s="103">
        <v>0</v>
      </c>
      <c r="AB1293" s="105">
        <f t="shared" ref="AB1293:AB1356" si="360">AA1293*1000000/325851</f>
        <v>0</v>
      </c>
      <c r="AC1293" s="99">
        <f t="shared" si="348"/>
        <v>3.7080000000000002</v>
      </c>
      <c r="AD1293" s="105">
        <f t="shared" ref="AD1293:AD1356" si="361">AC1293*1000000/325851</f>
        <v>11.379434158557132</v>
      </c>
    </row>
    <row r="1294" spans="1:30" x14ac:dyDescent="0.2">
      <c r="A1294" s="101">
        <v>40008</v>
      </c>
      <c r="B1294" s="113" t="s">
        <v>67</v>
      </c>
      <c r="C1294" s="103">
        <v>0</v>
      </c>
      <c r="D1294" s="104">
        <f t="shared" si="347"/>
        <v>0</v>
      </c>
      <c r="E1294" s="103">
        <v>0</v>
      </c>
      <c r="F1294" s="104">
        <f t="shared" si="349"/>
        <v>0</v>
      </c>
      <c r="G1294" s="103">
        <v>0</v>
      </c>
      <c r="H1294" s="104">
        <f t="shared" si="354"/>
        <v>0</v>
      </c>
      <c r="I1294" s="103">
        <v>0.72399999999999998</v>
      </c>
      <c r="J1294" s="104">
        <f t="shared" si="350"/>
        <v>2.2218744149933558</v>
      </c>
      <c r="K1294" s="103">
        <v>0</v>
      </c>
      <c r="L1294" s="104">
        <f t="shared" si="351"/>
        <v>0</v>
      </c>
      <c r="M1294" s="103">
        <v>1.2</v>
      </c>
      <c r="N1294" s="104">
        <f t="shared" si="352"/>
        <v>3.6826647762320817</v>
      </c>
      <c r="O1294" s="103">
        <v>1.089</v>
      </c>
      <c r="P1294" s="104">
        <f t="shared" si="353"/>
        <v>3.3420182844306141</v>
      </c>
      <c r="Q1294" s="103">
        <v>0</v>
      </c>
      <c r="R1294" s="104">
        <f t="shared" si="355"/>
        <v>0</v>
      </c>
      <c r="S1294" s="103">
        <v>0</v>
      </c>
      <c r="T1294" s="104">
        <f t="shared" si="356"/>
        <v>0</v>
      </c>
      <c r="U1294" s="103">
        <v>0.33400000000000002</v>
      </c>
      <c r="V1294" s="104">
        <f t="shared" si="357"/>
        <v>1.0250083627179294</v>
      </c>
      <c r="W1294" s="103">
        <v>0</v>
      </c>
      <c r="X1294" s="104">
        <f t="shared" si="358"/>
        <v>0</v>
      </c>
      <c r="Y1294" s="103">
        <v>0</v>
      </c>
      <c r="Z1294" s="104">
        <f t="shared" si="359"/>
        <v>0</v>
      </c>
      <c r="AA1294" s="103">
        <v>0</v>
      </c>
      <c r="AB1294" s="105">
        <f t="shared" si="360"/>
        <v>0</v>
      </c>
      <c r="AC1294" s="99">
        <f t="shared" si="348"/>
        <v>3.347</v>
      </c>
      <c r="AD1294" s="105">
        <f t="shared" si="361"/>
        <v>10.271565838373981</v>
      </c>
    </row>
    <row r="1295" spans="1:30" x14ac:dyDescent="0.2">
      <c r="A1295" s="101">
        <v>40009</v>
      </c>
      <c r="B1295" s="113" t="s">
        <v>68</v>
      </c>
      <c r="C1295" s="103">
        <v>0</v>
      </c>
      <c r="D1295" s="104">
        <f t="shared" si="347"/>
        <v>0</v>
      </c>
      <c r="E1295" s="103">
        <v>0</v>
      </c>
      <c r="F1295" s="104">
        <f t="shared" si="349"/>
        <v>0</v>
      </c>
      <c r="G1295" s="103">
        <v>0</v>
      </c>
      <c r="H1295" s="104">
        <f t="shared" si="354"/>
        <v>0</v>
      </c>
      <c r="I1295" s="103">
        <v>0.73799999999999999</v>
      </c>
      <c r="J1295" s="104">
        <f t="shared" si="350"/>
        <v>2.26483883738273</v>
      </c>
      <c r="K1295" s="103">
        <v>0</v>
      </c>
      <c r="L1295" s="104">
        <f t="shared" si="351"/>
        <v>0</v>
      </c>
      <c r="M1295" s="103">
        <v>1.2150000000000001</v>
      </c>
      <c r="N1295" s="104">
        <f t="shared" si="352"/>
        <v>3.7286980859349828</v>
      </c>
      <c r="O1295" s="103">
        <v>1.091</v>
      </c>
      <c r="P1295" s="104">
        <f t="shared" si="353"/>
        <v>3.3481560590576676</v>
      </c>
      <c r="Q1295" s="103">
        <v>0</v>
      </c>
      <c r="R1295" s="104">
        <f t="shared" si="355"/>
        <v>0</v>
      </c>
      <c r="S1295" s="103">
        <v>0</v>
      </c>
      <c r="T1295" s="104">
        <f t="shared" si="356"/>
        <v>0</v>
      </c>
      <c r="U1295" s="103">
        <v>0.71799999999999997</v>
      </c>
      <c r="V1295" s="104">
        <f t="shared" si="357"/>
        <v>2.2034610911121955</v>
      </c>
      <c r="W1295" s="103">
        <v>0</v>
      </c>
      <c r="X1295" s="104">
        <f t="shared" si="358"/>
        <v>0</v>
      </c>
      <c r="Y1295" s="103">
        <v>0</v>
      </c>
      <c r="Z1295" s="104">
        <f t="shared" si="359"/>
        <v>0</v>
      </c>
      <c r="AA1295" s="103">
        <v>0</v>
      </c>
      <c r="AB1295" s="105">
        <f t="shared" si="360"/>
        <v>0</v>
      </c>
      <c r="AC1295" s="99">
        <f t="shared" si="348"/>
        <v>3.762</v>
      </c>
      <c r="AD1295" s="105">
        <f t="shared" si="361"/>
        <v>11.545154073487575</v>
      </c>
    </row>
    <row r="1296" spans="1:30" x14ac:dyDescent="0.2">
      <c r="A1296" s="101">
        <v>40010</v>
      </c>
      <c r="B1296" s="113" t="s">
        <v>69</v>
      </c>
      <c r="C1296" s="103">
        <v>0</v>
      </c>
      <c r="D1296" s="104">
        <f t="shared" si="347"/>
        <v>0</v>
      </c>
      <c r="E1296" s="103">
        <v>0</v>
      </c>
      <c r="F1296" s="104">
        <f t="shared" si="349"/>
        <v>0</v>
      </c>
      <c r="G1296" s="103">
        <v>0</v>
      </c>
      <c r="H1296" s="104">
        <f t="shared" si="354"/>
        <v>0</v>
      </c>
      <c r="I1296" s="103">
        <v>0.73899999999999999</v>
      </c>
      <c r="J1296" s="104">
        <f t="shared" si="350"/>
        <v>2.2679077246962569</v>
      </c>
      <c r="K1296" s="103">
        <v>0</v>
      </c>
      <c r="L1296" s="104">
        <f t="shared" si="351"/>
        <v>0</v>
      </c>
      <c r="M1296" s="103">
        <v>1.2110000000000001</v>
      </c>
      <c r="N1296" s="104">
        <f t="shared" si="352"/>
        <v>3.7164225366808754</v>
      </c>
      <c r="O1296" s="103">
        <v>1.099</v>
      </c>
      <c r="P1296" s="104">
        <f t="shared" si="353"/>
        <v>3.3727071575658814</v>
      </c>
      <c r="Q1296" s="103">
        <v>0</v>
      </c>
      <c r="R1296" s="104">
        <f t="shared" si="355"/>
        <v>0</v>
      </c>
      <c r="S1296" s="103">
        <v>0</v>
      </c>
      <c r="T1296" s="104">
        <f t="shared" si="356"/>
        <v>0</v>
      </c>
      <c r="U1296" s="103">
        <v>0.77200000000000002</v>
      </c>
      <c r="V1296" s="104">
        <f t="shared" si="357"/>
        <v>2.369181006042639</v>
      </c>
      <c r="W1296" s="103">
        <v>0</v>
      </c>
      <c r="X1296" s="104">
        <f t="shared" si="358"/>
        <v>0</v>
      </c>
      <c r="Y1296" s="103">
        <v>0</v>
      </c>
      <c r="Z1296" s="104">
        <f t="shared" si="359"/>
        <v>0</v>
      </c>
      <c r="AA1296" s="103">
        <v>0</v>
      </c>
      <c r="AB1296" s="105">
        <f t="shared" si="360"/>
        <v>0</v>
      </c>
      <c r="AC1296" s="99">
        <f t="shared" si="348"/>
        <v>3.8210000000000006</v>
      </c>
      <c r="AD1296" s="105">
        <f t="shared" si="361"/>
        <v>11.726218424985655</v>
      </c>
    </row>
    <row r="1297" spans="1:30" x14ac:dyDescent="0.2">
      <c r="A1297" s="101">
        <v>40011</v>
      </c>
      <c r="B1297" s="113" t="s">
        <v>70</v>
      </c>
      <c r="C1297" s="103">
        <v>0</v>
      </c>
      <c r="D1297" s="104">
        <f t="shared" si="347"/>
        <v>0</v>
      </c>
      <c r="E1297" s="103">
        <v>0</v>
      </c>
      <c r="F1297" s="104">
        <f t="shared" si="349"/>
        <v>0</v>
      </c>
      <c r="G1297" s="103">
        <v>0</v>
      </c>
      <c r="H1297" s="104">
        <f t="shared" si="354"/>
        <v>0</v>
      </c>
      <c r="I1297" s="103">
        <v>0.74099999999999999</v>
      </c>
      <c r="J1297" s="104">
        <f t="shared" si="350"/>
        <v>2.2740454993233103</v>
      </c>
      <c r="K1297" s="103">
        <v>0</v>
      </c>
      <c r="L1297" s="104">
        <f t="shared" si="351"/>
        <v>0</v>
      </c>
      <c r="M1297" s="103">
        <v>1.214</v>
      </c>
      <c r="N1297" s="104">
        <f t="shared" si="352"/>
        <v>3.7256291986214558</v>
      </c>
      <c r="O1297" s="103">
        <v>1.097</v>
      </c>
      <c r="P1297" s="104">
        <f t="shared" si="353"/>
        <v>3.3665693829388279</v>
      </c>
      <c r="Q1297" s="103">
        <v>0</v>
      </c>
      <c r="R1297" s="104">
        <f t="shared" si="355"/>
        <v>0</v>
      </c>
      <c r="S1297" s="103">
        <v>0</v>
      </c>
      <c r="T1297" s="104">
        <f t="shared" si="356"/>
        <v>0</v>
      </c>
      <c r="U1297" s="103">
        <v>0.84599999999999997</v>
      </c>
      <c r="V1297" s="104">
        <f t="shared" si="357"/>
        <v>2.5962786672436176</v>
      </c>
      <c r="W1297" s="103">
        <v>0</v>
      </c>
      <c r="X1297" s="104">
        <f t="shared" si="358"/>
        <v>0</v>
      </c>
      <c r="Y1297" s="103">
        <v>0</v>
      </c>
      <c r="Z1297" s="104">
        <f t="shared" si="359"/>
        <v>0</v>
      </c>
      <c r="AA1297" s="103">
        <v>0</v>
      </c>
      <c r="AB1297" s="105">
        <f t="shared" si="360"/>
        <v>0</v>
      </c>
      <c r="AC1297" s="99">
        <f t="shared" si="348"/>
        <v>3.8980000000000001</v>
      </c>
      <c r="AD1297" s="105">
        <f t="shared" si="361"/>
        <v>11.962522748127212</v>
      </c>
    </row>
    <row r="1298" spans="1:30" x14ac:dyDescent="0.2">
      <c r="A1298" s="101">
        <v>40012</v>
      </c>
      <c r="B1298" s="113" t="s">
        <v>71</v>
      </c>
      <c r="C1298" s="103">
        <v>0</v>
      </c>
      <c r="D1298" s="104">
        <f t="shared" si="347"/>
        <v>0</v>
      </c>
      <c r="E1298" s="103">
        <v>0</v>
      </c>
      <c r="F1298" s="104">
        <f t="shared" si="349"/>
        <v>0</v>
      </c>
      <c r="G1298" s="103">
        <v>0</v>
      </c>
      <c r="H1298" s="104">
        <f t="shared" si="354"/>
        <v>0</v>
      </c>
      <c r="I1298" s="103">
        <v>0.90400000000000003</v>
      </c>
      <c r="J1298" s="104">
        <f t="shared" si="350"/>
        <v>2.774274131428168</v>
      </c>
      <c r="K1298" s="103">
        <v>0</v>
      </c>
      <c r="L1298" s="104">
        <f t="shared" si="351"/>
        <v>0</v>
      </c>
      <c r="M1298" s="103">
        <v>1.4910000000000001</v>
      </c>
      <c r="N1298" s="104">
        <f t="shared" si="352"/>
        <v>4.575710984468361</v>
      </c>
      <c r="O1298" s="103">
        <v>1.3660000000000001</v>
      </c>
      <c r="P1298" s="104">
        <f t="shared" si="353"/>
        <v>4.1921000702775197</v>
      </c>
      <c r="Q1298" s="103">
        <v>0</v>
      </c>
      <c r="R1298" s="104">
        <f t="shared" si="355"/>
        <v>0</v>
      </c>
      <c r="S1298" s="103">
        <v>0</v>
      </c>
      <c r="T1298" s="104">
        <f t="shared" si="356"/>
        <v>0</v>
      </c>
      <c r="U1298" s="103">
        <v>0</v>
      </c>
      <c r="V1298" s="104">
        <f t="shared" si="357"/>
        <v>0</v>
      </c>
      <c r="W1298" s="103">
        <v>0</v>
      </c>
      <c r="X1298" s="104">
        <f t="shared" si="358"/>
        <v>0</v>
      </c>
      <c r="Y1298" s="103">
        <v>0</v>
      </c>
      <c r="Z1298" s="104">
        <f t="shared" si="359"/>
        <v>0</v>
      </c>
      <c r="AA1298" s="103">
        <v>0</v>
      </c>
      <c r="AB1298" s="105">
        <f t="shared" si="360"/>
        <v>0</v>
      </c>
      <c r="AC1298" s="99">
        <f t="shared" si="348"/>
        <v>3.7610000000000001</v>
      </c>
      <c r="AD1298" s="105">
        <f t="shared" si="361"/>
        <v>11.542085186174049</v>
      </c>
    </row>
    <row r="1299" spans="1:30" x14ac:dyDescent="0.2">
      <c r="A1299" s="101">
        <v>40013</v>
      </c>
      <c r="B1299" s="113" t="s">
        <v>72</v>
      </c>
      <c r="C1299" s="103">
        <v>0</v>
      </c>
      <c r="D1299" s="104">
        <f t="shared" si="347"/>
        <v>0</v>
      </c>
      <c r="E1299" s="103">
        <v>0</v>
      </c>
      <c r="F1299" s="104">
        <f t="shared" si="349"/>
        <v>0</v>
      </c>
      <c r="G1299" s="103">
        <v>0</v>
      </c>
      <c r="H1299" s="104">
        <f t="shared" si="354"/>
        <v>0</v>
      </c>
      <c r="I1299" s="103">
        <v>0.86899999999999999</v>
      </c>
      <c r="J1299" s="104">
        <f t="shared" si="350"/>
        <v>2.6668630754547324</v>
      </c>
      <c r="K1299" s="103">
        <v>0</v>
      </c>
      <c r="L1299" s="104">
        <f t="shared" si="351"/>
        <v>0</v>
      </c>
      <c r="M1299" s="103">
        <v>1.4790000000000001</v>
      </c>
      <c r="N1299" s="104">
        <f t="shared" si="352"/>
        <v>4.5388843367060403</v>
      </c>
      <c r="O1299" s="103">
        <v>1.359</v>
      </c>
      <c r="P1299" s="104">
        <f t="shared" si="353"/>
        <v>4.1706178590828324</v>
      </c>
      <c r="Q1299" s="103">
        <v>0</v>
      </c>
      <c r="R1299" s="104">
        <f t="shared" si="355"/>
        <v>0</v>
      </c>
      <c r="S1299" s="103">
        <v>0</v>
      </c>
      <c r="T1299" s="104">
        <f t="shared" si="356"/>
        <v>0</v>
      </c>
      <c r="U1299" s="103">
        <v>0</v>
      </c>
      <c r="V1299" s="104">
        <f t="shared" si="357"/>
        <v>0</v>
      </c>
      <c r="W1299" s="103">
        <v>0</v>
      </c>
      <c r="X1299" s="104">
        <f t="shared" si="358"/>
        <v>0</v>
      </c>
      <c r="Y1299" s="103">
        <v>0</v>
      </c>
      <c r="Z1299" s="104">
        <f t="shared" si="359"/>
        <v>0</v>
      </c>
      <c r="AA1299" s="103">
        <v>0</v>
      </c>
      <c r="AB1299" s="105">
        <f t="shared" si="360"/>
        <v>0</v>
      </c>
      <c r="AC1299" s="99">
        <f t="shared" si="348"/>
        <v>3.7069999999999999</v>
      </c>
      <c r="AD1299" s="105">
        <f t="shared" si="361"/>
        <v>11.376365271243605</v>
      </c>
    </row>
    <row r="1300" spans="1:30" x14ac:dyDescent="0.2">
      <c r="A1300" s="101">
        <v>40014</v>
      </c>
      <c r="B1300" s="113" t="s">
        <v>73</v>
      </c>
      <c r="C1300" s="103">
        <v>0</v>
      </c>
      <c r="D1300" s="104">
        <f t="shared" si="347"/>
        <v>0</v>
      </c>
      <c r="E1300" s="103">
        <v>0</v>
      </c>
      <c r="F1300" s="104">
        <f t="shared" si="349"/>
        <v>0</v>
      </c>
      <c r="G1300" s="103">
        <v>0</v>
      </c>
      <c r="H1300" s="104">
        <f t="shared" si="354"/>
        <v>0</v>
      </c>
      <c r="I1300" s="103">
        <v>0.63800000000000001</v>
      </c>
      <c r="J1300" s="104">
        <f t="shared" si="350"/>
        <v>1.9579501060300566</v>
      </c>
      <c r="K1300" s="103">
        <v>0</v>
      </c>
      <c r="L1300" s="104">
        <f t="shared" si="351"/>
        <v>0</v>
      </c>
      <c r="M1300" s="103">
        <v>1.476</v>
      </c>
      <c r="N1300" s="104">
        <f t="shared" si="352"/>
        <v>4.5296776747654599</v>
      </c>
      <c r="O1300" s="103">
        <v>1.355</v>
      </c>
      <c r="P1300" s="104">
        <f t="shared" si="353"/>
        <v>4.1583423098287255</v>
      </c>
      <c r="Q1300" s="103">
        <v>0</v>
      </c>
      <c r="R1300" s="104">
        <f t="shared" si="355"/>
        <v>0</v>
      </c>
      <c r="S1300" s="103">
        <v>0</v>
      </c>
      <c r="T1300" s="104">
        <f t="shared" si="356"/>
        <v>0</v>
      </c>
      <c r="U1300" s="103">
        <v>0</v>
      </c>
      <c r="V1300" s="104">
        <f t="shared" si="357"/>
        <v>0</v>
      </c>
      <c r="W1300" s="103">
        <v>0</v>
      </c>
      <c r="X1300" s="104">
        <f t="shared" si="358"/>
        <v>0</v>
      </c>
      <c r="Y1300" s="103">
        <v>0</v>
      </c>
      <c r="Z1300" s="104">
        <f t="shared" si="359"/>
        <v>0</v>
      </c>
      <c r="AA1300" s="103">
        <v>0</v>
      </c>
      <c r="AB1300" s="105">
        <f t="shared" si="360"/>
        <v>0</v>
      </c>
      <c r="AC1300" s="99">
        <f t="shared" si="348"/>
        <v>3.4689999999999999</v>
      </c>
      <c r="AD1300" s="105">
        <f t="shared" si="361"/>
        <v>10.645970090624242</v>
      </c>
    </row>
    <row r="1301" spans="1:30" x14ac:dyDescent="0.2">
      <c r="A1301" s="101">
        <v>40015</v>
      </c>
      <c r="B1301" s="113" t="s">
        <v>74</v>
      </c>
      <c r="C1301" s="103">
        <v>0</v>
      </c>
      <c r="D1301" s="104">
        <f t="shared" si="347"/>
        <v>0</v>
      </c>
      <c r="E1301" s="103">
        <v>0</v>
      </c>
      <c r="F1301" s="104">
        <f t="shared" si="349"/>
        <v>0</v>
      </c>
      <c r="G1301" s="103">
        <v>0</v>
      </c>
      <c r="H1301" s="104">
        <f t="shared" si="354"/>
        <v>0</v>
      </c>
      <c r="I1301" s="103">
        <v>0.88600000000000001</v>
      </c>
      <c r="J1301" s="104">
        <f t="shared" si="350"/>
        <v>2.719034159784687</v>
      </c>
      <c r="K1301" s="103">
        <v>0</v>
      </c>
      <c r="L1301" s="104">
        <f t="shared" si="351"/>
        <v>0</v>
      </c>
      <c r="M1301" s="103">
        <v>1.47</v>
      </c>
      <c r="N1301" s="104">
        <f t="shared" si="352"/>
        <v>4.5112643508843</v>
      </c>
      <c r="O1301" s="103">
        <v>1.353</v>
      </c>
      <c r="P1301" s="104">
        <f t="shared" si="353"/>
        <v>4.1522045352016717</v>
      </c>
      <c r="Q1301" s="103">
        <v>0</v>
      </c>
      <c r="R1301" s="104">
        <f t="shared" si="355"/>
        <v>0</v>
      </c>
      <c r="S1301" s="103">
        <v>0</v>
      </c>
      <c r="T1301" s="104">
        <f t="shared" si="356"/>
        <v>0</v>
      </c>
      <c r="U1301" s="103">
        <v>0</v>
      </c>
      <c r="V1301" s="104">
        <f t="shared" si="357"/>
        <v>0</v>
      </c>
      <c r="W1301" s="103">
        <v>0</v>
      </c>
      <c r="X1301" s="104">
        <f t="shared" si="358"/>
        <v>0</v>
      </c>
      <c r="Y1301" s="103">
        <v>0</v>
      </c>
      <c r="Z1301" s="104">
        <f t="shared" si="359"/>
        <v>0</v>
      </c>
      <c r="AA1301" s="103">
        <v>0</v>
      </c>
      <c r="AB1301" s="105">
        <f t="shared" si="360"/>
        <v>0</v>
      </c>
      <c r="AC1301" s="99">
        <f t="shared" si="348"/>
        <v>3.7089999999999996</v>
      </c>
      <c r="AD1301" s="105">
        <f t="shared" si="361"/>
        <v>11.382503045870656</v>
      </c>
    </row>
    <row r="1302" spans="1:30" x14ac:dyDescent="0.2">
      <c r="A1302" s="101">
        <v>40016</v>
      </c>
      <c r="B1302" s="113" t="s">
        <v>75</v>
      </c>
      <c r="C1302" s="103">
        <v>0</v>
      </c>
      <c r="D1302" s="104">
        <f t="shared" si="347"/>
        <v>0</v>
      </c>
      <c r="E1302" s="103">
        <v>0</v>
      </c>
      <c r="F1302" s="104">
        <f t="shared" si="349"/>
        <v>0</v>
      </c>
      <c r="G1302" s="103">
        <v>0</v>
      </c>
      <c r="H1302" s="104">
        <f t="shared" si="354"/>
        <v>0</v>
      </c>
      <c r="I1302" s="103">
        <v>0.878</v>
      </c>
      <c r="J1302" s="104">
        <f t="shared" si="350"/>
        <v>2.6944830612764732</v>
      </c>
      <c r="K1302" s="103">
        <v>0</v>
      </c>
      <c r="L1302" s="104">
        <f t="shared" si="351"/>
        <v>0</v>
      </c>
      <c r="M1302" s="103">
        <v>1.4610000000000001</v>
      </c>
      <c r="N1302" s="104">
        <f t="shared" si="352"/>
        <v>4.4836443650625597</v>
      </c>
      <c r="O1302" s="103">
        <v>1.349</v>
      </c>
      <c r="P1302" s="104">
        <f t="shared" si="353"/>
        <v>4.1399289859475648</v>
      </c>
      <c r="Q1302" s="103">
        <v>0</v>
      </c>
      <c r="R1302" s="104">
        <f t="shared" si="355"/>
        <v>0</v>
      </c>
      <c r="S1302" s="103">
        <v>0</v>
      </c>
      <c r="T1302" s="104">
        <f t="shared" si="356"/>
        <v>0</v>
      </c>
      <c r="U1302" s="103">
        <v>0</v>
      </c>
      <c r="V1302" s="104">
        <f t="shared" si="357"/>
        <v>0</v>
      </c>
      <c r="W1302" s="103">
        <v>0</v>
      </c>
      <c r="X1302" s="104">
        <f t="shared" si="358"/>
        <v>0</v>
      </c>
      <c r="Y1302" s="103">
        <v>0</v>
      </c>
      <c r="Z1302" s="104">
        <f t="shared" si="359"/>
        <v>0</v>
      </c>
      <c r="AA1302" s="103">
        <v>0</v>
      </c>
      <c r="AB1302" s="105">
        <f t="shared" si="360"/>
        <v>0</v>
      </c>
      <c r="AC1302" s="99">
        <f t="shared" si="348"/>
        <v>3.6879999999999997</v>
      </c>
      <c r="AD1302" s="105">
        <f t="shared" si="361"/>
        <v>11.318056412286596</v>
      </c>
    </row>
    <row r="1303" spans="1:30" x14ac:dyDescent="0.2">
      <c r="A1303" s="101">
        <v>40017</v>
      </c>
      <c r="B1303" s="113" t="s">
        <v>76</v>
      </c>
      <c r="C1303" s="103">
        <v>0</v>
      </c>
      <c r="D1303" s="104">
        <f t="shared" si="347"/>
        <v>0</v>
      </c>
      <c r="E1303" s="103">
        <v>0</v>
      </c>
      <c r="F1303" s="104">
        <f t="shared" si="349"/>
        <v>0</v>
      </c>
      <c r="G1303" s="103">
        <v>0</v>
      </c>
      <c r="H1303" s="104">
        <f t="shared" si="354"/>
        <v>0</v>
      </c>
      <c r="I1303" s="103">
        <v>0.79500000000000004</v>
      </c>
      <c r="J1303" s="104">
        <f t="shared" si="350"/>
        <v>2.4397654142537539</v>
      </c>
      <c r="K1303" s="103">
        <v>0</v>
      </c>
      <c r="L1303" s="104">
        <f t="shared" si="351"/>
        <v>0</v>
      </c>
      <c r="M1303" s="103">
        <v>1.3180000000000001</v>
      </c>
      <c r="N1303" s="104">
        <f t="shared" si="352"/>
        <v>4.0447934792282361</v>
      </c>
      <c r="O1303" s="103">
        <v>1.2090000000000001</v>
      </c>
      <c r="P1303" s="104">
        <f t="shared" si="353"/>
        <v>3.710284762053822</v>
      </c>
      <c r="Q1303" s="103">
        <v>0</v>
      </c>
      <c r="R1303" s="104">
        <f t="shared" si="355"/>
        <v>0</v>
      </c>
      <c r="S1303" s="103">
        <v>0</v>
      </c>
      <c r="T1303" s="104">
        <f t="shared" si="356"/>
        <v>0</v>
      </c>
      <c r="U1303" s="103">
        <v>0.30199999999999999</v>
      </c>
      <c r="V1303" s="104">
        <f t="shared" si="357"/>
        <v>0.92680396868507386</v>
      </c>
      <c r="W1303" s="103">
        <v>0</v>
      </c>
      <c r="X1303" s="104">
        <f t="shared" si="358"/>
        <v>0</v>
      </c>
      <c r="Y1303" s="103">
        <v>0</v>
      </c>
      <c r="Z1303" s="104">
        <f t="shared" si="359"/>
        <v>0</v>
      </c>
      <c r="AA1303" s="103">
        <v>0</v>
      </c>
      <c r="AB1303" s="105">
        <f t="shared" si="360"/>
        <v>0</v>
      </c>
      <c r="AC1303" s="99">
        <f t="shared" si="348"/>
        <v>3.6240000000000001</v>
      </c>
      <c r="AD1303" s="105">
        <f t="shared" si="361"/>
        <v>11.121647624220886</v>
      </c>
    </row>
    <row r="1304" spans="1:30" x14ac:dyDescent="0.2">
      <c r="A1304" s="101">
        <v>40018</v>
      </c>
      <c r="B1304" s="113" t="s">
        <v>77</v>
      </c>
      <c r="C1304" s="103">
        <v>0</v>
      </c>
      <c r="D1304" s="104">
        <f t="shared" si="347"/>
        <v>0</v>
      </c>
      <c r="E1304" s="103">
        <v>0</v>
      </c>
      <c r="F1304" s="104">
        <f t="shared" si="349"/>
        <v>0</v>
      </c>
      <c r="G1304" s="103">
        <v>0</v>
      </c>
      <c r="H1304" s="104">
        <f t="shared" si="354"/>
        <v>0</v>
      </c>
      <c r="I1304" s="103">
        <v>0.877</v>
      </c>
      <c r="J1304" s="104">
        <f t="shared" si="350"/>
        <v>2.6914141739629462</v>
      </c>
      <c r="K1304" s="103">
        <v>0</v>
      </c>
      <c r="L1304" s="104">
        <f t="shared" si="351"/>
        <v>0</v>
      </c>
      <c r="M1304" s="103">
        <v>1.46</v>
      </c>
      <c r="N1304" s="104">
        <f t="shared" si="352"/>
        <v>4.4805754777490323</v>
      </c>
      <c r="O1304" s="103">
        <v>1.355</v>
      </c>
      <c r="P1304" s="104">
        <f t="shared" si="353"/>
        <v>4.1583423098287255</v>
      </c>
      <c r="Q1304" s="103">
        <v>0</v>
      </c>
      <c r="R1304" s="104">
        <f t="shared" si="355"/>
        <v>0</v>
      </c>
      <c r="S1304" s="103">
        <v>0</v>
      </c>
      <c r="T1304" s="104">
        <f t="shared" si="356"/>
        <v>0</v>
      </c>
      <c r="U1304" s="103">
        <v>1.494</v>
      </c>
      <c r="V1304" s="104">
        <f t="shared" si="357"/>
        <v>4.5849176464089414</v>
      </c>
      <c r="W1304" s="103">
        <v>0</v>
      </c>
      <c r="X1304" s="104">
        <f t="shared" si="358"/>
        <v>0</v>
      </c>
      <c r="Y1304" s="103">
        <v>0</v>
      </c>
      <c r="Z1304" s="104">
        <f t="shared" si="359"/>
        <v>0</v>
      </c>
      <c r="AA1304" s="103">
        <v>0</v>
      </c>
      <c r="AB1304" s="105">
        <f t="shared" si="360"/>
        <v>0</v>
      </c>
      <c r="AC1304" s="99">
        <f t="shared" si="348"/>
        <v>5.1859999999999999</v>
      </c>
      <c r="AD1304" s="105">
        <f t="shared" si="361"/>
        <v>15.915249607949645</v>
      </c>
    </row>
    <row r="1305" spans="1:30" x14ac:dyDescent="0.2">
      <c r="A1305" s="101">
        <v>40019</v>
      </c>
      <c r="B1305" s="113" t="s">
        <v>78</v>
      </c>
      <c r="C1305" s="103">
        <v>0</v>
      </c>
      <c r="D1305" s="104">
        <f t="shared" si="347"/>
        <v>0</v>
      </c>
      <c r="E1305" s="103">
        <v>0</v>
      </c>
      <c r="F1305" s="104">
        <f t="shared" si="349"/>
        <v>0</v>
      </c>
      <c r="G1305" s="103">
        <v>0</v>
      </c>
      <c r="H1305" s="104">
        <f t="shared" si="354"/>
        <v>0</v>
      </c>
      <c r="I1305" s="103">
        <v>0.86899999999999999</v>
      </c>
      <c r="J1305" s="104">
        <f t="shared" si="350"/>
        <v>2.6668630754547324</v>
      </c>
      <c r="K1305" s="103">
        <v>0</v>
      </c>
      <c r="L1305" s="104">
        <f t="shared" si="351"/>
        <v>0</v>
      </c>
      <c r="M1305" s="103">
        <v>1.4550000000000001</v>
      </c>
      <c r="N1305" s="104">
        <f t="shared" si="352"/>
        <v>4.4652310411813989</v>
      </c>
      <c r="O1305" s="103">
        <v>1.349</v>
      </c>
      <c r="P1305" s="104">
        <f t="shared" si="353"/>
        <v>4.1399289859475648</v>
      </c>
      <c r="Q1305" s="103">
        <v>0</v>
      </c>
      <c r="R1305" s="104">
        <f t="shared" si="355"/>
        <v>0</v>
      </c>
      <c r="S1305" s="103">
        <v>0</v>
      </c>
      <c r="T1305" s="104">
        <f t="shared" si="356"/>
        <v>0</v>
      </c>
      <c r="U1305" s="103">
        <v>0.59599999999999997</v>
      </c>
      <c r="V1305" s="104">
        <f t="shared" si="357"/>
        <v>1.8290568388619339</v>
      </c>
      <c r="W1305" s="103">
        <v>0</v>
      </c>
      <c r="X1305" s="104">
        <f t="shared" si="358"/>
        <v>0</v>
      </c>
      <c r="Y1305" s="103">
        <v>0</v>
      </c>
      <c r="Z1305" s="104">
        <f t="shared" si="359"/>
        <v>0</v>
      </c>
      <c r="AA1305" s="103">
        <v>0</v>
      </c>
      <c r="AB1305" s="105">
        <f t="shared" si="360"/>
        <v>0</v>
      </c>
      <c r="AC1305" s="99">
        <f t="shared" si="348"/>
        <v>4.2690000000000001</v>
      </c>
      <c r="AD1305" s="105">
        <f t="shared" si="361"/>
        <v>13.101079941445629</v>
      </c>
    </row>
    <row r="1306" spans="1:30" x14ac:dyDescent="0.2">
      <c r="A1306" s="101">
        <v>40020</v>
      </c>
      <c r="B1306" s="113" t="s">
        <v>79</v>
      </c>
      <c r="C1306" s="103">
        <v>0</v>
      </c>
      <c r="D1306" s="104">
        <f t="shared" si="347"/>
        <v>0</v>
      </c>
      <c r="E1306" s="103">
        <v>0</v>
      </c>
      <c r="F1306" s="104">
        <f t="shared" si="349"/>
        <v>0</v>
      </c>
      <c r="G1306" s="103">
        <v>0</v>
      </c>
      <c r="H1306" s="104">
        <f t="shared" si="354"/>
        <v>0</v>
      </c>
      <c r="I1306" s="103">
        <v>0.86499999999999999</v>
      </c>
      <c r="J1306" s="104">
        <f t="shared" si="350"/>
        <v>2.6545875262006255</v>
      </c>
      <c r="K1306" s="103">
        <v>0</v>
      </c>
      <c r="L1306" s="104">
        <f t="shared" si="351"/>
        <v>0</v>
      </c>
      <c r="M1306" s="103">
        <v>1.4490000000000001</v>
      </c>
      <c r="N1306" s="104">
        <f t="shared" si="352"/>
        <v>4.4468177173002381</v>
      </c>
      <c r="O1306" s="103">
        <v>1.35</v>
      </c>
      <c r="P1306" s="104">
        <f t="shared" si="353"/>
        <v>4.1429978732610921</v>
      </c>
      <c r="Q1306" s="103">
        <v>0</v>
      </c>
      <c r="R1306" s="104">
        <f t="shared" si="355"/>
        <v>0</v>
      </c>
      <c r="S1306" s="103">
        <v>0</v>
      </c>
      <c r="T1306" s="104">
        <f t="shared" si="356"/>
        <v>0</v>
      </c>
      <c r="U1306" s="103">
        <v>0</v>
      </c>
      <c r="V1306" s="104">
        <f t="shared" si="357"/>
        <v>0</v>
      </c>
      <c r="W1306" s="103">
        <v>0</v>
      </c>
      <c r="X1306" s="104">
        <f t="shared" si="358"/>
        <v>0</v>
      </c>
      <c r="Y1306" s="103">
        <v>0</v>
      </c>
      <c r="Z1306" s="104">
        <f t="shared" si="359"/>
        <v>0</v>
      </c>
      <c r="AA1306" s="103">
        <v>0</v>
      </c>
      <c r="AB1306" s="105">
        <f t="shared" si="360"/>
        <v>0</v>
      </c>
      <c r="AC1306" s="99">
        <f t="shared" si="348"/>
        <v>3.6640000000000001</v>
      </c>
      <c r="AD1306" s="105">
        <f t="shared" si="361"/>
        <v>11.244403116761955</v>
      </c>
    </row>
    <row r="1307" spans="1:30" x14ac:dyDescent="0.2">
      <c r="A1307" s="101">
        <v>40021</v>
      </c>
      <c r="B1307" s="113" t="s">
        <v>80</v>
      </c>
      <c r="C1307" s="103">
        <v>0</v>
      </c>
      <c r="D1307" s="104">
        <f t="shared" si="347"/>
        <v>0</v>
      </c>
      <c r="E1307" s="103">
        <v>0</v>
      </c>
      <c r="F1307" s="104">
        <f t="shared" si="349"/>
        <v>0</v>
      </c>
      <c r="G1307" s="103">
        <v>0</v>
      </c>
      <c r="H1307" s="104">
        <f t="shared" si="354"/>
        <v>0</v>
      </c>
      <c r="I1307" s="103">
        <v>0.86</v>
      </c>
      <c r="J1307" s="104">
        <f t="shared" si="350"/>
        <v>2.6392430896329917</v>
      </c>
      <c r="K1307" s="103">
        <v>0</v>
      </c>
      <c r="L1307" s="104">
        <f t="shared" si="351"/>
        <v>0</v>
      </c>
      <c r="M1307" s="103">
        <v>1.4430000000000001</v>
      </c>
      <c r="N1307" s="104">
        <f t="shared" si="352"/>
        <v>4.4284043934190782</v>
      </c>
      <c r="O1307" s="103">
        <v>1.345</v>
      </c>
      <c r="P1307" s="104">
        <f t="shared" si="353"/>
        <v>4.1276534366934579</v>
      </c>
      <c r="Q1307" s="103">
        <v>0</v>
      </c>
      <c r="R1307" s="104">
        <f t="shared" si="355"/>
        <v>0</v>
      </c>
      <c r="S1307" s="103">
        <v>0</v>
      </c>
      <c r="T1307" s="104">
        <f t="shared" si="356"/>
        <v>0</v>
      </c>
      <c r="U1307" s="103">
        <v>0</v>
      </c>
      <c r="V1307" s="104">
        <f t="shared" si="357"/>
        <v>0</v>
      </c>
      <c r="W1307" s="103">
        <v>0</v>
      </c>
      <c r="X1307" s="104">
        <f t="shared" si="358"/>
        <v>0</v>
      </c>
      <c r="Y1307" s="103">
        <v>0</v>
      </c>
      <c r="Z1307" s="104">
        <f t="shared" si="359"/>
        <v>0</v>
      </c>
      <c r="AA1307" s="103">
        <v>0</v>
      </c>
      <c r="AB1307" s="105">
        <f t="shared" si="360"/>
        <v>0</v>
      </c>
      <c r="AC1307" s="99">
        <f t="shared" si="348"/>
        <v>3.6479999999999997</v>
      </c>
      <c r="AD1307" s="105">
        <f t="shared" si="361"/>
        <v>11.195300919745526</v>
      </c>
    </row>
    <row r="1308" spans="1:30" x14ac:dyDescent="0.2">
      <c r="A1308" s="101">
        <v>40022</v>
      </c>
      <c r="B1308" s="113" t="s">
        <v>81</v>
      </c>
      <c r="C1308" s="103">
        <v>0</v>
      </c>
      <c r="D1308" s="104">
        <f t="shared" si="347"/>
        <v>0</v>
      </c>
      <c r="E1308" s="103">
        <v>0</v>
      </c>
      <c r="F1308" s="104">
        <f t="shared" si="349"/>
        <v>0</v>
      </c>
      <c r="G1308" s="103">
        <v>0</v>
      </c>
      <c r="H1308" s="104">
        <f t="shared" si="354"/>
        <v>0</v>
      </c>
      <c r="I1308" s="103">
        <v>0.85499999999999998</v>
      </c>
      <c r="J1308" s="104">
        <f t="shared" si="350"/>
        <v>2.6238986530653583</v>
      </c>
      <c r="K1308" s="103">
        <v>0</v>
      </c>
      <c r="L1308" s="104">
        <f t="shared" si="351"/>
        <v>0</v>
      </c>
      <c r="M1308" s="103">
        <v>1.44</v>
      </c>
      <c r="N1308" s="104">
        <f t="shared" si="352"/>
        <v>4.4191977314784978</v>
      </c>
      <c r="O1308" s="103">
        <v>1.3089999999999999</v>
      </c>
      <c r="P1308" s="104">
        <f t="shared" si="353"/>
        <v>4.0171734934064958</v>
      </c>
      <c r="Q1308" s="103">
        <v>0</v>
      </c>
      <c r="R1308" s="104">
        <f t="shared" si="355"/>
        <v>0</v>
      </c>
      <c r="S1308" s="103">
        <v>0</v>
      </c>
      <c r="T1308" s="104">
        <f t="shared" si="356"/>
        <v>0</v>
      </c>
      <c r="U1308" s="103">
        <v>0</v>
      </c>
      <c r="V1308" s="104">
        <f t="shared" si="357"/>
        <v>0</v>
      </c>
      <c r="W1308" s="103">
        <v>0</v>
      </c>
      <c r="X1308" s="104">
        <f t="shared" si="358"/>
        <v>0</v>
      </c>
      <c r="Y1308" s="103">
        <v>0</v>
      </c>
      <c r="Z1308" s="104">
        <f t="shared" si="359"/>
        <v>0</v>
      </c>
      <c r="AA1308" s="103">
        <v>0</v>
      </c>
      <c r="AB1308" s="105">
        <f t="shared" si="360"/>
        <v>0</v>
      </c>
      <c r="AC1308" s="99">
        <f t="shared" si="348"/>
        <v>3.6040000000000001</v>
      </c>
      <c r="AD1308" s="105">
        <f t="shared" si="361"/>
        <v>11.060269877950352</v>
      </c>
    </row>
    <row r="1309" spans="1:30" x14ac:dyDescent="0.2">
      <c r="A1309" s="101">
        <v>40023</v>
      </c>
      <c r="B1309" s="113" t="s">
        <v>82</v>
      </c>
      <c r="C1309" s="103">
        <v>0</v>
      </c>
      <c r="D1309" s="104">
        <f t="shared" si="347"/>
        <v>0</v>
      </c>
      <c r="E1309" s="103">
        <v>0</v>
      </c>
      <c r="F1309" s="104">
        <f t="shared" si="349"/>
        <v>0</v>
      </c>
      <c r="G1309" s="103">
        <v>0</v>
      </c>
      <c r="H1309" s="104">
        <f t="shared" si="354"/>
        <v>0</v>
      </c>
      <c r="I1309" s="103">
        <v>0.85399999999999998</v>
      </c>
      <c r="J1309" s="104">
        <f t="shared" si="350"/>
        <v>2.6208297657518314</v>
      </c>
      <c r="K1309" s="103">
        <v>0</v>
      </c>
      <c r="L1309" s="104">
        <f t="shared" si="351"/>
        <v>0</v>
      </c>
      <c r="M1309" s="103">
        <v>1.44</v>
      </c>
      <c r="N1309" s="104">
        <f t="shared" si="352"/>
        <v>4.4191977314784978</v>
      </c>
      <c r="O1309" s="103">
        <v>1.31</v>
      </c>
      <c r="P1309" s="104">
        <f t="shared" si="353"/>
        <v>4.0202423807200223</v>
      </c>
      <c r="Q1309" s="103">
        <v>0</v>
      </c>
      <c r="R1309" s="104">
        <f t="shared" si="355"/>
        <v>0</v>
      </c>
      <c r="S1309" s="103">
        <v>0</v>
      </c>
      <c r="T1309" s="104">
        <f t="shared" si="356"/>
        <v>0</v>
      </c>
      <c r="U1309" s="103">
        <v>0</v>
      </c>
      <c r="V1309" s="104">
        <f t="shared" si="357"/>
        <v>0</v>
      </c>
      <c r="W1309" s="103">
        <v>0</v>
      </c>
      <c r="X1309" s="104">
        <f t="shared" si="358"/>
        <v>0</v>
      </c>
      <c r="Y1309" s="103">
        <v>0</v>
      </c>
      <c r="Z1309" s="104">
        <f t="shared" si="359"/>
        <v>0</v>
      </c>
      <c r="AA1309" s="103">
        <v>0</v>
      </c>
      <c r="AB1309" s="105">
        <f t="shared" si="360"/>
        <v>0</v>
      </c>
      <c r="AC1309" s="99">
        <f t="shared" si="348"/>
        <v>3.6040000000000001</v>
      </c>
      <c r="AD1309" s="105">
        <f t="shared" si="361"/>
        <v>11.060269877950352</v>
      </c>
    </row>
    <row r="1310" spans="1:30" x14ac:dyDescent="0.2">
      <c r="A1310" s="101">
        <v>40024</v>
      </c>
      <c r="B1310" s="113" t="s">
        <v>83</v>
      </c>
      <c r="C1310" s="103">
        <v>0</v>
      </c>
      <c r="D1310" s="104">
        <f t="shared" si="347"/>
        <v>0</v>
      </c>
      <c r="E1310" s="103">
        <v>0</v>
      </c>
      <c r="F1310" s="104">
        <f t="shared" si="349"/>
        <v>0</v>
      </c>
      <c r="G1310" s="103">
        <v>0</v>
      </c>
      <c r="H1310" s="104">
        <f t="shared" si="354"/>
        <v>0</v>
      </c>
      <c r="I1310" s="103">
        <v>0.85</v>
      </c>
      <c r="J1310" s="104">
        <f t="shared" si="350"/>
        <v>2.6085542164977245</v>
      </c>
      <c r="K1310" s="103">
        <v>0</v>
      </c>
      <c r="L1310" s="104">
        <f t="shared" si="351"/>
        <v>0</v>
      </c>
      <c r="M1310" s="103">
        <v>1.4330000000000001</v>
      </c>
      <c r="N1310" s="104">
        <f t="shared" si="352"/>
        <v>4.3977155202838105</v>
      </c>
      <c r="O1310" s="103">
        <v>1.341</v>
      </c>
      <c r="P1310" s="104">
        <f t="shared" si="353"/>
        <v>4.115377887439351</v>
      </c>
      <c r="Q1310" s="103">
        <v>0</v>
      </c>
      <c r="R1310" s="104">
        <f t="shared" si="355"/>
        <v>0</v>
      </c>
      <c r="S1310" s="103">
        <v>0</v>
      </c>
      <c r="T1310" s="104">
        <f t="shared" si="356"/>
        <v>0</v>
      </c>
      <c r="U1310" s="103">
        <v>0</v>
      </c>
      <c r="V1310" s="104">
        <f t="shared" si="357"/>
        <v>0</v>
      </c>
      <c r="W1310" s="103">
        <v>0</v>
      </c>
      <c r="X1310" s="104">
        <f t="shared" si="358"/>
        <v>0</v>
      </c>
      <c r="Y1310" s="103">
        <v>0</v>
      </c>
      <c r="Z1310" s="104">
        <f t="shared" si="359"/>
        <v>0</v>
      </c>
      <c r="AA1310" s="103">
        <v>0</v>
      </c>
      <c r="AB1310" s="105">
        <f t="shared" si="360"/>
        <v>0</v>
      </c>
      <c r="AC1310" s="99">
        <f t="shared" si="348"/>
        <v>3.6239999999999997</v>
      </c>
      <c r="AD1310" s="105">
        <f t="shared" si="361"/>
        <v>11.121647624220884</v>
      </c>
    </row>
    <row r="1311" spans="1:30" x14ac:dyDescent="0.2">
      <c r="A1311" s="101">
        <v>40025</v>
      </c>
      <c r="B1311" s="113" t="s">
        <v>84</v>
      </c>
      <c r="C1311" s="103">
        <v>0</v>
      </c>
      <c r="D1311" s="104">
        <f t="shared" si="347"/>
        <v>0</v>
      </c>
      <c r="E1311" s="103">
        <v>0</v>
      </c>
      <c r="F1311" s="104">
        <f t="shared" si="349"/>
        <v>0</v>
      </c>
      <c r="G1311" s="103">
        <v>0</v>
      </c>
      <c r="H1311" s="104">
        <f t="shared" si="354"/>
        <v>0</v>
      </c>
      <c r="I1311" s="103">
        <v>0.84699999999999998</v>
      </c>
      <c r="J1311" s="104">
        <f t="shared" si="350"/>
        <v>2.5993475545571441</v>
      </c>
      <c r="K1311" s="103">
        <v>0</v>
      </c>
      <c r="L1311" s="104">
        <f t="shared" si="351"/>
        <v>0</v>
      </c>
      <c r="M1311" s="103">
        <v>1.429</v>
      </c>
      <c r="N1311" s="104">
        <f t="shared" si="352"/>
        <v>4.3854399710297036</v>
      </c>
      <c r="O1311" s="103">
        <v>1.34</v>
      </c>
      <c r="P1311" s="104">
        <f t="shared" si="353"/>
        <v>4.1123090001258245</v>
      </c>
      <c r="Q1311" s="103">
        <v>0</v>
      </c>
      <c r="R1311" s="104">
        <f t="shared" si="355"/>
        <v>0</v>
      </c>
      <c r="S1311" s="103">
        <v>0</v>
      </c>
      <c r="T1311" s="104">
        <f t="shared" si="356"/>
        <v>0</v>
      </c>
      <c r="U1311" s="103">
        <v>0</v>
      </c>
      <c r="V1311" s="104">
        <f t="shared" si="357"/>
        <v>0</v>
      </c>
      <c r="W1311" s="103">
        <v>0</v>
      </c>
      <c r="X1311" s="104">
        <f t="shared" si="358"/>
        <v>0</v>
      </c>
      <c r="Y1311" s="103">
        <v>0</v>
      </c>
      <c r="Z1311" s="104">
        <f t="shared" si="359"/>
        <v>0</v>
      </c>
      <c r="AA1311" s="103">
        <v>0</v>
      </c>
      <c r="AB1311" s="105">
        <f t="shared" si="360"/>
        <v>0</v>
      </c>
      <c r="AC1311" s="99">
        <f t="shared" si="348"/>
        <v>3.6159999999999997</v>
      </c>
      <c r="AD1311" s="105">
        <f t="shared" si="361"/>
        <v>11.09709652571267</v>
      </c>
    </row>
    <row r="1312" spans="1:30" x14ac:dyDescent="0.2">
      <c r="A1312" s="101">
        <v>40026</v>
      </c>
      <c r="B1312" s="113" t="s">
        <v>85</v>
      </c>
      <c r="C1312" s="103">
        <v>0</v>
      </c>
      <c r="D1312" s="104">
        <f t="shared" si="347"/>
        <v>0</v>
      </c>
      <c r="E1312" s="103">
        <v>0</v>
      </c>
      <c r="F1312" s="104">
        <f t="shared" si="349"/>
        <v>0</v>
      </c>
      <c r="G1312" s="103">
        <v>0</v>
      </c>
      <c r="H1312" s="104">
        <f t="shared" si="354"/>
        <v>0</v>
      </c>
      <c r="I1312" s="103">
        <v>0.84399999999999997</v>
      </c>
      <c r="J1312" s="104">
        <f t="shared" si="350"/>
        <v>2.5901408926165641</v>
      </c>
      <c r="K1312" s="103">
        <v>0</v>
      </c>
      <c r="L1312" s="104">
        <f t="shared" si="351"/>
        <v>0</v>
      </c>
      <c r="M1312" s="103">
        <v>1.429</v>
      </c>
      <c r="N1312" s="104">
        <f t="shared" si="352"/>
        <v>4.3854399710297036</v>
      </c>
      <c r="O1312" s="103">
        <v>1.3140000000000001</v>
      </c>
      <c r="P1312" s="104">
        <f t="shared" si="353"/>
        <v>4.0325179299741292</v>
      </c>
      <c r="Q1312" s="103">
        <v>0</v>
      </c>
      <c r="R1312" s="104">
        <f t="shared" si="355"/>
        <v>0</v>
      </c>
      <c r="S1312" s="103">
        <v>0</v>
      </c>
      <c r="T1312" s="104">
        <f t="shared" si="356"/>
        <v>0</v>
      </c>
      <c r="U1312" s="103">
        <v>0</v>
      </c>
      <c r="V1312" s="104">
        <f t="shared" si="357"/>
        <v>0</v>
      </c>
      <c r="W1312" s="103">
        <v>0</v>
      </c>
      <c r="X1312" s="104">
        <f t="shared" si="358"/>
        <v>0</v>
      </c>
      <c r="Y1312" s="103">
        <v>0</v>
      </c>
      <c r="Z1312" s="104">
        <f t="shared" si="359"/>
        <v>0</v>
      </c>
      <c r="AA1312" s="103">
        <v>0</v>
      </c>
      <c r="AB1312" s="105">
        <f t="shared" si="360"/>
        <v>0</v>
      </c>
      <c r="AC1312" s="99">
        <f t="shared" si="348"/>
        <v>3.5870000000000002</v>
      </c>
      <c r="AD1312" s="105">
        <f t="shared" si="361"/>
        <v>11.008098793620396</v>
      </c>
    </row>
    <row r="1313" spans="1:30" x14ac:dyDescent="0.2">
      <c r="A1313" s="101">
        <v>40027</v>
      </c>
      <c r="B1313" s="113" t="s">
        <v>86</v>
      </c>
      <c r="C1313" s="103">
        <v>0</v>
      </c>
      <c r="D1313" s="104">
        <f t="shared" si="347"/>
        <v>0</v>
      </c>
      <c r="E1313" s="103">
        <v>0</v>
      </c>
      <c r="F1313" s="104">
        <f t="shared" si="349"/>
        <v>0</v>
      </c>
      <c r="G1313" s="103">
        <v>0</v>
      </c>
      <c r="H1313" s="104">
        <f t="shared" si="354"/>
        <v>0</v>
      </c>
      <c r="I1313" s="103">
        <v>0.84299999999999997</v>
      </c>
      <c r="J1313" s="104">
        <f t="shared" si="350"/>
        <v>2.5870720053030372</v>
      </c>
      <c r="K1313" s="103">
        <v>0</v>
      </c>
      <c r="L1313" s="104">
        <f t="shared" si="351"/>
        <v>0</v>
      </c>
      <c r="M1313" s="103">
        <v>1.427</v>
      </c>
      <c r="N1313" s="104">
        <f t="shared" si="352"/>
        <v>4.3793021964026506</v>
      </c>
      <c r="O1313" s="103">
        <v>1.331</v>
      </c>
      <c r="P1313" s="104">
        <f t="shared" si="353"/>
        <v>4.0846890143040842</v>
      </c>
      <c r="Q1313" s="103">
        <v>0</v>
      </c>
      <c r="R1313" s="104">
        <f t="shared" si="355"/>
        <v>0</v>
      </c>
      <c r="S1313" s="103">
        <v>0</v>
      </c>
      <c r="T1313" s="104">
        <f t="shared" si="356"/>
        <v>0</v>
      </c>
      <c r="U1313" s="103">
        <v>0</v>
      </c>
      <c r="V1313" s="104">
        <f t="shared" si="357"/>
        <v>0</v>
      </c>
      <c r="W1313" s="103">
        <v>0</v>
      </c>
      <c r="X1313" s="104">
        <f t="shared" si="358"/>
        <v>0</v>
      </c>
      <c r="Y1313" s="103">
        <v>0</v>
      </c>
      <c r="Z1313" s="104">
        <f t="shared" si="359"/>
        <v>0</v>
      </c>
      <c r="AA1313" s="103">
        <v>0</v>
      </c>
      <c r="AB1313" s="105">
        <f t="shared" si="360"/>
        <v>0</v>
      </c>
      <c r="AC1313" s="99">
        <f t="shared" si="348"/>
        <v>3.601</v>
      </c>
      <c r="AD1313" s="105">
        <f t="shared" si="361"/>
        <v>11.051063216009771</v>
      </c>
    </row>
    <row r="1314" spans="1:30" x14ac:dyDescent="0.2">
      <c r="A1314" s="101">
        <v>40028</v>
      </c>
      <c r="B1314" s="113" t="s">
        <v>87</v>
      </c>
      <c r="C1314" s="103">
        <v>0</v>
      </c>
      <c r="D1314" s="104">
        <f t="shared" si="347"/>
        <v>0</v>
      </c>
      <c r="E1314" s="103">
        <v>0</v>
      </c>
      <c r="F1314" s="104">
        <f t="shared" si="349"/>
        <v>0</v>
      </c>
      <c r="G1314" s="103">
        <v>0</v>
      </c>
      <c r="H1314" s="104">
        <f t="shared" si="354"/>
        <v>0</v>
      </c>
      <c r="I1314" s="103">
        <v>0.84</v>
      </c>
      <c r="J1314" s="104">
        <f t="shared" si="350"/>
        <v>2.5778653433624572</v>
      </c>
      <c r="K1314" s="103">
        <v>0</v>
      </c>
      <c r="L1314" s="104">
        <f t="shared" si="351"/>
        <v>0</v>
      </c>
      <c r="M1314" s="103">
        <v>1.425</v>
      </c>
      <c r="N1314" s="104">
        <f t="shared" si="352"/>
        <v>4.3731644217755967</v>
      </c>
      <c r="O1314" s="103">
        <v>1.3340000000000001</v>
      </c>
      <c r="P1314" s="104">
        <f t="shared" si="353"/>
        <v>4.0938956762446637</v>
      </c>
      <c r="Q1314" s="103">
        <v>0</v>
      </c>
      <c r="R1314" s="104">
        <f t="shared" si="355"/>
        <v>0</v>
      </c>
      <c r="S1314" s="103">
        <v>0</v>
      </c>
      <c r="T1314" s="104">
        <f t="shared" si="356"/>
        <v>0</v>
      </c>
      <c r="U1314" s="103">
        <v>0.221</v>
      </c>
      <c r="V1314" s="104">
        <f t="shared" si="357"/>
        <v>0.67822409628940838</v>
      </c>
      <c r="W1314" s="103">
        <v>0</v>
      </c>
      <c r="X1314" s="104">
        <f t="shared" si="358"/>
        <v>0</v>
      </c>
      <c r="Y1314" s="103">
        <v>0</v>
      </c>
      <c r="Z1314" s="104">
        <f t="shared" si="359"/>
        <v>0</v>
      </c>
      <c r="AA1314" s="103">
        <v>0</v>
      </c>
      <c r="AB1314" s="105">
        <f t="shared" si="360"/>
        <v>0</v>
      </c>
      <c r="AC1314" s="99">
        <f t="shared" si="348"/>
        <v>3.8200000000000003</v>
      </c>
      <c r="AD1314" s="105">
        <f t="shared" si="361"/>
        <v>11.723149537672128</v>
      </c>
    </row>
    <row r="1315" spans="1:30" x14ac:dyDescent="0.2">
      <c r="A1315" s="101">
        <v>40029</v>
      </c>
      <c r="B1315" s="113" t="s">
        <v>88</v>
      </c>
      <c r="C1315" s="103">
        <v>0</v>
      </c>
      <c r="D1315" s="104">
        <f t="shared" si="347"/>
        <v>0</v>
      </c>
      <c r="E1315" s="103">
        <v>0</v>
      </c>
      <c r="F1315" s="104">
        <f t="shared" si="349"/>
        <v>0</v>
      </c>
      <c r="G1315" s="103">
        <v>0</v>
      </c>
      <c r="H1315" s="104">
        <f t="shared" si="354"/>
        <v>0</v>
      </c>
      <c r="I1315" s="103">
        <v>0.83599999999999997</v>
      </c>
      <c r="J1315" s="104">
        <f t="shared" si="350"/>
        <v>2.5655897941083503</v>
      </c>
      <c r="K1315" s="103">
        <v>0</v>
      </c>
      <c r="L1315" s="104">
        <f t="shared" si="351"/>
        <v>0</v>
      </c>
      <c r="M1315" s="103">
        <v>1.42</v>
      </c>
      <c r="N1315" s="104">
        <f t="shared" si="352"/>
        <v>4.3578199852079633</v>
      </c>
      <c r="O1315" s="103">
        <v>1.331</v>
      </c>
      <c r="P1315" s="104">
        <f t="shared" si="353"/>
        <v>4.0846890143040842</v>
      </c>
      <c r="Q1315" s="103">
        <v>0</v>
      </c>
      <c r="R1315" s="104">
        <f t="shared" si="355"/>
        <v>0</v>
      </c>
      <c r="S1315" s="103">
        <v>0</v>
      </c>
      <c r="T1315" s="104">
        <f t="shared" si="356"/>
        <v>0</v>
      </c>
      <c r="U1315" s="103">
        <v>0.36599999999999999</v>
      </c>
      <c r="V1315" s="104">
        <f t="shared" si="357"/>
        <v>1.1232127567507848</v>
      </c>
      <c r="W1315" s="103">
        <v>0</v>
      </c>
      <c r="X1315" s="104">
        <f t="shared" si="358"/>
        <v>0</v>
      </c>
      <c r="Y1315" s="103">
        <v>0</v>
      </c>
      <c r="Z1315" s="104">
        <f t="shared" si="359"/>
        <v>0</v>
      </c>
      <c r="AA1315" s="103">
        <v>0</v>
      </c>
      <c r="AB1315" s="105">
        <f t="shared" si="360"/>
        <v>0</v>
      </c>
      <c r="AC1315" s="99">
        <f t="shared" si="348"/>
        <v>3.9529999999999998</v>
      </c>
      <c r="AD1315" s="105">
        <f t="shared" si="361"/>
        <v>12.131311550371182</v>
      </c>
    </row>
    <row r="1316" spans="1:30" x14ac:dyDescent="0.2">
      <c r="A1316" s="101">
        <v>40030</v>
      </c>
      <c r="B1316" s="113" t="s">
        <v>89</v>
      </c>
      <c r="C1316" s="103">
        <v>0</v>
      </c>
      <c r="D1316" s="104">
        <f t="shared" si="347"/>
        <v>0</v>
      </c>
      <c r="E1316" s="103">
        <v>0</v>
      </c>
      <c r="F1316" s="104">
        <f t="shared" si="349"/>
        <v>0</v>
      </c>
      <c r="G1316" s="103">
        <v>0</v>
      </c>
      <c r="H1316" s="104">
        <f t="shared" si="354"/>
        <v>0</v>
      </c>
      <c r="I1316" s="103">
        <v>0.69799999999999995</v>
      </c>
      <c r="J1316" s="104">
        <f t="shared" si="350"/>
        <v>2.142083344841661</v>
      </c>
      <c r="K1316" s="103">
        <v>0</v>
      </c>
      <c r="L1316" s="104">
        <f t="shared" si="351"/>
        <v>0</v>
      </c>
      <c r="M1316" s="103">
        <v>1.175</v>
      </c>
      <c r="N1316" s="104">
        <f t="shared" si="352"/>
        <v>3.6059425933939133</v>
      </c>
      <c r="O1316" s="103">
        <v>1.0860000000000001</v>
      </c>
      <c r="P1316" s="104">
        <f t="shared" si="353"/>
        <v>3.3328116224900337</v>
      </c>
      <c r="Q1316" s="103">
        <v>0</v>
      </c>
      <c r="R1316" s="104">
        <f t="shared" si="355"/>
        <v>0</v>
      </c>
      <c r="S1316" s="103">
        <v>0</v>
      </c>
      <c r="T1316" s="104">
        <f t="shared" si="356"/>
        <v>0</v>
      </c>
      <c r="U1316" s="103">
        <v>0</v>
      </c>
      <c r="V1316" s="104">
        <f t="shared" si="357"/>
        <v>0</v>
      </c>
      <c r="W1316" s="103">
        <v>0</v>
      </c>
      <c r="X1316" s="104">
        <f t="shared" si="358"/>
        <v>0</v>
      </c>
      <c r="Y1316" s="103">
        <v>0</v>
      </c>
      <c r="Z1316" s="104">
        <f t="shared" si="359"/>
        <v>0</v>
      </c>
      <c r="AA1316" s="103">
        <v>0</v>
      </c>
      <c r="AB1316" s="105">
        <f t="shared" si="360"/>
        <v>0</v>
      </c>
      <c r="AC1316" s="99">
        <f t="shared" si="348"/>
        <v>2.9590000000000001</v>
      </c>
      <c r="AD1316" s="105">
        <f t="shared" si="361"/>
        <v>9.0808375607256071</v>
      </c>
    </row>
    <row r="1317" spans="1:30" x14ac:dyDescent="0.2">
      <c r="A1317" s="101">
        <v>40031</v>
      </c>
      <c r="B1317" s="113" t="s">
        <v>90</v>
      </c>
      <c r="C1317" s="103">
        <v>0</v>
      </c>
      <c r="D1317" s="104">
        <f t="shared" si="347"/>
        <v>0</v>
      </c>
      <c r="E1317" s="103">
        <v>0</v>
      </c>
      <c r="F1317" s="104">
        <f t="shared" si="349"/>
        <v>0</v>
      </c>
      <c r="G1317" s="103">
        <v>0</v>
      </c>
      <c r="H1317" s="104">
        <f t="shared" si="354"/>
        <v>0</v>
      </c>
      <c r="I1317" s="103">
        <v>0.85099999999999998</v>
      </c>
      <c r="J1317" s="104">
        <f t="shared" si="350"/>
        <v>2.611623103811251</v>
      </c>
      <c r="K1317" s="103">
        <v>0</v>
      </c>
      <c r="L1317" s="104">
        <f t="shared" si="351"/>
        <v>0</v>
      </c>
      <c r="M1317" s="103">
        <v>1.4279999999999999</v>
      </c>
      <c r="N1317" s="104">
        <f t="shared" si="352"/>
        <v>4.3823710837161771</v>
      </c>
      <c r="O1317" s="103">
        <v>1.3280000000000001</v>
      </c>
      <c r="P1317" s="104">
        <f t="shared" si="353"/>
        <v>4.0754823523635038</v>
      </c>
      <c r="Q1317" s="103">
        <v>0</v>
      </c>
      <c r="R1317" s="104">
        <f t="shared" si="355"/>
        <v>0</v>
      </c>
      <c r="S1317" s="103">
        <v>0</v>
      </c>
      <c r="T1317" s="104">
        <f t="shared" si="356"/>
        <v>0</v>
      </c>
      <c r="U1317" s="103">
        <v>0.754</v>
      </c>
      <c r="V1317" s="104">
        <f t="shared" si="357"/>
        <v>2.313941034399158</v>
      </c>
      <c r="W1317" s="103">
        <v>0</v>
      </c>
      <c r="X1317" s="104">
        <f t="shared" si="358"/>
        <v>0</v>
      </c>
      <c r="Y1317" s="103">
        <v>0</v>
      </c>
      <c r="Z1317" s="104">
        <f t="shared" si="359"/>
        <v>0</v>
      </c>
      <c r="AA1317" s="103">
        <v>0</v>
      </c>
      <c r="AB1317" s="105">
        <f t="shared" si="360"/>
        <v>0</v>
      </c>
      <c r="AC1317" s="99">
        <f t="shared" si="348"/>
        <v>4.3610000000000007</v>
      </c>
      <c r="AD1317" s="105">
        <f t="shared" si="361"/>
        <v>13.383417574290092</v>
      </c>
    </row>
    <row r="1318" spans="1:30" x14ac:dyDescent="0.2">
      <c r="A1318" s="101">
        <v>40032</v>
      </c>
      <c r="B1318" s="113" t="s">
        <v>91</v>
      </c>
      <c r="C1318" s="103">
        <v>0</v>
      </c>
      <c r="D1318" s="104">
        <f t="shared" ref="D1318:D1381" si="362">C1318*1000000/325851</f>
        <v>0</v>
      </c>
      <c r="E1318" s="103">
        <v>0</v>
      </c>
      <c r="F1318" s="104">
        <f t="shared" si="349"/>
        <v>0</v>
      </c>
      <c r="G1318" s="103">
        <v>0</v>
      </c>
      <c r="H1318" s="104">
        <f t="shared" si="354"/>
        <v>0</v>
      </c>
      <c r="I1318" s="103">
        <v>0.84099999999999997</v>
      </c>
      <c r="J1318" s="104">
        <f t="shared" si="350"/>
        <v>2.5809342306759837</v>
      </c>
      <c r="K1318" s="103">
        <v>0</v>
      </c>
      <c r="L1318" s="104">
        <f t="shared" si="351"/>
        <v>0</v>
      </c>
      <c r="M1318" s="103">
        <v>1.4219999999999999</v>
      </c>
      <c r="N1318" s="104">
        <f t="shared" si="352"/>
        <v>4.3639577598350163</v>
      </c>
      <c r="O1318" s="103">
        <v>1.323</v>
      </c>
      <c r="P1318" s="104">
        <f t="shared" si="353"/>
        <v>4.0601379157958695</v>
      </c>
      <c r="Q1318" s="103">
        <v>0</v>
      </c>
      <c r="R1318" s="104">
        <f t="shared" si="355"/>
        <v>0</v>
      </c>
      <c r="S1318" s="103">
        <v>0</v>
      </c>
      <c r="T1318" s="104">
        <f t="shared" si="356"/>
        <v>0</v>
      </c>
      <c r="U1318" s="103">
        <v>1.278</v>
      </c>
      <c r="V1318" s="104">
        <f t="shared" si="357"/>
        <v>3.9220379866871666</v>
      </c>
      <c r="W1318" s="103">
        <v>0</v>
      </c>
      <c r="X1318" s="104">
        <f t="shared" si="358"/>
        <v>0</v>
      </c>
      <c r="Y1318" s="103">
        <v>0</v>
      </c>
      <c r="Z1318" s="104">
        <f t="shared" si="359"/>
        <v>0</v>
      </c>
      <c r="AA1318" s="103">
        <v>0</v>
      </c>
      <c r="AB1318" s="105">
        <f t="shared" si="360"/>
        <v>0</v>
      </c>
      <c r="AC1318" s="99">
        <f t="shared" ref="AC1318:AC1357" si="363">C1318+E1318+G1318+I1318+K1318+M1318+O1318+Q1318+S1318+U1318+W1318+Y1318+AA1318</f>
        <v>4.8639999999999999</v>
      </c>
      <c r="AD1318" s="105">
        <f t="shared" si="361"/>
        <v>14.927067892994037</v>
      </c>
    </row>
    <row r="1319" spans="1:30" x14ac:dyDescent="0.2">
      <c r="A1319" s="101">
        <v>40033</v>
      </c>
      <c r="B1319" s="113" t="s">
        <v>92</v>
      </c>
      <c r="C1319" s="103">
        <v>0</v>
      </c>
      <c r="D1319" s="104">
        <f t="shared" si="362"/>
        <v>0</v>
      </c>
      <c r="E1319" s="103">
        <v>0</v>
      </c>
      <c r="F1319" s="104">
        <f t="shared" si="349"/>
        <v>0</v>
      </c>
      <c r="G1319" s="103">
        <v>0</v>
      </c>
      <c r="H1319" s="104">
        <f t="shared" si="354"/>
        <v>0</v>
      </c>
      <c r="I1319" s="103">
        <v>0.83599999999999997</v>
      </c>
      <c r="J1319" s="104">
        <f t="shared" si="350"/>
        <v>2.5655897941083503</v>
      </c>
      <c r="K1319" s="103">
        <v>0</v>
      </c>
      <c r="L1319" s="104">
        <f t="shared" si="351"/>
        <v>0</v>
      </c>
      <c r="M1319" s="103">
        <v>1.417</v>
      </c>
      <c r="N1319" s="104">
        <f t="shared" si="352"/>
        <v>4.3486133232673829</v>
      </c>
      <c r="O1319" s="103">
        <v>1.321</v>
      </c>
      <c r="P1319" s="104">
        <f t="shared" si="353"/>
        <v>4.0540001411688165</v>
      </c>
      <c r="Q1319" s="103">
        <v>0</v>
      </c>
      <c r="R1319" s="104">
        <f t="shared" si="355"/>
        <v>0</v>
      </c>
      <c r="S1319" s="103">
        <v>0</v>
      </c>
      <c r="T1319" s="104">
        <f t="shared" si="356"/>
        <v>0</v>
      </c>
      <c r="U1319" s="103">
        <v>0</v>
      </c>
      <c r="V1319" s="104">
        <f t="shared" si="357"/>
        <v>0</v>
      </c>
      <c r="W1319" s="103">
        <v>0</v>
      </c>
      <c r="X1319" s="104">
        <f t="shared" si="358"/>
        <v>0</v>
      </c>
      <c r="Y1319" s="103">
        <v>0</v>
      </c>
      <c r="Z1319" s="104">
        <f t="shared" si="359"/>
        <v>0</v>
      </c>
      <c r="AA1319" s="103">
        <v>0</v>
      </c>
      <c r="AB1319" s="105">
        <f t="shared" si="360"/>
        <v>0</v>
      </c>
      <c r="AC1319" s="99">
        <f t="shared" si="363"/>
        <v>3.5739999999999998</v>
      </c>
      <c r="AD1319" s="105">
        <f t="shared" si="361"/>
        <v>10.96820325854455</v>
      </c>
    </row>
    <row r="1320" spans="1:30" x14ac:dyDescent="0.2">
      <c r="A1320" s="101">
        <v>40034</v>
      </c>
      <c r="B1320" s="113" t="s">
        <v>93</v>
      </c>
      <c r="C1320" s="103">
        <v>0</v>
      </c>
      <c r="D1320" s="104">
        <f t="shared" si="362"/>
        <v>0</v>
      </c>
      <c r="E1320" s="103">
        <v>0</v>
      </c>
      <c r="F1320" s="104">
        <f t="shared" si="349"/>
        <v>0</v>
      </c>
      <c r="G1320" s="103">
        <v>0</v>
      </c>
      <c r="H1320" s="104">
        <f t="shared" si="354"/>
        <v>0</v>
      </c>
      <c r="I1320" s="103">
        <v>0.83299999999999996</v>
      </c>
      <c r="J1320" s="104">
        <f t="shared" si="350"/>
        <v>2.5563831321677699</v>
      </c>
      <c r="K1320" s="103">
        <v>0</v>
      </c>
      <c r="L1320" s="104">
        <f t="shared" si="351"/>
        <v>0</v>
      </c>
      <c r="M1320" s="103">
        <v>1.4139999999999999</v>
      </c>
      <c r="N1320" s="104">
        <f t="shared" si="352"/>
        <v>4.3394066613268025</v>
      </c>
      <c r="O1320" s="103">
        <v>1.319</v>
      </c>
      <c r="P1320" s="104">
        <f t="shared" si="353"/>
        <v>4.0478623665417626</v>
      </c>
      <c r="Q1320" s="103">
        <v>0</v>
      </c>
      <c r="R1320" s="104">
        <f t="shared" si="355"/>
        <v>0</v>
      </c>
      <c r="S1320" s="103">
        <v>0</v>
      </c>
      <c r="T1320" s="104">
        <f t="shared" si="356"/>
        <v>0</v>
      </c>
      <c r="U1320" s="103">
        <v>0</v>
      </c>
      <c r="V1320" s="104">
        <f t="shared" si="357"/>
        <v>0</v>
      </c>
      <c r="W1320" s="103">
        <v>8.7999999999999995E-2</v>
      </c>
      <c r="X1320" s="104">
        <f t="shared" si="358"/>
        <v>0.27006208359035266</v>
      </c>
      <c r="Y1320" s="103">
        <v>0</v>
      </c>
      <c r="Z1320" s="104">
        <f t="shared" si="359"/>
        <v>0</v>
      </c>
      <c r="AA1320" s="103">
        <v>0</v>
      </c>
      <c r="AB1320" s="105">
        <f t="shared" si="360"/>
        <v>0</v>
      </c>
      <c r="AC1320" s="99">
        <f t="shared" si="363"/>
        <v>3.6539999999999999</v>
      </c>
      <c r="AD1320" s="105">
        <f t="shared" si="361"/>
        <v>11.213714243626688</v>
      </c>
    </row>
    <row r="1321" spans="1:30" x14ac:dyDescent="0.2">
      <c r="A1321" s="101">
        <v>40035</v>
      </c>
      <c r="B1321" s="113" t="s">
        <v>94</v>
      </c>
      <c r="C1321" s="103">
        <v>0</v>
      </c>
      <c r="D1321" s="104">
        <f t="shared" si="362"/>
        <v>0</v>
      </c>
      <c r="E1321" s="103">
        <v>0</v>
      </c>
      <c r="F1321" s="104">
        <f t="shared" si="349"/>
        <v>0</v>
      </c>
      <c r="G1321" s="103">
        <v>0</v>
      </c>
      <c r="H1321" s="104">
        <f t="shared" si="354"/>
        <v>0</v>
      </c>
      <c r="I1321" s="103">
        <v>0.82899999999999996</v>
      </c>
      <c r="J1321" s="104">
        <f t="shared" si="350"/>
        <v>2.544107582913663</v>
      </c>
      <c r="K1321" s="103">
        <v>0</v>
      </c>
      <c r="L1321" s="104">
        <f t="shared" si="351"/>
        <v>0</v>
      </c>
      <c r="M1321" s="103">
        <v>1.411</v>
      </c>
      <c r="N1321" s="104">
        <f t="shared" si="352"/>
        <v>4.3301999993862221</v>
      </c>
      <c r="O1321" s="103">
        <v>1.3180000000000001</v>
      </c>
      <c r="P1321" s="104">
        <f t="shared" si="353"/>
        <v>4.0447934792282361</v>
      </c>
      <c r="Q1321" s="103">
        <v>0</v>
      </c>
      <c r="R1321" s="104">
        <f t="shared" si="355"/>
        <v>0</v>
      </c>
      <c r="S1321" s="103">
        <v>0</v>
      </c>
      <c r="T1321" s="104">
        <f t="shared" si="356"/>
        <v>0</v>
      </c>
      <c r="U1321" s="103">
        <v>0</v>
      </c>
      <c r="V1321" s="104">
        <f t="shared" si="357"/>
        <v>0</v>
      </c>
      <c r="W1321" s="103">
        <v>0.96699999999999997</v>
      </c>
      <c r="X1321" s="104">
        <f t="shared" si="358"/>
        <v>2.9676140321803524</v>
      </c>
      <c r="Y1321" s="103">
        <v>0</v>
      </c>
      <c r="Z1321" s="104">
        <f t="shared" si="359"/>
        <v>0</v>
      </c>
      <c r="AA1321" s="103">
        <v>0</v>
      </c>
      <c r="AB1321" s="105">
        <f t="shared" si="360"/>
        <v>0</v>
      </c>
      <c r="AC1321" s="99">
        <f t="shared" si="363"/>
        <v>4.5250000000000004</v>
      </c>
      <c r="AD1321" s="105">
        <f t="shared" si="361"/>
        <v>13.886715093708474</v>
      </c>
    </row>
    <row r="1322" spans="1:30" x14ac:dyDescent="0.2">
      <c r="A1322" s="101">
        <v>40036</v>
      </c>
      <c r="B1322" s="113" t="s">
        <v>95</v>
      </c>
      <c r="C1322" s="103">
        <v>0</v>
      </c>
      <c r="D1322" s="104">
        <f t="shared" si="362"/>
        <v>0</v>
      </c>
      <c r="E1322" s="103">
        <v>0</v>
      </c>
      <c r="F1322" s="104">
        <f t="shared" si="349"/>
        <v>0</v>
      </c>
      <c r="G1322" s="103">
        <v>0</v>
      </c>
      <c r="H1322" s="104">
        <f t="shared" si="354"/>
        <v>0</v>
      </c>
      <c r="I1322" s="103">
        <v>0.67400000000000004</v>
      </c>
      <c r="J1322" s="104">
        <f t="shared" si="350"/>
        <v>2.0684300493170191</v>
      </c>
      <c r="K1322" s="103">
        <v>0</v>
      </c>
      <c r="L1322" s="104">
        <f t="shared" si="351"/>
        <v>0</v>
      </c>
      <c r="M1322" s="103">
        <v>1.1359999999999999</v>
      </c>
      <c r="N1322" s="104">
        <f t="shared" si="352"/>
        <v>3.4862559881663704</v>
      </c>
      <c r="O1322" s="103">
        <v>1.052</v>
      </c>
      <c r="P1322" s="104">
        <f t="shared" si="353"/>
        <v>3.2284694538301246</v>
      </c>
      <c r="Q1322" s="103">
        <v>0</v>
      </c>
      <c r="R1322" s="104">
        <f t="shared" si="355"/>
        <v>0</v>
      </c>
      <c r="S1322" s="103">
        <v>0</v>
      </c>
      <c r="T1322" s="104">
        <f t="shared" si="356"/>
        <v>0</v>
      </c>
      <c r="U1322" s="103">
        <v>0.32500000000000001</v>
      </c>
      <c r="V1322" s="104">
        <f t="shared" si="357"/>
        <v>0.99738837689618876</v>
      </c>
      <c r="W1322" s="103">
        <v>0</v>
      </c>
      <c r="X1322" s="104">
        <f t="shared" si="358"/>
        <v>0</v>
      </c>
      <c r="Y1322" s="103">
        <v>0</v>
      </c>
      <c r="Z1322" s="104">
        <f t="shared" si="359"/>
        <v>0</v>
      </c>
      <c r="AA1322" s="103">
        <v>0</v>
      </c>
      <c r="AB1322" s="105">
        <f t="shared" si="360"/>
        <v>0</v>
      </c>
      <c r="AC1322" s="99">
        <f t="shared" si="363"/>
        <v>3.1870000000000003</v>
      </c>
      <c r="AD1322" s="105">
        <f t="shared" si="361"/>
        <v>9.7805438682097048</v>
      </c>
    </row>
    <row r="1323" spans="1:30" x14ac:dyDescent="0.2">
      <c r="A1323" s="101">
        <v>40037</v>
      </c>
      <c r="B1323" s="113" t="s">
        <v>96</v>
      </c>
      <c r="C1323" s="103">
        <v>0</v>
      </c>
      <c r="D1323" s="104">
        <f t="shared" si="362"/>
        <v>0</v>
      </c>
      <c r="E1323" s="103">
        <v>0</v>
      </c>
      <c r="F1323" s="104">
        <f t="shared" si="349"/>
        <v>0</v>
      </c>
      <c r="G1323" s="103">
        <v>0</v>
      </c>
      <c r="H1323" s="104">
        <f t="shared" si="354"/>
        <v>0</v>
      </c>
      <c r="I1323" s="103">
        <v>0.84399999999999997</v>
      </c>
      <c r="J1323" s="104">
        <f t="shared" si="350"/>
        <v>2.5901408926165641</v>
      </c>
      <c r="K1323" s="103">
        <v>0</v>
      </c>
      <c r="L1323" s="104">
        <f t="shared" si="351"/>
        <v>0</v>
      </c>
      <c r="M1323" s="103">
        <v>1.42</v>
      </c>
      <c r="N1323" s="104">
        <f t="shared" si="352"/>
        <v>4.3578199852079633</v>
      </c>
      <c r="O1323" s="103">
        <v>1.3220000000000001</v>
      </c>
      <c r="P1323" s="104">
        <f t="shared" si="353"/>
        <v>4.057069028482343</v>
      </c>
      <c r="Q1323" s="103">
        <v>0</v>
      </c>
      <c r="R1323" s="104">
        <f t="shared" si="355"/>
        <v>0</v>
      </c>
      <c r="S1323" s="103">
        <v>0</v>
      </c>
      <c r="T1323" s="104">
        <f t="shared" si="356"/>
        <v>0</v>
      </c>
      <c r="U1323" s="103">
        <v>1.488</v>
      </c>
      <c r="V1323" s="104">
        <f t="shared" si="357"/>
        <v>4.5665043225277815</v>
      </c>
      <c r="W1323" s="103">
        <v>0</v>
      </c>
      <c r="X1323" s="104">
        <f t="shared" si="358"/>
        <v>0</v>
      </c>
      <c r="Y1323" s="103">
        <v>0</v>
      </c>
      <c r="Z1323" s="104">
        <f t="shared" si="359"/>
        <v>0</v>
      </c>
      <c r="AA1323" s="103">
        <v>0</v>
      </c>
      <c r="AB1323" s="105">
        <f t="shared" si="360"/>
        <v>0</v>
      </c>
      <c r="AC1323" s="99">
        <f t="shared" si="363"/>
        <v>5.0739999999999998</v>
      </c>
      <c r="AD1323" s="105">
        <f t="shared" si="361"/>
        <v>15.571534228834651</v>
      </c>
    </row>
    <row r="1324" spans="1:30" x14ac:dyDescent="0.2">
      <c r="A1324" s="101">
        <v>40038</v>
      </c>
      <c r="B1324" s="113" t="s">
        <v>97</v>
      </c>
      <c r="C1324" s="103">
        <v>0</v>
      </c>
      <c r="D1324" s="104">
        <f t="shared" si="362"/>
        <v>0</v>
      </c>
      <c r="E1324" s="103">
        <v>0</v>
      </c>
      <c r="F1324" s="104">
        <f t="shared" si="349"/>
        <v>0</v>
      </c>
      <c r="G1324" s="103">
        <v>0</v>
      </c>
      <c r="H1324" s="104">
        <f t="shared" si="354"/>
        <v>0</v>
      </c>
      <c r="I1324" s="103">
        <v>0.83199999999999996</v>
      </c>
      <c r="J1324" s="104">
        <f t="shared" si="350"/>
        <v>2.5533142448542434</v>
      </c>
      <c r="K1324" s="103">
        <v>0</v>
      </c>
      <c r="L1324" s="104">
        <f t="shared" si="351"/>
        <v>0</v>
      </c>
      <c r="M1324" s="103">
        <v>1.41</v>
      </c>
      <c r="N1324" s="104">
        <f t="shared" si="352"/>
        <v>4.3271311120726956</v>
      </c>
      <c r="O1324" s="103">
        <v>1.3160000000000001</v>
      </c>
      <c r="P1324" s="104">
        <f t="shared" si="353"/>
        <v>4.0386557046011831</v>
      </c>
      <c r="Q1324" s="103">
        <v>0</v>
      </c>
      <c r="R1324" s="104">
        <f t="shared" si="355"/>
        <v>0</v>
      </c>
      <c r="S1324" s="103">
        <v>0</v>
      </c>
      <c r="T1324" s="104">
        <f t="shared" si="356"/>
        <v>0</v>
      </c>
      <c r="U1324" s="103">
        <v>0.77100000000000002</v>
      </c>
      <c r="V1324" s="104">
        <f t="shared" si="357"/>
        <v>2.3661121187291125</v>
      </c>
      <c r="W1324" s="103">
        <v>0</v>
      </c>
      <c r="X1324" s="104">
        <f t="shared" si="358"/>
        <v>0</v>
      </c>
      <c r="Y1324" s="103">
        <v>0</v>
      </c>
      <c r="Z1324" s="104">
        <f t="shared" si="359"/>
        <v>0</v>
      </c>
      <c r="AA1324" s="103">
        <v>0</v>
      </c>
      <c r="AB1324" s="105">
        <f t="shared" si="360"/>
        <v>0</v>
      </c>
      <c r="AC1324" s="99">
        <f t="shared" si="363"/>
        <v>4.3289999999999997</v>
      </c>
      <c r="AD1324" s="105">
        <f t="shared" si="361"/>
        <v>13.285213180257234</v>
      </c>
    </row>
    <row r="1325" spans="1:30" x14ac:dyDescent="0.2">
      <c r="A1325" s="101">
        <v>40039</v>
      </c>
      <c r="B1325" s="113" t="s">
        <v>98</v>
      </c>
      <c r="C1325" s="103">
        <v>0</v>
      </c>
      <c r="D1325" s="104">
        <f t="shared" si="362"/>
        <v>0</v>
      </c>
      <c r="E1325" s="103">
        <v>0</v>
      </c>
      <c r="F1325" s="104">
        <f t="shared" si="349"/>
        <v>0</v>
      </c>
      <c r="G1325" s="103">
        <v>0</v>
      </c>
      <c r="H1325" s="104">
        <f t="shared" si="354"/>
        <v>0</v>
      </c>
      <c r="I1325" s="103">
        <v>0.82799999999999996</v>
      </c>
      <c r="J1325" s="104">
        <f t="shared" si="350"/>
        <v>2.5410386956001361</v>
      </c>
      <c r="K1325" s="103">
        <v>0</v>
      </c>
      <c r="L1325" s="104">
        <f t="shared" si="351"/>
        <v>0</v>
      </c>
      <c r="M1325" s="103">
        <v>1.32</v>
      </c>
      <c r="N1325" s="104">
        <f t="shared" si="352"/>
        <v>4.05093125385529</v>
      </c>
      <c r="O1325" s="103">
        <v>1.3149999999999999</v>
      </c>
      <c r="P1325" s="104">
        <f t="shared" si="353"/>
        <v>4.0355868172876557</v>
      </c>
      <c r="Q1325" s="103">
        <v>0</v>
      </c>
      <c r="R1325" s="104">
        <f t="shared" si="355"/>
        <v>0</v>
      </c>
      <c r="S1325" s="103">
        <v>0</v>
      </c>
      <c r="T1325" s="104">
        <f t="shared" si="356"/>
        <v>0</v>
      </c>
      <c r="U1325" s="103">
        <v>0</v>
      </c>
      <c r="V1325" s="104">
        <f t="shared" si="357"/>
        <v>0</v>
      </c>
      <c r="W1325" s="103">
        <v>0</v>
      </c>
      <c r="X1325" s="104">
        <f t="shared" si="358"/>
        <v>0</v>
      </c>
      <c r="Y1325" s="103">
        <v>0</v>
      </c>
      <c r="Z1325" s="104">
        <f t="shared" si="359"/>
        <v>0</v>
      </c>
      <c r="AA1325" s="103">
        <v>0</v>
      </c>
      <c r="AB1325" s="105">
        <f t="shared" si="360"/>
        <v>0</v>
      </c>
      <c r="AC1325" s="99">
        <f t="shared" si="363"/>
        <v>3.4630000000000001</v>
      </c>
      <c r="AD1325" s="105">
        <f t="shared" si="361"/>
        <v>10.627556766743082</v>
      </c>
    </row>
    <row r="1326" spans="1:30" x14ac:dyDescent="0.2">
      <c r="A1326" s="101">
        <v>40040</v>
      </c>
      <c r="B1326" s="113" t="s">
        <v>99</v>
      </c>
      <c r="C1326" s="103">
        <v>0</v>
      </c>
      <c r="D1326" s="104">
        <f t="shared" si="362"/>
        <v>0</v>
      </c>
      <c r="E1326" s="103">
        <v>0</v>
      </c>
      <c r="F1326" s="104">
        <f t="shared" si="349"/>
        <v>0</v>
      </c>
      <c r="G1326" s="103">
        <v>0</v>
      </c>
      <c r="H1326" s="104">
        <f t="shared" si="354"/>
        <v>0</v>
      </c>
      <c r="I1326" s="103">
        <v>0.82699999999999996</v>
      </c>
      <c r="J1326" s="104">
        <f t="shared" si="350"/>
        <v>2.5379698082866096</v>
      </c>
      <c r="K1326" s="103">
        <v>0</v>
      </c>
      <c r="L1326" s="104">
        <f t="shared" si="351"/>
        <v>0</v>
      </c>
      <c r="M1326" s="103">
        <v>1.353</v>
      </c>
      <c r="N1326" s="104">
        <f t="shared" si="352"/>
        <v>4.1522045352016717</v>
      </c>
      <c r="O1326" s="103">
        <v>1.1140000000000001</v>
      </c>
      <c r="P1326" s="104">
        <f t="shared" si="353"/>
        <v>3.4187404672687824</v>
      </c>
      <c r="Q1326" s="103">
        <v>0</v>
      </c>
      <c r="R1326" s="104">
        <f t="shared" si="355"/>
        <v>0</v>
      </c>
      <c r="S1326" s="103">
        <v>0</v>
      </c>
      <c r="T1326" s="104">
        <f t="shared" si="356"/>
        <v>0</v>
      </c>
      <c r="U1326" s="103">
        <v>0</v>
      </c>
      <c r="V1326" s="104">
        <f t="shared" si="357"/>
        <v>0</v>
      </c>
      <c r="W1326" s="103">
        <v>0</v>
      </c>
      <c r="X1326" s="104">
        <f t="shared" si="358"/>
        <v>0</v>
      </c>
      <c r="Y1326" s="103">
        <v>0</v>
      </c>
      <c r="Z1326" s="104">
        <f t="shared" si="359"/>
        <v>0</v>
      </c>
      <c r="AA1326" s="103">
        <v>0</v>
      </c>
      <c r="AB1326" s="105">
        <f t="shared" si="360"/>
        <v>0</v>
      </c>
      <c r="AC1326" s="99">
        <f t="shared" si="363"/>
        <v>3.2939999999999996</v>
      </c>
      <c r="AD1326" s="105">
        <f t="shared" si="361"/>
        <v>10.108914810757062</v>
      </c>
    </row>
    <row r="1327" spans="1:30" x14ac:dyDescent="0.2">
      <c r="A1327" s="101">
        <v>40041</v>
      </c>
      <c r="B1327" s="113" t="s">
        <v>100</v>
      </c>
      <c r="C1327" s="103">
        <v>0</v>
      </c>
      <c r="D1327" s="104">
        <f t="shared" si="362"/>
        <v>0</v>
      </c>
      <c r="E1327" s="103">
        <v>0</v>
      </c>
      <c r="F1327" s="104">
        <f t="shared" si="349"/>
        <v>0</v>
      </c>
      <c r="G1327" s="103">
        <v>0</v>
      </c>
      <c r="H1327" s="104">
        <f t="shared" si="354"/>
        <v>0</v>
      </c>
      <c r="I1327" s="103">
        <v>0.82499999999999996</v>
      </c>
      <c r="J1327" s="104">
        <f t="shared" si="350"/>
        <v>2.5318320336595561</v>
      </c>
      <c r="K1327" s="103">
        <v>0</v>
      </c>
      <c r="L1327" s="104">
        <f t="shared" si="351"/>
        <v>0</v>
      </c>
      <c r="M1327" s="103">
        <v>1.405</v>
      </c>
      <c r="N1327" s="104">
        <f t="shared" si="352"/>
        <v>4.3117866755050622</v>
      </c>
      <c r="O1327" s="103">
        <v>0.39600000000000002</v>
      </c>
      <c r="P1327" s="104">
        <f t="shared" si="353"/>
        <v>1.215279376156587</v>
      </c>
      <c r="Q1327" s="103">
        <v>0</v>
      </c>
      <c r="R1327" s="104">
        <f t="shared" si="355"/>
        <v>0</v>
      </c>
      <c r="S1327" s="103">
        <v>0</v>
      </c>
      <c r="T1327" s="104">
        <f t="shared" si="356"/>
        <v>0</v>
      </c>
      <c r="U1327" s="103">
        <v>0</v>
      </c>
      <c r="V1327" s="104">
        <f t="shared" si="357"/>
        <v>0</v>
      </c>
      <c r="W1327" s="103">
        <v>0</v>
      </c>
      <c r="X1327" s="104">
        <f t="shared" si="358"/>
        <v>0</v>
      </c>
      <c r="Y1327" s="103">
        <v>0</v>
      </c>
      <c r="Z1327" s="104">
        <f t="shared" si="359"/>
        <v>0</v>
      </c>
      <c r="AA1327" s="103">
        <v>0</v>
      </c>
      <c r="AB1327" s="105">
        <f t="shared" si="360"/>
        <v>0</v>
      </c>
      <c r="AC1327" s="99">
        <f t="shared" si="363"/>
        <v>2.6259999999999999</v>
      </c>
      <c r="AD1327" s="105">
        <f t="shared" si="361"/>
        <v>8.0588980853212053</v>
      </c>
    </row>
    <row r="1328" spans="1:30" x14ac:dyDescent="0.2">
      <c r="A1328" s="101">
        <v>40042</v>
      </c>
      <c r="B1328" s="113" t="s">
        <v>101</v>
      </c>
      <c r="C1328" s="103">
        <v>0</v>
      </c>
      <c r="D1328" s="104">
        <f t="shared" si="362"/>
        <v>0</v>
      </c>
      <c r="E1328" s="103">
        <v>0</v>
      </c>
      <c r="F1328" s="104">
        <f t="shared" si="349"/>
        <v>0</v>
      </c>
      <c r="G1328" s="103">
        <v>0</v>
      </c>
      <c r="H1328" s="104">
        <f t="shared" si="354"/>
        <v>0</v>
      </c>
      <c r="I1328" s="103">
        <v>0.82399999999999995</v>
      </c>
      <c r="J1328" s="104">
        <f t="shared" si="350"/>
        <v>2.5287631463460292</v>
      </c>
      <c r="K1328" s="103">
        <v>0</v>
      </c>
      <c r="L1328" s="104">
        <f t="shared" si="351"/>
        <v>0</v>
      </c>
      <c r="M1328" s="103">
        <v>1.403</v>
      </c>
      <c r="N1328" s="104">
        <f t="shared" si="352"/>
        <v>4.3056489008780083</v>
      </c>
      <c r="O1328" s="103">
        <v>1.327</v>
      </c>
      <c r="P1328" s="104">
        <f t="shared" si="353"/>
        <v>4.0724134650499773</v>
      </c>
      <c r="Q1328" s="103">
        <v>0</v>
      </c>
      <c r="R1328" s="104">
        <f t="shared" si="355"/>
        <v>0</v>
      </c>
      <c r="S1328" s="103">
        <v>0</v>
      </c>
      <c r="T1328" s="104">
        <f t="shared" si="356"/>
        <v>0</v>
      </c>
      <c r="U1328" s="103">
        <v>2.8000000000000001E-2</v>
      </c>
      <c r="V1328" s="104">
        <f t="shared" si="357"/>
        <v>8.592884477874857E-2</v>
      </c>
      <c r="W1328" s="103">
        <v>0</v>
      </c>
      <c r="X1328" s="104">
        <f t="shared" si="358"/>
        <v>0</v>
      </c>
      <c r="Y1328" s="103">
        <v>0</v>
      </c>
      <c r="Z1328" s="104">
        <f t="shared" si="359"/>
        <v>0</v>
      </c>
      <c r="AA1328" s="103">
        <v>0</v>
      </c>
      <c r="AB1328" s="105">
        <f t="shared" si="360"/>
        <v>0</v>
      </c>
      <c r="AC1328" s="99">
        <f t="shared" si="363"/>
        <v>3.5819999999999999</v>
      </c>
      <c r="AD1328" s="105">
        <f t="shared" si="361"/>
        <v>10.992754357052764</v>
      </c>
    </row>
    <row r="1329" spans="1:30" x14ac:dyDescent="0.2">
      <c r="A1329" s="101">
        <v>40043</v>
      </c>
      <c r="B1329" s="113" t="s">
        <v>102</v>
      </c>
      <c r="C1329" s="103">
        <v>0</v>
      </c>
      <c r="D1329" s="104">
        <f t="shared" si="362"/>
        <v>0</v>
      </c>
      <c r="E1329" s="103">
        <v>0</v>
      </c>
      <c r="F1329" s="104">
        <f t="shared" si="349"/>
        <v>0</v>
      </c>
      <c r="G1329" s="103">
        <v>0</v>
      </c>
      <c r="H1329" s="104">
        <f t="shared" si="354"/>
        <v>0</v>
      </c>
      <c r="I1329" s="103">
        <v>0.79300000000000004</v>
      </c>
      <c r="J1329" s="104">
        <f t="shared" si="350"/>
        <v>2.4336276396267005</v>
      </c>
      <c r="K1329" s="103">
        <v>0</v>
      </c>
      <c r="L1329" s="104">
        <f t="shared" si="351"/>
        <v>0</v>
      </c>
      <c r="M1329" s="103">
        <v>1.3520000000000001</v>
      </c>
      <c r="N1329" s="104">
        <f t="shared" si="352"/>
        <v>4.1491356478881452</v>
      </c>
      <c r="O1329" s="103">
        <v>1.2709999999999999</v>
      </c>
      <c r="P1329" s="104">
        <f t="shared" si="353"/>
        <v>3.9005557754924798</v>
      </c>
      <c r="Q1329" s="103">
        <v>0</v>
      </c>
      <c r="R1329" s="104">
        <f t="shared" si="355"/>
        <v>0</v>
      </c>
      <c r="S1329" s="103">
        <v>0</v>
      </c>
      <c r="T1329" s="104">
        <f t="shared" si="356"/>
        <v>0</v>
      </c>
      <c r="U1329" s="103">
        <v>1.0489999999999999</v>
      </c>
      <c r="V1329" s="104">
        <f t="shared" si="357"/>
        <v>3.2192627918895447</v>
      </c>
      <c r="W1329" s="103">
        <v>0</v>
      </c>
      <c r="X1329" s="104">
        <f t="shared" si="358"/>
        <v>0</v>
      </c>
      <c r="Y1329" s="103">
        <v>0</v>
      </c>
      <c r="Z1329" s="104">
        <f t="shared" si="359"/>
        <v>0</v>
      </c>
      <c r="AA1329" s="103">
        <v>0</v>
      </c>
      <c r="AB1329" s="105">
        <f t="shared" si="360"/>
        <v>0</v>
      </c>
      <c r="AC1329" s="99">
        <f t="shared" si="363"/>
        <v>4.4649999999999999</v>
      </c>
      <c r="AD1329" s="105">
        <f t="shared" si="361"/>
        <v>13.70258185489687</v>
      </c>
    </row>
    <row r="1330" spans="1:30" x14ac:dyDescent="0.2">
      <c r="A1330" s="101">
        <v>40044</v>
      </c>
      <c r="B1330" s="113" t="s">
        <v>103</v>
      </c>
      <c r="C1330" s="103">
        <v>0</v>
      </c>
      <c r="D1330" s="104">
        <f t="shared" si="362"/>
        <v>0</v>
      </c>
      <c r="E1330" s="103">
        <v>0</v>
      </c>
      <c r="F1330" s="104">
        <f t="shared" si="349"/>
        <v>0</v>
      </c>
      <c r="G1330" s="103">
        <v>0</v>
      </c>
      <c r="H1330" s="104">
        <f t="shared" si="354"/>
        <v>0</v>
      </c>
      <c r="I1330" s="103">
        <v>0.84699999999999998</v>
      </c>
      <c r="J1330" s="104">
        <f t="shared" si="350"/>
        <v>2.5993475545571441</v>
      </c>
      <c r="K1330" s="103">
        <v>0</v>
      </c>
      <c r="L1330" s="104">
        <f t="shared" si="351"/>
        <v>0</v>
      </c>
      <c r="M1330" s="103">
        <v>1.4470000000000001</v>
      </c>
      <c r="N1330" s="104">
        <f t="shared" si="352"/>
        <v>4.4406799426731851</v>
      </c>
      <c r="O1330" s="103">
        <v>1.357</v>
      </c>
      <c r="P1330" s="104">
        <f t="shared" si="353"/>
        <v>4.1644800844557786</v>
      </c>
      <c r="Q1330" s="103">
        <v>0</v>
      </c>
      <c r="R1330" s="104">
        <f t="shared" si="355"/>
        <v>0</v>
      </c>
      <c r="S1330" s="103">
        <v>0</v>
      </c>
      <c r="T1330" s="104">
        <f t="shared" si="356"/>
        <v>0</v>
      </c>
      <c r="U1330" s="103">
        <v>0</v>
      </c>
      <c r="V1330" s="104">
        <f t="shared" si="357"/>
        <v>0</v>
      </c>
      <c r="W1330" s="103">
        <v>0</v>
      </c>
      <c r="X1330" s="104">
        <f t="shared" si="358"/>
        <v>0</v>
      </c>
      <c r="Y1330" s="103">
        <v>0</v>
      </c>
      <c r="Z1330" s="104">
        <f t="shared" si="359"/>
        <v>0</v>
      </c>
      <c r="AA1330" s="103">
        <v>0</v>
      </c>
      <c r="AB1330" s="105">
        <f t="shared" si="360"/>
        <v>0</v>
      </c>
      <c r="AC1330" s="99">
        <f t="shared" si="363"/>
        <v>3.6509999999999998</v>
      </c>
      <c r="AD1330" s="105">
        <f t="shared" si="361"/>
        <v>11.204507581686109</v>
      </c>
    </row>
    <row r="1331" spans="1:30" x14ac:dyDescent="0.2">
      <c r="A1331" s="101">
        <v>40045</v>
      </c>
      <c r="B1331" s="113" t="s">
        <v>104</v>
      </c>
      <c r="C1331" s="103">
        <v>0</v>
      </c>
      <c r="D1331" s="104">
        <f t="shared" si="362"/>
        <v>0</v>
      </c>
      <c r="E1331" s="103">
        <v>0</v>
      </c>
      <c r="F1331" s="104">
        <f t="shared" si="349"/>
        <v>0</v>
      </c>
      <c r="G1331" s="103">
        <v>0</v>
      </c>
      <c r="H1331" s="104">
        <f t="shared" si="354"/>
        <v>0</v>
      </c>
      <c r="I1331" s="103">
        <v>0.81599999999999995</v>
      </c>
      <c r="J1331" s="104">
        <f t="shared" si="350"/>
        <v>2.5042120478378154</v>
      </c>
      <c r="K1331" s="103">
        <v>0</v>
      </c>
      <c r="L1331" s="104">
        <f t="shared" si="351"/>
        <v>0</v>
      </c>
      <c r="M1331" s="103">
        <v>1.3959999999999999</v>
      </c>
      <c r="N1331" s="104">
        <f t="shared" si="352"/>
        <v>4.2841666896833219</v>
      </c>
      <c r="O1331" s="103">
        <v>1.3109999999999999</v>
      </c>
      <c r="P1331" s="104">
        <f t="shared" si="353"/>
        <v>4.0233112680335488</v>
      </c>
      <c r="Q1331" s="103">
        <v>0</v>
      </c>
      <c r="R1331" s="104">
        <f t="shared" si="355"/>
        <v>0</v>
      </c>
      <c r="S1331" s="103">
        <v>0</v>
      </c>
      <c r="T1331" s="104">
        <f t="shared" si="356"/>
        <v>0</v>
      </c>
      <c r="U1331" s="103">
        <v>0</v>
      </c>
      <c r="V1331" s="104">
        <f t="shared" si="357"/>
        <v>0</v>
      </c>
      <c r="W1331" s="103">
        <v>0.74199999999999999</v>
      </c>
      <c r="X1331" s="104">
        <f t="shared" si="358"/>
        <v>2.2771143866368373</v>
      </c>
      <c r="Y1331" s="103">
        <v>0</v>
      </c>
      <c r="Z1331" s="104">
        <f t="shared" si="359"/>
        <v>0</v>
      </c>
      <c r="AA1331" s="103">
        <v>0</v>
      </c>
      <c r="AB1331" s="105">
        <f t="shared" si="360"/>
        <v>0</v>
      </c>
      <c r="AC1331" s="99">
        <f t="shared" si="363"/>
        <v>4.2649999999999997</v>
      </c>
      <c r="AD1331" s="105">
        <f t="shared" si="361"/>
        <v>13.088804392191523</v>
      </c>
    </row>
    <row r="1332" spans="1:30" x14ac:dyDescent="0.2">
      <c r="A1332" s="101">
        <v>40046</v>
      </c>
      <c r="B1332" s="113" t="s">
        <v>105</v>
      </c>
      <c r="C1332" s="103">
        <v>0</v>
      </c>
      <c r="D1332" s="104">
        <f t="shared" si="362"/>
        <v>0</v>
      </c>
      <c r="E1332" s="103">
        <v>0</v>
      </c>
      <c r="F1332" s="104">
        <f t="shared" si="349"/>
        <v>0</v>
      </c>
      <c r="G1332" s="103">
        <v>0</v>
      </c>
      <c r="H1332" s="104">
        <f t="shared" si="354"/>
        <v>0</v>
      </c>
      <c r="I1332" s="103">
        <v>0.81499999999999995</v>
      </c>
      <c r="J1332" s="104">
        <f t="shared" si="350"/>
        <v>2.5011431605242889</v>
      </c>
      <c r="K1332" s="103">
        <v>0</v>
      </c>
      <c r="L1332" s="104">
        <f t="shared" si="351"/>
        <v>0</v>
      </c>
      <c r="M1332" s="103">
        <v>1.395</v>
      </c>
      <c r="N1332" s="104">
        <f t="shared" si="352"/>
        <v>4.2810978023697945</v>
      </c>
      <c r="O1332" s="103">
        <v>1.3109999999999999</v>
      </c>
      <c r="P1332" s="104">
        <f t="shared" si="353"/>
        <v>4.0233112680335488</v>
      </c>
      <c r="Q1332" s="103">
        <v>0</v>
      </c>
      <c r="R1332" s="104">
        <f t="shared" si="355"/>
        <v>0</v>
      </c>
      <c r="S1332" s="103">
        <v>0</v>
      </c>
      <c r="T1332" s="104">
        <f t="shared" si="356"/>
        <v>0</v>
      </c>
      <c r="U1332" s="103">
        <v>0</v>
      </c>
      <c r="V1332" s="104">
        <f t="shared" si="357"/>
        <v>0</v>
      </c>
      <c r="W1332" s="103">
        <v>0.99199999999999999</v>
      </c>
      <c r="X1332" s="104">
        <f t="shared" si="358"/>
        <v>3.0443362150185207</v>
      </c>
      <c r="Y1332" s="103">
        <v>0</v>
      </c>
      <c r="Z1332" s="104">
        <f t="shared" si="359"/>
        <v>0</v>
      </c>
      <c r="AA1332" s="103">
        <v>0</v>
      </c>
      <c r="AB1332" s="105">
        <f t="shared" si="360"/>
        <v>0</v>
      </c>
      <c r="AC1332" s="99">
        <f t="shared" si="363"/>
        <v>4.5129999999999999</v>
      </c>
      <c r="AD1332" s="105">
        <f t="shared" si="361"/>
        <v>13.849888445946153</v>
      </c>
    </row>
    <row r="1333" spans="1:30" x14ac:dyDescent="0.2">
      <c r="A1333" s="101">
        <v>40047</v>
      </c>
      <c r="B1333" s="113" t="s">
        <v>106</v>
      </c>
      <c r="C1333" s="103">
        <v>0</v>
      </c>
      <c r="D1333" s="104">
        <f t="shared" si="362"/>
        <v>0</v>
      </c>
      <c r="E1333" s="103">
        <v>0</v>
      </c>
      <c r="F1333" s="104">
        <f t="shared" si="349"/>
        <v>0</v>
      </c>
      <c r="G1333" s="103">
        <v>0</v>
      </c>
      <c r="H1333" s="104">
        <f t="shared" si="354"/>
        <v>0</v>
      </c>
      <c r="I1333" s="103">
        <v>0.81299999999999994</v>
      </c>
      <c r="J1333" s="104">
        <f t="shared" si="350"/>
        <v>2.4950053858972354</v>
      </c>
      <c r="K1333" s="103">
        <v>0</v>
      </c>
      <c r="L1333" s="104">
        <f t="shared" si="351"/>
        <v>0</v>
      </c>
      <c r="M1333" s="103">
        <v>1.395</v>
      </c>
      <c r="N1333" s="104">
        <f t="shared" si="352"/>
        <v>4.2810978023697945</v>
      </c>
      <c r="O1333" s="103">
        <v>1.3069999999999999</v>
      </c>
      <c r="P1333" s="104">
        <f t="shared" si="353"/>
        <v>4.0110357187794419</v>
      </c>
      <c r="Q1333" s="103">
        <v>0</v>
      </c>
      <c r="R1333" s="104">
        <f t="shared" si="355"/>
        <v>0</v>
      </c>
      <c r="S1333" s="103">
        <v>0</v>
      </c>
      <c r="T1333" s="104">
        <f t="shared" si="356"/>
        <v>0</v>
      </c>
      <c r="U1333" s="103">
        <v>0</v>
      </c>
      <c r="V1333" s="104">
        <f t="shared" si="357"/>
        <v>0</v>
      </c>
      <c r="W1333" s="103">
        <v>0.39300000000000002</v>
      </c>
      <c r="X1333" s="104">
        <f t="shared" si="358"/>
        <v>1.2060727142160066</v>
      </c>
      <c r="Y1333" s="103">
        <v>0</v>
      </c>
      <c r="Z1333" s="104">
        <f t="shared" si="359"/>
        <v>0</v>
      </c>
      <c r="AA1333" s="103">
        <v>0</v>
      </c>
      <c r="AB1333" s="105">
        <f t="shared" si="360"/>
        <v>0</v>
      </c>
      <c r="AC1333" s="99">
        <f t="shared" si="363"/>
        <v>3.9080000000000004</v>
      </c>
      <c r="AD1333" s="105">
        <f t="shared" si="361"/>
        <v>11.99321162126248</v>
      </c>
    </row>
    <row r="1334" spans="1:30" x14ac:dyDescent="0.2">
      <c r="A1334" s="101">
        <v>40048</v>
      </c>
      <c r="B1334" s="113" t="s">
        <v>107</v>
      </c>
      <c r="C1334" s="103">
        <v>0</v>
      </c>
      <c r="D1334" s="104">
        <f t="shared" si="362"/>
        <v>0</v>
      </c>
      <c r="E1334" s="103">
        <v>0</v>
      </c>
      <c r="F1334" s="104">
        <f t="shared" si="349"/>
        <v>0</v>
      </c>
      <c r="G1334" s="103">
        <v>0</v>
      </c>
      <c r="H1334" s="104">
        <f t="shared" si="354"/>
        <v>0</v>
      </c>
      <c r="I1334" s="103">
        <v>0.81100000000000005</v>
      </c>
      <c r="J1334" s="104">
        <f t="shared" si="350"/>
        <v>2.488867611270182</v>
      </c>
      <c r="K1334" s="103">
        <v>0</v>
      </c>
      <c r="L1334" s="104">
        <f t="shared" si="351"/>
        <v>0</v>
      </c>
      <c r="M1334" s="103">
        <v>1.3919999999999999</v>
      </c>
      <c r="N1334" s="104">
        <f t="shared" si="352"/>
        <v>4.2718911404292141</v>
      </c>
      <c r="O1334" s="103">
        <v>1.3069999999999999</v>
      </c>
      <c r="P1334" s="104">
        <f t="shared" si="353"/>
        <v>4.0110357187794419</v>
      </c>
      <c r="Q1334" s="103">
        <v>0</v>
      </c>
      <c r="R1334" s="104">
        <f t="shared" si="355"/>
        <v>0</v>
      </c>
      <c r="S1334" s="103">
        <v>0</v>
      </c>
      <c r="T1334" s="104">
        <f t="shared" si="356"/>
        <v>0</v>
      </c>
      <c r="U1334" s="103">
        <v>0</v>
      </c>
      <c r="V1334" s="104">
        <f t="shared" si="357"/>
        <v>0</v>
      </c>
      <c r="W1334" s="103">
        <v>0</v>
      </c>
      <c r="X1334" s="104">
        <f t="shared" si="358"/>
        <v>0</v>
      </c>
      <c r="Y1334" s="103">
        <v>0</v>
      </c>
      <c r="Z1334" s="104">
        <f t="shared" si="359"/>
        <v>0</v>
      </c>
      <c r="AA1334" s="103">
        <v>0</v>
      </c>
      <c r="AB1334" s="105">
        <f t="shared" si="360"/>
        <v>0</v>
      </c>
      <c r="AC1334" s="99">
        <f t="shared" si="363"/>
        <v>3.51</v>
      </c>
      <c r="AD1334" s="105">
        <f t="shared" si="361"/>
        <v>10.771794470478838</v>
      </c>
    </row>
    <row r="1335" spans="1:30" x14ac:dyDescent="0.2">
      <c r="A1335" s="101">
        <v>40049</v>
      </c>
      <c r="B1335" s="113" t="s">
        <v>108</v>
      </c>
      <c r="C1335" s="103">
        <v>1.1830000000000001</v>
      </c>
      <c r="D1335" s="104">
        <f t="shared" si="362"/>
        <v>3.6304936919021271</v>
      </c>
      <c r="E1335" s="103">
        <v>0</v>
      </c>
      <c r="F1335" s="104">
        <f t="shared" si="349"/>
        <v>0</v>
      </c>
      <c r="G1335" s="103">
        <v>0</v>
      </c>
      <c r="H1335" s="104">
        <f t="shared" si="354"/>
        <v>0</v>
      </c>
      <c r="I1335" s="103">
        <v>0.245</v>
      </c>
      <c r="J1335" s="104">
        <f t="shared" si="350"/>
        <v>0.75187739181405</v>
      </c>
      <c r="K1335" s="103">
        <v>0</v>
      </c>
      <c r="L1335" s="104">
        <f t="shared" si="351"/>
        <v>0</v>
      </c>
      <c r="M1335" s="103">
        <v>1.39</v>
      </c>
      <c r="N1335" s="104">
        <f t="shared" si="352"/>
        <v>4.2657533658021611</v>
      </c>
      <c r="O1335" s="103">
        <v>0.39600000000000002</v>
      </c>
      <c r="P1335" s="104">
        <f t="shared" si="353"/>
        <v>1.215279376156587</v>
      </c>
      <c r="Q1335" s="103">
        <v>0.622</v>
      </c>
      <c r="R1335" s="104">
        <f t="shared" si="355"/>
        <v>1.908847909013629</v>
      </c>
      <c r="S1335" s="103">
        <v>0</v>
      </c>
      <c r="T1335" s="104">
        <f t="shared" si="356"/>
        <v>0</v>
      </c>
      <c r="U1335" s="103">
        <v>0</v>
      </c>
      <c r="V1335" s="104">
        <f t="shared" si="357"/>
        <v>0</v>
      </c>
      <c r="W1335" s="103">
        <v>0</v>
      </c>
      <c r="X1335" s="104">
        <f t="shared" si="358"/>
        <v>0</v>
      </c>
      <c r="Y1335" s="103">
        <v>0</v>
      </c>
      <c r="Z1335" s="104">
        <f t="shared" si="359"/>
        <v>0</v>
      </c>
      <c r="AA1335" s="103">
        <v>0</v>
      </c>
      <c r="AB1335" s="105">
        <f t="shared" si="360"/>
        <v>0</v>
      </c>
      <c r="AC1335" s="99">
        <f t="shared" si="363"/>
        <v>3.8359999999999994</v>
      </c>
      <c r="AD1335" s="105">
        <f t="shared" si="361"/>
        <v>11.772251734688552</v>
      </c>
    </row>
    <row r="1336" spans="1:30" x14ac:dyDescent="0.2">
      <c r="A1336" s="101">
        <v>40050</v>
      </c>
      <c r="B1336" s="113" t="s">
        <v>109</v>
      </c>
      <c r="C1336" s="103">
        <v>0.68899999999999995</v>
      </c>
      <c r="D1336" s="104">
        <f t="shared" si="362"/>
        <v>2.1144633590199202</v>
      </c>
      <c r="E1336" s="103">
        <v>0</v>
      </c>
      <c r="F1336" s="104">
        <f t="shared" si="349"/>
        <v>0</v>
      </c>
      <c r="G1336" s="103">
        <v>0</v>
      </c>
      <c r="H1336" s="104">
        <f t="shared" si="354"/>
        <v>0</v>
      </c>
      <c r="I1336" s="103">
        <v>1.6E-2</v>
      </c>
      <c r="J1336" s="104">
        <f t="shared" si="350"/>
        <v>4.9102197016427755E-2</v>
      </c>
      <c r="K1336" s="103">
        <v>0.309</v>
      </c>
      <c r="L1336" s="104">
        <f t="shared" si="351"/>
        <v>0.94828617987976105</v>
      </c>
      <c r="M1336" s="103">
        <v>0.998</v>
      </c>
      <c r="N1336" s="104">
        <f t="shared" si="352"/>
        <v>3.062749538899681</v>
      </c>
      <c r="O1336" s="103">
        <v>0</v>
      </c>
      <c r="P1336" s="104">
        <f t="shared" si="353"/>
        <v>0</v>
      </c>
      <c r="Q1336" s="103">
        <v>0.437</v>
      </c>
      <c r="R1336" s="104">
        <f t="shared" si="355"/>
        <v>1.3411037560111829</v>
      </c>
      <c r="S1336" s="103">
        <v>0</v>
      </c>
      <c r="T1336" s="104">
        <f t="shared" si="356"/>
        <v>0</v>
      </c>
      <c r="U1336" s="103">
        <v>0</v>
      </c>
      <c r="V1336" s="104">
        <f t="shared" si="357"/>
        <v>0</v>
      </c>
      <c r="W1336" s="103">
        <v>0</v>
      </c>
      <c r="X1336" s="104">
        <f t="shared" si="358"/>
        <v>0</v>
      </c>
      <c r="Y1336" s="103">
        <v>0</v>
      </c>
      <c r="Z1336" s="104">
        <f t="shared" si="359"/>
        <v>0</v>
      </c>
      <c r="AA1336" s="103">
        <v>0</v>
      </c>
      <c r="AB1336" s="105">
        <f t="shared" si="360"/>
        <v>0</v>
      </c>
      <c r="AC1336" s="99">
        <f t="shared" si="363"/>
        <v>2.4489999999999998</v>
      </c>
      <c r="AD1336" s="105">
        <f t="shared" si="361"/>
        <v>7.5157050308269735</v>
      </c>
    </row>
    <row r="1337" spans="1:30" x14ac:dyDescent="0.2">
      <c r="A1337" s="101">
        <v>40051</v>
      </c>
      <c r="B1337" s="113" t="s">
        <v>110</v>
      </c>
      <c r="C1337" s="103">
        <v>0</v>
      </c>
      <c r="D1337" s="104">
        <f t="shared" si="362"/>
        <v>0</v>
      </c>
      <c r="E1337" s="103">
        <v>0</v>
      </c>
      <c r="F1337" s="104">
        <f t="shared" si="349"/>
        <v>0</v>
      </c>
      <c r="G1337" s="103">
        <v>0</v>
      </c>
      <c r="H1337" s="104">
        <f t="shared" si="354"/>
        <v>0</v>
      </c>
      <c r="I1337" s="103">
        <v>0</v>
      </c>
      <c r="J1337" s="104">
        <f t="shared" si="350"/>
        <v>0</v>
      </c>
      <c r="K1337" s="103">
        <v>0.36799999999999999</v>
      </c>
      <c r="L1337" s="104">
        <f t="shared" si="351"/>
        <v>1.1293505313778383</v>
      </c>
      <c r="M1337" s="103">
        <v>1.0129999999999999</v>
      </c>
      <c r="N1337" s="104">
        <f t="shared" si="352"/>
        <v>3.1087828486025817</v>
      </c>
      <c r="O1337" s="103">
        <v>0</v>
      </c>
      <c r="P1337" s="104">
        <f t="shared" si="353"/>
        <v>0</v>
      </c>
      <c r="Q1337" s="103">
        <v>0</v>
      </c>
      <c r="R1337" s="104">
        <f t="shared" si="355"/>
        <v>0</v>
      </c>
      <c r="S1337" s="103">
        <v>0</v>
      </c>
      <c r="T1337" s="104">
        <f t="shared" si="356"/>
        <v>0</v>
      </c>
      <c r="U1337" s="103">
        <v>1.05</v>
      </c>
      <c r="V1337" s="104">
        <f t="shared" si="357"/>
        <v>3.2223316792030712</v>
      </c>
      <c r="W1337" s="103">
        <v>0.33700000000000002</v>
      </c>
      <c r="X1337" s="104">
        <f t="shared" si="358"/>
        <v>1.0342150246585096</v>
      </c>
      <c r="Y1337" s="103">
        <v>0</v>
      </c>
      <c r="Z1337" s="104">
        <f t="shared" si="359"/>
        <v>0</v>
      </c>
      <c r="AA1337" s="103">
        <v>0</v>
      </c>
      <c r="AB1337" s="105">
        <f t="shared" si="360"/>
        <v>0</v>
      </c>
      <c r="AC1337" s="99">
        <f t="shared" si="363"/>
        <v>2.7680000000000002</v>
      </c>
      <c r="AD1337" s="105">
        <f t="shared" si="361"/>
        <v>8.4946800838420025</v>
      </c>
    </row>
    <row r="1338" spans="1:30" x14ac:dyDescent="0.2">
      <c r="A1338" s="101">
        <v>40052</v>
      </c>
      <c r="B1338" s="113" t="s">
        <v>111</v>
      </c>
      <c r="C1338" s="103">
        <v>5.0999999999999997E-2</v>
      </c>
      <c r="D1338" s="104">
        <f t="shared" si="362"/>
        <v>0.15651325298986346</v>
      </c>
      <c r="E1338" s="103">
        <v>0</v>
      </c>
      <c r="F1338" s="104">
        <f t="shared" si="349"/>
        <v>0</v>
      </c>
      <c r="G1338" s="103">
        <v>0</v>
      </c>
      <c r="H1338" s="104">
        <f t="shared" si="354"/>
        <v>0</v>
      </c>
      <c r="I1338" s="103">
        <v>0.626</v>
      </c>
      <c r="J1338" s="104">
        <f t="shared" si="350"/>
        <v>1.9211234582677359</v>
      </c>
      <c r="K1338" s="103">
        <v>0</v>
      </c>
      <c r="L1338" s="104">
        <f t="shared" si="351"/>
        <v>0</v>
      </c>
      <c r="M1338" s="103">
        <v>1.01</v>
      </c>
      <c r="N1338" s="104">
        <f t="shared" si="352"/>
        <v>3.0995761866620017</v>
      </c>
      <c r="O1338" s="103">
        <v>0</v>
      </c>
      <c r="P1338" s="104">
        <f t="shared" si="353"/>
        <v>0</v>
      </c>
      <c r="Q1338" s="103">
        <v>0</v>
      </c>
      <c r="R1338" s="104">
        <f t="shared" si="355"/>
        <v>0</v>
      </c>
      <c r="S1338" s="103">
        <v>0</v>
      </c>
      <c r="T1338" s="104">
        <f t="shared" si="356"/>
        <v>0</v>
      </c>
      <c r="U1338" s="103">
        <v>0.46200000000000002</v>
      </c>
      <c r="V1338" s="104">
        <f t="shared" si="357"/>
        <v>1.4178259388493515</v>
      </c>
      <c r="W1338" s="103">
        <v>0.379</v>
      </c>
      <c r="X1338" s="104">
        <f t="shared" si="358"/>
        <v>1.1631082918266324</v>
      </c>
      <c r="Y1338" s="103">
        <v>0</v>
      </c>
      <c r="Z1338" s="104">
        <f t="shared" si="359"/>
        <v>0</v>
      </c>
      <c r="AA1338" s="103">
        <v>0</v>
      </c>
      <c r="AB1338" s="105">
        <f t="shared" si="360"/>
        <v>0</v>
      </c>
      <c r="AC1338" s="99">
        <f t="shared" si="363"/>
        <v>2.528</v>
      </c>
      <c r="AD1338" s="105">
        <f t="shared" si="361"/>
        <v>7.758147128595585</v>
      </c>
    </row>
    <row r="1339" spans="1:30" x14ac:dyDescent="0.2">
      <c r="A1339" s="101">
        <v>40053</v>
      </c>
      <c r="B1339" s="113" t="s">
        <v>112</v>
      </c>
      <c r="C1339" s="103">
        <v>0</v>
      </c>
      <c r="D1339" s="104">
        <f t="shared" si="362"/>
        <v>0</v>
      </c>
      <c r="E1339" s="103">
        <v>0</v>
      </c>
      <c r="F1339" s="104">
        <f t="shared" si="349"/>
        <v>0</v>
      </c>
      <c r="G1339" s="103">
        <v>0</v>
      </c>
      <c r="H1339" s="104">
        <f t="shared" si="354"/>
        <v>0</v>
      </c>
      <c r="I1339" s="103">
        <v>0.87</v>
      </c>
      <c r="J1339" s="104">
        <f t="shared" si="350"/>
        <v>2.6699319627682589</v>
      </c>
      <c r="K1339" s="103">
        <v>0</v>
      </c>
      <c r="L1339" s="104">
        <f t="shared" si="351"/>
        <v>0</v>
      </c>
      <c r="M1339" s="103">
        <v>1.4350000000000001</v>
      </c>
      <c r="N1339" s="104">
        <f t="shared" si="352"/>
        <v>4.4038532949108644</v>
      </c>
      <c r="O1339" s="103">
        <v>0</v>
      </c>
      <c r="P1339" s="104">
        <f t="shared" si="353"/>
        <v>0</v>
      </c>
      <c r="Q1339" s="103">
        <v>0</v>
      </c>
      <c r="R1339" s="104">
        <f t="shared" si="355"/>
        <v>0</v>
      </c>
      <c r="S1339" s="103">
        <v>0</v>
      </c>
      <c r="T1339" s="104">
        <f t="shared" si="356"/>
        <v>0</v>
      </c>
      <c r="U1339" s="103">
        <v>0.36699999999999999</v>
      </c>
      <c r="V1339" s="104">
        <f t="shared" si="357"/>
        <v>1.1262816440643115</v>
      </c>
      <c r="W1339" s="103">
        <v>0</v>
      </c>
      <c r="X1339" s="104">
        <f t="shared" si="358"/>
        <v>0</v>
      </c>
      <c r="Y1339" s="103">
        <v>0</v>
      </c>
      <c r="Z1339" s="104">
        <f t="shared" si="359"/>
        <v>0</v>
      </c>
      <c r="AA1339" s="103">
        <v>0</v>
      </c>
      <c r="AB1339" s="105">
        <f t="shared" si="360"/>
        <v>0</v>
      </c>
      <c r="AC1339" s="99">
        <f t="shared" si="363"/>
        <v>2.6720000000000002</v>
      </c>
      <c r="AD1339" s="105">
        <f t="shared" si="361"/>
        <v>8.2000669017434351</v>
      </c>
    </row>
    <row r="1340" spans="1:30" x14ac:dyDescent="0.2">
      <c r="A1340" s="101">
        <v>40054</v>
      </c>
      <c r="B1340" s="113" t="s">
        <v>113</v>
      </c>
      <c r="C1340" s="103">
        <v>0</v>
      </c>
      <c r="D1340" s="104">
        <f t="shared" si="362"/>
        <v>0</v>
      </c>
      <c r="E1340" s="103">
        <v>0</v>
      </c>
      <c r="F1340" s="104">
        <f t="shared" si="349"/>
        <v>0</v>
      </c>
      <c r="G1340" s="103">
        <v>0</v>
      </c>
      <c r="H1340" s="104">
        <f t="shared" si="354"/>
        <v>0</v>
      </c>
      <c r="I1340" s="103">
        <v>0.85599999999999998</v>
      </c>
      <c r="J1340" s="104">
        <f t="shared" si="350"/>
        <v>2.6269675403788848</v>
      </c>
      <c r="K1340" s="103">
        <v>0</v>
      </c>
      <c r="L1340" s="104">
        <f t="shared" si="351"/>
        <v>0</v>
      </c>
      <c r="M1340" s="103">
        <v>1.423</v>
      </c>
      <c r="N1340" s="104">
        <f t="shared" si="352"/>
        <v>4.3670266471485437</v>
      </c>
      <c r="O1340" s="103">
        <v>0.26700000000000002</v>
      </c>
      <c r="P1340" s="104">
        <f t="shared" si="353"/>
        <v>0.81939291271163817</v>
      </c>
      <c r="Q1340" s="103">
        <v>0</v>
      </c>
      <c r="R1340" s="104">
        <f t="shared" si="355"/>
        <v>0</v>
      </c>
      <c r="S1340" s="103">
        <v>0</v>
      </c>
      <c r="T1340" s="104">
        <f t="shared" si="356"/>
        <v>0</v>
      </c>
      <c r="U1340" s="103">
        <v>1.484</v>
      </c>
      <c r="V1340" s="104">
        <f t="shared" si="357"/>
        <v>4.5542287732736746</v>
      </c>
      <c r="W1340" s="103">
        <v>0</v>
      </c>
      <c r="X1340" s="104">
        <f t="shared" si="358"/>
        <v>0</v>
      </c>
      <c r="Y1340" s="103">
        <v>0</v>
      </c>
      <c r="Z1340" s="104">
        <f t="shared" si="359"/>
        <v>0</v>
      </c>
      <c r="AA1340" s="103">
        <v>0</v>
      </c>
      <c r="AB1340" s="105">
        <f t="shared" si="360"/>
        <v>0</v>
      </c>
      <c r="AC1340" s="99">
        <f t="shared" si="363"/>
        <v>4.0299999999999994</v>
      </c>
      <c r="AD1340" s="105">
        <f t="shared" si="361"/>
        <v>12.367615873512738</v>
      </c>
    </row>
    <row r="1341" spans="1:30" x14ac:dyDescent="0.2">
      <c r="A1341" s="101">
        <v>40055</v>
      </c>
      <c r="B1341" s="113" t="s">
        <v>114</v>
      </c>
      <c r="C1341" s="103">
        <v>0</v>
      </c>
      <c r="D1341" s="104">
        <f t="shared" si="362"/>
        <v>0</v>
      </c>
      <c r="E1341" s="103">
        <v>0</v>
      </c>
      <c r="F1341" s="104">
        <f t="shared" si="349"/>
        <v>0</v>
      </c>
      <c r="G1341" s="103">
        <v>0</v>
      </c>
      <c r="H1341" s="104">
        <f t="shared" si="354"/>
        <v>0</v>
      </c>
      <c r="I1341" s="103">
        <v>0.84799999999999998</v>
      </c>
      <c r="J1341" s="104">
        <f t="shared" si="350"/>
        <v>2.602416441870671</v>
      </c>
      <c r="K1341" s="103">
        <v>0</v>
      </c>
      <c r="L1341" s="104">
        <f t="shared" si="351"/>
        <v>0</v>
      </c>
      <c r="M1341" s="103">
        <v>1.4159999999999999</v>
      </c>
      <c r="N1341" s="104">
        <f t="shared" si="352"/>
        <v>4.3455444359538564</v>
      </c>
      <c r="O1341" s="103">
        <v>1.18</v>
      </c>
      <c r="P1341" s="104">
        <f t="shared" si="353"/>
        <v>3.6212870299615467</v>
      </c>
      <c r="Q1341" s="103">
        <v>0</v>
      </c>
      <c r="R1341" s="104">
        <f t="shared" si="355"/>
        <v>0</v>
      </c>
      <c r="S1341" s="103">
        <v>0</v>
      </c>
      <c r="T1341" s="104">
        <f t="shared" si="356"/>
        <v>0</v>
      </c>
      <c r="U1341" s="103">
        <v>1.296</v>
      </c>
      <c r="V1341" s="104">
        <f t="shared" si="357"/>
        <v>3.9772779583306481</v>
      </c>
      <c r="W1341" s="103">
        <v>0</v>
      </c>
      <c r="X1341" s="104">
        <f t="shared" si="358"/>
        <v>0</v>
      </c>
      <c r="Y1341" s="103">
        <v>0</v>
      </c>
      <c r="Z1341" s="104">
        <f t="shared" si="359"/>
        <v>0</v>
      </c>
      <c r="AA1341" s="103">
        <v>0</v>
      </c>
      <c r="AB1341" s="105">
        <f t="shared" si="360"/>
        <v>0</v>
      </c>
      <c r="AC1341" s="99">
        <f t="shared" si="363"/>
        <v>4.74</v>
      </c>
      <c r="AD1341" s="105">
        <f t="shared" si="361"/>
        <v>14.546525866116722</v>
      </c>
    </row>
    <row r="1342" spans="1:30" x14ac:dyDescent="0.2">
      <c r="A1342" s="101">
        <v>40056</v>
      </c>
      <c r="B1342" s="113" t="s">
        <v>206</v>
      </c>
      <c r="C1342" s="103">
        <v>0</v>
      </c>
      <c r="D1342" s="104">
        <f t="shared" si="362"/>
        <v>0</v>
      </c>
      <c r="E1342" s="103">
        <v>0</v>
      </c>
      <c r="F1342" s="104">
        <f t="shared" si="349"/>
        <v>0</v>
      </c>
      <c r="G1342" s="103">
        <v>0</v>
      </c>
      <c r="H1342" s="104">
        <f t="shared" si="354"/>
        <v>0</v>
      </c>
      <c r="I1342" s="103">
        <v>0.84299999999999997</v>
      </c>
      <c r="J1342" s="104">
        <f t="shared" si="350"/>
        <v>2.5870720053030372</v>
      </c>
      <c r="K1342" s="103">
        <v>0</v>
      </c>
      <c r="L1342" s="104">
        <f t="shared" si="351"/>
        <v>0</v>
      </c>
      <c r="M1342" s="103">
        <v>1.413</v>
      </c>
      <c r="N1342" s="104">
        <f t="shared" si="352"/>
        <v>4.336337774013276</v>
      </c>
      <c r="O1342" s="103">
        <v>0</v>
      </c>
      <c r="P1342" s="104">
        <f t="shared" si="353"/>
        <v>0</v>
      </c>
      <c r="Q1342" s="103">
        <v>0</v>
      </c>
      <c r="R1342" s="104">
        <f t="shared" si="355"/>
        <v>0</v>
      </c>
      <c r="S1342" s="103">
        <v>0</v>
      </c>
      <c r="T1342" s="104">
        <f t="shared" si="356"/>
        <v>0</v>
      </c>
      <c r="U1342" s="103">
        <v>0</v>
      </c>
      <c r="V1342" s="104">
        <f t="shared" si="357"/>
        <v>0</v>
      </c>
      <c r="W1342" s="103">
        <v>0</v>
      </c>
      <c r="X1342" s="104">
        <f t="shared" si="358"/>
        <v>0</v>
      </c>
      <c r="Y1342" s="103">
        <v>0</v>
      </c>
      <c r="Z1342" s="104">
        <f t="shared" si="359"/>
        <v>0</v>
      </c>
      <c r="AA1342" s="103">
        <v>0</v>
      </c>
      <c r="AB1342" s="105">
        <f t="shared" si="360"/>
        <v>0</v>
      </c>
      <c r="AC1342" s="99">
        <f t="shared" si="363"/>
        <v>2.2560000000000002</v>
      </c>
      <c r="AD1342" s="105">
        <f t="shared" si="361"/>
        <v>6.9234097793163132</v>
      </c>
    </row>
    <row r="1343" spans="1:30" x14ac:dyDescent="0.2">
      <c r="A1343" s="101">
        <v>40057</v>
      </c>
      <c r="B1343" s="113" t="s">
        <v>207</v>
      </c>
      <c r="C1343" s="103">
        <v>0</v>
      </c>
      <c r="D1343" s="104">
        <f t="shared" si="362"/>
        <v>0</v>
      </c>
      <c r="E1343" s="103">
        <v>0</v>
      </c>
      <c r="F1343" s="104">
        <f t="shared" si="349"/>
        <v>0</v>
      </c>
      <c r="G1343" s="103">
        <v>0</v>
      </c>
      <c r="H1343" s="104">
        <f t="shared" si="354"/>
        <v>0</v>
      </c>
      <c r="I1343" s="103">
        <v>0.83899999999999997</v>
      </c>
      <c r="J1343" s="104">
        <f t="shared" si="350"/>
        <v>2.5747964560489303</v>
      </c>
      <c r="K1343" s="103">
        <v>0</v>
      </c>
      <c r="L1343" s="104">
        <f t="shared" si="351"/>
        <v>0</v>
      </c>
      <c r="M1343" s="103">
        <v>1.4079999999999999</v>
      </c>
      <c r="N1343" s="104">
        <f t="shared" si="352"/>
        <v>4.3209933374456426</v>
      </c>
      <c r="O1343" s="103">
        <v>0.16500000000000001</v>
      </c>
      <c r="P1343" s="104">
        <f t="shared" si="353"/>
        <v>0.50636640673191124</v>
      </c>
      <c r="Q1343" s="103">
        <v>0</v>
      </c>
      <c r="R1343" s="104">
        <f t="shared" si="355"/>
        <v>0</v>
      </c>
      <c r="S1343" s="103">
        <v>0</v>
      </c>
      <c r="T1343" s="104">
        <f t="shared" si="356"/>
        <v>0</v>
      </c>
      <c r="U1343" s="103">
        <v>0</v>
      </c>
      <c r="V1343" s="104">
        <f t="shared" si="357"/>
        <v>0</v>
      </c>
      <c r="W1343" s="103">
        <v>0</v>
      </c>
      <c r="X1343" s="104">
        <f t="shared" si="358"/>
        <v>0</v>
      </c>
      <c r="Y1343" s="103">
        <v>0</v>
      </c>
      <c r="Z1343" s="104">
        <f t="shared" si="359"/>
        <v>0</v>
      </c>
      <c r="AA1343" s="103">
        <v>0</v>
      </c>
      <c r="AB1343" s="105">
        <f t="shared" si="360"/>
        <v>0</v>
      </c>
      <c r="AC1343" s="99">
        <f t="shared" si="363"/>
        <v>2.4119999999999999</v>
      </c>
      <c r="AD1343" s="105">
        <f t="shared" si="361"/>
        <v>7.402156200226484</v>
      </c>
    </row>
    <row r="1344" spans="1:30" x14ac:dyDescent="0.2">
      <c r="A1344" s="101">
        <v>40058</v>
      </c>
      <c r="B1344" s="113" t="s">
        <v>208</v>
      </c>
      <c r="C1344" s="103">
        <v>0</v>
      </c>
      <c r="D1344" s="104">
        <f t="shared" si="362"/>
        <v>0</v>
      </c>
      <c r="E1344" s="103">
        <v>0</v>
      </c>
      <c r="F1344" s="104">
        <f t="shared" si="349"/>
        <v>0</v>
      </c>
      <c r="G1344" s="103">
        <v>0</v>
      </c>
      <c r="H1344" s="104">
        <f t="shared" si="354"/>
        <v>0</v>
      </c>
      <c r="I1344" s="103">
        <v>0.38200000000000001</v>
      </c>
      <c r="J1344" s="104">
        <f t="shared" si="350"/>
        <v>1.1723149537672126</v>
      </c>
      <c r="K1344" s="103">
        <v>0</v>
      </c>
      <c r="L1344" s="104">
        <f t="shared" si="351"/>
        <v>0</v>
      </c>
      <c r="M1344" s="103">
        <v>1.4079999999999999</v>
      </c>
      <c r="N1344" s="104">
        <f t="shared" si="352"/>
        <v>4.3209933374456426</v>
      </c>
      <c r="O1344" s="103">
        <v>1.3420000000000001</v>
      </c>
      <c r="P1344" s="104">
        <f t="shared" si="353"/>
        <v>4.1184467747528775</v>
      </c>
      <c r="Q1344" s="103">
        <v>0</v>
      </c>
      <c r="R1344" s="104">
        <f t="shared" si="355"/>
        <v>0</v>
      </c>
      <c r="S1344" s="103">
        <v>0</v>
      </c>
      <c r="T1344" s="104">
        <f t="shared" si="356"/>
        <v>0</v>
      </c>
      <c r="U1344" s="103">
        <v>0</v>
      </c>
      <c r="V1344" s="104">
        <f t="shared" si="357"/>
        <v>0</v>
      </c>
      <c r="W1344" s="103">
        <v>0</v>
      </c>
      <c r="X1344" s="104">
        <f t="shared" si="358"/>
        <v>0</v>
      </c>
      <c r="Y1344" s="103">
        <v>0</v>
      </c>
      <c r="Z1344" s="104">
        <f t="shared" si="359"/>
        <v>0</v>
      </c>
      <c r="AA1344" s="103">
        <v>0</v>
      </c>
      <c r="AB1344" s="105">
        <f t="shared" si="360"/>
        <v>0</v>
      </c>
      <c r="AC1344" s="99">
        <f t="shared" si="363"/>
        <v>3.1320000000000001</v>
      </c>
      <c r="AD1344" s="105">
        <f t="shared" si="361"/>
        <v>9.6117550659657329</v>
      </c>
    </row>
    <row r="1345" spans="1:30" x14ac:dyDescent="0.2">
      <c r="A1345" s="101">
        <v>40059</v>
      </c>
      <c r="B1345" s="113" t="s">
        <v>209</v>
      </c>
      <c r="C1345" s="103">
        <v>0</v>
      </c>
      <c r="D1345" s="104">
        <f t="shared" si="362"/>
        <v>0</v>
      </c>
      <c r="E1345" s="103">
        <v>0</v>
      </c>
      <c r="F1345" s="104">
        <f t="shared" si="349"/>
        <v>0</v>
      </c>
      <c r="G1345" s="103">
        <v>0</v>
      </c>
      <c r="H1345" s="104">
        <f t="shared" si="354"/>
        <v>0</v>
      </c>
      <c r="I1345" s="103">
        <v>0</v>
      </c>
      <c r="J1345" s="104">
        <f t="shared" si="350"/>
        <v>0</v>
      </c>
      <c r="K1345" s="103">
        <v>0</v>
      </c>
      <c r="L1345" s="104">
        <f t="shared" si="351"/>
        <v>0</v>
      </c>
      <c r="M1345" s="103">
        <v>1.423</v>
      </c>
      <c r="N1345" s="104">
        <f t="shared" si="352"/>
        <v>4.3670266471485437</v>
      </c>
      <c r="O1345" s="103">
        <v>1.327</v>
      </c>
      <c r="P1345" s="104">
        <f t="shared" si="353"/>
        <v>4.0724134650499773</v>
      </c>
      <c r="Q1345" s="103">
        <v>0</v>
      </c>
      <c r="R1345" s="104">
        <f t="shared" si="355"/>
        <v>0</v>
      </c>
      <c r="S1345" s="103">
        <v>0</v>
      </c>
      <c r="T1345" s="104">
        <f t="shared" si="356"/>
        <v>0</v>
      </c>
      <c r="U1345" s="103">
        <v>0</v>
      </c>
      <c r="V1345" s="104">
        <f t="shared" si="357"/>
        <v>0</v>
      </c>
      <c r="W1345" s="103">
        <v>0</v>
      </c>
      <c r="X1345" s="104">
        <f t="shared" si="358"/>
        <v>0</v>
      </c>
      <c r="Y1345" s="103">
        <v>0</v>
      </c>
      <c r="Z1345" s="104">
        <f t="shared" si="359"/>
        <v>0</v>
      </c>
      <c r="AA1345" s="103">
        <v>0</v>
      </c>
      <c r="AB1345" s="105">
        <f t="shared" si="360"/>
        <v>0</v>
      </c>
      <c r="AC1345" s="99">
        <f t="shared" si="363"/>
        <v>2.75</v>
      </c>
      <c r="AD1345" s="105">
        <f t="shared" si="361"/>
        <v>8.4394401121985201</v>
      </c>
    </row>
    <row r="1346" spans="1:30" x14ac:dyDescent="0.2">
      <c r="A1346" s="101">
        <v>40060</v>
      </c>
      <c r="B1346" s="113" t="s">
        <v>210</v>
      </c>
      <c r="C1346" s="103">
        <v>0</v>
      </c>
      <c r="D1346" s="104">
        <f t="shared" si="362"/>
        <v>0</v>
      </c>
      <c r="E1346" s="103">
        <v>0</v>
      </c>
      <c r="F1346" s="104">
        <f t="shared" si="349"/>
        <v>0</v>
      </c>
      <c r="G1346" s="103">
        <v>0</v>
      </c>
      <c r="H1346" s="104">
        <f t="shared" si="354"/>
        <v>0</v>
      </c>
      <c r="I1346" s="103">
        <v>0</v>
      </c>
      <c r="J1346" s="104">
        <f t="shared" si="350"/>
        <v>0</v>
      </c>
      <c r="K1346" s="103">
        <v>0</v>
      </c>
      <c r="L1346" s="104">
        <f t="shared" si="351"/>
        <v>0</v>
      </c>
      <c r="M1346" s="103">
        <v>1.4339999999999999</v>
      </c>
      <c r="N1346" s="104">
        <f t="shared" si="352"/>
        <v>4.400784407597337</v>
      </c>
      <c r="O1346" s="103">
        <v>1.321</v>
      </c>
      <c r="P1346" s="104">
        <f t="shared" si="353"/>
        <v>4.0540001411688165</v>
      </c>
      <c r="Q1346" s="103">
        <v>0</v>
      </c>
      <c r="R1346" s="104">
        <f t="shared" si="355"/>
        <v>0</v>
      </c>
      <c r="S1346" s="103">
        <v>0</v>
      </c>
      <c r="T1346" s="104">
        <f t="shared" si="356"/>
        <v>0</v>
      </c>
      <c r="U1346" s="103">
        <v>1.02</v>
      </c>
      <c r="V1346" s="104">
        <f t="shared" si="357"/>
        <v>3.1302650597972694</v>
      </c>
      <c r="W1346" s="103">
        <v>0</v>
      </c>
      <c r="X1346" s="104">
        <f t="shared" si="358"/>
        <v>0</v>
      </c>
      <c r="Y1346" s="103">
        <v>0</v>
      </c>
      <c r="Z1346" s="104">
        <f t="shared" si="359"/>
        <v>0</v>
      </c>
      <c r="AA1346" s="103">
        <v>0</v>
      </c>
      <c r="AB1346" s="105">
        <f t="shared" si="360"/>
        <v>0</v>
      </c>
      <c r="AC1346" s="99">
        <f t="shared" si="363"/>
        <v>3.7749999999999999</v>
      </c>
      <c r="AD1346" s="105">
        <f t="shared" si="361"/>
        <v>11.585049608563423</v>
      </c>
    </row>
    <row r="1347" spans="1:30" x14ac:dyDescent="0.2">
      <c r="A1347" s="101">
        <v>40061</v>
      </c>
      <c r="B1347" s="113" t="s">
        <v>211</v>
      </c>
      <c r="C1347" s="103">
        <v>0</v>
      </c>
      <c r="D1347" s="104">
        <f t="shared" si="362"/>
        <v>0</v>
      </c>
      <c r="E1347" s="103">
        <v>0</v>
      </c>
      <c r="F1347" s="104">
        <f t="shared" si="349"/>
        <v>0</v>
      </c>
      <c r="G1347" s="103">
        <v>0</v>
      </c>
      <c r="H1347" s="104">
        <f t="shared" si="354"/>
        <v>0</v>
      </c>
      <c r="I1347" s="103">
        <v>0</v>
      </c>
      <c r="J1347" s="104">
        <f t="shared" si="350"/>
        <v>0</v>
      </c>
      <c r="K1347" s="103">
        <v>0</v>
      </c>
      <c r="L1347" s="104">
        <f t="shared" si="351"/>
        <v>0</v>
      </c>
      <c r="M1347" s="103">
        <v>1.4410000000000001</v>
      </c>
      <c r="N1347" s="104">
        <f t="shared" si="352"/>
        <v>4.4222666187920243</v>
      </c>
      <c r="O1347" s="103">
        <v>1.319</v>
      </c>
      <c r="P1347" s="104">
        <f t="shared" si="353"/>
        <v>4.0478623665417626</v>
      </c>
      <c r="Q1347" s="103">
        <v>0</v>
      </c>
      <c r="R1347" s="104">
        <f t="shared" si="355"/>
        <v>0</v>
      </c>
      <c r="S1347" s="103">
        <v>0</v>
      </c>
      <c r="T1347" s="104">
        <f t="shared" si="356"/>
        <v>0</v>
      </c>
      <c r="U1347" s="103">
        <v>1.4770000000000001</v>
      </c>
      <c r="V1347" s="104">
        <f t="shared" si="357"/>
        <v>4.5327465620789873</v>
      </c>
      <c r="W1347" s="103">
        <v>0</v>
      </c>
      <c r="X1347" s="104">
        <f t="shared" si="358"/>
        <v>0</v>
      </c>
      <c r="Y1347" s="103">
        <v>0</v>
      </c>
      <c r="Z1347" s="104">
        <f t="shared" si="359"/>
        <v>0</v>
      </c>
      <c r="AA1347" s="103">
        <v>0</v>
      </c>
      <c r="AB1347" s="105">
        <f t="shared" si="360"/>
        <v>0</v>
      </c>
      <c r="AC1347" s="99">
        <f t="shared" si="363"/>
        <v>4.2370000000000001</v>
      </c>
      <c r="AD1347" s="105">
        <f t="shared" si="361"/>
        <v>13.002875547412774</v>
      </c>
    </row>
    <row r="1348" spans="1:30" x14ac:dyDescent="0.2">
      <c r="A1348" s="101">
        <v>40062</v>
      </c>
      <c r="B1348" s="113" t="s">
        <v>212</v>
      </c>
      <c r="C1348" s="103">
        <v>0</v>
      </c>
      <c r="D1348" s="104">
        <f t="shared" si="362"/>
        <v>0</v>
      </c>
      <c r="E1348" s="103">
        <v>0</v>
      </c>
      <c r="F1348" s="104">
        <f t="shared" si="349"/>
        <v>0</v>
      </c>
      <c r="G1348" s="103">
        <v>0</v>
      </c>
      <c r="H1348" s="104">
        <f t="shared" si="354"/>
        <v>0</v>
      </c>
      <c r="I1348" s="103">
        <v>0</v>
      </c>
      <c r="J1348" s="104">
        <f t="shared" si="350"/>
        <v>0</v>
      </c>
      <c r="K1348" s="103">
        <v>0</v>
      </c>
      <c r="L1348" s="104">
        <f t="shared" si="351"/>
        <v>0</v>
      </c>
      <c r="M1348" s="103">
        <v>1.4450000000000001</v>
      </c>
      <c r="N1348" s="104">
        <f t="shared" si="352"/>
        <v>4.4345421680461312</v>
      </c>
      <c r="O1348" s="103">
        <v>1.3180000000000001</v>
      </c>
      <c r="P1348" s="104">
        <f t="shared" si="353"/>
        <v>4.0447934792282361</v>
      </c>
      <c r="Q1348" s="103">
        <v>0</v>
      </c>
      <c r="R1348" s="104">
        <f t="shared" si="355"/>
        <v>0</v>
      </c>
      <c r="S1348" s="103">
        <v>0</v>
      </c>
      <c r="T1348" s="104">
        <f t="shared" si="356"/>
        <v>0</v>
      </c>
      <c r="U1348" s="103">
        <v>1.19</v>
      </c>
      <c r="V1348" s="104">
        <f t="shared" si="357"/>
        <v>3.651975903096814</v>
      </c>
      <c r="W1348" s="103">
        <v>0</v>
      </c>
      <c r="X1348" s="104">
        <f t="shared" si="358"/>
        <v>0</v>
      </c>
      <c r="Y1348" s="103">
        <v>0</v>
      </c>
      <c r="Z1348" s="104">
        <f t="shared" si="359"/>
        <v>0</v>
      </c>
      <c r="AA1348" s="103">
        <v>0</v>
      </c>
      <c r="AB1348" s="105">
        <f t="shared" si="360"/>
        <v>0</v>
      </c>
      <c r="AC1348" s="99">
        <f t="shared" si="363"/>
        <v>3.9529999999999998</v>
      </c>
      <c r="AD1348" s="105">
        <f t="shared" si="361"/>
        <v>12.131311550371182</v>
      </c>
    </row>
    <row r="1349" spans="1:30" x14ac:dyDescent="0.2">
      <c r="A1349" s="101">
        <v>40063</v>
      </c>
      <c r="B1349" s="113" t="s">
        <v>213</v>
      </c>
      <c r="C1349" s="103">
        <v>0</v>
      </c>
      <c r="D1349" s="104">
        <f t="shared" si="362"/>
        <v>0</v>
      </c>
      <c r="E1349" s="103">
        <v>0</v>
      </c>
      <c r="F1349" s="104">
        <f t="shared" si="349"/>
        <v>0</v>
      </c>
      <c r="G1349" s="103">
        <v>0</v>
      </c>
      <c r="H1349" s="104">
        <f t="shared" si="354"/>
        <v>0</v>
      </c>
      <c r="I1349" s="103">
        <v>0</v>
      </c>
      <c r="J1349" s="104">
        <f t="shared" si="350"/>
        <v>0</v>
      </c>
      <c r="K1349" s="103">
        <v>0</v>
      </c>
      <c r="L1349" s="104">
        <f t="shared" si="351"/>
        <v>0</v>
      </c>
      <c r="M1349" s="103">
        <v>1.448</v>
      </c>
      <c r="N1349" s="104">
        <f t="shared" si="352"/>
        <v>4.4437488299867116</v>
      </c>
      <c r="O1349" s="103">
        <v>1.3140000000000001</v>
      </c>
      <c r="P1349" s="104">
        <f t="shared" si="353"/>
        <v>4.0325179299741292</v>
      </c>
      <c r="Q1349" s="103">
        <v>0</v>
      </c>
      <c r="R1349" s="104">
        <f t="shared" si="355"/>
        <v>0</v>
      </c>
      <c r="S1349" s="103">
        <v>0</v>
      </c>
      <c r="T1349" s="104">
        <f t="shared" si="356"/>
        <v>0</v>
      </c>
      <c r="U1349" s="103">
        <v>0</v>
      </c>
      <c r="V1349" s="104">
        <f t="shared" si="357"/>
        <v>0</v>
      </c>
      <c r="W1349" s="103">
        <v>0</v>
      </c>
      <c r="X1349" s="104">
        <f t="shared" si="358"/>
        <v>0</v>
      </c>
      <c r="Y1349" s="103">
        <v>0</v>
      </c>
      <c r="Z1349" s="104">
        <f t="shared" si="359"/>
        <v>0</v>
      </c>
      <c r="AA1349" s="103">
        <v>0</v>
      </c>
      <c r="AB1349" s="105">
        <f t="shared" si="360"/>
        <v>0</v>
      </c>
      <c r="AC1349" s="99">
        <f t="shared" si="363"/>
        <v>2.762</v>
      </c>
      <c r="AD1349" s="105">
        <f t="shared" si="361"/>
        <v>8.4762667599608417</v>
      </c>
    </row>
    <row r="1350" spans="1:30" x14ac:dyDescent="0.2">
      <c r="A1350" s="101">
        <v>40064</v>
      </c>
      <c r="B1350" s="113" t="s">
        <v>214</v>
      </c>
      <c r="C1350" s="103">
        <v>0</v>
      </c>
      <c r="D1350" s="104">
        <f t="shared" si="362"/>
        <v>0</v>
      </c>
      <c r="E1350" s="103">
        <v>0</v>
      </c>
      <c r="F1350" s="104">
        <f t="shared" si="349"/>
        <v>0</v>
      </c>
      <c r="G1350" s="103">
        <v>0</v>
      </c>
      <c r="H1350" s="104">
        <f t="shared" si="354"/>
        <v>0</v>
      </c>
      <c r="I1350" s="103">
        <v>0</v>
      </c>
      <c r="J1350" s="104">
        <f t="shared" si="350"/>
        <v>0</v>
      </c>
      <c r="K1350" s="103">
        <v>0</v>
      </c>
      <c r="L1350" s="104">
        <f t="shared" si="351"/>
        <v>0</v>
      </c>
      <c r="M1350" s="103">
        <v>1.4510000000000001</v>
      </c>
      <c r="N1350" s="104">
        <f t="shared" si="352"/>
        <v>4.452955491927292</v>
      </c>
      <c r="O1350" s="103">
        <v>1.3140000000000001</v>
      </c>
      <c r="P1350" s="104">
        <f t="shared" si="353"/>
        <v>4.0325179299741292</v>
      </c>
      <c r="Q1350" s="103">
        <v>0</v>
      </c>
      <c r="R1350" s="104">
        <f t="shared" si="355"/>
        <v>0</v>
      </c>
      <c r="S1350" s="103">
        <v>0</v>
      </c>
      <c r="T1350" s="104">
        <f t="shared" si="356"/>
        <v>0</v>
      </c>
      <c r="U1350" s="103">
        <v>0</v>
      </c>
      <c r="V1350" s="104">
        <f t="shared" si="357"/>
        <v>0</v>
      </c>
      <c r="W1350" s="103">
        <v>0</v>
      </c>
      <c r="X1350" s="104">
        <f t="shared" si="358"/>
        <v>0</v>
      </c>
      <c r="Y1350" s="103">
        <v>0</v>
      </c>
      <c r="Z1350" s="104">
        <f t="shared" si="359"/>
        <v>0</v>
      </c>
      <c r="AA1350" s="103">
        <v>0</v>
      </c>
      <c r="AB1350" s="105">
        <f t="shared" si="360"/>
        <v>0</v>
      </c>
      <c r="AC1350" s="99">
        <f t="shared" si="363"/>
        <v>2.7650000000000001</v>
      </c>
      <c r="AD1350" s="105">
        <f t="shared" si="361"/>
        <v>8.4854734219014212</v>
      </c>
    </row>
    <row r="1351" spans="1:30" x14ac:dyDescent="0.2">
      <c r="A1351" s="101">
        <v>40065</v>
      </c>
      <c r="B1351" s="113" t="s">
        <v>215</v>
      </c>
      <c r="C1351" s="103">
        <v>0</v>
      </c>
      <c r="D1351" s="104">
        <f t="shared" si="362"/>
        <v>0</v>
      </c>
      <c r="E1351" s="103">
        <v>0</v>
      </c>
      <c r="F1351" s="104">
        <f t="shared" si="349"/>
        <v>0</v>
      </c>
      <c r="G1351" s="103">
        <v>0</v>
      </c>
      <c r="H1351" s="104">
        <f t="shared" si="354"/>
        <v>0</v>
      </c>
      <c r="I1351" s="103">
        <v>0</v>
      </c>
      <c r="J1351" s="104">
        <f t="shared" si="350"/>
        <v>0</v>
      </c>
      <c r="K1351" s="103">
        <v>0</v>
      </c>
      <c r="L1351" s="104">
        <f t="shared" si="351"/>
        <v>0</v>
      </c>
      <c r="M1351" s="103">
        <v>1.4510000000000001</v>
      </c>
      <c r="N1351" s="104">
        <f t="shared" si="352"/>
        <v>4.452955491927292</v>
      </c>
      <c r="O1351" s="103">
        <v>1.3129999999999999</v>
      </c>
      <c r="P1351" s="104">
        <f t="shared" si="353"/>
        <v>4.0294490426606027</v>
      </c>
      <c r="Q1351" s="103">
        <v>0</v>
      </c>
      <c r="R1351" s="104">
        <f t="shared" si="355"/>
        <v>0</v>
      </c>
      <c r="S1351" s="103">
        <v>0</v>
      </c>
      <c r="T1351" s="104">
        <f t="shared" si="356"/>
        <v>0</v>
      </c>
      <c r="U1351" s="103">
        <v>0</v>
      </c>
      <c r="V1351" s="104">
        <f t="shared" si="357"/>
        <v>0</v>
      </c>
      <c r="W1351" s="103">
        <v>0</v>
      </c>
      <c r="X1351" s="104">
        <f t="shared" si="358"/>
        <v>0</v>
      </c>
      <c r="Y1351" s="103">
        <v>0</v>
      </c>
      <c r="Z1351" s="104">
        <f t="shared" si="359"/>
        <v>0</v>
      </c>
      <c r="AA1351" s="103">
        <v>0</v>
      </c>
      <c r="AB1351" s="105">
        <f t="shared" si="360"/>
        <v>0</v>
      </c>
      <c r="AC1351" s="99">
        <f t="shared" si="363"/>
        <v>2.7640000000000002</v>
      </c>
      <c r="AD1351" s="105">
        <f t="shared" si="361"/>
        <v>8.4824045345878964</v>
      </c>
    </row>
    <row r="1352" spans="1:30" x14ac:dyDescent="0.2">
      <c r="A1352" s="101">
        <v>40066</v>
      </c>
      <c r="B1352" s="113" t="s">
        <v>216</v>
      </c>
      <c r="C1352" s="103">
        <v>0</v>
      </c>
      <c r="D1352" s="104">
        <f t="shared" si="362"/>
        <v>0</v>
      </c>
      <c r="E1352" s="103">
        <v>0</v>
      </c>
      <c r="F1352" s="104">
        <f t="shared" si="349"/>
        <v>0</v>
      </c>
      <c r="G1352" s="103">
        <v>0</v>
      </c>
      <c r="H1352" s="104">
        <f t="shared" si="354"/>
        <v>0</v>
      </c>
      <c r="I1352" s="103">
        <v>0</v>
      </c>
      <c r="J1352" s="104">
        <f t="shared" si="350"/>
        <v>0</v>
      </c>
      <c r="K1352" s="103">
        <v>0</v>
      </c>
      <c r="L1352" s="104">
        <f t="shared" si="351"/>
        <v>0</v>
      </c>
      <c r="M1352" s="103">
        <v>1.45</v>
      </c>
      <c r="N1352" s="104">
        <f t="shared" si="352"/>
        <v>4.4498866046137655</v>
      </c>
      <c r="O1352" s="103">
        <v>1.302</v>
      </c>
      <c r="P1352" s="104">
        <f t="shared" si="353"/>
        <v>3.9956912822118085</v>
      </c>
      <c r="Q1352" s="103">
        <v>0</v>
      </c>
      <c r="R1352" s="104">
        <f t="shared" si="355"/>
        <v>0</v>
      </c>
      <c r="S1352" s="103">
        <v>0</v>
      </c>
      <c r="T1352" s="104">
        <f t="shared" si="356"/>
        <v>0</v>
      </c>
      <c r="U1352" s="103">
        <v>0</v>
      </c>
      <c r="V1352" s="104">
        <f t="shared" si="357"/>
        <v>0</v>
      </c>
      <c r="W1352" s="103">
        <v>0</v>
      </c>
      <c r="X1352" s="104">
        <f t="shared" si="358"/>
        <v>0</v>
      </c>
      <c r="Y1352" s="103">
        <v>0</v>
      </c>
      <c r="Z1352" s="104">
        <f t="shared" si="359"/>
        <v>0</v>
      </c>
      <c r="AA1352" s="103">
        <v>0</v>
      </c>
      <c r="AB1352" s="105">
        <f t="shared" si="360"/>
        <v>0</v>
      </c>
      <c r="AC1352" s="99">
        <f t="shared" si="363"/>
        <v>2.7519999999999998</v>
      </c>
      <c r="AD1352" s="105">
        <f t="shared" si="361"/>
        <v>8.4455778868255731</v>
      </c>
    </row>
    <row r="1353" spans="1:30" x14ac:dyDescent="0.2">
      <c r="A1353" s="101">
        <v>40067</v>
      </c>
      <c r="B1353" s="113" t="s">
        <v>217</v>
      </c>
      <c r="C1353" s="103">
        <v>0</v>
      </c>
      <c r="D1353" s="104">
        <f t="shared" si="362"/>
        <v>0</v>
      </c>
      <c r="E1353" s="103">
        <v>0</v>
      </c>
      <c r="F1353" s="104">
        <f t="shared" si="349"/>
        <v>0</v>
      </c>
      <c r="G1353" s="103">
        <v>0</v>
      </c>
      <c r="H1353" s="104">
        <f t="shared" si="354"/>
        <v>0</v>
      </c>
      <c r="I1353" s="103">
        <v>0</v>
      </c>
      <c r="J1353" s="104">
        <f t="shared" si="350"/>
        <v>0</v>
      </c>
      <c r="K1353" s="103">
        <v>0</v>
      </c>
      <c r="L1353" s="104">
        <f t="shared" si="351"/>
        <v>0</v>
      </c>
      <c r="M1353" s="103">
        <v>1.454</v>
      </c>
      <c r="N1353" s="104">
        <f t="shared" si="352"/>
        <v>4.4621621538678724</v>
      </c>
      <c r="O1353" s="103">
        <v>1.3140000000000001</v>
      </c>
      <c r="P1353" s="104">
        <f t="shared" si="353"/>
        <v>4.0325179299741292</v>
      </c>
      <c r="Q1353" s="103">
        <v>0</v>
      </c>
      <c r="R1353" s="104">
        <f t="shared" si="355"/>
        <v>0</v>
      </c>
      <c r="S1353" s="103">
        <v>0</v>
      </c>
      <c r="T1353" s="104">
        <f t="shared" si="356"/>
        <v>0</v>
      </c>
      <c r="U1353" s="103">
        <v>0</v>
      </c>
      <c r="V1353" s="104">
        <f t="shared" si="357"/>
        <v>0</v>
      </c>
      <c r="W1353" s="103">
        <v>0</v>
      </c>
      <c r="X1353" s="104">
        <f t="shared" si="358"/>
        <v>0</v>
      </c>
      <c r="Y1353" s="103">
        <v>0</v>
      </c>
      <c r="Z1353" s="104">
        <f t="shared" si="359"/>
        <v>0</v>
      </c>
      <c r="AA1353" s="103">
        <v>0</v>
      </c>
      <c r="AB1353" s="105">
        <f t="shared" si="360"/>
        <v>0</v>
      </c>
      <c r="AC1353" s="99">
        <f t="shared" si="363"/>
        <v>2.7679999999999998</v>
      </c>
      <c r="AD1353" s="105">
        <f t="shared" si="361"/>
        <v>8.4946800838420007</v>
      </c>
    </row>
    <row r="1354" spans="1:30" x14ac:dyDescent="0.2">
      <c r="A1354" s="101">
        <v>40068</v>
      </c>
      <c r="B1354" s="113" t="s">
        <v>218</v>
      </c>
      <c r="C1354" s="103">
        <v>0</v>
      </c>
      <c r="D1354" s="104">
        <f t="shared" si="362"/>
        <v>0</v>
      </c>
      <c r="E1354" s="103">
        <v>0</v>
      </c>
      <c r="F1354" s="104">
        <f t="shared" si="349"/>
        <v>0</v>
      </c>
      <c r="G1354" s="103">
        <v>0</v>
      </c>
      <c r="H1354" s="104">
        <f t="shared" si="354"/>
        <v>0</v>
      </c>
      <c r="I1354" s="103">
        <v>0</v>
      </c>
      <c r="J1354" s="104">
        <f t="shared" si="350"/>
        <v>0</v>
      </c>
      <c r="K1354" s="103">
        <v>0</v>
      </c>
      <c r="L1354" s="104">
        <f t="shared" si="351"/>
        <v>0</v>
      </c>
      <c r="M1354" s="103">
        <v>1.454</v>
      </c>
      <c r="N1354" s="104">
        <f t="shared" si="352"/>
        <v>4.4621621538678724</v>
      </c>
      <c r="O1354" s="103">
        <v>1.3120000000000001</v>
      </c>
      <c r="P1354" s="104">
        <f t="shared" si="353"/>
        <v>4.0263801553470762</v>
      </c>
      <c r="Q1354" s="103">
        <v>0</v>
      </c>
      <c r="R1354" s="104">
        <f t="shared" si="355"/>
        <v>0</v>
      </c>
      <c r="S1354" s="103">
        <v>0</v>
      </c>
      <c r="T1354" s="104">
        <f t="shared" si="356"/>
        <v>0</v>
      </c>
      <c r="U1354" s="103">
        <v>0</v>
      </c>
      <c r="V1354" s="104">
        <f t="shared" si="357"/>
        <v>0</v>
      </c>
      <c r="W1354" s="103">
        <v>0</v>
      </c>
      <c r="X1354" s="104">
        <f t="shared" si="358"/>
        <v>0</v>
      </c>
      <c r="Y1354" s="103">
        <v>0</v>
      </c>
      <c r="Z1354" s="104">
        <f t="shared" si="359"/>
        <v>0</v>
      </c>
      <c r="AA1354" s="103">
        <v>0</v>
      </c>
      <c r="AB1354" s="105">
        <f t="shared" si="360"/>
        <v>0</v>
      </c>
      <c r="AC1354" s="99">
        <f t="shared" si="363"/>
        <v>2.766</v>
      </c>
      <c r="AD1354" s="105">
        <f t="shared" si="361"/>
        <v>8.4885423092149477</v>
      </c>
    </row>
    <row r="1355" spans="1:30" x14ac:dyDescent="0.2">
      <c r="A1355" s="101">
        <v>40069</v>
      </c>
      <c r="B1355" s="113" t="s">
        <v>219</v>
      </c>
      <c r="C1355" s="103">
        <v>0</v>
      </c>
      <c r="D1355" s="104">
        <f t="shared" si="362"/>
        <v>0</v>
      </c>
      <c r="E1355" s="103">
        <v>0</v>
      </c>
      <c r="F1355" s="104">
        <f t="shared" si="349"/>
        <v>0</v>
      </c>
      <c r="G1355" s="103">
        <v>0</v>
      </c>
      <c r="H1355" s="104">
        <f t="shared" si="354"/>
        <v>0</v>
      </c>
      <c r="I1355" s="103">
        <v>0</v>
      </c>
      <c r="J1355" s="104">
        <f t="shared" si="350"/>
        <v>0</v>
      </c>
      <c r="K1355" s="103">
        <v>0</v>
      </c>
      <c r="L1355" s="104">
        <f t="shared" si="351"/>
        <v>0</v>
      </c>
      <c r="M1355" s="103">
        <v>1.454</v>
      </c>
      <c r="N1355" s="104">
        <f t="shared" si="352"/>
        <v>4.4621621538678724</v>
      </c>
      <c r="O1355" s="103">
        <v>1.3109999999999999</v>
      </c>
      <c r="P1355" s="104">
        <f t="shared" si="353"/>
        <v>4.0233112680335488</v>
      </c>
      <c r="Q1355" s="103">
        <v>0</v>
      </c>
      <c r="R1355" s="104">
        <f t="shared" si="355"/>
        <v>0</v>
      </c>
      <c r="S1355" s="103">
        <v>0</v>
      </c>
      <c r="T1355" s="104">
        <f t="shared" si="356"/>
        <v>0</v>
      </c>
      <c r="U1355" s="103">
        <v>0</v>
      </c>
      <c r="V1355" s="104">
        <f t="shared" si="357"/>
        <v>0</v>
      </c>
      <c r="W1355" s="103">
        <v>0</v>
      </c>
      <c r="X1355" s="104">
        <f t="shared" si="358"/>
        <v>0</v>
      </c>
      <c r="Y1355" s="103">
        <v>0</v>
      </c>
      <c r="Z1355" s="104">
        <f t="shared" si="359"/>
        <v>0</v>
      </c>
      <c r="AA1355" s="103">
        <v>0</v>
      </c>
      <c r="AB1355" s="105">
        <f t="shared" si="360"/>
        <v>0</v>
      </c>
      <c r="AC1355" s="99">
        <f t="shared" si="363"/>
        <v>2.7649999999999997</v>
      </c>
      <c r="AD1355" s="105">
        <f t="shared" si="361"/>
        <v>8.4854734219014194</v>
      </c>
    </row>
    <row r="1356" spans="1:30" x14ac:dyDescent="0.2">
      <c r="A1356" s="101">
        <v>40070</v>
      </c>
      <c r="B1356" s="113" t="s">
        <v>220</v>
      </c>
      <c r="C1356" s="103">
        <v>0</v>
      </c>
      <c r="D1356" s="104">
        <f t="shared" si="362"/>
        <v>0</v>
      </c>
      <c r="E1356" s="103">
        <v>0</v>
      </c>
      <c r="F1356" s="104">
        <f t="shared" ref="F1356:F1419" si="364">E1356*1000000/325851</f>
        <v>0</v>
      </c>
      <c r="G1356" s="103">
        <v>0</v>
      </c>
      <c r="H1356" s="104">
        <f t="shared" si="354"/>
        <v>0</v>
      </c>
      <c r="I1356" s="103">
        <v>0</v>
      </c>
      <c r="J1356" s="104">
        <f t="shared" ref="J1356:J1419" si="365">I1356*1000000/325851</f>
        <v>0</v>
      </c>
      <c r="K1356" s="103">
        <v>0</v>
      </c>
      <c r="L1356" s="104">
        <f t="shared" ref="L1356:L1419" si="366">K1356*1000000/325851</f>
        <v>0</v>
      </c>
      <c r="M1356" s="103">
        <v>1.454</v>
      </c>
      <c r="N1356" s="104">
        <f t="shared" ref="N1356:N1419" si="367">M1356*1000000/325851</f>
        <v>4.4621621538678724</v>
      </c>
      <c r="O1356" s="103">
        <v>1.2529999999999999</v>
      </c>
      <c r="P1356" s="104">
        <f t="shared" ref="P1356:P1419" si="368">O1356*1000000/325851</f>
        <v>3.8453158038489983</v>
      </c>
      <c r="Q1356" s="103">
        <v>0</v>
      </c>
      <c r="R1356" s="104">
        <f t="shared" si="355"/>
        <v>0</v>
      </c>
      <c r="S1356" s="103">
        <v>0</v>
      </c>
      <c r="T1356" s="104">
        <f t="shared" si="356"/>
        <v>0</v>
      </c>
      <c r="U1356" s="103">
        <v>0</v>
      </c>
      <c r="V1356" s="104">
        <f t="shared" si="357"/>
        <v>0</v>
      </c>
      <c r="W1356" s="103">
        <v>0</v>
      </c>
      <c r="X1356" s="104">
        <f t="shared" si="358"/>
        <v>0</v>
      </c>
      <c r="Y1356" s="103">
        <v>0</v>
      </c>
      <c r="Z1356" s="104">
        <f t="shared" si="359"/>
        <v>0</v>
      </c>
      <c r="AA1356" s="103">
        <v>0</v>
      </c>
      <c r="AB1356" s="105">
        <f t="shared" si="360"/>
        <v>0</v>
      </c>
      <c r="AC1356" s="99">
        <f t="shared" si="363"/>
        <v>2.7069999999999999</v>
      </c>
      <c r="AD1356" s="105">
        <f t="shared" si="361"/>
        <v>8.3074779577168698</v>
      </c>
    </row>
    <row r="1357" spans="1:30" x14ac:dyDescent="0.2">
      <c r="A1357" s="101">
        <v>40071</v>
      </c>
      <c r="B1357" s="113" t="s">
        <v>221</v>
      </c>
      <c r="C1357" s="103">
        <v>0</v>
      </c>
      <c r="D1357" s="104">
        <f t="shared" si="362"/>
        <v>0</v>
      </c>
      <c r="E1357" s="103">
        <v>0</v>
      </c>
      <c r="F1357" s="104">
        <f t="shared" si="364"/>
        <v>0</v>
      </c>
      <c r="G1357" s="103">
        <v>0</v>
      </c>
      <c r="H1357" s="104">
        <f t="shared" ref="H1357:H1420" si="369">G1357*1000000/325851</f>
        <v>0</v>
      </c>
      <c r="I1357" s="103">
        <v>0</v>
      </c>
      <c r="J1357" s="104">
        <f t="shared" si="365"/>
        <v>0</v>
      </c>
      <c r="K1357" s="103">
        <v>0</v>
      </c>
      <c r="L1357" s="104">
        <f t="shared" si="366"/>
        <v>0</v>
      </c>
      <c r="M1357" s="103">
        <v>1.454</v>
      </c>
      <c r="N1357" s="104">
        <f t="shared" si="367"/>
        <v>4.4621621538678724</v>
      </c>
      <c r="O1357" s="103">
        <v>1.31</v>
      </c>
      <c r="P1357" s="104">
        <f t="shared" si="368"/>
        <v>4.0202423807200223</v>
      </c>
      <c r="Q1357" s="103">
        <v>0</v>
      </c>
      <c r="R1357" s="104">
        <f t="shared" ref="R1357:R1420" si="370">Q1357*1000000/325851</f>
        <v>0</v>
      </c>
      <c r="S1357" s="103">
        <v>0</v>
      </c>
      <c r="T1357" s="104">
        <f t="shared" ref="T1357:T1420" si="371">S1357*1000000/325851</f>
        <v>0</v>
      </c>
      <c r="U1357" s="103">
        <v>0</v>
      </c>
      <c r="V1357" s="104">
        <f t="shared" ref="V1357:V1420" si="372">U1357*1000000/325851</f>
        <v>0</v>
      </c>
      <c r="W1357" s="103">
        <v>0</v>
      </c>
      <c r="X1357" s="104">
        <f t="shared" ref="X1357:X1420" si="373">W1357*1000000/325851</f>
        <v>0</v>
      </c>
      <c r="Y1357" s="103">
        <v>0</v>
      </c>
      <c r="Z1357" s="104">
        <f t="shared" ref="Z1357:Z1420" si="374">Y1357*1000000/325851</f>
        <v>0</v>
      </c>
      <c r="AA1357" s="103">
        <v>0</v>
      </c>
      <c r="AB1357" s="105">
        <f t="shared" ref="AB1357:AB1420" si="375">AA1357*1000000/325851</f>
        <v>0</v>
      </c>
      <c r="AC1357" s="99">
        <f t="shared" si="363"/>
        <v>2.7640000000000002</v>
      </c>
      <c r="AD1357" s="105">
        <f t="shared" ref="AD1357:AD1420" si="376">AC1357*1000000/325851</f>
        <v>8.4824045345878964</v>
      </c>
    </row>
    <row r="1358" spans="1:30" x14ac:dyDescent="0.2">
      <c r="A1358" s="101">
        <v>40072</v>
      </c>
      <c r="B1358" s="250" t="s">
        <v>222</v>
      </c>
      <c r="C1358" s="106">
        <v>0</v>
      </c>
      <c r="D1358" s="104">
        <f t="shared" si="362"/>
        <v>0</v>
      </c>
      <c r="E1358" s="106">
        <v>0</v>
      </c>
      <c r="F1358" s="104">
        <f t="shared" si="364"/>
        <v>0</v>
      </c>
      <c r="G1358" s="106">
        <v>0</v>
      </c>
      <c r="H1358" s="104">
        <f t="shared" si="369"/>
        <v>0</v>
      </c>
      <c r="I1358" s="106">
        <v>0</v>
      </c>
      <c r="J1358" s="104">
        <f t="shared" si="365"/>
        <v>0</v>
      </c>
      <c r="K1358" s="106">
        <v>0</v>
      </c>
      <c r="L1358" s="104">
        <f t="shared" si="366"/>
        <v>0</v>
      </c>
      <c r="M1358" s="106">
        <v>1.4550000000000001</v>
      </c>
      <c r="N1358" s="104">
        <f t="shared" si="367"/>
        <v>4.4652310411813989</v>
      </c>
      <c r="O1358" s="106">
        <v>1.3069999999999999</v>
      </c>
      <c r="P1358" s="104">
        <f t="shared" si="368"/>
        <v>4.0110357187794419</v>
      </c>
      <c r="Q1358" s="106">
        <v>0</v>
      </c>
      <c r="R1358" s="104">
        <f t="shared" si="370"/>
        <v>0</v>
      </c>
      <c r="S1358" s="106">
        <v>0</v>
      </c>
      <c r="T1358" s="104">
        <f t="shared" si="371"/>
        <v>0</v>
      </c>
      <c r="U1358" s="106">
        <v>0</v>
      </c>
      <c r="V1358" s="104">
        <f t="shared" si="372"/>
        <v>0</v>
      </c>
      <c r="W1358" s="106">
        <v>0.42899999999999999</v>
      </c>
      <c r="X1358" s="104">
        <f t="shared" si="373"/>
        <v>1.3165526575029691</v>
      </c>
      <c r="Y1358" s="106">
        <v>0</v>
      </c>
      <c r="Z1358" s="104">
        <f t="shared" si="374"/>
        <v>0</v>
      </c>
      <c r="AA1358" s="106">
        <v>0</v>
      </c>
      <c r="AB1358" s="105">
        <f t="shared" si="375"/>
        <v>0</v>
      </c>
      <c r="AC1358" s="99">
        <f t="shared" ref="AC1358:AC1421" si="377">C1358+E1358+G1358+I1358+K1358+M1358+O1358+Q1358+S1358+U1358+W1358+Y1358+AA1358</f>
        <v>3.1909999999999998</v>
      </c>
      <c r="AD1358" s="105">
        <f t="shared" si="376"/>
        <v>9.7928194174638108</v>
      </c>
    </row>
    <row r="1359" spans="1:30" x14ac:dyDescent="0.2">
      <c r="A1359" s="101">
        <v>40073</v>
      </c>
      <c r="B1359" s="250" t="s">
        <v>223</v>
      </c>
      <c r="C1359" s="106">
        <v>0</v>
      </c>
      <c r="D1359" s="104">
        <f t="shared" si="362"/>
        <v>0</v>
      </c>
      <c r="E1359" s="106">
        <v>0</v>
      </c>
      <c r="F1359" s="104">
        <f t="shared" si="364"/>
        <v>0</v>
      </c>
      <c r="G1359" s="106">
        <v>0</v>
      </c>
      <c r="H1359" s="104">
        <f t="shared" si="369"/>
        <v>0</v>
      </c>
      <c r="I1359" s="106">
        <v>0.58199999999999996</v>
      </c>
      <c r="J1359" s="104">
        <f t="shared" si="365"/>
        <v>1.7860924164725596</v>
      </c>
      <c r="K1359" s="106">
        <v>0.21199999999999999</v>
      </c>
      <c r="L1359" s="104">
        <f t="shared" si="366"/>
        <v>0.65060411046766775</v>
      </c>
      <c r="M1359" s="106">
        <v>0.53500000000000003</v>
      </c>
      <c r="N1359" s="104">
        <f t="shared" si="367"/>
        <v>1.6418547127368031</v>
      </c>
      <c r="O1359" s="106">
        <v>0.82499999999999996</v>
      </c>
      <c r="P1359" s="104">
        <f t="shared" si="368"/>
        <v>2.5318320336595561</v>
      </c>
      <c r="Q1359" s="106">
        <v>0</v>
      </c>
      <c r="R1359" s="104">
        <f t="shared" si="370"/>
        <v>0</v>
      </c>
      <c r="S1359" s="106">
        <v>0</v>
      </c>
      <c r="T1359" s="104">
        <f t="shared" si="371"/>
        <v>0</v>
      </c>
      <c r="U1359" s="106">
        <v>0</v>
      </c>
      <c r="V1359" s="104">
        <f t="shared" si="372"/>
        <v>0</v>
      </c>
      <c r="W1359" s="106">
        <v>0.39100000000000001</v>
      </c>
      <c r="X1359" s="104">
        <f t="shared" si="373"/>
        <v>1.1999349395889531</v>
      </c>
      <c r="Y1359" s="106">
        <v>0</v>
      </c>
      <c r="Z1359" s="104">
        <f t="shared" si="374"/>
        <v>0</v>
      </c>
      <c r="AA1359" s="106">
        <v>0</v>
      </c>
      <c r="AB1359" s="105">
        <f t="shared" si="375"/>
        <v>0</v>
      </c>
      <c r="AC1359" s="99">
        <f t="shared" si="377"/>
        <v>2.5449999999999999</v>
      </c>
      <c r="AD1359" s="105">
        <f t="shared" si="376"/>
        <v>7.81031821292554</v>
      </c>
    </row>
    <row r="1360" spans="1:30" x14ac:dyDescent="0.2">
      <c r="A1360" s="101">
        <v>40074</v>
      </c>
      <c r="B1360" s="250" t="s">
        <v>224</v>
      </c>
      <c r="C1360" s="106">
        <v>0</v>
      </c>
      <c r="D1360" s="104">
        <f t="shared" si="362"/>
        <v>0</v>
      </c>
      <c r="E1360" s="106">
        <v>0</v>
      </c>
      <c r="F1360" s="104">
        <f t="shared" si="364"/>
        <v>0</v>
      </c>
      <c r="G1360" s="106">
        <v>0</v>
      </c>
      <c r="H1360" s="104">
        <f t="shared" si="369"/>
        <v>0</v>
      </c>
      <c r="I1360" s="106">
        <v>0.40500000000000003</v>
      </c>
      <c r="J1360" s="104">
        <f t="shared" si="365"/>
        <v>1.2428993619783275</v>
      </c>
      <c r="K1360" s="106">
        <v>0.20899999999999999</v>
      </c>
      <c r="L1360" s="104">
        <f t="shared" si="366"/>
        <v>0.64139744852708758</v>
      </c>
      <c r="M1360" s="106">
        <v>0.90900000000000003</v>
      </c>
      <c r="N1360" s="104">
        <f t="shared" si="367"/>
        <v>2.7896185679958019</v>
      </c>
      <c r="O1360" s="106">
        <v>0.71599999999999997</v>
      </c>
      <c r="P1360" s="104">
        <f t="shared" si="368"/>
        <v>2.197323316485142</v>
      </c>
      <c r="Q1360" s="106">
        <v>0</v>
      </c>
      <c r="R1360" s="104">
        <f t="shared" si="370"/>
        <v>0</v>
      </c>
      <c r="S1360" s="106">
        <v>0</v>
      </c>
      <c r="T1360" s="104">
        <f t="shared" si="371"/>
        <v>0</v>
      </c>
      <c r="U1360" s="106">
        <v>0</v>
      </c>
      <c r="V1360" s="104">
        <f t="shared" si="372"/>
        <v>0</v>
      </c>
      <c r="W1360" s="106">
        <v>0</v>
      </c>
      <c r="X1360" s="104">
        <f t="shared" si="373"/>
        <v>0</v>
      </c>
      <c r="Y1360" s="106">
        <v>0</v>
      </c>
      <c r="Z1360" s="104">
        <f t="shared" si="374"/>
        <v>0</v>
      </c>
      <c r="AA1360" s="106">
        <v>0</v>
      </c>
      <c r="AB1360" s="105">
        <f t="shared" si="375"/>
        <v>0</v>
      </c>
      <c r="AC1360" s="99">
        <f t="shared" si="377"/>
        <v>2.2389999999999999</v>
      </c>
      <c r="AD1360" s="105">
        <f t="shared" si="376"/>
        <v>6.8712386949863591</v>
      </c>
    </row>
    <row r="1361" spans="1:30" x14ac:dyDescent="0.2">
      <c r="A1361" s="101">
        <v>40075</v>
      </c>
      <c r="B1361" s="250" t="s">
        <v>225</v>
      </c>
      <c r="C1361" s="106">
        <v>0</v>
      </c>
      <c r="D1361" s="104">
        <f t="shared" si="362"/>
        <v>0</v>
      </c>
      <c r="E1361" s="106">
        <v>0</v>
      </c>
      <c r="F1361" s="104">
        <f t="shared" si="364"/>
        <v>0</v>
      </c>
      <c r="G1361" s="106">
        <v>0</v>
      </c>
      <c r="H1361" s="104">
        <f t="shared" si="369"/>
        <v>0</v>
      </c>
      <c r="I1361" s="106">
        <v>0</v>
      </c>
      <c r="J1361" s="104">
        <f t="shared" si="365"/>
        <v>0</v>
      </c>
      <c r="K1361" s="106">
        <v>0</v>
      </c>
      <c r="L1361" s="104">
        <f t="shared" si="366"/>
        <v>0</v>
      </c>
      <c r="M1361" s="106">
        <v>1.468</v>
      </c>
      <c r="N1361" s="104">
        <f t="shared" si="367"/>
        <v>4.5051265762572461</v>
      </c>
      <c r="O1361" s="106">
        <v>1.321</v>
      </c>
      <c r="P1361" s="104">
        <f t="shared" si="368"/>
        <v>4.0540001411688165</v>
      </c>
      <c r="Q1361" s="106">
        <v>0</v>
      </c>
      <c r="R1361" s="104">
        <f t="shared" si="370"/>
        <v>0</v>
      </c>
      <c r="S1361" s="106">
        <v>0</v>
      </c>
      <c r="T1361" s="104">
        <f t="shared" si="371"/>
        <v>0</v>
      </c>
      <c r="U1361" s="106">
        <v>0</v>
      </c>
      <c r="V1361" s="104">
        <f t="shared" si="372"/>
        <v>0</v>
      </c>
      <c r="W1361" s="106">
        <v>0</v>
      </c>
      <c r="X1361" s="104">
        <f t="shared" si="373"/>
        <v>0</v>
      </c>
      <c r="Y1361" s="106">
        <v>0</v>
      </c>
      <c r="Z1361" s="104">
        <f t="shared" si="374"/>
        <v>0</v>
      </c>
      <c r="AA1361" s="106">
        <v>0</v>
      </c>
      <c r="AB1361" s="105">
        <f t="shared" si="375"/>
        <v>0</v>
      </c>
      <c r="AC1361" s="99">
        <f t="shared" si="377"/>
        <v>2.7889999999999997</v>
      </c>
      <c r="AD1361" s="105">
        <f t="shared" si="376"/>
        <v>8.5591267174260608</v>
      </c>
    </row>
    <row r="1362" spans="1:30" x14ac:dyDescent="0.2">
      <c r="A1362" s="101">
        <v>40076</v>
      </c>
      <c r="B1362" s="250" t="s">
        <v>226</v>
      </c>
      <c r="C1362" s="106">
        <v>0</v>
      </c>
      <c r="D1362" s="104">
        <f t="shared" si="362"/>
        <v>0</v>
      </c>
      <c r="E1362" s="106">
        <v>0</v>
      </c>
      <c r="F1362" s="104">
        <f t="shared" si="364"/>
        <v>0</v>
      </c>
      <c r="G1362" s="106">
        <v>0</v>
      </c>
      <c r="H1362" s="104">
        <f t="shared" si="369"/>
        <v>0</v>
      </c>
      <c r="I1362" s="106">
        <v>0.16</v>
      </c>
      <c r="J1362" s="104">
        <f t="shared" si="365"/>
        <v>0.49102197016427751</v>
      </c>
      <c r="K1362" s="106">
        <v>0</v>
      </c>
      <c r="L1362" s="104">
        <f t="shared" si="366"/>
        <v>0</v>
      </c>
      <c r="M1362" s="106">
        <v>1.214</v>
      </c>
      <c r="N1362" s="104">
        <f t="shared" si="367"/>
        <v>3.7256291986214558</v>
      </c>
      <c r="O1362" s="106">
        <v>1.3140000000000001</v>
      </c>
      <c r="P1362" s="104">
        <f t="shared" si="368"/>
        <v>4.0325179299741292</v>
      </c>
      <c r="Q1362" s="106">
        <v>0</v>
      </c>
      <c r="R1362" s="104">
        <f t="shared" si="370"/>
        <v>0</v>
      </c>
      <c r="S1362" s="106">
        <v>0</v>
      </c>
      <c r="T1362" s="104">
        <f t="shared" si="371"/>
        <v>0</v>
      </c>
      <c r="U1362" s="106">
        <v>0</v>
      </c>
      <c r="V1362" s="104">
        <f t="shared" si="372"/>
        <v>0</v>
      </c>
      <c r="W1362" s="106">
        <v>0</v>
      </c>
      <c r="X1362" s="104">
        <f t="shared" si="373"/>
        <v>0</v>
      </c>
      <c r="Y1362" s="106">
        <v>0</v>
      </c>
      <c r="Z1362" s="104">
        <f t="shared" si="374"/>
        <v>0</v>
      </c>
      <c r="AA1362" s="106">
        <v>0</v>
      </c>
      <c r="AB1362" s="105">
        <f t="shared" si="375"/>
        <v>0</v>
      </c>
      <c r="AC1362" s="99">
        <f t="shared" si="377"/>
        <v>2.6879999999999997</v>
      </c>
      <c r="AD1362" s="105">
        <f t="shared" si="376"/>
        <v>8.2491690987598609</v>
      </c>
    </row>
    <row r="1363" spans="1:30" x14ac:dyDescent="0.2">
      <c r="A1363" s="101">
        <v>40077</v>
      </c>
      <c r="B1363" s="250" t="s">
        <v>227</v>
      </c>
      <c r="C1363" s="106">
        <v>0</v>
      </c>
      <c r="D1363" s="104">
        <f t="shared" si="362"/>
        <v>0</v>
      </c>
      <c r="E1363" s="106">
        <v>0</v>
      </c>
      <c r="F1363" s="104">
        <f t="shared" si="364"/>
        <v>0</v>
      </c>
      <c r="G1363" s="106">
        <v>0</v>
      </c>
      <c r="H1363" s="104">
        <f t="shared" si="369"/>
        <v>0</v>
      </c>
      <c r="I1363" s="106">
        <v>0.90900000000000003</v>
      </c>
      <c r="J1363" s="104">
        <f t="shared" si="365"/>
        <v>2.7896185679958019</v>
      </c>
      <c r="K1363" s="106">
        <v>0.36499999999999999</v>
      </c>
      <c r="L1363" s="104">
        <f t="shared" si="366"/>
        <v>1.1201438694372581</v>
      </c>
      <c r="M1363" s="106">
        <v>0</v>
      </c>
      <c r="N1363" s="104">
        <f t="shared" si="367"/>
        <v>0</v>
      </c>
      <c r="O1363" s="106">
        <v>0.46800000000000003</v>
      </c>
      <c r="P1363" s="104">
        <f t="shared" si="368"/>
        <v>1.4362392627305118</v>
      </c>
      <c r="Q1363" s="106">
        <v>0</v>
      </c>
      <c r="R1363" s="104">
        <f t="shared" si="370"/>
        <v>0</v>
      </c>
      <c r="S1363" s="106">
        <v>0</v>
      </c>
      <c r="T1363" s="104">
        <f t="shared" si="371"/>
        <v>0</v>
      </c>
      <c r="U1363" s="106">
        <v>0</v>
      </c>
      <c r="V1363" s="104">
        <f t="shared" si="372"/>
        <v>0</v>
      </c>
      <c r="W1363" s="106">
        <v>0</v>
      </c>
      <c r="X1363" s="104">
        <f t="shared" si="373"/>
        <v>0</v>
      </c>
      <c r="Y1363" s="106">
        <v>0</v>
      </c>
      <c r="Z1363" s="104">
        <f t="shared" si="374"/>
        <v>0</v>
      </c>
      <c r="AA1363" s="106">
        <v>0</v>
      </c>
      <c r="AB1363" s="105">
        <f t="shared" si="375"/>
        <v>0</v>
      </c>
      <c r="AC1363" s="99">
        <f t="shared" si="377"/>
        <v>1.742</v>
      </c>
      <c r="AD1363" s="105">
        <f t="shared" si="376"/>
        <v>5.3460017001635718</v>
      </c>
    </row>
    <row r="1364" spans="1:30" x14ac:dyDescent="0.2">
      <c r="A1364" s="101">
        <v>40078</v>
      </c>
      <c r="B1364" s="250" t="s">
        <v>228</v>
      </c>
      <c r="C1364" s="106">
        <v>0</v>
      </c>
      <c r="D1364" s="104">
        <f t="shared" si="362"/>
        <v>0</v>
      </c>
      <c r="E1364" s="106">
        <v>0</v>
      </c>
      <c r="F1364" s="104">
        <f t="shared" si="364"/>
        <v>0</v>
      </c>
      <c r="G1364" s="106">
        <v>0</v>
      </c>
      <c r="H1364" s="104">
        <f t="shared" si="369"/>
        <v>0</v>
      </c>
      <c r="I1364" s="106">
        <v>0.89400000000000002</v>
      </c>
      <c r="J1364" s="104">
        <f t="shared" si="365"/>
        <v>2.7435852582929008</v>
      </c>
      <c r="K1364" s="106">
        <v>0.55100000000000005</v>
      </c>
      <c r="L1364" s="104">
        <f t="shared" si="366"/>
        <v>1.6909569097532309</v>
      </c>
      <c r="M1364" s="106">
        <v>0</v>
      </c>
      <c r="N1364" s="104">
        <f t="shared" si="367"/>
        <v>0</v>
      </c>
      <c r="O1364" s="106">
        <v>0</v>
      </c>
      <c r="P1364" s="104">
        <f t="shared" si="368"/>
        <v>0</v>
      </c>
      <c r="Q1364" s="106">
        <v>0</v>
      </c>
      <c r="R1364" s="104">
        <f t="shared" si="370"/>
        <v>0</v>
      </c>
      <c r="S1364" s="106">
        <v>0</v>
      </c>
      <c r="T1364" s="104">
        <f t="shared" si="371"/>
        <v>0</v>
      </c>
      <c r="U1364" s="106">
        <v>0</v>
      </c>
      <c r="V1364" s="104">
        <f t="shared" si="372"/>
        <v>0</v>
      </c>
      <c r="W1364" s="106">
        <v>0</v>
      </c>
      <c r="X1364" s="104">
        <f t="shared" si="373"/>
        <v>0</v>
      </c>
      <c r="Y1364" s="106">
        <v>0</v>
      </c>
      <c r="Z1364" s="104">
        <f t="shared" si="374"/>
        <v>0</v>
      </c>
      <c r="AA1364" s="106">
        <v>0</v>
      </c>
      <c r="AB1364" s="105">
        <f t="shared" si="375"/>
        <v>0</v>
      </c>
      <c r="AC1364" s="99">
        <f t="shared" si="377"/>
        <v>1.4450000000000001</v>
      </c>
      <c r="AD1364" s="105">
        <f t="shared" si="376"/>
        <v>4.4345421680461312</v>
      </c>
    </row>
    <row r="1365" spans="1:30" x14ac:dyDescent="0.2">
      <c r="A1365" s="101">
        <v>40079</v>
      </c>
      <c r="B1365" s="250" t="s">
        <v>229</v>
      </c>
      <c r="C1365" s="106">
        <v>0</v>
      </c>
      <c r="D1365" s="104">
        <f t="shared" si="362"/>
        <v>0</v>
      </c>
      <c r="E1365" s="106">
        <v>0</v>
      </c>
      <c r="F1365" s="104">
        <f t="shared" si="364"/>
        <v>0</v>
      </c>
      <c r="G1365" s="106">
        <v>0</v>
      </c>
      <c r="H1365" s="104">
        <f t="shared" si="369"/>
        <v>0</v>
      </c>
      <c r="I1365" s="106">
        <v>0.89400000000000002</v>
      </c>
      <c r="J1365" s="104">
        <f t="shared" si="365"/>
        <v>2.7435852582929008</v>
      </c>
      <c r="K1365" s="106">
        <v>0.54900000000000004</v>
      </c>
      <c r="L1365" s="104">
        <f t="shared" si="366"/>
        <v>1.6848191351261772</v>
      </c>
      <c r="M1365" s="106">
        <v>0</v>
      </c>
      <c r="N1365" s="104">
        <f t="shared" si="367"/>
        <v>0</v>
      </c>
      <c r="O1365" s="106">
        <v>0</v>
      </c>
      <c r="P1365" s="104">
        <f t="shared" si="368"/>
        <v>0</v>
      </c>
      <c r="Q1365" s="106">
        <v>0</v>
      </c>
      <c r="R1365" s="104">
        <f t="shared" si="370"/>
        <v>0</v>
      </c>
      <c r="S1365" s="106">
        <v>0</v>
      </c>
      <c r="T1365" s="104">
        <f t="shared" si="371"/>
        <v>0</v>
      </c>
      <c r="U1365" s="106">
        <v>0</v>
      </c>
      <c r="V1365" s="104">
        <f t="shared" si="372"/>
        <v>0</v>
      </c>
      <c r="W1365" s="106">
        <v>0</v>
      </c>
      <c r="X1365" s="104">
        <f t="shared" si="373"/>
        <v>0</v>
      </c>
      <c r="Y1365" s="106">
        <v>0</v>
      </c>
      <c r="Z1365" s="104">
        <f t="shared" si="374"/>
        <v>0</v>
      </c>
      <c r="AA1365" s="106">
        <v>0</v>
      </c>
      <c r="AB1365" s="105">
        <f t="shared" si="375"/>
        <v>0</v>
      </c>
      <c r="AC1365" s="99">
        <f t="shared" si="377"/>
        <v>1.4430000000000001</v>
      </c>
      <c r="AD1365" s="105">
        <f t="shared" si="376"/>
        <v>4.4284043934190782</v>
      </c>
    </row>
    <row r="1366" spans="1:30" x14ac:dyDescent="0.2">
      <c r="A1366" s="101">
        <v>40080</v>
      </c>
      <c r="B1366" s="250" t="s">
        <v>230</v>
      </c>
      <c r="C1366" s="106">
        <v>0</v>
      </c>
      <c r="D1366" s="104">
        <f t="shared" si="362"/>
        <v>0</v>
      </c>
      <c r="E1366" s="106">
        <v>0</v>
      </c>
      <c r="F1366" s="104">
        <f t="shared" si="364"/>
        <v>0</v>
      </c>
      <c r="G1366" s="106">
        <v>0</v>
      </c>
      <c r="H1366" s="104">
        <f t="shared" si="369"/>
        <v>0</v>
      </c>
      <c r="I1366" s="106">
        <v>0.89400000000000002</v>
      </c>
      <c r="J1366" s="104">
        <f t="shared" si="365"/>
        <v>2.7435852582929008</v>
      </c>
      <c r="K1366" s="106">
        <v>0.54900000000000004</v>
      </c>
      <c r="L1366" s="104">
        <f t="shared" si="366"/>
        <v>1.6848191351261772</v>
      </c>
      <c r="M1366" s="106">
        <v>0</v>
      </c>
      <c r="N1366" s="104">
        <f t="shared" si="367"/>
        <v>0</v>
      </c>
      <c r="O1366" s="106">
        <v>0</v>
      </c>
      <c r="P1366" s="104">
        <f t="shared" si="368"/>
        <v>0</v>
      </c>
      <c r="Q1366" s="106">
        <v>0</v>
      </c>
      <c r="R1366" s="104">
        <f t="shared" si="370"/>
        <v>0</v>
      </c>
      <c r="S1366" s="106">
        <v>0</v>
      </c>
      <c r="T1366" s="104">
        <f t="shared" si="371"/>
        <v>0</v>
      </c>
      <c r="U1366" s="106">
        <v>0.94799999999999995</v>
      </c>
      <c r="V1366" s="104">
        <f t="shared" si="372"/>
        <v>2.9093051732233444</v>
      </c>
      <c r="W1366" s="106">
        <v>0</v>
      </c>
      <c r="X1366" s="104">
        <f t="shared" si="373"/>
        <v>0</v>
      </c>
      <c r="Y1366" s="106">
        <v>0</v>
      </c>
      <c r="Z1366" s="104">
        <f t="shared" si="374"/>
        <v>0</v>
      </c>
      <c r="AA1366" s="106">
        <v>0</v>
      </c>
      <c r="AB1366" s="105">
        <f t="shared" si="375"/>
        <v>0</v>
      </c>
      <c r="AC1366" s="99">
        <f t="shared" si="377"/>
        <v>2.391</v>
      </c>
      <c r="AD1366" s="105">
        <f t="shared" si="376"/>
        <v>7.3377095666424221</v>
      </c>
    </row>
    <row r="1367" spans="1:30" x14ac:dyDescent="0.2">
      <c r="A1367" s="101">
        <v>40081</v>
      </c>
      <c r="B1367" s="250" t="s">
        <v>231</v>
      </c>
      <c r="C1367" s="106">
        <v>0</v>
      </c>
      <c r="D1367" s="104">
        <f t="shared" si="362"/>
        <v>0</v>
      </c>
      <c r="E1367" s="106">
        <v>0</v>
      </c>
      <c r="F1367" s="104">
        <f t="shared" si="364"/>
        <v>0</v>
      </c>
      <c r="G1367" s="106">
        <v>0</v>
      </c>
      <c r="H1367" s="104">
        <f t="shared" si="369"/>
        <v>0</v>
      </c>
      <c r="I1367" s="106">
        <v>0.89600000000000002</v>
      </c>
      <c r="J1367" s="104">
        <f t="shared" si="365"/>
        <v>2.7497230329199542</v>
      </c>
      <c r="K1367" s="106">
        <v>0.54800000000000004</v>
      </c>
      <c r="L1367" s="104">
        <f t="shared" si="366"/>
        <v>1.6817502478126505</v>
      </c>
      <c r="M1367" s="106">
        <v>0</v>
      </c>
      <c r="N1367" s="104">
        <f t="shared" si="367"/>
        <v>0</v>
      </c>
      <c r="O1367" s="106">
        <v>0</v>
      </c>
      <c r="P1367" s="104">
        <f t="shared" si="368"/>
        <v>0</v>
      </c>
      <c r="Q1367" s="106">
        <v>0</v>
      </c>
      <c r="R1367" s="104">
        <f t="shared" si="370"/>
        <v>0</v>
      </c>
      <c r="S1367" s="106">
        <v>0</v>
      </c>
      <c r="T1367" s="104">
        <f t="shared" si="371"/>
        <v>0</v>
      </c>
      <c r="U1367" s="106">
        <v>1.4770000000000001</v>
      </c>
      <c r="V1367" s="104">
        <f t="shared" si="372"/>
        <v>4.5327465620789873</v>
      </c>
      <c r="W1367" s="106">
        <v>0</v>
      </c>
      <c r="X1367" s="104">
        <f t="shared" si="373"/>
        <v>0</v>
      </c>
      <c r="Y1367" s="106">
        <v>0</v>
      </c>
      <c r="Z1367" s="104">
        <f t="shared" si="374"/>
        <v>0</v>
      </c>
      <c r="AA1367" s="106">
        <v>0</v>
      </c>
      <c r="AB1367" s="105">
        <f t="shared" si="375"/>
        <v>0</v>
      </c>
      <c r="AC1367" s="99">
        <f t="shared" si="377"/>
        <v>2.9210000000000003</v>
      </c>
      <c r="AD1367" s="105">
        <f t="shared" si="376"/>
        <v>8.9642198428115929</v>
      </c>
    </row>
    <row r="1368" spans="1:30" x14ac:dyDescent="0.2">
      <c r="A1368" s="101">
        <v>40082</v>
      </c>
      <c r="B1368" s="250" t="s">
        <v>232</v>
      </c>
      <c r="C1368" s="106">
        <v>0</v>
      </c>
      <c r="D1368" s="104">
        <f t="shared" si="362"/>
        <v>0</v>
      </c>
      <c r="E1368" s="106">
        <v>0</v>
      </c>
      <c r="F1368" s="104">
        <f t="shared" si="364"/>
        <v>0</v>
      </c>
      <c r="G1368" s="106">
        <v>0</v>
      </c>
      <c r="H1368" s="104">
        <f t="shared" si="369"/>
        <v>0</v>
      </c>
      <c r="I1368" s="106">
        <v>0.89800000000000002</v>
      </c>
      <c r="J1368" s="104">
        <f t="shared" si="365"/>
        <v>2.7558608075470077</v>
      </c>
      <c r="K1368" s="106">
        <v>0.54800000000000004</v>
      </c>
      <c r="L1368" s="104">
        <f t="shared" si="366"/>
        <v>1.6817502478126505</v>
      </c>
      <c r="M1368" s="106">
        <v>0</v>
      </c>
      <c r="N1368" s="104">
        <f t="shared" si="367"/>
        <v>0</v>
      </c>
      <c r="O1368" s="106">
        <v>0</v>
      </c>
      <c r="P1368" s="104">
        <f t="shared" si="368"/>
        <v>0</v>
      </c>
      <c r="Q1368" s="106">
        <v>0</v>
      </c>
      <c r="R1368" s="104">
        <f t="shared" si="370"/>
        <v>0</v>
      </c>
      <c r="S1368" s="106">
        <v>0</v>
      </c>
      <c r="T1368" s="104">
        <f t="shared" si="371"/>
        <v>0</v>
      </c>
      <c r="U1368" s="106">
        <v>1.4710000000000001</v>
      </c>
      <c r="V1368" s="104">
        <f t="shared" si="372"/>
        <v>4.5143332381978265</v>
      </c>
      <c r="W1368" s="106">
        <v>0</v>
      </c>
      <c r="X1368" s="104">
        <f t="shared" si="373"/>
        <v>0</v>
      </c>
      <c r="Y1368" s="106">
        <v>0</v>
      </c>
      <c r="Z1368" s="104">
        <f t="shared" si="374"/>
        <v>0</v>
      </c>
      <c r="AA1368" s="106">
        <v>0</v>
      </c>
      <c r="AB1368" s="105">
        <f t="shared" si="375"/>
        <v>0</v>
      </c>
      <c r="AC1368" s="99">
        <f t="shared" si="377"/>
        <v>2.9170000000000003</v>
      </c>
      <c r="AD1368" s="105">
        <f t="shared" si="376"/>
        <v>8.9519442935574869</v>
      </c>
    </row>
    <row r="1369" spans="1:30" x14ac:dyDescent="0.2">
      <c r="A1369" s="101">
        <v>40083</v>
      </c>
      <c r="B1369" s="250" t="s">
        <v>233</v>
      </c>
      <c r="C1369" s="106">
        <v>0</v>
      </c>
      <c r="D1369" s="104">
        <f t="shared" si="362"/>
        <v>0</v>
      </c>
      <c r="E1369" s="106">
        <v>0</v>
      </c>
      <c r="F1369" s="104">
        <f t="shared" si="364"/>
        <v>0</v>
      </c>
      <c r="G1369" s="106">
        <v>0</v>
      </c>
      <c r="H1369" s="104">
        <f t="shared" si="369"/>
        <v>0</v>
      </c>
      <c r="I1369" s="106">
        <v>0.90100000000000002</v>
      </c>
      <c r="J1369" s="104">
        <f t="shared" si="365"/>
        <v>2.7650674694875881</v>
      </c>
      <c r="K1369" s="106">
        <v>0.54700000000000004</v>
      </c>
      <c r="L1369" s="104">
        <f t="shared" si="366"/>
        <v>1.6786813604991238</v>
      </c>
      <c r="M1369" s="106">
        <v>0</v>
      </c>
      <c r="N1369" s="104">
        <f t="shared" si="367"/>
        <v>0</v>
      </c>
      <c r="O1369" s="106">
        <v>0</v>
      </c>
      <c r="P1369" s="104">
        <f t="shared" si="368"/>
        <v>0</v>
      </c>
      <c r="Q1369" s="106">
        <v>0</v>
      </c>
      <c r="R1369" s="104">
        <f t="shared" si="370"/>
        <v>0</v>
      </c>
      <c r="S1369" s="106">
        <v>0</v>
      </c>
      <c r="T1369" s="104">
        <f t="shared" si="371"/>
        <v>0</v>
      </c>
      <c r="U1369" s="106">
        <v>1.4670000000000001</v>
      </c>
      <c r="V1369" s="104">
        <f t="shared" si="372"/>
        <v>4.5020576889437196</v>
      </c>
      <c r="W1369" s="106">
        <v>0</v>
      </c>
      <c r="X1369" s="104">
        <f t="shared" si="373"/>
        <v>0</v>
      </c>
      <c r="Y1369" s="106">
        <v>0</v>
      </c>
      <c r="Z1369" s="104">
        <f t="shared" si="374"/>
        <v>0</v>
      </c>
      <c r="AA1369" s="106">
        <v>0</v>
      </c>
      <c r="AB1369" s="105">
        <f t="shared" si="375"/>
        <v>0</v>
      </c>
      <c r="AC1369" s="99">
        <f t="shared" si="377"/>
        <v>2.915</v>
      </c>
      <c r="AD1369" s="105">
        <f t="shared" si="376"/>
        <v>8.9458065189304321</v>
      </c>
    </row>
    <row r="1370" spans="1:30" x14ac:dyDescent="0.2">
      <c r="A1370" s="101">
        <v>40084</v>
      </c>
      <c r="B1370" s="250" t="s">
        <v>234</v>
      </c>
      <c r="C1370" s="106">
        <v>0</v>
      </c>
      <c r="D1370" s="104">
        <f t="shared" si="362"/>
        <v>0</v>
      </c>
      <c r="E1370" s="106">
        <v>0</v>
      </c>
      <c r="F1370" s="104">
        <f t="shared" si="364"/>
        <v>0</v>
      </c>
      <c r="G1370" s="106">
        <v>0</v>
      </c>
      <c r="H1370" s="104">
        <f t="shared" si="369"/>
        <v>0</v>
      </c>
      <c r="I1370" s="106">
        <v>0.89900000000000002</v>
      </c>
      <c r="J1370" s="104">
        <f t="shared" si="365"/>
        <v>2.7589296948605346</v>
      </c>
      <c r="K1370" s="106">
        <v>0.54500000000000004</v>
      </c>
      <c r="L1370" s="104">
        <f t="shared" si="366"/>
        <v>1.6725435858720703</v>
      </c>
      <c r="M1370" s="106">
        <v>0.77800000000000002</v>
      </c>
      <c r="N1370" s="104">
        <f t="shared" si="367"/>
        <v>2.3875943299237994</v>
      </c>
      <c r="O1370" s="106">
        <v>0</v>
      </c>
      <c r="P1370" s="104">
        <f t="shared" si="368"/>
        <v>0</v>
      </c>
      <c r="Q1370" s="106">
        <v>0</v>
      </c>
      <c r="R1370" s="104">
        <f t="shared" si="370"/>
        <v>0</v>
      </c>
      <c r="S1370" s="106">
        <v>0</v>
      </c>
      <c r="T1370" s="104">
        <f t="shared" si="371"/>
        <v>0</v>
      </c>
      <c r="U1370" s="106">
        <v>1.466</v>
      </c>
      <c r="V1370" s="104">
        <f t="shared" si="372"/>
        <v>4.4989888016301931</v>
      </c>
      <c r="W1370" s="106">
        <v>0</v>
      </c>
      <c r="X1370" s="104">
        <f t="shared" si="373"/>
        <v>0</v>
      </c>
      <c r="Y1370" s="106">
        <v>0</v>
      </c>
      <c r="Z1370" s="104">
        <f t="shared" si="374"/>
        <v>0</v>
      </c>
      <c r="AA1370" s="106">
        <v>0</v>
      </c>
      <c r="AB1370" s="105">
        <f t="shared" si="375"/>
        <v>0</v>
      </c>
      <c r="AC1370" s="99">
        <f t="shared" si="377"/>
        <v>3.6879999999999997</v>
      </c>
      <c r="AD1370" s="105">
        <f t="shared" si="376"/>
        <v>11.318056412286596</v>
      </c>
    </row>
    <row r="1371" spans="1:30" x14ac:dyDescent="0.2">
      <c r="A1371" s="101">
        <v>40085</v>
      </c>
      <c r="B1371" s="250" t="s">
        <v>235</v>
      </c>
      <c r="C1371" s="106">
        <v>0</v>
      </c>
      <c r="D1371" s="104">
        <f t="shared" si="362"/>
        <v>0</v>
      </c>
      <c r="E1371" s="106">
        <v>0</v>
      </c>
      <c r="F1371" s="104">
        <f t="shared" si="364"/>
        <v>0</v>
      </c>
      <c r="G1371" s="106">
        <v>0</v>
      </c>
      <c r="H1371" s="104">
        <f t="shared" si="369"/>
        <v>0</v>
      </c>
      <c r="I1371" s="106">
        <v>0.879</v>
      </c>
      <c r="J1371" s="104">
        <f t="shared" si="365"/>
        <v>2.6975519485899997</v>
      </c>
      <c r="K1371" s="106">
        <v>0.53300000000000003</v>
      </c>
      <c r="L1371" s="104">
        <f t="shared" si="366"/>
        <v>1.6357169381097496</v>
      </c>
      <c r="M1371" s="106">
        <v>1.171</v>
      </c>
      <c r="N1371" s="104">
        <f t="shared" si="367"/>
        <v>3.5936670441398064</v>
      </c>
      <c r="O1371" s="106">
        <v>0</v>
      </c>
      <c r="P1371" s="104">
        <f t="shared" si="368"/>
        <v>0</v>
      </c>
      <c r="Q1371" s="106">
        <v>0</v>
      </c>
      <c r="R1371" s="104">
        <f t="shared" si="370"/>
        <v>0</v>
      </c>
      <c r="S1371" s="106">
        <v>0</v>
      </c>
      <c r="T1371" s="104">
        <f t="shared" si="371"/>
        <v>0</v>
      </c>
      <c r="U1371" s="106">
        <v>1.4630000000000001</v>
      </c>
      <c r="V1371" s="104">
        <f t="shared" si="372"/>
        <v>4.4897821396896127</v>
      </c>
      <c r="W1371" s="106">
        <v>0</v>
      </c>
      <c r="X1371" s="104">
        <f t="shared" si="373"/>
        <v>0</v>
      </c>
      <c r="Y1371" s="106">
        <v>0</v>
      </c>
      <c r="Z1371" s="104">
        <f t="shared" si="374"/>
        <v>0</v>
      </c>
      <c r="AA1371" s="106">
        <v>0</v>
      </c>
      <c r="AB1371" s="105">
        <f t="shared" si="375"/>
        <v>0</v>
      </c>
      <c r="AC1371" s="99">
        <f t="shared" si="377"/>
        <v>4.0460000000000003</v>
      </c>
      <c r="AD1371" s="105">
        <f t="shared" si="376"/>
        <v>12.41671807052917</v>
      </c>
    </row>
    <row r="1372" spans="1:30" x14ac:dyDescent="0.2">
      <c r="A1372" s="101">
        <v>40086</v>
      </c>
      <c r="B1372" s="250" t="s">
        <v>236</v>
      </c>
      <c r="C1372" s="106">
        <v>0</v>
      </c>
      <c r="D1372" s="104">
        <f t="shared" si="362"/>
        <v>0</v>
      </c>
      <c r="E1372" s="106">
        <v>0</v>
      </c>
      <c r="F1372" s="104">
        <f t="shared" si="364"/>
        <v>0</v>
      </c>
      <c r="G1372" s="106">
        <v>0</v>
      </c>
      <c r="H1372" s="104">
        <f t="shared" si="369"/>
        <v>0</v>
      </c>
      <c r="I1372" s="106">
        <v>0.88100000000000001</v>
      </c>
      <c r="J1372" s="104">
        <f t="shared" si="365"/>
        <v>2.7036897232170531</v>
      </c>
      <c r="K1372" s="106">
        <v>0.53300000000000003</v>
      </c>
      <c r="L1372" s="104">
        <f t="shared" si="366"/>
        <v>1.6357169381097496</v>
      </c>
      <c r="M1372" s="106">
        <v>0</v>
      </c>
      <c r="N1372" s="104">
        <f t="shared" si="367"/>
        <v>0</v>
      </c>
      <c r="O1372" s="106">
        <v>0</v>
      </c>
      <c r="P1372" s="104">
        <f t="shared" si="368"/>
        <v>0</v>
      </c>
      <c r="Q1372" s="106">
        <v>0</v>
      </c>
      <c r="R1372" s="104">
        <f t="shared" si="370"/>
        <v>0</v>
      </c>
      <c r="S1372" s="106">
        <v>0</v>
      </c>
      <c r="T1372" s="104">
        <f t="shared" si="371"/>
        <v>0</v>
      </c>
      <c r="U1372" s="106">
        <v>1.4650000000000001</v>
      </c>
      <c r="V1372" s="104">
        <f t="shared" si="372"/>
        <v>4.4959199143166666</v>
      </c>
      <c r="W1372" s="106">
        <v>0</v>
      </c>
      <c r="X1372" s="104">
        <f t="shared" si="373"/>
        <v>0</v>
      </c>
      <c r="Y1372" s="106">
        <v>0</v>
      </c>
      <c r="Z1372" s="104">
        <f t="shared" si="374"/>
        <v>0</v>
      </c>
      <c r="AA1372" s="106">
        <v>0</v>
      </c>
      <c r="AB1372" s="105">
        <f t="shared" si="375"/>
        <v>0</v>
      </c>
      <c r="AC1372" s="99">
        <f t="shared" si="377"/>
        <v>2.8790000000000004</v>
      </c>
      <c r="AD1372" s="105">
        <f t="shared" si="376"/>
        <v>8.8353265756434709</v>
      </c>
    </row>
    <row r="1373" spans="1:30" x14ac:dyDescent="0.2">
      <c r="A1373" s="101">
        <v>40087</v>
      </c>
      <c r="B1373" s="250" t="s">
        <v>146</v>
      </c>
      <c r="C1373" s="106">
        <v>0</v>
      </c>
      <c r="D1373" s="104">
        <f t="shared" si="362"/>
        <v>0</v>
      </c>
      <c r="E1373" s="106">
        <v>0</v>
      </c>
      <c r="F1373" s="104">
        <f t="shared" si="364"/>
        <v>0</v>
      </c>
      <c r="G1373" s="106">
        <v>0</v>
      </c>
      <c r="H1373" s="104">
        <f t="shared" si="369"/>
        <v>0</v>
      </c>
      <c r="I1373" s="106">
        <v>0.879</v>
      </c>
      <c r="J1373" s="104">
        <f t="shared" si="365"/>
        <v>2.6975519485899997</v>
      </c>
      <c r="K1373" s="106">
        <v>0.53300000000000003</v>
      </c>
      <c r="L1373" s="104">
        <f t="shared" si="366"/>
        <v>1.6357169381097496</v>
      </c>
      <c r="M1373" s="106">
        <v>1.367</v>
      </c>
      <c r="N1373" s="104">
        <f t="shared" si="367"/>
        <v>4.1951689575910462</v>
      </c>
      <c r="O1373" s="106">
        <v>0</v>
      </c>
      <c r="P1373" s="104">
        <f t="shared" si="368"/>
        <v>0</v>
      </c>
      <c r="Q1373" s="106">
        <v>0</v>
      </c>
      <c r="R1373" s="104">
        <f t="shared" si="370"/>
        <v>0</v>
      </c>
      <c r="S1373" s="106">
        <v>0</v>
      </c>
      <c r="T1373" s="104">
        <f t="shared" si="371"/>
        <v>0</v>
      </c>
      <c r="U1373" s="106">
        <v>1.46</v>
      </c>
      <c r="V1373" s="104">
        <f t="shared" si="372"/>
        <v>4.4805754777490323</v>
      </c>
      <c r="W1373" s="106">
        <v>0</v>
      </c>
      <c r="X1373" s="104">
        <f t="shared" si="373"/>
        <v>0</v>
      </c>
      <c r="Y1373" s="106">
        <v>0</v>
      </c>
      <c r="Z1373" s="104">
        <f t="shared" si="374"/>
        <v>0</v>
      </c>
      <c r="AA1373" s="106">
        <v>0</v>
      </c>
      <c r="AB1373" s="105">
        <f t="shared" si="375"/>
        <v>0</v>
      </c>
      <c r="AC1373" s="99">
        <f t="shared" si="377"/>
        <v>4.2389999999999999</v>
      </c>
      <c r="AD1373" s="105">
        <f t="shared" si="376"/>
        <v>13.009013322039827</v>
      </c>
    </row>
    <row r="1374" spans="1:30" x14ac:dyDescent="0.2">
      <c r="A1374" s="101">
        <v>40088</v>
      </c>
      <c r="B1374" s="250" t="s">
        <v>147</v>
      </c>
      <c r="C1374" s="106">
        <v>0</v>
      </c>
      <c r="D1374" s="104">
        <f t="shared" si="362"/>
        <v>0</v>
      </c>
      <c r="E1374" s="106">
        <v>0</v>
      </c>
      <c r="F1374" s="104">
        <f t="shared" si="364"/>
        <v>0</v>
      </c>
      <c r="G1374" s="106">
        <v>0</v>
      </c>
      <c r="H1374" s="104">
        <f t="shared" si="369"/>
        <v>0</v>
      </c>
      <c r="I1374" s="106">
        <v>0.86199999999999999</v>
      </c>
      <c r="J1374" s="104">
        <f t="shared" si="365"/>
        <v>2.6453808642600452</v>
      </c>
      <c r="K1374" s="106">
        <v>0.317</v>
      </c>
      <c r="L1374" s="104">
        <f t="shared" si="366"/>
        <v>0.97283727838797485</v>
      </c>
      <c r="M1374" s="106">
        <v>1.4330000000000001</v>
      </c>
      <c r="N1374" s="104">
        <f t="shared" si="367"/>
        <v>4.3977155202838105</v>
      </c>
      <c r="O1374" s="106">
        <v>0.53800000000000003</v>
      </c>
      <c r="P1374" s="104">
        <f t="shared" si="368"/>
        <v>1.6510613746773832</v>
      </c>
      <c r="Q1374" s="106">
        <v>0</v>
      </c>
      <c r="R1374" s="104">
        <f t="shared" si="370"/>
        <v>0</v>
      </c>
      <c r="S1374" s="106">
        <v>0</v>
      </c>
      <c r="T1374" s="104">
        <f t="shared" si="371"/>
        <v>0</v>
      </c>
      <c r="U1374" s="106">
        <v>1.462</v>
      </c>
      <c r="V1374" s="104">
        <f t="shared" si="372"/>
        <v>4.4867132523760862</v>
      </c>
      <c r="W1374" s="106">
        <v>0</v>
      </c>
      <c r="X1374" s="104">
        <f t="shared" si="373"/>
        <v>0</v>
      </c>
      <c r="Y1374" s="106">
        <v>0</v>
      </c>
      <c r="Z1374" s="104">
        <f t="shared" si="374"/>
        <v>0</v>
      </c>
      <c r="AA1374" s="106">
        <v>0</v>
      </c>
      <c r="AB1374" s="105">
        <f t="shared" si="375"/>
        <v>0</v>
      </c>
      <c r="AC1374" s="99">
        <f t="shared" si="377"/>
        <v>4.6120000000000001</v>
      </c>
      <c r="AD1374" s="105">
        <f t="shared" si="376"/>
        <v>14.1537082899853</v>
      </c>
    </row>
    <row r="1375" spans="1:30" x14ac:dyDescent="0.2">
      <c r="A1375" s="101">
        <v>40089</v>
      </c>
      <c r="B1375" s="250" t="s">
        <v>148</v>
      </c>
      <c r="C1375" s="106">
        <v>0</v>
      </c>
      <c r="D1375" s="104">
        <f t="shared" si="362"/>
        <v>0</v>
      </c>
      <c r="E1375" s="106">
        <v>0</v>
      </c>
      <c r="F1375" s="104">
        <f t="shared" si="364"/>
        <v>0</v>
      </c>
      <c r="G1375" s="106">
        <v>0</v>
      </c>
      <c r="H1375" s="104">
        <f t="shared" si="369"/>
        <v>0</v>
      </c>
      <c r="I1375" s="106">
        <v>0.85599999999999998</v>
      </c>
      <c r="J1375" s="104">
        <f t="shared" si="365"/>
        <v>2.6269675403788848</v>
      </c>
      <c r="K1375" s="106">
        <v>0</v>
      </c>
      <c r="L1375" s="104">
        <f t="shared" si="366"/>
        <v>0</v>
      </c>
      <c r="M1375" s="106">
        <v>1.425</v>
      </c>
      <c r="N1375" s="104">
        <f t="shared" si="367"/>
        <v>4.3731644217755967</v>
      </c>
      <c r="O1375" s="106">
        <v>1.351</v>
      </c>
      <c r="P1375" s="104">
        <f t="shared" si="368"/>
        <v>4.1460667605746186</v>
      </c>
      <c r="Q1375" s="106">
        <v>0</v>
      </c>
      <c r="R1375" s="104">
        <f t="shared" si="370"/>
        <v>0</v>
      </c>
      <c r="S1375" s="106">
        <v>0</v>
      </c>
      <c r="T1375" s="104">
        <f t="shared" si="371"/>
        <v>0</v>
      </c>
      <c r="U1375" s="106">
        <v>1.3280000000000001</v>
      </c>
      <c r="V1375" s="104">
        <f t="shared" si="372"/>
        <v>4.0754823523635038</v>
      </c>
      <c r="W1375" s="106">
        <v>0</v>
      </c>
      <c r="X1375" s="104">
        <f t="shared" si="373"/>
        <v>0</v>
      </c>
      <c r="Y1375" s="106">
        <v>0</v>
      </c>
      <c r="Z1375" s="104">
        <f t="shared" si="374"/>
        <v>0</v>
      </c>
      <c r="AA1375" s="106">
        <v>0</v>
      </c>
      <c r="AB1375" s="105">
        <f t="shared" si="375"/>
        <v>0</v>
      </c>
      <c r="AC1375" s="99">
        <f t="shared" si="377"/>
        <v>4.96</v>
      </c>
      <c r="AD1375" s="105">
        <f t="shared" si="376"/>
        <v>15.221681075092604</v>
      </c>
    </row>
    <row r="1376" spans="1:30" x14ac:dyDescent="0.2">
      <c r="A1376" s="101">
        <v>40090</v>
      </c>
      <c r="B1376" s="250" t="s">
        <v>149</v>
      </c>
      <c r="C1376" s="106">
        <v>0</v>
      </c>
      <c r="D1376" s="104">
        <f t="shared" si="362"/>
        <v>0</v>
      </c>
      <c r="E1376" s="106">
        <v>0</v>
      </c>
      <c r="F1376" s="104">
        <f t="shared" si="364"/>
        <v>0</v>
      </c>
      <c r="G1376" s="106">
        <v>0</v>
      </c>
      <c r="H1376" s="104">
        <f t="shared" si="369"/>
        <v>0</v>
      </c>
      <c r="I1376" s="106">
        <v>0.85</v>
      </c>
      <c r="J1376" s="104">
        <f t="shared" si="365"/>
        <v>2.6085542164977245</v>
      </c>
      <c r="K1376" s="106">
        <v>0</v>
      </c>
      <c r="L1376" s="104">
        <f t="shared" si="366"/>
        <v>0</v>
      </c>
      <c r="M1376" s="106">
        <v>1.4239999999999999</v>
      </c>
      <c r="N1376" s="104">
        <f t="shared" si="367"/>
        <v>4.3700955344620702</v>
      </c>
      <c r="O1376" s="106">
        <v>1.3360000000000001</v>
      </c>
      <c r="P1376" s="104">
        <f t="shared" si="368"/>
        <v>4.1000334508717176</v>
      </c>
      <c r="Q1376" s="106">
        <v>0</v>
      </c>
      <c r="R1376" s="104">
        <f t="shared" si="370"/>
        <v>0</v>
      </c>
      <c r="S1376" s="106">
        <v>0</v>
      </c>
      <c r="T1376" s="104">
        <f t="shared" si="371"/>
        <v>0</v>
      </c>
      <c r="U1376" s="106">
        <v>1.4630000000000001</v>
      </c>
      <c r="V1376" s="104">
        <f t="shared" si="372"/>
        <v>4.4897821396896127</v>
      </c>
      <c r="W1376" s="106">
        <v>0</v>
      </c>
      <c r="X1376" s="104">
        <f t="shared" si="373"/>
        <v>0</v>
      </c>
      <c r="Y1376" s="106">
        <v>0</v>
      </c>
      <c r="Z1376" s="104">
        <f t="shared" si="374"/>
        <v>0</v>
      </c>
      <c r="AA1376" s="106">
        <v>0</v>
      </c>
      <c r="AB1376" s="105">
        <f t="shared" si="375"/>
        <v>0</v>
      </c>
      <c r="AC1376" s="99">
        <f t="shared" si="377"/>
        <v>5.0730000000000004</v>
      </c>
      <c r="AD1376" s="105">
        <f t="shared" si="376"/>
        <v>15.568465341521124</v>
      </c>
    </row>
    <row r="1377" spans="1:30" x14ac:dyDescent="0.2">
      <c r="A1377" s="101">
        <v>40091</v>
      </c>
      <c r="B1377" s="250" t="s">
        <v>150</v>
      </c>
      <c r="C1377" s="106">
        <v>0</v>
      </c>
      <c r="D1377" s="104">
        <f t="shared" si="362"/>
        <v>0</v>
      </c>
      <c r="E1377" s="106">
        <v>0</v>
      </c>
      <c r="F1377" s="104">
        <f t="shared" si="364"/>
        <v>0</v>
      </c>
      <c r="G1377" s="106">
        <v>0</v>
      </c>
      <c r="H1377" s="104">
        <f t="shared" si="369"/>
        <v>0</v>
      </c>
      <c r="I1377" s="106">
        <v>0.84199999999999997</v>
      </c>
      <c r="J1377" s="104">
        <f t="shared" si="365"/>
        <v>2.5840031179895107</v>
      </c>
      <c r="K1377" s="106">
        <v>0</v>
      </c>
      <c r="L1377" s="104">
        <f t="shared" si="366"/>
        <v>0</v>
      </c>
      <c r="M1377" s="106">
        <v>1.419</v>
      </c>
      <c r="N1377" s="104">
        <f t="shared" si="367"/>
        <v>4.3547510978944368</v>
      </c>
      <c r="O1377" s="106">
        <v>1.3260000000000001</v>
      </c>
      <c r="P1377" s="104">
        <f t="shared" si="368"/>
        <v>4.0693445777364499</v>
      </c>
      <c r="Q1377" s="106">
        <v>0</v>
      </c>
      <c r="R1377" s="104">
        <f t="shared" si="370"/>
        <v>0</v>
      </c>
      <c r="S1377" s="106">
        <v>0</v>
      </c>
      <c r="T1377" s="104">
        <f t="shared" si="371"/>
        <v>0</v>
      </c>
      <c r="U1377" s="106">
        <v>1.462</v>
      </c>
      <c r="V1377" s="104">
        <f t="shared" si="372"/>
        <v>4.4867132523760862</v>
      </c>
      <c r="W1377" s="106">
        <v>0</v>
      </c>
      <c r="X1377" s="104">
        <f t="shared" si="373"/>
        <v>0</v>
      </c>
      <c r="Y1377" s="106">
        <v>0</v>
      </c>
      <c r="Z1377" s="104">
        <f t="shared" si="374"/>
        <v>0</v>
      </c>
      <c r="AA1377" s="106">
        <v>0</v>
      </c>
      <c r="AB1377" s="105">
        <f t="shared" si="375"/>
        <v>0</v>
      </c>
      <c r="AC1377" s="99">
        <f t="shared" si="377"/>
        <v>5.0490000000000004</v>
      </c>
      <c r="AD1377" s="105">
        <f t="shared" si="376"/>
        <v>15.494812045996483</v>
      </c>
    </row>
    <row r="1378" spans="1:30" x14ac:dyDescent="0.2">
      <c r="A1378" s="101">
        <v>40092</v>
      </c>
      <c r="B1378" s="250" t="s">
        <v>151</v>
      </c>
      <c r="C1378" s="106">
        <v>0</v>
      </c>
      <c r="D1378" s="104">
        <f t="shared" si="362"/>
        <v>0</v>
      </c>
      <c r="E1378" s="106">
        <v>0</v>
      </c>
      <c r="F1378" s="104">
        <f t="shared" si="364"/>
        <v>0</v>
      </c>
      <c r="G1378" s="106">
        <v>0</v>
      </c>
      <c r="H1378" s="104">
        <f t="shared" si="369"/>
        <v>0</v>
      </c>
      <c r="I1378" s="106">
        <v>0.83499999999999996</v>
      </c>
      <c r="J1378" s="104">
        <f t="shared" si="365"/>
        <v>2.5625209067948234</v>
      </c>
      <c r="K1378" s="106">
        <v>0</v>
      </c>
      <c r="L1378" s="104">
        <f t="shared" si="366"/>
        <v>0</v>
      </c>
      <c r="M1378" s="106">
        <v>1.4119999999999999</v>
      </c>
      <c r="N1378" s="104">
        <f t="shared" si="367"/>
        <v>4.3332688866997495</v>
      </c>
      <c r="O1378" s="106">
        <v>1.323</v>
      </c>
      <c r="P1378" s="104">
        <f t="shared" si="368"/>
        <v>4.0601379157958695</v>
      </c>
      <c r="Q1378" s="106">
        <v>0</v>
      </c>
      <c r="R1378" s="104">
        <f t="shared" si="370"/>
        <v>0</v>
      </c>
      <c r="S1378" s="106">
        <v>0</v>
      </c>
      <c r="T1378" s="104">
        <f t="shared" si="371"/>
        <v>0</v>
      </c>
      <c r="U1378" s="106">
        <v>1.4590000000000001</v>
      </c>
      <c r="V1378" s="104">
        <f t="shared" si="372"/>
        <v>4.4775065904355058</v>
      </c>
      <c r="W1378" s="106">
        <v>0</v>
      </c>
      <c r="X1378" s="104">
        <f t="shared" si="373"/>
        <v>0</v>
      </c>
      <c r="Y1378" s="106">
        <v>0</v>
      </c>
      <c r="Z1378" s="104">
        <f t="shared" si="374"/>
        <v>0</v>
      </c>
      <c r="AA1378" s="106">
        <v>0</v>
      </c>
      <c r="AB1378" s="105">
        <f t="shared" si="375"/>
        <v>0</v>
      </c>
      <c r="AC1378" s="99">
        <f t="shared" si="377"/>
        <v>5.0289999999999999</v>
      </c>
      <c r="AD1378" s="105">
        <f t="shared" si="376"/>
        <v>15.433434299725949</v>
      </c>
    </row>
    <row r="1379" spans="1:30" x14ac:dyDescent="0.2">
      <c r="A1379" s="101">
        <v>40093</v>
      </c>
      <c r="B1379" s="250" t="s">
        <v>152</v>
      </c>
      <c r="C1379" s="106">
        <v>0</v>
      </c>
      <c r="D1379" s="104">
        <f t="shared" si="362"/>
        <v>0</v>
      </c>
      <c r="E1379" s="106">
        <v>0</v>
      </c>
      <c r="F1379" s="104">
        <f t="shared" si="364"/>
        <v>0</v>
      </c>
      <c r="G1379" s="106">
        <v>0</v>
      </c>
      <c r="H1379" s="104">
        <f t="shared" si="369"/>
        <v>0</v>
      </c>
      <c r="I1379" s="106">
        <v>0.83399999999999996</v>
      </c>
      <c r="J1379" s="104">
        <f t="shared" si="365"/>
        <v>2.5594520194812969</v>
      </c>
      <c r="K1379" s="106">
        <v>0</v>
      </c>
      <c r="L1379" s="104">
        <f t="shared" si="366"/>
        <v>0</v>
      </c>
      <c r="M1379" s="106">
        <v>1.137</v>
      </c>
      <c r="N1379" s="104">
        <f t="shared" si="367"/>
        <v>3.4893248754798973</v>
      </c>
      <c r="O1379" s="106">
        <v>1.32</v>
      </c>
      <c r="P1379" s="104">
        <f t="shared" si="368"/>
        <v>4.05093125385529</v>
      </c>
      <c r="Q1379" s="106">
        <v>0</v>
      </c>
      <c r="R1379" s="104">
        <f t="shared" si="370"/>
        <v>0</v>
      </c>
      <c r="S1379" s="106">
        <v>0</v>
      </c>
      <c r="T1379" s="104">
        <f t="shared" si="371"/>
        <v>0</v>
      </c>
      <c r="U1379" s="106">
        <v>1.46</v>
      </c>
      <c r="V1379" s="104">
        <f t="shared" si="372"/>
        <v>4.4805754777490323</v>
      </c>
      <c r="W1379" s="106">
        <v>0</v>
      </c>
      <c r="X1379" s="104">
        <f t="shared" si="373"/>
        <v>0</v>
      </c>
      <c r="Y1379" s="106">
        <v>0</v>
      </c>
      <c r="Z1379" s="104">
        <f t="shared" si="374"/>
        <v>0</v>
      </c>
      <c r="AA1379" s="106">
        <v>0</v>
      </c>
      <c r="AB1379" s="105">
        <f t="shared" si="375"/>
        <v>0</v>
      </c>
      <c r="AC1379" s="99">
        <f t="shared" si="377"/>
        <v>4.7510000000000003</v>
      </c>
      <c r="AD1379" s="105">
        <f t="shared" si="376"/>
        <v>14.580283626565516</v>
      </c>
    </row>
    <row r="1380" spans="1:30" x14ac:dyDescent="0.2">
      <c r="A1380" s="101">
        <v>40094</v>
      </c>
      <c r="B1380" s="250" t="s">
        <v>153</v>
      </c>
      <c r="C1380" s="106">
        <v>0</v>
      </c>
      <c r="D1380" s="104">
        <f t="shared" si="362"/>
        <v>0</v>
      </c>
      <c r="E1380" s="106">
        <v>0</v>
      </c>
      <c r="F1380" s="104">
        <f t="shared" si="364"/>
        <v>0</v>
      </c>
      <c r="G1380" s="106">
        <v>0</v>
      </c>
      <c r="H1380" s="104">
        <f t="shared" si="369"/>
        <v>0</v>
      </c>
      <c r="I1380" s="106">
        <v>0.83899999999999997</v>
      </c>
      <c r="J1380" s="104">
        <f t="shared" si="365"/>
        <v>2.5747964560489303</v>
      </c>
      <c r="K1380" s="106">
        <v>0</v>
      </c>
      <c r="L1380" s="104">
        <f t="shared" si="366"/>
        <v>0</v>
      </c>
      <c r="M1380" s="106">
        <v>0.52</v>
      </c>
      <c r="N1380" s="104">
        <f t="shared" si="367"/>
        <v>1.595821403033902</v>
      </c>
      <c r="O1380" s="106">
        <v>1.3180000000000001</v>
      </c>
      <c r="P1380" s="104">
        <f t="shared" si="368"/>
        <v>4.0447934792282361</v>
      </c>
      <c r="Q1380" s="106">
        <v>0</v>
      </c>
      <c r="R1380" s="104">
        <f t="shared" si="370"/>
        <v>0</v>
      </c>
      <c r="S1380" s="106">
        <v>0</v>
      </c>
      <c r="T1380" s="104">
        <f t="shared" si="371"/>
        <v>0</v>
      </c>
      <c r="U1380" s="106">
        <v>0.26300000000000001</v>
      </c>
      <c r="V1380" s="104">
        <f t="shared" si="372"/>
        <v>0.80711736345753116</v>
      </c>
      <c r="W1380" s="106">
        <v>0</v>
      </c>
      <c r="X1380" s="104">
        <f t="shared" si="373"/>
        <v>0</v>
      </c>
      <c r="Y1380" s="106">
        <v>0</v>
      </c>
      <c r="Z1380" s="104">
        <f t="shared" si="374"/>
        <v>0</v>
      </c>
      <c r="AA1380" s="106">
        <v>0</v>
      </c>
      <c r="AB1380" s="105">
        <f t="shared" si="375"/>
        <v>0</v>
      </c>
      <c r="AC1380" s="99">
        <f t="shared" si="377"/>
        <v>2.94</v>
      </c>
      <c r="AD1380" s="105">
        <f t="shared" si="376"/>
        <v>9.0225287017686</v>
      </c>
    </row>
    <row r="1381" spans="1:30" x14ac:dyDescent="0.2">
      <c r="A1381" s="101">
        <v>40095</v>
      </c>
      <c r="B1381" s="250" t="s">
        <v>154</v>
      </c>
      <c r="C1381" s="106">
        <v>0</v>
      </c>
      <c r="D1381" s="104">
        <f t="shared" si="362"/>
        <v>0</v>
      </c>
      <c r="E1381" s="106">
        <v>0</v>
      </c>
      <c r="F1381" s="104">
        <f t="shared" si="364"/>
        <v>0</v>
      </c>
      <c r="G1381" s="106">
        <v>0</v>
      </c>
      <c r="H1381" s="104">
        <f t="shared" si="369"/>
        <v>0</v>
      </c>
      <c r="I1381" s="106">
        <v>0.84299999999999997</v>
      </c>
      <c r="J1381" s="104">
        <f t="shared" si="365"/>
        <v>2.5870720053030372</v>
      </c>
      <c r="K1381" s="106">
        <v>0</v>
      </c>
      <c r="L1381" s="104">
        <f t="shared" si="366"/>
        <v>0</v>
      </c>
      <c r="M1381" s="106">
        <v>1.159</v>
      </c>
      <c r="N1381" s="104">
        <f t="shared" si="367"/>
        <v>3.5568403963774853</v>
      </c>
      <c r="O1381" s="106">
        <v>1.3129999999999999</v>
      </c>
      <c r="P1381" s="104">
        <f t="shared" si="368"/>
        <v>4.0294490426606027</v>
      </c>
      <c r="Q1381" s="106">
        <v>0</v>
      </c>
      <c r="R1381" s="104">
        <f t="shared" si="370"/>
        <v>0</v>
      </c>
      <c r="S1381" s="106">
        <v>0</v>
      </c>
      <c r="T1381" s="104">
        <f t="shared" si="371"/>
        <v>0</v>
      </c>
      <c r="U1381" s="106">
        <v>0.59399999999999997</v>
      </c>
      <c r="V1381" s="104">
        <f t="shared" si="372"/>
        <v>1.8229190642348803</v>
      </c>
      <c r="W1381" s="106">
        <v>0</v>
      </c>
      <c r="X1381" s="104">
        <f t="shared" si="373"/>
        <v>0</v>
      </c>
      <c r="Y1381" s="106">
        <v>0</v>
      </c>
      <c r="Z1381" s="104">
        <f t="shared" si="374"/>
        <v>0</v>
      </c>
      <c r="AA1381" s="106">
        <v>0</v>
      </c>
      <c r="AB1381" s="105">
        <f t="shared" si="375"/>
        <v>0</v>
      </c>
      <c r="AC1381" s="99">
        <f t="shared" si="377"/>
        <v>3.9089999999999994</v>
      </c>
      <c r="AD1381" s="105">
        <f t="shared" si="376"/>
        <v>11.996280508576005</v>
      </c>
    </row>
    <row r="1382" spans="1:30" x14ac:dyDescent="0.2">
      <c r="A1382" s="101">
        <v>40096</v>
      </c>
      <c r="B1382" s="250" t="s">
        <v>155</v>
      </c>
      <c r="C1382" s="106">
        <v>0</v>
      </c>
      <c r="D1382" s="104">
        <f t="shared" ref="D1382:D1445" si="378">C1382*1000000/325851</f>
        <v>0</v>
      </c>
      <c r="E1382" s="106">
        <v>0</v>
      </c>
      <c r="F1382" s="104">
        <f t="shared" si="364"/>
        <v>0</v>
      </c>
      <c r="G1382" s="106">
        <v>0</v>
      </c>
      <c r="H1382" s="104">
        <f t="shared" si="369"/>
        <v>0</v>
      </c>
      <c r="I1382" s="106">
        <v>0.83399999999999996</v>
      </c>
      <c r="J1382" s="104">
        <f t="shared" si="365"/>
        <v>2.5594520194812969</v>
      </c>
      <c r="K1382" s="106">
        <v>0</v>
      </c>
      <c r="L1382" s="104">
        <f t="shared" si="366"/>
        <v>0</v>
      </c>
      <c r="M1382" s="106">
        <v>1.43</v>
      </c>
      <c r="N1382" s="104">
        <f t="shared" si="367"/>
        <v>4.3885088583432301</v>
      </c>
      <c r="O1382" s="106">
        <v>1.3109999999999999</v>
      </c>
      <c r="P1382" s="104">
        <f t="shared" si="368"/>
        <v>4.0233112680335488</v>
      </c>
      <c r="Q1382" s="106">
        <v>0</v>
      </c>
      <c r="R1382" s="104">
        <f t="shared" si="370"/>
        <v>0</v>
      </c>
      <c r="S1382" s="106">
        <v>0</v>
      </c>
      <c r="T1382" s="104">
        <f t="shared" si="371"/>
        <v>0</v>
      </c>
      <c r="U1382" s="106">
        <v>0</v>
      </c>
      <c r="V1382" s="104">
        <f t="shared" si="372"/>
        <v>0</v>
      </c>
      <c r="W1382" s="106">
        <v>0</v>
      </c>
      <c r="X1382" s="104">
        <f t="shared" si="373"/>
        <v>0</v>
      </c>
      <c r="Y1382" s="106">
        <v>0</v>
      </c>
      <c r="Z1382" s="104">
        <f t="shared" si="374"/>
        <v>0</v>
      </c>
      <c r="AA1382" s="106">
        <v>0</v>
      </c>
      <c r="AB1382" s="105">
        <f t="shared" si="375"/>
        <v>0</v>
      </c>
      <c r="AC1382" s="99">
        <f t="shared" si="377"/>
        <v>3.5749999999999997</v>
      </c>
      <c r="AD1382" s="105">
        <f t="shared" si="376"/>
        <v>10.971272145858075</v>
      </c>
    </row>
    <row r="1383" spans="1:30" x14ac:dyDescent="0.2">
      <c r="A1383" s="101">
        <v>40097</v>
      </c>
      <c r="B1383" s="250" t="s">
        <v>156</v>
      </c>
      <c r="C1383" s="106">
        <v>0</v>
      </c>
      <c r="D1383" s="104">
        <f t="shared" si="378"/>
        <v>0</v>
      </c>
      <c r="E1383" s="106">
        <v>0</v>
      </c>
      <c r="F1383" s="104">
        <f t="shared" si="364"/>
        <v>0</v>
      </c>
      <c r="G1383" s="106">
        <v>0</v>
      </c>
      <c r="H1383" s="104">
        <f t="shared" si="369"/>
        <v>0</v>
      </c>
      <c r="I1383" s="106">
        <v>0.82499999999999996</v>
      </c>
      <c r="J1383" s="104">
        <f t="shared" si="365"/>
        <v>2.5318320336595561</v>
      </c>
      <c r="K1383" s="106">
        <v>0</v>
      </c>
      <c r="L1383" s="104">
        <f t="shared" si="366"/>
        <v>0</v>
      </c>
      <c r="M1383" s="106">
        <v>1.4159999999999999</v>
      </c>
      <c r="N1383" s="104">
        <f t="shared" si="367"/>
        <v>4.3455444359538564</v>
      </c>
      <c r="O1383" s="106">
        <v>1.31</v>
      </c>
      <c r="P1383" s="104">
        <f t="shared" si="368"/>
        <v>4.0202423807200223</v>
      </c>
      <c r="Q1383" s="106">
        <v>0</v>
      </c>
      <c r="R1383" s="104">
        <f t="shared" si="370"/>
        <v>0</v>
      </c>
      <c r="S1383" s="106">
        <v>0</v>
      </c>
      <c r="T1383" s="104">
        <f t="shared" si="371"/>
        <v>0</v>
      </c>
      <c r="U1383" s="106">
        <v>0</v>
      </c>
      <c r="V1383" s="104">
        <f t="shared" si="372"/>
        <v>0</v>
      </c>
      <c r="W1383" s="106">
        <v>0</v>
      </c>
      <c r="X1383" s="104">
        <f t="shared" si="373"/>
        <v>0</v>
      </c>
      <c r="Y1383" s="106">
        <v>0</v>
      </c>
      <c r="Z1383" s="104">
        <f t="shared" si="374"/>
        <v>0</v>
      </c>
      <c r="AA1383" s="106">
        <v>0</v>
      </c>
      <c r="AB1383" s="105">
        <f t="shared" si="375"/>
        <v>0</v>
      </c>
      <c r="AC1383" s="99">
        <f t="shared" si="377"/>
        <v>3.5509999999999997</v>
      </c>
      <c r="AD1383" s="105">
        <f t="shared" si="376"/>
        <v>10.897618850333433</v>
      </c>
    </row>
    <row r="1384" spans="1:30" x14ac:dyDescent="0.2">
      <c r="A1384" s="101">
        <v>40098</v>
      </c>
      <c r="B1384" s="250" t="s">
        <v>157</v>
      </c>
      <c r="C1384" s="106">
        <v>0</v>
      </c>
      <c r="D1384" s="104">
        <f t="shared" si="378"/>
        <v>0</v>
      </c>
      <c r="E1384" s="106">
        <v>0</v>
      </c>
      <c r="F1384" s="104">
        <f t="shared" si="364"/>
        <v>0</v>
      </c>
      <c r="G1384" s="106">
        <v>0</v>
      </c>
      <c r="H1384" s="104">
        <f t="shared" si="369"/>
        <v>0</v>
      </c>
      <c r="I1384" s="106">
        <v>0.81899999999999995</v>
      </c>
      <c r="J1384" s="104">
        <f t="shared" si="365"/>
        <v>2.5134187097783958</v>
      </c>
      <c r="K1384" s="106">
        <v>0</v>
      </c>
      <c r="L1384" s="104">
        <f t="shared" si="366"/>
        <v>0</v>
      </c>
      <c r="M1384" s="106">
        <v>1.407</v>
      </c>
      <c r="N1384" s="104">
        <f t="shared" si="367"/>
        <v>4.3179244501321152</v>
      </c>
      <c r="O1384" s="106">
        <v>1.3089999999999999</v>
      </c>
      <c r="P1384" s="104">
        <f t="shared" si="368"/>
        <v>4.0171734934064958</v>
      </c>
      <c r="Q1384" s="106">
        <v>0</v>
      </c>
      <c r="R1384" s="104">
        <f t="shared" si="370"/>
        <v>0</v>
      </c>
      <c r="S1384" s="106">
        <v>0</v>
      </c>
      <c r="T1384" s="104">
        <f t="shared" si="371"/>
        <v>0</v>
      </c>
      <c r="U1384" s="106">
        <v>0.42499999999999999</v>
      </c>
      <c r="V1384" s="104">
        <f t="shared" si="372"/>
        <v>1.3042771082488622</v>
      </c>
      <c r="W1384" s="106">
        <v>0</v>
      </c>
      <c r="X1384" s="104">
        <f t="shared" si="373"/>
        <v>0</v>
      </c>
      <c r="Y1384" s="106">
        <v>0</v>
      </c>
      <c r="Z1384" s="104">
        <f t="shared" si="374"/>
        <v>0</v>
      </c>
      <c r="AA1384" s="106">
        <v>0</v>
      </c>
      <c r="AB1384" s="105">
        <f t="shared" si="375"/>
        <v>0</v>
      </c>
      <c r="AC1384" s="99">
        <f t="shared" si="377"/>
        <v>3.96</v>
      </c>
      <c r="AD1384" s="105">
        <f t="shared" si="376"/>
        <v>12.152793761565869</v>
      </c>
    </row>
    <row r="1385" spans="1:30" x14ac:dyDescent="0.2">
      <c r="A1385" s="101">
        <v>40099</v>
      </c>
      <c r="B1385" s="250" t="s">
        <v>158</v>
      </c>
      <c r="C1385" s="106">
        <v>0</v>
      </c>
      <c r="D1385" s="104">
        <f t="shared" si="378"/>
        <v>0</v>
      </c>
      <c r="E1385" s="106">
        <v>0</v>
      </c>
      <c r="F1385" s="104">
        <f t="shared" si="364"/>
        <v>0</v>
      </c>
      <c r="G1385" s="106">
        <v>0</v>
      </c>
      <c r="H1385" s="104">
        <f t="shared" si="369"/>
        <v>0</v>
      </c>
      <c r="I1385" s="106">
        <v>0.81299999999999994</v>
      </c>
      <c r="J1385" s="104">
        <f t="shared" si="365"/>
        <v>2.4950053858972354</v>
      </c>
      <c r="K1385" s="106">
        <v>0</v>
      </c>
      <c r="L1385" s="104">
        <f t="shared" si="366"/>
        <v>0</v>
      </c>
      <c r="M1385" s="106">
        <v>1.403</v>
      </c>
      <c r="N1385" s="104">
        <f t="shared" si="367"/>
        <v>4.3056489008780083</v>
      </c>
      <c r="O1385" s="106">
        <v>1.3049999999999999</v>
      </c>
      <c r="P1385" s="104">
        <f t="shared" si="368"/>
        <v>4.0048979441523889</v>
      </c>
      <c r="Q1385" s="106">
        <v>0</v>
      </c>
      <c r="R1385" s="104">
        <f t="shared" si="370"/>
        <v>0</v>
      </c>
      <c r="S1385" s="106">
        <v>0</v>
      </c>
      <c r="T1385" s="104">
        <f t="shared" si="371"/>
        <v>0</v>
      </c>
      <c r="U1385" s="106">
        <v>1.474</v>
      </c>
      <c r="V1385" s="104">
        <f t="shared" si="372"/>
        <v>4.5235399001384069</v>
      </c>
      <c r="W1385" s="106">
        <v>0</v>
      </c>
      <c r="X1385" s="104">
        <f t="shared" si="373"/>
        <v>0</v>
      </c>
      <c r="Y1385" s="106">
        <v>0</v>
      </c>
      <c r="Z1385" s="104">
        <f t="shared" si="374"/>
        <v>0</v>
      </c>
      <c r="AA1385" s="106">
        <v>0</v>
      </c>
      <c r="AB1385" s="105">
        <f t="shared" si="375"/>
        <v>0</v>
      </c>
      <c r="AC1385" s="99">
        <f t="shared" si="377"/>
        <v>4.9950000000000001</v>
      </c>
      <c r="AD1385" s="105">
        <f t="shared" si="376"/>
        <v>15.329092131066039</v>
      </c>
    </row>
    <row r="1386" spans="1:30" x14ac:dyDescent="0.2">
      <c r="A1386" s="101">
        <v>40100</v>
      </c>
      <c r="B1386" s="250" t="s">
        <v>159</v>
      </c>
      <c r="C1386" s="106">
        <v>0</v>
      </c>
      <c r="D1386" s="104">
        <f t="shared" si="378"/>
        <v>0</v>
      </c>
      <c r="E1386" s="106">
        <v>0</v>
      </c>
      <c r="F1386" s="104">
        <f t="shared" si="364"/>
        <v>0</v>
      </c>
      <c r="G1386" s="106">
        <v>0</v>
      </c>
      <c r="H1386" s="104">
        <f t="shared" si="369"/>
        <v>0</v>
      </c>
      <c r="I1386" s="106">
        <v>0.80800000000000005</v>
      </c>
      <c r="J1386" s="104">
        <f t="shared" si="365"/>
        <v>2.4796609493296016</v>
      </c>
      <c r="K1386" s="106">
        <v>0</v>
      </c>
      <c r="L1386" s="104">
        <f t="shared" si="366"/>
        <v>0</v>
      </c>
      <c r="M1386" s="106">
        <v>1.397</v>
      </c>
      <c r="N1386" s="104">
        <f t="shared" si="367"/>
        <v>4.2872355769968484</v>
      </c>
      <c r="O1386" s="106">
        <v>1.3029999999999999</v>
      </c>
      <c r="P1386" s="104">
        <f t="shared" si="368"/>
        <v>3.9987601695253354</v>
      </c>
      <c r="Q1386" s="106">
        <v>0</v>
      </c>
      <c r="R1386" s="104">
        <f t="shared" si="370"/>
        <v>0</v>
      </c>
      <c r="S1386" s="106">
        <v>0</v>
      </c>
      <c r="T1386" s="104">
        <f t="shared" si="371"/>
        <v>0</v>
      </c>
      <c r="U1386" s="106">
        <v>1.4630000000000001</v>
      </c>
      <c r="V1386" s="104">
        <f t="shared" si="372"/>
        <v>4.4897821396896127</v>
      </c>
      <c r="W1386" s="106">
        <v>0</v>
      </c>
      <c r="X1386" s="104">
        <f t="shared" si="373"/>
        <v>0</v>
      </c>
      <c r="Y1386" s="106">
        <v>0</v>
      </c>
      <c r="Z1386" s="104">
        <f t="shared" si="374"/>
        <v>0</v>
      </c>
      <c r="AA1386" s="106">
        <v>0</v>
      </c>
      <c r="AB1386" s="105">
        <f t="shared" si="375"/>
        <v>0</v>
      </c>
      <c r="AC1386" s="99">
        <f t="shared" si="377"/>
        <v>4.9710000000000001</v>
      </c>
      <c r="AD1386" s="105">
        <f t="shared" si="376"/>
        <v>15.255438835541398</v>
      </c>
    </row>
    <row r="1387" spans="1:30" x14ac:dyDescent="0.2">
      <c r="A1387" s="101">
        <v>40101</v>
      </c>
      <c r="B1387" s="250" t="s">
        <v>160</v>
      </c>
      <c r="C1387" s="106">
        <v>0</v>
      </c>
      <c r="D1387" s="104">
        <f t="shared" si="378"/>
        <v>0</v>
      </c>
      <c r="E1387" s="106">
        <v>0</v>
      </c>
      <c r="F1387" s="104">
        <f t="shared" si="364"/>
        <v>0</v>
      </c>
      <c r="G1387" s="106">
        <v>0</v>
      </c>
      <c r="H1387" s="104">
        <f t="shared" si="369"/>
        <v>0</v>
      </c>
      <c r="I1387" s="106">
        <v>0.80500000000000005</v>
      </c>
      <c r="J1387" s="104">
        <f t="shared" si="365"/>
        <v>2.4704542873890212</v>
      </c>
      <c r="K1387" s="106">
        <v>0</v>
      </c>
      <c r="L1387" s="104">
        <f t="shared" si="366"/>
        <v>0</v>
      </c>
      <c r="M1387" s="106">
        <v>1.395</v>
      </c>
      <c r="N1387" s="104">
        <f t="shared" si="367"/>
        <v>4.2810978023697945</v>
      </c>
      <c r="O1387" s="106">
        <v>1.3009999999999999</v>
      </c>
      <c r="P1387" s="104">
        <f t="shared" si="368"/>
        <v>3.9926223948982815</v>
      </c>
      <c r="Q1387" s="106">
        <v>0</v>
      </c>
      <c r="R1387" s="104">
        <f t="shared" si="370"/>
        <v>0</v>
      </c>
      <c r="S1387" s="106">
        <v>0</v>
      </c>
      <c r="T1387" s="104">
        <f t="shared" si="371"/>
        <v>0</v>
      </c>
      <c r="U1387" s="106">
        <v>1.4610000000000001</v>
      </c>
      <c r="V1387" s="104">
        <f t="shared" si="372"/>
        <v>4.4836443650625597</v>
      </c>
      <c r="W1387" s="106">
        <v>0</v>
      </c>
      <c r="X1387" s="104">
        <f t="shared" si="373"/>
        <v>0</v>
      </c>
      <c r="Y1387" s="106">
        <v>0</v>
      </c>
      <c r="Z1387" s="104">
        <f t="shared" si="374"/>
        <v>0</v>
      </c>
      <c r="AA1387" s="106">
        <v>0</v>
      </c>
      <c r="AB1387" s="105">
        <f t="shared" si="375"/>
        <v>0</v>
      </c>
      <c r="AC1387" s="99">
        <f t="shared" si="377"/>
        <v>4.9620000000000006</v>
      </c>
      <c r="AD1387" s="105">
        <f t="shared" si="376"/>
        <v>15.227818849719659</v>
      </c>
    </row>
    <row r="1388" spans="1:30" x14ac:dyDescent="0.2">
      <c r="A1388" s="101">
        <v>40102</v>
      </c>
      <c r="B1388" s="250" t="s">
        <v>161</v>
      </c>
      <c r="C1388" s="106">
        <v>0</v>
      </c>
      <c r="D1388" s="104">
        <f t="shared" si="378"/>
        <v>0</v>
      </c>
      <c r="E1388" s="106">
        <v>0</v>
      </c>
      <c r="F1388" s="104">
        <f t="shared" si="364"/>
        <v>0</v>
      </c>
      <c r="G1388" s="106">
        <v>0</v>
      </c>
      <c r="H1388" s="104">
        <f t="shared" si="369"/>
        <v>0</v>
      </c>
      <c r="I1388" s="106">
        <v>0.80200000000000005</v>
      </c>
      <c r="J1388" s="104">
        <f t="shared" si="365"/>
        <v>2.4612476254484412</v>
      </c>
      <c r="K1388" s="106">
        <v>0</v>
      </c>
      <c r="L1388" s="104">
        <f t="shared" si="366"/>
        <v>0</v>
      </c>
      <c r="M1388" s="106">
        <v>1.391</v>
      </c>
      <c r="N1388" s="104">
        <f t="shared" si="367"/>
        <v>4.2688222531156876</v>
      </c>
      <c r="O1388" s="106">
        <v>1.3009999999999999</v>
      </c>
      <c r="P1388" s="104">
        <f t="shared" si="368"/>
        <v>3.9926223948982815</v>
      </c>
      <c r="Q1388" s="106">
        <v>0</v>
      </c>
      <c r="R1388" s="104">
        <f t="shared" si="370"/>
        <v>0</v>
      </c>
      <c r="S1388" s="106">
        <v>0</v>
      </c>
      <c r="T1388" s="104">
        <f t="shared" si="371"/>
        <v>0</v>
      </c>
      <c r="U1388" s="106">
        <v>1.458</v>
      </c>
      <c r="V1388" s="104">
        <f t="shared" si="372"/>
        <v>4.4744377031219793</v>
      </c>
      <c r="W1388" s="106">
        <v>0</v>
      </c>
      <c r="X1388" s="104">
        <f t="shared" si="373"/>
        <v>0</v>
      </c>
      <c r="Y1388" s="106">
        <v>0</v>
      </c>
      <c r="Z1388" s="104">
        <f t="shared" si="374"/>
        <v>0</v>
      </c>
      <c r="AA1388" s="106">
        <v>0</v>
      </c>
      <c r="AB1388" s="105">
        <f t="shared" si="375"/>
        <v>0</v>
      </c>
      <c r="AC1388" s="99">
        <f t="shared" si="377"/>
        <v>4.952</v>
      </c>
      <c r="AD1388" s="105">
        <f t="shared" si="376"/>
        <v>15.197129976584391</v>
      </c>
    </row>
    <row r="1389" spans="1:30" x14ac:dyDescent="0.2">
      <c r="A1389" s="101">
        <v>40103</v>
      </c>
      <c r="B1389" s="250" t="s">
        <v>162</v>
      </c>
      <c r="C1389" s="106">
        <v>0</v>
      </c>
      <c r="D1389" s="104">
        <f t="shared" si="378"/>
        <v>0</v>
      </c>
      <c r="E1389" s="106">
        <v>0</v>
      </c>
      <c r="F1389" s="104">
        <f t="shared" si="364"/>
        <v>0</v>
      </c>
      <c r="G1389" s="106">
        <v>0</v>
      </c>
      <c r="H1389" s="104">
        <f t="shared" si="369"/>
        <v>0</v>
      </c>
      <c r="I1389" s="106">
        <v>0.79800000000000004</v>
      </c>
      <c r="J1389" s="104">
        <f t="shared" si="365"/>
        <v>2.4489720761943343</v>
      </c>
      <c r="K1389" s="106">
        <v>0</v>
      </c>
      <c r="L1389" s="104">
        <f t="shared" si="366"/>
        <v>0</v>
      </c>
      <c r="M1389" s="106">
        <v>1.3879999999999999</v>
      </c>
      <c r="N1389" s="104">
        <f t="shared" si="367"/>
        <v>4.2596155911751072</v>
      </c>
      <c r="O1389" s="106">
        <v>1.3</v>
      </c>
      <c r="P1389" s="104">
        <f t="shared" si="368"/>
        <v>3.989553507584755</v>
      </c>
      <c r="Q1389" s="106">
        <v>0</v>
      </c>
      <c r="R1389" s="104">
        <f t="shared" si="370"/>
        <v>0</v>
      </c>
      <c r="S1389" s="106">
        <v>0</v>
      </c>
      <c r="T1389" s="104">
        <f t="shared" si="371"/>
        <v>0</v>
      </c>
      <c r="U1389" s="106">
        <v>1.4550000000000001</v>
      </c>
      <c r="V1389" s="104">
        <f t="shared" si="372"/>
        <v>4.4652310411813989</v>
      </c>
      <c r="W1389" s="106">
        <v>0</v>
      </c>
      <c r="X1389" s="104">
        <f t="shared" si="373"/>
        <v>0</v>
      </c>
      <c r="Y1389" s="106">
        <v>0</v>
      </c>
      <c r="Z1389" s="104">
        <f t="shared" si="374"/>
        <v>0</v>
      </c>
      <c r="AA1389" s="106">
        <v>0</v>
      </c>
      <c r="AB1389" s="105">
        <f t="shared" si="375"/>
        <v>0</v>
      </c>
      <c r="AC1389" s="99">
        <f t="shared" si="377"/>
        <v>4.9409999999999998</v>
      </c>
      <c r="AD1389" s="105">
        <f t="shared" si="376"/>
        <v>15.163372216135595</v>
      </c>
    </row>
    <row r="1390" spans="1:30" x14ac:dyDescent="0.2">
      <c r="A1390" s="101">
        <v>40104</v>
      </c>
      <c r="B1390" s="250" t="s">
        <v>163</v>
      </c>
      <c r="C1390" s="106">
        <v>0</v>
      </c>
      <c r="D1390" s="104">
        <f t="shared" si="378"/>
        <v>0</v>
      </c>
      <c r="E1390" s="106">
        <v>0</v>
      </c>
      <c r="F1390" s="104">
        <f t="shared" si="364"/>
        <v>0</v>
      </c>
      <c r="G1390" s="106">
        <v>0</v>
      </c>
      <c r="H1390" s="104">
        <f t="shared" si="369"/>
        <v>0</v>
      </c>
      <c r="I1390" s="106">
        <v>0.79600000000000004</v>
      </c>
      <c r="J1390" s="104">
        <f t="shared" si="365"/>
        <v>2.4428343015672809</v>
      </c>
      <c r="K1390" s="106">
        <v>0</v>
      </c>
      <c r="L1390" s="104">
        <f t="shared" si="366"/>
        <v>0</v>
      </c>
      <c r="M1390" s="106">
        <v>1.3859999999999999</v>
      </c>
      <c r="N1390" s="104">
        <f t="shared" si="367"/>
        <v>4.2534778165480542</v>
      </c>
      <c r="O1390" s="106">
        <v>1.296</v>
      </c>
      <c r="P1390" s="104">
        <f t="shared" si="368"/>
        <v>3.9772779583306481</v>
      </c>
      <c r="Q1390" s="106">
        <v>0</v>
      </c>
      <c r="R1390" s="104">
        <f t="shared" si="370"/>
        <v>0</v>
      </c>
      <c r="S1390" s="106">
        <v>0</v>
      </c>
      <c r="T1390" s="104">
        <f t="shared" si="371"/>
        <v>0</v>
      </c>
      <c r="U1390" s="106">
        <v>1.4530000000000001</v>
      </c>
      <c r="V1390" s="104">
        <f t="shared" si="372"/>
        <v>4.459093266554345</v>
      </c>
      <c r="W1390" s="106">
        <v>0</v>
      </c>
      <c r="X1390" s="104">
        <f t="shared" si="373"/>
        <v>0</v>
      </c>
      <c r="Y1390" s="106">
        <v>0</v>
      </c>
      <c r="Z1390" s="104">
        <f t="shared" si="374"/>
        <v>0</v>
      </c>
      <c r="AA1390" s="106">
        <v>0</v>
      </c>
      <c r="AB1390" s="105">
        <f t="shared" si="375"/>
        <v>0</v>
      </c>
      <c r="AC1390" s="99">
        <f t="shared" si="377"/>
        <v>4.931</v>
      </c>
      <c r="AD1390" s="105">
        <f t="shared" si="376"/>
        <v>15.132683343000329</v>
      </c>
    </row>
    <row r="1391" spans="1:30" x14ac:dyDescent="0.2">
      <c r="A1391" s="101">
        <v>40105</v>
      </c>
      <c r="B1391" s="250" t="s">
        <v>164</v>
      </c>
      <c r="C1391" s="106">
        <v>0</v>
      </c>
      <c r="D1391" s="104">
        <f t="shared" si="378"/>
        <v>0</v>
      </c>
      <c r="E1391" s="106">
        <v>0</v>
      </c>
      <c r="F1391" s="104">
        <f t="shared" si="364"/>
        <v>0</v>
      </c>
      <c r="G1391" s="106">
        <v>0</v>
      </c>
      <c r="H1391" s="104">
        <f t="shared" si="369"/>
        <v>0</v>
      </c>
      <c r="I1391" s="106">
        <v>0.79400000000000004</v>
      </c>
      <c r="J1391" s="104">
        <f t="shared" si="365"/>
        <v>2.4366965269402274</v>
      </c>
      <c r="K1391" s="106">
        <v>0</v>
      </c>
      <c r="L1391" s="104">
        <f t="shared" si="366"/>
        <v>0</v>
      </c>
      <c r="M1391" s="106">
        <v>1.3839999999999999</v>
      </c>
      <c r="N1391" s="104">
        <f t="shared" si="367"/>
        <v>4.2473400419210003</v>
      </c>
      <c r="O1391" s="106">
        <v>1.2949999999999999</v>
      </c>
      <c r="P1391" s="104">
        <f t="shared" si="368"/>
        <v>3.9742090710171212</v>
      </c>
      <c r="Q1391" s="106">
        <v>0</v>
      </c>
      <c r="R1391" s="104">
        <f t="shared" si="370"/>
        <v>0</v>
      </c>
      <c r="S1391" s="106">
        <v>0</v>
      </c>
      <c r="T1391" s="104">
        <f t="shared" si="371"/>
        <v>0</v>
      </c>
      <c r="U1391" s="106">
        <v>1.452</v>
      </c>
      <c r="V1391" s="104">
        <f t="shared" si="372"/>
        <v>4.4560243792408185</v>
      </c>
      <c r="W1391" s="106">
        <v>0</v>
      </c>
      <c r="X1391" s="104">
        <f t="shared" si="373"/>
        <v>0</v>
      </c>
      <c r="Y1391" s="106">
        <v>0.78500000000000003</v>
      </c>
      <c r="Z1391" s="104">
        <f t="shared" si="374"/>
        <v>2.4090765411184867</v>
      </c>
      <c r="AA1391" s="106">
        <v>0</v>
      </c>
      <c r="AB1391" s="105">
        <f t="shared" si="375"/>
        <v>0</v>
      </c>
      <c r="AC1391" s="99">
        <f t="shared" si="377"/>
        <v>5.71</v>
      </c>
      <c r="AD1391" s="105">
        <f t="shared" si="376"/>
        <v>17.523346560237655</v>
      </c>
    </row>
    <row r="1392" spans="1:30" x14ac:dyDescent="0.2">
      <c r="A1392" s="101">
        <v>40106</v>
      </c>
      <c r="B1392" s="250" t="s">
        <v>165</v>
      </c>
      <c r="C1392" s="106">
        <v>0</v>
      </c>
      <c r="D1392" s="104">
        <f t="shared" si="378"/>
        <v>0</v>
      </c>
      <c r="E1392" s="106">
        <v>0</v>
      </c>
      <c r="F1392" s="104">
        <f t="shared" si="364"/>
        <v>0</v>
      </c>
      <c r="G1392" s="106">
        <v>0</v>
      </c>
      <c r="H1392" s="104">
        <f t="shared" si="369"/>
        <v>0</v>
      </c>
      <c r="I1392" s="106">
        <v>0.79200000000000004</v>
      </c>
      <c r="J1392" s="104">
        <f t="shared" si="365"/>
        <v>2.430558752313174</v>
      </c>
      <c r="K1392" s="106">
        <v>0</v>
      </c>
      <c r="L1392" s="104">
        <f t="shared" si="366"/>
        <v>0</v>
      </c>
      <c r="M1392" s="106">
        <v>1.294</v>
      </c>
      <c r="N1392" s="104">
        <f t="shared" si="367"/>
        <v>3.9711401837035947</v>
      </c>
      <c r="O1392" s="106">
        <v>1.2929999999999999</v>
      </c>
      <c r="P1392" s="104">
        <f t="shared" si="368"/>
        <v>3.9680712963900677</v>
      </c>
      <c r="Q1392" s="106">
        <v>0</v>
      </c>
      <c r="R1392" s="104">
        <f t="shared" si="370"/>
        <v>0</v>
      </c>
      <c r="S1392" s="106">
        <v>0</v>
      </c>
      <c r="T1392" s="104">
        <f t="shared" si="371"/>
        <v>0</v>
      </c>
      <c r="U1392" s="106">
        <v>1.355</v>
      </c>
      <c r="V1392" s="104">
        <f t="shared" si="372"/>
        <v>4.1583423098287255</v>
      </c>
      <c r="W1392" s="106">
        <v>0</v>
      </c>
      <c r="X1392" s="104">
        <f t="shared" si="373"/>
        <v>0</v>
      </c>
      <c r="Y1392" s="106">
        <v>1.238</v>
      </c>
      <c r="Z1392" s="104">
        <f t="shared" si="374"/>
        <v>3.7992824941460976</v>
      </c>
      <c r="AA1392" s="106">
        <v>0</v>
      </c>
      <c r="AB1392" s="105">
        <f t="shared" si="375"/>
        <v>0</v>
      </c>
      <c r="AC1392" s="99">
        <f t="shared" si="377"/>
        <v>5.9719999999999995</v>
      </c>
      <c r="AD1392" s="105">
        <f t="shared" si="376"/>
        <v>18.327395036381656</v>
      </c>
    </row>
    <row r="1393" spans="1:30" x14ac:dyDescent="0.2">
      <c r="A1393" s="101">
        <v>40107</v>
      </c>
      <c r="B1393" s="250" t="s">
        <v>166</v>
      </c>
      <c r="C1393" s="106">
        <v>0</v>
      </c>
      <c r="D1393" s="104">
        <f t="shared" si="378"/>
        <v>0</v>
      </c>
      <c r="E1393" s="106">
        <v>0</v>
      </c>
      <c r="F1393" s="104">
        <f t="shared" si="364"/>
        <v>0</v>
      </c>
      <c r="G1393" s="106">
        <v>0</v>
      </c>
      <c r="H1393" s="104">
        <f t="shared" si="369"/>
        <v>0</v>
      </c>
      <c r="I1393" s="106">
        <v>0.80600000000000005</v>
      </c>
      <c r="J1393" s="104">
        <f t="shared" si="365"/>
        <v>2.4735231747025481</v>
      </c>
      <c r="K1393" s="106">
        <v>0</v>
      </c>
      <c r="L1393" s="104">
        <f t="shared" si="366"/>
        <v>0</v>
      </c>
      <c r="M1393" s="106">
        <v>0.255</v>
      </c>
      <c r="N1393" s="104">
        <f t="shared" si="367"/>
        <v>0.78256626494931736</v>
      </c>
      <c r="O1393" s="106">
        <v>1.2949999999999999</v>
      </c>
      <c r="P1393" s="104">
        <f t="shared" si="368"/>
        <v>3.9742090710171212</v>
      </c>
      <c r="Q1393" s="106">
        <v>0</v>
      </c>
      <c r="R1393" s="104">
        <f t="shared" si="370"/>
        <v>0</v>
      </c>
      <c r="S1393" s="106">
        <v>0</v>
      </c>
      <c r="T1393" s="104">
        <f t="shared" si="371"/>
        <v>0</v>
      </c>
      <c r="U1393" s="106">
        <v>0</v>
      </c>
      <c r="V1393" s="104">
        <f t="shared" si="372"/>
        <v>0</v>
      </c>
      <c r="W1393" s="106">
        <v>0</v>
      </c>
      <c r="X1393" s="104">
        <f t="shared" si="373"/>
        <v>0</v>
      </c>
      <c r="Y1393" s="106">
        <v>0.49</v>
      </c>
      <c r="Z1393" s="104">
        <f t="shared" si="374"/>
        <v>1.5037547836281</v>
      </c>
      <c r="AA1393" s="106">
        <v>0</v>
      </c>
      <c r="AB1393" s="105">
        <f t="shared" si="375"/>
        <v>0</v>
      </c>
      <c r="AC1393" s="99">
        <f t="shared" si="377"/>
        <v>2.8460000000000001</v>
      </c>
      <c r="AD1393" s="105">
        <f t="shared" si="376"/>
        <v>8.7340532942970874</v>
      </c>
    </row>
    <row r="1394" spans="1:30" x14ac:dyDescent="0.2">
      <c r="A1394" s="101">
        <v>40108</v>
      </c>
      <c r="B1394" s="250" t="s">
        <v>167</v>
      </c>
      <c r="C1394" s="106">
        <v>0</v>
      </c>
      <c r="D1394" s="104">
        <f t="shared" si="378"/>
        <v>0</v>
      </c>
      <c r="E1394" s="106">
        <v>0</v>
      </c>
      <c r="F1394" s="104">
        <f t="shared" si="364"/>
        <v>0</v>
      </c>
      <c r="G1394" s="106">
        <v>0</v>
      </c>
      <c r="H1394" s="104">
        <f t="shared" si="369"/>
        <v>0</v>
      </c>
      <c r="I1394" s="106">
        <v>0.81100000000000005</v>
      </c>
      <c r="J1394" s="104">
        <f t="shared" si="365"/>
        <v>2.488867611270182</v>
      </c>
      <c r="K1394" s="106">
        <v>0</v>
      </c>
      <c r="L1394" s="104">
        <f t="shared" si="366"/>
        <v>0</v>
      </c>
      <c r="M1394" s="106">
        <v>1.042</v>
      </c>
      <c r="N1394" s="104">
        <f t="shared" si="367"/>
        <v>3.1977805806948574</v>
      </c>
      <c r="O1394" s="106">
        <v>1.2929999999999999</v>
      </c>
      <c r="P1394" s="104">
        <f t="shared" si="368"/>
        <v>3.9680712963900677</v>
      </c>
      <c r="Q1394" s="106">
        <v>0</v>
      </c>
      <c r="R1394" s="104">
        <f t="shared" si="370"/>
        <v>0</v>
      </c>
      <c r="S1394" s="106">
        <v>0</v>
      </c>
      <c r="T1394" s="104">
        <f t="shared" si="371"/>
        <v>0</v>
      </c>
      <c r="U1394" s="106">
        <v>0</v>
      </c>
      <c r="V1394" s="104">
        <f t="shared" si="372"/>
        <v>0</v>
      </c>
      <c r="W1394" s="106">
        <v>0</v>
      </c>
      <c r="X1394" s="104">
        <f t="shared" si="373"/>
        <v>0</v>
      </c>
      <c r="Y1394" s="106">
        <v>0</v>
      </c>
      <c r="Z1394" s="104">
        <f t="shared" si="374"/>
        <v>0</v>
      </c>
      <c r="AA1394" s="106">
        <v>0</v>
      </c>
      <c r="AB1394" s="105">
        <f t="shared" si="375"/>
        <v>0</v>
      </c>
      <c r="AC1394" s="99">
        <f t="shared" si="377"/>
        <v>3.1459999999999999</v>
      </c>
      <c r="AD1394" s="105">
        <f t="shared" si="376"/>
        <v>9.6547194883551075</v>
      </c>
    </row>
    <row r="1395" spans="1:30" x14ac:dyDescent="0.2">
      <c r="A1395" s="101">
        <v>40109</v>
      </c>
      <c r="B1395" s="250" t="s">
        <v>168</v>
      </c>
      <c r="C1395" s="106">
        <v>0</v>
      </c>
      <c r="D1395" s="104">
        <f t="shared" si="378"/>
        <v>0</v>
      </c>
      <c r="E1395" s="106">
        <v>0</v>
      </c>
      <c r="F1395" s="104">
        <f t="shared" si="364"/>
        <v>0</v>
      </c>
      <c r="G1395" s="106">
        <v>0</v>
      </c>
      <c r="H1395" s="104">
        <f t="shared" si="369"/>
        <v>0</v>
      </c>
      <c r="I1395" s="106">
        <v>0.82</v>
      </c>
      <c r="J1395" s="104">
        <f t="shared" si="365"/>
        <v>2.5164875970919223</v>
      </c>
      <c r="K1395" s="106">
        <v>0</v>
      </c>
      <c r="L1395" s="104">
        <f t="shared" si="366"/>
        <v>0</v>
      </c>
      <c r="M1395" s="106">
        <v>0.64600000000000002</v>
      </c>
      <c r="N1395" s="104">
        <f t="shared" si="367"/>
        <v>1.9825012045382706</v>
      </c>
      <c r="O1395" s="106">
        <v>1.2909999999999999</v>
      </c>
      <c r="P1395" s="104">
        <f t="shared" si="368"/>
        <v>3.9619335217630143</v>
      </c>
      <c r="Q1395" s="106">
        <v>0</v>
      </c>
      <c r="R1395" s="104">
        <f t="shared" si="370"/>
        <v>0</v>
      </c>
      <c r="S1395" s="106">
        <v>0</v>
      </c>
      <c r="T1395" s="104">
        <f t="shared" si="371"/>
        <v>0</v>
      </c>
      <c r="U1395" s="106">
        <v>0.47399999999999998</v>
      </c>
      <c r="V1395" s="104">
        <f t="shared" si="372"/>
        <v>1.4546525866116722</v>
      </c>
      <c r="W1395" s="106">
        <v>0</v>
      </c>
      <c r="X1395" s="104">
        <f t="shared" si="373"/>
        <v>0</v>
      </c>
      <c r="Y1395" s="106">
        <v>0</v>
      </c>
      <c r="Z1395" s="104">
        <f t="shared" si="374"/>
        <v>0</v>
      </c>
      <c r="AA1395" s="106">
        <v>0</v>
      </c>
      <c r="AB1395" s="105">
        <f t="shared" si="375"/>
        <v>0</v>
      </c>
      <c r="AC1395" s="99">
        <f t="shared" si="377"/>
        <v>3.2309999999999999</v>
      </c>
      <c r="AD1395" s="105">
        <f t="shared" si="376"/>
        <v>9.9155749100048798</v>
      </c>
    </row>
    <row r="1396" spans="1:30" x14ac:dyDescent="0.2">
      <c r="A1396" s="101">
        <v>40110</v>
      </c>
      <c r="B1396" s="250" t="s">
        <v>169</v>
      </c>
      <c r="C1396" s="106">
        <v>0</v>
      </c>
      <c r="D1396" s="104">
        <f t="shared" si="378"/>
        <v>0</v>
      </c>
      <c r="E1396" s="106">
        <v>0</v>
      </c>
      <c r="F1396" s="104">
        <f t="shared" si="364"/>
        <v>0</v>
      </c>
      <c r="G1396" s="106">
        <v>0</v>
      </c>
      <c r="H1396" s="104">
        <f t="shared" si="369"/>
        <v>0</v>
      </c>
      <c r="I1396" s="106">
        <v>0.82299999999999995</v>
      </c>
      <c r="J1396" s="104">
        <f t="shared" si="365"/>
        <v>2.5256942590325027</v>
      </c>
      <c r="K1396" s="106">
        <v>0</v>
      </c>
      <c r="L1396" s="104">
        <f t="shared" si="366"/>
        <v>0</v>
      </c>
      <c r="M1396" s="106">
        <v>0.53400000000000003</v>
      </c>
      <c r="N1396" s="104">
        <f t="shared" si="367"/>
        <v>1.6387858254232763</v>
      </c>
      <c r="O1396" s="106">
        <v>1.2909999999999999</v>
      </c>
      <c r="P1396" s="104">
        <f t="shared" si="368"/>
        <v>3.9619335217630143</v>
      </c>
      <c r="Q1396" s="106">
        <v>0</v>
      </c>
      <c r="R1396" s="104">
        <f t="shared" si="370"/>
        <v>0</v>
      </c>
      <c r="S1396" s="106">
        <v>0</v>
      </c>
      <c r="T1396" s="104">
        <f t="shared" si="371"/>
        <v>0</v>
      </c>
      <c r="U1396" s="106">
        <v>0.16900000000000001</v>
      </c>
      <c r="V1396" s="104">
        <f t="shared" si="372"/>
        <v>0.51864195598601814</v>
      </c>
      <c r="W1396" s="106">
        <v>0</v>
      </c>
      <c r="X1396" s="104">
        <f t="shared" si="373"/>
        <v>0</v>
      </c>
      <c r="Y1396" s="106">
        <v>0</v>
      </c>
      <c r="Z1396" s="104">
        <f t="shared" si="374"/>
        <v>0</v>
      </c>
      <c r="AA1396" s="106">
        <v>0</v>
      </c>
      <c r="AB1396" s="105">
        <f t="shared" si="375"/>
        <v>0</v>
      </c>
      <c r="AC1396" s="99">
        <f t="shared" si="377"/>
        <v>2.8169999999999997</v>
      </c>
      <c r="AD1396" s="105">
        <f t="shared" si="376"/>
        <v>8.64505556220481</v>
      </c>
    </row>
    <row r="1397" spans="1:30" x14ac:dyDescent="0.2">
      <c r="A1397" s="101">
        <v>40111</v>
      </c>
      <c r="B1397" s="250" t="s">
        <v>170</v>
      </c>
      <c r="C1397" s="106">
        <v>0</v>
      </c>
      <c r="D1397" s="104">
        <f t="shared" si="378"/>
        <v>0</v>
      </c>
      <c r="E1397" s="106">
        <v>0</v>
      </c>
      <c r="F1397" s="104">
        <f t="shared" si="364"/>
        <v>0</v>
      </c>
      <c r="G1397" s="106">
        <v>0</v>
      </c>
      <c r="H1397" s="104">
        <f t="shared" si="369"/>
        <v>0</v>
      </c>
      <c r="I1397" s="106">
        <v>0.82299999999999995</v>
      </c>
      <c r="J1397" s="104">
        <f t="shared" si="365"/>
        <v>2.5256942590325027</v>
      </c>
      <c r="K1397" s="106">
        <v>0</v>
      </c>
      <c r="L1397" s="104">
        <f t="shared" si="366"/>
        <v>0</v>
      </c>
      <c r="M1397" s="106">
        <v>0.97399999999999998</v>
      </c>
      <c r="N1397" s="104">
        <f t="shared" si="367"/>
        <v>2.9890962433750397</v>
      </c>
      <c r="O1397" s="106">
        <v>1.2889999999999999</v>
      </c>
      <c r="P1397" s="104">
        <f t="shared" si="368"/>
        <v>3.9557957471359608</v>
      </c>
      <c r="Q1397" s="106">
        <v>0</v>
      </c>
      <c r="R1397" s="104">
        <f t="shared" si="370"/>
        <v>0</v>
      </c>
      <c r="S1397" s="106">
        <v>0</v>
      </c>
      <c r="T1397" s="104">
        <f t="shared" si="371"/>
        <v>0</v>
      </c>
      <c r="U1397" s="106">
        <v>0</v>
      </c>
      <c r="V1397" s="104">
        <f t="shared" si="372"/>
        <v>0</v>
      </c>
      <c r="W1397" s="106">
        <v>0</v>
      </c>
      <c r="X1397" s="104">
        <f t="shared" si="373"/>
        <v>0</v>
      </c>
      <c r="Y1397" s="106">
        <v>0</v>
      </c>
      <c r="Z1397" s="104">
        <f t="shared" si="374"/>
        <v>0</v>
      </c>
      <c r="AA1397" s="106">
        <v>0</v>
      </c>
      <c r="AB1397" s="105">
        <f t="shared" si="375"/>
        <v>0</v>
      </c>
      <c r="AC1397" s="99">
        <f t="shared" si="377"/>
        <v>3.0859999999999999</v>
      </c>
      <c r="AD1397" s="105">
        <f t="shared" si="376"/>
        <v>9.4705862495435031</v>
      </c>
    </row>
    <row r="1398" spans="1:30" x14ac:dyDescent="0.2">
      <c r="A1398" s="101">
        <v>40112</v>
      </c>
      <c r="B1398" s="250" t="s">
        <v>171</v>
      </c>
      <c r="C1398" s="106">
        <v>0</v>
      </c>
      <c r="D1398" s="104">
        <f t="shared" si="378"/>
        <v>0</v>
      </c>
      <c r="E1398" s="106">
        <v>0</v>
      </c>
      <c r="F1398" s="104">
        <f t="shared" si="364"/>
        <v>0</v>
      </c>
      <c r="G1398" s="106">
        <v>0</v>
      </c>
      <c r="H1398" s="104">
        <f t="shared" si="369"/>
        <v>0</v>
      </c>
      <c r="I1398" s="106">
        <v>0.82099999999999995</v>
      </c>
      <c r="J1398" s="104">
        <f t="shared" si="365"/>
        <v>2.5195564844054492</v>
      </c>
      <c r="K1398" s="106">
        <v>0</v>
      </c>
      <c r="L1398" s="104">
        <f t="shared" si="366"/>
        <v>0</v>
      </c>
      <c r="M1398" s="106">
        <v>0.83</v>
      </c>
      <c r="N1398" s="104">
        <f t="shared" si="367"/>
        <v>2.5471764702271895</v>
      </c>
      <c r="O1398" s="106">
        <v>1.2909999999999999</v>
      </c>
      <c r="P1398" s="104">
        <f t="shared" si="368"/>
        <v>3.9619335217630143</v>
      </c>
      <c r="Q1398" s="106">
        <v>0</v>
      </c>
      <c r="R1398" s="104">
        <f t="shared" si="370"/>
        <v>0</v>
      </c>
      <c r="S1398" s="106">
        <v>0</v>
      </c>
      <c r="T1398" s="104">
        <f t="shared" si="371"/>
        <v>0</v>
      </c>
      <c r="U1398" s="106">
        <v>0</v>
      </c>
      <c r="V1398" s="104">
        <f t="shared" si="372"/>
        <v>0</v>
      </c>
      <c r="W1398" s="106">
        <v>0</v>
      </c>
      <c r="X1398" s="104">
        <f t="shared" si="373"/>
        <v>0</v>
      </c>
      <c r="Y1398" s="106">
        <v>0</v>
      </c>
      <c r="Z1398" s="104">
        <f t="shared" si="374"/>
        <v>0</v>
      </c>
      <c r="AA1398" s="106">
        <v>0</v>
      </c>
      <c r="AB1398" s="105">
        <f t="shared" si="375"/>
        <v>0</v>
      </c>
      <c r="AC1398" s="99">
        <f t="shared" si="377"/>
        <v>2.9419999999999997</v>
      </c>
      <c r="AD1398" s="105">
        <f t="shared" si="376"/>
        <v>9.0286664763956512</v>
      </c>
    </row>
    <row r="1399" spans="1:30" x14ac:dyDescent="0.2">
      <c r="A1399" s="101">
        <v>40113</v>
      </c>
      <c r="B1399" s="250" t="s">
        <v>172</v>
      </c>
      <c r="C1399" s="106">
        <v>0</v>
      </c>
      <c r="D1399" s="104">
        <f t="shared" si="378"/>
        <v>0</v>
      </c>
      <c r="E1399" s="106">
        <v>0</v>
      </c>
      <c r="F1399" s="104">
        <f t="shared" si="364"/>
        <v>0</v>
      </c>
      <c r="G1399" s="106">
        <v>0</v>
      </c>
      <c r="H1399" s="104">
        <f t="shared" si="369"/>
        <v>0</v>
      </c>
      <c r="I1399" s="106">
        <v>0.81599999999999995</v>
      </c>
      <c r="J1399" s="104">
        <f t="shared" si="365"/>
        <v>2.5042120478378154</v>
      </c>
      <c r="K1399" s="106">
        <v>0</v>
      </c>
      <c r="L1399" s="104">
        <f t="shared" si="366"/>
        <v>0</v>
      </c>
      <c r="M1399" s="106">
        <v>1.427</v>
      </c>
      <c r="N1399" s="104">
        <f t="shared" si="367"/>
        <v>4.3793021964026506</v>
      </c>
      <c r="O1399" s="106">
        <v>1.2889999999999999</v>
      </c>
      <c r="P1399" s="104">
        <f t="shared" si="368"/>
        <v>3.9557957471359608</v>
      </c>
      <c r="Q1399" s="106">
        <v>0</v>
      </c>
      <c r="R1399" s="104">
        <f t="shared" si="370"/>
        <v>0</v>
      </c>
      <c r="S1399" s="106">
        <v>0</v>
      </c>
      <c r="T1399" s="104">
        <f t="shared" si="371"/>
        <v>0</v>
      </c>
      <c r="U1399" s="106">
        <v>0</v>
      </c>
      <c r="V1399" s="104">
        <f t="shared" si="372"/>
        <v>0</v>
      </c>
      <c r="W1399" s="106">
        <v>0</v>
      </c>
      <c r="X1399" s="104">
        <f t="shared" si="373"/>
        <v>0</v>
      </c>
      <c r="Y1399" s="106">
        <v>0.86099999999999999</v>
      </c>
      <c r="Z1399" s="104">
        <f t="shared" si="374"/>
        <v>2.6423119769465186</v>
      </c>
      <c r="AA1399" s="106">
        <v>0</v>
      </c>
      <c r="AB1399" s="105">
        <f t="shared" si="375"/>
        <v>0</v>
      </c>
      <c r="AC1399" s="99">
        <f t="shared" si="377"/>
        <v>4.3929999999999998</v>
      </c>
      <c r="AD1399" s="105">
        <f t="shared" si="376"/>
        <v>13.481621968322946</v>
      </c>
    </row>
    <row r="1400" spans="1:30" x14ac:dyDescent="0.2">
      <c r="A1400" s="101">
        <v>40114</v>
      </c>
      <c r="B1400" s="250" t="s">
        <v>173</v>
      </c>
      <c r="C1400" s="106">
        <v>0</v>
      </c>
      <c r="D1400" s="104">
        <f t="shared" si="378"/>
        <v>0</v>
      </c>
      <c r="E1400" s="106">
        <v>0</v>
      </c>
      <c r="F1400" s="104">
        <f t="shared" si="364"/>
        <v>0</v>
      </c>
      <c r="G1400" s="106">
        <v>0</v>
      </c>
      <c r="H1400" s="104">
        <f t="shared" si="369"/>
        <v>0</v>
      </c>
      <c r="I1400" s="106">
        <v>0.80400000000000005</v>
      </c>
      <c r="J1400" s="104">
        <f t="shared" si="365"/>
        <v>2.4673854000754947</v>
      </c>
      <c r="K1400" s="106">
        <v>0</v>
      </c>
      <c r="L1400" s="104">
        <f t="shared" si="366"/>
        <v>0</v>
      </c>
      <c r="M1400" s="106">
        <v>1.4079999999999999</v>
      </c>
      <c r="N1400" s="104">
        <f t="shared" si="367"/>
        <v>4.3209933374456426</v>
      </c>
      <c r="O1400" s="106">
        <v>1.2889999999999999</v>
      </c>
      <c r="P1400" s="104">
        <f t="shared" si="368"/>
        <v>3.9557957471359608</v>
      </c>
      <c r="Q1400" s="106">
        <v>0</v>
      </c>
      <c r="R1400" s="104">
        <f t="shared" si="370"/>
        <v>0</v>
      </c>
      <c r="S1400" s="106">
        <v>0</v>
      </c>
      <c r="T1400" s="104">
        <f t="shared" si="371"/>
        <v>0</v>
      </c>
      <c r="U1400" s="106">
        <v>0.51700000000000002</v>
      </c>
      <c r="V1400" s="104">
        <f t="shared" si="372"/>
        <v>1.5866147410933218</v>
      </c>
      <c r="W1400" s="106">
        <v>0</v>
      </c>
      <c r="X1400" s="104">
        <f t="shared" si="373"/>
        <v>0</v>
      </c>
      <c r="Y1400" s="106">
        <v>1.2150000000000001</v>
      </c>
      <c r="Z1400" s="104">
        <f t="shared" si="374"/>
        <v>3.7286980859349828</v>
      </c>
      <c r="AA1400" s="106">
        <v>0</v>
      </c>
      <c r="AB1400" s="105">
        <f t="shared" si="375"/>
        <v>0</v>
      </c>
      <c r="AC1400" s="99">
        <f t="shared" si="377"/>
        <v>5.2329999999999997</v>
      </c>
      <c r="AD1400" s="105">
        <f t="shared" si="376"/>
        <v>16.059487311685402</v>
      </c>
    </row>
    <row r="1401" spans="1:30" x14ac:dyDescent="0.2">
      <c r="A1401" s="101">
        <v>40115</v>
      </c>
      <c r="B1401" s="250" t="s">
        <v>174</v>
      </c>
      <c r="C1401" s="106">
        <v>0</v>
      </c>
      <c r="D1401" s="104">
        <f t="shared" si="378"/>
        <v>0</v>
      </c>
      <c r="E1401" s="106">
        <v>0</v>
      </c>
      <c r="F1401" s="104">
        <f t="shared" si="364"/>
        <v>0</v>
      </c>
      <c r="G1401" s="106">
        <v>0</v>
      </c>
      <c r="H1401" s="104">
        <f t="shared" si="369"/>
        <v>0</v>
      </c>
      <c r="I1401" s="106">
        <v>0.79600000000000004</v>
      </c>
      <c r="J1401" s="104">
        <f t="shared" si="365"/>
        <v>2.4428343015672809</v>
      </c>
      <c r="K1401" s="106">
        <v>0</v>
      </c>
      <c r="L1401" s="104">
        <f t="shared" si="366"/>
        <v>0</v>
      </c>
      <c r="M1401" s="106">
        <v>1.399</v>
      </c>
      <c r="N1401" s="104">
        <f t="shared" si="367"/>
        <v>4.2933733516239014</v>
      </c>
      <c r="O1401" s="106">
        <v>1.286</v>
      </c>
      <c r="P1401" s="104">
        <f t="shared" si="368"/>
        <v>3.9465890851953809</v>
      </c>
      <c r="Q1401" s="106">
        <v>0</v>
      </c>
      <c r="R1401" s="104">
        <f t="shared" si="370"/>
        <v>0</v>
      </c>
      <c r="S1401" s="106">
        <v>0</v>
      </c>
      <c r="T1401" s="104">
        <f t="shared" si="371"/>
        <v>0</v>
      </c>
      <c r="U1401" s="106">
        <v>1.4610000000000001</v>
      </c>
      <c r="V1401" s="104">
        <f t="shared" si="372"/>
        <v>4.4836443650625597</v>
      </c>
      <c r="W1401" s="106">
        <v>0</v>
      </c>
      <c r="X1401" s="104">
        <f t="shared" si="373"/>
        <v>0</v>
      </c>
      <c r="Y1401" s="106">
        <v>1.194</v>
      </c>
      <c r="Z1401" s="104">
        <f t="shared" si="374"/>
        <v>3.6642514523509213</v>
      </c>
      <c r="AA1401" s="106">
        <v>0</v>
      </c>
      <c r="AB1401" s="105">
        <f t="shared" si="375"/>
        <v>0</v>
      </c>
      <c r="AC1401" s="99">
        <f t="shared" si="377"/>
        <v>6.1360000000000001</v>
      </c>
      <c r="AD1401" s="105">
        <f t="shared" si="376"/>
        <v>18.830692555800045</v>
      </c>
    </row>
    <row r="1402" spans="1:30" x14ac:dyDescent="0.2">
      <c r="A1402" s="101">
        <v>40116</v>
      </c>
      <c r="B1402" s="250" t="s">
        <v>175</v>
      </c>
      <c r="C1402" s="106">
        <v>0</v>
      </c>
      <c r="D1402" s="104">
        <f t="shared" si="378"/>
        <v>0</v>
      </c>
      <c r="E1402" s="106">
        <v>0</v>
      </c>
      <c r="F1402" s="104">
        <f t="shared" si="364"/>
        <v>0</v>
      </c>
      <c r="G1402" s="106">
        <v>0</v>
      </c>
      <c r="H1402" s="104">
        <f t="shared" si="369"/>
        <v>0</v>
      </c>
      <c r="I1402" s="106">
        <v>0.79100000000000004</v>
      </c>
      <c r="J1402" s="104">
        <f t="shared" si="365"/>
        <v>2.427489864999647</v>
      </c>
      <c r="K1402" s="106">
        <v>0</v>
      </c>
      <c r="L1402" s="104">
        <f t="shared" si="366"/>
        <v>0</v>
      </c>
      <c r="M1402" s="106">
        <v>1.391</v>
      </c>
      <c r="N1402" s="104">
        <f t="shared" si="367"/>
        <v>4.2688222531156876</v>
      </c>
      <c r="O1402" s="106">
        <v>1.2849999999999999</v>
      </c>
      <c r="P1402" s="104">
        <f t="shared" si="368"/>
        <v>3.9435201978818539</v>
      </c>
      <c r="Q1402" s="106">
        <v>0</v>
      </c>
      <c r="R1402" s="104">
        <f t="shared" si="370"/>
        <v>0</v>
      </c>
      <c r="S1402" s="106">
        <v>0</v>
      </c>
      <c r="T1402" s="104">
        <f t="shared" si="371"/>
        <v>0</v>
      </c>
      <c r="U1402" s="106">
        <v>1.452</v>
      </c>
      <c r="V1402" s="104">
        <f t="shared" si="372"/>
        <v>4.4560243792408185</v>
      </c>
      <c r="W1402" s="106">
        <v>0</v>
      </c>
      <c r="X1402" s="104">
        <f t="shared" si="373"/>
        <v>0</v>
      </c>
      <c r="Y1402" s="106">
        <v>1.19</v>
      </c>
      <c r="Z1402" s="104">
        <f t="shared" si="374"/>
        <v>3.651975903096814</v>
      </c>
      <c r="AA1402" s="106">
        <v>0</v>
      </c>
      <c r="AB1402" s="105">
        <f t="shared" si="375"/>
        <v>0</v>
      </c>
      <c r="AC1402" s="99">
        <f t="shared" si="377"/>
        <v>6.109</v>
      </c>
      <c r="AD1402" s="105">
        <f t="shared" si="376"/>
        <v>18.747832598334821</v>
      </c>
    </row>
    <row r="1403" spans="1:30" x14ac:dyDescent="0.2">
      <c r="A1403" s="101">
        <v>40117</v>
      </c>
      <c r="B1403" s="250" t="s">
        <v>176</v>
      </c>
      <c r="C1403" s="106">
        <v>0</v>
      </c>
      <c r="D1403" s="104">
        <f t="shared" si="378"/>
        <v>0</v>
      </c>
      <c r="E1403" s="106">
        <v>0</v>
      </c>
      <c r="F1403" s="104">
        <f t="shared" si="364"/>
        <v>0</v>
      </c>
      <c r="G1403" s="106">
        <v>0</v>
      </c>
      <c r="H1403" s="104">
        <f t="shared" si="369"/>
        <v>0</v>
      </c>
      <c r="I1403" s="106">
        <v>0.39600000000000002</v>
      </c>
      <c r="J1403" s="104">
        <f t="shared" si="365"/>
        <v>1.215279376156587</v>
      </c>
      <c r="K1403" s="106">
        <v>2.1999999999999999E-2</v>
      </c>
      <c r="L1403" s="104">
        <f t="shared" si="366"/>
        <v>6.7515520897588166E-2</v>
      </c>
      <c r="M1403" s="106">
        <v>1.39</v>
      </c>
      <c r="N1403" s="104">
        <f t="shared" si="367"/>
        <v>4.2657533658021611</v>
      </c>
      <c r="O1403" s="106">
        <v>1.2849999999999999</v>
      </c>
      <c r="P1403" s="104">
        <f t="shared" si="368"/>
        <v>3.9435201978818539</v>
      </c>
      <c r="Q1403" s="106">
        <v>0</v>
      </c>
      <c r="R1403" s="104">
        <f t="shared" si="370"/>
        <v>0</v>
      </c>
      <c r="S1403" s="106">
        <v>0</v>
      </c>
      <c r="T1403" s="104">
        <f t="shared" si="371"/>
        <v>0</v>
      </c>
      <c r="U1403" s="106">
        <v>1.4450000000000001</v>
      </c>
      <c r="V1403" s="104">
        <f t="shared" si="372"/>
        <v>4.4345421680461312</v>
      </c>
      <c r="W1403" s="106">
        <v>0</v>
      </c>
      <c r="X1403" s="104">
        <f t="shared" si="373"/>
        <v>0</v>
      </c>
      <c r="Y1403" s="106">
        <v>1.1859999999999999</v>
      </c>
      <c r="Z1403" s="104">
        <f t="shared" si="374"/>
        <v>3.6397003538427071</v>
      </c>
      <c r="AA1403" s="106">
        <v>0</v>
      </c>
      <c r="AB1403" s="105">
        <f t="shared" si="375"/>
        <v>0</v>
      </c>
      <c r="AC1403" s="99">
        <f t="shared" si="377"/>
        <v>5.7240000000000002</v>
      </c>
      <c r="AD1403" s="105">
        <f t="shared" si="376"/>
        <v>17.56631098262703</v>
      </c>
    </row>
    <row r="1404" spans="1:30" x14ac:dyDescent="0.2">
      <c r="A1404" s="101">
        <v>40118</v>
      </c>
      <c r="B1404" s="250" t="s">
        <v>177</v>
      </c>
      <c r="C1404" s="106">
        <v>0</v>
      </c>
      <c r="D1404" s="104">
        <f t="shared" si="378"/>
        <v>0</v>
      </c>
      <c r="E1404" s="106">
        <v>0</v>
      </c>
      <c r="F1404" s="104">
        <f t="shared" si="364"/>
        <v>0</v>
      </c>
      <c r="G1404" s="106">
        <v>0</v>
      </c>
      <c r="H1404" s="104">
        <f t="shared" si="369"/>
        <v>0</v>
      </c>
      <c r="I1404" s="106">
        <v>0.80800000000000005</v>
      </c>
      <c r="J1404" s="104">
        <f t="shared" si="365"/>
        <v>2.4796609493296016</v>
      </c>
      <c r="K1404" s="106">
        <v>0</v>
      </c>
      <c r="L1404" s="104">
        <f t="shared" si="366"/>
        <v>0</v>
      </c>
      <c r="M1404" s="106">
        <v>1.3879999999999999</v>
      </c>
      <c r="N1404" s="104">
        <f t="shared" si="367"/>
        <v>4.2596155911751072</v>
      </c>
      <c r="O1404" s="106">
        <v>1.2829999999999999</v>
      </c>
      <c r="P1404" s="104">
        <f t="shared" si="368"/>
        <v>3.9373824232548005</v>
      </c>
      <c r="Q1404" s="106">
        <v>0</v>
      </c>
      <c r="R1404" s="104">
        <f t="shared" si="370"/>
        <v>0</v>
      </c>
      <c r="S1404" s="106">
        <v>0</v>
      </c>
      <c r="T1404" s="104">
        <f t="shared" si="371"/>
        <v>0</v>
      </c>
      <c r="U1404" s="106">
        <v>1.4430000000000001</v>
      </c>
      <c r="V1404" s="104">
        <f t="shared" si="372"/>
        <v>4.4284043934190782</v>
      </c>
      <c r="W1404" s="106">
        <v>0</v>
      </c>
      <c r="X1404" s="104">
        <f t="shared" si="373"/>
        <v>0</v>
      </c>
      <c r="Y1404" s="106">
        <v>1.1819999999999999</v>
      </c>
      <c r="Z1404" s="104">
        <f t="shared" si="374"/>
        <v>3.6274248045886002</v>
      </c>
      <c r="AA1404" s="106">
        <v>0</v>
      </c>
      <c r="AB1404" s="105">
        <f t="shared" si="375"/>
        <v>0</v>
      </c>
      <c r="AC1404" s="99">
        <f t="shared" si="377"/>
        <v>6.1039999999999992</v>
      </c>
      <c r="AD1404" s="105">
        <f t="shared" si="376"/>
        <v>18.732488161767186</v>
      </c>
    </row>
    <row r="1405" spans="1:30" x14ac:dyDescent="0.2">
      <c r="A1405" s="101">
        <v>40119</v>
      </c>
      <c r="B1405" s="250" t="s">
        <v>178</v>
      </c>
      <c r="C1405" s="106">
        <v>0</v>
      </c>
      <c r="D1405" s="104">
        <f t="shared" si="378"/>
        <v>0</v>
      </c>
      <c r="E1405" s="106">
        <v>0</v>
      </c>
      <c r="F1405" s="104">
        <f t="shared" si="364"/>
        <v>0</v>
      </c>
      <c r="G1405" s="106">
        <v>0</v>
      </c>
      <c r="H1405" s="104">
        <f t="shared" si="369"/>
        <v>0</v>
      </c>
      <c r="I1405" s="106">
        <v>0.79300000000000004</v>
      </c>
      <c r="J1405" s="104">
        <f t="shared" si="365"/>
        <v>2.4336276396267005</v>
      </c>
      <c r="K1405" s="106">
        <v>0</v>
      </c>
      <c r="L1405" s="104">
        <f t="shared" si="366"/>
        <v>0</v>
      </c>
      <c r="M1405" s="106">
        <v>1.383</v>
      </c>
      <c r="N1405" s="104">
        <f t="shared" si="367"/>
        <v>4.2442711546074738</v>
      </c>
      <c r="O1405" s="106">
        <v>1.228</v>
      </c>
      <c r="P1405" s="104">
        <f t="shared" si="368"/>
        <v>3.76859362101083</v>
      </c>
      <c r="Q1405" s="106">
        <v>0</v>
      </c>
      <c r="R1405" s="104">
        <f t="shared" si="370"/>
        <v>0</v>
      </c>
      <c r="S1405" s="106">
        <v>0</v>
      </c>
      <c r="T1405" s="104">
        <f t="shared" si="371"/>
        <v>0</v>
      </c>
      <c r="U1405" s="106">
        <v>1.44</v>
      </c>
      <c r="V1405" s="104">
        <f t="shared" si="372"/>
        <v>4.4191977314784978</v>
      </c>
      <c r="W1405" s="106">
        <v>0</v>
      </c>
      <c r="X1405" s="104">
        <f t="shared" si="373"/>
        <v>0</v>
      </c>
      <c r="Y1405" s="106">
        <v>1.179</v>
      </c>
      <c r="Z1405" s="104">
        <f t="shared" si="374"/>
        <v>3.6182181426480202</v>
      </c>
      <c r="AA1405" s="106">
        <v>0</v>
      </c>
      <c r="AB1405" s="105">
        <f t="shared" si="375"/>
        <v>0</v>
      </c>
      <c r="AC1405" s="99">
        <f t="shared" si="377"/>
        <v>6.0229999999999997</v>
      </c>
      <c r="AD1405" s="105">
        <f t="shared" si="376"/>
        <v>18.483908289371524</v>
      </c>
    </row>
    <row r="1406" spans="1:30" x14ac:dyDescent="0.2">
      <c r="A1406" s="101">
        <v>40120</v>
      </c>
      <c r="B1406" s="250" t="s">
        <v>179</v>
      </c>
      <c r="C1406" s="106">
        <v>0</v>
      </c>
      <c r="D1406" s="104">
        <f t="shared" si="378"/>
        <v>0</v>
      </c>
      <c r="E1406" s="106">
        <v>0</v>
      </c>
      <c r="F1406" s="104">
        <f t="shared" si="364"/>
        <v>0</v>
      </c>
      <c r="G1406" s="106">
        <v>0</v>
      </c>
      <c r="H1406" s="104">
        <f t="shared" si="369"/>
        <v>0</v>
      </c>
      <c r="I1406" s="106">
        <v>0.78700000000000003</v>
      </c>
      <c r="J1406" s="104">
        <f t="shared" si="365"/>
        <v>2.4152143157455401</v>
      </c>
      <c r="K1406" s="106">
        <v>0</v>
      </c>
      <c r="L1406" s="104">
        <f t="shared" si="366"/>
        <v>0</v>
      </c>
      <c r="M1406" s="106">
        <v>1.3779999999999999</v>
      </c>
      <c r="N1406" s="104">
        <f t="shared" si="367"/>
        <v>4.2289267180398404</v>
      </c>
      <c r="O1406" s="106">
        <v>1.284</v>
      </c>
      <c r="P1406" s="104">
        <f t="shared" si="368"/>
        <v>3.9404513105683274</v>
      </c>
      <c r="Q1406" s="106">
        <v>0</v>
      </c>
      <c r="R1406" s="104">
        <f t="shared" si="370"/>
        <v>0</v>
      </c>
      <c r="S1406" s="106">
        <v>0</v>
      </c>
      <c r="T1406" s="104">
        <f t="shared" si="371"/>
        <v>0</v>
      </c>
      <c r="U1406" s="106">
        <v>1.4370000000000001</v>
      </c>
      <c r="V1406" s="104">
        <f t="shared" si="372"/>
        <v>4.4099910695379174</v>
      </c>
      <c r="W1406" s="106">
        <v>0</v>
      </c>
      <c r="X1406" s="104">
        <f t="shared" si="373"/>
        <v>0</v>
      </c>
      <c r="Y1406" s="106">
        <v>1.177</v>
      </c>
      <c r="Z1406" s="104">
        <f t="shared" si="374"/>
        <v>3.6120803680209668</v>
      </c>
      <c r="AA1406" s="106">
        <v>0</v>
      </c>
      <c r="AB1406" s="105">
        <f t="shared" si="375"/>
        <v>0</v>
      </c>
      <c r="AC1406" s="99">
        <f t="shared" si="377"/>
        <v>6.0630000000000006</v>
      </c>
      <c r="AD1406" s="105">
        <f t="shared" si="376"/>
        <v>18.606663781912594</v>
      </c>
    </row>
    <row r="1407" spans="1:30" x14ac:dyDescent="0.2">
      <c r="A1407" s="101">
        <v>40121</v>
      </c>
      <c r="B1407" s="250" t="s">
        <v>180</v>
      </c>
      <c r="C1407" s="106">
        <v>0</v>
      </c>
      <c r="D1407" s="104">
        <f t="shared" si="378"/>
        <v>0</v>
      </c>
      <c r="E1407" s="106">
        <v>0</v>
      </c>
      <c r="F1407" s="104">
        <f t="shared" si="364"/>
        <v>0</v>
      </c>
      <c r="G1407" s="106">
        <v>0</v>
      </c>
      <c r="H1407" s="104">
        <f t="shared" si="369"/>
        <v>0</v>
      </c>
      <c r="I1407" s="106">
        <v>0.79400000000000004</v>
      </c>
      <c r="J1407" s="104">
        <f t="shared" si="365"/>
        <v>2.4366965269402274</v>
      </c>
      <c r="K1407" s="106">
        <v>0</v>
      </c>
      <c r="L1407" s="104">
        <f t="shared" si="366"/>
        <v>0</v>
      </c>
      <c r="M1407" s="106">
        <v>0.28599999999999998</v>
      </c>
      <c r="N1407" s="104">
        <f t="shared" si="367"/>
        <v>0.87770177166864605</v>
      </c>
      <c r="O1407" s="106">
        <v>1.2829999999999999</v>
      </c>
      <c r="P1407" s="104">
        <f t="shared" si="368"/>
        <v>3.9373824232548005</v>
      </c>
      <c r="Q1407" s="106">
        <v>0</v>
      </c>
      <c r="R1407" s="104">
        <f t="shared" si="370"/>
        <v>0</v>
      </c>
      <c r="S1407" s="106">
        <v>0</v>
      </c>
      <c r="T1407" s="104">
        <f t="shared" si="371"/>
        <v>0</v>
      </c>
      <c r="U1407" s="106">
        <v>0.28699999999999998</v>
      </c>
      <c r="V1407" s="104">
        <f t="shared" si="372"/>
        <v>0.88077065898217288</v>
      </c>
      <c r="W1407" s="106">
        <v>0</v>
      </c>
      <c r="X1407" s="104">
        <f t="shared" si="373"/>
        <v>0</v>
      </c>
      <c r="Y1407" s="106">
        <v>1.18</v>
      </c>
      <c r="Z1407" s="104">
        <f t="shared" si="374"/>
        <v>3.6212870299615467</v>
      </c>
      <c r="AA1407" s="106">
        <v>0</v>
      </c>
      <c r="AB1407" s="105">
        <f t="shared" si="375"/>
        <v>0</v>
      </c>
      <c r="AC1407" s="99">
        <f t="shared" si="377"/>
        <v>3.83</v>
      </c>
      <c r="AD1407" s="105">
        <f t="shared" si="376"/>
        <v>11.753838410807393</v>
      </c>
    </row>
    <row r="1408" spans="1:30" x14ac:dyDescent="0.2">
      <c r="A1408" s="101">
        <v>40122</v>
      </c>
      <c r="B1408" s="250" t="s">
        <v>181</v>
      </c>
      <c r="C1408" s="106">
        <v>0</v>
      </c>
      <c r="D1408" s="104">
        <f t="shared" si="378"/>
        <v>0</v>
      </c>
      <c r="E1408" s="106">
        <v>0</v>
      </c>
      <c r="F1408" s="104">
        <f t="shared" si="364"/>
        <v>0</v>
      </c>
      <c r="G1408" s="106">
        <v>0</v>
      </c>
      <c r="H1408" s="104">
        <f t="shared" si="369"/>
        <v>0</v>
      </c>
      <c r="I1408" s="106">
        <v>0.81499999999999995</v>
      </c>
      <c r="J1408" s="104">
        <f t="shared" si="365"/>
        <v>2.5011431605242889</v>
      </c>
      <c r="K1408" s="106">
        <v>0</v>
      </c>
      <c r="L1408" s="104">
        <f t="shared" si="366"/>
        <v>0</v>
      </c>
      <c r="M1408" s="106">
        <v>0.45400000000000001</v>
      </c>
      <c r="N1408" s="104">
        <f t="shared" si="367"/>
        <v>1.3932748403411375</v>
      </c>
      <c r="O1408" s="106">
        <v>1.282</v>
      </c>
      <c r="P1408" s="104">
        <f t="shared" si="368"/>
        <v>3.934313535941274</v>
      </c>
      <c r="Q1408" s="106">
        <v>0</v>
      </c>
      <c r="R1408" s="104">
        <f t="shared" si="370"/>
        <v>0</v>
      </c>
      <c r="S1408" s="106">
        <v>0</v>
      </c>
      <c r="T1408" s="104">
        <f t="shared" si="371"/>
        <v>0</v>
      </c>
      <c r="U1408" s="106">
        <v>0</v>
      </c>
      <c r="V1408" s="104">
        <f t="shared" si="372"/>
        <v>0</v>
      </c>
      <c r="W1408" s="106">
        <v>0</v>
      </c>
      <c r="X1408" s="104">
        <f t="shared" si="373"/>
        <v>0</v>
      </c>
      <c r="Y1408" s="106">
        <v>1.181</v>
      </c>
      <c r="Z1408" s="104">
        <f t="shared" si="374"/>
        <v>3.6243559172750737</v>
      </c>
      <c r="AA1408" s="106">
        <v>0</v>
      </c>
      <c r="AB1408" s="105">
        <f t="shared" si="375"/>
        <v>0</v>
      </c>
      <c r="AC1408" s="99">
        <f t="shared" si="377"/>
        <v>3.7320000000000002</v>
      </c>
      <c r="AD1408" s="105">
        <f t="shared" si="376"/>
        <v>11.453087454081773</v>
      </c>
    </row>
    <row r="1409" spans="1:30" x14ac:dyDescent="0.2">
      <c r="A1409" s="101">
        <v>40123</v>
      </c>
      <c r="B1409" s="250" t="s">
        <v>182</v>
      </c>
      <c r="C1409" s="106">
        <v>0</v>
      </c>
      <c r="D1409" s="104">
        <f t="shared" si="378"/>
        <v>0</v>
      </c>
      <c r="E1409" s="106">
        <v>0</v>
      </c>
      <c r="F1409" s="104">
        <f t="shared" si="364"/>
        <v>0</v>
      </c>
      <c r="G1409" s="106">
        <v>0</v>
      </c>
      <c r="H1409" s="104">
        <f t="shared" si="369"/>
        <v>0</v>
      </c>
      <c r="I1409" s="106">
        <v>0.81799999999999995</v>
      </c>
      <c r="J1409" s="104">
        <f t="shared" si="365"/>
        <v>2.5103498224648688</v>
      </c>
      <c r="K1409" s="106">
        <v>0</v>
      </c>
      <c r="L1409" s="104">
        <f t="shared" si="366"/>
        <v>0</v>
      </c>
      <c r="M1409" s="106">
        <v>0.30499999999999999</v>
      </c>
      <c r="N1409" s="104">
        <f t="shared" si="367"/>
        <v>0.93601063062565404</v>
      </c>
      <c r="O1409" s="106">
        <v>1.28</v>
      </c>
      <c r="P1409" s="104">
        <f t="shared" si="368"/>
        <v>3.9281757613142201</v>
      </c>
      <c r="Q1409" s="106">
        <v>0</v>
      </c>
      <c r="R1409" s="104">
        <f t="shared" si="370"/>
        <v>0</v>
      </c>
      <c r="S1409" s="106">
        <v>0</v>
      </c>
      <c r="T1409" s="104">
        <f t="shared" si="371"/>
        <v>0</v>
      </c>
      <c r="U1409" s="106">
        <v>0</v>
      </c>
      <c r="V1409" s="104">
        <f t="shared" si="372"/>
        <v>0</v>
      </c>
      <c r="W1409" s="106">
        <v>0</v>
      </c>
      <c r="X1409" s="104">
        <f t="shared" si="373"/>
        <v>0</v>
      </c>
      <c r="Y1409" s="106">
        <v>1.179</v>
      </c>
      <c r="Z1409" s="104">
        <f t="shared" si="374"/>
        <v>3.6182181426480202</v>
      </c>
      <c r="AA1409" s="106">
        <v>0</v>
      </c>
      <c r="AB1409" s="105">
        <f t="shared" si="375"/>
        <v>0</v>
      </c>
      <c r="AC1409" s="99">
        <f t="shared" si="377"/>
        <v>3.5819999999999999</v>
      </c>
      <c r="AD1409" s="105">
        <f t="shared" si="376"/>
        <v>10.992754357052764</v>
      </c>
    </row>
    <row r="1410" spans="1:30" x14ac:dyDescent="0.2">
      <c r="A1410" s="101">
        <v>40124</v>
      </c>
      <c r="B1410" s="250" t="s">
        <v>183</v>
      </c>
      <c r="C1410" s="106">
        <v>0</v>
      </c>
      <c r="D1410" s="104">
        <f t="shared" si="378"/>
        <v>0</v>
      </c>
      <c r="E1410" s="106">
        <v>0</v>
      </c>
      <c r="F1410" s="104">
        <f t="shared" si="364"/>
        <v>0</v>
      </c>
      <c r="G1410" s="106">
        <v>0</v>
      </c>
      <c r="H1410" s="104">
        <f t="shared" si="369"/>
        <v>0</v>
      </c>
      <c r="I1410" s="106">
        <v>0.83199999999999996</v>
      </c>
      <c r="J1410" s="104">
        <f t="shared" si="365"/>
        <v>2.5533142448542434</v>
      </c>
      <c r="K1410" s="106">
        <v>0</v>
      </c>
      <c r="L1410" s="104">
        <f t="shared" si="366"/>
        <v>0</v>
      </c>
      <c r="M1410" s="106">
        <v>0.371</v>
      </c>
      <c r="N1410" s="104">
        <f t="shared" si="367"/>
        <v>1.1385571933184186</v>
      </c>
      <c r="O1410" s="106">
        <v>1.2809999999999999</v>
      </c>
      <c r="P1410" s="104">
        <f t="shared" si="368"/>
        <v>3.931244648627747</v>
      </c>
      <c r="Q1410" s="106">
        <v>0</v>
      </c>
      <c r="R1410" s="104">
        <f t="shared" si="370"/>
        <v>0</v>
      </c>
      <c r="S1410" s="106">
        <v>0</v>
      </c>
      <c r="T1410" s="104">
        <f t="shared" si="371"/>
        <v>0</v>
      </c>
      <c r="U1410" s="106">
        <v>0</v>
      </c>
      <c r="V1410" s="104">
        <f t="shared" si="372"/>
        <v>0</v>
      </c>
      <c r="W1410" s="106">
        <v>0</v>
      </c>
      <c r="X1410" s="104">
        <f t="shared" si="373"/>
        <v>0</v>
      </c>
      <c r="Y1410" s="106">
        <v>1.175</v>
      </c>
      <c r="Z1410" s="104">
        <f t="shared" si="374"/>
        <v>3.6059425933939133</v>
      </c>
      <c r="AA1410" s="106">
        <v>0</v>
      </c>
      <c r="AB1410" s="105">
        <f t="shared" si="375"/>
        <v>0</v>
      </c>
      <c r="AC1410" s="99">
        <f t="shared" si="377"/>
        <v>3.6589999999999998</v>
      </c>
      <c r="AD1410" s="105">
        <f t="shared" si="376"/>
        <v>11.229058680194322</v>
      </c>
    </row>
    <row r="1411" spans="1:30" x14ac:dyDescent="0.2">
      <c r="A1411" s="101">
        <v>40125</v>
      </c>
      <c r="B1411" s="250" t="s">
        <v>184</v>
      </c>
      <c r="C1411" s="106">
        <v>0</v>
      </c>
      <c r="D1411" s="104">
        <f t="shared" si="378"/>
        <v>0</v>
      </c>
      <c r="E1411" s="106">
        <v>0</v>
      </c>
      <c r="F1411" s="104">
        <f t="shared" si="364"/>
        <v>0</v>
      </c>
      <c r="G1411" s="106">
        <v>0</v>
      </c>
      <c r="H1411" s="104">
        <f t="shared" si="369"/>
        <v>0</v>
      </c>
      <c r="I1411" s="106">
        <v>0.82799999999999996</v>
      </c>
      <c r="J1411" s="104">
        <f t="shared" si="365"/>
        <v>2.5410386956001361</v>
      </c>
      <c r="K1411" s="106">
        <v>0</v>
      </c>
      <c r="L1411" s="104">
        <f t="shared" si="366"/>
        <v>0</v>
      </c>
      <c r="M1411" s="106">
        <v>0.90400000000000003</v>
      </c>
      <c r="N1411" s="104">
        <f t="shared" si="367"/>
        <v>2.774274131428168</v>
      </c>
      <c r="O1411" s="106">
        <v>1.2809999999999999</v>
      </c>
      <c r="P1411" s="104">
        <f t="shared" si="368"/>
        <v>3.931244648627747</v>
      </c>
      <c r="Q1411" s="106">
        <v>0</v>
      </c>
      <c r="R1411" s="104">
        <f t="shared" si="370"/>
        <v>0</v>
      </c>
      <c r="S1411" s="106">
        <v>0</v>
      </c>
      <c r="T1411" s="104">
        <f t="shared" si="371"/>
        <v>0</v>
      </c>
      <c r="U1411" s="106">
        <v>0.3</v>
      </c>
      <c r="V1411" s="104">
        <f t="shared" si="372"/>
        <v>0.92066619405802042</v>
      </c>
      <c r="W1411" s="106">
        <v>0</v>
      </c>
      <c r="X1411" s="104">
        <f t="shared" si="373"/>
        <v>0</v>
      </c>
      <c r="Y1411" s="106">
        <v>1.173</v>
      </c>
      <c r="Z1411" s="104">
        <f t="shared" si="374"/>
        <v>3.5998048187668599</v>
      </c>
      <c r="AA1411" s="106">
        <v>0</v>
      </c>
      <c r="AB1411" s="105">
        <f t="shared" si="375"/>
        <v>0</v>
      </c>
      <c r="AC1411" s="99">
        <f t="shared" si="377"/>
        <v>4.4859999999999998</v>
      </c>
      <c r="AD1411" s="105">
        <f t="shared" si="376"/>
        <v>13.767028488480932</v>
      </c>
    </row>
    <row r="1412" spans="1:30" x14ac:dyDescent="0.2">
      <c r="A1412" s="101">
        <v>40126</v>
      </c>
      <c r="B1412" s="250" t="s">
        <v>185</v>
      </c>
      <c r="C1412" s="106">
        <v>0</v>
      </c>
      <c r="D1412" s="104">
        <f t="shared" si="378"/>
        <v>0</v>
      </c>
      <c r="E1412" s="106">
        <v>0</v>
      </c>
      <c r="F1412" s="104">
        <f t="shared" si="364"/>
        <v>0</v>
      </c>
      <c r="G1412" s="106">
        <v>0</v>
      </c>
      <c r="H1412" s="104">
        <f t="shared" si="369"/>
        <v>0</v>
      </c>
      <c r="I1412" s="106">
        <v>0.81599999999999995</v>
      </c>
      <c r="J1412" s="104">
        <f t="shared" si="365"/>
        <v>2.5042120478378154</v>
      </c>
      <c r="K1412" s="106">
        <v>0</v>
      </c>
      <c r="L1412" s="104">
        <f t="shared" si="366"/>
        <v>0</v>
      </c>
      <c r="M1412" s="106">
        <v>1.4319999999999999</v>
      </c>
      <c r="N1412" s="104">
        <f t="shared" si="367"/>
        <v>4.394646632970284</v>
      </c>
      <c r="O1412" s="106">
        <v>1.28</v>
      </c>
      <c r="P1412" s="104">
        <f t="shared" si="368"/>
        <v>3.9281757613142201</v>
      </c>
      <c r="Q1412" s="106">
        <v>0</v>
      </c>
      <c r="R1412" s="104">
        <f t="shared" si="370"/>
        <v>0</v>
      </c>
      <c r="S1412" s="106">
        <v>0</v>
      </c>
      <c r="T1412" s="104">
        <f t="shared" si="371"/>
        <v>0</v>
      </c>
      <c r="U1412" s="106">
        <v>1.4530000000000001</v>
      </c>
      <c r="V1412" s="104">
        <f t="shared" si="372"/>
        <v>4.459093266554345</v>
      </c>
      <c r="W1412" s="106">
        <v>0</v>
      </c>
      <c r="X1412" s="104">
        <f t="shared" si="373"/>
        <v>0</v>
      </c>
      <c r="Y1412" s="106">
        <v>1.167</v>
      </c>
      <c r="Z1412" s="104">
        <f t="shared" si="374"/>
        <v>3.5813914948856991</v>
      </c>
      <c r="AA1412" s="106">
        <v>0</v>
      </c>
      <c r="AB1412" s="105">
        <f t="shared" si="375"/>
        <v>0</v>
      </c>
      <c r="AC1412" s="99">
        <f t="shared" si="377"/>
        <v>6.1479999999999997</v>
      </c>
      <c r="AD1412" s="105">
        <f t="shared" si="376"/>
        <v>18.867519203562363</v>
      </c>
    </row>
    <row r="1413" spans="1:30" x14ac:dyDescent="0.2">
      <c r="A1413" s="101">
        <v>40127</v>
      </c>
      <c r="B1413" s="250" t="s">
        <v>186</v>
      </c>
      <c r="C1413" s="106">
        <v>0</v>
      </c>
      <c r="D1413" s="104">
        <f t="shared" si="378"/>
        <v>0</v>
      </c>
      <c r="E1413" s="106">
        <v>0</v>
      </c>
      <c r="F1413" s="104">
        <f t="shared" si="364"/>
        <v>0</v>
      </c>
      <c r="G1413" s="106">
        <v>0</v>
      </c>
      <c r="H1413" s="104">
        <f t="shared" si="369"/>
        <v>0</v>
      </c>
      <c r="I1413" s="106">
        <v>0.80100000000000005</v>
      </c>
      <c r="J1413" s="104">
        <f t="shared" si="365"/>
        <v>2.4581787381349143</v>
      </c>
      <c r="K1413" s="106">
        <v>0</v>
      </c>
      <c r="L1413" s="104">
        <f t="shared" si="366"/>
        <v>0</v>
      </c>
      <c r="M1413" s="106">
        <v>1.36</v>
      </c>
      <c r="N1413" s="104">
        <f t="shared" si="367"/>
        <v>4.1736867463963589</v>
      </c>
      <c r="O1413" s="106">
        <v>1.28</v>
      </c>
      <c r="P1413" s="104">
        <f t="shared" si="368"/>
        <v>3.9281757613142201</v>
      </c>
      <c r="Q1413" s="106">
        <v>0</v>
      </c>
      <c r="R1413" s="104">
        <f t="shared" si="370"/>
        <v>0</v>
      </c>
      <c r="S1413" s="106">
        <v>0</v>
      </c>
      <c r="T1413" s="104">
        <f t="shared" si="371"/>
        <v>0</v>
      </c>
      <c r="U1413" s="106">
        <v>1.373</v>
      </c>
      <c r="V1413" s="104">
        <f t="shared" si="372"/>
        <v>4.213582281472207</v>
      </c>
      <c r="W1413" s="106">
        <v>0</v>
      </c>
      <c r="X1413" s="104">
        <f t="shared" si="373"/>
        <v>0</v>
      </c>
      <c r="Y1413" s="106">
        <v>1.1659999999999999</v>
      </c>
      <c r="Z1413" s="104">
        <f t="shared" si="374"/>
        <v>3.5783226075721726</v>
      </c>
      <c r="AA1413" s="106">
        <v>0</v>
      </c>
      <c r="AB1413" s="105">
        <f t="shared" si="375"/>
        <v>0</v>
      </c>
      <c r="AC1413" s="99">
        <f t="shared" si="377"/>
        <v>5.98</v>
      </c>
      <c r="AD1413" s="105">
        <f t="shared" si="376"/>
        <v>18.351946134889872</v>
      </c>
    </row>
    <row r="1414" spans="1:30" x14ac:dyDescent="0.2">
      <c r="A1414" s="101">
        <v>40128</v>
      </c>
      <c r="B1414" s="250" t="s">
        <v>187</v>
      </c>
      <c r="C1414" s="106">
        <v>0</v>
      </c>
      <c r="D1414" s="104">
        <f t="shared" si="378"/>
        <v>0</v>
      </c>
      <c r="E1414" s="106">
        <v>0</v>
      </c>
      <c r="F1414" s="104">
        <f t="shared" si="364"/>
        <v>0</v>
      </c>
      <c r="G1414" s="106">
        <v>0</v>
      </c>
      <c r="H1414" s="104">
        <f t="shared" si="369"/>
        <v>0</v>
      </c>
      <c r="I1414" s="106">
        <v>0.80800000000000005</v>
      </c>
      <c r="J1414" s="104">
        <f t="shared" si="365"/>
        <v>2.4796609493296016</v>
      </c>
      <c r="K1414" s="106">
        <v>0</v>
      </c>
      <c r="L1414" s="104">
        <f t="shared" si="366"/>
        <v>0</v>
      </c>
      <c r="M1414" s="106">
        <v>0.52500000000000002</v>
      </c>
      <c r="N1414" s="104">
        <f t="shared" si="367"/>
        <v>1.6111658396015356</v>
      </c>
      <c r="O1414" s="106">
        <v>1.28</v>
      </c>
      <c r="P1414" s="104">
        <f t="shared" si="368"/>
        <v>3.9281757613142201</v>
      </c>
      <c r="Q1414" s="106">
        <v>0</v>
      </c>
      <c r="R1414" s="104">
        <f t="shared" si="370"/>
        <v>0</v>
      </c>
      <c r="S1414" s="106">
        <v>0</v>
      </c>
      <c r="T1414" s="104">
        <f t="shared" si="371"/>
        <v>0</v>
      </c>
      <c r="U1414" s="106">
        <v>0.34</v>
      </c>
      <c r="V1414" s="104">
        <f t="shared" si="372"/>
        <v>1.0434216865990897</v>
      </c>
      <c r="W1414" s="106">
        <v>0</v>
      </c>
      <c r="X1414" s="104">
        <f t="shared" si="373"/>
        <v>0</v>
      </c>
      <c r="Y1414" s="106">
        <v>1.171</v>
      </c>
      <c r="Z1414" s="104">
        <f t="shared" si="374"/>
        <v>3.5936670441398064</v>
      </c>
      <c r="AA1414" s="106">
        <v>0</v>
      </c>
      <c r="AB1414" s="105">
        <f t="shared" si="375"/>
        <v>0</v>
      </c>
      <c r="AC1414" s="99">
        <f t="shared" si="377"/>
        <v>4.1240000000000006</v>
      </c>
      <c r="AD1414" s="105">
        <f t="shared" si="376"/>
        <v>12.656091280984255</v>
      </c>
    </row>
    <row r="1415" spans="1:30" x14ac:dyDescent="0.2">
      <c r="A1415" s="101">
        <v>40129</v>
      </c>
      <c r="B1415" s="250" t="s">
        <v>188</v>
      </c>
      <c r="C1415" s="106">
        <v>0</v>
      </c>
      <c r="D1415" s="104">
        <f t="shared" si="378"/>
        <v>0</v>
      </c>
      <c r="E1415" s="106">
        <v>0</v>
      </c>
      <c r="F1415" s="104">
        <f t="shared" si="364"/>
        <v>0</v>
      </c>
      <c r="G1415" s="106">
        <v>0</v>
      </c>
      <c r="H1415" s="104">
        <f t="shared" si="369"/>
        <v>0</v>
      </c>
      <c r="I1415" s="106">
        <v>0.80200000000000005</v>
      </c>
      <c r="J1415" s="104">
        <f t="shared" si="365"/>
        <v>2.4612476254484412</v>
      </c>
      <c r="K1415" s="106">
        <v>0</v>
      </c>
      <c r="L1415" s="104">
        <f t="shared" si="366"/>
        <v>0</v>
      </c>
      <c r="M1415" s="106">
        <v>1.417</v>
      </c>
      <c r="N1415" s="104">
        <f t="shared" si="367"/>
        <v>4.3486133232673829</v>
      </c>
      <c r="O1415" s="106">
        <v>1.29</v>
      </c>
      <c r="P1415" s="104">
        <f t="shared" si="368"/>
        <v>3.9588646344494878</v>
      </c>
      <c r="Q1415" s="106">
        <v>0</v>
      </c>
      <c r="R1415" s="104">
        <f t="shared" si="370"/>
        <v>0</v>
      </c>
      <c r="S1415" s="106">
        <v>0</v>
      </c>
      <c r="T1415" s="104">
        <f t="shared" si="371"/>
        <v>0</v>
      </c>
      <c r="U1415" s="106">
        <v>0.91200000000000003</v>
      </c>
      <c r="V1415" s="104">
        <f t="shared" si="372"/>
        <v>2.7988252299363818</v>
      </c>
      <c r="W1415" s="106">
        <v>0</v>
      </c>
      <c r="X1415" s="104">
        <f t="shared" si="373"/>
        <v>0</v>
      </c>
      <c r="Y1415" s="106">
        <v>1.165</v>
      </c>
      <c r="Z1415" s="104">
        <f t="shared" si="374"/>
        <v>3.5752537202586456</v>
      </c>
      <c r="AA1415" s="106">
        <v>0</v>
      </c>
      <c r="AB1415" s="105">
        <f t="shared" si="375"/>
        <v>0</v>
      </c>
      <c r="AC1415" s="99">
        <f t="shared" si="377"/>
        <v>5.5860000000000003</v>
      </c>
      <c r="AD1415" s="105">
        <f t="shared" si="376"/>
        <v>17.142804533360341</v>
      </c>
    </row>
    <row r="1416" spans="1:30" x14ac:dyDescent="0.2">
      <c r="A1416" s="101">
        <v>40130</v>
      </c>
      <c r="B1416" s="250" t="s">
        <v>189</v>
      </c>
      <c r="C1416" s="106">
        <v>0</v>
      </c>
      <c r="D1416" s="104">
        <f t="shared" si="378"/>
        <v>0</v>
      </c>
      <c r="E1416" s="106">
        <v>0</v>
      </c>
      <c r="F1416" s="104">
        <f t="shared" si="364"/>
        <v>0</v>
      </c>
      <c r="G1416" s="106">
        <v>0</v>
      </c>
      <c r="H1416" s="104">
        <f t="shared" si="369"/>
        <v>0</v>
      </c>
      <c r="I1416" s="106">
        <v>0.79900000000000004</v>
      </c>
      <c r="J1416" s="104">
        <f t="shared" si="365"/>
        <v>2.4520409635078608</v>
      </c>
      <c r="K1416" s="106">
        <v>0</v>
      </c>
      <c r="L1416" s="104">
        <f t="shared" si="366"/>
        <v>0</v>
      </c>
      <c r="M1416" s="106">
        <v>0.89300000000000002</v>
      </c>
      <c r="N1416" s="104">
        <f t="shared" si="367"/>
        <v>2.7405163709793738</v>
      </c>
      <c r="O1416" s="106">
        <v>1.296</v>
      </c>
      <c r="P1416" s="104">
        <f t="shared" si="368"/>
        <v>3.9772779583306481</v>
      </c>
      <c r="Q1416" s="106">
        <v>0</v>
      </c>
      <c r="R1416" s="104">
        <f t="shared" si="370"/>
        <v>0</v>
      </c>
      <c r="S1416" s="106">
        <v>0</v>
      </c>
      <c r="T1416" s="104">
        <f t="shared" si="371"/>
        <v>0</v>
      </c>
      <c r="U1416" s="106">
        <v>0.68899999999999995</v>
      </c>
      <c r="V1416" s="104">
        <f t="shared" si="372"/>
        <v>2.1144633590199202</v>
      </c>
      <c r="W1416" s="106">
        <v>0</v>
      </c>
      <c r="X1416" s="104">
        <f t="shared" si="373"/>
        <v>0</v>
      </c>
      <c r="Y1416" s="106">
        <v>1.165</v>
      </c>
      <c r="Z1416" s="104">
        <f t="shared" si="374"/>
        <v>3.5752537202586456</v>
      </c>
      <c r="AA1416" s="106">
        <v>0</v>
      </c>
      <c r="AB1416" s="105">
        <f t="shared" si="375"/>
        <v>0</v>
      </c>
      <c r="AC1416" s="99">
        <f t="shared" si="377"/>
        <v>4.8420000000000005</v>
      </c>
      <c r="AD1416" s="105">
        <f t="shared" si="376"/>
        <v>14.859552372096452</v>
      </c>
    </row>
    <row r="1417" spans="1:30" x14ac:dyDescent="0.2">
      <c r="A1417" s="101">
        <v>40131</v>
      </c>
      <c r="B1417" s="250" t="s">
        <v>190</v>
      </c>
      <c r="C1417" s="106">
        <v>0</v>
      </c>
      <c r="D1417" s="104">
        <f t="shared" si="378"/>
        <v>0</v>
      </c>
      <c r="E1417" s="106">
        <v>0</v>
      </c>
      <c r="F1417" s="104">
        <f t="shared" si="364"/>
        <v>0</v>
      </c>
      <c r="G1417" s="106">
        <v>0</v>
      </c>
      <c r="H1417" s="104">
        <f t="shared" si="369"/>
        <v>0</v>
      </c>
      <c r="I1417" s="106">
        <v>0.80600000000000005</v>
      </c>
      <c r="J1417" s="104">
        <f t="shared" si="365"/>
        <v>2.4735231747025481</v>
      </c>
      <c r="K1417" s="106">
        <v>0</v>
      </c>
      <c r="L1417" s="104">
        <f t="shared" si="366"/>
        <v>0</v>
      </c>
      <c r="M1417" s="106">
        <v>0.41199999999999998</v>
      </c>
      <c r="N1417" s="104">
        <f t="shared" si="367"/>
        <v>1.2643815731730146</v>
      </c>
      <c r="O1417" s="106">
        <v>1.2929999999999999</v>
      </c>
      <c r="P1417" s="104">
        <f t="shared" si="368"/>
        <v>3.9680712963900677</v>
      </c>
      <c r="Q1417" s="106">
        <v>0</v>
      </c>
      <c r="R1417" s="104">
        <f t="shared" si="370"/>
        <v>0</v>
      </c>
      <c r="S1417" s="106">
        <v>0</v>
      </c>
      <c r="T1417" s="104">
        <f t="shared" si="371"/>
        <v>0</v>
      </c>
      <c r="U1417" s="106">
        <v>0.191</v>
      </c>
      <c r="V1417" s="104">
        <f t="shared" si="372"/>
        <v>0.58615747688360631</v>
      </c>
      <c r="W1417" s="106">
        <v>0</v>
      </c>
      <c r="X1417" s="104">
        <f t="shared" si="373"/>
        <v>0</v>
      </c>
      <c r="Y1417" s="106">
        <v>1.1659999999999999</v>
      </c>
      <c r="Z1417" s="104">
        <f t="shared" si="374"/>
        <v>3.5783226075721726</v>
      </c>
      <c r="AA1417" s="106">
        <v>0</v>
      </c>
      <c r="AB1417" s="105">
        <f t="shared" si="375"/>
        <v>0</v>
      </c>
      <c r="AC1417" s="99">
        <f t="shared" si="377"/>
        <v>3.8679999999999999</v>
      </c>
      <c r="AD1417" s="105">
        <f t="shared" si="376"/>
        <v>11.870456128721409</v>
      </c>
    </row>
    <row r="1418" spans="1:30" x14ac:dyDescent="0.2">
      <c r="A1418" s="101">
        <v>40132</v>
      </c>
      <c r="B1418" s="250" t="s">
        <v>191</v>
      </c>
      <c r="C1418" s="106">
        <v>0</v>
      </c>
      <c r="D1418" s="104">
        <f t="shared" si="378"/>
        <v>0</v>
      </c>
      <c r="E1418" s="106">
        <v>0</v>
      </c>
      <c r="F1418" s="104">
        <f t="shared" si="364"/>
        <v>0</v>
      </c>
      <c r="G1418" s="106">
        <v>0</v>
      </c>
      <c r="H1418" s="104">
        <f t="shared" si="369"/>
        <v>0</v>
      </c>
      <c r="I1418" s="106">
        <v>0.81200000000000006</v>
      </c>
      <c r="J1418" s="104">
        <f t="shared" si="365"/>
        <v>2.4919364985837085</v>
      </c>
      <c r="K1418" s="106">
        <v>0</v>
      </c>
      <c r="L1418" s="104">
        <f t="shared" si="366"/>
        <v>0</v>
      </c>
      <c r="M1418" s="106">
        <v>0.70299999999999996</v>
      </c>
      <c r="N1418" s="104">
        <f t="shared" si="367"/>
        <v>2.1574277814092944</v>
      </c>
      <c r="O1418" s="106">
        <v>1.083</v>
      </c>
      <c r="P1418" s="104">
        <f t="shared" si="368"/>
        <v>3.3236049605494538</v>
      </c>
      <c r="Q1418" s="106">
        <v>0</v>
      </c>
      <c r="R1418" s="104">
        <f t="shared" si="370"/>
        <v>0</v>
      </c>
      <c r="S1418" s="106">
        <v>0</v>
      </c>
      <c r="T1418" s="104">
        <f t="shared" si="371"/>
        <v>0</v>
      </c>
      <c r="U1418" s="106">
        <v>0</v>
      </c>
      <c r="V1418" s="104">
        <f t="shared" si="372"/>
        <v>0</v>
      </c>
      <c r="W1418" s="106">
        <v>0</v>
      </c>
      <c r="X1418" s="104">
        <f t="shared" si="373"/>
        <v>0</v>
      </c>
      <c r="Y1418" s="106">
        <v>1.1659999999999999</v>
      </c>
      <c r="Z1418" s="104">
        <f t="shared" si="374"/>
        <v>3.5783226075721726</v>
      </c>
      <c r="AA1418" s="106">
        <v>0</v>
      </c>
      <c r="AB1418" s="105">
        <f t="shared" si="375"/>
        <v>0</v>
      </c>
      <c r="AC1418" s="99">
        <f t="shared" si="377"/>
        <v>3.7639999999999998</v>
      </c>
      <c r="AD1418" s="105">
        <f t="shared" si="376"/>
        <v>11.551291848114628</v>
      </c>
    </row>
    <row r="1419" spans="1:30" x14ac:dyDescent="0.2">
      <c r="A1419" s="101">
        <v>40133</v>
      </c>
      <c r="B1419" s="250" t="s">
        <v>192</v>
      </c>
      <c r="C1419" s="106">
        <v>0</v>
      </c>
      <c r="D1419" s="104">
        <f t="shared" si="378"/>
        <v>0</v>
      </c>
      <c r="E1419" s="106">
        <v>0</v>
      </c>
      <c r="F1419" s="104">
        <f t="shared" si="364"/>
        <v>0</v>
      </c>
      <c r="G1419" s="106">
        <v>0</v>
      </c>
      <c r="H1419" s="104">
        <f t="shared" si="369"/>
        <v>0</v>
      </c>
      <c r="I1419" s="106">
        <v>0.80800000000000005</v>
      </c>
      <c r="J1419" s="104">
        <f t="shared" si="365"/>
        <v>2.4796609493296016</v>
      </c>
      <c r="K1419" s="106">
        <v>0</v>
      </c>
      <c r="L1419" s="104">
        <f t="shared" si="366"/>
        <v>0</v>
      </c>
      <c r="M1419" s="106">
        <v>1.431</v>
      </c>
      <c r="N1419" s="104">
        <f t="shared" si="367"/>
        <v>4.3915777456567575</v>
      </c>
      <c r="O1419" s="106">
        <v>0</v>
      </c>
      <c r="P1419" s="104">
        <f t="shared" si="368"/>
        <v>0</v>
      </c>
      <c r="Q1419" s="106">
        <v>0</v>
      </c>
      <c r="R1419" s="104">
        <f t="shared" si="370"/>
        <v>0</v>
      </c>
      <c r="S1419" s="106">
        <v>0</v>
      </c>
      <c r="T1419" s="104">
        <f t="shared" si="371"/>
        <v>0</v>
      </c>
      <c r="U1419" s="106">
        <v>0</v>
      </c>
      <c r="V1419" s="104">
        <f t="shared" si="372"/>
        <v>0</v>
      </c>
      <c r="W1419" s="106">
        <v>0</v>
      </c>
      <c r="X1419" s="104">
        <f t="shared" si="373"/>
        <v>0</v>
      </c>
      <c r="Y1419" s="106">
        <v>1.1659999999999999</v>
      </c>
      <c r="Z1419" s="104">
        <f t="shared" si="374"/>
        <v>3.5783226075721726</v>
      </c>
      <c r="AA1419" s="106">
        <v>0</v>
      </c>
      <c r="AB1419" s="105">
        <f t="shared" si="375"/>
        <v>0</v>
      </c>
      <c r="AC1419" s="99">
        <f t="shared" si="377"/>
        <v>3.4049999999999998</v>
      </c>
      <c r="AD1419" s="105">
        <f t="shared" si="376"/>
        <v>10.449561302558532</v>
      </c>
    </row>
    <row r="1420" spans="1:30" x14ac:dyDescent="0.2">
      <c r="A1420" s="101">
        <v>40134</v>
      </c>
      <c r="B1420" s="250" t="s">
        <v>193</v>
      </c>
      <c r="C1420" s="106">
        <v>0</v>
      </c>
      <c r="D1420" s="104">
        <f t="shared" si="378"/>
        <v>0</v>
      </c>
      <c r="E1420" s="106">
        <v>0</v>
      </c>
      <c r="F1420" s="104">
        <f t="shared" ref="F1420:F1483" si="379">E1420*1000000/325851</f>
        <v>0</v>
      </c>
      <c r="G1420" s="106">
        <v>0</v>
      </c>
      <c r="H1420" s="104">
        <f t="shared" si="369"/>
        <v>0</v>
      </c>
      <c r="I1420" s="106">
        <v>0.79900000000000004</v>
      </c>
      <c r="J1420" s="104">
        <f t="shared" ref="J1420:J1483" si="380">I1420*1000000/325851</f>
        <v>2.4520409635078608</v>
      </c>
      <c r="K1420" s="106">
        <v>0</v>
      </c>
      <c r="L1420" s="104">
        <f t="shared" ref="L1420:L1483" si="381">K1420*1000000/325851</f>
        <v>0</v>
      </c>
      <c r="M1420" s="106">
        <v>1.4079999999999999</v>
      </c>
      <c r="N1420" s="104">
        <f t="shared" ref="N1420:N1483" si="382">M1420*1000000/325851</f>
        <v>4.3209933374456426</v>
      </c>
      <c r="O1420" s="106">
        <v>0</v>
      </c>
      <c r="P1420" s="104">
        <f t="shared" ref="P1420:P1483" si="383">O1420*1000000/325851</f>
        <v>0</v>
      </c>
      <c r="Q1420" s="106">
        <v>0</v>
      </c>
      <c r="R1420" s="104">
        <f t="shared" si="370"/>
        <v>0</v>
      </c>
      <c r="S1420" s="106">
        <v>0</v>
      </c>
      <c r="T1420" s="104">
        <f t="shared" si="371"/>
        <v>0</v>
      </c>
      <c r="U1420" s="106">
        <v>0</v>
      </c>
      <c r="V1420" s="104">
        <f t="shared" si="372"/>
        <v>0</v>
      </c>
      <c r="W1420" s="106">
        <v>0</v>
      </c>
      <c r="X1420" s="104">
        <f t="shared" si="373"/>
        <v>0</v>
      </c>
      <c r="Y1420" s="106">
        <v>1.165</v>
      </c>
      <c r="Z1420" s="104">
        <f t="shared" si="374"/>
        <v>3.5752537202586456</v>
      </c>
      <c r="AA1420" s="106">
        <v>0</v>
      </c>
      <c r="AB1420" s="105">
        <f t="shared" si="375"/>
        <v>0</v>
      </c>
      <c r="AC1420" s="99">
        <f t="shared" si="377"/>
        <v>3.3719999999999999</v>
      </c>
      <c r="AD1420" s="105">
        <f t="shared" si="376"/>
        <v>10.348288021212149</v>
      </c>
    </row>
    <row r="1421" spans="1:30" x14ac:dyDescent="0.2">
      <c r="A1421" s="101">
        <v>40135</v>
      </c>
      <c r="B1421" s="250" t="s">
        <v>194</v>
      </c>
      <c r="C1421" s="106">
        <v>0</v>
      </c>
      <c r="D1421" s="104">
        <f t="shared" si="378"/>
        <v>0</v>
      </c>
      <c r="E1421" s="106">
        <v>0</v>
      </c>
      <c r="F1421" s="104">
        <f t="shared" si="379"/>
        <v>0</v>
      </c>
      <c r="G1421" s="106">
        <v>0</v>
      </c>
      <c r="H1421" s="104">
        <f t="shared" ref="H1421:H1484" si="384">G1421*1000000/325851</f>
        <v>0</v>
      </c>
      <c r="I1421" s="106">
        <v>0.79500000000000004</v>
      </c>
      <c r="J1421" s="104">
        <f t="shared" si="380"/>
        <v>2.4397654142537539</v>
      </c>
      <c r="K1421" s="106">
        <v>0</v>
      </c>
      <c r="L1421" s="104">
        <f t="shared" si="381"/>
        <v>0</v>
      </c>
      <c r="M1421" s="106">
        <v>1.3979999999999999</v>
      </c>
      <c r="N1421" s="104">
        <f t="shared" si="382"/>
        <v>4.2903044643103749</v>
      </c>
      <c r="O1421" s="106">
        <v>0</v>
      </c>
      <c r="P1421" s="104">
        <f t="shared" si="383"/>
        <v>0</v>
      </c>
      <c r="Q1421" s="106">
        <v>0</v>
      </c>
      <c r="R1421" s="104">
        <f t="shared" ref="R1421:R1484" si="385">Q1421*1000000/325851</f>
        <v>0</v>
      </c>
      <c r="S1421" s="106">
        <v>0</v>
      </c>
      <c r="T1421" s="104">
        <f t="shared" ref="T1421:T1484" si="386">S1421*1000000/325851</f>
        <v>0</v>
      </c>
      <c r="U1421" s="106">
        <v>0</v>
      </c>
      <c r="V1421" s="104">
        <f t="shared" ref="V1421:V1484" si="387">U1421*1000000/325851</f>
        <v>0</v>
      </c>
      <c r="W1421" s="106">
        <v>0</v>
      </c>
      <c r="X1421" s="104">
        <f t="shared" ref="X1421:X1484" si="388">W1421*1000000/325851</f>
        <v>0</v>
      </c>
      <c r="Y1421" s="106">
        <v>1.167</v>
      </c>
      <c r="Z1421" s="104">
        <f t="shared" ref="Z1421:Z1484" si="389">Y1421*1000000/325851</f>
        <v>3.5813914948856991</v>
      </c>
      <c r="AA1421" s="106">
        <v>0</v>
      </c>
      <c r="AB1421" s="105">
        <f t="shared" ref="AB1421:AB1484" si="390">AA1421*1000000/325851</f>
        <v>0</v>
      </c>
      <c r="AC1421" s="99">
        <f t="shared" si="377"/>
        <v>3.3600000000000003</v>
      </c>
      <c r="AD1421" s="105">
        <f t="shared" ref="AD1421:AD1484" si="391">AC1421*1000000/325851</f>
        <v>10.311461373449831</v>
      </c>
    </row>
    <row r="1422" spans="1:30" x14ac:dyDescent="0.2">
      <c r="A1422" s="101">
        <v>40136</v>
      </c>
      <c r="B1422" s="250" t="s">
        <v>195</v>
      </c>
      <c r="C1422" s="106">
        <v>0</v>
      </c>
      <c r="D1422" s="104">
        <f t="shared" si="378"/>
        <v>0</v>
      </c>
      <c r="E1422" s="106">
        <v>0</v>
      </c>
      <c r="F1422" s="104">
        <f t="shared" si="379"/>
        <v>0</v>
      </c>
      <c r="G1422" s="106">
        <v>0</v>
      </c>
      <c r="H1422" s="104">
        <f t="shared" si="384"/>
        <v>0</v>
      </c>
      <c r="I1422" s="106">
        <v>0.79500000000000004</v>
      </c>
      <c r="J1422" s="104">
        <f t="shared" si="380"/>
        <v>2.4397654142537539</v>
      </c>
      <c r="K1422" s="106">
        <v>0</v>
      </c>
      <c r="L1422" s="104">
        <f t="shared" si="381"/>
        <v>0</v>
      </c>
      <c r="M1422" s="106">
        <v>1.393</v>
      </c>
      <c r="N1422" s="104">
        <f t="shared" si="382"/>
        <v>4.2749600277427415</v>
      </c>
      <c r="O1422" s="106">
        <v>0</v>
      </c>
      <c r="P1422" s="104">
        <f t="shared" si="383"/>
        <v>0</v>
      </c>
      <c r="Q1422" s="106">
        <v>2E-3</v>
      </c>
      <c r="R1422" s="104">
        <f t="shared" si="385"/>
        <v>6.1377746270534694E-3</v>
      </c>
      <c r="S1422" s="106">
        <v>0</v>
      </c>
      <c r="T1422" s="104">
        <f t="shared" si="386"/>
        <v>0</v>
      </c>
      <c r="U1422" s="106">
        <v>0</v>
      </c>
      <c r="V1422" s="104">
        <f t="shared" si="387"/>
        <v>0</v>
      </c>
      <c r="W1422" s="106">
        <v>0</v>
      </c>
      <c r="X1422" s="104">
        <f t="shared" si="388"/>
        <v>0</v>
      </c>
      <c r="Y1422" s="106">
        <v>1.167</v>
      </c>
      <c r="Z1422" s="104">
        <f t="shared" si="389"/>
        <v>3.5813914948856991</v>
      </c>
      <c r="AA1422" s="106">
        <v>0</v>
      </c>
      <c r="AB1422" s="105">
        <f t="shared" si="390"/>
        <v>0</v>
      </c>
      <c r="AC1422" s="99">
        <f t="shared" ref="AC1422:AC1485" si="392">C1422+E1422+G1422+I1422+K1422+M1422+O1422+Q1422+S1422+U1422+W1422+Y1422+AA1422</f>
        <v>3.3570000000000002</v>
      </c>
      <c r="AD1422" s="105">
        <f t="shared" si="391"/>
        <v>10.302254711509248</v>
      </c>
    </row>
    <row r="1423" spans="1:30" x14ac:dyDescent="0.2">
      <c r="A1423" s="101">
        <v>40137</v>
      </c>
      <c r="B1423" s="250" t="s">
        <v>196</v>
      </c>
      <c r="C1423" s="106">
        <v>0</v>
      </c>
      <c r="D1423" s="104">
        <f t="shared" si="378"/>
        <v>0</v>
      </c>
      <c r="E1423" s="106">
        <v>0</v>
      </c>
      <c r="F1423" s="104">
        <f t="shared" si="379"/>
        <v>0</v>
      </c>
      <c r="G1423" s="106">
        <v>0</v>
      </c>
      <c r="H1423" s="104">
        <f t="shared" si="384"/>
        <v>0</v>
      </c>
      <c r="I1423" s="106">
        <v>0.79400000000000004</v>
      </c>
      <c r="J1423" s="104">
        <f t="shared" si="380"/>
        <v>2.4366965269402274</v>
      </c>
      <c r="K1423" s="106">
        <v>0</v>
      </c>
      <c r="L1423" s="104">
        <f t="shared" si="381"/>
        <v>0</v>
      </c>
      <c r="M1423" s="106">
        <v>1.389</v>
      </c>
      <c r="N1423" s="104">
        <f t="shared" si="382"/>
        <v>4.2626844784886346</v>
      </c>
      <c r="O1423" s="106">
        <v>0</v>
      </c>
      <c r="P1423" s="104">
        <f t="shared" si="383"/>
        <v>0</v>
      </c>
      <c r="Q1423" s="106">
        <v>0</v>
      </c>
      <c r="R1423" s="104">
        <f t="shared" si="385"/>
        <v>0</v>
      </c>
      <c r="S1423" s="106">
        <v>0</v>
      </c>
      <c r="T1423" s="104">
        <f t="shared" si="386"/>
        <v>0</v>
      </c>
      <c r="U1423" s="106">
        <v>0</v>
      </c>
      <c r="V1423" s="104">
        <f t="shared" si="387"/>
        <v>0</v>
      </c>
      <c r="W1423" s="106">
        <v>0</v>
      </c>
      <c r="X1423" s="104">
        <f t="shared" si="388"/>
        <v>0</v>
      </c>
      <c r="Y1423" s="106">
        <v>1.171</v>
      </c>
      <c r="Z1423" s="104">
        <f t="shared" si="389"/>
        <v>3.5936670441398064</v>
      </c>
      <c r="AA1423" s="106">
        <v>0</v>
      </c>
      <c r="AB1423" s="105">
        <f t="shared" si="390"/>
        <v>0</v>
      </c>
      <c r="AC1423" s="99">
        <f t="shared" si="392"/>
        <v>3.3540000000000001</v>
      </c>
      <c r="AD1423" s="105">
        <f t="shared" si="391"/>
        <v>10.293048049568668</v>
      </c>
    </row>
    <row r="1424" spans="1:30" x14ac:dyDescent="0.2">
      <c r="A1424" s="101">
        <v>40138</v>
      </c>
      <c r="B1424" s="250" t="s">
        <v>197</v>
      </c>
      <c r="C1424" s="106">
        <v>0</v>
      </c>
      <c r="D1424" s="104">
        <f t="shared" si="378"/>
        <v>0</v>
      </c>
      <c r="E1424" s="106">
        <v>0</v>
      </c>
      <c r="F1424" s="104">
        <f t="shared" si="379"/>
        <v>0</v>
      </c>
      <c r="G1424" s="106">
        <v>0</v>
      </c>
      <c r="H1424" s="104">
        <f t="shared" si="384"/>
        <v>0</v>
      </c>
      <c r="I1424" s="106">
        <v>0.79400000000000004</v>
      </c>
      <c r="J1424" s="104">
        <f t="shared" si="380"/>
        <v>2.4366965269402274</v>
      </c>
      <c r="K1424" s="106">
        <v>0</v>
      </c>
      <c r="L1424" s="104">
        <f t="shared" si="381"/>
        <v>0</v>
      </c>
      <c r="M1424" s="106">
        <v>1.39</v>
      </c>
      <c r="N1424" s="104">
        <f t="shared" si="382"/>
        <v>4.2657533658021611</v>
      </c>
      <c r="O1424" s="106">
        <v>0</v>
      </c>
      <c r="P1424" s="104">
        <f t="shared" si="383"/>
        <v>0</v>
      </c>
      <c r="Q1424" s="106">
        <v>0</v>
      </c>
      <c r="R1424" s="104">
        <f t="shared" si="385"/>
        <v>0</v>
      </c>
      <c r="S1424" s="106">
        <v>0</v>
      </c>
      <c r="T1424" s="104">
        <f t="shared" si="386"/>
        <v>0</v>
      </c>
      <c r="U1424" s="106">
        <v>0.35</v>
      </c>
      <c r="V1424" s="104">
        <f t="shared" si="387"/>
        <v>1.0741105597343572</v>
      </c>
      <c r="W1424" s="106">
        <v>0</v>
      </c>
      <c r="X1424" s="104">
        <f t="shared" si="388"/>
        <v>0</v>
      </c>
      <c r="Y1424" s="106">
        <v>1.171</v>
      </c>
      <c r="Z1424" s="104">
        <f t="shared" si="389"/>
        <v>3.5936670441398064</v>
      </c>
      <c r="AA1424" s="106">
        <v>0</v>
      </c>
      <c r="AB1424" s="105">
        <f t="shared" si="390"/>
        <v>0</v>
      </c>
      <c r="AC1424" s="99">
        <f t="shared" si="392"/>
        <v>3.7050000000000001</v>
      </c>
      <c r="AD1424" s="105">
        <f t="shared" si="391"/>
        <v>11.370227496616552</v>
      </c>
    </row>
    <row r="1425" spans="1:30" x14ac:dyDescent="0.2">
      <c r="A1425" s="101">
        <v>40139</v>
      </c>
      <c r="B1425" s="250" t="s">
        <v>198</v>
      </c>
      <c r="C1425" s="106">
        <v>0</v>
      </c>
      <c r="D1425" s="104">
        <f t="shared" si="378"/>
        <v>0</v>
      </c>
      <c r="E1425" s="106">
        <v>0</v>
      </c>
      <c r="F1425" s="104">
        <f t="shared" si="379"/>
        <v>0</v>
      </c>
      <c r="G1425" s="106">
        <v>0</v>
      </c>
      <c r="H1425" s="104">
        <f t="shared" si="384"/>
        <v>0</v>
      </c>
      <c r="I1425" s="106">
        <v>0.79500000000000004</v>
      </c>
      <c r="J1425" s="104">
        <f t="shared" si="380"/>
        <v>2.4397654142537539</v>
      </c>
      <c r="K1425" s="106">
        <v>0</v>
      </c>
      <c r="L1425" s="104">
        <f t="shared" si="381"/>
        <v>0</v>
      </c>
      <c r="M1425" s="106">
        <v>1.389</v>
      </c>
      <c r="N1425" s="104">
        <f t="shared" si="382"/>
        <v>4.2626844784886346</v>
      </c>
      <c r="O1425" s="106">
        <v>0</v>
      </c>
      <c r="P1425" s="104">
        <f t="shared" si="383"/>
        <v>0</v>
      </c>
      <c r="Q1425" s="106">
        <v>0</v>
      </c>
      <c r="R1425" s="104">
        <f t="shared" si="385"/>
        <v>0</v>
      </c>
      <c r="S1425" s="106">
        <v>0</v>
      </c>
      <c r="T1425" s="104">
        <f t="shared" si="386"/>
        <v>0</v>
      </c>
      <c r="U1425" s="106">
        <v>0.29599999999999999</v>
      </c>
      <c r="V1425" s="104">
        <f t="shared" si="387"/>
        <v>0.90839064480391341</v>
      </c>
      <c r="W1425" s="106">
        <v>0</v>
      </c>
      <c r="X1425" s="104">
        <f t="shared" si="388"/>
        <v>0</v>
      </c>
      <c r="Y1425" s="106">
        <v>1.171</v>
      </c>
      <c r="Z1425" s="104">
        <f t="shared" si="389"/>
        <v>3.5936670441398064</v>
      </c>
      <c r="AA1425" s="106">
        <v>0</v>
      </c>
      <c r="AB1425" s="105">
        <f t="shared" si="390"/>
        <v>0</v>
      </c>
      <c r="AC1425" s="99">
        <f t="shared" si="392"/>
        <v>3.6509999999999998</v>
      </c>
      <c r="AD1425" s="105">
        <f t="shared" si="391"/>
        <v>11.204507581686109</v>
      </c>
    </row>
    <row r="1426" spans="1:30" x14ac:dyDescent="0.2">
      <c r="A1426" s="101">
        <v>40140</v>
      </c>
      <c r="B1426" s="250" t="s">
        <v>199</v>
      </c>
      <c r="C1426" s="106">
        <v>0.95499999999999996</v>
      </c>
      <c r="D1426" s="104">
        <f t="shared" si="378"/>
        <v>2.9307873844180317</v>
      </c>
      <c r="E1426" s="106">
        <v>0</v>
      </c>
      <c r="F1426" s="104">
        <f t="shared" si="379"/>
        <v>0</v>
      </c>
      <c r="G1426" s="106">
        <v>0</v>
      </c>
      <c r="H1426" s="104">
        <f t="shared" si="384"/>
        <v>0</v>
      </c>
      <c r="I1426" s="106">
        <v>0.79600000000000004</v>
      </c>
      <c r="J1426" s="104">
        <f t="shared" si="380"/>
        <v>2.4428343015672809</v>
      </c>
      <c r="K1426" s="106">
        <v>0</v>
      </c>
      <c r="L1426" s="104">
        <f t="shared" si="381"/>
        <v>0</v>
      </c>
      <c r="M1426" s="106">
        <v>1.387</v>
      </c>
      <c r="N1426" s="104">
        <f t="shared" si="382"/>
        <v>4.2565467038615807</v>
      </c>
      <c r="O1426" s="106">
        <v>0</v>
      </c>
      <c r="P1426" s="104">
        <f t="shared" si="383"/>
        <v>0</v>
      </c>
      <c r="Q1426" s="106">
        <v>0.66200000000000003</v>
      </c>
      <c r="R1426" s="104">
        <f t="shared" si="385"/>
        <v>2.0316034015546984</v>
      </c>
      <c r="S1426" s="106">
        <v>0</v>
      </c>
      <c r="T1426" s="104">
        <f t="shared" si="386"/>
        <v>0</v>
      </c>
      <c r="U1426" s="106">
        <v>0</v>
      </c>
      <c r="V1426" s="104">
        <f t="shared" si="387"/>
        <v>0</v>
      </c>
      <c r="W1426" s="106">
        <v>0</v>
      </c>
      <c r="X1426" s="104">
        <f t="shared" si="388"/>
        <v>0</v>
      </c>
      <c r="Y1426" s="106">
        <v>1.1659999999999999</v>
      </c>
      <c r="Z1426" s="104">
        <f t="shared" si="389"/>
        <v>3.5783226075721726</v>
      </c>
      <c r="AA1426" s="106">
        <v>0</v>
      </c>
      <c r="AB1426" s="105">
        <f t="shared" si="390"/>
        <v>0</v>
      </c>
      <c r="AC1426" s="99">
        <f t="shared" si="392"/>
        <v>4.9659999999999993</v>
      </c>
      <c r="AD1426" s="105">
        <f t="shared" si="391"/>
        <v>15.240094398973762</v>
      </c>
    </row>
    <row r="1427" spans="1:30" x14ac:dyDescent="0.2">
      <c r="A1427" s="101">
        <v>40141</v>
      </c>
      <c r="B1427" s="250" t="s">
        <v>200</v>
      </c>
      <c r="C1427" s="106">
        <v>0.91100000000000003</v>
      </c>
      <c r="D1427" s="104">
        <f t="shared" si="378"/>
        <v>2.7957563426228553</v>
      </c>
      <c r="E1427" s="106">
        <v>0</v>
      </c>
      <c r="F1427" s="104">
        <f t="shared" si="379"/>
        <v>0</v>
      </c>
      <c r="G1427" s="106">
        <v>0</v>
      </c>
      <c r="H1427" s="104">
        <f t="shared" si="384"/>
        <v>0</v>
      </c>
      <c r="I1427" s="106">
        <v>0.60199999999999998</v>
      </c>
      <c r="J1427" s="104">
        <f t="shared" si="380"/>
        <v>1.8474701627430943</v>
      </c>
      <c r="K1427" s="106">
        <v>0</v>
      </c>
      <c r="L1427" s="104">
        <f t="shared" si="381"/>
        <v>0</v>
      </c>
      <c r="M1427" s="106">
        <v>1.395</v>
      </c>
      <c r="N1427" s="104">
        <f t="shared" si="382"/>
        <v>4.2810978023697945</v>
      </c>
      <c r="O1427" s="106">
        <v>0</v>
      </c>
      <c r="P1427" s="104">
        <f t="shared" si="383"/>
        <v>0</v>
      </c>
      <c r="Q1427" s="106">
        <v>0.80800000000000005</v>
      </c>
      <c r="R1427" s="104">
        <f t="shared" si="385"/>
        <v>2.4796609493296016</v>
      </c>
      <c r="S1427" s="106">
        <v>0</v>
      </c>
      <c r="T1427" s="104">
        <f t="shared" si="386"/>
        <v>0</v>
      </c>
      <c r="U1427" s="106">
        <v>0</v>
      </c>
      <c r="V1427" s="104">
        <f t="shared" si="387"/>
        <v>0</v>
      </c>
      <c r="W1427" s="106">
        <v>0</v>
      </c>
      <c r="X1427" s="104">
        <f t="shared" si="388"/>
        <v>0</v>
      </c>
      <c r="Y1427" s="106">
        <v>1.167</v>
      </c>
      <c r="Z1427" s="104">
        <f t="shared" si="389"/>
        <v>3.5813914948856991</v>
      </c>
      <c r="AA1427" s="106">
        <v>0</v>
      </c>
      <c r="AB1427" s="105">
        <f t="shared" si="390"/>
        <v>0</v>
      </c>
      <c r="AC1427" s="99">
        <f t="shared" si="392"/>
        <v>4.883</v>
      </c>
      <c r="AD1427" s="105">
        <f t="shared" si="391"/>
        <v>14.985376751951046</v>
      </c>
    </row>
    <row r="1428" spans="1:30" x14ac:dyDescent="0.2">
      <c r="A1428" s="101">
        <v>40142</v>
      </c>
      <c r="B1428" s="250" t="s">
        <v>201</v>
      </c>
      <c r="C1428" s="106">
        <v>0</v>
      </c>
      <c r="D1428" s="104">
        <f t="shared" si="378"/>
        <v>0</v>
      </c>
      <c r="E1428" s="106">
        <v>0</v>
      </c>
      <c r="F1428" s="104">
        <f t="shared" si="379"/>
        <v>0</v>
      </c>
      <c r="G1428" s="106">
        <v>0</v>
      </c>
      <c r="H1428" s="104">
        <f t="shared" si="384"/>
        <v>0</v>
      </c>
      <c r="I1428" s="106">
        <v>0.81100000000000005</v>
      </c>
      <c r="J1428" s="104">
        <f t="shared" si="380"/>
        <v>2.488867611270182</v>
      </c>
      <c r="K1428" s="106">
        <v>0</v>
      </c>
      <c r="L1428" s="104">
        <f t="shared" si="381"/>
        <v>0</v>
      </c>
      <c r="M1428" s="106">
        <v>1.393</v>
      </c>
      <c r="N1428" s="104">
        <f t="shared" si="382"/>
        <v>4.2749600277427415</v>
      </c>
      <c r="O1428" s="106">
        <v>0.752</v>
      </c>
      <c r="P1428" s="104">
        <f t="shared" si="383"/>
        <v>2.3078032597721045</v>
      </c>
      <c r="Q1428" s="106">
        <v>0</v>
      </c>
      <c r="R1428" s="104">
        <f t="shared" si="385"/>
        <v>0</v>
      </c>
      <c r="S1428" s="106">
        <v>0</v>
      </c>
      <c r="T1428" s="104">
        <f t="shared" si="386"/>
        <v>0</v>
      </c>
      <c r="U1428" s="106">
        <v>0.80300000000000005</v>
      </c>
      <c r="V1428" s="104">
        <f t="shared" si="387"/>
        <v>2.4643165127619677</v>
      </c>
      <c r="W1428" s="106">
        <v>0.59399999999999997</v>
      </c>
      <c r="X1428" s="104">
        <f t="shared" si="388"/>
        <v>1.8229190642348803</v>
      </c>
      <c r="Y1428" s="106">
        <v>1.1619999999999999</v>
      </c>
      <c r="Z1428" s="104">
        <f t="shared" si="389"/>
        <v>3.5660470583180657</v>
      </c>
      <c r="AA1428" s="106">
        <v>0</v>
      </c>
      <c r="AB1428" s="105">
        <f t="shared" si="390"/>
        <v>0</v>
      </c>
      <c r="AC1428" s="99">
        <f t="shared" si="392"/>
        <v>5.5150000000000006</v>
      </c>
      <c r="AD1428" s="105">
        <f t="shared" si="391"/>
        <v>16.924913534099943</v>
      </c>
    </row>
    <row r="1429" spans="1:30" x14ac:dyDescent="0.2">
      <c r="A1429" s="101">
        <v>40143</v>
      </c>
      <c r="B1429" s="250" t="s">
        <v>202</v>
      </c>
      <c r="C1429" s="106">
        <v>0</v>
      </c>
      <c r="D1429" s="104">
        <f t="shared" si="378"/>
        <v>0</v>
      </c>
      <c r="E1429" s="106">
        <v>0</v>
      </c>
      <c r="F1429" s="104">
        <f t="shared" si="379"/>
        <v>0</v>
      </c>
      <c r="G1429" s="106">
        <v>0</v>
      </c>
      <c r="H1429" s="104">
        <f t="shared" si="384"/>
        <v>0</v>
      </c>
      <c r="I1429" s="106">
        <v>0.80800000000000005</v>
      </c>
      <c r="J1429" s="104">
        <f t="shared" si="380"/>
        <v>2.4796609493296016</v>
      </c>
      <c r="K1429" s="106">
        <v>0</v>
      </c>
      <c r="L1429" s="104">
        <f t="shared" si="381"/>
        <v>0</v>
      </c>
      <c r="M1429" s="106">
        <v>0.60399999999999998</v>
      </c>
      <c r="N1429" s="104">
        <f t="shared" si="382"/>
        <v>1.8536079373701477</v>
      </c>
      <c r="O1429" s="106">
        <v>1.3140000000000001</v>
      </c>
      <c r="P1429" s="104">
        <f t="shared" si="383"/>
        <v>4.0325179299741292</v>
      </c>
      <c r="Q1429" s="106">
        <v>0</v>
      </c>
      <c r="R1429" s="104">
        <f t="shared" si="385"/>
        <v>0</v>
      </c>
      <c r="S1429" s="106">
        <v>0</v>
      </c>
      <c r="T1429" s="104">
        <f t="shared" si="386"/>
        <v>0</v>
      </c>
      <c r="U1429" s="106">
        <v>1.153</v>
      </c>
      <c r="V1429" s="104">
        <f t="shared" si="387"/>
        <v>3.5384270724963249</v>
      </c>
      <c r="W1429" s="106">
        <v>0.373</v>
      </c>
      <c r="X1429" s="104">
        <f t="shared" si="388"/>
        <v>1.1446949679454721</v>
      </c>
      <c r="Y1429" s="106">
        <v>1.163</v>
      </c>
      <c r="Z1429" s="104">
        <f t="shared" si="389"/>
        <v>3.5691159456315922</v>
      </c>
      <c r="AA1429" s="106">
        <v>0</v>
      </c>
      <c r="AB1429" s="105">
        <f t="shared" si="390"/>
        <v>0</v>
      </c>
      <c r="AC1429" s="99">
        <f t="shared" si="392"/>
        <v>5.415</v>
      </c>
      <c r="AD1429" s="105">
        <f t="shared" si="391"/>
        <v>16.618024802747268</v>
      </c>
    </row>
    <row r="1430" spans="1:30" x14ac:dyDescent="0.2">
      <c r="A1430" s="101">
        <v>40144</v>
      </c>
      <c r="B1430" s="250" t="s">
        <v>203</v>
      </c>
      <c r="C1430" s="106">
        <v>0</v>
      </c>
      <c r="D1430" s="104">
        <f t="shared" si="378"/>
        <v>0</v>
      </c>
      <c r="E1430" s="106">
        <v>0</v>
      </c>
      <c r="F1430" s="104">
        <f t="shared" si="379"/>
        <v>0</v>
      </c>
      <c r="G1430" s="106">
        <v>0</v>
      </c>
      <c r="H1430" s="104">
        <f t="shared" si="384"/>
        <v>0</v>
      </c>
      <c r="I1430" s="106">
        <v>0.83</v>
      </c>
      <c r="J1430" s="104">
        <f t="shared" si="380"/>
        <v>2.5471764702271895</v>
      </c>
      <c r="K1430" s="106">
        <v>0</v>
      </c>
      <c r="L1430" s="104">
        <f t="shared" si="381"/>
        <v>0</v>
      </c>
      <c r="M1430" s="106">
        <v>0</v>
      </c>
      <c r="N1430" s="104">
        <f t="shared" si="382"/>
        <v>0</v>
      </c>
      <c r="O1430" s="106">
        <v>1.3240000000000001</v>
      </c>
      <c r="P1430" s="104">
        <f t="shared" si="383"/>
        <v>4.0632068031093969</v>
      </c>
      <c r="Q1430" s="106">
        <v>0</v>
      </c>
      <c r="R1430" s="104">
        <f t="shared" si="385"/>
        <v>0</v>
      </c>
      <c r="S1430" s="106">
        <v>0</v>
      </c>
      <c r="T1430" s="104">
        <f t="shared" si="386"/>
        <v>0</v>
      </c>
      <c r="U1430" s="106">
        <v>0</v>
      </c>
      <c r="V1430" s="104">
        <f t="shared" si="387"/>
        <v>0</v>
      </c>
      <c r="W1430" s="106">
        <v>0</v>
      </c>
      <c r="X1430" s="104">
        <f t="shared" si="388"/>
        <v>0</v>
      </c>
      <c r="Y1430" s="106">
        <v>1.167</v>
      </c>
      <c r="Z1430" s="104">
        <f t="shared" si="389"/>
        <v>3.5813914948856991</v>
      </c>
      <c r="AA1430" s="106">
        <v>0</v>
      </c>
      <c r="AB1430" s="105">
        <f t="shared" si="390"/>
        <v>0</v>
      </c>
      <c r="AC1430" s="99">
        <f t="shared" si="392"/>
        <v>3.3209999999999997</v>
      </c>
      <c r="AD1430" s="105">
        <f t="shared" si="391"/>
        <v>10.191774768222285</v>
      </c>
    </row>
    <row r="1431" spans="1:30" x14ac:dyDescent="0.2">
      <c r="A1431" s="101">
        <v>40145</v>
      </c>
      <c r="B1431" s="250" t="s">
        <v>204</v>
      </c>
      <c r="C1431" s="106">
        <v>0</v>
      </c>
      <c r="D1431" s="104">
        <f t="shared" si="378"/>
        <v>0</v>
      </c>
      <c r="E1431" s="106">
        <v>0</v>
      </c>
      <c r="F1431" s="104">
        <f t="shared" si="379"/>
        <v>0</v>
      </c>
      <c r="G1431" s="106">
        <v>0</v>
      </c>
      <c r="H1431" s="104">
        <f t="shared" si="384"/>
        <v>0</v>
      </c>
      <c r="I1431" s="106">
        <v>0.84199999999999997</v>
      </c>
      <c r="J1431" s="104">
        <f t="shared" si="380"/>
        <v>2.5840031179895107</v>
      </c>
      <c r="K1431" s="106">
        <v>0.187</v>
      </c>
      <c r="L1431" s="104">
        <f t="shared" si="381"/>
        <v>0.57388192762949941</v>
      </c>
      <c r="M1431" s="106">
        <v>0.48499999999999999</v>
      </c>
      <c r="N1431" s="104">
        <f t="shared" si="382"/>
        <v>1.4884103470604664</v>
      </c>
      <c r="O1431" s="106">
        <v>0.47199999999999998</v>
      </c>
      <c r="P1431" s="104">
        <f t="shared" si="383"/>
        <v>1.4485148119846187</v>
      </c>
      <c r="Q1431" s="106">
        <v>0</v>
      </c>
      <c r="R1431" s="104">
        <f t="shared" si="385"/>
        <v>0</v>
      </c>
      <c r="S1431" s="106">
        <v>0</v>
      </c>
      <c r="T1431" s="104">
        <f t="shared" si="386"/>
        <v>0</v>
      </c>
      <c r="U1431" s="106">
        <v>0</v>
      </c>
      <c r="V1431" s="104">
        <f t="shared" si="387"/>
        <v>0</v>
      </c>
      <c r="W1431" s="106">
        <v>0</v>
      </c>
      <c r="X1431" s="104">
        <f t="shared" si="388"/>
        <v>0</v>
      </c>
      <c r="Y1431" s="106">
        <v>1.1679999999999999</v>
      </c>
      <c r="Z1431" s="104">
        <f t="shared" si="389"/>
        <v>3.584460382199226</v>
      </c>
      <c r="AA1431" s="106">
        <v>0</v>
      </c>
      <c r="AB1431" s="105">
        <f t="shared" si="390"/>
        <v>0</v>
      </c>
      <c r="AC1431" s="99">
        <f t="shared" si="392"/>
        <v>3.1539999999999999</v>
      </c>
      <c r="AD1431" s="105">
        <f t="shared" si="391"/>
        <v>9.6792705868633213</v>
      </c>
    </row>
    <row r="1432" spans="1:30" x14ac:dyDescent="0.2">
      <c r="A1432" s="101">
        <v>40146</v>
      </c>
      <c r="B1432" s="250" t="s">
        <v>205</v>
      </c>
      <c r="C1432" s="106">
        <v>0</v>
      </c>
      <c r="D1432" s="104">
        <f t="shared" si="378"/>
        <v>0</v>
      </c>
      <c r="E1432" s="106">
        <v>0</v>
      </c>
      <c r="F1432" s="104">
        <f t="shared" si="379"/>
        <v>0</v>
      </c>
      <c r="G1432" s="106">
        <v>0</v>
      </c>
      <c r="H1432" s="104">
        <f t="shared" si="384"/>
        <v>0</v>
      </c>
      <c r="I1432" s="106">
        <v>0.83</v>
      </c>
      <c r="J1432" s="104">
        <f t="shared" si="380"/>
        <v>2.5471764702271895</v>
      </c>
      <c r="K1432" s="106">
        <v>0</v>
      </c>
      <c r="L1432" s="104">
        <f t="shared" si="381"/>
        <v>0</v>
      </c>
      <c r="M1432" s="106">
        <v>1.444</v>
      </c>
      <c r="N1432" s="104">
        <f t="shared" si="382"/>
        <v>4.4314732807326047</v>
      </c>
      <c r="O1432" s="106">
        <v>0</v>
      </c>
      <c r="P1432" s="104">
        <f t="shared" si="383"/>
        <v>0</v>
      </c>
      <c r="Q1432" s="106">
        <v>0</v>
      </c>
      <c r="R1432" s="104">
        <f t="shared" si="385"/>
        <v>0</v>
      </c>
      <c r="S1432" s="106">
        <v>0</v>
      </c>
      <c r="T1432" s="104">
        <f t="shared" si="386"/>
        <v>0</v>
      </c>
      <c r="U1432" s="106">
        <v>0</v>
      </c>
      <c r="V1432" s="104">
        <f t="shared" si="387"/>
        <v>0</v>
      </c>
      <c r="W1432" s="106">
        <v>0</v>
      </c>
      <c r="X1432" s="104">
        <f t="shared" si="388"/>
        <v>0</v>
      </c>
      <c r="Y1432" s="106">
        <v>1.1659999999999999</v>
      </c>
      <c r="Z1432" s="104">
        <f t="shared" si="389"/>
        <v>3.5783226075721726</v>
      </c>
      <c r="AA1432" s="106">
        <v>0</v>
      </c>
      <c r="AB1432" s="105">
        <f t="shared" si="390"/>
        <v>0</v>
      </c>
      <c r="AC1432" s="99">
        <f t="shared" si="392"/>
        <v>3.44</v>
      </c>
      <c r="AD1432" s="105">
        <f t="shared" si="391"/>
        <v>10.556972358531967</v>
      </c>
    </row>
    <row r="1433" spans="1:30" x14ac:dyDescent="0.2">
      <c r="A1433" s="101">
        <v>40147</v>
      </c>
      <c r="B1433" s="250" t="s">
        <v>237</v>
      </c>
      <c r="C1433" s="106">
        <v>0</v>
      </c>
      <c r="D1433" s="104">
        <f t="shared" si="378"/>
        <v>0</v>
      </c>
      <c r="E1433" s="106">
        <v>0</v>
      </c>
      <c r="F1433" s="104">
        <f t="shared" si="379"/>
        <v>0</v>
      </c>
      <c r="G1433" s="106">
        <v>0</v>
      </c>
      <c r="H1433" s="104">
        <f t="shared" si="384"/>
        <v>0</v>
      </c>
      <c r="I1433" s="106">
        <v>0.82</v>
      </c>
      <c r="J1433" s="104">
        <f t="shared" si="380"/>
        <v>2.5164875970919223</v>
      </c>
      <c r="K1433" s="106">
        <v>0</v>
      </c>
      <c r="L1433" s="104">
        <f t="shared" si="381"/>
        <v>0</v>
      </c>
      <c r="M1433" s="106">
        <v>1.421</v>
      </c>
      <c r="N1433" s="104">
        <f t="shared" si="382"/>
        <v>4.3608888725214898</v>
      </c>
      <c r="O1433" s="106">
        <v>0.45200000000000001</v>
      </c>
      <c r="P1433" s="104">
        <f t="shared" si="383"/>
        <v>1.387137065714084</v>
      </c>
      <c r="Q1433" s="106">
        <v>0</v>
      </c>
      <c r="R1433" s="104">
        <f t="shared" si="385"/>
        <v>0</v>
      </c>
      <c r="S1433" s="106">
        <v>0</v>
      </c>
      <c r="T1433" s="104">
        <f t="shared" si="386"/>
        <v>0</v>
      </c>
      <c r="U1433" s="106">
        <v>0</v>
      </c>
      <c r="V1433" s="104">
        <f t="shared" si="387"/>
        <v>0</v>
      </c>
      <c r="W1433" s="106">
        <v>0.41099999999999998</v>
      </c>
      <c r="X1433" s="104">
        <f t="shared" si="388"/>
        <v>1.2613126858594879</v>
      </c>
      <c r="Y1433" s="106">
        <v>1.159</v>
      </c>
      <c r="Z1433" s="104">
        <f t="shared" si="389"/>
        <v>3.5568403963774853</v>
      </c>
      <c r="AA1433" s="106">
        <v>0</v>
      </c>
      <c r="AB1433" s="105">
        <f t="shared" si="390"/>
        <v>0</v>
      </c>
      <c r="AC1433" s="99">
        <f t="shared" si="392"/>
        <v>4.2629999999999999</v>
      </c>
      <c r="AD1433" s="105">
        <f t="shared" si="391"/>
        <v>13.08266661756447</v>
      </c>
    </row>
    <row r="1434" spans="1:30" x14ac:dyDescent="0.2">
      <c r="A1434" s="101">
        <v>40148</v>
      </c>
      <c r="B1434" s="250" t="s">
        <v>207</v>
      </c>
      <c r="C1434" s="106">
        <v>0</v>
      </c>
      <c r="D1434" s="104">
        <f t="shared" si="378"/>
        <v>0</v>
      </c>
      <c r="E1434" s="106">
        <v>0</v>
      </c>
      <c r="F1434" s="104">
        <f t="shared" si="379"/>
        <v>0</v>
      </c>
      <c r="G1434" s="106">
        <v>0</v>
      </c>
      <c r="H1434" s="104">
        <f t="shared" si="384"/>
        <v>0</v>
      </c>
      <c r="I1434" s="106">
        <v>0.81200000000000006</v>
      </c>
      <c r="J1434" s="104">
        <f t="shared" si="380"/>
        <v>2.4919364985837085</v>
      </c>
      <c r="K1434" s="106">
        <v>0</v>
      </c>
      <c r="L1434" s="104">
        <f t="shared" si="381"/>
        <v>0</v>
      </c>
      <c r="M1434" s="106">
        <v>1.411</v>
      </c>
      <c r="N1434" s="104">
        <f t="shared" si="382"/>
        <v>4.3301999993862221</v>
      </c>
      <c r="O1434" s="106">
        <v>0.46500000000000002</v>
      </c>
      <c r="P1434" s="104">
        <f t="shared" si="383"/>
        <v>1.4270326007899317</v>
      </c>
      <c r="Q1434" s="106">
        <v>0</v>
      </c>
      <c r="R1434" s="104">
        <f t="shared" si="385"/>
        <v>0</v>
      </c>
      <c r="S1434" s="106">
        <v>0</v>
      </c>
      <c r="T1434" s="104">
        <f t="shared" si="386"/>
        <v>0</v>
      </c>
      <c r="U1434" s="106">
        <v>0</v>
      </c>
      <c r="V1434" s="104">
        <f t="shared" si="387"/>
        <v>0</v>
      </c>
      <c r="W1434" s="106">
        <v>1.2110000000000001</v>
      </c>
      <c r="X1434" s="104">
        <f t="shared" si="388"/>
        <v>3.7164225366808754</v>
      </c>
      <c r="Y1434" s="106">
        <v>1.155</v>
      </c>
      <c r="Z1434" s="104">
        <f t="shared" si="389"/>
        <v>3.5445648471233784</v>
      </c>
      <c r="AA1434" s="106">
        <v>0</v>
      </c>
      <c r="AB1434" s="105">
        <f t="shared" si="390"/>
        <v>0</v>
      </c>
      <c r="AC1434" s="99">
        <f t="shared" si="392"/>
        <v>5.0540000000000003</v>
      </c>
      <c r="AD1434" s="105">
        <f t="shared" si="391"/>
        <v>15.510156482564117</v>
      </c>
    </row>
    <row r="1435" spans="1:30" x14ac:dyDescent="0.2">
      <c r="A1435" s="101">
        <v>40149</v>
      </c>
      <c r="B1435" s="250" t="s">
        <v>208</v>
      </c>
      <c r="C1435" s="106">
        <v>0</v>
      </c>
      <c r="D1435" s="104">
        <f t="shared" si="378"/>
        <v>0</v>
      </c>
      <c r="E1435" s="106">
        <v>0</v>
      </c>
      <c r="F1435" s="104">
        <f t="shared" si="379"/>
        <v>0</v>
      </c>
      <c r="G1435" s="106">
        <v>0</v>
      </c>
      <c r="H1435" s="104">
        <f t="shared" si="384"/>
        <v>0</v>
      </c>
      <c r="I1435" s="106">
        <v>0.81599999999999995</v>
      </c>
      <c r="J1435" s="104">
        <f t="shared" si="380"/>
        <v>2.5042120478378154</v>
      </c>
      <c r="K1435" s="106">
        <v>0</v>
      </c>
      <c r="L1435" s="104">
        <f t="shared" si="381"/>
        <v>0</v>
      </c>
      <c r="M1435" s="106">
        <v>1.403</v>
      </c>
      <c r="N1435" s="104">
        <f t="shared" si="382"/>
        <v>4.3056489008780083</v>
      </c>
      <c r="O1435" s="106">
        <v>0</v>
      </c>
      <c r="P1435" s="104">
        <f t="shared" si="383"/>
        <v>0</v>
      </c>
      <c r="Q1435" s="106">
        <v>0</v>
      </c>
      <c r="R1435" s="104">
        <f t="shared" si="385"/>
        <v>0</v>
      </c>
      <c r="S1435" s="106">
        <v>0</v>
      </c>
      <c r="T1435" s="104">
        <f t="shared" si="386"/>
        <v>0</v>
      </c>
      <c r="U1435" s="106">
        <v>0</v>
      </c>
      <c r="V1435" s="104">
        <f t="shared" si="387"/>
        <v>0</v>
      </c>
      <c r="W1435" s="106">
        <v>1.2090000000000001</v>
      </c>
      <c r="X1435" s="104">
        <f t="shared" si="388"/>
        <v>3.710284762053822</v>
      </c>
      <c r="Y1435" s="106">
        <v>1.1559999999999999</v>
      </c>
      <c r="Z1435" s="104">
        <f t="shared" si="389"/>
        <v>3.5476337344369053</v>
      </c>
      <c r="AA1435" s="106">
        <v>0</v>
      </c>
      <c r="AB1435" s="105">
        <f t="shared" si="390"/>
        <v>0</v>
      </c>
      <c r="AC1435" s="99">
        <f t="shared" si="392"/>
        <v>4.5839999999999996</v>
      </c>
      <c r="AD1435" s="105">
        <f t="shared" si="391"/>
        <v>14.067779445206552</v>
      </c>
    </row>
    <row r="1436" spans="1:30" x14ac:dyDescent="0.2">
      <c r="A1436" s="101">
        <v>40150</v>
      </c>
      <c r="B1436" s="250" t="s">
        <v>209</v>
      </c>
      <c r="C1436" s="106">
        <v>0</v>
      </c>
      <c r="D1436" s="104">
        <f t="shared" si="378"/>
        <v>0</v>
      </c>
      <c r="E1436" s="106">
        <v>0</v>
      </c>
      <c r="F1436" s="104">
        <f t="shared" si="379"/>
        <v>0</v>
      </c>
      <c r="G1436" s="106">
        <v>0</v>
      </c>
      <c r="H1436" s="104">
        <f t="shared" si="384"/>
        <v>0</v>
      </c>
      <c r="I1436" s="106">
        <v>0.81100000000000005</v>
      </c>
      <c r="J1436" s="104">
        <f t="shared" si="380"/>
        <v>2.488867611270182</v>
      </c>
      <c r="K1436" s="106">
        <v>0</v>
      </c>
      <c r="L1436" s="104">
        <f t="shared" si="381"/>
        <v>0</v>
      </c>
      <c r="M1436" s="106">
        <v>1.399</v>
      </c>
      <c r="N1436" s="104">
        <f t="shared" si="382"/>
        <v>4.2933733516239014</v>
      </c>
      <c r="O1436" s="106">
        <v>0</v>
      </c>
      <c r="P1436" s="104">
        <f t="shared" si="383"/>
        <v>0</v>
      </c>
      <c r="Q1436" s="106">
        <v>0</v>
      </c>
      <c r="R1436" s="104">
        <f t="shared" si="385"/>
        <v>0</v>
      </c>
      <c r="S1436" s="106">
        <v>0</v>
      </c>
      <c r="T1436" s="104">
        <f t="shared" si="386"/>
        <v>0</v>
      </c>
      <c r="U1436" s="106">
        <v>0</v>
      </c>
      <c r="V1436" s="104">
        <f t="shared" si="387"/>
        <v>0</v>
      </c>
      <c r="W1436" s="106">
        <v>1.2070000000000001</v>
      </c>
      <c r="X1436" s="104">
        <f t="shared" si="388"/>
        <v>3.7041469874267685</v>
      </c>
      <c r="Y1436" s="106">
        <v>1.1559999999999999</v>
      </c>
      <c r="Z1436" s="104">
        <f t="shared" si="389"/>
        <v>3.5476337344369053</v>
      </c>
      <c r="AA1436" s="106">
        <v>0</v>
      </c>
      <c r="AB1436" s="105">
        <f t="shared" si="390"/>
        <v>0</v>
      </c>
      <c r="AC1436" s="99">
        <f t="shared" si="392"/>
        <v>4.5729999999999995</v>
      </c>
      <c r="AD1436" s="105">
        <f t="shared" si="391"/>
        <v>14.034021684757754</v>
      </c>
    </row>
    <row r="1437" spans="1:30" x14ac:dyDescent="0.2">
      <c r="A1437" s="101">
        <v>40151</v>
      </c>
      <c r="B1437" s="250" t="s">
        <v>210</v>
      </c>
      <c r="C1437" s="106">
        <v>0</v>
      </c>
      <c r="D1437" s="104">
        <f t="shared" si="378"/>
        <v>0</v>
      </c>
      <c r="E1437" s="106">
        <v>0</v>
      </c>
      <c r="F1437" s="104">
        <f t="shared" si="379"/>
        <v>0</v>
      </c>
      <c r="G1437" s="106">
        <v>0</v>
      </c>
      <c r="H1437" s="104">
        <f t="shared" si="384"/>
        <v>0</v>
      </c>
      <c r="I1437" s="106">
        <v>0.81399999999999995</v>
      </c>
      <c r="J1437" s="104">
        <f t="shared" si="380"/>
        <v>2.4980742732107619</v>
      </c>
      <c r="K1437" s="106">
        <v>0.36399999999999999</v>
      </c>
      <c r="L1437" s="104">
        <f t="shared" si="381"/>
        <v>1.1170749821237314</v>
      </c>
      <c r="M1437" s="106">
        <v>0.37</v>
      </c>
      <c r="N1437" s="104">
        <f t="shared" si="382"/>
        <v>1.1354883060048917</v>
      </c>
      <c r="O1437" s="106">
        <v>0</v>
      </c>
      <c r="P1437" s="104">
        <f t="shared" si="383"/>
        <v>0</v>
      </c>
      <c r="Q1437" s="106">
        <v>0</v>
      </c>
      <c r="R1437" s="104">
        <f t="shared" si="385"/>
        <v>0</v>
      </c>
      <c r="S1437" s="106">
        <v>0</v>
      </c>
      <c r="T1437" s="104">
        <f t="shared" si="386"/>
        <v>0</v>
      </c>
      <c r="U1437" s="106">
        <v>0</v>
      </c>
      <c r="V1437" s="104">
        <f t="shared" si="387"/>
        <v>0</v>
      </c>
      <c r="W1437" s="106">
        <v>0.41499999999999998</v>
      </c>
      <c r="X1437" s="104">
        <f t="shared" si="388"/>
        <v>1.2735882351135948</v>
      </c>
      <c r="Y1437" s="106">
        <v>1.17</v>
      </c>
      <c r="Z1437" s="104">
        <f t="shared" si="389"/>
        <v>3.5905981568262795</v>
      </c>
      <c r="AA1437" s="106">
        <v>0</v>
      </c>
      <c r="AB1437" s="105">
        <f t="shared" si="390"/>
        <v>0</v>
      </c>
      <c r="AC1437" s="99">
        <f t="shared" si="392"/>
        <v>3.133</v>
      </c>
      <c r="AD1437" s="105">
        <f t="shared" si="391"/>
        <v>9.6148239532792594</v>
      </c>
    </row>
    <row r="1438" spans="1:30" x14ac:dyDescent="0.2">
      <c r="A1438" s="101">
        <v>40152</v>
      </c>
      <c r="B1438" s="250" t="s">
        <v>211</v>
      </c>
      <c r="C1438" s="106">
        <v>0</v>
      </c>
      <c r="D1438" s="104">
        <f t="shared" si="378"/>
        <v>0</v>
      </c>
      <c r="E1438" s="106">
        <v>0</v>
      </c>
      <c r="F1438" s="104">
        <f t="shared" si="379"/>
        <v>0</v>
      </c>
      <c r="G1438" s="106">
        <v>0</v>
      </c>
      <c r="H1438" s="104">
        <f t="shared" si="384"/>
        <v>0</v>
      </c>
      <c r="I1438" s="106">
        <v>0.83099999999999996</v>
      </c>
      <c r="J1438" s="104">
        <f t="shared" si="380"/>
        <v>2.5502453575407165</v>
      </c>
      <c r="K1438" s="106">
        <v>0.42599999999999999</v>
      </c>
      <c r="L1438" s="104">
        <f t="shared" si="381"/>
        <v>1.307345995562389</v>
      </c>
      <c r="M1438" s="106">
        <v>0.42899999999999999</v>
      </c>
      <c r="N1438" s="104">
        <f t="shared" si="382"/>
        <v>1.3165526575029691</v>
      </c>
      <c r="O1438" s="106">
        <v>0</v>
      </c>
      <c r="P1438" s="104">
        <f t="shared" si="383"/>
        <v>0</v>
      </c>
      <c r="Q1438" s="106">
        <v>0</v>
      </c>
      <c r="R1438" s="104">
        <f t="shared" si="385"/>
        <v>0</v>
      </c>
      <c r="S1438" s="106">
        <v>0</v>
      </c>
      <c r="T1438" s="104">
        <f t="shared" si="386"/>
        <v>0</v>
      </c>
      <c r="U1438" s="106">
        <v>0</v>
      </c>
      <c r="V1438" s="104">
        <f t="shared" si="387"/>
        <v>0</v>
      </c>
      <c r="W1438" s="106">
        <v>0.32300000000000001</v>
      </c>
      <c r="X1438" s="104">
        <f t="shared" si="388"/>
        <v>0.99125060226913531</v>
      </c>
      <c r="Y1438" s="106">
        <v>1.1839999999999999</v>
      </c>
      <c r="Z1438" s="104">
        <f t="shared" si="389"/>
        <v>3.6335625792156536</v>
      </c>
      <c r="AA1438" s="106">
        <v>0</v>
      </c>
      <c r="AB1438" s="105">
        <f t="shared" si="390"/>
        <v>0</v>
      </c>
      <c r="AC1438" s="99">
        <f t="shared" si="392"/>
        <v>3.1929999999999996</v>
      </c>
      <c r="AD1438" s="105">
        <f t="shared" si="391"/>
        <v>9.798957192090862</v>
      </c>
    </row>
    <row r="1439" spans="1:30" x14ac:dyDescent="0.2">
      <c r="A1439" s="101">
        <v>40153</v>
      </c>
      <c r="B1439" s="250" t="s">
        <v>212</v>
      </c>
      <c r="C1439" s="106">
        <v>0</v>
      </c>
      <c r="D1439" s="104">
        <f t="shared" si="378"/>
        <v>0</v>
      </c>
      <c r="E1439" s="106">
        <v>0</v>
      </c>
      <c r="F1439" s="104">
        <f t="shared" si="379"/>
        <v>0</v>
      </c>
      <c r="G1439" s="106">
        <v>0</v>
      </c>
      <c r="H1439" s="104">
        <f t="shared" si="384"/>
        <v>0</v>
      </c>
      <c r="I1439" s="106">
        <v>0.54300000000000004</v>
      </c>
      <c r="J1439" s="104">
        <f t="shared" si="380"/>
        <v>1.6664058112450169</v>
      </c>
      <c r="K1439" s="106">
        <v>0.19900000000000001</v>
      </c>
      <c r="L1439" s="104">
        <f t="shared" si="381"/>
        <v>0.61070857539182022</v>
      </c>
      <c r="M1439" s="106">
        <v>1.427</v>
      </c>
      <c r="N1439" s="104">
        <f t="shared" si="382"/>
        <v>4.3793021964026506</v>
      </c>
      <c r="O1439" s="106">
        <v>0</v>
      </c>
      <c r="P1439" s="104">
        <f t="shared" si="383"/>
        <v>0</v>
      </c>
      <c r="Q1439" s="106">
        <v>0</v>
      </c>
      <c r="R1439" s="104">
        <f t="shared" si="385"/>
        <v>0</v>
      </c>
      <c r="S1439" s="106">
        <v>0</v>
      </c>
      <c r="T1439" s="104">
        <f t="shared" si="386"/>
        <v>0</v>
      </c>
      <c r="U1439" s="106">
        <v>0</v>
      </c>
      <c r="V1439" s="104">
        <f t="shared" si="387"/>
        <v>0</v>
      </c>
      <c r="W1439" s="106">
        <v>0.224</v>
      </c>
      <c r="X1439" s="104">
        <f t="shared" si="388"/>
        <v>0.68743075822998856</v>
      </c>
      <c r="Y1439" s="106">
        <v>1.1830000000000001</v>
      </c>
      <c r="Z1439" s="104">
        <f t="shared" si="389"/>
        <v>3.6304936919021271</v>
      </c>
      <c r="AA1439" s="106">
        <v>0</v>
      </c>
      <c r="AB1439" s="105">
        <f t="shared" si="390"/>
        <v>0</v>
      </c>
      <c r="AC1439" s="99">
        <f t="shared" si="392"/>
        <v>3.5760000000000005</v>
      </c>
      <c r="AD1439" s="105">
        <f t="shared" si="391"/>
        <v>10.974341033171605</v>
      </c>
    </row>
    <row r="1440" spans="1:30" x14ac:dyDescent="0.2">
      <c r="A1440" s="101">
        <v>40154</v>
      </c>
      <c r="B1440" s="250" t="s">
        <v>213</v>
      </c>
      <c r="C1440" s="106">
        <v>0</v>
      </c>
      <c r="D1440" s="104">
        <f t="shared" si="378"/>
        <v>0</v>
      </c>
      <c r="E1440" s="106">
        <v>0</v>
      </c>
      <c r="F1440" s="104">
        <f t="shared" si="379"/>
        <v>0</v>
      </c>
      <c r="G1440" s="106">
        <v>0</v>
      </c>
      <c r="H1440" s="104">
        <f t="shared" si="384"/>
        <v>0</v>
      </c>
      <c r="I1440" s="106">
        <v>0.35099999999999998</v>
      </c>
      <c r="J1440" s="104">
        <f t="shared" si="380"/>
        <v>1.0771794470478839</v>
      </c>
      <c r="K1440" s="106">
        <v>0.32500000000000001</v>
      </c>
      <c r="L1440" s="104">
        <f t="shared" si="381"/>
        <v>0.99738837689618876</v>
      </c>
      <c r="M1440" s="106">
        <v>1.413</v>
      </c>
      <c r="N1440" s="104">
        <f t="shared" si="382"/>
        <v>4.336337774013276</v>
      </c>
      <c r="O1440" s="106">
        <v>0</v>
      </c>
      <c r="P1440" s="104">
        <f t="shared" si="383"/>
        <v>0</v>
      </c>
      <c r="Q1440" s="106">
        <v>0</v>
      </c>
      <c r="R1440" s="104">
        <f t="shared" si="385"/>
        <v>0</v>
      </c>
      <c r="S1440" s="106">
        <v>0</v>
      </c>
      <c r="T1440" s="104">
        <f t="shared" si="386"/>
        <v>0</v>
      </c>
      <c r="U1440" s="106">
        <v>0</v>
      </c>
      <c r="V1440" s="104">
        <f t="shared" si="387"/>
        <v>0</v>
      </c>
      <c r="W1440" s="106">
        <v>0</v>
      </c>
      <c r="X1440" s="104">
        <f t="shared" si="388"/>
        <v>0</v>
      </c>
      <c r="Y1440" s="106">
        <v>1.1830000000000001</v>
      </c>
      <c r="Z1440" s="104">
        <f t="shared" si="389"/>
        <v>3.6304936919021271</v>
      </c>
      <c r="AA1440" s="106">
        <v>0</v>
      </c>
      <c r="AB1440" s="105">
        <f t="shared" si="390"/>
        <v>0</v>
      </c>
      <c r="AC1440" s="99">
        <f t="shared" si="392"/>
        <v>3.2720000000000002</v>
      </c>
      <c r="AD1440" s="105">
        <f t="shared" si="391"/>
        <v>10.041399289859477</v>
      </c>
    </row>
    <row r="1441" spans="1:30" x14ac:dyDescent="0.2">
      <c r="A1441" s="101">
        <v>40155</v>
      </c>
      <c r="B1441" s="250" t="s">
        <v>214</v>
      </c>
      <c r="C1441" s="106">
        <v>0</v>
      </c>
      <c r="D1441" s="104">
        <f t="shared" si="378"/>
        <v>0</v>
      </c>
      <c r="E1441" s="106">
        <v>0</v>
      </c>
      <c r="F1441" s="104">
        <f t="shared" si="379"/>
        <v>0</v>
      </c>
      <c r="G1441" s="106">
        <v>0</v>
      </c>
      <c r="H1441" s="104">
        <f t="shared" si="384"/>
        <v>0</v>
      </c>
      <c r="I1441" s="106">
        <v>0.84199999999999997</v>
      </c>
      <c r="J1441" s="104">
        <f t="shared" si="380"/>
        <v>2.5840031179895107</v>
      </c>
      <c r="K1441" s="106">
        <v>0</v>
      </c>
      <c r="L1441" s="104">
        <f t="shared" si="381"/>
        <v>0</v>
      </c>
      <c r="M1441" s="106">
        <v>1.4079999999999999</v>
      </c>
      <c r="N1441" s="104">
        <f t="shared" si="382"/>
        <v>4.3209933374456426</v>
      </c>
      <c r="O1441" s="106">
        <v>0</v>
      </c>
      <c r="P1441" s="104">
        <f t="shared" si="383"/>
        <v>0</v>
      </c>
      <c r="Q1441" s="106">
        <v>0</v>
      </c>
      <c r="R1441" s="104">
        <f t="shared" si="385"/>
        <v>0</v>
      </c>
      <c r="S1441" s="106">
        <v>0</v>
      </c>
      <c r="T1441" s="104">
        <f t="shared" si="386"/>
        <v>0</v>
      </c>
      <c r="U1441" s="106">
        <v>0</v>
      </c>
      <c r="V1441" s="104">
        <f t="shared" si="387"/>
        <v>0</v>
      </c>
      <c r="W1441" s="106">
        <v>0</v>
      </c>
      <c r="X1441" s="104">
        <f t="shared" si="388"/>
        <v>0</v>
      </c>
      <c r="Y1441" s="106">
        <v>1.1830000000000001</v>
      </c>
      <c r="Z1441" s="104">
        <f t="shared" si="389"/>
        <v>3.6304936919021271</v>
      </c>
      <c r="AA1441" s="106">
        <v>0</v>
      </c>
      <c r="AB1441" s="105">
        <f t="shared" si="390"/>
        <v>0</v>
      </c>
      <c r="AC1441" s="99">
        <f t="shared" si="392"/>
        <v>3.4329999999999998</v>
      </c>
      <c r="AD1441" s="105">
        <f t="shared" si="391"/>
        <v>10.53549014733728</v>
      </c>
    </row>
    <row r="1442" spans="1:30" x14ac:dyDescent="0.2">
      <c r="A1442" s="101">
        <v>40156</v>
      </c>
      <c r="B1442" s="250" t="s">
        <v>215</v>
      </c>
      <c r="C1442" s="106">
        <v>0</v>
      </c>
      <c r="D1442" s="104">
        <f t="shared" si="378"/>
        <v>0</v>
      </c>
      <c r="E1442" s="106">
        <v>0</v>
      </c>
      <c r="F1442" s="104">
        <f t="shared" si="379"/>
        <v>0</v>
      </c>
      <c r="G1442" s="106">
        <v>0</v>
      </c>
      <c r="H1442" s="104">
        <f t="shared" si="384"/>
        <v>0</v>
      </c>
      <c r="I1442" s="106">
        <v>0.82799999999999996</v>
      </c>
      <c r="J1442" s="104">
        <f t="shared" si="380"/>
        <v>2.5410386956001361</v>
      </c>
      <c r="K1442" s="106">
        <v>0</v>
      </c>
      <c r="L1442" s="104">
        <f t="shared" si="381"/>
        <v>0</v>
      </c>
      <c r="M1442" s="106">
        <v>1.403</v>
      </c>
      <c r="N1442" s="104">
        <f t="shared" si="382"/>
        <v>4.3056489008780083</v>
      </c>
      <c r="O1442" s="106">
        <v>0</v>
      </c>
      <c r="P1442" s="104">
        <f t="shared" si="383"/>
        <v>0</v>
      </c>
      <c r="Q1442" s="106">
        <v>0</v>
      </c>
      <c r="R1442" s="104">
        <f t="shared" si="385"/>
        <v>0</v>
      </c>
      <c r="S1442" s="106">
        <v>0</v>
      </c>
      <c r="T1442" s="104">
        <f t="shared" si="386"/>
        <v>0</v>
      </c>
      <c r="U1442" s="106">
        <v>0</v>
      </c>
      <c r="V1442" s="104">
        <f t="shared" si="387"/>
        <v>0</v>
      </c>
      <c r="W1442" s="106">
        <v>0</v>
      </c>
      <c r="X1442" s="104">
        <f t="shared" si="388"/>
        <v>0</v>
      </c>
      <c r="Y1442" s="106">
        <v>1.1819999999999999</v>
      </c>
      <c r="Z1442" s="104">
        <f t="shared" si="389"/>
        <v>3.6274248045886002</v>
      </c>
      <c r="AA1442" s="106">
        <v>0</v>
      </c>
      <c r="AB1442" s="105">
        <f t="shared" si="390"/>
        <v>0</v>
      </c>
      <c r="AC1442" s="99">
        <f t="shared" si="392"/>
        <v>3.4129999999999998</v>
      </c>
      <c r="AD1442" s="105">
        <f t="shared" si="391"/>
        <v>10.474112401066746</v>
      </c>
    </row>
    <row r="1443" spans="1:30" x14ac:dyDescent="0.2">
      <c r="A1443" s="101">
        <v>40157</v>
      </c>
      <c r="B1443" s="250" t="s">
        <v>216</v>
      </c>
      <c r="C1443" s="106">
        <v>0</v>
      </c>
      <c r="D1443" s="104">
        <f t="shared" si="378"/>
        <v>0</v>
      </c>
      <c r="E1443" s="106">
        <v>0</v>
      </c>
      <c r="F1443" s="104">
        <f t="shared" si="379"/>
        <v>0</v>
      </c>
      <c r="G1443" s="106">
        <v>0</v>
      </c>
      <c r="H1443" s="104">
        <f t="shared" si="384"/>
        <v>0</v>
      </c>
      <c r="I1443" s="106">
        <v>0.82299999999999995</v>
      </c>
      <c r="J1443" s="104">
        <f t="shared" si="380"/>
        <v>2.5256942590325027</v>
      </c>
      <c r="K1443" s="106">
        <v>0</v>
      </c>
      <c r="L1443" s="104">
        <f t="shared" si="381"/>
        <v>0</v>
      </c>
      <c r="M1443" s="106">
        <v>1.401</v>
      </c>
      <c r="N1443" s="104">
        <f t="shared" si="382"/>
        <v>4.2995111262509553</v>
      </c>
      <c r="O1443" s="106">
        <v>0</v>
      </c>
      <c r="P1443" s="104">
        <f t="shared" si="383"/>
        <v>0</v>
      </c>
      <c r="Q1443" s="106">
        <v>0</v>
      </c>
      <c r="R1443" s="104">
        <f t="shared" si="385"/>
        <v>0</v>
      </c>
      <c r="S1443" s="106">
        <v>0</v>
      </c>
      <c r="T1443" s="104">
        <f t="shared" si="386"/>
        <v>0</v>
      </c>
      <c r="U1443" s="106">
        <v>0</v>
      </c>
      <c r="V1443" s="104">
        <f t="shared" si="387"/>
        <v>0</v>
      </c>
      <c r="W1443" s="106">
        <v>0</v>
      </c>
      <c r="X1443" s="104">
        <f t="shared" si="388"/>
        <v>0</v>
      </c>
      <c r="Y1443" s="106">
        <v>1.181</v>
      </c>
      <c r="Z1443" s="104">
        <f t="shared" si="389"/>
        <v>3.6243559172750737</v>
      </c>
      <c r="AA1443" s="106">
        <v>0</v>
      </c>
      <c r="AB1443" s="105">
        <f t="shared" si="390"/>
        <v>0</v>
      </c>
      <c r="AC1443" s="99">
        <f t="shared" si="392"/>
        <v>3.4050000000000002</v>
      </c>
      <c r="AD1443" s="105">
        <f t="shared" si="391"/>
        <v>10.449561302558532</v>
      </c>
    </row>
    <row r="1444" spans="1:30" x14ac:dyDescent="0.2">
      <c r="A1444" s="101">
        <v>40158</v>
      </c>
      <c r="B1444" s="250" t="s">
        <v>217</v>
      </c>
      <c r="C1444" s="106">
        <v>0</v>
      </c>
      <c r="D1444" s="104">
        <f t="shared" si="378"/>
        <v>0</v>
      </c>
      <c r="E1444" s="106">
        <v>0</v>
      </c>
      <c r="F1444" s="104">
        <f t="shared" si="379"/>
        <v>0</v>
      </c>
      <c r="G1444" s="106">
        <v>0</v>
      </c>
      <c r="H1444" s="104">
        <f t="shared" si="384"/>
        <v>0</v>
      </c>
      <c r="I1444" s="106">
        <v>0.50900000000000001</v>
      </c>
      <c r="J1444" s="104">
        <f t="shared" si="380"/>
        <v>1.562063642585108</v>
      </c>
      <c r="K1444" s="106">
        <v>0</v>
      </c>
      <c r="L1444" s="104">
        <f t="shared" si="381"/>
        <v>0</v>
      </c>
      <c r="M1444" s="106">
        <v>1.3460000000000001</v>
      </c>
      <c r="N1444" s="104">
        <f t="shared" si="382"/>
        <v>4.1307223240069844</v>
      </c>
      <c r="O1444" s="106">
        <v>0</v>
      </c>
      <c r="P1444" s="104">
        <f t="shared" si="383"/>
        <v>0</v>
      </c>
      <c r="Q1444" s="106">
        <v>0</v>
      </c>
      <c r="R1444" s="104">
        <f t="shared" si="385"/>
        <v>0</v>
      </c>
      <c r="S1444" s="106">
        <v>0</v>
      </c>
      <c r="T1444" s="104">
        <f t="shared" si="386"/>
        <v>0</v>
      </c>
      <c r="U1444" s="106">
        <v>0</v>
      </c>
      <c r="V1444" s="104">
        <f t="shared" si="387"/>
        <v>0</v>
      </c>
      <c r="W1444" s="106">
        <v>0</v>
      </c>
      <c r="X1444" s="104">
        <f t="shared" si="388"/>
        <v>0</v>
      </c>
      <c r="Y1444" s="106">
        <v>1.1830000000000001</v>
      </c>
      <c r="Z1444" s="104">
        <f t="shared" si="389"/>
        <v>3.6304936919021271</v>
      </c>
      <c r="AA1444" s="106">
        <v>0</v>
      </c>
      <c r="AB1444" s="105">
        <f t="shared" si="390"/>
        <v>0</v>
      </c>
      <c r="AC1444" s="99">
        <f t="shared" si="392"/>
        <v>3.0380000000000003</v>
      </c>
      <c r="AD1444" s="105">
        <f t="shared" si="391"/>
        <v>9.3232796584942204</v>
      </c>
    </row>
    <row r="1445" spans="1:30" x14ac:dyDescent="0.2">
      <c r="A1445" s="101">
        <v>40159</v>
      </c>
      <c r="B1445" s="250" t="s">
        <v>218</v>
      </c>
      <c r="C1445" s="106">
        <v>0</v>
      </c>
      <c r="D1445" s="104">
        <f t="shared" si="378"/>
        <v>0</v>
      </c>
      <c r="E1445" s="106">
        <v>0</v>
      </c>
      <c r="F1445" s="104">
        <f t="shared" si="379"/>
        <v>0</v>
      </c>
      <c r="G1445" s="106">
        <v>0</v>
      </c>
      <c r="H1445" s="104">
        <f t="shared" si="384"/>
        <v>0</v>
      </c>
      <c r="I1445" s="106">
        <v>8.5999999999999993E-2</v>
      </c>
      <c r="J1445" s="104">
        <f t="shared" si="380"/>
        <v>0.26392430896329916</v>
      </c>
      <c r="K1445" s="106">
        <v>0</v>
      </c>
      <c r="L1445" s="104">
        <f t="shared" si="381"/>
        <v>0</v>
      </c>
      <c r="M1445" s="106">
        <v>1.4179999999999999</v>
      </c>
      <c r="N1445" s="104">
        <f t="shared" si="382"/>
        <v>4.3516822105809094</v>
      </c>
      <c r="O1445" s="106">
        <v>0</v>
      </c>
      <c r="P1445" s="104">
        <f t="shared" si="383"/>
        <v>0</v>
      </c>
      <c r="Q1445" s="106">
        <v>0</v>
      </c>
      <c r="R1445" s="104">
        <f t="shared" si="385"/>
        <v>0</v>
      </c>
      <c r="S1445" s="106">
        <v>0</v>
      </c>
      <c r="T1445" s="104">
        <f t="shared" si="386"/>
        <v>0</v>
      </c>
      <c r="U1445" s="106">
        <v>0</v>
      </c>
      <c r="V1445" s="104">
        <f t="shared" si="387"/>
        <v>0</v>
      </c>
      <c r="W1445" s="106">
        <v>0</v>
      </c>
      <c r="X1445" s="104">
        <f t="shared" si="388"/>
        <v>0</v>
      </c>
      <c r="Y1445" s="106">
        <v>1.181</v>
      </c>
      <c r="Z1445" s="104">
        <f t="shared" si="389"/>
        <v>3.6243559172750737</v>
      </c>
      <c r="AA1445" s="106">
        <v>0</v>
      </c>
      <c r="AB1445" s="105">
        <f t="shared" si="390"/>
        <v>0</v>
      </c>
      <c r="AC1445" s="99">
        <f t="shared" si="392"/>
        <v>2.6850000000000001</v>
      </c>
      <c r="AD1445" s="105">
        <f t="shared" si="391"/>
        <v>8.2399624368192832</v>
      </c>
    </row>
    <row r="1446" spans="1:30" x14ac:dyDescent="0.2">
      <c r="A1446" s="101">
        <v>40160</v>
      </c>
      <c r="B1446" s="250" t="s">
        <v>219</v>
      </c>
      <c r="C1446" s="106">
        <v>0</v>
      </c>
      <c r="D1446" s="104">
        <f t="shared" ref="D1446:D1477" si="393">C1446*1000000/325851</f>
        <v>0</v>
      </c>
      <c r="E1446" s="106">
        <v>0</v>
      </c>
      <c r="F1446" s="104">
        <f t="shared" si="379"/>
        <v>0</v>
      </c>
      <c r="G1446" s="106">
        <v>0</v>
      </c>
      <c r="H1446" s="104">
        <f t="shared" si="384"/>
        <v>0</v>
      </c>
      <c r="I1446" s="106">
        <v>0.86699999999999999</v>
      </c>
      <c r="J1446" s="104">
        <f t="shared" si="380"/>
        <v>2.660725300827679</v>
      </c>
      <c r="K1446" s="106">
        <v>0</v>
      </c>
      <c r="L1446" s="104">
        <f t="shared" si="381"/>
        <v>0</v>
      </c>
      <c r="M1446" s="106">
        <v>1.4159999999999999</v>
      </c>
      <c r="N1446" s="104">
        <f t="shared" si="382"/>
        <v>4.3455444359538564</v>
      </c>
      <c r="O1446" s="106">
        <v>0.47599999999999998</v>
      </c>
      <c r="P1446" s="104">
        <f t="shared" si="383"/>
        <v>1.4607903612387256</v>
      </c>
      <c r="Q1446" s="106">
        <v>0</v>
      </c>
      <c r="R1446" s="104">
        <f t="shared" si="385"/>
        <v>0</v>
      </c>
      <c r="S1446" s="106">
        <v>0</v>
      </c>
      <c r="T1446" s="104">
        <f t="shared" si="386"/>
        <v>0</v>
      </c>
      <c r="U1446" s="106">
        <v>0</v>
      </c>
      <c r="V1446" s="104">
        <f t="shared" si="387"/>
        <v>0</v>
      </c>
      <c r="W1446" s="106">
        <v>0</v>
      </c>
      <c r="X1446" s="104">
        <f t="shared" si="388"/>
        <v>0</v>
      </c>
      <c r="Y1446" s="106">
        <v>1.179</v>
      </c>
      <c r="Z1446" s="104">
        <f t="shared" si="389"/>
        <v>3.6182181426480202</v>
      </c>
      <c r="AA1446" s="106">
        <v>0</v>
      </c>
      <c r="AB1446" s="105">
        <f t="shared" si="390"/>
        <v>0</v>
      </c>
      <c r="AC1446" s="99">
        <f t="shared" si="392"/>
        <v>3.9379999999999997</v>
      </c>
      <c r="AD1446" s="105">
        <f t="shared" si="391"/>
        <v>12.085278240668279</v>
      </c>
    </row>
    <row r="1447" spans="1:30" x14ac:dyDescent="0.2">
      <c r="A1447" s="101">
        <v>40161</v>
      </c>
      <c r="B1447" s="250" t="s">
        <v>220</v>
      </c>
      <c r="C1447" s="106">
        <v>0</v>
      </c>
      <c r="D1447" s="104">
        <f t="shared" si="393"/>
        <v>0</v>
      </c>
      <c r="E1447" s="106">
        <v>0</v>
      </c>
      <c r="F1447" s="104">
        <f t="shared" si="379"/>
        <v>0</v>
      </c>
      <c r="G1447" s="106">
        <v>0</v>
      </c>
      <c r="H1447" s="104">
        <f t="shared" si="384"/>
        <v>0</v>
      </c>
      <c r="I1447" s="106">
        <v>0.83799999999999997</v>
      </c>
      <c r="J1447" s="104">
        <f t="shared" si="380"/>
        <v>2.5717275687354038</v>
      </c>
      <c r="K1447" s="106">
        <v>0</v>
      </c>
      <c r="L1447" s="104">
        <f t="shared" si="381"/>
        <v>0</v>
      </c>
      <c r="M1447" s="106">
        <v>1.4059999999999999</v>
      </c>
      <c r="N1447" s="104">
        <f t="shared" si="382"/>
        <v>4.3148555628185887</v>
      </c>
      <c r="O1447" s="106">
        <v>1.3540000000000001</v>
      </c>
      <c r="P1447" s="104">
        <f t="shared" si="383"/>
        <v>4.155273422515199</v>
      </c>
      <c r="Q1447" s="106">
        <v>0</v>
      </c>
      <c r="R1447" s="104">
        <f t="shared" si="385"/>
        <v>0</v>
      </c>
      <c r="S1447" s="106">
        <v>0</v>
      </c>
      <c r="T1447" s="104">
        <f t="shared" si="386"/>
        <v>0</v>
      </c>
      <c r="U1447" s="106">
        <v>0</v>
      </c>
      <c r="V1447" s="104">
        <f t="shared" si="387"/>
        <v>0</v>
      </c>
      <c r="W1447" s="106">
        <v>0</v>
      </c>
      <c r="X1447" s="104">
        <f t="shared" si="388"/>
        <v>0</v>
      </c>
      <c r="Y1447" s="106">
        <v>1.175</v>
      </c>
      <c r="Z1447" s="104">
        <f t="shared" si="389"/>
        <v>3.6059425933939133</v>
      </c>
      <c r="AA1447" s="106">
        <v>0</v>
      </c>
      <c r="AB1447" s="105">
        <f t="shared" si="390"/>
        <v>0</v>
      </c>
      <c r="AC1447" s="99">
        <f t="shared" si="392"/>
        <v>4.7729999999999997</v>
      </c>
      <c r="AD1447" s="105">
        <f t="shared" si="391"/>
        <v>14.647799147463104</v>
      </c>
    </row>
    <row r="1448" spans="1:30" x14ac:dyDescent="0.2">
      <c r="A1448" s="101">
        <v>40162</v>
      </c>
      <c r="B1448" s="250" t="s">
        <v>221</v>
      </c>
      <c r="C1448" s="106">
        <v>0</v>
      </c>
      <c r="D1448" s="104">
        <f t="shared" si="393"/>
        <v>0</v>
      </c>
      <c r="E1448" s="106">
        <v>0</v>
      </c>
      <c r="F1448" s="104">
        <f t="shared" si="379"/>
        <v>0</v>
      </c>
      <c r="G1448" s="106">
        <v>0</v>
      </c>
      <c r="H1448" s="104">
        <f t="shared" si="384"/>
        <v>0</v>
      </c>
      <c r="I1448" s="106">
        <v>0.82599999999999996</v>
      </c>
      <c r="J1448" s="104">
        <f t="shared" si="380"/>
        <v>2.5349009209730826</v>
      </c>
      <c r="K1448" s="106">
        <v>0</v>
      </c>
      <c r="L1448" s="104">
        <f t="shared" si="381"/>
        <v>0</v>
      </c>
      <c r="M1448" s="106">
        <v>1.401</v>
      </c>
      <c r="N1448" s="104">
        <f t="shared" si="382"/>
        <v>4.2995111262509553</v>
      </c>
      <c r="O1448" s="106">
        <v>1.3460000000000001</v>
      </c>
      <c r="P1448" s="104">
        <f t="shared" si="383"/>
        <v>4.1307223240069844</v>
      </c>
      <c r="Q1448" s="106">
        <v>0</v>
      </c>
      <c r="R1448" s="104">
        <f t="shared" si="385"/>
        <v>0</v>
      </c>
      <c r="S1448" s="106">
        <v>0</v>
      </c>
      <c r="T1448" s="104">
        <f t="shared" si="386"/>
        <v>0</v>
      </c>
      <c r="U1448" s="106">
        <v>0</v>
      </c>
      <c r="V1448" s="104">
        <f t="shared" si="387"/>
        <v>0</v>
      </c>
      <c r="W1448" s="106">
        <v>0</v>
      </c>
      <c r="X1448" s="104">
        <f t="shared" si="388"/>
        <v>0</v>
      </c>
      <c r="Y1448" s="106">
        <v>1.175</v>
      </c>
      <c r="Z1448" s="104">
        <f t="shared" si="389"/>
        <v>3.6059425933939133</v>
      </c>
      <c r="AA1448" s="106">
        <v>0</v>
      </c>
      <c r="AB1448" s="105">
        <f t="shared" si="390"/>
        <v>0</v>
      </c>
      <c r="AC1448" s="99">
        <f t="shared" si="392"/>
        <v>4.7480000000000002</v>
      </c>
      <c r="AD1448" s="105">
        <f t="shared" si="391"/>
        <v>14.571076964624936</v>
      </c>
    </row>
    <row r="1449" spans="1:30" x14ac:dyDescent="0.2">
      <c r="A1449" s="101">
        <v>40163</v>
      </c>
      <c r="B1449" s="250" t="s">
        <v>222</v>
      </c>
      <c r="C1449" s="106">
        <v>0</v>
      </c>
      <c r="D1449" s="104">
        <f t="shared" si="393"/>
        <v>0</v>
      </c>
      <c r="E1449" s="106">
        <v>0</v>
      </c>
      <c r="F1449" s="104">
        <f t="shared" si="379"/>
        <v>0</v>
      </c>
      <c r="G1449" s="106">
        <v>0</v>
      </c>
      <c r="H1449" s="104">
        <f t="shared" si="384"/>
        <v>0</v>
      </c>
      <c r="I1449" s="106">
        <v>0.81799999999999995</v>
      </c>
      <c r="J1449" s="104">
        <f t="shared" si="380"/>
        <v>2.5103498224648688</v>
      </c>
      <c r="K1449" s="106">
        <v>0</v>
      </c>
      <c r="L1449" s="104">
        <f t="shared" si="381"/>
        <v>0</v>
      </c>
      <c r="M1449" s="106">
        <v>1.3959999999999999</v>
      </c>
      <c r="N1449" s="104">
        <f t="shared" si="382"/>
        <v>4.2841666896833219</v>
      </c>
      <c r="O1449" s="106">
        <v>1.333</v>
      </c>
      <c r="P1449" s="104">
        <f t="shared" si="383"/>
        <v>4.0908267889311372</v>
      </c>
      <c r="Q1449" s="106">
        <v>0</v>
      </c>
      <c r="R1449" s="104">
        <f t="shared" si="385"/>
        <v>0</v>
      </c>
      <c r="S1449" s="106">
        <v>0</v>
      </c>
      <c r="T1449" s="104">
        <f t="shared" si="386"/>
        <v>0</v>
      </c>
      <c r="U1449" s="106">
        <v>0.86899999999999999</v>
      </c>
      <c r="V1449" s="104">
        <f t="shared" si="387"/>
        <v>2.6668630754547324</v>
      </c>
      <c r="W1449" s="106">
        <v>6.0000000000000001E-3</v>
      </c>
      <c r="X1449" s="104">
        <f t="shared" si="388"/>
        <v>1.8413323881160407E-2</v>
      </c>
      <c r="Y1449" s="106">
        <v>0.45600000000000002</v>
      </c>
      <c r="Z1449" s="104">
        <f t="shared" si="389"/>
        <v>1.3994126149681909</v>
      </c>
      <c r="AA1449" s="106">
        <v>0</v>
      </c>
      <c r="AB1449" s="105">
        <f t="shared" si="390"/>
        <v>0</v>
      </c>
      <c r="AC1449" s="99">
        <f t="shared" si="392"/>
        <v>4.8780000000000001</v>
      </c>
      <c r="AD1449" s="105">
        <f t="shared" si="391"/>
        <v>14.970032315383412</v>
      </c>
    </row>
    <row r="1450" spans="1:30" x14ac:dyDescent="0.2">
      <c r="A1450" s="101">
        <v>40164</v>
      </c>
      <c r="B1450" s="250" t="s">
        <v>223</v>
      </c>
      <c r="C1450" s="106">
        <v>0</v>
      </c>
      <c r="D1450" s="104">
        <f t="shared" si="393"/>
        <v>0</v>
      </c>
      <c r="E1450" s="106">
        <v>0</v>
      </c>
      <c r="F1450" s="104">
        <f t="shared" si="379"/>
        <v>0</v>
      </c>
      <c r="G1450" s="106">
        <v>0</v>
      </c>
      <c r="H1450" s="104">
        <f t="shared" si="384"/>
        <v>0</v>
      </c>
      <c r="I1450" s="106">
        <v>0.71</v>
      </c>
      <c r="J1450" s="104">
        <f t="shared" si="380"/>
        <v>2.1789099926039817</v>
      </c>
      <c r="K1450" s="106">
        <v>0</v>
      </c>
      <c r="L1450" s="104">
        <f t="shared" si="381"/>
        <v>0</v>
      </c>
      <c r="M1450" s="106">
        <v>1.393</v>
      </c>
      <c r="N1450" s="104">
        <f t="shared" si="382"/>
        <v>4.2749600277427415</v>
      </c>
      <c r="O1450" s="106">
        <v>1.3280000000000001</v>
      </c>
      <c r="P1450" s="104">
        <f t="shared" si="383"/>
        <v>4.0754823523635038</v>
      </c>
      <c r="Q1450" s="106">
        <v>0</v>
      </c>
      <c r="R1450" s="104">
        <f t="shared" si="385"/>
        <v>0</v>
      </c>
      <c r="S1450" s="106">
        <v>0</v>
      </c>
      <c r="T1450" s="104">
        <f t="shared" si="386"/>
        <v>0</v>
      </c>
      <c r="U1450" s="106">
        <v>0.40200000000000002</v>
      </c>
      <c r="V1450" s="104">
        <f t="shared" si="387"/>
        <v>1.2336927000377473</v>
      </c>
      <c r="W1450" s="106">
        <v>0</v>
      </c>
      <c r="X1450" s="104">
        <f t="shared" si="388"/>
        <v>0</v>
      </c>
      <c r="Y1450" s="106">
        <v>0</v>
      </c>
      <c r="Z1450" s="104">
        <f t="shared" si="389"/>
        <v>0</v>
      </c>
      <c r="AA1450" s="106">
        <v>0</v>
      </c>
      <c r="AB1450" s="105">
        <f t="shared" si="390"/>
        <v>0</v>
      </c>
      <c r="AC1450" s="99">
        <f t="shared" si="392"/>
        <v>3.8330000000000002</v>
      </c>
      <c r="AD1450" s="105">
        <f t="shared" si="391"/>
        <v>11.763045072747973</v>
      </c>
    </row>
    <row r="1451" spans="1:30" x14ac:dyDescent="0.2">
      <c r="A1451" s="101">
        <v>40165</v>
      </c>
      <c r="B1451" s="250" t="s">
        <v>224</v>
      </c>
      <c r="C1451" s="106">
        <v>0</v>
      </c>
      <c r="D1451" s="104">
        <f t="shared" si="393"/>
        <v>0</v>
      </c>
      <c r="E1451" s="106">
        <v>0</v>
      </c>
      <c r="F1451" s="104">
        <f t="shared" si="379"/>
        <v>0</v>
      </c>
      <c r="G1451" s="106">
        <v>0</v>
      </c>
      <c r="H1451" s="104">
        <f t="shared" si="384"/>
        <v>0</v>
      </c>
      <c r="I1451" s="106">
        <v>0.82099999999999995</v>
      </c>
      <c r="J1451" s="104">
        <f t="shared" si="380"/>
        <v>2.5195564844054492</v>
      </c>
      <c r="K1451" s="106">
        <v>0</v>
      </c>
      <c r="L1451" s="104">
        <f t="shared" si="381"/>
        <v>0</v>
      </c>
      <c r="M1451" s="106">
        <v>0.77800000000000002</v>
      </c>
      <c r="N1451" s="104">
        <f t="shared" si="382"/>
        <v>2.3875943299237994</v>
      </c>
      <c r="O1451" s="106">
        <v>1.3260000000000001</v>
      </c>
      <c r="P1451" s="104">
        <f t="shared" si="383"/>
        <v>4.0693445777364499</v>
      </c>
      <c r="Q1451" s="106">
        <v>0</v>
      </c>
      <c r="R1451" s="104">
        <f t="shared" si="385"/>
        <v>0</v>
      </c>
      <c r="S1451" s="106">
        <v>0</v>
      </c>
      <c r="T1451" s="104">
        <f t="shared" si="386"/>
        <v>0</v>
      </c>
      <c r="U1451" s="106">
        <v>0</v>
      </c>
      <c r="V1451" s="104">
        <f t="shared" si="387"/>
        <v>0</v>
      </c>
      <c r="W1451" s="106">
        <v>0</v>
      </c>
      <c r="X1451" s="104">
        <f t="shared" si="388"/>
        <v>0</v>
      </c>
      <c r="Y1451" s="106">
        <v>0</v>
      </c>
      <c r="Z1451" s="104">
        <f t="shared" si="389"/>
        <v>0</v>
      </c>
      <c r="AA1451" s="106">
        <v>0</v>
      </c>
      <c r="AB1451" s="105">
        <f t="shared" si="390"/>
        <v>0</v>
      </c>
      <c r="AC1451" s="99">
        <f t="shared" si="392"/>
        <v>2.9249999999999998</v>
      </c>
      <c r="AD1451" s="105">
        <f t="shared" si="391"/>
        <v>8.9764953920656989</v>
      </c>
    </row>
    <row r="1452" spans="1:30" x14ac:dyDescent="0.2">
      <c r="A1452" s="101">
        <v>40166</v>
      </c>
      <c r="B1452" s="250" t="s">
        <v>225</v>
      </c>
      <c r="C1452" s="106">
        <v>0</v>
      </c>
      <c r="D1452" s="104">
        <f t="shared" si="393"/>
        <v>0</v>
      </c>
      <c r="E1452" s="106">
        <v>0</v>
      </c>
      <c r="F1452" s="104">
        <f t="shared" si="379"/>
        <v>0</v>
      </c>
      <c r="G1452" s="106">
        <v>0</v>
      </c>
      <c r="H1452" s="104">
        <f t="shared" si="384"/>
        <v>0</v>
      </c>
      <c r="I1452" s="106">
        <v>0.81599999999999995</v>
      </c>
      <c r="J1452" s="104">
        <f t="shared" si="380"/>
        <v>2.5042120478378154</v>
      </c>
      <c r="K1452" s="106">
        <v>0</v>
      </c>
      <c r="L1452" s="104">
        <f t="shared" si="381"/>
        <v>0</v>
      </c>
      <c r="M1452" s="106">
        <v>1.4039999999999999</v>
      </c>
      <c r="N1452" s="104">
        <f t="shared" si="382"/>
        <v>4.3087177881915357</v>
      </c>
      <c r="O1452" s="106">
        <v>1.3220000000000001</v>
      </c>
      <c r="P1452" s="104">
        <f t="shared" si="383"/>
        <v>4.057069028482343</v>
      </c>
      <c r="Q1452" s="106">
        <v>0</v>
      </c>
      <c r="R1452" s="104">
        <f t="shared" si="385"/>
        <v>0</v>
      </c>
      <c r="S1452" s="106">
        <v>0</v>
      </c>
      <c r="T1452" s="104">
        <f t="shared" si="386"/>
        <v>0</v>
      </c>
      <c r="U1452" s="106">
        <v>0</v>
      </c>
      <c r="V1452" s="104">
        <f t="shared" si="387"/>
        <v>0</v>
      </c>
      <c r="W1452" s="106">
        <v>0</v>
      </c>
      <c r="X1452" s="104">
        <f t="shared" si="388"/>
        <v>0</v>
      </c>
      <c r="Y1452" s="106">
        <v>0</v>
      </c>
      <c r="Z1452" s="104">
        <f t="shared" si="389"/>
        <v>0</v>
      </c>
      <c r="AA1452" s="106">
        <v>0</v>
      </c>
      <c r="AB1452" s="105">
        <f t="shared" si="390"/>
        <v>0</v>
      </c>
      <c r="AC1452" s="99">
        <f t="shared" si="392"/>
        <v>3.5419999999999998</v>
      </c>
      <c r="AD1452" s="105">
        <f t="shared" si="391"/>
        <v>10.869998864511693</v>
      </c>
    </row>
    <row r="1453" spans="1:30" x14ac:dyDescent="0.2">
      <c r="A1453" s="101">
        <v>40167</v>
      </c>
      <c r="B1453" s="250" t="s">
        <v>226</v>
      </c>
      <c r="C1453" s="106">
        <v>0</v>
      </c>
      <c r="D1453" s="104">
        <f t="shared" si="393"/>
        <v>0</v>
      </c>
      <c r="E1453" s="106">
        <v>0</v>
      </c>
      <c r="F1453" s="104">
        <f t="shared" si="379"/>
        <v>0</v>
      </c>
      <c r="G1453" s="106">
        <v>0</v>
      </c>
      <c r="H1453" s="104">
        <f t="shared" si="384"/>
        <v>0</v>
      </c>
      <c r="I1453" s="106">
        <v>0.80600000000000005</v>
      </c>
      <c r="J1453" s="104">
        <f t="shared" si="380"/>
        <v>2.4735231747025481</v>
      </c>
      <c r="K1453" s="106">
        <v>0</v>
      </c>
      <c r="L1453" s="104">
        <f t="shared" si="381"/>
        <v>0</v>
      </c>
      <c r="M1453" s="106">
        <v>1.3919999999999999</v>
      </c>
      <c r="N1453" s="104">
        <f t="shared" si="382"/>
        <v>4.2718911404292141</v>
      </c>
      <c r="O1453" s="106">
        <v>1.3180000000000001</v>
      </c>
      <c r="P1453" s="104">
        <f t="shared" si="383"/>
        <v>4.0447934792282361</v>
      </c>
      <c r="Q1453" s="106">
        <v>0</v>
      </c>
      <c r="R1453" s="104">
        <f t="shared" si="385"/>
        <v>0</v>
      </c>
      <c r="S1453" s="106">
        <v>0</v>
      </c>
      <c r="T1453" s="104">
        <f t="shared" si="386"/>
        <v>0</v>
      </c>
      <c r="U1453" s="106">
        <v>0</v>
      </c>
      <c r="V1453" s="104">
        <f t="shared" si="387"/>
        <v>0</v>
      </c>
      <c r="W1453" s="106">
        <v>0</v>
      </c>
      <c r="X1453" s="104">
        <f t="shared" si="388"/>
        <v>0</v>
      </c>
      <c r="Y1453" s="106">
        <v>0</v>
      </c>
      <c r="Z1453" s="104">
        <f t="shared" si="389"/>
        <v>0</v>
      </c>
      <c r="AA1453" s="106">
        <v>0</v>
      </c>
      <c r="AB1453" s="105">
        <f t="shared" si="390"/>
        <v>0</v>
      </c>
      <c r="AC1453" s="99">
        <f t="shared" si="392"/>
        <v>3.516</v>
      </c>
      <c r="AD1453" s="105">
        <f t="shared" si="391"/>
        <v>10.790207794359999</v>
      </c>
    </row>
    <row r="1454" spans="1:30" x14ac:dyDescent="0.2">
      <c r="A1454" s="101">
        <v>40168</v>
      </c>
      <c r="B1454" s="250" t="s">
        <v>227</v>
      </c>
      <c r="C1454" s="106">
        <v>0</v>
      </c>
      <c r="D1454" s="104">
        <f t="shared" si="393"/>
        <v>0</v>
      </c>
      <c r="E1454" s="106">
        <v>0</v>
      </c>
      <c r="F1454" s="104">
        <f t="shared" si="379"/>
        <v>0</v>
      </c>
      <c r="G1454" s="106">
        <v>0</v>
      </c>
      <c r="H1454" s="104">
        <f t="shared" si="384"/>
        <v>0</v>
      </c>
      <c r="I1454" s="106">
        <v>0.80100000000000005</v>
      </c>
      <c r="J1454" s="104">
        <f t="shared" si="380"/>
        <v>2.4581787381349143</v>
      </c>
      <c r="K1454" s="106">
        <v>0</v>
      </c>
      <c r="L1454" s="104">
        <f t="shared" si="381"/>
        <v>0</v>
      </c>
      <c r="M1454" s="106">
        <v>1.3859999999999999</v>
      </c>
      <c r="N1454" s="104">
        <f t="shared" si="382"/>
        <v>4.2534778165480542</v>
      </c>
      <c r="O1454" s="106">
        <v>0.33900000000000002</v>
      </c>
      <c r="P1454" s="104">
        <f t="shared" si="383"/>
        <v>1.040352799285563</v>
      </c>
      <c r="Q1454" s="106">
        <v>0</v>
      </c>
      <c r="R1454" s="104">
        <f t="shared" si="385"/>
        <v>0</v>
      </c>
      <c r="S1454" s="106">
        <v>0</v>
      </c>
      <c r="T1454" s="104">
        <f t="shared" si="386"/>
        <v>0</v>
      </c>
      <c r="U1454" s="106">
        <v>0</v>
      </c>
      <c r="V1454" s="104">
        <f t="shared" si="387"/>
        <v>0</v>
      </c>
      <c r="W1454" s="106">
        <v>0</v>
      </c>
      <c r="X1454" s="104">
        <f t="shared" si="388"/>
        <v>0</v>
      </c>
      <c r="Y1454" s="106">
        <v>0</v>
      </c>
      <c r="Z1454" s="104">
        <f t="shared" si="389"/>
        <v>0</v>
      </c>
      <c r="AA1454" s="106">
        <v>0</v>
      </c>
      <c r="AB1454" s="105">
        <f t="shared" si="390"/>
        <v>0</v>
      </c>
      <c r="AC1454" s="99">
        <f t="shared" si="392"/>
        <v>2.5259999999999998</v>
      </c>
      <c r="AD1454" s="105">
        <f t="shared" si="391"/>
        <v>7.752009353968532</v>
      </c>
    </row>
    <row r="1455" spans="1:30" x14ac:dyDescent="0.2">
      <c r="A1455" s="101">
        <v>40169</v>
      </c>
      <c r="B1455" s="250" t="s">
        <v>228</v>
      </c>
      <c r="C1455" s="106">
        <v>0</v>
      </c>
      <c r="D1455" s="104">
        <f t="shared" si="393"/>
        <v>0</v>
      </c>
      <c r="E1455" s="106">
        <v>0</v>
      </c>
      <c r="F1455" s="104">
        <f t="shared" si="379"/>
        <v>0</v>
      </c>
      <c r="G1455" s="106">
        <v>0</v>
      </c>
      <c r="H1455" s="104">
        <f t="shared" si="384"/>
        <v>0</v>
      </c>
      <c r="I1455" s="106">
        <v>0.8</v>
      </c>
      <c r="J1455" s="104">
        <f t="shared" si="380"/>
        <v>2.4551098508213878</v>
      </c>
      <c r="K1455" s="106">
        <v>0</v>
      </c>
      <c r="L1455" s="104">
        <f t="shared" si="381"/>
        <v>0</v>
      </c>
      <c r="M1455" s="106">
        <v>1.383</v>
      </c>
      <c r="N1455" s="104">
        <f t="shared" si="382"/>
        <v>4.2442711546074738</v>
      </c>
      <c r="O1455" s="106">
        <v>9.4E-2</v>
      </c>
      <c r="P1455" s="104">
        <f t="shared" si="383"/>
        <v>0.28847540747151307</v>
      </c>
      <c r="Q1455" s="106">
        <v>0</v>
      </c>
      <c r="R1455" s="104">
        <f t="shared" si="385"/>
        <v>0</v>
      </c>
      <c r="S1455" s="106">
        <v>0</v>
      </c>
      <c r="T1455" s="104">
        <f t="shared" si="386"/>
        <v>0</v>
      </c>
      <c r="U1455" s="106">
        <v>0</v>
      </c>
      <c r="V1455" s="104">
        <f t="shared" si="387"/>
        <v>0</v>
      </c>
      <c r="W1455" s="106">
        <v>0</v>
      </c>
      <c r="X1455" s="104">
        <f t="shared" si="388"/>
        <v>0</v>
      </c>
      <c r="Y1455" s="106">
        <v>0</v>
      </c>
      <c r="Z1455" s="104">
        <f t="shared" si="389"/>
        <v>0</v>
      </c>
      <c r="AA1455" s="106">
        <v>0</v>
      </c>
      <c r="AB1455" s="105">
        <f t="shared" si="390"/>
        <v>0</v>
      </c>
      <c r="AC1455" s="99">
        <f t="shared" si="392"/>
        <v>2.2769999999999997</v>
      </c>
      <c r="AD1455" s="105">
        <f t="shared" si="391"/>
        <v>6.9878564129003733</v>
      </c>
    </row>
    <row r="1456" spans="1:30" x14ac:dyDescent="0.2">
      <c r="A1456" s="101">
        <v>40170</v>
      </c>
      <c r="B1456" s="250" t="s">
        <v>229</v>
      </c>
      <c r="C1456" s="106">
        <v>0</v>
      </c>
      <c r="D1456" s="104">
        <f t="shared" si="393"/>
        <v>0</v>
      </c>
      <c r="E1456" s="106">
        <v>0</v>
      </c>
      <c r="F1456" s="104">
        <f t="shared" si="379"/>
        <v>0</v>
      </c>
      <c r="G1456" s="106">
        <v>0</v>
      </c>
      <c r="H1456" s="104">
        <f t="shared" si="384"/>
        <v>0</v>
      </c>
      <c r="I1456" s="106">
        <v>0.79800000000000004</v>
      </c>
      <c r="J1456" s="104">
        <f t="shared" si="380"/>
        <v>2.4489720761943343</v>
      </c>
      <c r="K1456" s="106">
        <v>0</v>
      </c>
      <c r="L1456" s="104">
        <f t="shared" si="381"/>
        <v>0</v>
      </c>
      <c r="M1456" s="106">
        <v>1.379</v>
      </c>
      <c r="N1456" s="104">
        <f t="shared" si="382"/>
        <v>4.2319956053533669</v>
      </c>
      <c r="O1456" s="106">
        <v>1.3420000000000001</v>
      </c>
      <c r="P1456" s="104">
        <f t="shared" si="383"/>
        <v>4.1184467747528775</v>
      </c>
      <c r="Q1456" s="106">
        <v>0</v>
      </c>
      <c r="R1456" s="104">
        <f t="shared" si="385"/>
        <v>0</v>
      </c>
      <c r="S1456" s="106">
        <v>0</v>
      </c>
      <c r="T1456" s="104">
        <f t="shared" si="386"/>
        <v>0</v>
      </c>
      <c r="U1456" s="106">
        <v>0</v>
      </c>
      <c r="V1456" s="104">
        <f t="shared" si="387"/>
        <v>0</v>
      </c>
      <c r="W1456" s="106">
        <v>0</v>
      </c>
      <c r="X1456" s="104">
        <f t="shared" si="388"/>
        <v>0</v>
      </c>
      <c r="Y1456" s="106">
        <v>0</v>
      </c>
      <c r="Z1456" s="104">
        <f t="shared" si="389"/>
        <v>0</v>
      </c>
      <c r="AA1456" s="106">
        <v>0</v>
      </c>
      <c r="AB1456" s="105">
        <f t="shared" si="390"/>
        <v>0</v>
      </c>
      <c r="AC1456" s="99">
        <f t="shared" si="392"/>
        <v>3.5190000000000001</v>
      </c>
      <c r="AD1456" s="105">
        <f t="shared" si="391"/>
        <v>10.799414456300578</v>
      </c>
    </row>
    <row r="1457" spans="1:30" x14ac:dyDescent="0.2">
      <c r="A1457" s="101">
        <v>40171</v>
      </c>
      <c r="B1457" s="250" t="s">
        <v>230</v>
      </c>
      <c r="C1457" s="106">
        <v>0</v>
      </c>
      <c r="D1457" s="104">
        <f t="shared" si="393"/>
        <v>0</v>
      </c>
      <c r="E1457" s="106">
        <v>0</v>
      </c>
      <c r="F1457" s="104">
        <f t="shared" si="379"/>
        <v>0</v>
      </c>
      <c r="G1457" s="106">
        <v>0</v>
      </c>
      <c r="H1457" s="104">
        <f t="shared" si="384"/>
        <v>0</v>
      </c>
      <c r="I1457" s="106">
        <v>0.79400000000000004</v>
      </c>
      <c r="J1457" s="104">
        <f t="shared" si="380"/>
        <v>2.4366965269402274</v>
      </c>
      <c r="K1457" s="106">
        <v>0</v>
      </c>
      <c r="L1457" s="104">
        <f t="shared" si="381"/>
        <v>0</v>
      </c>
      <c r="M1457" s="106">
        <v>1.377</v>
      </c>
      <c r="N1457" s="104">
        <f t="shared" si="382"/>
        <v>4.2258578307263139</v>
      </c>
      <c r="O1457" s="106">
        <v>1.3260000000000001</v>
      </c>
      <c r="P1457" s="104">
        <f t="shared" si="383"/>
        <v>4.0693445777364499</v>
      </c>
      <c r="Q1457" s="106">
        <v>0</v>
      </c>
      <c r="R1457" s="104">
        <f t="shared" si="385"/>
        <v>0</v>
      </c>
      <c r="S1457" s="106">
        <v>0</v>
      </c>
      <c r="T1457" s="104">
        <f t="shared" si="386"/>
        <v>0</v>
      </c>
      <c r="U1457" s="106">
        <v>0</v>
      </c>
      <c r="V1457" s="104">
        <f t="shared" si="387"/>
        <v>0</v>
      </c>
      <c r="W1457" s="106">
        <v>0</v>
      </c>
      <c r="X1457" s="104">
        <f t="shared" si="388"/>
        <v>0</v>
      </c>
      <c r="Y1457" s="106">
        <v>0</v>
      </c>
      <c r="Z1457" s="104">
        <f t="shared" si="389"/>
        <v>0</v>
      </c>
      <c r="AA1457" s="106">
        <v>0</v>
      </c>
      <c r="AB1457" s="105">
        <f t="shared" si="390"/>
        <v>0</v>
      </c>
      <c r="AC1457" s="99">
        <f t="shared" si="392"/>
        <v>3.4970000000000003</v>
      </c>
      <c r="AD1457" s="105">
        <f t="shared" si="391"/>
        <v>10.731898935402992</v>
      </c>
    </row>
    <row r="1458" spans="1:30" x14ac:dyDescent="0.2">
      <c r="A1458" s="101">
        <v>40172</v>
      </c>
      <c r="B1458" s="250" t="s">
        <v>231</v>
      </c>
      <c r="C1458" s="106">
        <v>0</v>
      </c>
      <c r="D1458" s="104">
        <f t="shared" si="393"/>
        <v>0</v>
      </c>
      <c r="E1458" s="106">
        <v>0</v>
      </c>
      <c r="F1458" s="104">
        <f t="shared" si="379"/>
        <v>0</v>
      </c>
      <c r="G1458" s="106">
        <v>0</v>
      </c>
      <c r="H1458" s="104">
        <f t="shared" si="384"/>
        <v>0</v>
      </c>
      <c r="I1458" s="106">
        <v>0.79100000000000004</v>
      </c>
      <c r="J1458" s="104">
        <f t="shared" si="380"/>
        <v>2.427489864999647</v>
      </c>
      <c r="K1458" s="106">
        <v>0</v>
      </c>
      <c r="L1458" s="104">
        <f t="shared" si="381"/>
        <v>0</v>
      </c>
      <c r="M1458" s="106">
        <v>1.375</v>
      </c>
      <c r="N1458" s="104">
        <f t="shared" si="382"/>
        <v>4.21972005609926</v>
      </c>
      <c r="O1458" s="106">
        <v>1.32</v>
      </c>
      <c r="P1458" s="104">
        <f t="shared" si="383"/>
        <v>4.05093125385529</v>
      </c>
      <c r="Q1458" s="106">
        <v>0</v>
      </c>
      <c r="R1458" s="104">
        <f t="shared" si="385"/>
        <v>0</v>
      </c>
      <c r="S1458" s="106">
        <v>0</v>
      </c>
      <c r="T1458" s="104">
        <f t="shared" si="386"/>
        <v>0</v>
      </c>
      <c r="U1458" s="106">
        <v>0</v>
      </c>
      <c r="V1458" s="104">
        <f t="shared" si="387"/>
        <v>0</v>
      </c>
      <c r="W1458" s="106">
        <v>0</v>
      </c>
      <c r="X1458" s="104">
        <f t="shared" si="388"/>
        <v>0</v>
      </c>
      <c r="Y1458" s="106">
        <v>0</v>
      </c>
      <c r="Z1458" s="104">
        <f t="shared" si="389"/>
        <v>0</v>
      </c>
      <c r="AA1458" s="106">
        <v>0</v>
      </c>
      <c r="AB1458" s="105">
        <f t="shared" si="390"/>
        <v>0</v>
      </c>
      <c r="AC1458" s="99">
        <f t="shared" si="392"/>
        <v>3.4859999999999998</v>
      </c>
      <c r="AD1458" s="105">
        <f t="shared" si="391"/>
        <v>10.698141174954195</v>
      </c>
    </row>
    <row r="1459" spans="1:30" x14ac:dyDescent="0.2">
      <c r="A1459" s="101">
        <v>40173</v>
      </c>
      <c r="B1459" s="250" t="s">
        <v>232</v>
      </c>
      <c r="C1459" s="106">
        <v>0</v>
      </c>
      <c r="D1459" s="104">
        <f t="shared" si="393"/>
        <v>0</v>
      </c>
      <c r="E1459" s="106">
        <v>0</v>
      </c>
      <c r="F1459" s="104">
        <f t="shared" si="379"/>
        <v>0</v>
      </c>
      <c r="G1459" s="106">
        <v>0</v>
      </c>
      <c r="H1459" s="104">
        <f t="shared" si="384"/>
        <v>0</v>
      </c>
      <c r="I1459" s="106">
        <v>0.78800000000000003</v>
      </c>
      <c r="J1459" s="104">
        <f t="shared" si="380"/>
        <v>2.4182832030590671</v>
      </c>
      <c r="K1459" s="106">
        <v>0</v>
      </c>
      <c r="L1459" s="104">
        <f t="shared" si="381"/>
        <v>0</v>
      </c>
      <c r="M1459" s="106">
        <v>1.373</v>
      </c>
      <c r="N1459" s="104">
        <f t="shared" si="382"/>
        <v>4.213582281472207</v>
      </c>
      <c r="O1459" s="106">
        <v>1.3149999999999999</v>
      </c>
      <c r="P1459" s="104">
        <f t="shared" si="383"/>
        <v>4.0355868172876557</v>
      </c>
      <c r="Q1459" s="106">
        <v>0</v>
      </c>
      <c r="R1459" s="104">
        <f t="shared" si="385"/>
        <v>0</v>
      </c>
      <c r="S1459" s="106">
        <v>0</v>
      </c>
      <c r="T1459" s="104">
        <f t="shared" si="386"/>
        <v>0</v>
      </c>
      <c r="U1459" s="106">
        <v>0</v>
      </c>
      <c r="V1459" s="104">
        <f t="shared" si="387"/>
        <v>0</v>
      </c>
      <c r="W1459" s="106">
        <v>0</v>
      </c>
      <c r="X1459" s="104">
        <f t="shared" si="388"/>
        <v>0</v>
      </c>
      <c r="Y1459" s="106">
        <v>0</v>
      </c>
      <c r="Z1459" s="104">
        <f t="shared" si="389"/>
        <v>0</v>
      </c>
      <c r="AA1459" s="106">
        <v>0</v>
      </c>
      <c r="AB1459" s="105">
        <f t="shared" si="390"/>
        <v>0</v>
      </c>
      <c r="AC1459" s="99">
        <f t="shared" si="392"/>
        <v>3.476</v>
      </c>
      <c r="AD1459" s="105">
        <f t="shared" si="391"/>
        <v>10.66745230181893</v>
      </c>
    </row>
    <row r="1460" spans="1:30" x14ac:dyDescent="0.2">
      <c r="A1460" s="101">
        <v>40174</v>
      </c>
      <c r="B1460" s="250" t="s">
        <v>233</v>
      </c>
      <c r="C1460" s="106">
        <v>0</v>
      </c>
      <c r="D1460" s="104">
        <f t="shared" si="393"/>
        <v>0</v>
      </c>
      <c r="E1460" s="106">
        <v>0</v>
      </c>
      <c r="F1460" s="104">
        <f t="shared" si="379"/>
        <v>0</v>
      </c>
      <c r="G1460" s="106">
        <v>0</v>
      </c>
      <c r="H1460" s="104">
        <f t="shared" si="384"/>
        <v>0</v>
      </c>
      <c r="I1460" s="106">
        <v>0.78300000000000003</v>
      </c>
      <c r="J1460" s="104">
        <f t="shared" si="380"/>
        <v>2.4029387664914332</v>
      </c>
      <c r="K1460" s="106">
        <v>0</v>
      </c>
      <c r="L1460" s="104">
        <f t="shared" si="381"/>
        <v>0</v>
      </c>
      <c r="M1460" s="106">
        <v>1.37</v>
      </c>
      <c r="N1460" s="104">
        <f t="shared" si="382"/>
        <v>4.2043756195316266</v>
      </c>
      <c r="O1460" s="106">
        <v>1.3089999999999999</v>
      </c>
      <c r="P1460" s="104">
        <f t="shared" si="383"/>
        <v>4.0171734934064958</v>
      </c>
      <c r="Q1460" s="106">
        <v>0</v>
      </c>
      <c r="R1460" s="104">
        <f t="shared" si="385"/>
        <v>0</v>
      </c>
      <c r="S1460" s="106">
        <v>0</v>
      </c>
      <c r="T1460" s="104">
        <f t="shared" si="386"/>
        <v>0</v>
      </c>
      <c r="U1460" s="106">
        <v>0</v>
      </c>
      <c r="V1460" s="104">
        <f t="shared" si="387"/>
        <v>0</v>
      </c>
      <c r="W1460" s="106">
        <v>0</v>
      </c>
      <c r="X1460" s="104">
        <f t="shared" si="388"/>
        <v>0</v>
      </c>
      <c r="Y1460" s="106">
        <v>0</v>
      </c>
      <c r="Z1460" s="104">
        <f t="shared" si="389"/>
        <v>0</v>
      </c>
      <c r="AA1460" s="106">
        <v>0</v>
      </c>
      <c r="AB1460" s="105">
        <f t="shared" si="390"/>
        <v>0</v>
      </c>
      <c r="AC1460" s="99">
        <f t="shared" si="392"/>
        <v>3.4619999999999997</v>
      </c>
      <c r="AD1460" s="105">
        <f t="shared" si="391"/>
        <v>10.624487879429553</v>
      </c>
    </row>
    <row r="1461" spans="1:30" x14ac:dyDescent="0.2">
      <c r="A1461" s="101">
        <v>40175</v>
      </c>
      <c r="B1461" s="250" t="s">
        <v>234</v>
      </c>
      <c r="C1461" s="106">
        <v>0</v>
      </c>
      <c r="D1461" s="104">
        <f t="shared" si="393"/>
        <v>0</v>
      </c>
      <c r="E1461" s="106">
        <v>0</v>
      </c>
      <c r="F1461" s="104">
        <f t="shared" si="379"/>
        <v>0</v>
      </c>
      <c r="G1461" s="106">
        <v>0</v>
      </c>
      <c r="H1461" s="104">
        <f t="shared" si="384"/>
        <v>0</v>
      </c>
      <c r="I1461" s="106">
        <v>0.78100000000000003</v>
      </c>
      <c r="J1461" s="104">
        <f t="shared" si="380"/>
        <v>2.3968009918643798</v>
      </c>
      <c r="K1461" s="106">
        <v>0</v>
      </c>
      <c r="L1461" s="104">
        <f t="shared" si="381"/>
        <v>0</v>
      </c>
      <c r="M1461" s="106">
        <v>1.367</v>
      </c>
      <c r="N1461" s="104">
        <f t="shared" si="382"/>
        <v>4.1951689575910462</v>
      </c>
      <c r="O1461" s="106">
        <v>1.2529999999999999</v>
      </c>
      <c r="P1461" s="104">
        <f t="shared" si="383"/>
        <v>3.8453158038489983</v>
      </c>
      <c r="Q1461" s="106">
        <v>0</v>
      </c>
      <c r="R1461" s="104">
        <f t="shared" si="385"/>
        <v>0</v>
      </c>
      <c r="S1461" s="106">
        <v>0</v>
      </c>
      <c r="T1461" s="104">
        <f t="shared" si="386"/>
        <v>0</v>
      </c>
      <c r="U1461" s="106">
        <v>0</v>
      </c>
      <c r="V1461" s="104">
        <f t="shared" si="387"/>
        <v>0</v>
      </c>
      <c r="W1461" s="106">
        <v>0</v>
      </c>
      <c r="X1461" s="104">
        <f t="shared" si="388"/>
        <v>0</v>
      </c>
      <c r="Y1461" s="106">
        <v>0</v>
      </c>
      <c r="Z1461" s="104">
        <f t="shared" si="389"/>
        <v>0</v>
      </c>
      <c r="AA1461" s="106">
        <v>0</v>
      </c>
      <c r="AB1461" s="105">
        <f t="shared" si="390"/>
        <v>0</v>
      </c>
      <c r="AC1461" s="99">
        <f t="shared" si="392"/>
        <v>3.4009999999999998</v>
      </c>
      <c r="AD1461" s="105">
        <f t="shared" si="391"/>
        <v>10.437285753304424</v>
      </c>
    </row>
    <row r="1462" spans="1:30" x14ac:dyDescent="0.2">
      <c r="A1462" s="101">
        <v>40176</v>
      </c>
      <c r="B1462" s="250" t="s">
        <v>235</v>
      </c>
      <c r="C1462" s="106">
        <v>0</v>
      </c>
      <c r="D1462" s="104">
        <f t="shared" si="393"/>
        <v>0</v>
      </c>
      <c r="E1462" s="106">
        <v>0</v>
      </c>
      <c r="F1462" s="104">
        <f t="shared" si="379"/>
        <v>0</v>
      </c>
      <c r="G1462" s="106">
        <v>0</v>
      </c>
      <c r="H1462" s="104">
        <f t="shared" si="384"/>
        <v>0</v>
      </c>
      <c r="I1462" s="106">
        <v>0.77800000000000002</v>
      </c>
      <c r="J1462" s="104">
        <f t="shared" si="380"/>
        <v>2.3875943299237994</v>
      </c>
      <c r="K1462" s="106">
        <v>0</v>
      </c>
      <c r="L1462" s="104">
        <f t="shared" si="381"/>
        <v>0</v>
      </c>
      <c r="M1462" s="106">
        <v>1.365</v>
      </c>
      <c r="N1462" s="104">
        <f t="shared" si="382"/>
        <v>4.1890311829639924</v>
      </c>
      <c r="O1462" s="106">
        <v>1.31</v>
      </c>
      <c r="P1462" s="104">
        <f t="shared" si="383"/>
        <v>4.0202423807200223</v>
      </c>
      <c r="Q1462" s="106">
        <v>0</v>
      </c>
      <c r="R1462" s="104">
        <f t="shared" si="385"/>
        <v>0</v>
      </c>
      <c r="S1462" s="106">
        <v>0</v>
      </c>
      <c r="T1462" s="104">
        <f t="shared" si="386"/>
        <v>0</v>
      </c>
      <c r="U1462" s="106">
        <v>0</v>
      </c>
      <c r="V1462" s="104">
        <f t="shared" si="387"/>
        <v>0</v>
      </c>
      <c r="W1462" s="106">
        <v>0</v>
      </c>
      <c r="X1462" s="104">
        <f t="shared" si="388"/>
        <v>0</v>
      </c>
      <c r="Y1462" s="106">
        <v>0</v>
      </c>
      <c r="Z1462" s="104">
        <f t="shared" si="389"/>
        <v>0</v>
      </c>
      <c r="AA1462" s="106">
        <v>0</v>
      </c>
      <c r="AB1462" s="105">
        <f t="shared" si="390"/>
        <v>0</v>
      </c>
      <c r="AC1462" s="99">
        <f t="shared" si="392"/>
        <v>3.4529999999999998</v>
      </c>
      <c r="AD1462" s="105">
        <f t="shared" si="391"/>
        <v>10.596867893607815</v>
      </c>
    </row>
    <row r="1463" spans="1:30" x14ac:dyDescent="0.2">
      <c r="A1463" s="101">
        <v>40177</v>
      </c>
      <c r="B1463" s="250" t="s">
        <v>236</v>
      </c>
      <c r="C1463" s="106">
        <v>0</v>
      </c>
      <c r="D1463" s="104">
        <f t="shared" si="393"/>
        <v>0</v>
      </c>
      <c r="E1463" s="106">
        <v>0</v>
      </c>
      <c r="F1463" s="104">
        <f t="shared" si="379"/>
        <v>0</v>
      </c>
      <c r="G1463" s="106">
        <v>0</v>
      </c>
      <c r="H1463" s="104">
        <f t="shared" si="384"/>
        <v>0</v>
      </c>
      <c r="I1463" s="106">
        <v>0.77600000000000002</v>
      </c>
      <c r="J1463" s="104">
        <f t="shared" si="380"/>
        <v>2.3814565552967459</v>
      </c>
      <c r="K1463" s="106">
        <v>0</v>
      </c>
      <c r="L1463" s="104">
        <f t="shared" si="381"/>
        <v>0</v>
      </c>
      <c r="M1463" s="106">
        <v>1.363</v>
      </c>
      <c r="N1463" s="104">
        <f t="shared" si="382"/>
        <v>4.1828934083369393</v>
      </c>
      <c r="O1463" s="106">
        <v>1.306</v>
      </c>
      <c r="P1463" s="104">
        <f t="shared" si="383"/>
        <v>4.0079668314659154</v>
      </c>
      <c r="Q1463" s="106">
        <v>0</v>
      </c>
      <c r="R1463" s="104">
        <f t="shared" si="385"/>
        <v>0</v>
      </c>
      <c r="S1463" s="106">
        <v>0</v>
      </c>
      <c r="T1463" s="104">
        <f t="shared" si="386"/>
        <v>0</v>
      </c>
      <c r="U1463" s="106">
        <v>0</v>
      </c>
      <c r="V1463" s="104">
        <f t="shared" si="387"/>
        <v>0</v>
      </c>
      <c r="W1463" s="106">
        <v>0</v>
      </c>
      <c r="X1463" s="104">
        <f t="shared" si="388"/>
        <v>0</v>
      </c>
      <c r="Y1463" s="106">
        <v>0</v>
      </c>
      <c r="Z1463" s="104">
        <f t="shared" si="389"/>
        <v>0</v>
      </c>
      <c r="AA1463" s="106">
        <v>0</v>
      </c>
      <c r="AB1463" s="105">
        <f t="shared" si="390"/>
        <v>0</v>
      </c>
      <c r="AC1463" s="99">
        <f t="shared" si="392"/>
        <v>3.4450000000000003</v>
      </c>
      <c r="AD1463" s="105">
        <f t="shared" si="391"/>
        <v>10.572316795099603</v>
      </c>
    </row>
    <row r="1464" spans="1:30" x14ac:dyDescent="0.2">
      <c r="A1464" s="101">
        <v>40178</v>
      </c>
      <c r="B1464" s="250" t="s">
        <v>270</v>
      </c>
      <c r="C1464" s="106">
        <v>0</v>
      </c>
      <c r="D1464" s="104">
        <f t="shared" si="393"/>
        <v>0</v>
      </c>
      <c r="E1464" s="106">
        <v>0</v>
      </c>
      <c r="F1464" s="104">
        <f t="shared" si="379"/>
        <v>0</v>
      </c>
      <c r="G1464" s="106">
        <v>0</v>
      </c>
      <c r="H1464" s="104">
        <f t="shared" si="384"/>
        <v>0</v>
      </c>
      <c r="I1464" s="106">
        <v>0.77300000000000002</v>
      </c>
      <c r="J1464" s="104">
        <f t="shared" si="380"/>
        <v>2.372249893356166</v>
      </c>
      <c r="K1464" s="106">
        <v>0</v>
      </c>
      <c r="L1464" s="104">
        <f t="shared" si="381"/>
        <v>0</v>
      </c>
      <c r="M1464" s="106">
        <v>1.36</v>
      </c>
      <c r="N1464" s="104">
        <f t="shared" si="382"/>
        <v>4.1736867463963589</v>
      </c>
      <c r="O1464" s="106">
        <v>1.3049999999999999</v>
      </c>
      <c r="P1464" s="104">
        <f t="shared" si="383"/>
        <v>4.0048979441523889</v>
      </c>
      <c r="Q1464" s="106">
        <v>0</v>
      </c>
      <c r="R1464" s="104">
        <f t="shared" si="385"/>
        <v>0</v>
      </c>
      <c r="S1464" s="106">
        <v>0</v>
      </c>
      <c r="T1464" s="104">
        <f t="shared" si="386"/>
        <v>0</v>
      </c>
      <c r="U1464" s="106">
        <v>0</v>
      </c>
      <c r="V1464" s="104">
        <f t="shared" si="387"/>
        <v>0</v>
      </c>
      <c r="W1464" s="106">
        <v>0</v>
      </c>
      <c r="X1464" s="104">
        <f t="shared" si="388"/>
        <v>0</v>
      </c>
      <c r="Y1464" s="106">
        <v>0</v>
      </c>
      <c r="Z1464" s="104">
        <f t="shared" si="389"/>
        <v>0</v>
      </c>
      <c r="AA1464" s="106">
        <v>0</v>
      </c>
      <c r="AB1464" s="105">
        <f t="shared" si="390"/>
        <v>0</v>
      </c>
      <c r="AC1464" s="99">
        <f t="shared" si="392"/>
        <v>3.4379999999999997</v>
      </c>
      <c r="AD1464" s="105">
        <f t="shared" si="391"/>
        <v>10.550834583904912</v>
      </c>
    </row>
    <row r="1465" spans="1:30" x14ac:dyDescent="0.2">
      <c r="A1465" s="101">
        <v>40179</v>
      </c>
      <c r="B1465" s="250" t="s">
        <v>239</v>
      </c>
      <c r="C1465" s="106">
        <v>0</v>
      </c>
      <c r="D1465" s="104">
        <f t="shared" si="393"/>
        <v>0</v>
      </c>
      <c r="E1465" s="106">
        <v>0</v>
      </c>
      <c r="F1465" s="104">
        <f t="shared" si="379"/>
        <v>0</v>
      </c>
      <c r="G1465" s="106">
        <v>0</v>
      </c>
      <c r="H1465" s="104">
        <f t="shared" si="384"/>
        <v>0</v>
      </c>
      <c r="I1465" s="106">
        <v>0.77100000000000002</v>
      </c>
      <c r="J1465" s="104">
        <f t="shared" si="380"/>
        <v>2.3661121187291125</v>
      </c>
      <c r="K1465" s="106">
        <v>0</v>
      </c>
      <c r="L1465" s="104">
        <f t="shared" si="381"/>
        <v>0</v>
      </c>
      <c r="M1465" s="106">
        <v>1.3580000000000001</v>
      </c>
      <c r="N1465" s="104">
        <f t="shared" si="382"/>
        <v>4.1675489717693059</v>
      </c>
      <c r="O1465" s="106">
        <v>1.302</v>
      </c>
      <c r="P1465" s="104">
        <f t="shared" si="383"/>
        <v>3.9956912822118085</v>
      </c>
      <c r="Q1465" s="106">
        <v>0</v>
      </c>
      <c r="R1465" s="104">
        <f t="shared" si="385"/>
        <v>0</v>
      </c>
      <c r="S1465" s="106">
        <v>0</v>
      </c>
      <c r="T1465" s="104">
        <f t="shared" si="386"/>
        <v>0</v>
      </c>
      <c r="U1465" s="106">
        <v>0</v>
      </c>
      <c r="V1465" s="104">
        <f t="shared" si="387"/>
        <v>0</v>
      </c>
      <c r="W1465" s="106">
        <v>0</v>
      </c>
      <c r="X1465" s="104">
        <f t="shared" si="388"/>
        <v>0</v>
      </c>
      <c r="Y1465" s="106">
        <v>0</v>
      </c>
      <c r="Z1465" s="104">
        <f t="shared" si="389"/>
        <v>0</v>
      </c>
      <c r="AA1465" s="106">
        <v>0</v>
      </c>
      <c r="AB1465" s="105">
        <f t="shared" si="390"/>
        <v>0</v>
      </c>
      <c r="AC1465" s="99">
        <f t="shared" si="392"/>
        <v>3.431</v>
      </c>
      <c r="AD1465" s="105">
        <f t="shared" si="391"/>
        <v>10.529352372710227</v>
      </c>
    </row>
    <row r="1466" spans="1:30" x14ac:dyDescent="0.2">
      <c r="A1466" s="101">
        <v>40180</v>
      </c>
      <c r="B1466" s="250" t="s">
        <v>240</v>
      </c>
      <c r="C1466" s="106">
        <v>0</v>
      </c>
      <c r="D1466" s="104">
        <f t="shared" si="393"/>
        <v>0</v>
      </c>
      <c r="E1466" s="106">
        <v>0</v>
      </c>
      <c r="F1466" s="104">
        <f t="shared" si="379"/>
        <v>0</v>
      </c>
      <c r="G1466" s="106">
        <v>0</v>
      </c>
      <c r="H1466" s="104">
        <f t="shared" si="384"/>
        <v>0</v>
      </c>
      <c r="I1466" s="106">
        <v>0.76900000000000002</v>
      </c>
      <c r="J1466" s="104">
        <f t="shared" si="380"/>
        <v>2.3599743441020591</v>
      </c>
      <c r="K1466" s="106">
        <v>0</v>
      </c>
      <c r="L1466" s="104">
        <f t="shared" si="381"/>
        <v>0</v>
      </c>
      <c r="M1466" s="106">
        <v>1.3560000000000001</v>
      </c>
      <c r="N1466" s="104">
        <f t="shared" si="382"/>
        <v>4.161411197142252</v>
      </c>
      <c r="O1466" s="106">
        <v>1.302</v>
      </c>
      <c r="P1466" s="104">
        <f t="shared" si="383"/>
        <v>3.9956912822118085</v>
      </c>
      <c r="Q1466" s="106">
        <v>0</v>
      </c>
      <c r="R1466" s="104">
        <f t="shared" si="385"/>
        <v>0</v>
      </c>
      <c r="S1466" s="106">
        <v>0</v>
      </c>
      <c r="T1466" s="104">
        <f t="shared" si="386"/>
        <v>0</v>
      </c>
      <c r="U1466" s="106">
        <v>0</v>
      </c>
      <c r="V1466" s="104">
        <f t="shared" si="387"/>
        <v>0</v>
      </c>
      <c r="W1466" s="106">
        <v>0</v>
      </c>
      <c r="X1466" s="104">
        <f t="shared" si="388"/>
        <v>0</v>
      </c>
      <c r="Y1466" s="106">
        <v>0</v>
      </c>
      <c r="Z1466" s="104">
        <f t="shared" si="389"/>
        <v>0</v>
      </c>
      <c r="AA1466" s="106">
        <v>0</v>
      </c>
      <c r="AB1466" s="105">
        <f t="shared" si="390"/>
        <v>0</v>
      </c>
      <c r="AC1466" s="99">
        <f t="shared" si="392"/>
        <v>3.427</v>
      </c>
      <c r="AD1466" s="105">
        <f t="shared" si="391"/>
        <v>10.517076823456119</v>
      </c>
    </row>
    <row r="1467" spans="1:30" x14ac:dyDescent="0.2">
      <c r="A1467" s="101">
        <v>40181</v>
      </c>
      <c r="B1467" s="250" t="s">
        <v>241</v>
      </c>
      <c r="C1467" s="106">
        <v>0</v>
      </c>
      <c r="D1467" s="104">
        <f t="shared" si="393"/>
        <v>0</v>
      </c>
      <c r="E1467" s="106">
        <v>0</v>
      </c>
      <c r="F1467" s="104">
        <f t="shared" si="379"/>
        <v>0</v>
      </c>
      <c r="G1467" s="106">
        <v>0</v>
      </c>
      <c r="H1467" s="104">
        <f t="shared" si="384"/>
        <v>0</v>
      </c>
      <c r="I1467" s="106">
        <v>0.76700000000000002</v>
      </c>
      <c r="J1467" s="104">
        <f t="shared" si="380"/>
        <v>2.3538365694750056</v>
      </c>
      <c r="K1467" s="106">
        <v>0</v>
      </c>
      <c r="L1467" s="104">
        <f t="shared" si="381"/>
        <v>0</v>
      </c>
      <c r="M1467" s="106">
        <v>1.3560000000000001</v>
      </c>
      <c r="N1467" s="104">
        <f t="shared" si="382"/>
        <v>4.161411197142252</v>
      </c>
      <c r="O1467" s="106">
        <v>1.3009999999999999</v>
      </c>
      <c r="P1467" s="104">
        <f t="shared" si="383"/>
        <v>3.9926223948982815</v>
      </c>
      <c r="Q1467" s="106">
        <v>0</v>
      </c>
      <c r="R1467" s="104">
        <f t="shared" si="385"/>
        <v>0</v>
      </c>
      <c r="S1467" s="106">
        <v>0</v>
      </c>
      <c r="T1467" s="104">
        <f t="shared" si="386"/>
        <v>0</v>
      </c>
      <c r="U1467" s="106">
        <v>0</v>
      </c>
      <c r="V1467" s="104">
        <f t="shared" si="387"/>
        <v>0</v>
      </c>
      <c r="W1467" s="106">
        <v>0</v>
      </c>
      <c r="X1467" s="104">
        <f t="shared" si="388"/>
        <v>0</v>
      </c>
      <c r="Y1467" s="106">
        <v>0</v>
      </c>
      <c r="Z1467" s="104">
        <f t="shared" si="389"/>
        <v>0</v>
      </c>
      <c r="AA1467" s="106">
        <v>0</v>
      </c>
      <c r="AB1467" s="105">
        <f t="shared" si="390"/>
        <v>0</v>
      </c>
      <c r="AC1467" s="99">
        <f t="shared" si="392"/>
        <v>3.4240000000000004</v>
      </c>
      <c r="AD1467" s="105">
        <f t="shared" si="391"/>
        <v>10.507870161515541</v>
      </c>
    </row>
    <row r="1468" spans="1:30" x14ac:dyDescent="0.2">
      <c r="A1468" s="101">
        <v>40182</v>
      </c>
      <c r="B1468" s="250" t="s">
        <v>242</v>
      </c>
      <c r="C1468" s="106">
        <v>0</v>
      </c>
      <c r="D1468" s="104">
        <f t="shared" si="393"/>
        <v>0</v>
      </c>
      <c r="E1468" s="106">
        <v>0</v>
      </c>
      <c r="F1468" s="104">
        <f t="shared" si="379"/>
        <v>0</v>
      </c>
      <c r="G1468" s="106">
        <v>0</v>
      </c>
      <c r="H1468" s="104">
        <f t="shared" si="384"/>
        <v>0</v>
      </c>
      <c r="I1468" s="106">
        <v>0.76600000000000001</v>
      </c>
      <c r="J1468" s="104">
        <f t="shared" si="380"/>
        <v>2.3507676821614787</v>
      </c>
      <c r="K1468" s="106">
        <v>0</v>
      </c>
      <c r="L1468" s="104">
        <f t="shared" si="381"/>
        <v>0</v>
      </c>
      <c r="M1468" s="106">
        <v>1.3540000000000001</v>
      </c>
      <c r="N1468" s="104">
        <f t="shared" si="382"/>
        <v>4.155273422515199</v>
      </c>
      <c r="O1468" s="106">
        <v>1.2989999999999999</v>
      </c>
      <c r="P1468" s="104">
        <f t="shared" si="383"/>
        <v>3.9864846202712281</v>
      </c>
      <c r="Q1468" s="106">
        <v>0</v>
      </c>
      <c r="R1468" s="104">
        <f t="shared" si="385"/>
        <v>0</v>
      </c>
      <c r="S1468" s="106">
        <v>0</v>
      </c>
      <c r="T1468" s="104">
        <f t="shared" si="386"/>
        <v>0</v>
      </c>
      <c r="U1468" s="106">
        <v>0</v>
      </c>
      <c r="V1468" s="104">
        <f t="shared" si="387"/>
        <v>0</v>
      </c>
      <c r="W1468" s="106">
        <v>0</v>
      </c>
      <c r="X1468" s="104">
        <f t="shared" si="388"/>
        <v>0</v>
      </c>
      <c r="Y1468" s="106">
        <v>0</v>
      </c>
      <c r="Z1468" s="104">
        <f t="shared" si="389"/>
        <v>0</v>
      </c>
      <c r="AA1468" s="106">
        <v>0</v>
      </c>
      <c r="AB1468" s="105">
        <f t="shared" si="390"/>
        <v>0</v>
      </c>
      <c r="AC1468" s="99">
        <f t="shared" si="392"/>
        <v>3.419</v>
      </c>
      <c r="AD1468" s="105">
        <f t="shared" si="391"/>
        <v>10.492525724947905</v>
      </c>
    </row>
    <row r="1469" spans="1:30" x14ac:dyDescent="0.2">
      <c r="A1469" s="101">
        <v>40183</v>
      </c>
      <c r="B1469" s="250" t="s">
        <v>243</v>
      </c>
      <c r="C1469" s="106">
        <v>0</v>
      </c>
      <c r="D1469" s="104">
        <f t="shared" si="393"/>
        <v>0</v>
      </c>
      <c r="E1469" s="106">
        <v>0</v>
      </c>
      <c r="F1469" s="104">
        <f t="shared" si="379"/>
        <v>0</v>
      </c>
      <c r="G1469" s="106">
        <v>0</v>
      </c>
      <c r="H1469" s="104">
        <f t="shared" si="384"/>
        <v>0</v>
      </c>
      <c r="I1469" s="106">
        <v>0.753</v>
      </c>
      <c r="J1469" s="104">
        <f t="shared" si="380"/>
        <v>2.310872147085631</v>
      </c>
      <c r="K1469" s="106">
        <v>0</v>
      </c>
      <c r="L1469" s="104">
        <f t="shared" si="381"/>
        <v>0</v>
      </c>
      <c r="M1469" s="106">
        <v>1.3520000000000001</v>
      </c>
      <c r="N1469" s="104">
        <f t="shared" si="382"/>
        <v>4.1491356478881452</v>
      </c>
      <c r="O1469" s="106">
        <v>1.2589999999999999</v>
      </c>
      <c r="P1469" s="104">
        <f t="shared" si="383"/>
        <v>3.8637291277301591</v>
      </c>
      <c r="Q1469" s="106">
        <v>0</v>
      </c>
      <c r="R1469" s="104">
        <f t="shared" si="385"/>
        <v>0</v>
      </c>
      <c r="S1469" s="106">
        <v>0</v>
      </c>
      <c r="T1469" s="104">
        <f t="shared" si="386"/>
        <v>0</v>
      </c>
      <c r="U1469" s="106">
        <v>0</v>
      </c>
      <c r="V1469" s="104">
        <f t="shared" si="387"/>
        <v>0</v>
      </c>
      <c r="W1469" s="106">
        <v>0</v>
      </c>
      <c r="X1469" s="104">
        <f t="shared" si="388"/>
        <v>0</v>
      </c>
      <c r="Y1469" s="106">
        <v>0</v>
      </c>
      <c r="Z1469" s="104">
        <f t="shared" si="389"/>
        <v>0</v>
      </c>
      <c r="AA1469" s="106">
        <v>0</v>
      </c>
      <c r="AB1469" s="105">
        <f t="shared" si="390"/>
        <v>0</v>
      </c>
      <c r="AC1469" s="99">
        <f t="shared" si="392"/>
        <v>3.3639999999999999</v>
      </c>
      <c r="AD1469" s="105">
        <f t="shared" si="391"/>
        <v>10.323736922703935</v>
      </c>
    </row>
    <row r="1470" spans="1:30" x14ac:dyDescent="0.2">
      <c r="A1470" s="101">
        <v>40184</v>
      </c>
      <c r="B1470" s="250" t="s">
        <v>244</v>
      </c>
      <c r="C1470" s="106">
        <v>0</v>
      </c>
      <c r="D1470" s="104">
        <f t="shared" si="393"/>
        <v>0</v>
      </c>
      <c r="E1470" s="106">
        <v>0</v>
      </c>
      <c r="F1470" s="104">
        <f t="shared" si="379"/>
        <v>0</v>
      </c>
      <c r="G1470" s="106">
        <v>0</v>
      </c>
      <c r="H1470" s="104">
        <f t="shared" si="384"/>
        <v>0</v>
      </c>
      <c r="I1470" s="106">
        <v>0.76200000000000001</v>
      </c>
      <c r="J1470" s="104">
        <f t="shared" si="380"/>
        <v>2.3384921329073718</v>
      </c>
      <c r="K1470" s="106">
        <v>0</v>
      </c>
      <c r="L1470" s="104">
        <f t="shared" si="381"/>
        <v>0</v>
      </c>
      <c r="M1470" s="106">
        <v>1.35</v>
      </c>
      <c r="N1470" s="104">
        <f t="shared" si="382"/>
        <v>4.1429978732610921</v>
      </c>
      <c r="O1470" s="106">
        <v>1.3</v>
      </c>
      <c r="P1470" s="104">
        <f t="shared" si="383"/>
        <v>3.989553507584755</v>
      </c>
      <c r="Q1470" s="106">
        <v>0</v>
      </c>
      <c r="R1470" s="104">
        <f t="shared" si="385"/>
        <v>0</v>
      </c>
      <c r="S1470" s="106">
        <v>0</v>
      </c>
      <c r="T1470" s="104">
        <f t="shared" si="386"/>
        <v>0</v>
      </c>
      <c r="U1470" s="106">
        <v>0</v>
      </c>
      <c r="V1470" s="104">
        <f t="shared" si="387"/>
        <v>0</v>
      </c>
      <c r="W1470" s="106">
        <v>0</v>
      </c>
      <c r="X1470" s="104">
        <f t="shared" si="388"/>
        <v>0</v>
      </c>
      <c r="Y1470" s="106">
        <v>0</v>
      </c>
      <c r="Z1470" s="104">
        <f t="shared" si="389"/>
        <v>0</v>
      </c>
      <c r="AA1470" s="106">
        <v>0</v>
      </c>
      <c r="AB1470" s="105">
        <f t="shared" si="390"/>
        <v>0</v>
      </c>
      <c r="AC1470" s="99">
        <f t="shared" si="392"/>
        <v>3.4119999999999999</v>
      </c>
      <c r="AD1470" s="105">
        <f t="shared" si="391"/>
        <v>10.471043513753218</v>
      </c>
    </row>
    <row r="1471" spans="1:30" x14ac:dyDescent="0.2">
      <c r="A1471" s="101">
        <v>40185</v>
      </c>
      <c r="B1471" s="250" t="s">
        <v>245</v>
      </c>
      <c r="C1471" s="106">
        <v>0</v>
      </c>
      <c r="D1471" s="104">
        <f t="shared" si="393"/>
        <v>0</v>
      </c>
      <c r="E1471" s="106">
        <v>0</v>
      </c>
      <c r="F1471" s="104">
        <f t="shared" si="379"/>
        <v>0</v>
      </c>
      <c r="G1471" s="106">
        <v>0</v>
      </c>
      <c r="H1471" s="104">
        <f t="shared" si="384"/>
        <v>0</v>
      </c>
      <c r="I1471" s="106">
        <v>0.76100000000000001</v>
      </c>
      <c r="J1471" s="104">
        <f t="shared" si="380"/>
        <v>2.3354232455938448</v>
      </c>
      <c r="K1471" s="106">
        <v>0</v>
      </c>
      <c r="L1471" s="104">
        <f t="shared" si="381"/>
        <v>0</v>
      </c>
      <c r="M1471" s="106">
        <v>1.35</v>
      </c>
      <c r="N1471" s="104">
        <f t="shared" si="382"/>
        <v>4.1429978732610921</v>
      </c>
      <c r="O1471" s="106">
        <v>1.296</v>
      </c>
      <c r="P1471" s="104">
        <f t="shared" si="383"/>
        <v>3.9772779583306481</v>
      </c>
      <c r="Q1471" s="106">
        <v>0</v>
      </c>
      <c r="R1471" s="104">
        <f t="shared" si="385"/>
        <v>0</v>
      </c>
      <c r="S1471" s="106">
        <v>0</v>
      </c>
      <c r="T1471" s="104">
        <f t="shared" si="386"/>
        <v>0</v>
      </c>
      <c r="U1471" s="106">
        <v>0</v>
      </c>
      <c r="V1471" s="104">
        <f t="shared" si="387"/>
        <v>0</v>
      </c>
      <c r="W1471" s="106">
        <v>0</v>
      </c>
      <c r="X1471" s="104">
        <f t="shared" si="388"/>
        <v>0</v>
      </c>
      <c r="Y1471" s="106">
        <v>0</v>
      </c>
      <c r="Z1471" s="104">
        <f t="shared" si="389"/>
        <v>0</v>
      </c>
      <c r="AA1471" s="106">
        <v>0</v>
      </c>
      <c r="AB1471" s="105">
        <f t="shared" si="390"/>
        <v>0</v>
      </c>
      <c r="AC1471" s="99">
        <f t="shared" si="392"/>
        <v>3.407</v>
      </c>
      <c r="AD1471" s="105">
        <f t="shared" si="391"/>
        <v>10.455699077185585</v>
      </c>
    </row>
    <row r="1472" spans="1:30" x14ac:dyDescent="0.2">
      <c r="A1472" s="101">
        <v>40186</v>
      </c>
      <c r="B1472" s="250" t="s">
        <v>246</v>
      </c>
      <c r="C1472" s="106">
        <v>0</v>
      </c>
      <c r="D1472" s="104">
        <f t="shared" si="393"/>
        <v>0</v>
      </c>
      <c r="E1472" s="106">
        <v>0</v>
      </c>
      <c r="F1472" s="104">
        <f t="shared" si="379"/>
        <v>0</v>
      </c>
      <c r="G1472" s="106">
        <v>0</v>
      </c>
      <c r="H1472" s="104">
        <f t="shared" si="384"/>
        <v>0</v>
      </c>
      <c r="I1472" s="106">
        <v>0.75900000000000001</v>
      </c>
      <c r="J1472" s="104">
        <f t="shared" si="380"/>
        <v>2.3292854709667914</v>
      </c>
      <c r="K1472" s="106">
        <v>0</v>
      </c>
      <c r="L1472" s="104">
        <f t="shared" si="381"/>
        <v>0</v>
      </c>
      <c r="M1472" s="106">
        <v>1.3480000000000001</v>
      </c>
      <c r="N1472" s="104">
        <f t="shared" si="382"/>
        <v>4.1368600986340383</v>
      </c>
      <c r="O1472" s="106">
        <v>1.292</v>
      </c>
      <c r="P1472" s="104">
        <f t="shared" si="383"/>
        <v>3.9650024090765412</v>
      </c>
      <c r="Q1472" s="106">
        <v>0</v>
      </c>
      <c r="R1472" s="104">
        <f t="shared" si="385"/>
        <v>0</v>
      </c>
      <c r="S1472" s="106">
        <v>0</v>
      </c>
      <c r="T1472" s="104">
        <f t="shared" si="386"/>
        <v>0</v>
      </c>
      <c r="U1472" s="106">
        <v>0.19700000000000001</v>
      </c>
      <c r="V1472" s="104">
        <f t="shared" si="387"/>
        <v>0.60457080076476677</v>
      </c>
      <c r="W1472" s="106">
        <v>0</v>
      </c>
      <c r="X1472" s="104">
        <f t="shared" si="388"/>
        <v>0</v>
      </c>
      <c r="Y1472" s="106">
        <v>0</v>
      </c>
      <c r="Z1472" s="104">
        <f t="shared" si="389"/>
        <v>0</v>
      </c>
      <c r="AA1472" s="106">
        <v>0</v>
      </c>
      <c r="AB1472" s="105">
        <f t="shared" si="390"/>
        <v>0</v>
      </c>
      <c r="AC1472" s="99">
        <f t="shared" si="392"/>
        <v>3.5960000000000001</v>
      </c>
      <c r="AD1472" s="105">
        <f t="shared" si="391"/>
        <v>11.035718779442139</v>
      </c>
    </row>
    <row r="1473" spans="1:30" x14ac:dyDescent="0.2">
      <c r="A1473" s="101">
        <v>40187</v>
      </c>
      <c r="B1473" s="250" t="s">
        <v>247</v>
      </c>
      <c r="C1473" s="106">
        <v>0</v>
      </c>
      <c r="D1473" s="104">
        <f t="shared" si="393"/>
        <v>0</v>
      </c>
      <c r="E1473" s="106">
        <v>0</v>
      </c>
      <c r="F1473" s="104">
        <f t="shared" si="379"/>
        <v>0</v>
      </c>
      <c r="G1473" s="106">
        <v>0</v>
      </c>
      <c r="H1473" s="104">
        <f t="shared" si="384"/>
        <v>0</v>
      </c>
      <c r="I1473" s="106">
        <v>0.75700000000000001</v>
      </c>
      <c r="J1473" s="104">
        <f t="shared" si="380"/>
        <v>2.3231476963397379</v>
      </c>
      <c r="K1473" s="106">
        <v>0</v>
      </c>
      <c r="L1473" s="104">
        <f t="shared" si="381"/>
        <v>0</v>
      </c>
      <c r="M1473" s="106">
        <v>1.347</v>
      </c>
      <c r="N1473" s="104">
        <f t="shared" si="382"/>
        <v>4.1337912113205117</v>
      </c>
      <c r="O1473" s="106">
        <v>1.29</v>
      </c>
      <c r="P1473" s="104">
        <f t="shared" si="383"/>
        <v>3.9588646344494878</v>
      </c>
      <c r="Q1473" s="106">
        <v>0</v>
      </c>
      <c r="R1473" s="104">
        <f t="shared" si="385"/>
        <v>0</v>
      </c>
      <c r="S1473" s="106">
        <v>0</v>
      </c>
      <c r="T1473" s="104">
        <f t="shared" si="386"/>
        <v>0</v>
      </c>
      <c r="U1473" s="106">
        <v>0</v>
      </c>
      <c r="V1473" s="104">
        <f t="shared" si="387"/>
        <v>0</v>
      </c>
      <c r="W1473" s="106">
        <v>0</v>
      </c>
      <c r="X1473" s="104">
        <f t="shared" si="388"/>
        <v>0</v>
      </c>
      <c r="Y1473" s="106">
        <v>0</v>
      </c>
      <c r="Z1473" s="104">
        <f t="shared" si="389"/>
        <v>0</v>
      </c>
      <c r="AA1473" s="106">
        <v>0</v>
      </c>
      <c r="AB1473" s="105">
        <f t="shared" si="390"/>
        <v>0</v>
      </c>
      <c r="AC1473" s="99">
        <f t="shared" si="392"/>
        <v>3.3940000000000001</v>
      </c>
      <c r="AD1473" s="105">
        <f t="shared" si="391"/>
        <v>10.415803542109737</v>
      </c>
    </row>
    <row r="1474" spans="1:30" x14ac:dyDescent="0.2">
      <c r="A1474" s="101">
        <v>40188</v>
      </c>
      <c r="B1474" s="250" t="s">
        <v>248</v>
      </c>
      <c r="C1474" s="106">
        <v>0</v>
      </c>
      <c r="D1474" s="104">
        <f t="shared" si="393"/>
        <v>0</v>
      </c>
      <c r="E1474" s="106">
        <v>0</v>
      </c>
      <c r="F1474" s="104">
        <f t="shared" si="379"/>
        <v>0</v>
      </c>
      <c r="G1474" s="106">
        <v>0</v>
      </c>
      <c r="H1474" s="104">
        <f t="shared" si="384"/>
        <v>0</v>
      </c>
      <c r="I1474" s="106">
        <v>0.75600000000000001</v>
      </c>
      <c r="J1474" s="104">
        <f t="shared" si="380"/>
        <v>2.3200788090262114</v>
      </c>
      <c r="K1474" s="106">
        <v>0</v>
      </c>
      <c r="L1474" s="104">
        <f t="shared" si="381"/>
        <v>0</v>
      </c>
      <c r="M1474" s="106">
        <v>1.3460000000000001</v>
      </c>
      <c r="N1474" s="104">
        <f t="shared" si="382"/>
        <v>4.1307223240069844</v>
      </c>
      <c r="O1474" s="106">
        <v>1.29</v>
      </c>
      <c r="P1474" s="104">
        <f t="shared" si="383"/>
        <v>3.9588646344494878</v>
      </c>
      <c r="Q1474" s="106">
        <v>0</v>
      </c>
      <c r="R1474" s="104">
        <f t="shared" si="385"/>
        <v>0</v>
      </c>
      <c r="S1474" s="106">
        <v>0</v>
      </c>
      <c r="T1474" s="104">
        <f t="shared" si="386"/>
        <v>0</v>
      </c>
      <c r="U1474" s="106">
        <v>0</v>
      </c>
      <c r="V1474" s="104">
        <f t="shared" si="387"/>
        <v>0</v>
      </c>
      <c r="W1474" s="106">
        <v>0</v>
      </c>
      <c r="X1474" s="104">
        <f t="shared" si="388"/>
        <v>0</v>
      </c>
      <c r="Y1474" s="106">
        <v>0</v>
      </c>
      <c r="Z1474" s="104">
        <f t="shared" si="389"/>
        <v>0</v>
      </c>
      <c r="AA1474" s="106">
        <v>0</v>
      </c>
      <c r="AB1474" s="105">
        <f t="shared" si="390"/>
        <v>0</v>
      </c>
      <c r="AC1474" s="99">
        <f t="shared" si="392"/>
        <v>3.3920000000000003</v>
      </c>
      <c r="AD1474" s="105">
        <f t="shared" si="391"/>
        <v>10.409665767482686</v>
      </c>
    </row>
    <row r="1475" spans="1:30" x14ac:dyDescent="0.2">
      <c r="A1475" s="101">
        <v>40189</v>
      </c>
      <c r="B1475" s="250" t="s">
        <v>249</v>
      </c>
      <c r="C1475" s="106">
        <v>0</v>
      </c>
      <c r="D1475" s="104">
        <f t="shared" si="393"/>
        <v>0</v>
      </c>
      <c r="E1475" s="106">
        <v>0</v>
      </c>
      <c r="F1475" s="104">
        <f t="shared" si="379"/>
        <v>0</v>
      </c>
      <c r="G1475" s="106">
        <v>0</v>
      </c>
      <c r="H1475" s="104">
        <f t="shared" si="384"/>
        <v>0</v>
      </c>
      <c r="I1475" s="106">
        <v>0.755</v>
      </c>
      <c r="J1475" s="104">
        <f t="shared" si="380"/>
        <v>2.3170099217126845</v>
      </c>
      <c r="K1475" s="106">
        <v>0</v>
      </c>
      <c r="L1475" s="104">
        <f t="shared" si="381"/>
        <v>0</v>
      </c>
      <c r="M1475" s="106">
        <v>1.3440000000000001</v>
      </c>
      <c r="N1475" s="104">
        <f t="shared" si="382"/>
        <v>4.1245845493799314</v>
      </c>
      <c r="O1475" s="106">
        <v>1.288</v>
      </c>
      <c r="P1475" s="104">
        <f t="shared" si="383"/>
        <v>3.9527268598224343</v>
      </c>
      <c r="Q1475" s="106">
        <v>0</v>
      </c>
      <c r="R1475" s="104">
        <f t="shared" si="385"/>
        <v>0</v>
      </c>
      <c r="S1475" s="106">
        <v>0</v>
      </c>
      <c r="T1475" s="104">
        <f t="shared" si="386"/>
        <v>0</v>
      </c>
      <c r="U1475" s="106">
        <v>0</v>
      </c>
      <c r="V1475" s="104">
        <f t="shared" si="387"/>
        <v>0</v>
      </c>
      <c r="W1475" s="106">
        <v>0</v>
      </c>
      <c r="X1475" s="104">
        <f t="shared" si="388"/>
        <v>0</v>
      </c>
      <c r="Y1475" s="106">
        <v>0</v>
      </c>
      <c r="Z1475" s="104">
        <f t="shared" si="389"/>
        <v>0</v>
      </c>
      <c r="AA1475" s="106">
        <v>0</v>
      </c>
      <c r="AB1475" s="105">
        <f t="shared" si="390"/>
        <v>0</v>
      </c>
      <c r="AC1475" s="99">
        <f t="shared" si="392"/>
        <v>3.3870000000000005</v>
      </c>
      <c r="AD1475" s="105">
        <f t="shared" si="391"/>
        <v>10.394321330915052</v>
      </c>
    </row>
    <row r="1476" spans="1:30" x14ac:dyDescent="0.2">
      <c r="A1476" s="101">
        <v>40190</v>
      </c>
      <c r="B1476" s="250" t="s">
        <v>250</v>
      </c>
      <c r="C1476" s="106">
        <v>0</v>
      </c>
      <c r="D1476" s="104">
        <f t="shared" si="393"/>
        <v>0</v>
      </c>
      <c r="E1476" s="106">
        <v>0</v>
      </c>
      <c r="F1476" s="104">
        <f t="shared" si="379"/>
        <v>0</v>
      </c>
      <c r="G1476" s="106">
        <v>0</v>
      </c>
      <c r="H1476" s="104">
        <f t="shared" si="384"/>
        <v>0</v>
      </c>
      <c r="I1476" s="106">
        <v>0.753</v>
      </c>
      <c r="J1476" s="104">
        <f t="shared" si="380"/>
        <v>2.310872147085631</v>
      </c>
      <c r="K1476" s="106">
        <v>0</v>
      </c>
      <c r="L1476" s="104">
        <f t="shared" si="381"/>
        <v>0</v>
      </c>
      <c r="M1476" s="106">
        <v>1.3440000000000001</v>
      </c>
      <c r="N1476" s="104">
        <f t="shared" si="382"/>
        <v>4.1245845493799314</v>
      </c>
      <c r="O1476" s="106">
        <v>0.70599999999999996</v>
      </c>
      <c r="P1476" s="104">
        <f t="shared" si="383"/>
        <v>2.1666344433498748</v>
      </c>
      <c r="Q1476" s="106">
        <v>0</v>
      </c>
      <c r="R1476" s="104">
        <f t="shared" si="385"/>
        <v>0</v>
      </c>
      <c r="S1476" s="106">
        <v>0</v>
      </c>
      <c r="T1476" s="104">
        <f t="shared" si="386"/>
        <v>0</v>
      </c>
      <c r="U1476" s="106">
        <v>0</v>
      </c>
      <c r="V1476" s="104">
        <f t="shared" si="387"/>
        <v>0</v>
      </c>
      <c r="W1476" s="106">
        <v>0</v>
      </c>
      <c r="X1476" s="104">
        <f t="shared" si="388"/>
        <v>0</v>
      </c>
      <c r="Y1476" s="106">
        <v>0.55600000000000005</v>
      </c>
      <c r="Z1476" s="104">
        <f t="shared" si="389"/>
        <v>1.7063013463208645</v>
      </c>
      <c r="AA1476" s="106">
        <v>0</v>
      </c>
      <c r="AB1476" s="105">
        <f t="shared" si="390"/>
        <v>0</v>
      </c>
      <c r="AC1476" s="99">
        <f t="shared" si="392"/>
        <v>3.359</v>
      </c>
      <c r="AD1476" s="105">
        <f t="shared" si="391"/>
        <v>10.308392486136302</v>
      </c>
    </row>
    <row r="1477" spans="1:30" x14ac:dyDescent="0.2">
      <c r="A1477" s="101">
        <v>40191</v>
      </c>
      <c r="B1477" s="250" t="s">
        <v>251</v>
      </c>
      <c r="C1477" s="106">
        <v>0</v>
      </c>
      <c r="D1477" s="104">
        <f t="shared" si="393"/>
        <v>0</v>
      </c>
      <c r="E1477" s="106">
        <v>0</v>
      </c>
      <c r="F1477" s="104">
        <f t="shared" si="379"/>
        <v>0</v>
      </c>
      <c r="G1477" s="106">
        <v>0</v>
      </c>
      <c r="H1477" s="104">
        <f t="shared" si="384"/>
        <v>0</v>
      </c>
      <c r="I1477" s="106">
        <v>0.755</v>
      </c>
      <c r="J1477" s="104">
        <f t="shared" si="380"/>
        <v>2.3170099217126845</v>
      </c>
      <c r="K1477" s="106">
        <v>0</v>
      </c>
      <c r="L1477" s="104">
        <f t="shared" si="381"/>
        <v>0</v>
      </c>
      <c r="M1477" s="106">
        <v>1.3440000000000001</v>
      </c>
      <c r="N1477" s="104">
        <f t="shared" si="382"/>
        <v>4.1245845493799314</v>
      </c>
      <c r="O1477" s="106">
        <v>0</v>
      </c>
      <c r="P1477" s="104">
        <f t="shared" si="383"/>
        <v>0</v>
      </c>
      <c r="Q1477" s="106">
        <v>0</v>
      </c>
      <c r="R1477" s="104">
        <f t="shared" si="385"/>
        <v>0</v>
      </c>
      <c r="S1477" s="106">
        <v>0</v>
      </c>
      <c r="T1477" s="104">
        <f t="shared" si="386"/>
        <v>0</v>
      </c>
      <c r="U1477" s="106">
        <v>0</v>
      </c>
      <c r="V1477" s="104">
        <f t="shared" si="387"/>
        <v>0</v>
      </c>
      <c r="W1477" s="106">
        <v>0</v>
      </c>
      <c r="X1477" s="104">
        <f t="shared" si="388"/>
        <v>0</v>
      </c>
      <c r="Y1477" s="106">
        <v>0.67200000000000004</v>
      </c>
      <c r="Z1477" s="104">
        <f t="shared" si="389"/>
        <v>2.0622922746899657</v>
      </c>
      <c r="AA1477" s="106">
        <v>0</v>
      </c>
      <c r="AB1477" s="105">
        <f t="shared" si="390"/>
        <v>0</v>
      </c>
      <c r="AC1477" s="99">
        <f t="shared" si="392"/>
        <v>2.7710000000000004</v>
      </c>
      <c r="AD1477" s="105">
        <f t="shared" si="391"/>
        <v>8.5038867457825837</v>
      </c>
    </row>
    <row r="1478" spans="1:30" x14ac:dyDescent="0.2">
      <c r="A1478" s="101">
        <v>40192</v>
      </c>
      <c r="B1478" s="250" t="s">
        <v>252</v>
      </c>
      <c r="C1478" s="106">
        <v>0</v>
      </c>
      <c r="D1478" s="104">
        <f t="shared" ref="D1478:D1509" si="394">C1478*1000000/325851</f>
        <v>0</v>
      </c>
      <c r="E1478" s="106">
        <v>0</v>
      </c>
      <c r="F1478" s="104">
        <f t="shared" si="379"/>
        <v>0</v>
      </c>
      <c r="G1478" s="106">
        <v>0</v>
      </c>
      <c r="H1478" s="104">
        <f t="shared" si="384"/>
        <v>0</v>
      </c>
      <c r="I1478" s="106">
        <v>0.75900000000000001</v>
      </c>
      <c r="J1478" s="104">
        <f t="shared" si="380"/>
        <v>2.3292854709667914</v>
      </c>
      <c r="K1478" s="106">
        <v>0</v>
      </c>
      <c r="L1478" s="104">
        <f t="shared" si="381"/>
        <v>0</v>
      </c>
      <c r="M1478" s="106">
        <v>1.345</v>
      </c>
      <c r="N1478" s="104">
        <f t="shared" si="382"/>
        <v>4.1276534366934579</v>
      </c>
      <c r="O1478" s="106">
        <v>0</v>
      </c>
      <c r="P1478" s="104">
        <f t="shared" si="383"/>
        <v>0</v>
      </c>
      <c r="Q1478" s="106">
        <v>0</v>
      </c>
      <c r="R1478" s="104">
        <f t="shared" si="385"/>
        <v>0</v>
      </c>
      <c r="S1478" s="106">
        <v>0</v>
      </c>
      <c r="T1478" s="104">
        <f t="shared" si="386"/>
        <v>0</v>
      </c>
      <c r="U1478" s="106">
        <v>0</v>
      </c>
      <c r="V1478" s="104">
        <f t="shared" si="387"/>
        <v>0</v>
      </c>
      <c r="W1478" s="106">
        <v>0</v>
      </c>
      <c r="X1478" s="104">
        <f t="shared" si="388"/>
        <v>0</v>
      </c>
      <c r="Y1478" s="106">
        <v>0.13100000000000001</v>
      </c>
      <c r="Z1478" s="104">
        <f t="shared" si="389"/>
        <v>0.40202423807200222</v>
      </c>
      <c r="AA1478" s="106">
        <v>0</v>
      </c>
      <c r="AB1478" s="105">
        <f t="shared" si="390"/>
        <v>0</v>
      </c>
      <c r="AC1478" s="99">
        <f t="shared" si="392"/>
        <v>2.2350000000000003</v>
      </c>
      <c r="AD1478" s="105">
        <f t="shared" si="391"/>
        <v>6.8589631457322531</v>
      </c>
    </row>
    <row r="1479" spans="1:30" x14ac:dyDescent="0.2">
      <c r="A1479" s="101">
        <v>40193</v>
      </c>
      <c r="B1479" s="250" t="s">
        <v>253</v>
      </c>
      <c r="C1479" s="106">
        <v>0</v>
      </c>
      <c r="D1479" s="104">
        <f t="shared" si="394"/>
        <v>0</v>
      </c>
      <c r="E1479" s="106">
        <v>0</v>
      </c>
      <c r="F1479" s="104">
        <f t="shared" si="379"/>
        <v>0</v>
      </c>
      <c r="G1479" s="106">
        <v>0</v>
      </c>
      <c r="H1479" s="104">
        <f t="shared" si="384"/>
        <v>0</v>
      </c>
      <c r="I1479" s="106">
        <v>0.76200000000000001</v>
      </c>
      <c r="J1479" s="104">
        <f t="shared" si="380"/>
        <v>2.3384921329073718</v>
      </c>
      <c r="K1479" s="106">
        <v>0</v>
      </c>
      <c r="L1479" s="104">
        <f t="shared" si="381"/>
        <v>0</v>
      </c>
      <c r="M1479" s="106">
        <v>1.3460000000000001</v>
      </c>
      <c r="N1479" s="104">
        <f t="shared" si="382"/>
        <v>4.1307223240069844</v>
      </c>
      <c r="O1479" s="106">
        <v>0</v>
      </c>
      <c r="P1479" s="104">
        <f t="shared" si="383"/>
        <v>0</v>
      </c>
      <c r="Q1479" s="106">
        <v>0</v>
      </c>
      <c r="R1479" s="104">
        <f t="shared" si="385"/>
        <v>0</v>
      </c>
      <c r="S1479" s="106">
        <v>0</v>
      </c>
      <c r="T1479" s="104">
        <f t="shared" si="386"/>
        <v>0</v>
      </c>
      <c r="U1479" s="106">
        <v>0</v>
      </c>
      <c r="V1479" s="104">
        <f t="shared" si="387"/>
        <v>0</v>
      </c>
      <c r="W1479" s="106">
        <v>0</v>
      </c>
      <c r="X1479" s="104">
        <f t="shared" si="388"/>
        <v>0</v>
      </c>
      <c r="Y1479" s="106">
        <v>0</v>
      </c>
      <c r="Z1479" s="104">
        <f t="shared" si="389"/>
        <v>0</v>
      </c>
      <c r="AA1479" s="106">
        <v>0</v>
      </c>
      <c r="AB1479" s="105">
        <f t="shared" si="390"/>
        <v>0</v>
      </c>
      <c r="AC1479" s="99">
        <f t="shared" si="392"/>
        <v>2.1080000000000001</v>
      </c>
      <c r="AD1479" s="105">
        <f t="shared" si="391"/>
        <v>6.4692144569143561</v>
      </c>
    </row>
    <row r="1480" spans="1:30" x14ac:dyDescent="0.2">
      <c r="A1480" s="101">
        <v>40194</v>
      </c>
      <c r="B1480" s="250" t="s">
        <v>254</v>
      </c>
      <c r="C1480" s="106">
        <v>0</v>
      </c>
      <c r="D1480" s="104">
        <f t="shared" si="394"/>
        <v>0</v>
      </c>
      <c r="E1480" s="106">
        <v>0</v>
      </c>
      <c r="F1480" s="104">
        <f t="shared" si="379"/>
        <v>0</v>
      </c>
      <c r="G1480" s="106">
        <v>0</v>
      </c>
      <c r="H1480" s="104">
        <f t="shared" si="384"/>
        <v>0</v>
      </c>
      <c r="I1480" s="106">
        <v>0.76600000000000001</v>
      </c>
      <c r="J1480" s="104">
        <f t="shared" si="380"/>
        <v>2.3507676821614787</v>
      </c>
      <c r="K1480" s="106">
        <v>0</v>
      </c>
      <c r="L1480" s="104">
        <f t="shared" si="381"/>
        <v>0</v>
      </c>
      <c r="M1480" s="106">
        <v>1.3480000000000001</v>
      </c>
      <c r="N1480" s="104">
        <f t="shared" si="382"/>
        <v>4.1368600986340383</v>
      </c>
      <c r="O1480" s="106">
        <v>0</v>
      </c>
      <c r="P1480" s="104">
        <f t="shared" si="383"/>
        <v>0</v>
      </c>
      <c r="Q1480" s="106">
        <v>0</v>
      </c>
      <c r="R1480" s="104">
        <f t="shared" si="385"/>
        <v>0</v>
      </c>
      <c r="S1480" s="106">
        <v>0</v>
      </c>
      <c r="T1480" s="104">
        <f t="shared" si="386"/>
        <v>0</v>
      </c>
      <c r="U1480" s="106">
        <v>0</v>
      </c>
      <c r="V1480" s="104">
        <f t="shared" si="387"/>
        <v>0</v>
      </c>
      <c r="W1480" s="106">
        <v>0</v>
      </c>
      <c r="X1480" s="104">
        <f t="shared" si="388"/>
        <v>0</v>
      </c>
      <c r="Y1480" s="106">
        <v>0</v>
      </c>
      <c r="Z1480" s="104">
        <f t="shared" si="389"/>
        <v>0</v>
      </c>
      <c r="AA1480" s="106">
        <v>0</v>
      </c>
      <c r="AB1480" s="105">
        <f t="shared" si="390"/>
        <v>0</v>
      </c>
      <c r="AC1480" s="99">
        <f t="shared" si="392"/>
        <v>2.1139999999999999</v>
      </c>
      <c r="AD1480" s="105">
        <f t="shared" si="391"/>
        <v>6.4876277807955169</v>
      </c>
    </row>
    <row r="1481" spans="1:30" x14ac:dyDescent="0.2">
      <c r="A1481" s="101">
        <v>40195</v>
      </c>
      <c r="B1481" s="250" t="s">
        <v>255</v>
      </c>
      <c r="C1481" s="106">
        <v>0</v>
      </c>
      <c r="D1481" s="104">
        <f t="shared" si="394"/>
        <v>0</v>
      </c>
      <c r="E1481" s="106">
        <v>0</v>
      </c>
      <c r="F1481" s="104">
        <f t="shared" si="379"/>
        <v>0</v>
      </c>
      <c r="G1481" s="106">
        <v>0</v>
      </c>
      <c r="H1481" s="104">
        <f t="shared" si="384"/>
        <v>0</v>
      </c>
      <c r="I1481" s="106">
        <v>0.76900000000000002</v>
      </c>
      <c r="J1481" s="104">
        <f t="shared" si="380"/>
        <v>2.3599743441020591</v>
      </c>
      <c r="K1481" s="106">
        <v>0</v>
      </c>
      <c r="L1481" s="104">
        <f t="shared" si="381"/>
        <v>0</v>
      </c>
      <c r="M1481" s="106">
        <v>1.349</v>
      </c>
      <c r="N1481" s="104">
        <f t="shared" si="382"/>
        <v>4.1399289859475648</v>
      </c>
      <c r="O1481" s="106">
        <v>0</v>
      </c>
      <c r="P1481" s="104">
        <f t="shared" si="383"/>
        <v>0</v>
      </c>
      <c r="Q1481" s="106">
        <v>0</v>
      </c>
      <c r="R1481" s="104">
        <f t="shared" si="385"/>
        <v>0</v>
      </c>
      <c r="S1481" s="106">
        <v>0</v>
      </c>
      <c r="T1481" s="104">
        <f t="shared" si="386"/>
        <v>0</v>
      </c>
      <c r="U1481" s="106">
        <v>0</v>
      </c>
      <c r="V1481" s="104">
        <f t="shared" si="387"/>
        <v>0</v>
      </c>
      <c r="W1481" s="106">
        <v>0</v>
      </c>
      <c r="X1481" s="104">
        <f t="shared" si="388"/>
        <v>0</v>
      </c>
      <c r="Y1481" s="106">
        <v>0</v>
      </c>
      <c r="Z1481" s="104">
        <f t="shared" si="389"/>
        <v>0</v>
      </c>
      <c r="AA1481" s="106">
        <v>0</v>
      </c>
      <c r="AB1481" s="105">
        <f t="shared" si="390"/>
        <v>0</v>
      </c>
      <c r="AC1481" s="99">
        <f t="shared" si="392"/>
        <v>2.1179999999999999</v>
      </c>
      <c r="AD1481" s="105">
        <f t="shared" si="391"/>
        <v>6.4999033300496238</v>
      </c>
    </row>
    <row r="1482" spans="1:30" x14ac:dyDescent="0.2">
      <c r="A1482" s="101">
        <v>40196</v>
      </c>
      <c r="B1482" s="250" t="s">
        <v>256</v>
      </c>
      <c r="C1482" s="106">
        <v>0</v>
      </c>
      <c r="D1482" s="104">
        <f t="shared" si="394"/>
        <v>0</v>
      </c>
      <c r="E1482" s="106">
        <v>0</v>
      </c>
      <c r="F1482" s="104">
        <f t="shared" si="379"/>
        <v>0</v>
      </c>
      <c r="G1482" s="106">
        <v>0</v>
      </c>
      <c r="H1482" s="104">
        <f t="shared" si="384"/>
        <v>0</v>
      </c>
      <c r="I1482" s="106">
        <v>0.77100000000000002</v>
      </c>
      <c r="J1482" s="104">
        <f t="shared" si="380"/>
        <v>2.3661121187291125</v>
      </c>
      <c r="K1482" s="106">
        <v>0</v>
      </c>
      <c r="L1482" s="104">
        <f t="shared" si="381"/>
        <v>0</v>
      </c>
      <c r="M1482" s="106">
        <v>1.3520000000000001</v>
      </c>
      <c r="N1482" s="104">
        <f t="shared" si="382"/>
        <v>4.1491356478881452</v>
      </c>
      <c r="O1482" s="106">
        <v>0</v>
      </c>
      <c r="P1482" s="104">
        <f t="shared" si="383"/>
        <v>0</v>
      </c>
      <c r="Q1482" s="106">
        <v>0</v>
      </c>
      <c r="R1482" s="104">
        <f t="shared" si="385"/>
        <v>0</v>
      </c>
      <c r="S1482" s="106">
        <v>0</v>
      </c>
      <c r="T1482" s="104">
        <f t="shared" si="386"/>
        <v>0</v>
      </c>
      <c r="U1482" s="106">
        <v>0</v>
      </c>
      <c r="V1482" s="104">
        <f t="shared" si="387"/>
        <v>0</v>
      </c>
      <c r="W1482" s="106">
        <v>0</v>
      </c>
      <c r="X1482" s="104">
        <f t="shared" si="388"/>
        <v>0</v>
      </c>
      <c r="Y1482" s="106">
        <v>0</v>
      </c>
      <c r="Z1482" s="104">
        <f t="shared" si="389"/>
        <v>0</v>
      </c>
      <c r="AA1482" s="106">
        <v>0</v>
      </c>
      <c r="AB1482" s="105">
        <f t="shared" si="390"/>
        <v>0</v>
      </c>
      <c r="AC1482" s="99">
        <f t="shared" si="392"/>
        <v>2.1230000000000002</v>
      </c>
      <c r="AD1482" s="105">
        <f t="shared" si="391"/>
        <v>6.5152477666172572</v>
      </c>
    </row>
    <row r="1483" spans="1:30" x14ac:dyDescent="0.2">
      <c r="A1483" s="101">
        <v>40197</v>
      </c>
      <c r="B1483" s="250" t="s">
        <v>257</v>
      </c>
      <c r="C1483" s="106">
        <v>0</v>
      </c>
      <c r="D1483" s="104">
        <f t="shared" si="394"/>
        <v>0</v>
      </c>
      <c r="E1483" s="106">
        <v>0</v>
      </c>
      <c r="F1483" s="104">
        <f t="shared" si="379"/>
        <v>0</v>
      </c>
      <c r="G1483" s="106">
        <v>0</v>
      </c>
      <c r="H1483" s="104">
        <f t="shared" si="384"/>
        <v>0</v>
      </c>
      <c r="I1483" s="106">
        <v>0.77500000000000002</v>
      </c>
      <c r="J1483" s="104">
        <f t="shared" si="380"/>
        <v>2.3783876679832194</v>
      </c>
      <c r="K1483" s="106">
        <v>0</v>
      </c>
      <c r="L1483" s="104">
        <f t="shared" si="381"/>
        <v>0</v>
      </c>
      <c r="M1483" s="106">
        <v>1.353</v>
      </c>
      <c r="N1483" s="104">
        <f t="shared" si="382"/>
        <v>4.1522045352016717</v>
      </c>
      <c r="O1483" s="106">
        <v>0</v>
      </c>
      <c r="P1483" s="104">
        <f t="shared" si="383"/>
        <v>0</v>
      </c>
      <c r="Q1483" s="106">
        <v>0</v>
      </c>
      <c r="R1483" s="104">
        <f t="shared" si="385"/>
        <v>0</v>
      </c>
      <c r="S1483" s="106">
        <v>0</v>
      </c>
      <c r="T1483" s="104">
        <f t="shared" si="386"/>
        <v>0</v>
      </c>
      <c r="U1483" s="106">
        <v>0</v>
      </c>
      <c r="V1483" s="104">
        <f t="shared" si="387"/>
        <v>0</v>
      </c>
      <c r="W1483" s="106">
        <v>0</v>
      </c>
      <c r="X1483" s="104">
        <f t="shared" si="388"/>
        <v>0</v>
      </c>
      <c r="Y1483" s="106">
        <v>0</v>
      </c>
      <c r="Z1483" s="104">
        <f t="shared" si="389"/>
        <v>0</v>
      </c>
      <c r="AA1483" s="106">
        <v>0</v>
      </c>
      <c r="AB1483" s="105">
        <f t="shared" si="390"/>
        <v>0</v>
      </c>
      <c r="AC1483" s="99">
        <f t="shared" si="392"/>
        <v>2.1280000000000001</v>
      </c>
      <c r="AD1483" s="105">
        <f t="shared" si="391"/>
        <v>6.5305922031848915</v>
      </c>
    </row>
    <row r="1484" spans="1:30" x14ac:dyDescent="0.2">
      <c r="A1484" s="101">
        <v>40198</v>
      </c>
      <c r="B1484" s="250" t="s">
        <v>258</v>
      </c>
      <c r="C1484" s="106">
        <v>0</v>
      </c>
      <c r="D1484" s="104">
        <f t="shared" si="394"/>
        <v>0</v>
      </c>
      <c r="E1484" s="106">
        <v>0</v>
      </c>
      <c r="F1484" s="104">
        <f t="shared" ref="F1484:F1503" si="395">E1484*1000000/325851</f>
        <v>0</v>
      </c>
      <c r="G1484" s="106">
        <v>0</v>
      </c>
      <c r="H1484" s="104">
        <f t="shared" si="384"/>
        <v>0</v>
      </c>
      <c r="I1484" s="106">
        <v>0.77600000000000002</v>
      </c>
      <c r="J1484" s="104">
        <f t="shared" ref="J1484:J1503" si="396">I1484*1000000/325851</f>
        <v>2.3814565552967459</v>
      </c>
      <c r="K1484" s="106">
        <v>0</v>
      </c>
      <c r="L1484" s="104">
        <f t="shared" ref="L1484:L1503" si="397">K1484*1000000/325851</f>
        <v>0</v>
      </c>
      <c r="M1484" s="106">
        <v>1.353</v>
      </c>
      <c r="N1484" s="104">
        <f t="shared" ref="N1484:N1503" si="398">M1484*1000000/325851</f>
        <v>4.1522045352016717</v>
      </c>
      <c r="O1484" s="106">
        <v>0</v>
      </c>
      <c r="P1484" s="104">
        <f t="shared" ref="P1484:P1503" si="399">O1484*1000000/325851</f>
        <v>0</v>
      </c>
      <c r="Q1484" s="106">
        <v>0</v>
      </c>
      <c r="R1484" s="104">
        <f t="shared" si="385"/>
        <v>0</v>
      </c>
      <c r="S1484" s="106">
        <v>0</v>
      </c>
      <c r="T1484" s="104">
        <f t="shared" si="386"/>
        <v>0</v>
      </c>
      <c r="U1484" s="106">
        <v>0</v>
      </c>
      <c r="V1484" s="104">
        <f t="shared" si="387"/>
        <v>0</v>
      </c>
      <c r="W1484" s="106">
        <v>0</v>
      </c>
      <c r="X1484" s="104">
        <f t="shared" si="388"/>
        <v>0</v>
      </c>
      <c r="Y1484" s="106">
        <v>0</v>
      </c>
      <c r="Z1484" s="104">
        <f t="shared" si="389"/>
        <v>0</v>
      </c>
      <c r="AA1484" s="106">
        <v>0</v>
      </c>
      <c r="AB1484" s="105">
        <f t="shared" si="390"/>
        <v>0</v>
      </c>
      <c r="AC1484" s="99">
        <f t="shared" si="392"/>
        <v>2.129</v>
      </c>
      <c r="AD1484" s="105">
        <f t="shared" si="391"/>
        <v>6.533661090498418</v>
      </c>
    </row>
    <row r="1485" spans="1:30" x14ac:dyDescent="0.2">
      <c r="A1485" s="101">
        <v>40199</v>
      </c>
      <c r="B1485" s="250" t="s">
        <v>259</v>
      </c>
      <c r="C1485" s="106">
        <v>0</v>
      </c>
      <c r="D1485" s="104">
        <f t="shared" si="394"/>
        <v>0</v>
      </c>
      <c r="E1485" s="106">
        <v>0</v>
      </c>
      <c r="F1485" s="104">
        <f t="shared" si="395"/>
        <v>0</v>
      </c>
      <c r="G1485" s="106">
        <v>0</v>
      </c>
      <c r="H1485" s="104">
        <f t="shared" ref="H1485:H1503" si="400">G1485*1000000/325851</f>
        <v>0</v>
      </c>
      <c r="I1485" s="106">
        <v>0.77900000000000003</v>
      </c>
      <c r="J1485" s="104">
        <f t="shared" si="396"/>
        <v>2.3906632172373263</v>
      </c>
      <c r="K1485" s="106">
        <v>0</v>
      </c>
      <c r="L1485" s="104">
        <f t="shared" si="397"/>
        <v>0</v>
      </c>
      <c r="M1485" s="106">
        <v>1.355</v>
      </c>
      <c r="N1485" s="104">
        <f t="shared" si="398"/>
        <v>4.1583423098287255</v>
      </c>
      <c r="O1485" s="106">
        <v>0</v>
      </c>
      <c r="P1485" s="104">
        <f t="shared" si="399"/>
        <v>0</v>
      </c>
      <c r="Q1485" s="106">
        <v>0</v>
      </c>
      <c r="R1485" s="104">
        <f t="shared" ref="R1485:R1503" si="401">Q1485*1000000/325851</f>
        <v>0</v>
      </c>
      <c r="S1485" s="106">
        <v>0</v>
      </c>
      <c r="T1485" s="104">
        <f t="shared" ref="T1485:T1503" si="402">S1485*1000000/325851</f>
        <v>0</v>
      </c>
      <c r="U1485" s="106">
        <v>0</v>
      </c>
      <c r="V1485" s="104">
        <f t="shared" ref="V1485:V1503" si="403">U1485*1000000/325851</f>
        <v>0</v>
      </c>
      <c r="W1485" s="106">
        <v>0</v>
      </c>
      <c r="X1485" s="104">
        <f t="shared" ref="X1485:X1503" si="404">W1485*1000000/325851</f>
        <v>0</v>
      </c>
      <c r="Y1485" s="106">
        <v>0</v>
      </c>
      <c r="Z1485" s="104">
        <f t="shared" ref="Z1485:Z1503" si="405">Y1485*1000000/325851</f>
        <v>0</v>
      </c>
      <c r="AA1485" s="106">
        <v>0</v>
      </c>
      <c r="AB1485" s="105">
        <f t="shared" ref="AB1485:AB1503" si="406">AA1485*1000000/325851</f>
        <v>0</v>
      </c>
      <c r="AC1485" s="99">
        <f t="shared" si="392"/>
        <v>2.1339999999999999</v>
      </c>
      <c r="AD1485" s="105">
        <f t="shared" ref="AD1485:AD1503" si="407">AC1485*1000000/325851</f>
        <v>6.5490055270660514</v>
      </c>
    </row>
    <row r="1486" spans="1:30" x14ac:dyDescent="0.2">
      <c r="A1486" s="101">
        <v>40200</v>
      </c>
      <c r="B1486" s="250" t="s">
        <v>260</v>
      </c>
      <c r="C1486" s="106">
        <v>0</v>
      </c>
      <c r="D1486" s="104">
        <f t="shared" si="394"/>
        <v>0</v>
      </c>
      <c r="E1486" s="106">
        <v>0</v>
      </c>
      <c r="F1486" s="104">
        <f t="shared" si="395"/>
        <v>0</v>
      </c>
      <c r="G1486" s="106">
        <v>0</v>
      </c>
      <c r="H1486" s="104">
        <f t="shared" si="400"/>
        <v>0</v>
      </c>
      <c r="I1486" s="106">
        <v>0.78</v>
      </c>
      <c r="J1486" s="104">
        <f t="shared" si="396"/>
        <v>2.3937321045508528</v>
      </c>
      <c r="K1486" s="106">
        <v>0</v>
      </c>
      <c r="L1486" s="104">
        <f t="shared" si="397"/>
        <v>0</v>
      </c>
      <c r="M1486" s="106">
        <v>1.357</v>
      </c>
      <c r="N1486" s="104">
        <f t="shared" si="398"/>
        <v>4.1644800844557786</v>
      </c>
      <c r="O1486" s="106">
        <v>0</v>
      </c>
      <c r="P1486" s="104">
        <f t="shared" si="399"/>
        <v>0</v>
      </c>
      <c r="Q1486" s="106">
        <v>0</v>
      </c>
      <c r="R1486" s="104">
        <f t="shared" si="401"/>
        <v>0</v>
      </c>
      <c r="S1486" s="106">
        <v>0</v>
      </c>
      <c r="T1486" s="104">
        <f t="shared" si="402"/>
        <v>0</v>
      </c>
      <c r="U1486" s="106">
        <v>0</v>
      </c>
      <c r="V1486" s="104">
        <f t="shared" si="403"/>
        <v>0</v>
      </c>
      <c r="W1486" s="106">
        <v>0</v>
      </c>
      <c r="X1486" s="104">
        <f t="shared" si="404"/>
        <v>0</v>
      </c>
      <c r="Y1486" s="106">
        <v>0</v>
      </c>
      <c r="Z1486" s="104">
        <f t="shared" si="405"/>
        <v>0</v>
      </c>
      <c r="AA1486" s="106">
        <v>0</v>
      </c>
      <c r="AB1486" s="105">
        <f t="shared" si="406"/>
        <v>0</v>
      </c>
      <c r="AC1486" s="99">
        <f t="shared" ref="AC1486:AC1549" si="408">C1486+E1486+G1486+I1486+K1486+M1486+O1486+Q1486+S1486+U1486+W1486+Y1486+AA1486</f>
        <v>2.137</v>
      </c>
      <c r="AD1486" s="105">
        <f t="shared" si="407"/>
        <v>6.5582121890066318</v>
      </c>
    </row>
    <row r="1487" spans="1:30" x14ac:dyDescent="0.2">
      <c r="A1487" s="101">
        <v>40201</v>
      </c>
      <c r="B1487" s="250" t="s">
        <v>261</v>
      </c>
      <c r="C1487" s="106">
        <v>0</v>
      </c>
      <c r="D1487" s="104">
        <f t="shared" si="394"/>
        <v>0</v>
      </c>
      <c r="E1487" s="106">
        <v>0</v>
      </c>
      <c r="F1487" s="104">
        <f t="shared" si="395"/>
        <v>0</v>
      </c>
      <c r="G1487" s="106">
        <v>0</v>
      </c>
      <c r="H1487" s="104">
        <f t="shared" si="400"/>
        <v>0</v>
      </c>
      <c r="I1487" s="106">
        <v>0.78200000000000003</v>
      </c>
      <c r="J1487" s="104">
        <f t="shared" si="396"/>
        <v>2.3998698791779063</v>
      </c>
      <c r="K1487" s="106">
        <v>0</v>
      </c>
      <c r="L1487" s="104">
        <f t="shared" si="397"/>
        <v>0</v>
      </c>
      <c r="M1487" s="106">
        <v>1.357</v>
      </c>
      <c r="N1487" s="104">
        <f t="shared" si="398"/>
        <v>4.1644800844557786</v>
      </c>
      <c r="O1487" s="106">
        <v>0</v>
      </c>
      <c r="P1487" s="104">
        <f t="shared" si="399"/>
        <v>0</v>
      </c>
      <c r="Q1487" s="106">
        <v>0</v>
      </c>
      <c r="R1487" s="104">
        <f t="shared" si="401"/>
        <v>0</v>
      </c>
      <c r="S1487" s="106">
        <v>0</v>
      </c>
      <c r="T1487" s="104">
        <f t="shared" si="402"/>
        <v>0</v>
      </c>
      <c r="U1487" s="106">
        <v>0</v>
      </c>
      <c r="V1487" s="104">
        <f t="shared" si="403"/>
        <v>0</v>
      </c>
      <c r="W1487" s="106">
        <v>0</v>
      </c>
      <c r="X1487" s="104">
        <f t="shared" si="404"/>
        <v>0</v>
      </c>
      <c r="Y1487" s="106">
        <v>0</v>
      </c>
      <c r="Z1487" s="104">
        <f t="shared" si="405"/>
        <v>0</v>
      </c>
      <c r="AA1487" s="106">
        <v>0</v>
      </c>
      <c r="AB1487" s="105">
        <f t="shared" si="406"/>
        <v>0</v>
      </c>
      <c r="AC1487" s="99">
        <f t="shared" si="408"/>
        <v>2.1390000000000002</v>
      </c>
      <c r="AD1487" s="105">
        <f t="shared" si="407"/>
        <v>6.5643499636336866</v>
      </c>
    </row>
    <row r="1488" spans="1:30" x14ac:dyDescent="0.2">
      <c r="A1488" s="101">
        <v>40202</v>
      </c>
      <c r="B1488" s="250" t="s">
        <v>262</v>
      </c>
      <c r="C1488" s="106">
        <v>0</v>
      </c>
      <c r="D1488" s="104">
        <f t="shared" si="394"/>
        <v>0</v>
      </c>
      <c r="E1488" s="106">
        <v>0</v>
      </c>
      <c r="F1488" s="104">
        <f t="shared" si="395"/>
        <v>0</v>
      </c>
      <c r="G1488" s="106">
        <v>0</v>
      </c>
      <c r="H1488" s="104">
        <f t="shared" si="400"/>
        <v>0</v>
      </c>
      <c r="I1488" s="106">
        <v>0.78300000000000003</v>
      </c>
      <c r="J1488" s="104">
        <f t="shared" si="396"/>
        <v>2.4029387664914332</v>
      </c>
      <c r="K1488" s="106">
        <v>0</v>
      </c>
      <c r="L1488" s="104">
        <f t="shared" si="397"/>
        <v>0</v>
      </c>
      <c r="M1488" s="106">
        <v>1.357</v>
      </c>
      <c r="N1488" s="104">
        <f t="shared" si="398"/>
        <v>4.1644800844557786</v>
      </c>
      <c r="O1488" s="106">
        <v>0</v>
      </c>
      <c r="P1488" s="104">
        <f t="shared" si="399"/>
        <v>0</v>
      </c>
      <c r="Q1488" s="106">
        <v>0</v>
      </c>
      <c r="R1488" s="104">
        <f t="shared" si="401"/>
        <v>0</v>
      </c>
      <c r="S1488" s="106">
        <v>0</v>
      </c>
      <c r="T1488" s="104">
        <f t="shared" si="402"/>
        <v>0</v>
      </c>
      <c r="U1488" s="106">
        <v>0</v>
      </c>
      <c r="V1488" s="104">
        <f t="shared" si="403"/>
        <v>0</v>
      </c>
      <c r="W1488" s="106">
        <v>0</v>
      </c>
      <c r="X1488" s="104">
        <f t="shared" si="404"/>
        <v>0</v>
      </c>
      <c r="Y1488" s="106">
        <v>0</v>
      </c>
      <c r="Z1488" s="104">
        <f t="shared" si="405"/>
        <v>0</v>
      </c>
      <c r="AA1488" s="106">
        <v>0</v>
      </c>
      <c r="AB1488" s="105">
        <f t="shared" si="406"/>
        <v>0</v>
      </c>
      <c r="AC1488" s="99">
        <f t="shared" si="408"/>
        <v>2.14</v>
      </c>
      <c r="AD1488" s="105">
        <f t="shared" si="407"/>
        <v>6.5674188509472122</v>
      </c>
    </row>
    <row r="1489" spans="1:30" x14ac:dyDescent="0.2">
      <c r="A1489" s="101">
        <v>40203</v>
      </c>
      <c r="B1489" s="250" t="s">
        <v>263</v>
      </c>
      <c r="C1489" s="106">
        <v>0</v>
      </c>
      <c r="D1489" s="104">
        <f t="shared" si="394"/>
        <v>0</v>
      </c>
      <c r="E1489" s="106">
        <v>0</v>
      </c>
      <c r="F1489" s="104">
        <f t="shared" si="395"/>
        <v>0</v>
      </c>
      <c r="G1489" s="106">
        <v>0</v>
      </c>
      <c r="H1489" s="104">
        <f t="shared" si="400"/>
        <v>0</v>
      </c>
      <c r="I1489" s="106">
        <v>0.78500000000000003</v>
      </c>
      <c r="J1489" s="104">
        <f t="shared" si="396"/>
        <v>2.4090765411184867</v>
      </c>
      <c r="K1489" s="106">
        <v>0</v>
      </c>
      <c r="L1489" s="104">
        <f t="shared" si="397"/>
        <v>0</v>
      </c>
      <c r="M1489" s="106">
        <v>1.359</v>
      </c>
      <c r="N1489" s="104">
        <f t="shared" si="398"/>
        <v>4.1706178590828324</v>
      </c>
      <c r="O1489" s="106">
        <v>0</v>
      </c>
      <c r="P1489" s="104">
        <f t="shared" si="399"/>
        <v>0</v>
      </c>
      <c r="Q1489" s="106">
        <v>0</v>
      </c>
      <c r="R1489" s="104">
        <f t="shared" si="401"/>
        <v>0</v>
      </c>
      <c r="S1489" s="106">
        <v>0</v>
      </c>
      <c r="T1489" s="104">
        <f t="shared" si="402"/>
        <v>0</v>
      </c>
      <c r="U1489" s="106">
        <v>0</v>
      </c>
      <c r="V1489" s="104">
        <f t="shared" si="403"/>
        <v>0</v>
      </c>
      <c r="W1489" s="106">
        <v>0</v>
      </c>
      <c r="X1489" s="104">
        <f t="shared" si="404"/>
        <v>0</v>
      </c>
      <c r="Y1489" s="106">
        <v>0</v>
      </c>
      <c r="Z1489" s="104">
        <f t="shared" si="405"/>
        <v>0</v>
      </c>
      <c r="AA1489" s="106">
        <v>0</v>
      </c>
      <c r="AB1489" s="105">
        <f t="shared" si="406"/>
        <v>0</v>
      </c>
      <c r="AC1489" s="99">
        <f t="shared" si="408"/>
        <v>2.1440000000000001</v>
      </c>
      <c r="AD1489" s="105">
        <f t="shared" si="407"/>
        <v>6.5796944002013191</v>
      </c>
    </row>
    <row r="1490" spans="1:30" x14ac:dyDescent="0.2">
      <c r="A1490" s="101">
        <v>40204</v>
      </c>
      <c r="B1490" s="250" t="s">
        <v>264</v>
      </c>
      <c r="C1490" s="106">
        <v>0</v>
      </c>
      <c r="D1490" s="104">
        <f t="shared" si="394"/>
        <v>0</v>
      </c>
      <c r="E1490" s="106">
        <v>0</v>
      </c>
      <c r="F1490" s="104">
        <f t="shared" si="395"/>
        <v>0</v>
      </c>
      <c r="G1490" s="106">
        <v>0</v>
      </c>
      <c r="H1490" s="104">
        <f t="shared" si="400"/>
        <v>0</v>
      </c>
      <c r="I1490" s="106">
        <v>0.78500000000000003</v>
      </c>
      <c r="J1490" s="104">
        <f t="shared" si="396"/>
        <v>2.4090765411184867</v>
      </c>
      <c r="K1490" s="106">
        <v>0</v>
      </c>
      <c r="L1490" s="104">
        <f t="shared" si="397"/>
        <v>0</v>
      </c>
      <c r="M1490" s="106">
        <v>1.359</v>
      </c>
      <c r="N1490" s="104">
        <f t="shared" si="398"/>
        <v>4.1706178590828324</v>
      </c>
      <c r="O1490" s="106">
        <v>0</v>
      </c>
      <c r="P1490" s="104">
        <f t="shared" si="399"/>
        <v>0</v>
      </c>
      <c r="Q1490" s="106">
        <v>0</v>
      </c>
      <c r="R1490" s="104">
        <f t="shared" si="401"/>
        <v>0</v>
      </c>
      <c r="S1490" s="106">
        <v>0</v>
      </c>
      <c r="T1490" s="104">
        <f t="shared" si="402"/>
        <v>0</v>
      </c>
      <c r="U1490" s="106">
        <v>0</v>
      </c>
      <c r="V1490" s="104">
        <f t="shared" si="403"/>
        <v>0</v>
      </c>
      <c r="W1490" s="106">
        <v>0</v>
      </c>
      <c r="X1490" s="104">
        <f t="shared" si="404"/>
        <v>0</v>
      </c>
      <c r="Y1490" s="106">
        <v>0.57099999999999995</v>
      </c>
      <c r="Z1490" s="104">
        <f t="shared" si="405"/>
        <v>1.7523346560237654</v>
      </c>
      <c r="AA1490" s="106">
        <v>0</v>
      </c>
      <c r="AB1490" s="105">
        <f t="shared" si="406"/>
        <v>0</v>
      </c>
      <c r="AC1490" s="99">
        <f t="shared" si="408"/>
        <v>2.7149999999999999</v>
      </c>
      <c r="AD1490" s="105">
        <f t="shared" si="407"/>
        <v>8.3320290562250836</v>
      </c>
    </row>
    <row r="1491" spans="1:30" x14ac:dyDescent="0.2">
      <c r="A1491" s="101">
        <v>40205</v>
      </c>
      <c r="B1491" s="250" t="s">
        <v>265</v>
      </c>
      <c r="C1491" s="106">
        <v>0</v>
      </c>
      <c r="D1491" s="104">
        <f t="shared" si="394"/>
        <v>0</v>
      </c>
      <c r="E1491" s="106">
        <v>0</v>
      </c>
      <c r="F1491" s="104">
        <f t="shared" si="395"/>
        <v>0</v>
      </c>
      <c r="G1491" s="106">
        <v>0</v>
      </c>
      <c r="H1491" s="104">
        <f t="shared" si="400"/>
        <v>0</v>
      </c>
      <c r="I1491" s="106">
        <v>0.78700000000000003</v>
      </c>
      <c r="J1491" s="104">
        <f t="shared" si="396"/>
        <v>2.4152143157455401</v>
      </c>
      <c r="K1491" s="106">
        <v>0</v>
      </c>
      <c r="L1491" s="104">
        <f t="shared" si="397"/>
        <v>0</v>
      </c>
      <c r="M1491" s="106">
        <v>1.359</v>
      </c>
      <c r="N1491" s="104">
        <f t="shared" si="398"/>
        <v>4.1706178590828324</v>
      </c>
      <c r="O1491" s="106">
        <v>0</v>
      </c>
      <c r="P1491" s="104">
        <f t="shared" si="399"/>
        <v>0</v>
      </c>
      <c r="Q1491" s="106">
        <v>0</v>
      </c>
      <c r="R1491" s="104">
        <f t="shared" si="401"/>
        <v>0</v>
      </c>
      <c r="S1491" s="106">
        <v>0</v>
      </c>
      <c r="T1491" s="104">
        <f t="shared" si="402"/>
        <v>0</v>
      </c>
      <c r="U1491" s="106">
        <v>0</v>
      </c>
      <c r="V1491" s="104">
        <f t="shared" si="403"/>
        <v>0</v>
      </c>
      <c r="W1491" s="106">
        <v>0</v>
      </c>
      <c r="X1491" s="104">
        <f t="shared" si="404"/>
        <v>0</v>
      </c>
      <c r="Y1491" s="106">
        <v>1.21</v>
      </c>
      <c r="Z1491" s="104">
        <f t="shared" si="405"/>
        <v>3.7133536493673489</v>
      </c>
      <c r="AA1491" s="106">
        <v>0</v>
      </c>
      <c r="AB1491" s="105">
        <f t="shared" si="406"/>
        <v>0</v>
      </c>
      <c r="AC1491" s="99">
        <f t="shared" si="408"/>
        <v>3.3559999999999999</v>
      </c>
      <c r="AD1491" s="105">
        <f t="shared" si="407"/>
        <v>10.299185824195721</v>
      </c>
    </row>
    <row r="1492" spans="1:30" x14ac:dyDescent="0.2">
      <c r="A1492" s="101">
        <v>40206</v>
      </c>
      <c r="B1492" s="250" t="s">
        <v>266</v>
      </c>
      <c r="C1492" s="106">
        <v>0</v>
      </c>
      <c r="D1492" s="104">
        <f t="shared" si="394"/>
        <v>0</v>
      </c>
      <c r="E1492" s="106">
        <v>0</v>
      </c>
      <c r="F1492" s="104">
        <f t="shared" si="395"/>
        <v>0</v>
      </c>
      <c r="G1492" s="106">
        <v>0</v>
      </c>
      <c r="H1492" s="104">
        <f t="shared" si="400"/>
        <v>0</v>
      </c>
      <c r="I1492" s="106">
        <v>0.78600000000000003</v>
      </c>
      <c r="J1492" s="104">
        <f t="shared" si="396"/>
        <v>2.4121454284320132</v>
      </c>
      <c r="K1492" s="106">
        <v>0</v>
      </c>
      <c r="L1492" s="104">
        <f t="shared" si="397"/>
        <v>0</v>
      </c>
      <c r="M1492" s="106">
        <v>1.36</v>
      </c>
      <c r="N1492" s="104">
        <f t="shared" si="398"/>
        <v>4.1736867463963589</v>
      </c>
      <c r="O1492" s="106">
        <v>0</v>
      </c>
      <c r="P1492" s="104">
        <f t="shared" si="399"/>
        <v>0</v>
      </c>
      <c r="Q1492" s="106">
        <v>0</v>
      </c>
      <c r="R1492" s="104">
        <f t="shared" si="401"/>
        <v>0</v>
      </c>
      <c r="S1492" s="106">
        <v>0</v>
      </c>
      <c r="T1492" s="104">
        <f t="shared" si="402"/>
        <v>0</v>
      </c>
      <c r="U1492" s="106">
        <v>0</v>
      </c>
      <c r="V1492" s="104">
        <f t="shared" si="403"/>
        <v>0</v>
      </c>
      <c r="W1492" s="106">
        <v>0</v>
      </c>
      <c r="X1492" s="104">
        <f t="shared" si="404"/>
        <v>0</v>
      </c>
      <c r="Y1492" s="106">
        <v>1.1879999999999999</v>
      </c>
      <c r="Z1492" s="104">
        <f t="shared" si="405"/>
        <v>3.6458381284697605</v>
      </c>
      <c r="AA1492" s="106">
        <v>0</v>
      </c>
      <c r="AB1492" s="105">
        <f t="shared" si="406"/>
        <v>0</v>
      </c>
      <c r="AC1492" s="99">
        <f t="shared" si="408"/>
        <v>3.3339999999999996</v>
      </c>
      <c r="AD1492" s="105">
        <f t="shared" si="407"/>
        <v>10.231670303298133</v>
      </c>
    </row>
    <row r="1493" spans="1:30" x14ac:dyDescent="0.2">
      <c r="A1493" s="101">
        <v>40207</v>
      </c>
      <c r="B1493" s="250" t="s">
        <v>267</v>
      </c>
      <c r="C1493" s="106">
        <v>0</v>
      </c>
      <c r="D1493" s="104">
        <f t="shared" si="394"/>
        <v>0</v>
      </c>
      <c r="E1493" s="106">
        <v>0</v>
      </c>
      <c r="F1493" s="104">
        <f t="shared" si="395"/>
        <v>0</v>
      </c>
      <c r="G1493" s="106">
        <v>8.0000000000000002E-3</v>
      </c>
      <c r="H1493" s="104">
        <f t="shared" si="400"/>
        <v>2.4551098508213878E-2</v>
      </c>
      <c r="I1493" s="106">
        <v>0.78900000000000003</v>
      </c>
      <c r="J1493" s="104">
        <f t="shared" si="396"/>
        <v>2.4213520903725936</v>
      </c>
      <c r="K1493" s="106">
        <v>0</v>
      </c>
      <c r="L1493" s="104">
        <f t="shared" si="397"/>
        <v>0</v>
      </c>
      <c r="M1493" s="106">
        <v>1.3240000000000001</v>
      </c>
      <c r="N1493" s="104">
        <f t="shared" si="398"/>
        <v>4.0632068031093969</v>
      </c>
      <c r="O1493" s="106">
        <v>0</v>
      </c>
      <c r="P1493" s="104">
        <f t="shared" si="399"/>
        <v>0</v>
      </c>
      <c r="Q1493" s="106">
        <v>0</v>
      </c>
      <c r="R1493" s="104">
        <f t="shared" si="401"/>
        <v>0</v>
      </c>
      <c r="S1493" s="106">
        <v>0</v>
      </c>
      <c r="T1493" s="104">
        <f t="shared" si="402"/>
        <v>0</v>
      </c>
      <c r="U1493" s="106">
        <v>0</v>
      </c>
      <c r="V1493" s="104">
        <f t="shared" si="403"/>
        <v>0</v>
      </c>
      <c r="W1493" s="106">
        <v>0</v>
      </c>
      <c r="X1493" s="104">
        <f t="shared" si="404"/>
        <v>0</v>
      </c>
      <c r="Y1493" s="106">
        <v>1.181</v>
      </c>
      <c r="Z1493" s="104">
        <f t="shared" si="405"/>
        <v>3.6243559172750737</v>
      </c>
      <c r="AA1493" s="106">
        <v>0</v>
      </c>
      <c r="AB1493" s="105">
        <f t="shared" si="406"/>
        <v>0</v>
      </c>
      <c r="AC1493" s="99">
        <f t="shared" si="408"/>
        <v>3.302</v>
      </c>
      <c r="AD1493" s="105">
        <f t="shared" si="407"/>
        <v>10.133465909265277</v>
      </c>
    </row>
    <row r="1494" spans="1:30" x14ac:dyDescent="0.2">
      <c r="A1494" s="101">
        <v>40208</v>
      </c>
      <c r="B1494" s="250" t="s">
        <v>268</v>
      </c>
      <c r="C1494" s="106">
        <v>0</v>
      </c>
      <c r="D1494" s="104">
        <f t="shared" si="394"/>
        <v>0</v>
      </c>
      <c r="E1494" s="106">
        <v>0</v>
      </c>
      <c r="F1494" s="104">
        <f t="shared" si="395"/>
        <v>0</v>
      </c>
      <c r="G1494" s="106">
        <v>0</v>
      </c>
      <c r="H1494" s="104">
        <f t="shared" si="400"/>
        <v>0</v>
      </c>
      <c r="I1494" s="106">
        <v>0.79</v>
      </c>
      <c r="J1494" s="104">
        <f t="shared" si="396"/>
        <v>2.4244209776861205</v>
      </c>
      <c r="K1494" s="106">
        <v>0</v>
      </c>
      <c r="L1494" s="104">
        <f t="shared" si="397"/>
        <v>0</v>
      </c>
      <c r="M1494" s="106">
        <v>1.3640000000000001</v>
      </c>
      <c r="N1494" s="104">
        <f t="shared" si="398"/>
        <v>4.1859622956504658</v>
      </c>
      <c r="O1494" s="106">
        <v>0</v>
      </c>
      <c r="P1494" s="104">
        <f t="shared" si="399"/>
        <v>0</v>
      </c>
      <c r="Q1494" s="106">
        <v>0</v>
      </c>
      <c r="R1494" s="104">
        <f t="shared" si="401"/>
        <v>0</v>
      </c>
      <c r="S1494" s="106">
        <v>0</v>
      </c>
      <c r="T1494" s="104">
        <f t="shared" si="402"/>
        <v>0</v>
      </c>
      <c r="U1494" s="106">
        <v>0</v>
      </c>
      <c r="V1494" s="104">
        <f t="shared" si="403"/>
        <v>0</v>
      </c>
      <c r="W1494" s="106">
        <v>0</v>
      </c>
      <c r="X1494" s="104">
        <f t="shared" si="404"/>
        <v>0</v>
      </c>
      <c r="Y1494" s="106">
        <v>1.177</v>
      </c>
      <c r="Z1494" s="104">
        <f t="shared" si="405"/>
        <v>3.6120803680209668</v>
      </c>
      <c r="AA1494" s="106">
        <v>0</v>
      </c>
      <c r="AB1494" s="105">
        <f t="shared" si="406"/>
        <v>0</v>
      </c>
      <c r="AC1494" s="99">
        <f t="shared" si="408"/>
        <v>3.331</v>
      </c>
      <c r="AD1494" s="105">
        <f t="shared" si="407"/>
        <v>10.222463641357553</v>
      </c>
    </row>
    <row r="1495" spans="1:30" x14ac:dyDescent="0.2">
      <c r="A1495" s="101">
        <v>40209</v>
      </c>
      <c r="B1495" s="250" t="s">
        <v>269</v>
      </c>
      <c r="C1495" s="106">
        <v>0</v>
      </c>
      <c r="D1495" s="104">
        <f t="shared" si="394"/>
        <v>0</v>
      </c>
      <c r="E1495" s="106">
        <v>0</v>
      </c>
      <c r="F1495" s="104">
        <f t="shared" si="395"/>
        <v>0</v>
      </c>
      <c r="G1495" s="106">
        <v>0</v>
      </c>
      <c r="H1495" s="104">
        <f t="shared" si="400"/>
        <v>0</v>
      </c>
      <c r="I1495" s="106">
        <v>0.79100000000000004</v>
      </c>
      <c r="J1495" s="104">
        <f t="shared" si="396"/>
        <v>2.427489864999647</v>
      </c>
      <c r="K1495" s="106">
        <v>0</v>
      </c>
      <c r="L1495" s="104">
        <f t="shared" si="397"/>
        <v>0</v>
      </c>
      <c r="M1495" s="106">
        <v>1.367</v>
      </c>
      <c r="N1495" s="104">
        <f t="shared" si="398"/>
        <v>4.1951689575910462</v>
      </c>
      <c r="O1495" s="106">
        <v>0</v>
      </c>
      <c r="P1495" s="104">
        <f t="shared" si="399"/>
        <v>0</v>
      </c>
      <c r="Q1495" s="106">
        <v>0</v>
      </c>
      <c r="R1495" s="104">
        <f t="shared" si="401"/>
        <v>0</v>
      </c>
      <c r="S1495" s="106">
        <v>0</v>
      </c>
      <c r="T1495" s="104">
        <f t="shared" si="402"/>
        <v>0</v>
      </c>
      <c r="U1495" s="106">
        <v>0</v>
      </c>
      <c r="V1495" s="104">
        <f t="shared" si="403"/>
        <v>0</v>
      </c>
      <c r="W1495" s="106">
        <v>0</v>
      </c>
      <c r="X1495" s="104">
        <f t="shared" si="404"/>
        <v>0</v>
      </c>
      <c r="Y1495" s="106">
        <v>1.175</v>
      </c>
      <c r="Z1495" s="104">
        <f t="shared" si="405"/>
        <v>3.6059425933939133</v>
      </c>
      <c r="AA1495" s="106">
        <v>0</v>
      </c>
      <c r="AB1495" s="105">
        <f t="shared" si="406"/>
        <v>0</v>
      </c>
      <c r="AC1495" s="99">
        <f t="shared" si="408"/>
        <v>3.3330000000000002</v>
      </c>
      <c r="AD1495" s="105">
        <f t="shared" si="407"/>
        <v>10.228601415984606</v>
      </c>
    </row>
    <row r="1496" spans="1:30" x14ac:dyDescent="0.2">
      <c r="A1496" s="101">
        <v>40210</v>
      </c>
      <c r="B1496" s="250" t="s">
        <v>115</v>
      </c>
      <c r="C1496" s="106">
        <v>0</v>
      </c>
      <c r="D1496" s="104">
        <f t="shared" si="394"/>
        <v>0</v>
      </c>
      <c r="E1496" s="106">
        <v>0</v>
      </c>
      <c r="F1496" s="104">
        <f t="shared" si="395"/>
        <v>0</v>
      </c>
      <c r="G1496" s="106">
        <v>0</v>
      </c>
      <c r="H1496" s="104">
        <f t="shared" si="400"/>
        <v>0</v>
      </c>
      <c r="I1496" s="106">
        <v>0.79200000000000004</v>
      </c>
      <c r="J1496" s="104">
        <f t="shared" si="396"/>
        <v>2.430558752313174</v>
      </c>
      <c r="K1496" s="106">
        <v>0</v>
      </c>
      <c r="L1496" s="104">
        <f t="shared" si="397"/>
        <v>0</v>
      </c>
      <c r="M1496" s="106">
        <v>1.365</v>
      </c>
      <c r="N1496" s="104">
        <f t="shared" si="398"/>
        <v>4.1890311829639924</v>
      </c>
      <c r="O1496" s="106">
        <v>0</v>
      </c>
      <c r="P1496" s="104">
        <f t="shared" si="399"/>
        <v>0</v>
      </c>
      <c r="Q1496" s="106">
        <v>0</v>
      </c>
      <c r="R1496" s="104">
        <f t="shared" si="401"/>
        <v>0</v>
      </c>
      <c r="S1496" s="106">
        <v>0</v>
      </c>
      <c r="T1496" s="104">
        <f t="shared" si="402"/>
        <v>0</v>
      </c>
      <c r="U1496" s="106">
        <v>0</v>
      </c>
      <c r="V1496" s="104">
        <f t="shared" si="403"/>
        <v>0</v>
      </c>
      <c r="W1496" s="106">
        <v>0</v>
      </c>
      <c r="X1496" s="104">
        <f t="shared" si="404"/>
        <v>0</v>
      </c>
      <c r="Y1496" s="106">
        <v>1.173</v>
      </c>
      <c r="Z1496" s="104">
        <f t="shared" si="405"/>
        <v>3.5998048187668599</v>
      </c>
      <c r="AA1496" s="106">
        <v>0</v>
      </c>
      <c r="AB1496" s="105">
        <f t="shared" si="406"/>
        <v>0</v>
      </c>
      <c r="AC1496" s="99">
        <f t="shared" si="408"/>
        <v>3.33</v>
      </c>
      <c r="AD1496" s="105">
        <f t="shared" si="407"/>
        <v>10.219394754044027</v>
      </c>
    </row>
    <row r="1497" spans="1:30" x14ac:dyDescent="0.2">
      <c r="A1497" s="101">
        <v>40211</v>
      </c>
      <c r="B1497" s="250" t="s">
        <v>116</v>
      </c>
      <c r="C1497" s="106">
        <v>0</v>
      </c>
      <c r="D1497" s="104">
        <f t="shared" si="394"/>
        <v>0</v>
      </c>
      <c r="E1497" s="106">
        <v>0</v>
      </c>
      <c r="F1497" s="104">
        <f t="shared" si="395"/>
        <v>0</v>
      </c>
      <c r="G1497" s="106">
        <v>0</v>
      </c>
      <c r="H1497" s="104">
        <f t="shared" si="400"/>
        <v>0</v>
      </c>
      <c r="I1497" s="106">
        <v>0.79200000000000004</v>
      </c>
      <c r="J1497" s="104">
        <f t="shared" si="396"/>
        <v>2.430558752313174</v>
      </c>
      <c r="K1497" s="106">
        <v>0</v>
      </c>
      <c r="L1497" s="104">
        <f t="shared" si="397"/>
        <v>0</v>
      </c>
      <c r="M1497" s="106">
        <v>1.365</v>
      </c>
      <c r="N1497" s="104">
        <f t="shared" si="398"/>
        <v>4.1890311829639924</v>
      </c>
      <c r="O1497" s="106">
        <v>0</v>
      </c>
      <c r="P1497" s="104">
        <f t="shared" si="399"/>
        <v>0</v>
      </c>
      <c r="Q1497" s="106">
        <v>0</v>
      </c>
      <c r="R1497" s="104">
        <f t="shared" si="401"/>
        <v>0</v>
      </c>
      <c r="S1497" s="106">
        <v>0</v>
      </c>
      <c r="T1497" s="104">
        <f t="shared" si="402"/>
        <v>0</v>
      </c>
      <c r="U1497" s="106">
        <v>0</v>
      </c>
      <c r="V1497" s="104">
        <f t="shared" si="403"/>
        <v>0</v>
      </c>
      <c r="W1497" s="106">
        <v>0</v>
      </c>
      <c r="X1497" s="104">
        <f t="shared" si="404"/>
        <v>0</v>
      </c>
      <c r="Y1497" s="106">
        <v>1.1579999999999999</v>
      </c>
      <c r="Z1497" s="104">
        <f t="shared" si="405"/>
        <v>3.5537715090639588</v>
      </c>
      <c r="AA1497" s="106">
        <v>0</v>
      </c>
      <c r="AB1497" s="105">
        <f t="shared" si="406"/>
        <v>0</v>
      </c>
      <c r="AC1497" s="99">
        <f t="shared" si="408"/>
        <v>3.3149999999999999</v>
      </c>
      <c r="AD1497" s="105">
        <f t="shared" si="407"/>
        <v>10.173361444341126</v>
      </c>
    </row>
    <row r="1498" spans="1:30" x14ac:dyDescent="0.2">
      <c r="A1498" s="101">
        <v>40212</v>
      </c>
      <c r="B1498" s="250" t="s">
        <v>117</v>
      </c>
      <c r="C1498" s="106">
        <v>0</v>
      </c>
      <c r="D1498" s="104">
        <f t="shared" si="394"/>
        <v>0</v>
      </c>
      <c r="E1498" s="106">
        <v>0</v>
      </c>
      <c r="F1498" s="104">
        <f t="shared" si="395"/>
        <v>0</v>
      </c>
      <c r="G1498" s="106">
        <v>0.26200000000000001</v>
      </c>
      <c r="H1498" s="104">
        <f t="shared" si="400"/>
        <v>0.80404847614400443</v>
      </c>
      <c r="I1498" s="106">
        <v>0.78800000000000003</v>
      </c>
      <c r="J1498" s="104">
        <f t="shared" si="396"/>
        <v>2.4182832030590671</v>
      </c>
      <c r="K1498" s="106">
        <v>0.45600000000000002</v>
      </c>
      <c r="L1498" s="104">
        <f t="shared" si="397"/>
        <v>1.3994126149681909</v>
      </c>
      <c r="M1498" s="106">
        <v>1.36</v>
      </c>
      <c r="N1498" s="104">
        <f t="shared" si="398"/>
        <v>4.1736867463963589</v>
      </c>
      <c r="O1498" s="106">
        <v>0</v>
      </c>
      <c r="P1498" s="104">
        <f t="shared" si="399"/>
        <v>0</v>
      </c>
      <c r="Q1498" s="106">
        <v>0</v>
      </c>
      <c r="R1498" s="104">
        <f t="shared" si="401"/>
        <v>0</v>
      </c>
      <c r="S1498" s="106">
        <v>0</v>
      </c>
      <c r="T1498" s="104">
        <f t="shared" si="402"/>
        <v>0</v>
      </c>
      <c r="U1498" s="106">
        <v>0</v>
      </c>
      <c r="V1498" s="104">
        <f t="shared" si="403"/>
        <v>0</v>
      </c>
      <c r="W1498" s="106">
        <v>0</v>
      </c>
      <c r="X1498" s="104">
        <f t="shared" si="404"/>
        <v>0</v>
      </c>
      <c r="Y1498" s="106">
        <v>0.127</v>
      </c>
      <c r="Z1498" s="104">
        <f t="shared" si="405"/>
        <v>0.38974868881789532</v>
      </c>
      <c r="AA1498" s="106">
        <v>0</v>
      </c>
      <c r="AB1498" s="105">
        <f t="shared" si="406"/>
        <v>0</v>
      </c>
      <c r="AC1498" s="99">
        <f t="shared" si="408"/>
        <v>2.9930000000000003</v>
      </c>
      <c r="AD1498" s="105">
        <f t="shared" si="407"/>
        <v>9.1851797293855189</v>
      </c>
    </row>
    <row r="1499" spans="1:30" x14ac:dyDescent="0.2">
      <c r="A1499" s="101">
        <v>40213</v>
      </c>
      <c r="B1499" s="250" t="s">
        <v>118</v>
      </c>
      <c r="C1499" s="106">
        <v>0</v>
      </c>
      <c r="D1499" s="104">
        <f t="shared" si="394"/>
        <v>0</v>
      </c>
      <c r="E1499" s="106">
        <v>0</v>
      </c>
      <c r="F1499" s="104">
        <f t="shared" si="395"/>
        <v>0</v>
      </c>
      <c r="G1499" s="106">
        <v>0.63900000000000001</v>
      </c>
      <c r="H1499" s="104">
        <f t="shared" si="400"/>
        <v>1.9610189933435833</v>
      </c>
      <c r="I1499" s="106">
        <v>0.78</v>
      </c>
      <c r="J1499" s="104">
        <f t="shared" si="396"/>
        <v>2.3937321045508528</v>
      </c>
      <c r="K1499" s="106">
        <v>0.115</v>
      </c>
      <c r="L1499" s="104">
        <f t="shared" si="397"/>
        <v>0.35292204105557445</v>
      </c>
      <c r="M1499" s="106">
        <v>0.86099999999999999</v>
      </c>
      <c r="N1499" s="104">
        <f t="shared" si="398"/>
        <v>2.6423119769465186</v>
      </c>
      <c r="O1499" s="106">
        <v>0.72399999999999998</v>
      </c>
      <c r="P1499" s="104">
        <f t="shared" si="399"/>
        <v>2.2218744149933558</v>
      </c>
      <c r="Q1499" s="106">
        <v>0</v>
      </c>
      <c r="R1499" s="104">
        <f t="shared" si="401"/>
        <v>0</v>
      </c>
      <c r="S1499" s="106">
        <v>0</v>
      </c>
      <c r="T1499" s="104">
        <f t="shared" si="402"/>
        <v>0</v>
      </c>
      <c r="U1499" s="106">
        <v>0</v>
      </c>
      <c r="V1499" s="104">
        <f t="shared" si="403"/>
        <v>0</v>
      </c>
      <c r="W1499" s="106">
        <v>0</v>
      </c>
      <c r="X1499" s="104">
        <f t="shared" si="404"/>
        <v>0</v>
      </c>
      <c r="Y1499" s="106">
        <v>0.42499999999999999</v>
      </c>
      <c r="Z1499" s="104">
        <f t="shared" si="405"/>
        <v>1.3042771082488622</v>
      </c>
      <c r="AA1499" s="106">
        <v>0</v>
      </c>
      <c r="AB1499" s="105">
        <f t="shared" si="406"/>
        <v>0</v>
      </c>
      <c r="AC1499" s="99">
        <f t="shared" si="408"/>
        <v>3.5439999999999996</v>
      </c>
      <c r="AD1499" s="105">
        <f t="shared" si="407"/>
        <v>10.876136639138746</v>
      </c>
    </row>
    <row r="1500" spans="1:30" x14ac:dyDescent="0.2">
      <c r="A1500" s="101">
        <v>40214</v>
      </c>
      <c r="B1500" s="250" t="s">
        <v>119</v>
      </c>
      <c r="C1500" s="106">
        <v>0</v>
      </c>
      <c r="D1500" s="104">
        <f t="shared" si="394"/>
        <v>0</v>
      </c>
      <c r="E1500" s="106">
        <v>0</v>
      </c>
      <c r="F1500" s="104">
        <f t="shared" si="395"/>
        <v>0</v>
      </c>
      <c r="G1500" s="106">
        <v>0.629</v>
      </c>
      <c r="H1500" s="104">
        <f t="shared" si="400"/>
        <v>1.9303301202083161</v>
      </c>
      <c r="I1500" s="106">
        <v>0.79400000000000004</v>
      </c>
      <c r="J1500" s="104">
        <f t="shared" si="396"/>
        <v>2.4366965269402274</v>
      </c>
      <c r="K1500" s="106">
        <v>0</v>
      </c>
      <c r="L1500" s="104">
        <f t="shared" si="397"/>
        <v>0</v>
      </c>
      <c r="M1500" s="106">
        <v>0</v>
      </c>
      <c r="N1500" s="104">
        <f t="shared" si="398"/>
        <v>0</v>
      </c>
      <c r="O1500" s="106">
        <v>1.329</v>
      </c>
      <c r="P1500" s="104">
        <f t="shared" si="399"/>
        <v>4.0785512396770303</v>
      </c>
      <c r="Q1500" s="106">
        <v>0</v>
      </c>
      <c r="R1500" s="104">
        <f t="shared" si="401"/>
        <v>0</v>
      </c>
      <c r="S1500" s="106">
        <v>0</v>
      </c>
      <c r="T1500" s="104">
        <f t="shared" si="402"/>
        <v>0</v>
      </c>
      <c r="U1500" s="106">
        <v>0</v>
      </c>
      <c r="V1500" s="104">
        <f t="shared" si="403"/>
        <v>0</v>
      </c>
      <c r="W1500" s="106">
        <v>0</v>
      </c>
      <c r="X1500" s="104">
        <f t="shared" si="404"/>
        <v>0</v>
      </c>
      <c r="Y1500" s="106">
        <v>1.175</v>
      </c>
      <c r="Z1500" s="104">
        <f t="shared" si="405"/>
        <v>3.6059425933939133</v>
      </c>
      <c r="AA1500" s="106">
        <v>0</v>
      </c>
      <c r="AB1500" s="105">
        <f t="shared" si="406"/>
        <v>0</v>
      </c>
      <c r="AC1500" s="99">
        <f t="shared" si="408"/>
        <v>3.9269999999999996</v>
      </c>
      <c r="AD1500" s="105">
        <f t="shared" si="407"/>
        <v>12.051520480219486</v>
      </c>
    </row>
    <row r="1501" spans="1:30" x14ac:dyDescent="0.2">
      <c r="A1501" s="101">
        <v>40215</v>
      </c>
      <c r="B1501" s="250" t="s">
        <v>120</v>
      </c>
      <c r="C1501" s="106">
        <v>0</v>
      </c>
      <c r="D1501" s="104">
        <f t="shared" si="394"/>
        <v>0</v>
      </c>
      <c r="E1501" s="106">
        <v>0</v>
      </c>
      <c r="F1501" s="104">
        <f t="shared" si="395"/>
        <v>0</v>
      </c>
      <c r="G1501" s="106">
        <v>0.624</v>
      </c>
      <c r="H1501" s="104">
        <f t="shared" si="400"/>
        <v>1.9149856836406824</v>
      </c>
      <c r="I1501" s="106">
        <v>0.80900000000000005</v>
      </c>
      <c r="J1501" s="104">
        <f t="shared" si="396"/>
        <v>2.4827298366431285</v>
      </c>
      <c r="K1501" s="106">
        <v>0</v>
      </c>
      <c r="L1501" s="104">
        <f t="shared" si="397"/>
        <v>0</v>
      </c>
      <c r="M1501" s="106">
        <v>0</v>
      </c>
      <c r="N1501" s="104">
        <f t="shared" si="398"/>
        <v>0</v>
      </c>
      <c r="O1501" s="106">
        <v>1.33</v>
      </c>
      <c r="P1501" s="104">
        <f t="shared" si="399"/>
        <v>4.0816201269905568</v>
      </c>
      <c r="Q1501" s="106">
        <v>0</v>
      </c>
      <c r="R1501" s="104">
        <f t="shared" si="401"/>
        <v>0</v>
      </c>
      <c r="S1501" s="106">
        <v>0</v>
      </c>
      <c r="T1501" s="104">
        <f t="shared" si="402"/>
        <v>0</v>
      </c>
      <c r="U1501" s="106">
        <v>0</v>
      </c>
      <c r="V1501" s="104">
        <f t="shared" si="403"/>
        <v>0</v>
      </c>
      <c r="W1501" s="106">
        <v>0</v>
      </c>
      <c r="X1501" s="104">
        <f t="shared" si="404"/>
        <v>0</v>
      </c>
      <c r="Y1501" s="106">
        <v>1.171</v>
      </c>
      <c r="Z1501" s="104">
        <f t="shared" si="405"/>
        <v>3.5936670441398064</v>
      </c>
      <c r="AA1501" s="106">
        <v>0</v>
      </c>
      <c r="AB1501" s="105">
        <f t="shared" si="406"/>
        <v>0</v>
      </c>
      <c r="AC1501" s="99">
        <f t="shared" si="408"/>
        <v>3.9340000000000002</v>
      </c>
      <c r="AD1501" s="105">
        <f t="shared" si="407"/>
        <v>12.073002691414175</v>
      </c>
    </row>
    <row r="1502" spans="1:30" x14ac:dyDescent="0.2">
      <c r="A1502" s="101">
        <v>40216</v>
      </c>
      <c r="B1502" s="250" t="s">
        <v>121</v>
      </c>
      <c r="C1502" s="106">
        <v>0</v>
      </c>
      <c r="D1502" s="104">
        <f t="shared" si="394"/>
        <v>0</v>
      </c>
      <c r="E1502" s="106">
        <v>0</v>
      </c>
      <c r="F1502" s="104">
        <f t="shared" si="395"/>
        <v>0</v>
      </c>
      <c r="G1502" s="106">
        <v>0.62</v>
      </c>
      <c r="H1502" s="104">
        <f t="shared" si="400"/>
        <v>1.9027101343865755</v>
      </c>
      <c r="I1502" s="106">
        <v>0.81599999999999995</v>
      </c>
      <c r="J1502" s="104">
        <f t="shared" si="396"/>
        <v>2.5042120478378154</v>
      </c>
      <c r="K1502" s="106">
        <v>0</v>
      </c>
      <c r="L1502" s="104">
        <f t="shared" si="397"/>
        <v>0</v>
      </c>
      <c r="M1502" s="106">
        <v>0</v>
      </c>
      <c r="N1502" s="104">
        <f t="shared" si="398"/>
        <v>0</v>
      </c>
      <c r="O1502" s="106">
        <v>1.32</v>
      </c>
      <c r="P1502" s="104">
        <f t="shared" si="399"/>
        <v>4.05093125385529</v>
      </c>
      <c r="Q1502" s="106">
        <v>0</v>
      </c>
      <c r="R1502" s="104">
        <f t="shared" si="401"/>
        <v>0</v>
      </c>
      <c r="S1502" s="106">
        <v>0</v>
      </c>
      <c r="T1502" s="104">
        <f t="shared" si="402"/>
        <v>0</v>
      </c>
      <c r="U1502" s="106">
        <v>0</v>
      </c>
      <c r="V1502" s="104">
        <f t="shared" si="403"/>
        <v>0</v>
      </c>
      <c r="W1502" s="106">
        <v>0</v>
      </c>
      <c r="X1502" s="104">
        <f t="shared" si="404"/>
        <v>0</v>
      </c>
      <c r="Y1502" s="106">
        <v>1.167</v>
      </c>
      <c r="Z1502" s="104">
        <f t="shared" si="405"/>
        <v>3.5813914948856991</v>
      </c>
      <c r="AA1502" s="106">
        <v>0</v>
      </c>
      <c r="AB1502" s="105">
        <f t="shared" si="406"/>
        <v>0</v>
      </c>
      <c r="AC1502" s="99">
        <f t="shared" si="408"/>
        <v>3.923</v>
      </c>
      <c r="AD1502" s="105">
        <f t="shared" si="407"/>
        <v>12.03924493096538</v>
      </c>
    </row>
    <row r="1503" spans="1:30" x14ac:dyDescent="0.2">
      <c r="A1503" s="101">
        <v>40217</v>
      </c>
      <c r="B1503" s="250" t="s">
        <v>122</v>
      </c>
      <c r="C1503" s="106">
        <v>0</v>
      </c>
      <c r="D1503" s="104">
        <f t="shared" si="394"/>
        <v>0</v>
      </c>
      <c r="E1503" s="106">
        <v>0</v>
      </c>
      <c r="F1503" s="104">
        <f t="shared" si="395"/>
        <v>0</v>
      </c>
      <c r="G1503" s="106">
        <v>0.61699999999999999</v>
      </c>
      <c r="H1503" s="104">
        <f t="shared" si="400"/>
        <v>1.8935034724459952</v>
      </c>
      <c r="I1503" s="106">
        <v>0.82</v>
      </c>
      <c r="J1503" s="104">
        <f t="shared" si="396"/>
        <v>2.5164875970919223</v>
      </c>
      <c r="K1503" s="106">
        <v>0</v>
      </c>
      <c r="L1503" s="104">
        <f t="shared" si="397"/>
        <v>0</v>
      </c>
      <c r="M1503" s="106">
        <v>0</v>
      </c>
      <c r="N1503" s="104">
        <f t="shared" si="398"/>
        <v>0</v>
      </c>
      <c r="O1503" s="106">
        <v>1.3149999999999999</v>
      </c>
      <c r="P1503" s="104">
        <f t="shared" si="399"/>
        <v>4.0355868172876557</v>
      </c>
      <c r="Q1503" s="106">
        <v>0</v>
      </c>
      <c r="R1503" s="104">
        <f t="shared" si="401"/>
        <v>0</v>
      </c>
      <c r="S1503" s="106">
        <v>0</v>
      </c>
      <c r="T1503" s="104">
        <f t="shared" si="402"/>
        <v>0</v>
      </c>
      <c r="U1503" s="106">
        <v>0</v>
      </c>
      <c r="V1503" s="104">
        <f t="shared" si="403"/>
        <v>0</v>
      </c>
      <c r="W1503" s="106">
        <v>0</v>
      </c>
      <c r="X1503" s="104">
        <f t="shared" si="404"/>
        <v>0</v>
      </c>
      <c r="Y1503" s="106">
        <v>1.165</v>
      </c>
      <c r="Z1503" s="104">
        <f t="shared" si="405"/>
        <v>3.5752537202586456</v>
      </c>
      <c r="AA1503" s="106">
        <v>0</v>
      </c>
      <c r="AB1503" s="105">
        <f t="shared" si="406"/>
        <v>0</v>
      </c>
      <c r="AC1503" s="99">
        <f t="shared" si="408"/>
        <v>3.9169999999999998</v>
      </c>
      <c r="AD1503" s="105">
        <f t="shared" si="407"/>
        <v>12.020831607084219</v>
      </c>
    </row>
    <row r="1504" spans="1:30" x14ac:dyDescent="0.2">
      <c r="A1504" s="101">
        <v>40218</v>
      </c>
      <c r="B1504" s="250" t="s">
        <v>123</v>
      </c>
      <c r="C1504" s="106">
        <v>0</v>
      </c>
      <c r="D1504" s="104">
        <f t="shared" si="394"/>
        <v>0</v>
      </c>
      <c r="E1504" s="106">
        <v>0</v>
      </c>
      <c r="F1504" s="104">
        <f t="shared" ref="F1504:F1509" si="409">E1504*1000000/325851</f>
        <v>0</v>
      </c>
      <c r="G1504" s="106">
        <v>0.55600000000000005</v>
      </c>
      <c r="H1504" s="104">
        <f t="shared" ref="H1504:H1535" si="410">G1504*1000000/325851</f>
        <v>1.7063013463208645</v>
      </c>
      <c r="I1504" s="106">
        <v>0.111</v>
      </c>
      <c r="J1504" s="104">
        <f t="shared" ref="J1504:J1535" si="411">I1504*1000000/325851</f>
        <v>0.34064649180146755</v>
      </c>
      <c r="K1504" s="106">
        <v>0</v>
      </c>
      <c r="L1504" s="104">
        <f t="shared" ref="L1504:L1535" si="412">K1504*1000000/325851</f>
        <v>0</v>
      </c>
      <c r="M1504" s="106">
        <v>0</v>
      </c>
      <c r="N1504" s="104">
        <f t="shared" ref="N1504:N1535" si="413">M1504*1000000/325851</f>
        <v>0</v>
      </c>
      <c r="O1504" s="106">
        <v>1.1839999999999999</v>
      </c>
      <c r="P1504" s="104">
        <f t="shared" ref="P1504:P1535" si="414">O1504*1000000/325851</f>
        <v>3.6335625792156536</v>
      </c>
      <c r="Q1504" s="106">
        <v>0</v>
      </c>
      <c r="R1504" s="104">
        <f t="shared" ref="R1504:R1535" si="415">Q1504*1000000/325851</f>
        <v>0</v>
      </c>
      <c r="S1504" s="106">
        <v>0</v>
      </c>
      <c r="T1504" s="104">
        <f t="shared" ref="T1504:T1535" si="416">S1504*1000000/325851</f>
        <v>0</v>
      </c>
      <c r="U1504" s="106">
        <v>0</v>
      </c>
      <c r="V1504" s="104">
        <f t="shared" ref="V1504:V1535" si="417">U1504*1000000/325851</f>
        <v>0</v>
      </c>
      <c r="W1504" s="106">
        <v>0</v>
      </c>
      <c r="X1504" s="104">
        <f t="shared" ref="X1504:X1535" si="418">W1504*1000000/325851</f>
        <v>0</v>
      </c>
      <c r="Y1504" s="106">
        <v>1.0489999999999999</v>
      </c>
      <c r="Z1504" s="104">
        <f t="shared" ref="Z1504:Z1535" si="419">Y1504*1000000/325851</f>
        <v>3.2192627918895447</v>
      </c>
      <c r="AA1504" s="106">
        <v>0</v>
      </c>
      <c r="AB1504" s="104">
        <f t="shared" ref="AB1504:AB1535" si="420">AA1504*1000000/325851</f>
        <v>0</v>
      </c>
      <c r="AC1504" s="99">
        <f t="shared" si="408"/>
        <v>2.9</v>
      </c>
      <c r="AD1504" s="104">
        <f t="shared" ref="AD1504:AD1535" si="421">AC1504*1000000/325851</f>
        <v>8.899773209227531</v>
      </c>
    </row>
    <row r="1505" spans="1:30" x14ac:dyDescent="0.2">
      <c r="A1505" s="101">
        <v>40219</v>
      </c>
      <c r="B1505" s="250" t="s">
        <v>124</v>
      </c>
      <c r="C1505" s="115">
        <v>0</v>
      </c>
      <c r="D1505" s="104">
        <f t="shared" si="394"/>
        <v>0</v>
      </c>
      <c r="E1505" s="115">
        <v>0</v>
      </c>
      <c r="F1505" s="104">
        <f t="shared" si="409"/>
        <v>0</v>
      </c>
      <c r="G1505" s="115">
        <v>0.68100000000000005</v>
      </c>
      <c r="H1505" s="104">
        <f t="shared" si="410"/>
        <v>2.0899122605117064</v>
      </c>
      <c r="I1505" s="115">
        <v>0</v>
      </c>
      <c r="J1505" s="104">
        <f t="shared" si="411"/>
        <v>0</v>
      </c>
      <c r="K1505" s="115">
        <v>0</v>
      </c>
      <c r="L1505" s="104">
        <f t="shared" si="412"/>
        <v>0</v>
      </c>
      <c r="M1505" s="115">
        <v>0</v>
      </c>
      <c r="N1505" s="104">
        <f t="shared" si="413"/>
        <v>0</v>
      </c>
      <c r="O1505" s="115">
        <v>1.4379999999999999</v>
      </c>
      <c r="P1505" s="104">
        <f t="shared" si="414"/>
        <v>4.4130599568514448</v>
      </c>
      <c r="Q1505" s="115">
        <v>0</v>
      </c>
      <c r="R1505" s="104">
        <f t="shared" si="415"/>
        <v>0</v>
      </c>
      <c r="S1505" s="115">
        <v>0</v>
      </c>
      <c r="T1505" s="104">
        <f t="shared" si="416"/>
        <v>0</v>
      </c>
      <c r="U1505" s="115">
        <v>0</v>
      </c>
      <c r="V1505" s="104">
        <f t="shared" si="417"/>
        <v>0</v>
      </c>
      <c r="W1505" s="115">
        <v>0</v>
      </c>
      <c r="X1505" s="104">
        <f t="shared" si="418"/>
        <v>0</v>
      </c>
      <c r="Y1505" s="115">
        <v>1.274</v>
      </c>
      <c r="Z1505" s="104">
        <f t="shared" si="419"/>
        <v>3.9097624374330597</v>
      </c>
      <c r="AA1505" s="115">
        <v>0</v>
      </c>
      <c r="AB1505" s="104">
        <f t="shared" si="420"/>
        <v>0</v>
      </c>
      <c r="AC1505" s="99">
        <f t="shared" si="408"/>
        <v>3.3929999999999998</v>
      </c>
      <c r="AD1505" s="104">
        <f t="shared" si="421"/>
        <v>10.412734654796211</v>
      </c>
    </row>
    <row r="1506" spans="1:30" x14ac:dyDescent="0.2">
      <c r="A1506" s="101">
        <v>40220</v>
      </c>
      <c r="B1506" s="250" t="s">
        <v>125</v>
      </c>
      <c r="C1506" s="115">
        <v>0</v>
      </c>
      <c r="D1506" s="104">
        <f t="shared" si="394"/>
        <v>0</v>
      </c>
      <c r="E1506" s="115">
        <v>0</v>
      </c>
      <c r="F1506" s="104">
        <f t="shared" si="409"/>
        <v>0</v>
      </c>
      <c r="G1506" s="115">
        <v>0.622</v>
      </c>
      <c r="H1506" s="104">
        <f t="shared" si="410"/>
        <v>1.908847909013629</v>
      </c>
      <c r="I1506" s="115">
        <v>0</v>
      </c>
      <c r="J1506" s="104">
        <f t="shared" si="411"/>
        <v>0</v>
      </c>
      <c r="K1506" s="115">
        <v>0</v>
      </c>
      <c r="L1506" s="104">
        <f t="shared" si="412"/>
        <v>0</v>
      </c>
      <c r="M1506" s="115">
        <v>0</v>
      </c>
      <c r="N1506" s="104">
        <f t="shared" si="413"/>
        <v>0</v>
      </c>
      <c r="O1506" s="115">
        <v>1.3089999999999999</v>
      </c>
      <c r="P1506" s="104">
        <f t="shared" si="414"/>
        <v>4.0171734934064958</v>
      </c>
      <c r="Q1506" s="115">
        <v>0</v>
      </c>
      <c r="R1506" s="104">
        <f t="shared" si="415"/>
        <v>0</v>
      </c>
      <c r="S1506" s="115">
        <v>0</v>
      </c>
      <c r="T1506" s="104">
        <f t="shared" si="416"/>
        <v>0</v>
      </c>
      <c r="U1506" s="115">
        <v>0</v>
      </c>
      <c r="V1506" s="104">
        <f t="shared" si="417"/>
        <v>0</v>
      </c>
      <c r="W1506" s="115">
        <v>0</v>
      </c>
      <c r="X1506" s="104">
        <f t="shared" si="418"/>
        <v>0</v>
      </c>
      <c r="Y1506" s="115">
        <v>1.1579999999999999</v>
      </c>
      <c r="Z1506" s="104">
        <f t="shared" si="419"/>
        <v>3.5537715090639588</v>
      </c>
      <c r="AA1506" s="115">
        <v>0</v>
      </c>
      <c r="AB1506" s="104">
        <f t="shared" si="420"/>
        <v>0</v>
      </c>
      <c r="AC1506" s="99">
        <f t="shared" si="408"/>
        <v>3.089</v>
      </c>
      <c r="AD1506" s="104">
        <f t="shared" si="421"/>
        <v>9.4797929114840827</v>
      </c>
    </row>
    <row r="1507" spans="1:30" x14ac:dyDescent="0.2">
      <c r="A1507" s="101">
        <v>40221</v>
      </c>
      <c r="B1507" s="250" t="s">
        <v>126</v>
      </c>
      <c r="C1507" s="115">
        <v>0</v>
      </c>
      <c r="D1507" s="104">
        <f t="shared" si="394"/>
        <v>0</v>
      </c>
      <c r="E1507" s="115">
        <v>0</v>
      </c>
      <c r="F1507" s="104">
        <f t="shared" si="409"/>
        <v>0</v>
      </c>
      <c r="G1507" s="115">
        <v>0.622</v>
      </c>
      <c r="H1507" s="104">
        <f t="shared" si="410"/>
        <v>1.908847909013629</v>
      </c>
      <c r="I1507" s="115">
        <v>0.64700000000000002</v>
      </c>
      <c r="J1507" s="104">
        <f t="shared" si="411"/>
        <v>1.9855700918517973</v>
      </c>
      <c r="K1507" s="115">
        <v>0.01</v>
      </c>
      <c r="L1507" s="104">
        <f t="shared" si="412"/>
        <v>3.0688873135267344E-2</v>
      </c>
      <c r="M1507" s="115">
        <v>0</v>
      </c>
      <c r="N1507" s="104">
        <f t="shared" si="413"/>
        <v>0</v>
      </c>
      <c r="O1507" s="115">
        <v>1.3089999999999999</v>
      </c>
      <c r="P1507" s="104">
        <f t="shared" si="414"/>
        <v>4.0171734934064958</v>
      </c>
      <c r="Q1507" s="115">
        <v>0</v>
      </c>
      <c r="R1507" s="104">
        <f t="shared" si="415"/>
        <v>0</v>
      </c>
      <c r="S1507" s="115">
        <v>0</v>
      </c>
      <c r="T1507" s="104">
        <f t="shared" si="416"/>
        <v>0</v>
      </c>
      <c r="U1507" s="115">
        <v>0</v>
      </c>
      <c r="V1507" s="104">
        <f t="shared" si="417"/>
        <v>0</v>
      </c>
      <c r="W1507" s="115">
        <v>0</v>
      </c>
      <c r="X1507" s="104">
        <f t="shared" si="418"/>
        <v>0</v>
      </c>
      <c r="Y1507" s="115">
        <v>1.1559999999999999</v>
      </c>
      <c r="Z1507" s="104">
        <f t="shared" si="419"/>
        <v>3.5476337344369053</v>
      </c>
      <c r="AA1507" s="115">
        <v>0</v>
      </c>
      <c r="AB1507" s="104">
        <f t="shared" si="420"/>
        <v>0</v>
      </c>
      <c r="AC1507" s="99">
        <f t="shared" si="408"/>
        <v>3.7439999999999998</v>
      </c>
      <c r="AD1507" s="104">
        <f t="shared" si="421"/>
        <v>11.489914101844095</v>
      </c>
    </row>
    <row r="1508" spans="1:30" x14ac:dyDescent="0.2">
      <c r="A1508" s="101">
        <v>40222</v>
      </c>
      <c r="B1508" s="250" t="s">
        <v>127</v>
      </c>
      <c r="C1508" s="115">
        <v>0</v>
      </c>
      <c r="D1508" s="104">
        <f t="shared" si="394"/>
        <v>0</v>
      </c>
      <c r="E1508" s="115">
        <v>0</v>
      </c>
      <c r="F1508" s="104">
        <f t="shared" si="409"/>
        <v>0</v>
      </c>
      <c r="G1508" s="115">
        <v>0.61899999999999999</v>
      </c>
      <c r="H1508" s="104">
        <f t="shared" si="410"/>
        <v>1.8996412470730488</v>
      </c>
      <c r="I1508" s="115">
        <v>0.876</v>
      </c>
      <c r="J1508" s="104">
        <f t="shared" si="411"/>
        <v>2.6883452866494197</v>
      </c>
      <c r="K1508" s="115">
        <v>0.21099999999999999</v>
      </c>
      <c r="L1508" s="104">
        <f t="shared" si="412"/>
        <v>0.64753522315414103</v>
      </c>
      <c r="M1508" s="115">
        <v>0</v>
      </c>
      <c r="N1508" s="104">
        <f t="shared" si="413"/>
        <v>0</v>
      </c>
      <c r="O1508" s="115">
        <v>1.3069999999999999</v>
      </c>
      <c r="P1508" s="104">
        <f t="shared" si="414"/>
        <v>4.0110357187794419</v>
      </c>
      <c r="Q1508" s="115">
        <v>0</v>
      </c>
      <c r="R1508" s="104">
        <f t="shared" si="415"/>
        <v>0</v>
      </c>
      <c r="S1508" s="115">
        <v>0</v>
      </c>
      <c r="T1508" s="104">
        <f t="shared" si="416"/>
        <v>0</v>
      </c>
      <c r="U1508" s="115">
        <v>0</v>
      </c>
      <c r="V1508" s="104">
        <f t="shared" si="417"/>
        <v>0</v>
      </c>
      <c r="W1508" s="115">
        <v>0</v>
      </c>
      <c r="X1508" s="104">
        <f t="shared" si="418"/>
        <v>0</v>
      </c>
      <c r="Y1508" s="115">
        <v>1.1579999999999999</v>
      </c>
      <c r="Z1508" s="104">
        <f t="shared" si="419"/>
        <v>3.5537715090639588</v>
      </c>
      <c r="AA1508" s="115">
        <v>0</v>
      </c>
      <c r="AB1508" s="104">
        <f t="shared" si="420"/>
        <v>0</v>
      </c>
      <c r="AC1508" s="99">
        <f t="shared" si="408"/>
        <v>4.1709999999999994</v>
      </c>
      <c r="AD1508" s="104">
        <f t="shared" si="421"/>
        <v>12.800328984720009</v>
      </c>
    </row>
    <row r="1509" spans="1:30" x14ac:dyDescent="0.2">
      <c r="A1509" s="101">
        <v>40223</v>
      </c>
      <c r="B1509" s="250" t="s">
        <v>128</v>
      </c>
      <c r="C1509" s="115">
        <v>0</v>
      </c>
      <c r="D1509" s="104">
        <f t="shared" si="394"/>
        <v>0</v>
      </c>
      <c r="E1509" s="115">
        <v>0</v>
      </c>
      <c r="F1509" s="104">
        <f t="shared" si="409"/>
        <v>0</v>
      </c>
      <c r="G1509" s="115">
        <v>0.61599999999999999</v>
      </c>
      <c r="H1509" s="104">
        <f t="shared" si="410"/>
        <v>1.8904345851324684</v>
      </c>
      <c r="I1509" s="115">
        <v>0.86399999999999999</v>
      </c>
      <c r="J1509" s="104">
        <f t="shared" si="411"/>
        <v>2.6515186388870986</v>
      </c>
      <c r="K1509" s="115">
        <v>0</v>
      </c>
      <c r="L1509" s="104">
        <f t="shared" si="412"/>
        <v>0</v>
      </c>
      <c r="M1509" s="115">
        <v>0</v>
      </c>
      <c r="N1509" s="104">
        <f t="shared" si="413"/>
        <v>0</v>
      </c>
      <c r="O1509" s="115">
        <v>1.3049999999999999</v>
      </c>
      <c r="P1509" s="104">
        <f t="shared" si="414"/>
        <v>4.0048979441523889</v>
      </c>
      <c r="Q1509" s="115">
        <v>0</v>
      </c>
      <c r="R1509" s="104">
        <f t="shared" si="415"/>
        <v>0</v>
      </c>
      <c r="S1509" s="115">
        <v>0</v>
      </c>
      <c r="T1509" s="104">
        <f t="shared" si="416"/>
        <v>0</v>
      </c>
      <c r="U1509" s="115">
        <v>0</v>
      </c>
      <c r="V1509" s="104">
        <f t="shared" si="417"/>
        <v>0</v>
      </c>
      <c r="W1509" s="115">
        <v>0</v>
      </c>
      <c r="X1509" s="104">
        <f t="shared" si="418"/>
        <v>0</v>
      </c>
      <c r="Y1509" s="115">
        <v>1.157</v>
      </c>
      <c r="Z1509" s="104">
        <f t="shared" si="419"/>
        <v>3.5507026217504318</v>
      </c>
      <c r="AA1509" s="115">
        <v>0</v>
      </c>
      <c r="AB1509" s="104">
        <f t="shared" si="420"/>
        <v>0</v>
      </c>
      <c r="AC1509" s="99">
        <f t="shared" si="408"/>
        <v>3.9420000000000002</v>
      </c>
      <c r="AD1509" s="104">
        <f t="shared" si="421"/>
        <v>12.097553789922388</v>
      </c>
    </row>
    <row r="1510" spans="1:30" x14ac:dyDescent="0.2">
      <c r="A1510" s="101">
        <v>40224</v>
      </c>
      <c r="B1510" s="250" t="s">
        <v>129</v>
      </c>
      <c r="C1510" s="115">
        <v>0</v>
      </c>
      <c r="D1510" s="104">
        <f t="shared" ref="D1510:F1573" si="422">C1510*1000000/325851</f>
        <v>0</v>
      </c>
      <c r="E1510" s="115">
        <v>0</v>
      </c>
      <c r="F1510" s="104">
        <f t="shared" si="422"/>
        <v>0</v>
      </c>
      <c r="G1510" s="115">
        <v>0.61199999999999999</v>
      </c>
      <c r="H1510" s="104">
        <f t="shared" si="410"/>
        <v>1.8781590358783615</v>
      </c>
      <c r="I1510" s="115">
        <v>0.85699999999999998</v>
      </c>
      <c r="J1510" s="104">
        <f t="shared" si="411"/>
        <v>2.6300364276924117</v>
      </c>
      <c r="K1510" s="115">
        <v>0</v>
      </c>
      <c r="L1510" s="104">
        <f t="shared" si="412"/>
        <v>0</v>
      </c>
      <c r="M1510" s="115">
        <v>0</v>
      </c>
      <c r="N1510" s="104">
        <f t="shared" si="413"/>
        <v>0</v>
      </c>
      <c r="O1510" s="115">
        <v>1.304</v>
      </c>
      <c r="P1510" s="104">
        <f t="shared" si="414"/>
        <v>4.0018290568388624</v>
      </c>
      <c r="Q1510" s="115">
        <v>0</v>
      </c>
      <c r="R1510" s="104">
        <f t="shared" si="415"/>
        <v>0</v>
      </c>
      <c r="S1510" s="115">
        <v>0</v>
      </c>
      <c r="T1510" s="104">
        <f t="shared" si="416"/>
        <v>0</v>
      </c>
      <c r="U1510" s="115">
        <v>0</v>
      </c>
      <c r="V1510" s="104">
        <f t="shared" si="417"/>
        <v>0</v>
      </c>
      <c r="W1510" s="115">
        <v>0</v>
      </c>
      <c r="X1510" s="104">
        <f t="shared" si="418"/>
        <v>0</v>
      </c>
      <c r="Y1510" s="115">
        <v>1.157</v>
      </c>
      <c r="Z1510" s="104">
        <f t="shared" si="419"/>
        <v>3.5507026217504318</v>
      </c>
      <c r="AA1510" s="115">
        <v>0</v>
      </c>
      <c r="AB1510" s="104">
        <f t="shared" si="420"/>
        <v>0</v>
      </c>
      <c r="AC1510" s="99">
        <f t="shared" si="408"/>
        <v>3.9299999999999997</v>
      </c>
      <c r="AD1510" s="104">
        <f t="shared" si="421"/>
        <v>12.060727142160065</v>
      </c>
    </row>
    <row r="1511" spans="1:30" x14ac:dyDescent="0.2">
      <c r="A1511" s="101">
        <v>40225</v>
      </c>
      <c r="B1511" s="250" t="s">
        <v>130</v>
      </c>
      <c r="C1511" s="115">
        <v>0</v>
      </c>
      <c r="D1511" s="104">
        <f t="shared" si="422"/>
        <v>0</v>
      </c>
      <c r="E1511" s="115">
        <v>0</v>
      </c>
      <c r="F1511" s="104">
        <f t="shared" si="422"/>
        <v>0</v>
      </c>
      <c r="G1511" s="115">
        <v>0.60699999999999998</v>
      </c>
      <c r="H1511" s="104">
        <f t="shared" si="410"/>
        <v>1.8628145993107279</v>
      </c>
      <c r="I1511" s="115">
        <v>0.85399999999999998</v>
      </c>
      <c r="J1511" s="104">
        <f t="shared" si="411"/>
        <v>2.6208297657518314</v>
      </c>
      <c r="K1511" s="115">
        <v>0</v>
      </c>
      <c r="L1511" s="104">
        <f t="shared" si="412"/>
        <v>0</v>
      </c>
      <c r="M1511" s="115">
        <v>0</v>
      </c>
      <c r="N1511" s="104">
        <f t="shared" si="413"/>
        <v>0</v>
      </c>
      <c r="O1511" s="115">
        <v>1.3009999999999999</v>
      </c>
      <c r="P1511" s="104">
        <f t="shared" si="414"/>
        <v>3.9926223948982815</v>
      </c>
      <c r="Q1511" s="115">
        <v>0</v>
      </c>
      <c r="R1511" s="104">
        <f t="shared" si="415"/>
        <v>0</v>
      </c>
      <c r="S1511" s="115">
        <v>0</v>
      </c>
      <c r="T1511" s="104">
        <f t="shared" si="416"/>
        <v>0</v>
      </c>
      <c r="U1511" s="115">
        <v>0</v>
      </c>
      <c r="V1511" s="104">
        <f t="shared" si="417"/>
        <v>0</v>
      </c>
      <c r="W1511" s="115">
        <v>0</v>
      </c>
      <c r="X1511" s="104">
        <f t="shared" si="418"/>
        <v>0</v>
      </c>
      <c r="Y1511" s="115">
        <v>1.1559999999999999</v>
      </c>
      <c r="Z1511" s="104">
        <f t="shared" si="419"/>
        <v>3.5476337344369053</v>
      </c>
      <c r="AA1511" s="115">
        <v>0</v>
      </c>
      <c r="AB1511" s="104">
        <f t="shared" si="420"/>
        <v>0</v>
      </c>
      <c r="AC1511" s="99">
        <f t="shared" si="408"/>
        <v>3.9179999999999993</v>
      </c>
      <c r="AD1511" s="104">
        <f t="shared" si="421"/>
        <v>12.023900494397743</v>
      </c>
    </row>
    <row r="1512" spans="1:30" x14ac:dyDescent="0.2">
      <c r="A1512" s="101">
        <v>40226</v>
      </c>
      <c r="B1512" s="250" t="s">
        <v>131</v>
      </c>
      <c r="C1512" s="115">
        <v>0</v>
      </c>
      <c r="D1512" s="104">
        <f t="shared" si="422"/>
        <v>0</v>
      </c>
      <c r="E1512" s="115">
        <v>0</v>
      </c>
      <c r="F1512" s="104">
        <f t="shared" si="422"/>
        <v>0</v>
      </c>
      <c r="G1512" s="115">
        <v>0.60399999999999998</v>
      </c>
      <c r="H1512" s="104">
        <f t="shared" si="410"/>
        <v>1.8536079373701477</v>
      </c>
      <c r="I1512" s="115">
        <v>0.84899999999999998</v>
      </c>
      <c r="J1512" s="104">
        <f t="shared" si="411"/>
        <v>2.6054853291841975</v>
      </c>
      <c r="K1512" s="115">
        <v>0.19400000000000001</v>
      </c>
      <c r="L1512" s="104">
        <f t="shared" si="412"/>
        <v>0.59536413882418648</v>
      </c>
      <c r="M1512" s="115">
        <v>0</v>
      </c>
      <c r="N1512" s="104">
        <f t="shared" si="413"/>
        <v>0</v>
      </c>
      <c r="O1512" s="115">
        <v>1.2989999999999999</v>
      </c>
      <c r="P1512" s="104">
        <f t="shared" si="414"/>
        <v>3.9864846202712281</v>
      </c>
      <c r="Q1512" s="115">
        <v>0</v>
      </c>
      <c r="R1512" s="104">
        <f t="shared" si="415"/>
        <v>0</v>
      </c>
      <c r="S1512" s="115">
        <v>0</v>
      </c>
      <c r="T1512" s="104">
        <f t="shared" si="416"/>
        <v>0</v>
      </c>
      <c r="U1512" s="115">
        <v>0</v>
      </c>
      <c r="V1512" s="104">
        <f t="shared" si="417"/>
        <v>0</v>
      </c>
      <c r="W1512" s="115">
        <v>0</v>
      </c>
      <c r="X1512" s="104">
        <f t="shared" si="418"/>
        <v>0</v>
      </c>
      <c r="Y1512" s="115">
        <v>1.1559999999999999</v>
      </c>
      <c r="Z1512" s="104">
        <f t="shared" si="419"/>
        <v>3.5476337344369053</v>
      </c>
      <c r="AA1512" s="115">
        <v>0</v>
      </c>
      <c r="AB1512" s="104">
        <f t="shared" si="420"/>
        <v>0</v>
      </c>
      <c r="AC1512" s="99">
        <f t="shared" si="408"/>
        <v>4.1019999999999994</v>
      </c>
      <c r="AD1512" s="104">
        <f t="shared" si="421"/>
        <v>12.588575760086664</v>
      </c>
    </row>
    <row r="1513" spans="1:30" x14ac:dyDescent="0.2">
      <c r="A1513" s="101">
        <v>40227</v>
      </c>
      <c r="B1513" s="250" t="s">
        <v>132</v>
      </c>
      <c r="C1513" s="115">
        <v>0</v>
      </c>
      <c r="D1513" s="104">
        <f t="shared" si="422"/>
        <v>0</v>
      </c>
      <c r="E1513" s="115">
        <v>0</v>
      </c>
      <c r="F1513" s="104">
        <f t="shared" si="422"/>
        <v>0</v>
      </c>
      <c r="G1513" s="115">
        <v>0.60299999999999998</v>
      </c>
      <c r="H1513" s="104">
        <f t="shared" si="410"/>
        <v>1.850539050056621</v>
      </c>
      <c r="I1513" s="115">
        <v>0.83799999999999997</v>
      </c>
      <c r="J1513" s="104">
        <f t="shared" si="411"/>
        <v>2.5717275687354038</v>
      </c>
      <c r="K1513" s="115">
        <v>0.57999999999999996</v>
      </c>
      <c r="L1513" s="104">
        <f t="shared" si="412"/>
        <v>1.7799546418455061</v>
      </c>
      <c r="M1513" s="115">
        <v>0</v>
      </c>
      <c r="N1513" s="104">
        <f t="shared" si="413"/>
        <v>0</v>
      </c>
      <c r="O1513" s="115">
        <v>1.2969999999999999</v>
      </c>
      <c r="P1513" s="104">
        <f t="shared" si="414"/>
        <v>3.9803468456441746</v>
      </c>
      <c r="Q1513" s="115">
        <v>0</v>
      </c>
      <c r="R1513" s="104">
        <f t="shared" si="415"/>
        <v>0</v>
      </c>
      <c r="S1513" s="115">
        <v>0</v>
      </c>
      <c r="T1513" s="104">
        <f t="shared" si="416"/>
        <v>0</v>
      </c>
      <c r="U1513" s="115">
        <v>0</v>
      </c>
      <c r="V1513" s="104">
        <f t="shared" si="417"/>
        <v>0</v>
      </c>
      <c r="W1513" s="115">
        <v>0</v>
      </c>
      <c r="X1513" s="104">
        <f t="shared" si="418"/>
        <v>0</v>
      </c>
      <c r="Y1513" s="115">
        <v>1.155</v>
      </c>
      <c r="Z1513" s="104">
        <f t="shared" si="419"/>
        <v>3.5445648471233784</v>
      </c>
      <c r="AA1513" s="115">
        <v>0</v>
      </c>
      <c r="AB1513" s="104">
        <f t="shared" si="420"/>
        <v>0</v>
      </c>
      <c r="AC1513" s="99">
        <f t="shared" si="408"/>
        <v>4.4729999999999999</v>
      </c>
      <c r="AD1513" s="104">
        <f t="shared" si="421"/>
        <v>13.727132953405084</v>
      </c>
    </row>
    <row r="1514" spans="1:30" x14ac:dyDescent="0.2">
      <c r="A1514" s="101">
        <v>40228</v>
      </c>
      <c r="B1514" s="250" t="s">
        <v>133</v>
      </c>
      <c r="C1514" s="115">
        <v>0</v>
      </c>
      <c r="D1514" s="104">
        <f t="shared" si="422"/>
        <v>0</v>
      </c>
      <c r="E1514" s="115">
        <v>0</v>
      </c>
      <c r="F1514" s="104">
        <f t="shared" si="422"/>
        <v>0</v>
      </c>
      <c r="G1514" s="115">
        <v>0.60199999999999998</v>
      </c>
      <c r="H1514" s="104">
        <f t="shared" si="410"/>
        <v>1.8474701627430943</v>
      </c>
      <c r="I1514" s="115">
        <v>0.83099999999999996</v>
      </c>
      <c r="J1514" s="104">
        <f t="shared" si="411"/>
        <v>2.5502453575407165</v>
      </c>
      <c r="K1514" s="115">
        <v>0.56899999999999995</v>
      </c>
      <c r="L1514" s="104">
        <f t="shared" si="412"/>
        <v>1.7461968813967119</v>
      </c>
      <c r="M1514" s="115">
        <v>0</v>
      </c>
      <c r="N1514" s="104">
        <f t="shared" si="413"/>
        <v>0</v>
      </c>
      <c r="O1514" s="115">
        <v>1.296</v>
      </c>
      <c r="P1514" s="104">
        <f t="shared" si="414"/>
        <v>3.9772779583306481</v>
      </c>
      <c r="Q1514" s="115">
        <v>0</v>
      </c>
      <c r="R1514" s="104">
        <f t="shared" si="415"/>
        <v>0</v>
      </c>
      <c r="S1514" s="115">
        <v>0</v>
      </c>
      <c r="T1514" s="104">
        <f t="shared" si="416"/>
        <v>0</v>
      </c>
      <c r="U1514" s="115">
        <v>0</v>
      </c>
      <c r="V1514" s="104">
        <f t="shared" si="417"/>
        <v>0</v>
      </c>
      <c r="W1514" s="115">
        <v>0</v>
      </c>
      <c r="X1514" s="104">
        <f t="shared" si="418"/>
        <v>0</v>
      </c>
      <c r="Y1514" s="115">
        <v>1.155</v>
      </c>
      <c r="Z1514" s="104">
        <f t="shared" si="419"/>
        <v>3.5445648471233784</v>
      </c>
      <c r="AA1514" s="115">
        <v>0</v>
      </c>
      <c r="AB1514" s="104">
        <f t="shared" si="420"/>
        <v>0</v>
      </c>
      <c r="AC1514" s="99">
        <f t="shared" si="408"/>
        <v>4.4530000000000003</v>
      </c>
      <c r="AD1514" s="104">
        <f t="shared" si="421"/>
        <v>13.665755207134548</v>
      </c>
    </row>
    <row r="1515" spans="1:30" x14ac:dyDescent="0.2">
      <c r="A1515" s="101">
        <v>40229</v>
      </c>
      <c r="B1515" s="250" t="s">
        <v>134</v>
      </c>
      <c r="C1515" s="115">
        <v>0</v>
      </c>
      <c r="D1515" s="104">
        <f t="shared" si="422"/>
        <v>0</v>
      </c>
      <c r="E1515" s="115">
        <v>0</v>
      </c>
      <c r="F1515" s="104">
        <f t="shared" si="422"/>
        <v>0</v>
      </c>
      <c r="G1515" s="115">
        <v>0.6</v>
      </c>
      <c r="H1515" s="104">
        <f t="shared" si="410"/>
        <v>1.8413323881160408</v>
      </c>
      <c r="I1515" s="115">
        <v>0.82399999999999995</v>
      </c>
      <c r="J1515" s="104">
        <f t="shared" si="411"/>
        <v>2.5287631463460292</v>
      </c>
      <c r="K1515" s="115">
        <v>0.52300000000000002</v>
      </c>
      <c r="L1515" s="104">
        <f t="shared" si="412"/>
        <v>1.6050280649744821</v>
      </c>
      <c r="M1515" s="115">
        <v>0</v>
      </c>
      <c r="N1515" s="104">
        <f t="shared" si="413"/>
        <v>0</v>
      </c>
      <c r="O1515" s="115">
        <v>1.2929999999999999</v>
      </c>
      <c r="P1515" s="104">
        <f t="shared" si="414"/>
        <v>3.9680712963900677</v>
      </c>
      <c r="Q1515" s="115">
        <v>0</v>
      </c>
      <c r="R1515" s="104">
        <f t="shared" si="415"/>
        <v>0</v>
      </c>
      <c r="S1515" s="115">
        <v>0</v>
      </c>
      <c r="T1515" s="104">
        <f t="shared" si="416"/>
        <v>0</v>
      </c>
      <c r="U1515" s="115">
        <v>0</v>
      </c>
      <c r="V1515" s="104">
        <f t="shared" si="417"/>
        <v>0</v>
      </c>
      <c r="W1515" s="115">
        <v>0</v>
      </c>
      <c r="X1515" s="104">
        <f t="shared" si="418"/>
        <v>0</v>
      </c>
      <c r="Y1515" s="115">
        <v>1.1539999999999999</v>
      </c>
      <c r="Z1515" s="104">
        <f t="shared" si="419"/>
        <v>3.5414959598098519</v>
      </c>
      <c r="AA1515" s="115">
        <v>0</v>
      </c>
      <c r="AB1515" s="104">
        <f t="shared" si="420"/>
        <v>0</v>
      </c>
      <c r="AC1515" s="99">
        <f t="shared" si="408"/>
        <v>4.3940000000000001</v>
      </c>
      <c r="AD1515" s="104">
        <f t="shared" si="421"/>
        <v>13.484690855636472</v>
      </c>
    </row>
    <row r="1516" spans="1:30" x14ac:dyDescent="0.2">
      <c r="A1516" s="101">
        <v>40230</v>
      </c>
      <c r="B1516" s="250" t="s">
        <v>135</v>
      </c>
      <c r="C1516" s="115">
        <v>0</v>
      </c>
      <c r="D1516" s="104">
        <f t="shared" si="422"/>
        <v>0</v>
      </c>
      <c r="E1516" s="115">
        <v>0</v>
      </c>
      <c r="F1516" s="104">
        <f t="shared" si="422"/>
        <v>0</v>
      </c>
      <c r="G1516" s="115">
        <v>0.59899999999999998</v>
      </c>
      <c r="H1516" s="104">
        <f t="shared" si="410"/>
        <v>1.8382635008025141</v>
      </c>
      <c r="I1516" s="115">
        <v>0.82599999999999996</v>
      </c>
      <c r="J1516" s="104">
        <f t="shared" si="411"/>
        <v>2.5349009209730826</v>
      </c>
      <c r="K1516" s="115">
        <v>0</v>
      </c>
      <c r="L1516" s="104">
        <f t="shared" si="412"/>
        <v>0</v>
      </c>
      <c r="M1516" s="115">
        <v>0</v>
      </c>
      <c r="N1516" s="104">
        <f t="shared" si="413"/>
        <v>0</v>
      </c>
      <c r="O1516" s="115">
        <v>1.274</v>
      </c>
      <c r="P1516" s="104">
        <f t="shared" si="414"/>
        <v>3.9097624374330597</v>
      </c>
      <c r="Q1516" s="115">
        <v>0</v>
      </c>
      <c r="R1516" s="104">
        <f t="shared" si="415"/>
        <v>0</v>
      </c>
      <c r="S1516" s="115">
        <v>0</v>
      </c>
      <c r="T1516" s="104">
        <f t="shared" si="416"/>
        <v>0</v>
      </c>
      <c r="U1516" s="115">
        <v>0</v>
      </c>
      <c r="V1516" s="104">
        <f t="shared" si="417"/>
        <v>0</v>
      </c>
      <c r="W1516" s="115">
        <v>0</v>
      </c>
      <c r="X1516" s="104">
        <f t="shared" si="418"/>
        <v>0</v>
      </c>
      <c r="Y1516" s="115">
        <v>1.1539999999999999</v>
      </c>
      <c r="Z1516" s="104">
        <f t="shared" si="419"/>
        <v>3.5414959598098519</v>
      </c>
      <c r="AA1516" s="115">
        <v>0</v>
      </c>
      <c r="AB1516" s="104">
        <f t="shared" si="420"/>
        <v>0</v>
      </c>
      <c r="AC1516" s="99">
        <f t="shared" si="408"/>
        <v>3.8529999999999998</v>
      </c>
      <c r="AD1516" s="104">
        <f t="shared" si="421"/>
        <v>11.824422819018507</v>
      </c>
    </row>
    <row r="1517" spans="1:30" x14ac:dyDescent="0.2">
      <c r="A1517" s="101">
        <v>40231</v>
      </c>
      <c r="B1517" s="250" t="s">
        <v>136</v>
      </c>
      <c r="C1517" s="115">
        <v>0.96799999999999997</v>
      </c>
      <c r="D1517" s="104">
        <f t="shared" si="422"/>
        <v>2.9706829194938793</v>
      </c>
      <c r="E1517" s="115">
        <v>0</v>
      </c>
      <c r="F1517" s="104">
        <f t="shared" si="422"/>
        <v>0</v>
      </c>
      <c r="G1517" s="115">
        <v>0.26100000000000001</v>
      </c>
      <c r="H1517" s="104">
        <f t="shared" si="410"/>
        <v>0.80097958883047771</v>
      </c>
      <c r="I1517" s="115">
        <v>0.29199999999999998</v>
      </c>
      <c r="J1517" s="104">
        <f t="shared" si="411"/>
        <v>0.89611509554980651</v>
      </c>
      <c r="K1517" s="115">
        <v>0</v>
      </c>
      <c r="L1517" s="104">
        <f t="shared" si="412"/>
        <v>0</v>
      </c>
      <c r="M1517" s="115">
        <v>0.82</v>
      </c>
      <c r="N1517" s="104">
        <f t="shared" si="413"/>
        <v>2.5164875970919223</v>
      </c>
      <c r="O1517" s="115">
        <v>0.56000000000000005</v>
      </c>
      <c r="P1517" s="104">
        <f t="shared" si="414"/>
        <v>1.7185768955749714</v>
      </c>
      <c r="Q1517" s="115">
        <v>0.69499999999999995</v>
      </c>
      <c r="R1517" s="104">
        <f t="shared" si="415"/>
        <v>2.1328766829010806</v>
      </c>
      <c r="S1517" s="115">
        <v>0</v>
      </c>
      <c r="T1517" s="104">
        <f t="shared" si="416"/>
        <v>0</v>
      </c>
      <c r="U1517" s="115">
        <v>0</v>
      </c>
      <c r="V1517" s="104">
        <f t="shared" si="417"/>
        <v>0</v>
      </c>
      <c r="W1517" s="115">
        <v>0</v>
      </c>
      <c r="X1517" s="104">
        <f t="shared" si="418"/>
        <v>0</v>
      </c>
      <c r="Y1517" s="115">
        <v>0.55600000000000005</v>
      </c>
      <c r="Z1517" s="104">
        <f t="shared" si="419"/>
        <v>1.7063013463208645</v>
      </c>
      <c r="AA1517" s="115">
        <v>0</v>
      </c>
      <c r="AB1517" s="104">
        <f t="shared" si="420"/>
        <v>0</v>
      </c>
      <c r="AC1517" s="99">
        <f t="shared" si="408"/>
        <v>4.1520000000000001</v>
      </c>
      <c r="AD1517" s="104">
        <f t="shared" si="421"/>
        <v>12.742020125763002</v>
      </c>
    </row>
    <row r="1518" spans="1:30" x14ac:dyDescent="0.2">
      <c r="A1518" s="101">
        <v>40232</v>
      </c>
      <c r="B1518" s="250" t="s">
        <v>137</v>
      </c>
      <c r="C1518" s="115">
        <v>0.70099999999999996</v>
      </c>
      <c r="D1518" s="104">
        <f t="shared" si="422"/>
        <v>2.1512900067822409</v>
      </c>
      <c r="E1518" s="115">
        <v>0</v>
      </c>
      <c r="F1518" s="104">
        <f t="shared" si="422"/>
        <v>0</v>
      </c>
      <c r="G1518" s="115">
        <v>0.35899999999999999</v>
      </c>
      <c r="H1518" s="104">
        <f t="shared" si="410"/>
        <v>1.1017305455560977</v>
      </c>
      <c r="I1518" s="115">
        <v>0</v>
      </c>
      <c r="J1518" s="104">
        <f t="shared" si="411"/>
        <v>0</v>
      </c>
      <c r="K1518" s="115">
        <v>0</v>
      </c>
      <c r="L1518" s="104">
        <f t="shared" si="412"/>
        <v>0</v>
      </c>
      <c r="M1518" s="115">
        <v>1.452</v>
      </c>
      <c r="N1518" s="104">
        <f t="shared" si="413"/>
        <v>4.4560243792408185</v>
      </c>
      <c r="O1518" s="115">
        <v>0</v>
      </c>
      <c r="P1518" s="104">
        <f t="shared" si="414"/>
        <v>0</v>
      </c>
      <c r="Q1518" s="115">
        <v>0.499</v>
      </c>
      <c r="R1518" s="104">
        <f t="shared" si="415"/>
        <v>1.5313747694498405</v>
      </c>
      <c r="S1518" s="115">
        <v>0</v>
      </c>
      <c r="T1518" s="104">
        <f t="shared" si="416"/>
        <v>0</v>
      </c>
      <c r="U1518" s="115">
        <v>0</v>
      </c>
      <c r="V1518" s="104">
        <f t="shared" si="417"/>
        <v>0</v>
      </c>
      <c r="W1518" s="115">
        <v>0</v>
      </c>
      <c r="X1518" s="104">
        <f t="shared" si="418"/>
        <v>0</v>
      </c>
      <c r="Y1518" s="115">
        <v>0.66600000000000004</v>
      </c>
      <c r="Z1518" s="104">
        <f t="shared" si="419"/>
        <v>2.0438789508088053</v>
      </c>
      <c r="AA1518" s="115">
        <v>0</v>
      </c>
      <c r="AB1518" s="104">
        <f t="shared" si="420"/>
        <v>0</v>
      </c>
      <c r="AC1518" s="99">
        <f t="shared" si="408"/>
        <v>3.677</v>
      </c>
      <c r="AD1518" s="104">
        <f t="shared" si="421"/>
        <v>11.284298651837803</v>
      </c>
    </row>
    <row r="1519" spans="1:30" x14ac:dyDescent="0.2">
      <c r="A1519" s="101">
        <v>40233</v>
      </c>
      <c r="B1519" s="250" t="s">
        <v>138</v>
      </c>
      <c r="C1519" s="115">
        <v>0</v>
      </c>
      <c r="D1519" s="104">
        <f t="shared" si="422"/>
        <v>0</v>
      </c>
      <c r="E1519" s="115">
        <v>0</v>
      </c>
      <c r="F1519" s="104">
        <f t="shared" si="422"/>
        <v>0</v>
      </c>
      <c r="G1519" s="115">
        <v>0.61599999999999999</v>
      </c>
      <c r="H1519" s="104">
        <f t="shared" si="410"/>
        <v>1.8904345851324684</v>
      </c>
      <c r="I1519" s="115">
        <v>0.64800000000000002</v>
      </c>
      <c r="J1519" s="104">
        <f t="shared" si="411"/>
        <v>1.9886389791653241</v>
      </c>
      <c r="K1519" s="115">
        <v>0</v>
      </c>
      <c r="L1519" s="104">
        <f t="shared" si="412"/>
        <v>0</v>
      </c>
      <c r="M1519" s="115">
        <v>1.4359999999999999</v>
      </c>
      <c r="N1519" s="104">
        <f t="shared" si="413"/>
        <v>4.4069221822243909</v>
      </c>
      <c r="O1519" s="115">
        <v>0</v>
      </c>
      <c r="P1519" s="104">
        <f t="shared" si="414"/>
        <v>0</v>
      </c>
      <c r="Q1519" s="115">
        <v>0</v>
      </c>
      <c r="R1519" s="104">
        <f t="shared" si="415"/>
        <v>0</v>
      </c>
      <c r="S1519" s="115">
        <v>0</v>
      </c>
      <c r="T1519" s="104">
        <f t="shared" si="416"/>
        <v>0</v>
      </c>
      <c r="U1519" s="115">
        <v>0.84799999999999998</v>
      </c>
      <c r="V1519" s="104">
        <f t="shared" si="417"/>
        <v>2.602416441870671</v>
      </c>
      <c r="W1519" s="115">
        <v>0</v>
      </c>
      <c r="X1519" s="104">
        <f t="shared" si="418"/>
        <v>0</v>
      </c>
      <c r="Y1519" s="115">
        <v>0.13800000000000001</v>
      </c>
      <c r="Z1519" s="104">
        <f t="shared" si="419"/>
        <v>0.4235064492666894</v>
      </c>
      <c r="AA1519" s="115">
        <v>0</v>
      </c>
      <c r="AB1519" s="104">
        <f t="shared" si="420"/>
        <v>0</v>
      </c>
      <c r="AC1519" s="99">
        <f t="shared" si="408"/>
        <v>3.6859999999999999</v>
      </c>
      <c r="AD1519" s="104">
        <f t="shared" si="421"/>
        <v>11.311918637659543</v>
      </c>
    </row>
    <row r="1520" spans="1:30" x14ac:dyDescent="0.2">
      <c r="A1520" s="101">
        <v>40234</v>
      </c>
      <c r="B1520" s="250" t="s">
        <v>139</v>
      </c>
      <c r="C1520" s="115">
        <v>0</v>
      </c>
      <c r="D1520" s="104">
        <f t="shared" si="422"/>
        <v>0</v>
      </c>
      <c r="E1520" s="115">
        <v>0</v>
      </c>
      <c r="F1520" s="104">
        <f t="shared" si="422"/>
        <v>0</v>
      </c>
      <c r="G1520" s="115">
        <v>0.61299999999999999</v>
      </c>
      <c r="H1520" s="104">
        <f t="shared" si="410"/>
        <v>1.8812279231918883</v>
      </c>
      <c r="I1520" s="115">
        <v>0.55500000000000005</v>
      </c>
      <c r="J1520" s="104">
        <f t="shared" si="411"/>
        <v>1.7032324590073378</v>
      </c>
      <c r="K1520" s="115">
        <v>0</v>
      </c>
      <c r="L1520" s="104">
        <f t="shared" si="412"/>
        <v>0</v>
      </c>
      <c r="M1520" s="115">
        <v>1.413</v>
      </c>
      <c r="N1520" s="104">
        <f t="shared" si="413"/>
        <v>4.336337774013276</v>
      </c>
      <c r="O1520" s="115">
        <v>0</v>
      </c>
      <c r="P1520" s="104">
        <f t="shared" si="414"/>
        <v>0</v>
      </c>
      <c r="Q1520" s="115">
        <v>0</v>
      </c>
      <c r="R1520" s="104">
        <f t="shared" si="415"/>
        <v>0</v>
      </c>
      <c r="S1520" s="115">
        <v>0</v>
      </c>
      <c r="T1520" s="104">
        <f t="shared" si="416"/>
        <v>0</v>
      </c>
      <c r="U1520" s="115">
        <v>0.90200000000000002</v>
      </c>
      <c r="V1520" s="104">
        <f t="shared" si="417"/>
        <v>2.7681363568011146</v>
      </c>
      <c r="W1520" s="115">
        <v>0</v>
      </c>
      <c r="X1520" s="104">
        <f t="shared" si="418"/>
        <v>0</v>
      </c>
      <c r="Y1520" s="115">
        <v>0.44400000000000001</v>
      </c>
      <c r="Z1520" s="104">
        <f t="shared" si="419"/>
        <v>1.3625859672058702</v>
      </c>
      <c r="AA1520" s="115">
        <v>0</v>
      </c>
      <c r="AB1520" s="104">
        <f t="shared" si="420"/>
        <v>0</v>
      </c>
      <c r="AC1520" s="99">
        <f t="shared" si="408"/>
        <v>3.9270000000000005</v>
      </c>
      <c r="AD1520" s="104">
        <f t="shared" si="421"/>
        <v>12.051520480219489</v>
      </c>
    </row>
    <row r="1521" spans="1:30" x14ac:dyDescent="0.2">
      <c r="A1521" s="101">
        <v>40235</v>
      </c>
      <c r="B1521" s="250" t="s">
        <v>140</v>
      </c>
      <c r="C1521" s="115">
        <v>0</v>
      </c>
      <c r="D1521" s="104">
        <f t="shared" si="422"/>
        <v>0</v>
      </c>
      <c r="E1521" s="115">
        <v>0</v>
      </c>
      <c r="F1521" s="104">
        <f t="shared" si="422"/>
        <v>0</v>
      </c>
      <c r="G1521" s="115">
        <v>0.61299999999999999</v>
      </c>
      <c r="H1521" s="104">
        <f t="shared" si="410"/>
        <v>1.8812279231918883</v>
      </c>
      <c r="I1521" s="115">
        <v>0</v>
      </c>
      <c r="J1521" s="104">
        <f t="shared" si="411"/>
        <v>0</v>
      </c>
      <c r="K1521" s="115">
        <v>0</v>
      </c>
      <c r="L1521" s="104">
        <f t="shared" si="412"/>
        <v>0</v>
      </c>
      <c r="M1521" s="115">
        <v>1.41</v>
      </c>
      <c r="N1521" s="104">
        <f t="shared" si="413"/>
        <v>4.3271311120726956</v>
      </c>
      <c r="O1521" s="115">
        <v>0</v>
      </c>
      <c r="P1521" s="104">
        <f t="shared" si="414"/>
        <v>0</v>
      </c>
      <c r="Q1521" s="115">
        <v>0</v>
      </c>
      <c r="R1521" s="104">
        <f t="shared" si="415"/>
        <v>0</v>
      </c>
      <c r="S1521" s="115">
        <v>0</v>
      </c>
      <c r="T1521" s="104">
        <f t="shared" si="416"/>
        <v>0</v>
      </c>
      <c r="U1521" s="115">
        <v>0</v>
      </c>
      <c r="V1521" s="104">
        <f t="shared" si="417"/>
        <v>0</v>
      </c>
      <c r="W1521" s="115">
        <v>0</v>
      </c>
      <c r="X1521" s="104">
        <f t="shared" si="418"/>
        <v>0</v>
      </c>
      <c r="Y1521" s="115">
        <v>1.1759999999999999</v>
      </c>
      <c r="Z1521" s="104">
        <f t="shared" si="419"/>
        <v>3.6090114807074398</v>
      </c>
      <c r="AA1521" s="115">
        <v>0</v>
      </c>
      <c r="AB1521" s="104">
        <f t="shared" si="420"/>
        <v>0</v>
      </c>
      <c r="AC1521" s="99">
        <f t="shared" si="408"/>
        <v>3.1989999999999998</v>
      </c>
      <c r="AD1521" s="104">
        <f t="shared" si="421"/>
        <v>9.8173705159720246</v>
      </c>
    </row>
    <row r="1522" spans="1:30" x14ac:dyDescent="0.2">
      <c r="A1522" s="101">
        <v>40236</v>
      </c>
      <c r="B1522" s="250" t="s">
        <v>141</v>
      </c>
      <c r="C1522" s="115">
        <v>0</v>
      </c>
      <c r="D1522" s="104">
        <f t="shared" si="422"/>
        <v>0</v>
      </c>
      <c r="E1522" s="115">
        <v>0</v>
      </c>
      <c r="F1522" s="104">
        <f t="shared" si="422"/>
        <v>0</v>
      </c>
      <c r="G1522" s="115">
        <v>0.61599999999999999</v>
      </c>
      <c r="H1522" s="104">
        <f t="shared" si="410"/>
        <v>1.8904345851324684</v>
      </c>
      <c r="I1522" s="115">
        <v>6.8000000000000005E-2</v>
      </c>
      <c r="J1522" s="104">
        <f t="shared" si="411"/>
        <v>0.20868433731981795</v>
      </c>
      <c r="K1522" s="115">
        <v>0</v>
      </c>
      <c r="L1522" s="104">
        <f t="shared" si="412"/>
        <v>0</v>
      </c>
      <c r="M1522" s="115">
        <v>1.415</v>
      </c>
      <c r="N1522" s="104">
        <f t="shared" si="413"/>
        <v>4.3424755486403299</v>
      </c>
      <c r="O1522" s="115">
        <v>0</v>
      </c>
      <c r="P1522" s="104">
        <f t="shared" si="414"/>
        <v>0</v>
      </c>
      <c r="Q1522" s="115">
        <v>0</v>
      </c>
      <c r="R1522" s="104">
        <f t="shared" si="415"/>
        <v>0</v>
      </c>
      <c r="S1522" s="115">
        <v>0</v>
      </c>
      <c r="T1522" s="104">
        <f t="shared" si="416"/>
        <v>0</v>
      </c>
      <c r="U1522" s="115">
        <v>0</v>
      </c>
      <c r="V1522" s="104">
        <f t="shared" si="417"/>
        <v>0</v>
      </c>
      <c r="W1522" s="115">
        <v>0</v>
      </c>
      <c r="X1522" s="104">
        <f t="shared" si="418"/>
        <v>0</v>
      </c>
      <c r="Y1522" s="115">
        <v>1.1719999999999999</v>
      </c>
      <c r="Z1522" s="104">
        <f t="shared" si="419"/>
        <v>3.5967359314533329</v>
      </c>
      <c r="AA1522" s="115">
        <v>0</v>
      </c>
      <c r="AB1522" s="104">
        <f t="shared" si="420"/>
        <v>0</v>
      </c>
      <c r="AC1522" s="99">
        <f t="shared" si="408"/>
        <v>3.2709999999999999</v>
      </c>
      <c r="AD1522" s="104">
        <f t="shared" si="421"/>
        <v>10.038330402545949</v>
      </c>
    </row>
    <row r="1523" spans="1:30" x14ac:dyDescent="0.2">
      <c r="A1523" s="101">
        <v>40237</v>
      </c>
      <c r="B1523" s="250" t="s">
        <v>142</v>
      </c>
      <c r="C1523" s="115">
        <v>0</v>
      </c>
      <c r="D1523" s="104">
        <f t="shared" si="422"/>
        <v>0</v>
      </c>
      <c r="E1523" s="115">
        <v>0</v>
      </c>
      <c r="F1523" s="104">
        <f t="shared" si="422"/>
        <v>0</v>
      </c>
      <c r="G1523" s="115">
        <v>0.61399999999999999</v>
      </c>
      <c r="H1523" s="104">
        <f t="shared" si="410"/>
        <v>1.884296810505415</v>
      </c>
      <c r="I1523" s="115">
        <v>0.84299999999999997</v>
      </c>
      <c r="J1523" s="104">
        <f t="shared" si="411"/>
        <v>2.5870720053030372</v>
      </c>
      <c r="K1523" s="115">
        <v>0</v>
      </c>
      <c r="L1523" s="104">
        <f t="shared" si="412"/>
        <v>0</v>
      </c>
      <c r="M1523" s="115">
        <v>1.405</v>
      </c>
      <c r="N1523" s="104">
        <f t="shared" si="413"/>
        <v>4.3117866755050622</v>
      </c>
      <c r="O1523" s="115">
        <v>0</v>
      </c>
      <c r="P1523" s="104">
        <f t="shared" si="414"/>
        <v>0</v>
      </c>
      <c r="Q1523" s="115">
        <v>0</v>
      </c>
      <c r="R1523" s="104">
        <f t="shared" si="415"/>
        <v>0</v>
      </c>
      <c r="S1523" s="115">
        <v>0</v>
      </c>
      <c r="T1523" s="104">
        <f t="shared" si="416"/>
        <v>0</v>
      </c>
      <c r="U1523" s="115">
        <v>0</v>
      </c>
      <c r="V1523" s="104">
        <f t="shared" si="417"/>
        <v>0</v>
      </c>
      <c r="W1523" s="115">
        <v>0</v>
      </c>
      <c r="X1523" s="104">
        <f t="shared" si="418"/>
        <v>0</v>
      </c>
      <c r="Y1523" s="115">
        <v>1.1659999999999999</v>
      </c>
      <c r="Z1523" s="104">
        <f t="shared" si="419"/>
        <v>3.5783226075721726</v>
      </c>
      <c r="AA1523" s="115">
        <v>0</v>
      </c>
      <c r="AB1523" s="104">
        <f t="shared" si="420"/>
        <v>0</v>
      </c>
      <c r="AC1523" s="99">
        <f t="shared" si="408"/>
        <v>4.0280000000000005</v>
      </c>
      <c r="AD1523" s="104">
        <f t="shared" si="421"/>
        <v>12.361478098885689</v>
      </c>
    </row>
    <row r="1524" spans="1:30" x14ac:dyDescent="0.2">
      <c r="A1524" s="101">
        <v>40238</v>
      </c>
      <c r="B1524" s="250" t="s">
        <v>115</v>
      </c>
      <c r="C1524" s="115">
        <v>0</v>
      </c>
      <c r="D1524" s="104">
        <f t="shared" si="422"/>
        <v>0</v>
      </c>
      <c r="E1524" s="115">
        <v>0</v>
      </c>
      <c r="F1524" s="104">
        <f t="shared" si="422"/>
        <v>0</v>
      </c>
      <c r="G1524" s="115">
        <v>0.61299999999999999</v>
      </c>
      <c r="H1524" s="104">
        <f t="shared" si="410"/>
        <v>1.8812279231918883</v>
      </c>
      <c r="I1524" s="115">
        <v>0.20799999999999999</v>
      </c>
      <c r="J1524" s="104">
        <f t="shared" si="411"/>
        <v>0.63832856121356085</v>
      </c>
      <c r="K1524" s="115">
        <v>0</v>
      </c>
      <c r="L1524" s="104">
        <f t="shared" si="412"/>
        <v>0</v>
      </c>
      <c r="M1524" s="115">
        <v>1.395</v>
      </c>
      <c r="N1524" s="104">
        <f t="shared" si="413"/>
        <v>4.2810978023697945</v>
      </c>
      <c r="O1524" s="115">
        <v>0</v>
      </c>
      <c r="P1524" s="104">
        <f t="shared" si="414"/>
        <v>0</v>
      </c>
      <c r="Q1524" s="115">
        <v>0</v>
      </c>
      <c r="R1524" s="104">
        <f t="shared" si="415"/>
        <v>0</v>
      </c>
      <c r="S1524" s="115">
        <v>0</v>
      </c>
      <c r="T1524" s="104">
        <f t="shared" si="416"/>
        <v>0</v>
      </c>
      <c r="U1524" s="115">
        <v>0</v>
      </c>
      <c r="V1524" s="104">
        <f t="shared" si="417"/>
        <v>0</v>
      </c>
      <c r="W1524" s="115">
        <v>0</v>
      </c>
      <c r="X1524" s="104">
        <f t="shared" si="418"/>
        <v>0</v>
      </c>
      <c r="Y1524" s="115">
        <v>1.165</v>
      </c>
      <c r="Z1524" s="104">
        <f t="shared" si="419"/>
        <v>3.5752537202586456</v>
      </c>
      <c r="AA1524" s="115">
        <v>0</v>
      </c>
      <c r="AB1524" s="104">
        <f t="shared" si="420"/>
        <v>0</v>
      </c>
      <c r="AC1524" s="99">
        <f t="shared" si="408"/>
        <v>3.3810000000000002</v>
      </c>
      <c r="AD1524" s="104">
        <f t="shared" si="421"/>
        <v>10.375908007033889</v>
      </c>
    </row>
    <row r="1525" spans="1:30" x14ac:dyDescent="0.2">
      <c r="A1525" s="101">
        <v>40239</v>
      </c>
      <c r="B1525" s="250" t="s">
        <v>116</v>
      </c>
      <c r="C1525" s="115">
        <v>0</v>
      </c>
      <c r="D1525" s="104">
        <f t="shared" si="422"/>
        <v>0</v>
      </c>
      <c r="E1525" s="115">
        <v>0</v>
      </c>
      <c r="F1525" s="104">
        <f t="shared" si="422"/>
        <v>0</v>
      </c>
      <c r="G1525" s="115">
        <v>0.61599999999999999</v>
      </c>
      <c r="H1525" s="104">
        <f t="shared" si="410"/>
        <v>1.8904345851324684</v>
      </c>
      <c r="I1525" s="115">
        <v>0</v>
      </c>
      <c r="J1525" s="104">
        <f t="shared" si="411"/>
        <v>0</v>
      </c>
      <c r="K1525" s="115">
        <v>0</v>
      </c>
      <c r="L1525" s="104">
        <f t="shared" si="412"/>
        <v>0</v>
      </c>
      <c r="M1525" s="115">
        <v>1.4019999999999999</v>
      </c>
      <c r="N1525" s="104">
        <f t="shared" si="413"/>
        <v>4.3025800135644818</v>
      </c>
      <c r="O1525" s="115">
        <v>0</v>
      </c>
      <c r="P1525" s="104">
        <f t="shared" si="414"/>
        <v>0</v>
      </c>
      <c r="Q1525" s="115">
        <v>0</v>
      </c>
      <c r="R1525" s="104">
        <f t="shared" si="415"/>
        <v>0</v>
      </c>
      <c r="S1525" s="115">
        <v>0</v>
      </c>
      <c r="T1525" s="104">
        <f t="shared" si="416"/>
        <v>0</v>
      </c>
      <c r="U1525" s="115">
        <v>0</v>
      </c>
      <c r="V1525" s="104">
        <f t="shared" si="417"/>
        <v>0</v>
      </c>
      <c r="W1525" s="115">
        <v>0</v>
      </c>
      <c r="X1525" s="104">
        <f t="shared" si="418"/>
        <v>0</v>
      </c>
      <c r="Y1525" s="115">
        <v>1.1639999999999999</v>
      </c>
      <c r="Z1525" s="104">
        <f t="shared" si="419"/>
        <v>3.5721848329451191</v>
      </c>
      <c r="AA1525" s="115">
        <v>0</v>
      </c>
      <c r="AB1525" s="104">
        <f t="shared" si="420"/>
        <v>0</v>
      </c>
      <c r="AC1525" s="99">
        <f t="shared" si="408"/>
        <v>3.1819999999999995</v>
      </c>
      <c r="AD1525" s="104">
        <f t="shared" si="421"/>
        <v>9.7651994316420687</v>
      </c>
    </row>
    <row r="1526" spans="1:30" x14ac:dyDescent="0.2">
      <c r="A1526" s="101">
        <v>40240</v>
      </c>
      <c r="B1526" s="250" t="s">
        <v>117</v>
      </c>
      <c r="C1526" s="115">
        <v>0</v>
      </c>
      <c r="D1526" s="104">
        <f t="shared" si="422"/>
        <v>0</v>
      </c>
      <c r="E1526" s="115">
        <v>0</v>
      </c>
      <c r="F1526" s="104">
        <f t="shared" si="422"/>
        <v>0</v>
      </c>
      <c r="G1526" s="115">
        <v>0.61799999999999999</v>
      </c>
      <c r="H1526" s="104">
        <f t="shared" si="410"/>
        <v>1.8965723597595221</v>
      </c>
      <c r="I1526" s="115">
        <v>0</v>
      </c>
      <c r="J1526" s="104">
        <f t="shared" si="411"/>
        <v>0</v>
      </c>
      <c r="K1526" s="115">
        <v>0</v>
      </c>
      <c r="L1526" s="104">
        <f t="shared" si="412"/>
        <v>0</v>
      </c>
      <c r="M1526" s="115">
        <v>1.4079999999999999</v>
      </c>
      <c r="N1526" s="104">
        <f t="shared" si="413"/>
        <v>4.3209933374456426</v>
      </c>
      <c r="O1526" s="115">
        <v>0</v>
      </c>
      <c r="P1526" s="104">
        <f t="shared" si="414"/>
        <v>0</v>
      </c>
      <c r="Q1526" s="115">
        <v>0</v>
      </c>
      <c r="R1526" s="104">
        <f t="shared" si="415"/>
        <v>0</v>
      </c>
      <c r="S1526" s="115">
        <v>0</v>
      </c>
      <c r="T1526" s="104">
        <f t="shared" si="416"/>
        <v>0</v>
      </c>
      <c r="U1526" s="115">
        <v>0</v>
      </c>
      <c r="V1526" s="104">
        <f t="shared" si="417"/>
        <v>0</v>
      </c>
      <c r="W1526" s="115">
        <v>0</v>
      </c>
      <c r="X1526" s="104">
        <f t="shared" si="418"/>
        <v>0</v>
      </c>
      <c r="Y1526" s="115">
        <v>1.161</v>
      </c>
      <c r="Z1526" s="104">
        <f t="shared" si="419"/>
        <v>3.5629781710045387</v>
      </c>
      <c r="AA1526" s="115">
        <v>0</v>
      </c>
      <c r="AB1526" s="104">
        <f t="shared" si="420"/>
        <v>0</v>
      </c>
      <c r="AC1526" s="99">
        <f t="shared" si="408"/>
        <v>3.1869999999999998</v>
      </c>
      <c r="AD1526" s="104">
        <f t="shared" si="421"/>
        <v>9.780543868209703</v>
      </c>
    </row>
    <row r="1527" spans="1:30" x14ac:dyDescent="0.2">
      <c r="A1527" s="101">
        <v>40241</v>
      </c>
      <c r="B1527" s="250" t="s">
        <v>118</v>
      </c>
      <c r="C1527" s="115">
        <v>0</v>
      </c>
      <c r="D1527" s="104">
        <f t="shared" si="422"/>
        <v>0</v>
      </c>
      <c r="E1527" s="115">
        <v>0</v>
      </c>
      <c r="F1527" s="104">
        <f t="shared" si="422"/>
        <v>0</v>
      </c>
      <c r="G1527" s="115">
        <v>0.62</v>
      </c>
      <c r="H1527" s="104">
        <f t="shared" si="410"/>
        <v>1.9027101343865755</v>
      </c>
      <c r="I1527" s="115">
        <v>0</v>
      </c>
      <c r="J1527" s="104">
        <f t="shared" si="411"/>
        <v>0</v>
      </c>
      <c r="K1527" s="115">
        <v>0</v>
      </c>
      <c r="L1527" s="104">
        <f t="shared" si="412"/>
        <v>0</v>
      </c>
      <c r="M1527" s="115">
        <v>1.4119999999999999</v>
      </c>
      <c r="N1527" s="104">
        <f t="shared" si="413"/>
        <v>4.3332688866997495</v>
      </c>
      <c r="O1527" s="115">
        <v>0</v>
      </c>
      <c r="P1527" s="104">
        <f t="shared" si="414"/>
        <v>0</v>
      </c>
      <c r="Q1527" s="115">
        <v>0</v>
      </c>
      <c r="R1527" s="104">
        <f t="shared" si="415"/>
        <v>0</v>
      </c>
      <c r="S1527" s="115">
        <v>0</v>
      </c>
      <c r="T1527" s="104">
        <f t="shared" si="416"/>
        <v>0</v>
      </c>
      <c r="U1527" s="115">
        <v>0</v>
      </c>
      <c r="V1527" s="104">
        <f t="shared" si="417"/>
        <v>0</v>
      </c>
      <c r="W1527" s="115">
        <v>0</v>
      </c>
      <c r="X1527" s="104">
        <f t="shared" si="418"/>
        <v>0</v>
      </c>
      <c r="Y1527" s="115">
        <v>1.159</v>
      </c>
      <c r="Z1527" s="104">
        <f t="shared" si="419"/>
        <v>3.5568403963774853</v>
      </c>
      <c r="AA1527" s="115">
        <v>0</v>
      </c>
      <c r="AB1527" s="104">
        <f t="shared" si="420"/>
        <v>0</v>
      </c>
      <c r="AC1527" s="99">
        <f t="shared" si="408"/>
        <v>3.1909999999999998</v>
      </c>
      <c r="AD1527" s="104">
        <f t="shared" si="421"/>
        <v>9.7928194174638108</v>
      </c>
    </row>
    <row r="1528" spans="1:30" x14ac:dyDescent="0.2">
      <c r="A1528" s="101">
        <v>40242</v>
      </c>
      <c r="B1528" s="250" t="s">
        <v>119</v>
      </c>
      <c r="C1528" s="115">
        <v>0</v>
      </c>
      <c r="D1528" s="104">
        <f t="shared" si="422"/>
        <v>0</v>
      </c>
      <c r="E1528" s="115">
        <v>0</v>
      </c>
      <c r="F1528" s="104">
        <f t="shared" si="422"/>
        <v>0</v>
      </c>
      <c r="G1528" s="115">
        <v>0.62</v>
      </c>
      <c r="H1528" s="104">
        <f t="shared" si="410"/>
        <v>1.9027101343865755</v>
      </c>
      <c r="I1528" s="115">
        <v>0.34699999999999998</v>
      </c>
      <c r="J1528" s="104">
        <f t="shared" si="411"/>
        <v>1.0649038977937768</v>
      </c>
      <c r="K1528" s="115">
        <v>0</v>
      </c>
      <c r="L1528" s="104">
        <f t="shared" si="412"/>
        <v>0</v>
      </c>
      <c r="M1528" s="115">
        <v>1.413</v>
      </c>
      <c r="N1528" s="104">
        <f t="shared" si="413"/>
        <v>4.336337774013276</v>
      </c>
      <c r="O1528" s="115">
        <v>0</v>
      </c>
      <c r="P1528" s="104">
        <f t="shared" si="414"/>
        <v>0</v>
      </c>
      <c r="Q1528" s="115">
        <v>0</v>
      </c>
      <c r="R1528" s="104">
        <f t="shared" si="415"/>
        <v>0</v>
      </c>
      <c r="S1528" s="115">
        <v>0</v>
      </c>
      <c r="T1528" s="104">
        <f t="shared" si="416"/>
        <v>0</v>
      </c>
      <c r="U1528" s="115">
        <v>0</v>
      </c>
      <c r="V1528" s="104">
        <f t="shared" si="417"/>
        <v>0</v>
      </c>
      <c r="W1528" s="115">
        <v>0</v>
      </c>
      <c r="X1528" s="104">
        <f t="shared" si="418"/>
        <v>0</v>
      </c>
      <c r="Y1528" s="115">
        <v>0.70399999999999996</v>
      </c>
      <c r="Z1528" s="104">
        <f t="shared" si="419"/>
        <v>2.1604966687228213</v>
      </c>
      <c r="AA1528" s="115">
        <v>0</v>
      </c>
      <c r="AB1528" s="104">
        <f t="shared" si="420"/>
        <v>0</v>
      </c>
      <c r="AC1528" s="99">
        <f t="shared" si="408"/>
        <v>3.0839999999999996</v>
      </c>
      <c r="AD1528" s="104">
        <f t="shared" si="421"/>
        <v>9.4644484749164484</v>
      </c>
    </row>
    <row r="1529" spans="1:30" x14ac:dyDescent="0.2">
      <c r="A1529" s="101">
        <v>40243</v>
      </c>
      <c r="B1529" s="250" t="s">
        <v>120</v>
      </c>
      <c r="C1529" s="115">
        <v>0</v>
      </c>
      <c r="D1529" s="104">
        <f t="shared" si="422"/>
        <v>0</v>
      </c>
      <c r="E1529" s="115">
        <v>0</v>
      </c>
      <c r="F1529" s="104">
        <f t="shared" si="422"/>
        <v>0</v>
      </c>
      <c r="G1529" s="115">
        <v>0.61699999999999999</v>
      </c>
      <c r="H1529" s="104">
        <f t="shared" si="410"/>
        <v>1.8935034724459952</v>
      </c>
      <c r="I1529" s="115">
        <v>0.83199999999999996</v>
      </c>
      <c r="J1529" s="104">
        <f t="shared" si="411"/>
        <v>2.5533142448542434</v>
      </c>
      <c r="K1529" s="115">
        <v>0</v>
      </c>
      <c r="L1529" s="104">
        <f t="shared" si="412"/>
        <v>0</v>
      </c>
      <c r="M1529" s="115">
        <v>1.399</v>
      </c>
      <c r="N1529" s="104">
        <f t="shared" si="413"/>
        <v>4.2933733516239014</v>
      </c>
      <c r="O1529" s="115">
        <v>0</v>
      </c>
      <c r="P1529" s="104">
        <f t="shared" si="414"/>
        <v>0</v>
      </c>
      <c r="Q1529" s="115">
        <v>0</v>
      </c>
      <c r="R1529" s="104">
        <f t="shared" si="415"/>
        <v>0</v>
      </c>
      <c r="S1529" s="115">
        <v>0</v>
      </c>
      <c r="T1529" s="104">
        <f t="shared" si="416"/>
        <v>0</v>
      </c>
      <c r="U1529" s="115">
        <v>0</v>
      </c>
      <c r="V1529" s="104">
        <f t="shared" si="417"/>
        <v>0</v>
      </c>
      <c r="W1529" s="115">
        <v>0</v>
      </c>
      <c r="X1529" s="104">
        <f t="shared" si="418"/>
        <v>0</v>
      </c>
      <c r="Y1529" s="115">
        <v>0</v>
      </c>
      <c r="Z1529" s="104">
        <f t="shared" si="419"/>
        <v>0</v>
      </c>
      <c r="AA1529" s="115">
        <v>0</v>
      </c>
      <c r="AB1529" s="104">
        <f t="shared" si="420"/>
        <v>0</v>
      </c>
      <c r="AC1529" s="99">
        <f t="shared" si="408"/>
        <v>2.8479999999999999</v>
      </c>
      <c r="AD1529" s="104">
        <f t="shared" si="421"/>
        <v>8.7401910689241404</v>
      </c>
    </row>
    <row r="1530" spans="1:30" x14ac:dyDescent="0.2">
      <c r="A1530" s="101">
        <v>40244</v>
      </c>
      <c r="B1530" s="250" t="s">
        <v>121</v>
      </c>
      <c r="C1530" s="115">
        <v>0</v>
      </c>
      <c r="D1530" s="104">
        <f t="shared" si="422"/>
        <v>0</v>
      </c>
      <c r="E1530" s="115">
        <v>0</v>
      </c>
      <c r="F1530" s="104">
        <f t="shared" si="422"/>
        <v>0</v>
      </c>
      <c r="G1530" s="115">
        <v>0.61499999999999999</v>
      </c>
      <c r="H1530" s="104">
        <f t="shared" si="410"/>
        <v>1.8873656978189417</v>
      </c>
      <c r="I1530" s="115">
        <v>0.80700000000000005</v>
      </c>
      <c r="J1530" s="104">
        <f t="shared" si="411"/>
        <v>2.4765920620160746</v>
      </c>
      <c r="K1530" s="115">
        <v>0</v>
      </c>
      <c r="L1530" s="104">
        <f t="shared" si="412"/>
        <v>0</v>
      </c>
      <c r="M1530" s="115">
        <v>1.3859999999999999</v>
      </c>
      <c r="N1530" s="104">
        <f t="shared" si="413"/>
        <v>4.2534778165480542</v>
      </c>
      <c r="O1530" s="115">
        <v>0</v>
      </c>
      <c r="P1530" s="104">
        <f t="shared" si="414"/>
        <v>0</v>
      </c>
      <c r="Q1530" s="115">
        <v>0</v>
      </c>
      <c r="R1530" s="104">
        <f t="shared" si="415"/>
        <v>0</v>
      </c>
      <c r="S1530" s="115">
        <v>0</v>
      </c>
      <c r="T1530" s="104">
        <f t="shared" si="416"/>
        <v>0</v>
      </c>
      <c r="U1530" s="115">
        <v>0</v>
      </c>
      <c r="V1530" s="104">
        <f t="shared" si="417"/>
        <v>0</v>
      </c>
      <c r="W1530" s="115">
        <v>0</v>
      </c>
      <c r="X1530" s="104">
        <f t="shared" si="418"/>
        <v>0</v>
      </c>
      <c r="Y1530" s="115">
        <v>0</v>
      </c>
      <c r="Z1530" s="104">
        <f t="shared" si="419"/>
        <v>0</v>
      </c>
      <c r="AA1530" s="115">
        <v>0</v>
      </c>
      <c r="AB1530" s="104">
        <f t="shared" si="420"/>
        <v>0</v>
      </c>
      <c r="AC1530" s="99">
        <f t="shared" si="408"/>
        <v>2.8079999999999998</v>
      </c>
      <c r="AD1530" s="104">
        <f t="shared" si="421"/>
        <v>8.6174355763830714</v>
      </c>
    </row>
    <row r="1531" spans="1:30" x14ac:dyDescent="0.2">
      <c r="A1531" s="101">
        <v>40245</v>
      </c>
      <c r="B1531" s="250" t="s">
        <v>122</v>
      </c>
      <c r="C1531" s="115">
        <v>0.95799999999999996</v>
      </c>
      <c r="D1531" s="104">
        <f t="shared" si="422"/>
        <v>2.9399940463586116</v>
      </c>
      <c r="E1531" s="115">
        <v>0</v>
      </c>
      <c r="F1531" s="104">
        <f t="shared" si="422"/>
        <v>0</v>
      </c>
      <c r="G1531" s="115">
        <v>0.27400000000000002</v>
      </c>
      <c r="H1531" s="104">
        <f t="shared" si="410"/>
        <v>0.84087512390632524</v>
      </c>
      <c r="I1531" s="115">
        <v>0.35699999999999998</v>
      </c>
      <c r="J1531" s="104">
        <f t="shared" si="411"/>
        <v>1.0955927709290443</v>
      </c>
      <c r="K1531" s="115">
        <v>0</v>
      </c>
      <c r="L1531" s="104">
        <f t="shared" si="412"/>
        <v>0</v>
      </c>
      <c r="M1531" s="115">
        <v>1.3819999999999999</v>
      </c>
      <c r="N1531" s="104">
        <f t="shared" si="413"/>
        <v>4.2412022672939473</v>
      </c>
      <c r="O1531" s="115">
        <v>0</v>
      </c>
      <c r="P1531" s="104">
        <f t="shared" si="414"/>
        <v>0</v>
      </c>
      <c r="Q1531" s="115">
        <v>9.4E-2</v>
      </c>
      <c r="R1531" s="104">
        <f t="shared" si="415"/>
        <v>0.28847540747151307</v>
      </c>
      <c r="S1531" s="115">
        <v>0</v>
      </c>
      <c r="T1531" s="104">
        <f t="shared" si="416"/>
        <v>0</v>
      </c>
      <c r="U1531" s="115">
        <v>0</v>
      </c>
      <c r="V1531" s="104">
        <f t="shared" si="417"/>
        <v>0</v>
      </c>
      <c r="W1531" s="115">
        <v>0</v>
      </c>
      <c r="X1531" s="104">
        <f t="shared" si="418"/>
        <v>0</v>
      </c>
      <c r="Y1531" s="115">
        <v>0</v>
      </c>
      <c r="Z1531" s="104">
        <f t="shared" si="419"/>
        <v>0</v>
      </c>
      <c r="AA1531" s="115">
        <v>0</v>
      </c>
      <c r="AB1531" s="104">
        <f t="shared" si="420"/>
        <v>0</v>
      </c>
      <c r="AC1531" s="99">
        <f t="shared" si="408"/>
        <v>3.0649999999999999</v>
      </c>
      <c r="AD1531" s="104">
        <f t="shared" si="421"/>
        <v>9.4061396159594413</v>
      </c>
    </row>
    <row r="1532" spans="1:30" x14ac:dyDescent="0.2">
      <c r="A1532" s="101">
        <v>40246</v>
      </c>
      <c r="B1532" s="250" t="s">
        <v>123</v>
      </c>
      <c r="C1532" s="115">
        <v>0.86199999999999999</v>
      </c>
      <c r="D1532" s="104">
        <f t="shared" si="422"/>
        <v>2.6453808642600452</v>
      </c>
      <c r="E1532" s="115">
        <v>0</v>
      </c>
      <c r="F1532" s="104">
        <f t="shared" si="422"/>
        <v>0</v>
      </c>
      <c r="G1532" s="115">
        <v>0.30599999999999999</v>
      </c>
      <c r="H1532" s="104">
        <f t="shared" si="410"/>
        <v>0.93907951793918076</v>
      </c>
      <c r="I1532" s="115">
        <v>0</v>
      </c>
      <c r="J1532" s="104">
        <f t="shared" si="411"/>
        <v>0</v>
      </c>
      <c r="K1532" s="115">
        <v>0</v>
      </c>
      <c r="L1532" s="104">
        <f t="shared" si="412"/>
        <v>0</v>
      </c>
      <c r="M1532" s="115">
        <v>1.3939999999999999</v>
      </c>
      <c r="N1532" s="104">
        <f t="shared" si="413"/>
        <v>4.278028915056268</v>
      </c>
      <c r="O1532" s="115">
        <v>0</v>
      </c>
      <c r="P1532" s="104">
        <f t="shared" si="414"/>
        <v>0</v>
      </c>
      <c r="Q1532" s="115">
        <v>0.12</v>
      </c>
      <c r="R1532" s="104">
        <f t="shared" si="415"/>
        <v>0.36826647762320813</v>
      </c>
      <c r="S1532" s="115">
        <v>0</v>
      </c>
      <c r="T1532" s="104">
        <f t="shared" si="416"/>
        <v>0</v>
      </c>
      <c r="U1532" s="115">
        <v>0</v>
      </c>
      <c r="V1532" s="104">
        <f t="shared" si="417"/>
        <v>0</v>
      </c>
      <c r="W1532" s="115">
        <v>0</v>
      </c>
      <c r="X1532" s="104">
        <f t="shared" si="418"/>
        <v>0</v>
      </c>
      <c r="Y1532" s="115">
        <v>0.52100000000000002</v>
      </c>
      <c r="Z1532" s="104">
        <f t="shared" si="419"/>
        <v>1.5988902903474287</v>
      </c>
      <c r="AA1532" s="115">
        <v>0</v>
      </c>
      <c r="AB1532" s="104">
        <f t="shared" si="420"/>
        <v>0</v>
      </c>
      <c r="AC1532" s="99">
        <f t="shared" si="408"/>
        <v>3.2029999999999998</v>
      </c>
      <c r="AD1532" s="104">
        <f t="shared" si="421"/>
        <v>9.8296460652261306</v>
      </c>
    </row>
    <row r="1533" spans="1:30" x14ac:dyDescent="0.2">
      <c r="A1533" s="101">
        <v>40247</v>
      </c>
      <c r="B1533" s="250" t="s">
        <v>124</v>
      </c>
      <c r="C1533" s="115">
        <v>0</v>
      </c>
      <c r="D1533" s="104">
        <f t="shared" si="422"/>
        <v>0</v>
      </c>
      <c r="E1533" s="115">
        <v>0</v>
      </c>
      <c r="F1533" s="104">
        <f t="shared" si="422"/>
        <v>0</v>
      </c>
      <c r="G1533" s="115">
        <v>0.626</v>
      </c>
      <c r="H1533" s="104">
        <f t="shared" si="410"/>
        <v>1.9211234582677359</v>
      </c>
      <c r="I1533" s="115">
        <v>0.36099999999999999</v>
      </c>
      <c r="J1533" s="104">
        <f t="shared" si="411"/>
        <v>1.1078683201831512</v>
      </c>
      <c r="K1533" s="115">
        <v>0</v>
      </c>
      <c r="L1533" s="104">
        <f t="shared" si="412"/>
        <v>0</v>
      </c>
      <c r="M1533" s="115">
        <v>0.83399999999999996</v>
      </c>
      <c r="N1533" s="104">
        <f t="shared" si="413"/>
        <v>2.5594520194812969</v>
      </c>
      <c r="O1533" s="115">
        <v>0</v>
      </c>
      <c r="P1533" s="104">
        <f t="shared" si="414"/>
        <v>0</v>
      </c>
      <c r="Q1533" s="115">
        <v>0</v>
      </c>
      <c r="R1533" s="104">
        <f t="shared" si="415"/>
        <v>0</v>
      </c>
      <c r="S1533" s="115">
        <v>0</v>
      </c>
      <c r="T1533" s="104">
        <f t="shared" si="416"/>
        <v>0</v>
      </c>
      <c r="U1533" s="115">
        <v>0</v>
      </c>
      <c r="V1533" s="104">
        <f t="shared" si="417"/>
        <v>0</v>
      </c>
      <c r="W1533" s="115">
        <v>0</v>
      </c>
      <c r="X1533" s="104">
        <f t="shared" si="418"/>
        <v>0</v>
      </c>
      <c r="Y1533" s="115">
        <v>1.17</v>
      </c>
      <c r="Z1533" s="104">
        <f t="shared" si="419"/>
        <v>3.5905981568262795</v>
      </c>
      <c r="AA1533" s="115">
        <v>0</v>
      </c>
      <c r="AB1533" s="104">
        <f t="shared" si="420"/>
        <v>0</v>
      </c>
      <c r="AC1533" s="99">
        <f t="shared" si="408"/>
        <v>2.9909999999999997</v>
      </c>
      <c r="AD1533" s="104">
        <f t="shared" si="421"/>
        <v>9.1790419547584623</v>
      </c>
    </row>
    <row r="1534" spans="1:30" x14ac:dyDescent="0.2">
      <c r="A1534" s="101">
        <v>40248</v>
      </c>
      <c r="B1534" s="250" t="s">
        <v>125</v>
      </c>
      <c r="C1534" s="115">
        <v>0</v>
      </c>
      <c r="D1534" s="104">
        <f t="shared" si="422"/>
        <v>0</v>
      </c>
      <c r="E1534" s="115">
        <v>0</v>
      </c>
      <c r="F1534" s="104">
        <f t="shared" si="422"/>
        <v>0</v>
      </c>
      <c r="G1534" s="115">
        <v>0.623</v>
      </c>
      <c r="H1534" s="104">
        <f t="shared" si="410"/>
        <v>1.9119167963271557</v>
      </c>
      <c r="I1534" s="115">
        <v>0.85199999999999998</v>
      </c>
      <c r="J1534" s="104">
        <f t="shared" si="411"/>
        <v>2.6146919911247779</v>
      </c>
      <c r="K1534" s="115">
        <v>0</v>
      </c>
      <c r="L1534" s="104">
        <f t="shared" si="412"/>
        <v>0</v>
      </c>
      <c r="M1534" s="115">
        <v>0</v>
      </c>
      <c r="N1534" s="104">
        <f t="shared" si="413"/>
        <v>0</v>
      </c>
      <c r="O1534" s="115">
        <v>0</v>
      </c>
      <c r="P1534" s="104">
        <f t="shared" si="414"/>
        <v>0</v>
      </c>
      <c r="Q1534" s="115">
        <v>0</v>
      </c>
      <c r="R1534" s="104">
        <f t="shared" si="415"/>
        <v>0</v>
      </c>
      <c r="S1534" s="115">
        <v>0</v>
      </c>
      <c r="T1534" s="104">
        <f t="shared" si="416"/>
        <v>0</v>
      </c>
      <c r="U1534" s="115">
        <v>0</v>
      </c>
      <c r="V1534" s="104">
        <f t="shared" si="417"/>
        <v>0</v>
      </c>
      <c r="W1534" s="115">
        <v>0</v>
      </c>
      <c r="X1534" s="104">
        <f t="shared" si="418"/>
        <v>0</v>
      </c>
      <c r="Y1534" s="115">
        <v>0.106</v>
      </c>
      <c r="Z1534" s="104">
        <f t="shared" si="419"/>
        <v>0.32530205523383388</v>
      </c>
      <c r="AA1534" s="115">
        <v>0</v>
      </c>
      <c r="AB1534" s="104">
        <f t="shared" si="420"/>
        <v>0</v>
      </c>
      <c r="AC1534" s="99">
        <f t="shared" si="408"/>
        <v>1.5810000000000002</v>
      </c>
      <c r="AD1534" s="104">
        <f t="shared" si="421"/>
        <v>4.8519108426857684</v>
      </c>
    </row>
    <row r="1535" spans="1:30" x14ac:dyDescent="0.2">
      <c r="A1535" s="101">
        <v>40249</v>
      </c>
      <c r="B1535" s="250" t="s">
        <v>126</v>
      </c>
      <c r="C1535" s="115">
        <v>0</v>
      </c>
      <c r="D1535" s="104">
        <f t="shared" si="422"/>
        <v>0</v>
      </c>
      <c r="E1535" s="115">
        <v>0</v>
      </c>
      <c r="F1535" s="104">
        <f t="shared" si="422"/>
        <v>0</v>
      </c>
      <c r="G1535" s="115">
        <v>0.622</v>
      </c>
      <c r="H1535" s="104">
        <f t="shared" si="410"/>
        <v>1.908847909013629</v>
      </c>
      <c r="I1535" s="115">
        <v>0.85399999999999998</v>
      </c>
      <c r="J1535" s="104">
        <f t="shared" si="411"/>
        <v>2.6208297657518314</v>
      </c>
      <c r="K1535" s="115">
        <v>0</v>
      </c>
      <c r="L1535" s="104">
        <f t="shared" si="412"/>
        <v>0</v>
      </c>
      <c r="M1535" s="115">
        <v>0</v>
      </c>
      <c r="N1535" s="104">
        <f t="shared" si="413"/>
        <v>0</v>
      </c>
      <c r="O1535" s="115">
        <v>0</v>
      </c>
      <c r="P1535" s="104">
        <f t="shared" si="414"/>
        <v>0</v>
      </c>
      <c r="Q1535" s="115">
        <v>0</v>
      </c>
      <c r="R1535" s="104">
        <f t="shared" si="415"/>
        <v>0</v>
      </c>
      <c r="S1535" s="115">
        <v>0</v>
      </c>
      <c r="T1535" s="104">
        <f t="shared" si="416"/>
        <v>0</v>
      </c>
      <c r="U1535" s="115">
        <v>0</v>
      </c>
      <c r="V1535" s="104">
        <f t="shared" si="417"/>
        <v>0</v>
      </c>
      <c r="W1535" s="115">
        <v>0</v>
      </c>
      <c r="X1535" s="104">
        <f t="shared" si="418"/>
        <v>0</v>
      </c>
      <c r="Y1535" s="115">
        <v>0</v>
      </c>
      <c r="Z1535" s="104">
        <f t="shared" si="419"/>
        <v>0</v>
      </c>
      <c r="AA1535" s="115">
        <v>0</v>
      </c>
      <c r="AB1535" s="104">
        <f t="shared" si="420"/>
        <v>0</v>
      </c>
      <c r="AC1535" s="99">
        <f t="shared" si="408"/>
        <v>1.476</v>
      </c>
      <c r="AD1535" s="104">
        <f t="shared" si="421"/>
        <v>4.5296776747654599</v>
      </c>
    </row>
    <row r="1536" spans="1:30" x14ac:dyDescent="0.2">
      <c r="A1536" s="101">
        <v>40250</v>
      </c>
      <c r="B1536" s="250" t="s">
        <v>127</v>
      </c>
      <c r="C1536" s="115">
        <v>0</v>
      </c>
      <c r="D1536" s="104">
        <f t="shared" si="422"/>
        <v>0</v>
      </c>
      <c r="E1536" s="115">
        <v>0</v>
      </c>
      <c r="F1536" s="104">
        <f t="shared" si="422"/>
        <v>0</v>
      </c>
      <c r="G1536" s="115">
        <v>0.623</v>
      </c>
      <c r="H1536" s="104">
        <f t="shared" ref="H1536:H1567" si="423">G1536*1000000/325851</f>
        <v>1.9119167963271557</v>
      </c>
      <c r="I1536" s="115">
        <v>0.85899999999999999</v>
      </c>
      <c r="J1536" s="104">
        <f t="shared" ref="J1536:J1567" si="424">I1536*1000000/325851</f>
        <v>2.6361742023194652</v>
      </c>
      <c r="K1536" s="115">
        <v>0</v>
      </c>
      <c r="L1536" s="104">
        <f t="shared" ref="L1536:L1567" si="425">K1536*1000000/325851</f>
        <v>0</v>
      </c>
      <c r="M1536" s="115">
        <v>0</v>
      </c>
      <c r="N1536" s="104">
        <f t="shared" ref="N1536:N1567" si="426">M1536*1000000/325851</f>
        <v>0</v>
      </c>
      <c r="O1536" s="115">
        <v>0</v>
      </c>
      <c r="P1536" s="104">
        <f t="shared" ref="P1536:P1567" si="427">O1536*1000000/325851</f>
        <v>0</v>
      </c>
      <c r="Q1536" s="115">
        <v>0</v>
      </c>
      <c r="R1536" s="104">
        <f t="shared" ref="R1536:R1567" si="428">Q1536*1000000/325851</f>
        <v>0</v>
      </c>
      <c r="S1536" s="115">
        <v>0</v>
      </c>
      <c r="T1536" s="104">
        <f t="shared" ref="T1536:T1567" si="429">S1536*1000000/325851</f>
        <v>0</v>
      </c>
      <c r="U1536" s="115">
        <v>0</v>
      </c>
      <c r="V1536" s="104">
        <f t="shared" ref="V1536:V1567" si="430">U1536*1000000/325851</f>
        <v>0</v>
      </c>
      <c r="W1536" s="115">
        <v>0</v>
      </c>
      <c r="X1536" s="104">
        <f t="shared" ref="X1536:X1567" si="431">W1536*1000000/325851</f>
        <v>0</v>
      </c>
      <c r="Y1536" s="115">
        <v>0</v>
      </c>
      <c r="Z1536" s="104">
        <f t="shared" ref="Z1536:Z1567" si="432">Y1536*1000000/325851</f>
        <v>0</v>
      </c>
      <c r="AA1536" s="115">
        <v>0</v>
      </c>
      <c r="AB1536" s="104">
        <f t="shared" ref="AB1536:AB1567" si="433">AA1536*1000000/325851</f>
        <v>0</v>
      </c>
      <c r="AC1536" s="99">
        <f t="shared" si="408"/>
        <v>1.482</v>
      </c>
      <c r="AD1536" s="104">
        <f t="shared" ref="AD1536:AD1567" si="434">AC1536*1000000/325851</f>
        <v>4.5480909986466207</v>
      </c>
    </row>
    <row r="1537" spans="1:30" x14ac:dyDescent="0.2">
      <c r="A1537" s="101">
        <v>40251</v>
      </c>
      <c r="B1537" s="250" t="s">
        <v>128</v>
      </c>
      <c r="C1537" s="115">
        <v>0</v>
      </c>
      <c r="D1537" s="104">
        <f t="shared" si="422"/>
        <v>0</v>
      </c>
      <c r="E1537" s="115">
        <v>0</v>
      </c>
      <c r="F1537" s="104">
        <f t="shared" si="422"/>
        <v>0</v>
      </c>
      <c r="G1537" s="115">
        <v>0.624</v>
      </c>
      <c r="H1537" s="104">
        <f t="shared" si="423"/>
        <v>1.9149856836406824</v>
      </c>
      <c r="I1537" s="115">
        <v>0.86299999999999999</v>
      </c>
      <c r="J1537" s="104">
        <f t="shared" si="424"/>
        <v>2.6484497515735721</v>
      </c>
      <c r="K1537" s="115">
        <v>0</v>
      </c>
      <c r="L1537" s="104">
        <f t="shared" si="425"/>
        <v>0</v>
      </c>
      <c r="M1537" s="115">
        <v>0</v>
      </c>
      <c r="N1537" s="104">
        <f t="shared" si="426"/>
        <v>0</v>
      </c>
      <c r="O1537" s="115">
        <v>0</v>
      </c>
      <c r="P1537" s="104">
        <f t="shared" si="427"/>
        <v>0</v>
      </c>
      <c r="Q1537" s="115">
        <v>0</v>
      </c>
      <c r="R1537" s="104">
        <f t="shared" si="428"/>
        <v>0</v>
      </c>
      <c r="S1537" s="115">
        <v>0</v>
      </c>
      <c r="T1537" s="104">
        <f t="shared" si="429"/>
        <v>0</v>
      </c>
      <c r="U1537" s="115">
        <v>0</v>
      </c>
      <c r="V1537" s="104">
        <f t="shared" si="430"/>
        <v>0</v>
      </c>
      <c r="W1537" s="115">
        <v>0</v>
      </c>
      <c r="X1537" s="104">
        <f t="shared" si="431"/>
        <v>0</v>
      </c>
      <c r="Y1537" s="115">
        <v>0</v>
      </c>
      <c r="Z1537" s="104">
        <f t="shared" si="432"/>
        <v>0</v>
      </c>
      <c r="AA1537" s="115">
        <v>0</v>
      </c>
      <c r="AB1537" s="104">
        <f t="shared" si="433"/>
        <v>0</v>
      </c>
      <c r="AC1537" s="99">
        <f t="shared" si="408"/>
        <v>1.4870000000000001</v>
      </c>
      <c r="AD1537" s="104">
        <f t="shared" si="434"/>
        <v>4.5634354352142541</v>
      </c>
    </row>
    <row r="1538" spans="1:30" x14ac:dyDescent="0.2">
      <c r="A1538" s="101">
        <v>40252</v>
      </c>
      <c r="B1538" s="250" t="s">
        <v>129</v>
      </c>
      <c r="C1538" s="115">
        <v>0</v>
      </c>
      <c r="D1538" s="104">
        <f t="shared" si="422"/>
        <v>0</v>
      </c>
      <c r="E1538" s="115">
        <v>0</v>
      </c>
      <c r="F1538" s="104">
        <f t="shared" si="422"/>
        <v>0</v>
      </c>
      <c r="G1538" s="115">
        <v>0.61499999999999999</v>
      </c>
      <c r="H1538" s="104">
        <f t="shared" si="423"/>
        <v>1.8873656978189417</v>
      </c>
      <c r="I1538" s="115">
        <v>0.86599999999999999</v>
      </c>
      <c r="J1538" s="104">
        <f t="shared" si="424"/>
        <v>2.657656413514152</v>
      </c>
      <c r="K1538" s="115">
        <v>0</v>
      </c>
      <c r="L1538" s="104">
        <f t="shared" si="425"/>
        <v>0</v>
      </c>
      <c r="M1538" s="115">
        <v>0</v>
      </c>
      <c r="N1538" s="104">
        <f t="shared" si="426"/>
        <v>0</v>
      </c>
      <c r="O1538" s="115">
        <v>0</v>
      </c>
      <c r="P1538" s="104">
        <f t="shared" si="427"/>
        <v>0</v>
      </c>
      <c r="Q1538" s="115">
        <v>0</v>
      </c>
      <c r="R1538" s="104">
        <f t="shared" si="428"/>
        <v>0</v>
      </c>
      <c r="S1538" s="115">
        <v>0</v>
      </c>
      <c r="T1538" s="104">
        <f t="shared" si="429"/>
        <v>0</v>
      </c>
      <c r="U1538" s="115">
        <v>0</v>
      </c>
      <c r="V1538" s="104">
        <f t="shared" si="430"/>
        <v>0</v>
      </c>
      <c r="W1538" s="115">
        <v>0</v>
      </c>
      <c r="X1538" s="104">
        <f t="shared" si="431"/>
        <v>0</v>
      </c>
      <c r="Y1538" s="115">
        <v>0.71099999999999997</v>
      </c>
      <c r="Z1538" s="104">
        <f t="shared" si="432"/>
        <v>2.1819788799175082</v>
      </c>
      <c r="AA1538" s="115">
        <v>0</v>
      </c>
      <c r="AB1538" s="104">
        <f t="shared" si="433"/>
        <v>0</v>
      </c>
      <c r="AC1538" s="99">
        <f t="shared" si="408"/>
        <v>2.1919999999999997</v>
      </c>
      <c r="AD1538" s="104">
        <f t="shared" si="434"/>
        <v>6.727000991250601</v>
      </c>
    </row>
    <row r="1539" spans="1:30" x14ac:dyDescent="0.2">
      <c r="A1539" s="101">
        <v>40253</v>
      </c>
      <c r="B1539" s="250" t="s">
        <v>130</v>
      </c>
      <c r="C1539" s="115">
        <v>0</v>
      </c>
      <c r="D1539" s="104">
        <f t="shared" si="422"/>
        <v>0</v>
      </c>
      <c r="E1539" s="115">
        <v>0</v>
      </c>
      <c r="F1539" s="104">
        <f t="shared" si="422"/>
        <v>0</v>
      </c>
      <c r="G1539" s="115">
        <v>0.63</v>
      </c>
      <c r="H1539" s="104">
        <f t="shared" si="423"/>
        <v>1.9333990075218428</v>
      </c>
      <c r="I1539" s="115">
        <v>0.87</v>
      </c>
      <c r="J1539" s="104">
        <f t="shared" si="424"/>
        <v>2.6699319627682589</v>
      </c>
      <c r="K1539" s="115">
        <v>0</v>
      </c>
      <c r="L1539" s="104">
        <f t="shared" si="425"/>
        <v>0</v>
      </c>
      <c r="M1539" s="115">
        <v>0</v>
      </c>
      <c r="N1539" s="104">
        <f t="shared" si="426"/>
        <v>0</v>
      </c>
      <c r="O1539" s="115">
        <v>0</v>
      </c>
      <c r="P1539" s="104">
        <f t="shared" si="427"/>
        <v>0</v>
      </c>
      <c r="Q1539" s="115">
        <v>0</v>
      </c>
      <c r="R1539" s="104">
        <f t="shared" si="428"/>
        <v>0</v>
      </c>
      <c r="S1539" s="115">
        <v>0</v>
      </c>
      <c r="T1539" s="104">
        <f t="shared" si="429"/>
        <v>0</v>
      </c>
      <c r="U1539" s="115">
        <v>0</v>
      </c>
      <c r="V1539" s="104">
        <f t="shared" si="430"/>
        <v>0</v>
      </c>
      <c r="W1539" s="115">
        <v>0</v>
      </c>
      <c r="X1539" s="104">
        <f t="shared" si="431"/>
        <v>0</v>
      </c>
      <c r="Y1539" s="115">
        <v>1.206</v>
      </c>
      <c r="Z1539" s="104">
        <f t="shared" si="432"/>
        <v>3.701078100113242</v>
      </c>
      <c r="AA1539" s="115">
        <v>0</v>
      </c>
      <c r="AB1539" s="104">
        <f t="shared" si="433"/>
        <v>0</v>
      </c>
      <c r="AC1539" s="99">
        <f t="shared" si="408"/>
        <v>2.706</v>
      </c>
      <c r="AD1539" s="104">
        <f t="shared" si="434"/>
        <v>8.3044090704033433</v>
      </c>
    </row>
    <row r="1540" spans="1:30" x14ac:dyDescent="0.2">
      <c r="A1540" s="101">
        <v>40254</v>
      </c>
      <c r="B1540" s="250" t="s">
        <v>131</v>
      </c>
      <c r="C1540" s="115">
        <v>0</v>
      </c>
      <c r="D1540" s="104">
        <f t="shared" si="422"/>
        <v>0</v>
      </c>
      <c r="E1540" s="115">
        <v>0</v>
      </c>
      <c r="F1540" s="104">
        <f t="shared" si="422"/>
        <v>0</v>
      </c>
      <c r="G1540" s="115">
        <v>0.45700000000000002</v>
      </c>
      <c r="H1540" s="104">
        <f t="shared" si="423"/>
        <v>1.4024815022817176</v>
      </c>
      <c r="I1540" s="115">
        <v>0.84499999999999997</v>
      </c>
      <c r="J1540" s="104">
        <f t="shared" si="424"/>
        <v>2.5932097799300906</v>
      </c>
      <c r="K1540" s="115">
        <v>0</v>
      </c>
      <c r="L1540" s="104">
        <f t="shared" si="425"/>
        <v>0</v>
      </c>
      <c r="M1540" s="115">
        <v>0</v>
      </c>
      <c r="N1540" s="104">
        <f t="shared" si="426"/>
        <v>0</v>
      </c>
      <c r="O1540" s="115">
        <v>0</v>
      </c>
      <c r="P1540" s="104">
        <f t="shared" si="427"/>
        <v>0</v>
      </c>
      <c r="Q1540" s="115">
        <v>0</v>
      </c>
      <c r="R1540" s="104">
        <f t="shared" si="428"/>
        <v>0</v>
      </c>
      <c r="S1540" s="115">
        <v>0</v>
      </c>
      <c r="T1540" s="104">
        <f t="shared" si="429"/>
        <v>0</v>
      </c>
      <c r="U1540" s="115">
        <v>0</v>
      </c>
      <c r="V1540" s="104">
        <f t="shared" si="430"/>
        <v>0</v>
      </c>
      <c r="W1540" s="115">
        <v>0</v>
      </c>
      <c r="X1540" s="104">
        <f t="shared" si="431"/>
        <v>0</v>
      </c>
      <c r="Y1540" s="115">
        <v>1.1870000000000001</v>
      </c>
      <c r="Z1540" s="104">
        <f t="shared" si="432"/>
        <v>3.642769241156234</v>
      </c>
      <c r="AA1540" s="115">
        <v>0</v>
      </c>
      <c r="AB1540" s="104">
        <f t="shared" si="433"/>
        <v>0</v>
      </c>
      <c r="AC1540" s="99">
        <f t="shared" si="408"/>
        <v>2.4889999999999999</v>
      </c>
      <c r="AD1540" s="104">
        <f t="shared" si="434"/>
        <v>7.6384605233680425</v>
      </c>
    </row>
    <row r="1541" spans="1:30" x14ac:dyDescent="0.2">
      <c r="A1541" s="101">
        <v>40255</v>
      </c>
      <c r="B1541" s="250" t="s">
        <v>132</v>
      </c>
      <c r="C1541" s="115">
        <v>0</v>
      </c>
      <c r="D1541" s="104">
        <f t="shared" si="422"/>
        <v>0</v>
      </c>
      <c r="E1541" s="115">
        <v>0</v>
      </c>
      <c r="F1541" s="104">
        <f t="shared" si="422"/>
        <v>0</v>
      </c>
      <c r="G1541" s="115">
        <v>0.624</v>
      </c>
      <c r="H1541" s="104">
        <f t="shared" si="423"/>
        <v>1.9149856836406824</v>
      </c>
      <c r="I1541" s="115">
        <v>0.89400000000000002</v>
      </c>
      <c r="J1541" s="104">
        <f t="shared" si="424"/>
        <v>2.7435852582929008</v>
      </c>
      <c r="K1541" s="115">
        <v>0</v>
      </c>
      <c r="L1541" s="104">
        <f t="shared" si="425"/>
        <v>0</v>
      </c>
      <c r="M1541" s="115">
        <v>0</v>
      </c>
      <c r="N1541" s="104">
        <f t="shared" si="426"/>
        <v>0</v>
      </c>
      <c r="O1541" s="115">
        <v>0</v>
      </c>
      <c r="P1541" s="104">
        <f t="shared" si="427"/>
        <v>0</v>
      </c>
      <c r="Q1541" s="115">
        <v>0</v>
      </c>
      <c r="R1541" s="104">
        <f t="shared" si="428"/>
        <v>0</v>
      </c>
      <c r="S1541" s="115">
        <v>0</v>
      </c>
      <c r="T1541" s="104">
        <f t="shared" si="429"/>
        <v>0</v>
      </c>
      <c r="U1541" s="115">
        <v>0</v>
      </c>
      <c r="V1541" s="104">
        <f t="shared" si="430"/>
        <v>0</v>
      </c>
      <c r="W1541" s="115">
        <v>0</v>
      </c>
      <c r="X1541" s="104">
        <f t="shared" si="431"/>
        <v>0</v>
      </c>
      <c r="Y1541" s="115">
        <v>1.1679999999999999</v>
      </c>
      <c r="Z1541" s="104">
        <f t="shared" si="432"/>
        <v>3.584460382199226</v>
      </c>
      <c r="AA1541" s="115">
        <v>0</v>
      </c>
      <c r="AB1541" s="104">
        <f t="shared" si="433"/>
        <v>0</v>
      </c>
      <c r="AC1541" s="99">
        <f t="shared" si="408"/>
        <v>2.6859999999999999</v>
      </c>
      <c r="AD1541" s="104">
        <f t="shared" si="434"/>
        <v>8.2430313241328097</v>
      </c>
    </row>
    <row r="1542" spans="1:30" x14ac:dyDescent="0.2">
      <c r="A1542" s="101">
        <v>40256</v>
      </c>
      <c r="B1542" s="250" t="s">
        <v>133</v>
      </c>
      <c r="C1542" s="115">
        <v>0</v>
      </c>
      <c r="D1542" s="104">
        <f t="shared" si="422"/>
        <v>0</v>
      </c>
      <c r="E1542" s="115">
        <v>0</v>
      </c>
      <c r="F1542" s="104">
        <f t="shared" si="422"/>
        <v>0</v>
      </c>
      <c r="G1542" s="115">
        <v>0.80400000000000005</v>
      </c>
      <c r="H1542" s="104">
        <f t="shared" si="423"/>
        <v>2.4673854000754947</v>
      </c>
      <c r="I1542" s="115">
        <v>0.82399999999999995</v>
      </c>
      <c r="J1542" s="104">
        <f t="shared" si="424"/>
        <v>2.5287631463460292</v>
      </c>
      <c r="K1542" s="115">
        <v>0</v>
      </c>
      <c r="L1542" s="104">
        <f t="shared" si="425"/>
        <v>0</v>
      </c>
      <c r="M1542" s="115">
        <v>0</v>
      </c>
      <c r="N1542" s="104">
        <f t="shared" si="426"/>
        <v>0</v>
      </c>
      <c r="O1542" s="115">
        <v>0</v>
      </c>
      <c r="P1542" s="104">
        <f t="shared" si="427"/>
        <v>0</v>
      </c>
      <c r="Q1542" s="115">
        <v>0</v>
      </c>
      <c r="R1542" s="104">
        <f t="shared" si="428"/>
        <v>0</v>
      </c>
      <c r="S1542" s="115">
        <v>0</v>
      </c>
      <c r="T1542" s="104">
        <f t="shared" si="429"/>
        <v>0</v>
      </c>
      <c r="U1542" s="115">
        <v>0</v>
      </c>
      <c r="V1542" s="104">
        <f t="shared" si="430"/>
        <v>0</v>
      </c>
      <c r="W1542" s="115">
        <v>0</v>
      </c>
      <c r="X1542" s="104">
        <f t="shared" si="431"/>
        <v>0</v>
      </c>
      <c r="Y1542" s="115">
        <v>1.1000000000000001</v>
      </c>
      <c r="Z1542" s="104">
        <f t="shared" si="432"/>
        <v>3.3757760448794079</v>
      </c>
      <c r="AA1542" s="115">
        <v>0</v>
      </c>
      <c r="AB1542" s="104">
        <f t="shared" si="433"/>
        <v>0</v>
      </c>
      <c r="AC1542" s="99">
        <f t="shared" si="408"/>
        <v>2.7280000000000002</v>
      </c>
      <c r="AD1542" s="104">
        <f t="shared" si="434"/>
        <v>8.3719245913009317</v>
      </c>
    </row>
    <row r="1543" spans="1:30" x14ac:dyDescent="0.2">
      <c r="A1543" s="101">
        <v>40257</v>
      </c>
      <c r="B1543" s="250" t="s">
        <v>134</v>
      </c>
      <c r="C1543" s="115">
        <v>0</v>
      </c>
      <c r="D1543" s="104">
        <f t="shared" si="422"/>
        <v>0</v>
      </c>
      <c r="E1543" s="115">
        <v>0</v>
      </c>
      <c r="F1543" s="104">
        <f t="shared" si="422"/>
        <v>0</v>
      </c>
      <c r="G1543" s="115">
        <v>5.2999999999999999E-2</v>
      </c>
      <c r="H1543" s="104">
        <f t="shared" si="423"/>
        <v>0.16265102761691694</v>
      </c>
      <c r="I1543" s="115">
        <v>0</v>
      </c>
      <c r="J1543" s="104">
        <f t="shared" si="424"/>
        <v>0</v>
      </c>
      <c r="K1543" s="115">
        <v>0</v>
      </c>
      <c r="L1543" s="104">
        <f t="shared" si="425"/>
        <v>0</v>
      </c>
      <c r="M1543" s="115">
        <v>0</v>
      </c>
      <c r="N1543" s="104">
        <f t="shared" si="426"/>
        <v>0</v>
      </c>
      <c r="O1543" s="115">
        <v>0</v>
      </c>
      <c r="P1543" s="104">
        <f t="shared" si="427"/>
        <v>0</v>
      </c>
      <c r="Q1543" s="115">
        <v>0</v>
      </c>
      <c r="R1543" s="104">
        <f t="shared" si="428"/>
        <v>0</v>
      </c>
      <c r="S1543" s="115">
        <v>0</v>
      </c>
      <c r="T1543" s="104">
        <f t="shared" si="429"/>
        <v>0</v>
      </c>
      <c r="U1543" s="115">
        <v>0</v>
      </c>
      <c r="V1543" s="104">
        <f t="shared" si="430"/>
        <v>0</v>
      </c>
      <c r="W1543" s="115">
        <v>0</v>
      </c>
      <c r="X1543" s="104">
        <f t="shared" si="431"/>
        <v>0</v>
      </c>
      <c r="Y1543" s="115">
        <v>1.1619999999999999</v>
      </c>
      <c r="Z1543" s="104">
        <f t="shared" si="432"/>
        <v>3.5660470583180657</v>
      </c>
      <c r="AA1543" s="115">
        <v>0</v>
      </c>
      <c r="AB1543" s="104">
        <f t="shared" si="433"/>
        <v>0</v>
      </c>
      <c r="AC1543" s="99">
        <f t="shared" si="408"/>
        <v>1.2149999999999999</v>
      </c>
      <c r="AD1543" s="104">
        <f t="shared" si="434"/>
        <v>3.7286980859349819</v>
      </c>
    </row>
    <row r="1544" spans="1:30" x14ac:dyDescent="0.2">
      <c r="A1544" s="101">
        <v>40258</v>
      </c>
      <c r="B1544" s="250" t="s">
        <v>135</v>
      </c>
      <c r="C1544" s="115">
        <v>0</v>
      </c>
      <c r="D1544" s="104">
        <f t="shared" si="422"/>
        <v>0</v>
      </c>
      <c r="E1544" s="115">
        <v>0</v>
      </c>
      <c r="F1544" s="104">
        <f t="shared" si="422"/>
        <v>0</v>
      </c>
      <c r="G1544" s="115">
        <v>0</v>
      </c>
      <c r="H1544" s="104">
        <f t="shared" si="423"/>
        <v>0</v>
      </c>
      <c r="I1544" s="115">
        <v>0</v>
      </c>
      <c r="J1544" s="104">
        <f t="shared" si="424"/>
        <v>0</v>
      </c>
      <c r="K1544" s="115">
        <v>0</v>
      </c>
      <c r="L1544" s="104">
        <f t="shared" si="425"/>
        <v>0</v>
      </c>
      <c r="M1544" s="115">
        <v>0</v>
      </c>
      <c r="N1544" s="104">
        <f t="shared" si="426"/>
        <v>0</v>
      </c>
      <c r="O1544" s="115">
        <v>0</v>
      </c>
      <c r="P1544" s="104">
        <f t="shared" si="427"/>
        <v>0</v>
      </c>
      <c r="Q1544" s="115">
        <v>0</v>
      </c>
      <c r="R1544" s="104">
        <f t="shared" si="428"/>
        <v>0</v>
      </c>
      <c r="S1544" s="115">
        <v>0</v>
      </c>
      <c r="T1544" s="104">
        <f t="shared" si="429"/>
        <v>0</v>
      </c>
      <c r="U1544" s="115">
        <v>0</v>
      </c>
      <c r="V1544" s="104">
        <f t="shared" si="430"/>
        <v>0</v>
      </c>
      <c r="W1544" s="115">
        <v>0</v>
      </c>
      <c r="X1544" s="104">
        <f t="shared" si="431"/>
        <v>0</v>
      </c>
      <c r="Y1544" s="115">
        <v>1.161</v>
      </c>
      <c r="Z1544" s="104">
        <f t="shared" si="432"/>
        <v>3.5629781710045387</v>
      </c>
      <c r="AA1544" s="115">
        <v>0</v>
      </c>
      <c r="AB1544" s="104">
        <f t="shared" si="433"/>
        <v>0</v>
      </c>
      <c r="AC1544" s="99">
        <f t="shared" si="408"/>
        <v>1.161</v>
      </c>
      <c r="AD1544" s="104">
        <f t="shared" si="434"/>
        <v>3.5629781710045387</v>
      </c>
    </row>
    <row r="1545" spans="1:30" x14ac:dyDescent="0.2">
      <c r="A1545" s="101">
        <v>40259</v>
      </c>
      <c r="B1545" s="250" t="s">
        <v>136</v>
      </c>
      <c r="C1545" s="115">
        <v>0</v>
      </c>
      <c r="D1545" s="104">
        <f t="shared" si="422"/>
        <v>0</v>
      </c>
      <c r="E1545" s="115">
        <v>0</v>
      </c>
      <c r="F1545" s="104">
        <f t="shared" si="422"/>
        <v>0</v>
      </c>
      <c r="G1545" s="115">
        <v>0.30199999999999999</v>
      </c>
      <c r="H1545" s="104">
        <f t="shared" si="423"/>
        <v>0.92680396868507386</v>
      </c>
      <c r="I1545" s="115">
        <v>0.60099999999999998</v>
      </c>
      <c r="J1545" s="104">
        <f t="shared" si="424"/>
        <v>1.8444012754295676</v>
      </c>
      <c r="K1545" s="115">
        <v>9.9000000000000005E-2</v>
      </c>
      <c r="L1545" s="104">
        <f t="shared" si="425"/>
        <v>0.30381984403914675</v>
      </c>
      <c r="M1545" s="115">
        <v>0</v>
      </c>
      <c r="N1545" s="104">
        <f t="shared" si="426"/>
        <v>0</v>
      </c>
      <c r="O1545" s="115">
        <v>0</v>
      </c>
      <c r="P1545" s="104">
        <f t="shared" si="427"/>
        <v>0</v>
      </c>
      <c r="Q1545" s="115">
        <v>0</v>
      </c>
      <c r="R1545" s="104">
        <f t="shared" si="428"/>
        <v>0</v>
      </c>
      <c r="S1545" s="115">
        <v>0</v>
      </c>
      <c r="T1545" s="104">
        <f t="shared" si="429"/>
        <v>0</v>
      </c>
      <c r="U1545" s="115">
        <v>0</v>
      </c>
      <c r="V1545" s="104">
        <f t="shared" si="430"/>
        <v>0</v>
      </c>
      <c r="W1545" s="115">
        <v>0</v>
      </c>
      <c r="X1545" s="104">
        <f t="shared" si="431"/>
        <v>0</v>
      </c>
      <c r="Y1545" s="115">
        <v>1.155</v>
      </c>
      <c r="Z1545" s="104">
        <f t="shared" si="432"/>
        <v>3.5445648471233784</v>
      </c>
      <c r="AA1545" s="115">
        <v>0</v>
      </c>
      <c r="AB1545" s="104">
        <f t="shared" si="433"/>
        <v>0</v>
      </c>
      <c r="AC1545" s="99">
        <f t="shared" si="408"/>
        <v>2.157</v>
      </c>
      <c r="AD1545" s="104">
        <f t="shared" si="434"/>
        <v>6.6195899352771663</v>
      </c>
    </row>
    <row r="1546" spans="1:30" x14ac:dyDescent="0.2">
      <c r="A1546" s="101">
        <v>40260</v>
      </c>
      <c r="B1546" s="250" t="s">
        <v>137</v>
      </c>
      <c r="C1546" s="115">
        <v>0</v>
      </c>
      <c r="D1546" s="104">
        <f t="shared" si="422"/>
        <v>0</v>
      </c>
      <c r="E1546" s="115">
        <v>0</v>
      </c>
      <c r="F1546" s="104">
        <f t="shared" si="422"/>
        <v>0</v>
      </c>
      <c r="G1546" s="115">
        <v>0</v>
      </c>
      <c r="H1546" s="104">
        <f t="shared" si="423"/>
        <v>0</v>
      </c>
      <c r="I1546" s="115">
        <v>0.94099999999999995</v>
      </c>
      <c r="J1546" s="104">
        <f t="shared" si="424"/>
        <v>2.8878229620286571</v>
      </c>
      <c r="K1546" s="115">
        <v>0.59</v>
      </c>
      <c r="L1546" s="104">
        <f t="shared" si="425"/>
        <v>1.8106435149807734</v>
      </c>
      <c r="M1546" s="115">
        <v>0</v>
      </c>
      <c r="N1546" s="104">
        <f t="shared" si="426"/>
        <v>0</v>
      </c>
      <c r="O1546" s="115">
        <v>0</v>
      </c>
      <c r="P1546" s="104">
        <f t="shared" si="427"/>
        <v>0</v>
      </c>
      <c r="Q1546" s="115">
        <v>0</v>
      </c>
      <c r="R1546" s="104">
        <f t="shared" si="428"/>
        <v>0</v>
      </c>
      <c r="S1546" s="115">
        <v>0</v>
      </c>
      <c r="T1546" s="104">
        <f t="shared" si="429"/>
        <v>0</v>
      </c>
      <c r="U1546" s="115">
        <v>0</v>
      </c>
      <c r="V1546" s="104">
        <f t="shared" si="430"/>
        <v>0</v>
      </c>
      <c r="W1546" s="115">
        <v>0</v>
      </c>
      <c r="X1546" s="104">
        <f t="shared" si="431"/>
        <v>0</v>
      </c>
      <c r="Y1546" s="115">
        <v>1.1579999999999999</v>
      </c>
      <c r="Z1546" s="104">
        <f t="shared" si="432"/>
        <v>3.5537715090639588</v>
      </c>
      <c r="AA1546" s="115">
        <v>0</v>
      </c>
      <c r="AB1546" s="104">
        <f t="shared" si="433"/>
        <v>0</v>
      </c>
      <c r="AC1546" s="99">
        <f t="shared" si="408"/>
        <v>2.6890000000000001</v>
      </c>
      <c r="AD1546" s="104">
        <f t="shared" si="434"/>
        <v>8.2522379860733892</v>
      </c>
    </row>
    <row r="1547" spans="1:30" x14ac:dyDescent="0.2">
      <c r="A1547" s="101">
        <v>40261</v>
      </c>
      <c r="B1547" s="250" t="s">
        <v>138</v>
      </c>
      <c r="C1547" s="115">
        <v>0</v>
      </c>
      <c r="D1547" s="104">
        <f t="shared" si="422"/>
        <v>0</v>
      </c>
      <c r="E1547" s="115">
        <v>0</v>
      </c>
      <c r="F1547" s="104">
        <f t="shared" si="422"/>
        <v>0</v>
      </c>
      <c r="G1547" s="115">
        <v>0.375</v>
      </c>
      <c r="H1547" s="104">
        <f t="shared" si="423"/>
        <v>1.1508327425725255</v>
      </c>
      <c r="I1547" s="115">
        <v>0.71399999999999997</v>
      </c>
      <c r="J1547" s="104">
        <f t="shared" si="424"/>
        <v>2.1911855418580886</v>
      </c>
      <c r="K1547" s="115">
        <v>9.7000000000000003E-2</v>
      </c>
      <c r="L1547" s="104">
        <f t="shared" si="425"/>
        <v>0.29768206941209324</v>
      </c>
      <c r="M1547" s="115">
        <v>0</v>
      </c>
      <c r="N1547" s="104">
        <f t="shared" si="426"/>
        <v>0</v>
      </c>
      <c r="O1547" s="115">
        <v>0</v>
      </c>
      <c r="P1547" s="104">
        <f t="shared" si="427"/>
        <v>0</v>
      </c>
      <c r="Q1547" s="115">
        <v>0</v>
      </c>
      <c r="R1547" s="104">
        <f t="shared" si="428"/>
        <v>0</v>
      </c>
      <c r="S1547" s="115">
        <v>0</v>
      </c>
      <c r="T1547" s="104">
        <f t="shared" si="429"/>
        <v>0</v>
      </c>
      <c r="U1547" s="115">
        <v>0</v>
      </c>
      <c r="V1547" s="104">
        <f t="shared" si="430"/>
        <v>0</v>
      </c>
      <c r="W1547" s="115">
        <v>0</v>
      </c>
      <c r="X1547" s="104">
        <f t="shared" si="431"/>
        <v>0</v>
      </c>
      <c r="Y1547" s="115">
        <v>0.35599999999999998</v>
      </c>
      <c r="Z1547" s="104">
        <f t="shared" si="432"/>
        <v>1.0925238836155176</v>
      </c>
      <c r="AA1547" s="115">
        <v>0</v>
      </c>
      <c r="AB1547" s="104">
        <f t="shared" si="433"/>
        <v>0</v>
      </c>
      <c r="AC1547" s="99">
        <f t="shared" si="408"/>
        <v>1.5419999999999998</v>
      </c>
      <c r="AD1547" s="104">
        <f t="shared" si="434"/>
        <v>4.7322242374582242</v>
      </c>
    </row>
    <row r="1548" spans="1:30" x14ac:dyDescent="0.2">
      <c r="A1548" s="101">
        <v>40262</v>
      </c>
      <c r="B1548" s="250" t="s">
        <v>139</v>
      </c>
      <c r="C1548" s="115">
        <v>0</v>
      </c>
      <c r="D1548" s="104">
        <f t="shared" si="422"/>
        <v>0</v>
      </c>
      <c r="E1548" s="115">
        <v>0</v>
      </c>
      <c r="F1548" s="104">
        <f t="shared" si="422"/>
        <v>0</v>
      </c>
      <c r="G1548" s="115">
        <v>0.63800000000000001</v>
      </c>
      <c r="H1548" s="104">
        <f t="shared" si="423"/>
        <v>1.9579501060300566</v>
      </c>
      <c r="I1548" s="115">
        <v>0.93100000000000005</v>
      </c>
      <c r="J1548" s="104">
        <f t="shared" si="424"/>
        <v>2.8571340888933898</v>
      </c>
      <c r="K1548" s="115">
        <v>0</v>
      </c>
      <c r="L1548" s="104">
        <f t="shared" si="425"/>
        <v>0</v>
      </c>
      <c r="M1548" s="115">
        <v>0</v>
      </c>
      <c r="N1548" s="104">
        <f t="shared" si="426"/>
        <v>0</v>
      </c>
      <c r="O1548" s="115">
        <v>0</v>
      </c>
      <c r="P1548" s="104">
        <f t="shared" si="427"/>
        <v>0</v>
      </c>
      <c r="Q1548" s="115">
        <v>0</v>
      </c>
      <c r="R1548" s="104">
        <f t="shared" si="428"/>
        <v>0</v>
      </c>
      <c r="S1548" s="115">
        <v>0</v>
      </c>
      <c r="T1548" s="104">
        <f t="shared" si="429"/>
        <v>0</v>
      </c>
      <c r="U1548" s="115">
        <v>0</v>
      </c>
      <c r="V1548" s="104">
        <f t="shared" si="430"/>
        <v>0</v>
      </c>
      <c r="W1548" s="115">
        <v>0</v>
      </c>
      <c r="X1548" s="104">
        <f t="shared" si="431"/>
        <v>0</v>
      </c>
      <c r="Y1548" s="115">
        <v>0</v>
      </c>
      <c r="Z1548" s="104">
        <f t="shared" si="432"/>
        <v>0</v>
      </c>
      <c r="AA1548" s="115">
        <v>0</v>
      </c>
      <c r="AB1548" s="104">
        <f t="shared" si="433"/>
        <v>0</v>
      </c>
      <c r="AC1548" s="99">
        <f t="shared" si="408"/>
        <v>1.569</v>
      </c>
      <c r="AD1548" s="104">
        <f t="shared" si="434"/>
        <v>4.8150841949234469</v>
      </c>
    </row>
    <row r="1549" spans="1:30" x14ac:dyDescent="0.2">
      <c r="A1549" s="101">
        <v>40263</v>
      </c>
      <c r="B1549" s="250" t="s">
        <v>140</v>
      </c>
      <c r="C1549" s="115">
        <v>0</v>
      </c>
      <c r="D1549" s="104">
        <f t="shared" si="422"/>
        <v>0</v>
      </c>
      <c r="E1549" s="115">
        <v>0</v>
      </c>
      <c r="F1549" s="104">
        <f t="shared" si="422"/>
        <v>0</v>
      </c>
      <c r="G1549" s="115">
        <v>0.68400000000000005</v>
      </c>
      <c r="H1549" s="104">
        <f t="shared" si="423"/>
        <v>2.0991189224522864</v>
      </c>
      <c r="I1549" s="115">
        <v>0.92500000000000004</v>
      </c>
      <c r="J1549" s="104">
        <f t="shared" si="424"/>
        <v>2.8387207650122295</v>
      </c>
      <c r="K1549" s="115">
        <v>0</v>
      </c>
      <c r="L1549" s="104">
        <f t="shared" si="425"/>
        <v>0</v>
      </c>
      <c r="M1549" s="115">
        <v>0</v>
      </c>
      <c r="N1549" s="104">
        <f t="shared" si="426"/>
        <v>0</v>
      </c>
      <c r="O1549" s="115">
        <v>0</v>
      </c>
      <c r="P1549" s="104">
        <f t="shared" si="427"/>
        <v>0</v>
      </c>
      <c r="Q1549" s="115">
        <v>0</v>
      </c>
      <c r="R1549" s="104">
        <f t="shared" si="428"/>
        <v>0</v>
      </c>
      <c r="S1549" s="115">
        <v>0</v>
      </c>
      <c r="T1549" s="104">
        <f t="shared" si="429"/>
        <v>0</v>
      </c>
      <c r="U1549" s="115">
        <v>0</v>
      </c>
      <c r="V1549" s="104">
        <f t="shared" si="430"/>
        <v>0</v>
      </c>
      <c r="W1549" s="115">
        <v>0</v>
      </c>
      <c r="X1549" s="104">
        <f t="shared" si="431"/>
        <v>0</v>
      </c>
      <c r="Y1549" s="115">
        <v>0</v>
      </c>
      <c r="Z1549" s="104">
        <f t="shared" si="432"/>
        <v>0</v>
      </c>
      <c r="AA1549" s="115">
        <v>0</v>
      </c>
      <c r="AB1549" s="104">
        <f t="shared" si="433"/>
        <v>0</v>
      </c>
      <c r="AC1549" s="99">
        <f t="shared" si="408"/>
        <v>1.609</v>
      </c>
      <c r="AD1549" s="104">
        <f t="shared" si="434"/>
        <v>4.9378396874645158</v>
      </c>
    </row>
    <row r="1550" spans="1:30" x14ac:dyDescent="0.2">
      <c r="A1550" s="101">
        <v>40264</v>
      </c>
      <c r="B1550" s="250" t="s">
        <v>141</v>
      </c>
      <c r="C1550" s="115">
        <v>0</v>
      </c>
      <c r="D1550" s="104">
        <f t="shared" si="422"/>
        <v>0</v>
      </c>
      <c r="E1550" s="115">
        <v>0</v>
      </c>
      <c r="F1550" s="104">
        <f t="shared" si="422"/>
        <v>0</v>
      </c>
      <c r="G1550" s="115">
        <v>0.64700000000000002</v>
      </c>
      <c r="H1550" s="104">
        <f t="shared" si="423"/>
        <v>1.9855700918517973</v>
      </c>
      <c r="I1550" s="115">
        <v>0.92</v>
      </c>
      <c r="J1550" s="104">
        <f t="shared" si="424"/>
        <v>2.8233763284445956</v>
      </c>
      <c r="K1550" s="115">
        <v>0</v>
      </c>
      <c r="L1550" s="104">
        <f t="shared" si="425"/>
        <v>0</v>
      </c>
      <c r="M1550" s="115">
        <v>0</v>
      </c>
      <c r="N1550" s="104">
        <f t="shared" si="426"/>
        <v>0</v>
      </c>
      <c r="O1550" s="115">
        <v>0</v>
      </c>
      <c r="P1550" s="104">
        <f t="shared" si="427"/>
        <v>0</v>
      </c>
      <c r="Q1550" s="115">
        <v>0</v>
      </c>
      <c r="R1550" s="104">
        <f t="shared" si="428"/>
        <v>0</v>
      </c>
      <c r="S1550" s="115">
        <v>0</v>
      </c>
      <c r="T1550" s="104">
        <f t="shared" si="429"/>
        <v>0</v>
      </c>
      <c r="U1550" s="115">
        <v>0</v>
      </c>
      <c r="V1550" s="104">
        <f t="shared" si="430"/>
        <v>0</v>
      </c>
      <c r="W1550" s="115">
        <v>0</v>
      </c>
      <c r="X1550" s="104">
        <f t="shared" si="431"/>
        <v>0</v>
      </c>
      <c r="Y1550" s="115">
        <v>0</v>
      </c>
      <c r="Z1550" s="104">
        <f t="shared" si="432"/>
        <v>0</v>
      </c>
      <c r="AA1550" s="115">
        <v>0</v>
      </c>
      <c r="AB1550" s="104">
        <f t="shared" si="433"/>
        <v>0</v>
      </c>
      <c r="AC1550" s="99">
        <f t="shared" ref="AC1550:AC1613" si="435">C1550+E1550+G1550+I1550+K1550+M1550+O1550+Q1550+S1550+U1550+W1550+Y1550+AA1550</f>
        <v>1.5670000000000002</v>
      </c>
      <c r="AD1550" s="104">
        <f t="shared" si="434"/>
        <v>4.8089464202963939</v>
      </c>
    </row>
    <row r="1551" spans="1:30" x14ac:dyDescent="0.2">
      <c r="A1551" s="101">
        <v>40265</v>
      </c>
      <c r="B1551" s="250" t="s">
        <v>142</v>
      </c>
      <c r="C1551" s="115">
        <v>0</v>
      </c>
      <c r="D1551" s="104">
        <f t="shared" si="422"/>
        <v>0</v>
      </c>
      <c r="E1551" s="115">
        <v>0</v>
      </c>
      <c r="F1551" s="104">
        <f t="shared" si="422"/>
        <v>0</v>
      </c>
      <c r="G1551" s="115">
        <v>0.64700000000000002</v>
      </c>
      <c r="H1551" s="104">
        <f t="shared" si="423"/>
        <v>1.9855700918517973</v>
      </c>
      <c r="I1551" s="115">
        <v>0.91900000000000004</v>
      </c>
      <c r="J1551" s="104">
        <f t="shared" si="424"/>
        <v>2.8203074411310691</v>
      </c>
      <c r="K1551" s="115">
        <v>0</v>
      </c>
      <c r="L1551" s="104">
        <f t="shared" si="425"/>
        <v>0</v>
      </c>
      <c r="M1551" s="115">
        <v>0</v>
      </c>
      <c r="N1551" s="104">
        <f t="shared" si="426"/>
        <v>0</v>
      </c>
      <c r="O1551" s="115">
        <v>0</v>
      </c>
      <c r="P1551" s="104">
        <f t="shared" si="427"/>
        <v>0</v>
      </c>
      <c r="Q1551" s="115">
        <v>0</v>
      </c>
      <c r="R1551" s="104">
        <f t="shared" si="428"/>
        <v>0</v>
      </c>
      <c r="S1551" s="115">
        <v>0</v>
      </c>
      <c r="T1551" s="104">
        <f t="shared" si="429"/>
        <v>0</v>
      </c>
      <c r="U1551" s="115">
        <v>0</v>
      </c>
      <c r="V1551" s="104">
        <f t="shared" si="430"/>
        <v>0</v>
      </c>
      <c r="W1551" s="115">
        <v>0</v>
      </c>
      <c r="X1551" s="104">
        <f t="shared" si="431"/>
        <v>0</v>
      </c>
      <c r="Y1551" s="115">
        <v>0</v>
      </c>
      <c r="Z1551" s="104">
        <f t="shared" si="432"/>
        <v>0</v>
      </c>
      <c r="AA1551" s="115">
        <v>0</v>
      </c>
      <c r="AB1551" s="104">
        <f t="shared" si="433"/>
        <v>0</v>
      </c>
      <c r="AC1551" s="99">
        <f t="shared" si="435"/>
        <v>1.5660000000000001</v>
      </c>
      <c r="AD1551" s="104">
        <f t="shared" si="434"/>
        <v>4.8058775329828665</v>
      </c>
    </row>
    <row r="1552" spans="1:30" x14ac:dyDescent="0.2">
      <c r="A1552" s="101">
        <v>40266</v>
      </c>
      <c r="B1552" s="250" t="s">
        <v>143</v>
      </c>
      <c r="C1552" s="115">
        <v>0</v>
      </c>
      <c r="D1552" s="104">
        <f t="shared" si="422"/>
        <v>0</v>
      </c>
      <c r="E1552" s="115">
        <v>0</v>
      </c>
      <c r="F1552" s="104">
        <f t="shared" si="422"/>
        <v>0</v>
      </c>
      <c r="G1552" s="115">
        <v>0.44800000000000001</v>
      </c>
      <c r="H1552" s="104">
        <f t="shared" si="423"/>
        <v>1.3748615164599771</v>
      </c>
      <c r="I1552" s="115">
        <v>0.91600000000000004</v>
      </c>
      <c r="J1552" s="104">
        <f t="shared" si="424"/>
        <v>2.8111007791904887</v>
      </c>
      <c r="K1552" s="115">
        <v>0</v>
      </c>
      <c r="L1552" s="104">
        <f t="shared" si="425"/>
        <v>0</v>
      </c>
      <c r="M1552" s="115">
        <v>0</v>
      </c>
      <c r="N1552" s="104">
        <f t="shared" si="426"/>
        <v>0</v>
      </c>
      <c r="O1552" s="115">
        <v>0</v>
      </c>
      <c r="P1552" s="104">
        <f t="shared" si="427"/>
        <v>0</v>
      </c>
      <c r="Q1552" s="115">
        <v>0</v>
      </c>
      <c r="R1552" s="104">
        <f t="shared" si="428"/>
        <v>0</v>
      </c>
      <c r="S1552" s="115">
        <v>0</v>
      </c>
      <c r="T1552" s="104">
        <f t="shared" si="429"/>
        <v>0</v>
      </c>
      <c r="U1552" s="115">
        <v>0</v>
      </c>
      <c r="V1552" s="104">
        <f t="shared" si="430"/>
        <v>0</v>
      </c>
      <c r="W1552" s="115">
        <v>0</v>
      </c>
      <c r="X1552" s="104">
        <f t="shared" si="431"/>
        <v>0</v>
      </c>
      <c r="Y1552" s="115">
        <v>0</v>
      </c>
      <c r="Z1552" s="104">
        <f t="shared" si="432"/>
        <v>0</v>
      </c>
      <c r="AA1552" s="115">
        <v>0</v>
      </c>
      <c r="AB1552" s="104">
        <f t="shared" si="433"/>
        <v>0</v>
      </c>
      <c r="AC1552" s="99">
        <f t="shared" si="435"/>
        <v>1.3640000000000001</v>
      </c>
      <c r="AD1552" s="104">
        <f t="shared" si="434"/>
        <v>4.1859622956504658</v>
      </c>
    </row>
    <row r="1553" spans="1:30" x14ac:dyDescent="0.2">
      <c r="A1553" s="101">
        <v>40267</v>
      </c>
      <c r="B1553" s="250" t="s">
        <v>144</v>
      </c>
      <c r="C1553" s="115">
        <v>0</v>
      </c>
      <c r="D1553" s="104">
        <f t="shared" si="422"/>
        <v>0</v>
      </c>
      <c r="E1553" s="115">
        <v>0</v>
      </c>
      <c r="F1553" s="104">
        <f t="shared" si="422"/>
        <v>0</v>
      </c>
      <c r="G1553" s="115">
        <v>0.82</v>
      </c>
      <c r="H1553" s="104">
        <f t="shared" si="423"/>
        <v>2.5164875970919223</v>
      </c>
      <c r="I1553" s="115">
        <v>0.91600000000000004</v>
      </c>
      <c r="J1553" s="104">
        <f t="shared" si="424"/>
        <v>2.8111007791904887</v>
      </c>
      <c r="K1553" s="115">
        <v>0</v>
      </c>
      <c r="L1553" s="104">
        <f t="shared" si="425"/>
        <v>0</v>
      </c>
      <c r="M1553" s="115">
        <v>0</v>
      </c>
      <c r="N1553" s="104">
        <f t="shared" si="426"/>
        <v>0</v>
      </c>
      <c r="O1553" s="115">
        <v>0</v>
      </c>
      <c r="P1553" s="104">
        <f t="shared" si="427"/>
        <v>0</v>
      </c>
      <c r="Q1553" s="115">
        <v>0</v>
      </c>
      <c r="R1553" s="104">
        <f t="shared" si="428"/>
        <v>0</v>
      </c>
      <c r="S1553" s="115">
        <v>0</v>
      </c>
      <c r="T1553" s="104">
        <f t="shared" si="429"/>
        <v>0</v>
      </c>
      <c r="U1553" s="115">
        <v>0</v>
      </c>
      <c r="V1553" s="104">
        <f t="shared" si="430"/>
        <v>0</v>
      </c>
      <c r="W1553" s="115">
        <v>0</v>
      </c>
      <c r="X1553" s="104">
        <f t="shared" si="431"/>
        <v>0</v>
      </c>
      <c r="Y1553" s="115">
        <v>0</v>
      </c>
      <c r="Z1553" s="104">
        <f t="shared" si="432"/>
        <v>0</v>
      </c>
      <c r="AA1553" s="115">
        <v>0</v>
      </c>
      <c r="AB1553" s="104">
        <f t="shared" si="433"/>
        <v>0</v>
      </c>
      <c r="AC1553" s="99">
        <f t="shared" si="435"/>
        <v>1.736</v>
      </c>
      <c r="AD1553" s="104">
        <f t="shared" si="434"/>
        <v>5.327588376282411</v>
      </c>
    </row>
    <row r="1554" spans="1:30" x14ac:dyDescent="0.2">
      <c r="A1554" s="101">
        <v>40268</v>
      </c>
      <c r="B1554" s="250" t="s">
        <v>145</v>
      </c>
      <c r="C1554" s="115">
        <v>0.66400000000000003</v>
      </c>
      <c r="D1554" s="104">
        <f t="shared" si="422"/>
        <v>2.0377411761817519</v>
      </c>
      <c r="E1554" s="115">
        <v>0</v>
      </c>
      <c r="F1554" s="104">
        <f t="shared" si="422"/>
        <v>0</v>
      </c>
      <c r="G1554" s="115">
        <v>0.67100000000000004</v>
      </c>
      <c r="H1554" s="104">
        <f t="shared" si="423"/>
        <v>2.0592233873764387</v>
      </c>
      <c r="I1554" s="115">
        <v>0.91500000000000004</v>
      </c>
      <c r="J1554" s="104">
        <f t="shared" si="424"/>
        <v>2.8080318918769622</v>
      </c>
      <c r="K1554" s="115">
        <v>0</v>
      </c>
      <c r="L1554" s="104">
        <f t="shared" si="425"/>
        <v>0</v>
      </c>
      <c r="M1554" s="115">
        <v>0</v>
      </c>
      <c r="N1554" s="104">
        <f t="shared" si="426"/>
        <v>0</v>
      </c>
      <c r="O1554" s="115">
        <v>0</v>
      </c>
      <c r="P1554" s="104">
        <f t="shared" si="427"/>
        <v>0</v>
      </c>
      <c r="Q1554" s="115">
        <v>0</v>
      </c>
      <c r="R1554" s="104">
        <f t="shared" si="428"/>
        <v>0</v>
      </c>
      <c r="S1554" s="115">
        <v>0</v>
      </c>
      <c r="T1554" s="104">
        <f t="shared" si="429"/>
        <v>0</v>
      </c>
      <c r="U1554" s="115">
        <v>0</v>
      </c>
      <c r="V1554" s="104">
        <f t="shared" si="430"/>
        <v>0</v>
      </c>
      <c r="W1554" s="115">
        <v>0</v>
      </c>
      <c r="X1554" s="104">
        <f t="shared" si="431"/>
        <v>0</v>
      </c>
      <c r="Y1554" s="115">
        <v>0</v>
      </c>
      <c r="Z1554" s="104">
        <f t="shared" si="432"/>
        <v>0</v>
      </c>
      <c r="AA1554" s="115">
        <v>0</v>
      </c>
      <c r="AB1554" s="104">
        <f t="shared" si="433"/>
        <v>0</v>
      </c>
      <c r="AC1554" s="99">
        <f t="shared" si="435"/>
        <v>2.25</v>
      </c>
      <c r="AD1554" s="104">
        <f t="shared" si="434"/>
        <v>6.9049964554351533</v>
      </c>
    </row>
    <row r="1555" spans="1:30" x14ac:dyDescent="0.2">
      <c r="A1555" s="101">
        <v>40269</v>
      </c>
      <c r="B1555" s="250" t="s">
        <v>146</v>
      </c>
      <c r="C1555" s="115">
        <v>0.50700000000000001</v>
      </c>
      <c r="D1555" s="104">
        <f t="shared" si="422"/>
        <v>1.5559258679580545</v>
      </c>
      <c r="E1555" s="115">
        <v>0</v>
      </c>
      <c r="F1555" s="104">
        <f t="shared" si="422"/>
        <v>0</v>
      </c>
      <c r="G1555" s="115">
        <v>0.60499999999999998</v>
      </c>
      <c r="H1555" s="104">
        <f t="shared" si="423"/>
        <v>1.8566768246836745</v>
      </c>
      <c r="I1555" s="115">
        <v>0.91400000000000003</v>
      </c>
      <c r="J1555" s="104">
        <f t="shared" si="424"/>
        <v>2.8049630045634353</v>
      </c>
      <c r="K1555" s="115">
        <v>0</v>
      </c>
      <c r="L1555" s="104">
        <f t="shared" si="425"/>
        <v>0</v>
      </c>
      <c r="M1555" s="115">
        <v>0</v>
      </c>
      <c r="N1555" s="104">
        <f t="shared" si="426"/>
        <v>0</v>
      </c>
      <c r="O1555" s="115">
        <v>0</v>
      </c>
      <c r="P1555" s="104">
        <f t="shared" si="427"/>
        <v>0</v>
      </c>
      <c r="Q1555" s="115">
        <v>0</v>
      </c>
      <c r="R1555" s="104">
        <f t="shared" si="428"/>
        <v>0</v>
      </c>
      <c r="S1555" s="115">
        <v>0</v>
      </c>
      <c r="T1555" s="104">
        <f t="shared" si="429"/>
        <v>0</v>
      </c>
      <c r="U1555" s="115">
        <v>0</v>
      </c>
      <c r="V1555" s="104">
        <f t="shared" si="430"/>
        <v>0</v>
      </c>
      <c r="W1555" s="115">
        <v>0</v>
      </c>
      <c r="X1555" s="104">
        <f t="shared" si="431"/>
        <v>0</v>
      </c>
      <c r="Y1555" s="115">
        <v>0</v>
      </c>
      <c r="Z1555" s="104">
        <f t="shared" si="432"/>
        <v>0</v>
      </c>
      <c r="AA1555" s="115">
        <v>0</v>
      </c>
      <c r="AB1555" s="104">
        <f t="shared" si="433"/>
        <v>0</v>
      </c>
      <c r="AC1555" s="99">
        <f t="shared" si="435"/>
        <v>2.0260000000000002</v>
      </c>
      <c r="AD1555" s="104">
        <f t="shared" si="434"/>
        <v>6.2175656972051652</v>
      </c>
    </row>
    <row r="1556" spans="1:30" x14ac:dyDescent="0.2">
      <c r="A1556" s="101">
        <v>40270</v>
      </c>
      <c r="B1556" s="250" t="s">
        <v>147</v>
      </c>
      <c r="C1556" s="115">
        <v>0.33600000000000002</v>
      </c>
      <c r="D1556" s="104">
        <f t="shared" si="422"/>
        <v>1.0311461373449828</v>
      </c>
      <c r="E1556" s="115">
        <v>0</v>
      </c>
      <c r="F1556" s="104">
        <f t="shared" si="422"/>
        <v>0</v>
      </c>
      <c r="G1556" s="115">
        <v>0.67100000000000004</v>
      </c>
      <c r="H1556" s="104">
        <f t="shared" si="423"/>
        <v>2.0592233873764387</v>
      </c>
      <c r="I1556" s="115">
        <v>0.91500000000000004</v>
      </c>
      <c r="J1556" s="104">
        <f t="shared" si="424"/>
        <v>2.8080318918769622</v>
      </c>
      <c r="K1556" s="115">
        <v>0</v>
      </c>
      <c r="L1556" s="104">
        <f t="shared" si="425"/>
        <v>0</v>
      </c>
      <c r="M1556" s="115">
        <v>0</v>
      </c>
      <c r="N1556" s="104">
        <f t="shared" si="426"/>
        <v>0</v>
      </c>
      <c r="O1556" s="115">
        <v>0</v>
      </c>
      <c r="P1556" s="104">
        <f t="shared" si="427"/>
        <v>0</v>
      </c>
      <c r="Q1556" s="115">
        <v>0</v>
      </c>
      <c r="R1556" s="104">
        <f t="shared" si="428"/>
        <v>0</v>
      </c>
      <c r="S1556" s="115">
        <v>0</v>
      </c>
      <c r="T1556" s="104">
        <f t="shared" si="429"/>
        <v>0</v>
      </c>
      <c r="U1556" s="115">
        <v>0</v>
      </c>
      <c r="V1556" s="104">
        <f t="shared" si="430"/>
        <v>0</v>
      </c>
      <c r="W1556" s="115">
        <v>0</v>
      </c>
      <c r="X1556" s="104">
        <f t="shared" si="431"/>
        <v>0</v>
      </c>
      <c r="Y1556" s="115">
        <v>0</v>
      </c>
      <c r="Z1556" s="104">
        <f t="shared" si="432"/>
        <v>0</v>
      </c>
      <c r="AA1556" s="115">
        <v>0</v>
      </c>
      <c r="AB1556" s="104">
        <f t="shared" si="433"/>
        <v>0</v>
      </c>
      <c r="AC1556" s="99">
        <f t="shared" si="435"/>
        <v>1.9220000000000002</v>
      </c>
      <c r="AD1556" s="104">
        <f t="shared" si="434"/>
        <v>5.8984014165983849</v>
      </c>
    </row>
    <row r="1557" spans="1:30" x14ac:dyDescent="0.2">
      <c r="A1557" s="101">
        <v>40271</v>
      </c>
      <c r="B1557" s="250" t="s">
        <v>148</v>
      </c>
      <c r="C1557" s="115">
        <v>0</v>
      </c>
      <c r="D1557" s="104">
        <f t="shared" si="422"/>
        <v>0</v>
      </c>
      <c r="E1557" s="115">
        <v>0</v>
      </c>
      <c r="F1557" s="104">
        <f t="shared" si="422"/>
        <v>0</v>
      </c>
      <c r="G1557" s="115">
        <v>0.65900000000000003</v>
      </c>
      <c r="H1557" s="104">
        <f t="shared" si="423"/>
        <v>2.022396739614118</v>
      </c>
      <c r="I1557" s="115">
        <v>0.91300000000000003</v>
      </c>
      <c r="J1557" s="104">
        <f t="shared" si="424"/>
        <v>2.8018941172499088</v>
      </c>
      <c r="K1557" s="115">
        <v>0</v>
      </c>
      <c r="L1557" s="104">
        <f t="shared" si="425"/>
        <v>0</v>
      </c>
      <c r="M1557" s="115">
        <v>0</v>
      </c>
      <c r="N1557" s="104">
        <f t="shared" si="426"/>
        <v>0</v>
      </c>
      <c r="O1557" s="115">
        <v>0</v>
      </c>
      <c r="P1557" s="104">
        <f t="shared" si="427"/>
        <v>0</v>
      </c>
      <c r="Q1557" s="115">
        <v>0</v>
      </c>
      <c r="R1557" s="104">
        <f t="shared" si="428"/>
        <v>0</v>
      </c>
      <c r="S1557" s="115">
        <v>0</v>
      </c>
      <c r="T1557" s="104">
        <f t="shared" si="429"/>
        <v>0</v>
      </c>
      <c r="U1557" s="115">
        <v>0</v>
      </c>
      <c r="V1557" s="104">
        <f t="shared" si="430"/>
        <v>0</v>
      </c>
      <c r="W1557" s="115">
        <v>0</v>
      </c>
      <c r="X1557" s="104">
        <f t="shared" si="431"/>
        <v>0</v>
      </c>
      <c r="Y1557" s="115">
        <v>0</v>
      </c>
      <c r="Z1557" s="104">
        <f t="shared" si="432"/>
        <v>0</v>
      </c>
      <c r="AA1557" s="115">
        <v>0</v>
      </c>
      <c r="AB1557" s="104">
        <f t="shared" si="433"/>
        <v>0</v>
      </c>
      <c r="AC1557" s="99">
        <f t="shared" si="435"/>
        <v>1.5720000000000001</v>
      </c>
      <c r="AD1557" s="104">
        <f t="shared" si="434"/>
        <v>4.8242908568640264</v>
      </c>
    </row>
    <row r="1558" spans="1:30" x14ac:dyDescent="0.2">
      <c r="A1558" s="101">
        <v>40272</v>
      </c>
      <c r="B1558" s="250" t="s">
        <v>149</v>
      </c>
      <c r="C1558" s="115">
        <v>0</v>
      </c>
      <c r="D1558" s="104">
        <f t="shared" si="422"/>
        <v>0</v>
      </c>
      <c r="E1558" s="115">
        <v>0</v>
      </c>
      <c r="F1558" s="104">
        <f t="shared" si="422"/>
        <v>0</v>
      </c>
      <c r="G1558" s="115">
        <v>0.29599999999999999</v>
      </c>
      <c r="H1558" s="104">
        <f t="shared" si="423"/>
        <v>0.90839064480391341</v>
      </c>
      <c r="I1558" s="115">
        <v>0.91300000000000003</v>
      </c>
      <c r="J1558" s="104">
        <f t="shared" si="424"/>
        <v>2.8018941172499088</v>
      </c>
      <c r="K1558" s="115">
        <v>0</v>
      </c>
      <c r="L1558" s="104">
        <f t="shared" si="425"/>
        <v>0</v>
      </c>
      <c r="M1558" s="115">
        <v>0</v>
      </c>
      <c r="N1558" s="104">
        <f t="shared" si="426"/>
        <v>0</v>
      </c>
      <c r="O1558" s="115">
        <v>0</v>
      </c>
      <c r="P1558" s="104">
        <f t="shared" si="427"/>
        <v>0</v>
      </c>
      <c r="Q1558" s="115">
        <v>0</v>
      </c>
      <c r="R1558" s="104">
        <f t="shared" si="428"/>
        <v>0</v>
      </c>
      <c r="S1558" s="115">
        <v>0</v>
      </c>
      <c r="T1558" s="104">
        <f t="shared" si="429"/>
        <v>0</v>
      </c>
      <c r="U1558" s="115">
        <v>0</v>
      </c>
      <c r="V1558" s="104">
        <f t="shared" si="430"/>
        <v>0</v>
      </c>
      <c r="W1558" s="115">
        <v>0</v>
      </c>
      <c r="X1558" s="104">
        <f t="shared" si="431"/>
        <v>0</v>
      </c>
      <c r="Y1558" s="115">
        <v>0</v>
      </c>
      <c r="Z1558" s="104">
        <f t="shared" si="432"/>
        <v>0</v>
      </c>
      <c r="AA1558" s="115">
        <v>0</v>
      </c>
      <c r="AB1558" s="104">
        <f t="shared" si="433"/>
        <v>0</v>
      </c>
      <c r="AC1558" s="99">
        <f t="shared" si="435"/>
        <v>1.2090000000000001</v>
      </c>
      <c r="AD1558" s="104">
        <f t="shared" si="434"/>
        <v>3.710284762053822</v>
      </c>
    </row>
    <row r="1559" spans="1:30" x14ac:dyDescent="0.2">
      <c r="A1559" s="101">
        <v>40273</v>
      </c>
      <c r="B1559" s="250" t="s">
        <v>150</v>
      </c>
      <c r="C1559" s="115">
        <v>0</v>
      </c>
      <c r="D1559" s="104">
        <f t="shared" si="422"/>
        <v>0</v>
      </c>
      <c r="E1559" s="115">
        <v>0</v>
      </c>
      <c r="F1559" s="104">
        <f t="shared" si="422"/>
        <v>0</v>
      </c>
      <c r="G1559" s="115">
        <v>0</v>
      </c>
      <c r="H1559" s="104">
        <f t="shared" si="423"/>
        <v>0</v>
      </c>
      <c r="I1559" s="115">
        <v>0.91500000000000004</v>
      </c>
      <c r="J1559" s="104">
        <f t="shared" si="424"/>
        <v>2.8080318918769622</v>
      </c>
      <c r="K1559" s="115">
        <v>0</v>
      </c>
      <c r="L1559" s="104">
        <f t="shared" si="425"/>
        <v>0</v>
      </c>
      <c r="M1559" s="115">
        <v>0</v>
      </c>
      <c r="N1559" s="104">
        <f t="shared" si="426"/>
        <v>0</v>
      </c>
      <c r="O1559" s="115">
        <v>0</v>
      </c>
      <c r="P1559" s="104">
        <f t="shared" si="427"/>
        <v>0</v>
      </c>
      <c r="Q1559" s="115">
        <v>0</v>
      </c>
      <c r="R1559" s="104">
        <f t="shared" si="428"/>
        <v>0</v>
      </c>
      <c r="S1559" s="115">
        <v>0</v>
      </c>
      <c r="T1559" s="104">
        <f t="shared" si="429"/>
        <v>0</v>
      </c>
      <c r="U1559" s="115">
        <v>0</v>
      </c>
      <c r="V1559" s="104">
        <f t="shared" si="430"/>
        <v>0</v>
      </c>
      <c r="W1559" s="115">
        <v>0</v>
      </c>
      <c r="X1559" s="104">
        <f t="shared" si="431"/>
        <v>0</v>
      </c>
      <c r="Y1559" s="115">
        <v>0</v>
      </c>
      <c r="Z1559" s="104">
        <f t="shared" si="432"/>
        <v>0</v>
      </c>
      <c r="AA1559" s="115">
        <v>0</v>
      </c>
      <c r="AB1559" s="104">
        <f t="shared" si="433"/>
        <v>0</v>
      </c>
      <c r="AC1559" s="99">
        <f t="shared" si="435"/>
        <v>0.91500000000000004</v>
      </c>
      <c r="AD1559" s="104">
        <f t="shared" si="434"/>
        <v>2.8080318918769622</v>
      </c>
    </row>
    <row r="1560" spans="1:30" x14ac:dyDescent="0.2">
      <c r="A1560" s="101">
        <v>40274</v>
      </c>
      <c r="B1560" s="250" t="s">
        <v>151</v>
      </c>
      <c r="C1560" s="115">
        <v>0</v>
      </c>
      <c r="D1560" s="104">
        <f t="shared" si="422"/>
        <v>0</v>
      </c>
      <c r="E1560" s="115">
        <v>0</v>
      </c>
      <c r="F1560" s="104">
        <f t="shared" si="422"/>
        <v>0</v>
      </c>
      <c r="G1560" s="115">
        <v>1.6439999999999999</v>
      </c>
      <c r="H1560" s="104">
        <f t="shared" si="423"/>
        <v>5.0452507434379514</v>
      </c>
      <c r="I1560" s="115">
        <v>0.91400000000000003</v>
      </c>
      <c r="J1560" s="104">
        <f t="shared" si="424"/>
        <v>2.8049630045634353</v>
      </c>
      <c r="K1560" s="115">
        <v>0</v>
      </c>
      <c r="L1560" s="104">
        <f t="shared" si="425"/>
        <v>0</v>
      </c>
      <c r="M1560" s="115">
        <v>0</v>
      </c>
      <c r="N1560" s="104">
        <f t="shared" si="426"/>
        <v>0</v>
      </c>
      <c r="O1560" s="115">
        <v>3.2000000000000001E-2</v>
      </c>
      <c r="P1560" s="104">
        <f t="shared" si="427"/>
        <v>9.820439403285551E-2</v>
      </c>
      <c r="Q1560" s="115">
        <v>0</v>
      </c>
      <c r="R1560" s="104">
        <f t="shared" si="428"/>
        <v>0</v>
      </c>
      <c r="S1560" s="115">
        <v>0</v>
      </c>
      <c r="T1560" s="104">
        <f t="shared" si="429"/>
        <v>0</v>
      </c>
      <c r="U1560" s="115">
        <v>0</v>
      </c>
      <c r="V1560" s="104">
        <f t="shared" si="430"/>
        <v>0</v>
      </c>
      <c r="W1560" s="115">
        <v>0</v>
      </c>
      <c r="X1560" s="104">
        <f t="shared" si="431"/>
        <v>0</v>
      </c>
      <c r="Y1560" s="115">
        <v>0</v>
      </c>
      <c r="Z1560" s="104">
        <f t="shared" si="432"/>
        <v>0</v>
      </c>
      <c r="AA1560" s="115">
        <v>0</v>
      </c>
      <c r="AB1560" s="104">
        <f t="shared" si="433"/>
        <v>0</v>
      </c>
      <c r="AC1560" s="99">
        <f t="shared" si="435"/>
        <v>2.59</v>
      </c>
      <c r="AD1560" s="104">
        <f t="shared" si="434"/>
        <v>7.9484181420342424</v>
      </c>
    </row>
    <row r="1561" spans="1:30" x14ac:dyDescent="0.2">
      <c r="A1561" s="101">
        <v>40275</v>
      </c>
      <c r="B1561" s="250" t="s">
        <v>152</v>
      </c>
      <c r="C1561" s="115">
        <v>0</v>
      </c>
      <c r="D1561" s="104">
        <f t="shared" si="422"/>
        <v>0</v>
      </c>
      <c r="E1561" s="115">
        <v>0</v>
      </c>
      <c r="F1561" s="104">
        <f t="shared" si="422"/>
        <v>0</v>
      </c>
      <c r="G1561" s="115">
        <v>0.64500000000000002</v>
      </c>
      <c r="H1561" s="104">
        <f t="shared" si="423"/>
        <v>1.9794323172247439</v>
      </c>
      <c r="I1561" s="115">
        <v>0.91300000000000003</v>
      </c>
      <c r="J1561" s="104">
        <f t="shared" si="424"/>
        <v>2.8018941172499088</v>
      </c>
      <c r="K1561" s="115">
        <v>0</v>
      </c>
      <c r="L1561" s="104">
        <f t="shared" si="425"/>
        <v>0</v>
      </c>
      <c r="M1561" s="115">
        <v>0</v>
      </c>
      <c r="N1561" s="104">
        <f t="shared" si="426"/>
        <v>0</v>
      </c>
      <c r="O1561" s="115">
        <v>0</v>
      </c>
      <c r="P1561" s="104">
        <f t="shared" si="427"/>
        <v>0</v>
      </c>
      <c r="Q1561" s="115">
        <v>0</v>
      </c>
      <c r="R1561" s="104">
        <f t="shared" si="428"/>
        <v>0</v>
      </c>
      <c r="S1561" s="115">
        <v>0</v>
      </c>
      <c r="T1561" s="104">
        <f t="shared" si="429"/>
        <v>0</v>
      </c>
      <c r="U1561" s="115">
        <v>0</v>
      </c>
      <c r="V1561" s="104">
        <f t="shared" si="430"/>
        <v>0</v>
      </c>
      <c r="W1561" s="115">
        <v>0</v>
      </c>
      <c r="X1561" s="104">
        <f t="shared" si="431"/>
        <v>0</v>
      </c>
      <c r="Y1561" s="115">
        <v>0</v>
      </c>
      <c r="Z1561" s="104">
        <f t="shared" si="432"/>
        <v>0</v>
      </c>
      <c r="AA1561" s="115">
        <v>0</v>
      </c>
      <c r="AB1561" s="104">
        <f t="shared" si="433"/>
        <v>0</v>
      </c>
      <c r="AC1561" s="99">
        <f t="shared" si="435"/>
        <v>1.5580000000000001</v>
      </c>
      <c r="AD1561" s="104">
        <f t="shared" si="434"/>
        <v>4.7813264344746527</v>
      </c>
    </row>
    <row r="1562" spans="1:30" x14ac:dyDescent="0.2">
      <c r="A1562" s="101">
        <v>40276</v>
      </c>
      <c r="B1562" s="250" t="s">
        <v>153</v>
      </c>
      <c r="C1562" s="115">
        <v>0</v>
      </c>
      <c r="D1562" s="104">
        <f t="shared" si="422"/>
        <v>0</v>
      </c>
      <c r="E1562" s="115">
        <v>0</v>
      </c>
      <c r="F1562" s="104">
        <f t="shared" si="422"/>
        <v>0</v>
      </c>
      <c r="G1562" s="115">
        <v>0.64600000000000002</v>
      </c>
      <c r="H1562" s="104">
        <f t="shared" si="423"/>
        <v>1.9825012045382706</v>
      </c>
      <c r="I1562" s="115">
        <v>0.91400000000000003</v>
      </c>
      <c r="J1562" s="104">
        <f t="shared" si="424"/>
        <v>2.8049630045634353</v>
      </c>
      <c r="K1562" s="115">
        <v>0</v>
      </c>
      <c r="L1562" s="104">
        <f t="shared" si="425"/>
        <v>0</v>
      </c>
      <c r="M1562" s="115">
        <v>0</v>
      </c>
      <c r="N1562" s="104">
        <f t="shared" si="426"/>
        <v>0</v>
      </c>
      <c r="O1562" s="115">
        <v>0</v>
      </c>
      <c r="P1562" s="104">
        <f t="shared" si="427"/>
        <v>0</v>
      </c>
      <c r="Q1562" s="115">
        <v>0</v>
      </c>
      <c r="R1562" s="104">
        <f t="shared" si="428"/>
        <v>0</v>
      </c>
      <c r="S1562" s="115">
        <v>0</v>
      </c>
      <c r="T1562" s="104">
        <f t="shared" si="429"/>
        <v>0</v>
      </c>
      <c r="U1562" s="115">
        <v>0</v>
      </c>
      <c r="V1562" s="104">
        <f t="shared" si="430"/>
        <v>0</v>
      </c>
      <c r="W1562" s="115">
        <v>0</v>
      </c>
      <c r="X1562" s="104">
        <f t="shared" si="431"/>
        <v>0</v>
      </c>
      <c r="Y1562" s="115">
        <v>0</v>
      </c>
      <c r="Z1562" s="104">
        <f t="shared" si="432"/>
        <v>0</v>
      </c>
      <c r="AA1562" s="115">
        <v>0</v>
      </c>
      <c r="AB1562" s="104">
        <f t="shared" si="433"/>
        <v>0</v>
      </c>
      <c r="AC1562" s="99">
        <f t="shared" si="435"/>
        <v>1.56</v>
      </c>
      <c r="AD1562" s="104">
        <f t="shared" si="434"/>
        <v>4.7874642091017057</v>
      </c>
    </row>
    <row r="1563" spans="1:30" x14ac:dyDescent="0.2">
      <c r="A1563" s="101">
        <v>40277</v>
      </c>
      <c r="B1563" s="250" t="s">
        <v>154</v>
      </c>
      <c r="C1563" s="115">
        <v>0</v>
      </c>
      <c r="D1563" s="104">
        <f t="shared" si="422"/>
        <v>0</v>
      </c>
      <c r="E1563" s="115">
        <v>0</v>
      </c>
      <c r="F1563" s="104">
        <f t="shared" si="422"/>
        <v>0</v>
      </c>
      <c r="G1563" s="115">
        <v>0.64700000000000002</v>
      </c>
      <c r="H1563" s="104">
        <f t="shared" si="423"/>
        <v>1.9855700918517973</v>
      </c>
      <c r="I1563" s="115">
        <v>0.91500000000000004</v>
      </c>
      <c r="J1563" s="104">
        <f t="shared" si="424"/>
        <v>2.8080318918769622</v>
      </c>
      <c r="K1563" s="115">
        <v>0</v>
      </c>
      <c r="L1563" s="104">
        <f t="shared" si="425"/>
        <v>0</v>
      </c>
      <c r="M1563" s="115">
        <v>0</v>
      </c>
      <c r="N1563" s="104">
        <f t="shared" si="426"/>
        <v>0</v>
      </c>
      <c r="O1563" s="115">
        <v>0</v>
      </c>
      <c r="P1563" s="104">
        <f t="shared" si="427"/>
        <v>0</v>
      </c>
      <c r="Q1563" s="115">
        <v>0</v>
      </c>
      <c r="R1563" s="104">
        <f t="shared" si="428"/>
        <v>0</v>
      </c>
      <c r="S1563" s="115">
        <v>0</v>
      </c>
      <c r="T1563" s="104">
        <f t="shared" si="429"/>
        <v>0</v>
      </c>
      <c r="U1563" s="115">
        <v>0</v>
      </c>
      <c r="V1563" s="104">
        <f t="shared" si="430"/>
        <v>0</v>
      </c>
      <c r="W1563" s="115">
        <v>0</v>
      </c>
      <c r="X1563" s="104">
        <f t="shared" si="431"/>
        <v>0</v>
      </c>
      <c r="Y1563" s="115">
        <v>0</v>
      </c>
      <c r="Z1563" s="104">
        <f t="shared" si="432"/>
        <v>0</v>
      </c>
      <c r="AA1563" s="115">
        <v>0</v>
      </c>
      <c r="AB1563" s="104">
        <f t="shared" si="433"/>
        <v>0</v>
      </c>
      <c r="AC1563" s="99">
        <f t="shared" si="435"/>
        <v>1.5620000000000001</v>
      </c>
      <c r="AD1563" s="104">
        <f t="shared" si="434"/>
        <v>4.7936019837287596</v>
      </c>
    </row>
    <row r="1564" spans="1:30" x14ac:dyDescent="0.2">
      <c r="A1564" s="101">
        <v>40278</v>
      </c>
      <c r="B1564" s="250" t="s">
        <v>155</v>
      </c>
      <c r="C1564" s="115">
        <v>0</v>
      </c>
      <c r="D1564" s="104">
        <f t="shared" si="422"/>
        <v>0</v>
      </c>
      <c r="E1564" s="115">
        <v>0</v>
      </c>
      <c r="F1564" s="104">
        <f t="shared" si="422"/>
        <v>0</v>
      </c>
      <c r="G1564" s="115">
        <v>0.64700000000000002</v>
      </c>
      <c r="H1564" s="104">
        <f t="shared" si="423"/>
        <v>1.9855700918517973</v>
      </c>
      <c r="I1564" s="115">
        <v>0.91400000000000003</v>
      </c>
      <c r="J1564" s="104">
        <f t="shared" si="424"/>
        <v>2.8049630045634353</v>
      </c>
      <c r="K1564" s="115">
        <v>0</v>
      </c>
      <c r="L1564" s="104">
        <f t="shared" si="425"/>
        <v>0</v>
      </c>
      <c r="M1564" s="115">
        <v>0</v>
      </c>
      <c r="N1564" s="104">
        <f t="shared" si="426"/>
        <v>0</v>
      </c>
      <c r="O1564" s="115">
        <v>0</v>
      </c>
      <c r="P1564" s="104">
        <f t="shared" si="427"/>
        <v>0</v>
      </c>
      <c r="Q1564" s="115">
        <v>0</v>
      </c>
      <c r="R1564" s="104">
        <f t="shared" si="428"/>
        <v>0</v>
      </c>
      <c r="S1564" s="115">
        <v>0</v>
      </c>
      <c r="T1564" s="104">
        <f t="shared" si="429"/>
        <v>0</v>
      </c>
      <c r="U1564" s="115">
        <v>0</v>
      </c>
      <c r="V1564" s="104">
        <f t="shared" si="430"/>
        <v>0</v>
      </c>
      <c r="W1564" s="115">
        <v>0</v>
      </c>
      <c r="X1564" s="104">
        <f t="shared" si="431"/>
        <v>0</v>
      </c>
      <c r="Y1564" s="115">
        <v>0</v>
      </c>
      <c r="Z1564" s="104">
        <f t="shared" si="432"/>
        <v>0</v>
      </c>
      <c r="AA1564" s="115">
        <v>0</v>
      </c>
      <c r="AB1564" s="104">
        <f t="shared" si="433"/>
        <v>0</v>
      </c>
      <c r="AC1564" s="99">
        <f t="shared" si="435"/>
        <v>1.5609999999999999</v>
      </c>
      <c r="AD1564" s="104">
        <f t="shared" si="434"/>
        <v>4.7905330964152331</v>
      </c>
    </row>
    <row r="1565" spans="1:30" x14ac:dyDescent="0.2">
      <c r="A1565" s="101">
        <v>40279</v>
      </c>
      <c r="B1565" s="250" t="s">
        <v>156</v>
      </c>
      <c r="C1565" s="115">
        <v>0</v>
      </c>
      <c r="D1565" s="104">
        <f t="shared" si="422"/>
        <v>0</v>
      </c>
      <c r="E1565" s="115">
        <v>0</v>
      </c>
      <c r="F1565" s="104">
        <f t="shared" si="422"/>
        <v>0</v>
      </c>
      <c r="G1565" s="115">
        <v>0.64700000000000002</v>
      </c>
      <c r="H1565" s="104">
        <f t="shared" si="423"/>
        <v>1.9855700918517973</v>
      </c>
      <c r="I1565" s="115">
        <v>0.91500000000000004</v>
      </c>
      <c r="J1565" s="104">
        <f t="shared" si="424"/>
        <v>2.8080318918769622</v>
      </c>
      <c r="K1565" s="115">
        <v>0</v>
      </c>
      <c r="L1565" s="104">
        <f t="shared" si="425"/>
        <v>0</v>
      </c>
      <c r="M1565" s="115">
        <v>0</v>
      </c>
      <c r="N1565" s="104">
        <f t="shared" si="426"/>
        <v>0</v>
      </c>
      <c r="O1565" s="115">
        <v>0</v>
      </c>
      <c r="P1565" s="104">
        <f t="shared" si="427"/>
        <v>0</v>
      </c>
      <c r="Q1565" s="115">
        <v>0</v>
      </c>
      <c r="R1565" s="104">
        <f t="shared" si="428"/>
        <v>0</v>
      </c>
      <c r="S1565" s="115">
        <v>0</v>
      </c>
      <c r="T1565" s="104">
        <f t="shared" si="429"/>
        <v>0</v>
      </c>
      <c r="U1565" s="115">
        <v>0</v>
      </c>
      <c r="V1565" s="104">
        <f t="shared" si="430"/>
        <v>0</v>
      </c>
      <c r="W1565" s="115">
        <v>0</v>
      </c>
      <c r="X1565" s="104">
        <f t="shared" si="431"/>
        <v>0</v>
      </c>
      <c r="Y1565" s="115">
        <v>0</v>
      </c>
      <c r="Z1565" s="104">
        <f t="shared" si="432"/>
        <v>0</v>
      </c>
      <c r="AA1565" s="115">
        <v>0</v>
      </c>
      <c r="AB1565" s="104">
        <f t="shared" si="433"/>
        <v>0</v>
      </c>
      <c r="AC1565" s="99">
        <f t="shared" si="435"/>
        <v>1.5620000000000001</v>
      </c>
      <c r="AD1565" s="104">
        <f t="shared" si="434"/>
        <v>4.7936019837287596</v>
      </c>
    </row>
    <row r="1566" spans="1:30" x14ac:dyDescent="0.2">
      <c r="A1566" s="101">
        <v>40280</v>
      </c>
      <c r="B1566" s="250" t="s">
        <v>157</v>
      </c>
      <c r="C1566" s="115">
        <v>0</v>
      </c>
      <c r="D1566" s="104">
        <f t="shared" si="422"/>
        <v>0</v>
      </c>
      <c r="E1566" s="115">
        <v>0</v>
      </c>
      <c r="F1566" s="104">
        <f t="shared" si="422"/>
        <v>0</v>
      </c>
      <c r="G1566" s="115">
        <v>0.64700000000000002</v>
      </c>
      <c r="H1566" s="104">
        <f t="shared" si="423"/>
        <v>1.9855700918517973</v>
      </c>
      <c r="I1566" s="115">
        <v>0.91500000000000004</v>
      </c>
      <c r="J1566" s="104">
        <f t="shared" si="424"/>
        <v>2.8080318918769622</v>
      </c>
      <c r="K1566" s="115">
        <v>0</v>
      </c>
      <c r="L1566" s="104">
        <f t="shared" si="425"/>
        <v>0</v>
      </c>
      <c r="M1566" s="115">
        <v>0</v>
      </c>
      <c r="N1566" s="104">
        <f t="shared" si="426"/>
        <v>0</v>
      </c>
      <c r="O1566" s="115">
        <v>0</v>
      </c>
      <c r="P1566" s="104">
        <f t="shared" si="427"/>
        <v>0</v>
      </c>
      <c r="Q1566" s="115">
        <v>0</v>
      </c>
      <c r="R1566" s="104">
        <f t="shared" si="428"/>
        <v>0</v>
      </c>
      <c r="S1566" s="115">
        <v>0</v>
      </c>
      <c r="T1566" s="104">
        <f t="shared" si="429"/>
        <v>0</v>
      </c>
      <c r="U1566" s="115">
        <v>0</v>
      </c>
      <c r="V1566" s="104">
        <f t="shared" si="430"/>
        <v>0</v>
      </c>
      <c r="W1566" s="115">
        <v>0</v>
      </c>
      <c r="X1566" s="104">
        <f t="shared" si="431"/>
        <v>0</v>
      </c>
      <c r="Y1566" s="115">
        <v>0</v>
      </c>
      <c r="Z1566" s="104">
        <f t="shared" si="432"/>
        <v>0</v>
      </c>
      <c r="AA1566" s="115">
        <v>0</v>
      </c>
      <c r="AB1566" s="104">
        <f t="shared" si="433"/>
        <v>0</v>
      </c>
      <c r="AC1566" s="99">
        <f t="shared" si="435"/>
        <v>1.5620000000000001</v>
      </c>
      <c r="AD1566" s="104">
        <f t="shared" si="434"/>
        <v>4.7936019837287596</v>
      </c>
    </row>
    <row r="1567" spans="1:30" x14ac:dyDescent="0.2">
      <c r="A1567" s="101">
        <v>40281</v>
      </c>
      <c r="B1567" s="250" t="s">
        <v>158</v>
      </c>
      <c r="C1567" s="115">
        <v>0</v>
      </c>
      <c r="D1567" s="104">
        <f t="shared" si="422"/>
        <v>0</v>
      </c>
      <c r="E1567" s="115">
        <v>0</v>
      </c>
      <c r="F1567" s="104">
        <f t="shared" si="422"/>
        <v>0</v>
      </c>
      <c r="G1567" s="115">
        <v>0.64800000000000002</v>
      </c>
      <c r="H1567" s="104">
        <f t="shared" si="423"/>
        <v>1.9886389791653241</v>
      </c>
      <c r="I1567" s="115">
        <v>0.91600000000000004</v>
      </c>
      <c r="J1567" s="104">
        <f t="shared" si="424"/>
        <v>2.8111007791904887</v>
      </c>
      <c r="K1567" s="115">
        <v>0</v>
      </c>
      <c r="L1567" s="104">
        <f t="shared" si="425"/>
        <v>0</v>
      </c>
      <c r="M1567" s="115">
        <v>0</v>
      </c>
      <c r="N1567" s="104">
        <f t="shared" si="426"/>
        <v>0</v>
      </c>
      <c r="O1567" s="115">
        <v>0</v>
      </c>
      <c r="P1567" s="104">
        <f t="shared" si="427"/>
        <v>0</v>
      </c>
      <c r="Q1567" s="115">
        <v>0</v>
      </c>
      <c r="R1567" s="104">
        <f t="shared" si="428"/>
        <v>0</v>
      </c>
      <c r="S1567" s="115">
        <v>0</v>
      </c>
      <c r="T1567" s="104">
        <f t="shared" si="429"/>
        <v>0</v>
      </c>
      <c r="U1567" s="115">
        <v>0</v>
      </c>
      <c r="V1567" s="104">
        <f t="shared" si="430"/>
        <v>0</v>
      </c>
      <c r="W1567" s="115">
        <v>0</v>
      </c>
      <c r="X1567" s="104">
        <f t="shared" si="431"/>
        <v>0</v>
      </c>
      <c r="Y1567" s="115">
        <v>0</v>
      </c>
      <c r="Z1567" s="104">
        <f t="shared" si="432"/>
        <v>0</v>
      </c>
      <c r="AA1567" s="115">
        <v>0</v>
      </c>
      <c r="AB1567" s="104">
        <f t="shared" si="433"/>
        <v>0</v>
      </c>
      <c r="AC1567" s="99">
        <f t="shared" si="435"/>
        <v>1.5640000000000001</v>
      </c>
      <c r="AD1567" s="104">
        <f t="shared" si="434"/>
        <v>4.7997397583558126</v>
      </c>
    </row>
    <row r="1568" spans="1:30" x14ac:dyDescent="0.2">
      <c r="A1568" s="101">
        <v>40282</v>
      </c>
      <c r="B1568" s="250" t="s">
        <v>159</v>
      </c>
      <c r="C1568" s="115">
        <v>0</v>
      </c>
      <c r="D1568" s="104">
        <f t="shared" si="422"/>
        <v>0</v>
      </c>
      <c r="E1568" s="115">
        <v>0</v>
      </c>
      <c r="F1568" s="104">
        <f t="shared" si="422"/>
        <v>0</v>
      </c>
      <c r="G1568" s="115">
        <v>0.64900000000000002</v>
      </c>
      <c r="H1568" s="104">
        <f t="shared" ref="H1568:H1599" si="436">G1568*1000000/325851</f>
        <v>1.9917078664788508</v>
      </c>
      <c r="I1568" s="115">
        <v>0.91600000000000004</v>
      </c>
      <c r="J1568" s="104">
        <f t="shared" ref="J1568:J1599" si="437">I1568*1000000/325851</f>
        <v>2.8111007791904887</v>
      </c>
      <c r="K1568" s="115">
        <v>0</v>
      </c>
      <c r="L1568" s="104">
        <f t="shared" ref="L1568:L1599" si="438">K1568*1000000/325851</f>
        <v>0</v>
      </c>
      <c r="M1568" s="115">
        <v>0</v>
      </c>
      <c r="N1568" s="104">
        <f t="shared" ref="N1568:N1599" si="439">M1568*1000000/325851</f>
        <v>0</v>
      </c>
      <c r="O1568" s="115">
        <v>0</v>
      </c>
      <c r="P1568" s="104">
        <f t="shared" ref="P1568:P1599" si="440">O1568*1000000/325851</f>
        <v>0</v>
      </c>
      <c r="Q1568" s="115">
        <v>0</v>
      </c>
      <c r="R1568" s="104">
        <f t="shared" ref="R1568:R1599" si="441">Q1568*1000000/325851</f>
        <v>0</v>
      </c>
      <c r="S1568" s="115">
        <v>0</v>
      </c>
      <c r="T1568" s="104">
        <f t="shared" ref="T1568:T1599" si="442">S1568*1000000/325851</f>
        <v>0</v>
      </c>
      <c r="U1568" s="115">
        <v>0</v>
      </c>
      <c r="V1568" s="104">
        <f t="shared" ref="V1568:V1599" si="443">U1568*1000000/325851</f>
        <v>0</v>
      </c>
      <c r="W1568" s="115">
        <v>0</v>
      </c>
      <c r="X1568" s="104">
        <f t="shared" ref="X1568:X1599" si="444">W1568*1000000/325851</f>
        <v>0</v>
      </c>
      <c r="Y1568" s="115">
        <v>0</v>
      </c>
      <c r="Z1568" s="104">
        <f t="shared" ref="Z1568:Z1599" si="445">Y1568*1000000/325851</f>
        <v>0</v>
      </c>
      <c r="AA1568" s="115">
        <v>0</v>
      </c>
      <c r="AB1568" s="104">
        <f t="shared" ref="AB1568:AB1599" si="446">AA1568*1000000/325851</f>
        <v>0</v>
      </c>
      <c r="AC1568" s="99">
        <f t="shared" si="435"/>
        <v>1.5649999999999999</v>
      </c>
      <c r="AD1568" s="104">
        <f t="shared" ref="AD1568:AD1599" si="447">AC1568*1000000/325851</f>
        <v>4.80280864566934</v>
      </c>
    </row>
    <row r="1569" spans="1:30" x14ac:dyDescent="0.2">
      <c r="A1569" s="101">
        <v>40283</v>
      </c>
      <c r="B1569" s="250" t="s">
        <v>160</v>
      </c>
      <c r="C1569" s="115">
        <v>0</v>
      </c>
      <c r="D1569" s="104">
        <f t="shared" si="422"/>
        <v>0</v>
      </c>
      <c r="E1569" s="115">
        <v>0</v>
      </c>
      <c r="F1569" s="104">
        <f t="shared" si="422"/>
        <v>0</v>
      </c>
      <c r="G1569" s="115">
        <v>0.64800000000000002</v>
      </c>
      <c r="H1569" s="104">
        <f t="shared" si="436"/>
        <v>1.9886389791653241</v>
      </c>
      <c r="I1569" s="115">
        <v>0.91500000000000004</v>
      </c>
      <c r="J1569" s="104">
        <f t="shared" si="437"/>
        <v>2.8080318918769622</v>
      </c>
      <c r="K1569" s="115">
        <v>0</v>
      </c>
      <c r="L1569" s="104">
        <f t="shared" si="438"/>
        <v>0</v>
      </c>
      <c r="M1569" s="115">
        <v>0</v>
      </c>
      <c r="N1569" s="104">
        <f t="shared" si="439"/>
        <v>0</v>
      </c>
      <c r="O1569" s="115">
        <v>0</v>
      </c>
      <c r="P1569" s="104">
        <f t="shared" si="440"/>
        <v>0</v>
      </c>
      <c r="Q1569" s="115">
        <v>0</v>
      </c>
      <c r="R1569" s="104">
        <f t="shared" si="441"/>
        <v>0</v>
      </c>
      <c r="S1569" s="115">
        <v>0</v>
      </c>
      <c r="T1569" s="104">
        <f t="shared" si="442"/>
        <v>0</v>
      </c>
      <c r="U1569" s="115">
        <v>0</v>
      </c>
      <c r="V1569" s="104">
        <f t="shared" si="443"/>
        <v>0</v>
      </c>
      <c r="W1569" s="115">
        <v>0</v>
      </c>
      <c r="X1569" s="104">
        <f t="shared" si="444"/>
        <v>0</v>
      </c>
      <c r="Y1569" s="115">
        <v>0</v>
      </c>
      <c r="Z1569" s="104">
        <f t="shared" si="445"/>
        <v>0</v>
      </c>
      <c r="AA1569" s="115">
        <v>0</v>
      </c>
      <c r="AB1569" s="104">
        <f t="shared" si="446"/>
        <v>0</v>
      </c>
      <c r="AC1569" s="99">
        <f t="shared" si="435"/>
        <v>1.5630000000000002</v>
      </c>
      <c r="AD1569" s="104">
        <f t="shared" si="447"/>
        <v>4.796670871042287</v>
      </c>
    </row>
    <row r="1570" spans="1:30" x14ac:dyDescent="0.2">
      <c r="A1570" s="101">
        <v>40284</v>
      </c>
      <c r="B1570" s="250" t="s">
        <v>161</v>
      </c>
      <c r="C1570" s="115">
        <v>0</v>
      </c>
      <c r="D1570" s="104">
        <f t="shared" si="422"/>
        <v>0</v>
      </c>
      <c r="E1570" s="115">
        <v>0</v>
      </c>
      <c r="F1570" s="104">
        <f t="shared" si="422"/>
        <v>0</v>
      </c>
      <c r="G1570" s="115">
        <v>0.64600000000000002</v>
      </c>
      <c r="H1570" s="104">
        <f t="shared" si="436"/>
        <v>1.9825012045382706</v>
      </c>
      <c r="I1570" s="115">
        <v>0.91100000000000003</v>
      </c>
      <c r="J1570" s="104">
        <f t="shared" si="437"/>
        <v>2.7957563426228553</v>
      </c>
      <c r="K1570" s="115">
        <v>0</v>
      </c>
      <c r="L1570" s="104">
        <f t="shared" si="438"/>
        <v>0</v>
      </c>
      <c r="M1570" s="115">
        <v>1.056</v>
      </c>
      <c r="N1570" s="104">
        <f t="shared" si="439"/>
        <v>3.240745003084232</v>
      </c>
      <c r="O1570" s="115">
        <v>0</v>
      </c>
      <c r="P1570" s="104">
        <f t="shared" si="440"/>
        <v>0</v>
      </c>
      <c r="Q1570" s="115">
        <v>0</v>
      </c>
      <c r="R1570" s="104">
        <f t="shared" si="441"/>
        <v>0</v>
      </c>
      <c r="S1570" s="115">
        <v>0</v>
      </c>
      <c r="T1570" s="104">
        <f t="shared" si="442"/>
        <v>0</v>
      </c>
      <c r="U1570" s="115">
        <v>0</v>
      </c>
      <c r="V1570" s="104">
        <f t="shared" si="443"/>
        <v>0</v>
      </c>
      <c r="W1570" s="115">
        <v>0</v>
      </c>
      <c r="X1570" s="104">
        <f t="shared" si="444"/>
        <v>0</v>
      </c>
      <c r="Y1570" s="115">
        <v>0</v>
      </c>
      <c r="Z1570" s="104">
        <f t="shared" si="445"/>
        <v>0</v>
      </c>
      <c r="AA1570" s="115">
        <v>0</v>
      </c>
      <c r="AB1570" s="104">
        <f t="shared" si="446"/>
        <v>0</v>
      </c>
      <c r="AC1570" s="99">
        <f t="shared" si="435"/>
        <v>2.613</v>
      </c>
      <c r="AD1570" s="104">
        <f t="shared" si="447"/>
        <v>8.0190025502453572</v>
      </c>
    </row>
    <row r="1571" spans="1:30" x14ac:dyDescent="0.2">
      <c r="A1571" s="101">
        <v>40285</v>
      </c>
      <c r="B1571" s="250" t="s">
        <v>162</v>
      </c>
      <c r="C1571" s="115">
        <v>0</v>
      </c>
      <c r="D1571" s="104">
        <f t="shared" si="422"/>
        <v>0</v>
      </c>
      <c r="E1571" s="115">
        <v>0</v>
      </c>
      <c r="F1571" s="104">
        <f t="shared" si="422"/>
        <v>0</v>
      </c>
      <c r="G1571" s="115">
        <v>0.64700000000000002</v>
      </c>
      <c r="H1571" s="104">
        <f t="shared" si="436"/>
        <v>1.9855700918517973</v>
      </c>
      <c r="I1571" s="115">
        <v>0.88700000000000001</v>
      </c>
      <c r="J1571" s="104">
        <f t="shared" si="437"/>
        <v>2.7221030470982135</v>
      </c>
      <c r="K1571" s="115">
        <v>0</v>
      </c>
      <c r="L1571" s="104">
        <f t="shared" si="438"/>
        <v>0</v>
      </c>
      <c r="M1571" s="115">
        <v>1.502</v>
      </c>
      <c r="N1571" s="104">
        <f t="shared" si="439"/>
        <v>4.6094687449171552</v>
      </c>
      <c r="O1571" s="115">
        <v>0</v>
      </c>
      <c r="P1571" s="104">
        <f t="shared" si="440"/>
        <v>0</v>
      </c>
      <c r="Q1571" s="115">
        <v>0</v>
      </c>
      <c r="R1571" s="104">
        <f t="shared" si="441"/>
        <v>0</v>
      </c>
      <c r="S1571" s="115">
        <v>0</v>
      </c>
      <c r="T1571" s="104">
        <f t="shared" si="442"/>
        <v>0</v>
      </c>
      <c r="U1571" s="115">
        <v>0</v>
      </c>
      <c r="V1571" s="104">
        <f t="shared" si="443"/>
        <v>0</v>
      </c>
      <c r="W1571" s="115">
        <v>0</v>
      </c>
      <c r="X1571" s="104">
        <f t="shared" si="444"/>
        <v>0</v>
      </c>
      <c r="Y1571" s="115">
        <v>0</v>
      </c>
      <c r="Z1571" s="104">
        <f t="shared" si="445"/>
        <v>0</v>
      </c>
      <c r="AA1571" s="115">
        <v>0</v>
      </c>
      <c r="AB1571" s="104">
        <f t="shared" si="446"/>
        <v>0</v>
      </c>
      <c r="AC1571" s="99">
        <f t="shared" si="435"/>
        <v>3.036</v>
      </c>
      <c r="AD1571" s="104">
        <f t="shared" si="447"/>
        <v>9.3171418838671656</v>
      </c>
    </row>
    <row r="1572" spans="1:30" x14ac:dyDescent="0.2">
      <c r="A1572" s="101">
        <v>40286</v>
      </c>
      <c r="B1572" s="250" t="s">
        <v>163</v>
      </c>
      <c r="C1572" s="115">
        <v>0</v>
      </c>
      <c r="D1572" s="104">
        <f t="shared" si="422"/>
        <v>0</v>
      </c>
      <c r="E1572" s="115">
        <v>0</v>
      </c>
      <c r="F1572" s="104">
        <f t="shared" si="422"/>
        <v>0</v>
      </c>
      <c r="G1572" s="115">
        <v>0.64400000000000002</v>
      </c>
      <c r="H1572" s="104">
        <f t="shared" si="436"/>
        <v>1.9763634299112172</v>
      </c>
      <c r="I1572" s="115">
        <v>0.871</v>
      </c>
      <c r="J1572" s="104">
        <f t="shared" si="437"/>
        <v>2.6730008500817859</v>
      </c>
      <c r="K1572" s="115">
        <v>0</v>
      </c>
      <c r="L1572" s="104">
        <f t="shared" si="438"/>
        <v>0</v>
      </c>
      <c r="M1572" s="115">
        <v>1.472</v>
      </c>
      <c r="N1572" s="104">
        <f t="shared" si="439"/>
        <v>4.517402125511353</v>
      </c>
      <c r="O1572" s="115">
        <v>0</v>
      </c>
      <c r="P1572" s="104">
        <f t="shared" si="440"/>
        <v>0</v>
      </c>
      <c r="Q1572" s="115">
        <v>0</v>
      </c>
      <c r="R1572" s="104">
        <f t="shared" si="441"/>
        <v>0</v>
      </c>
      <c r="S1572" s="115">
        <v>0</v>
      </c>
      <c r="T1572" s="104">
        <f t="shared" si="442"/>
        <v>0</v>
      </c>
      <c r="U1572" s="115">
        <v>0</v>
      </c>
      <c r="V1572" s="104">
        <f t="shared" si="443"/>
        <v>0</v>
      </c>
      <c r="W1572" s="115">
        <v>0</v>
      </c>
      <c r="X1572" s="104">
        <f t="shared" si="444"/>
        <v>0</v>
      </c>
      <c r="Y1572" s="115">
        <v>0</v>
      </c>
      <c r="Z1572" s="104">
        <f t="shared" si="445"/>
        <v>0</v>
      </c>
      <c r="AA1572" s="115">
        <v>0</v>
      </c>
      <c r="AB1572" s="104">
        <f t="shared" si="446"/>
        <v>0</v>
      </c>
      <c r="AC1572" s="99">
        <f t="shared" si="435"/>
        <v>2.9870000000000001</v>
      </c>
      <c r="AD1572" s="104">
        <f t="shared" si="447"/>
        <v>9.1667664055043563</v>
      </c>
    </row>
    <row r="1573" spans="1:30" x14ac:dyDescent="0.2">
      <c r="A1573" s="101">
        <v>40287</v>
      </c>
      <c r="B1573" s="250" t="s">
        <v>164</v>
      </c>
      <c r="C1573" s="115">
        <v>0</v>
      </c>
      <c r="D1573" s="104">
        <f t="shared" si="422"/>
        <v>0</v>
      </c>
      <c r="E1573" s="115">
        <v>0</v>
      </c>
      <c r="F1573" s="104">
        <f t="shared" si="422"/>
        <v>0</v>
      </c>
      <c r="G1573" s="115">
        <v>0.64100000000000001</v>
      </c>
      <c r="H1573" s="104">
        <f t="shared" si="436"/>
        <v>1.967156767970637</v>
      </c>
      <c r="I1573" s="115">
        <v>0.86299999999999999</v>
      </c>
      <c r="J1573" s="104">
        <f t="shared" si="437"/>
        <v>2.6484497515735721</v>
      </c>
      <c r="K1573" s="115">
        <v>0</v>
      </c>
      <c r="L1573" s="104">
        <f t="shared" si="438"/>
        <v>0</v>
      </c>
      <c r="M1573" s="115">
        <v>0.42199999999999999</v>
      </c>
      <c r="N1573" s="104">
        <f t="shared" si="439"/>
        <v>1.2950704463082821</v>
      </c>
      <c r="O1573" s="115">
        <v>0</v>
      </c>
      <c r="P1573" s="104">
        <f t="shared" si="440"/>
        <v>0</v>
      </c>
      <c r="Q1573" s="115">
        <v>0</v>
      </c>
      <c r="R1573" s="104">
        <f t="shared" si="441"/>
        <v>0</v>
      </c>
      <c r="S1573" s="115">
        <v>0</v>
      </c>
      <c r="T1573" s="104">
        <f t="shared" si="442"/>
        <v>0</v>
      </c>
      <c r="U1573" s="115">
        <v>0</v>
      </c>
      <c r="V1573" s="104">
        <f t="shared" si="443"/>
        <v>0</v>
      </c>
      <c r="W1573" s="115">
        <v>0</v>
      </c>
      <c r="X1573" s="104">
        <f t="shared" si="444"/>
        <v>0</v>
      </c>
      <c r="Y1573" s="115">
        <v>0</v>
      </c>
      <c r="Z1573" s="104">
        <f t="shared" si="445"/>
        <v>0</v>
      </c>
      <c r="AA1573" s="115">
        <v>0</v>
      </c>
      <c r="AB1573" s="104">
        <f t="shared" si="446"/>
        <v>0</v>
      </c>
      <c r="AC1573" s="99">
        <f t="shared" si="435"/>
        <v>1.9259999999999999</v>
      </c>
      <c r="AD1573" s="104">
        <f t="shared" si="447"/>
        <v>5.9106769658524909</v>
      </c>
    </row>
    <row r="1574" spans="1:30" x14ac:dyDescent="0.2">
      <c r="A1574" s="101">
        <v>40288</v>
      </c>
      <c r="B1574" s="250" t="s">
        <v>165</v>
      </c>
      <c r="C1574" s="115">
        <v>0</v>
      </c>
      <c r="D1574" s="104">
        <f t="shared" ref="D1574:F1631" si="448">C1574*1000000/325851</f>
        <v>0</v>
      </c>
      <c r="E1574" s="115">
        <v>0</v>
      </c>
      <c r="F1574" s="104">
        <f t="shared" si="448"/>
        <v>0</v>
      </c>
      <c r="G1574" s="115">
        <v>0.64200000000000002</v>
      </c>
      <c r="H1574" s="104">
        <f t="shared" si="436"/>
        <v>1.9702256552841637</v>
      </c>
      <c r="I1574" s="115">
        <v>0.879</v>
      </c>
      <c r="J1574" s="104">
        <f t="shared" si="437"/>
        <v>2.6975519485899997</v>
      </c>
      <c r="K1574" s="115">
        <v>0</v>
      </c>
      <c r="L1574" s="104">
        <f t="shared" si="438"/>
        <v>0</v>
      </c>
      <c r="M1574" s="115">
        <v>0</v>
      </c>
      <c r="N1574" s="104">
        <f t="shared" si="439"/>
        <v>0</v>
      </c>
      <c r="O1574" s="115">
        <v>0</v>
      </c>
      <c r="P1574" s="104">
        <f t="shared" si="440"/>
        <v>0</v>
      </c>
      <c r="Q1574" s="115">
        <v>0</v>
      </c>
      <c r="R1574" s="104">
        <f t="shared" si="441"/>
        <v>0</v>
      </c>
      <c r="S1574" s="115">
        <v>0</v>
      </c>
      <c r="T1574" s="104">
        <f t="shared" si="442"/>
        <v>0</v>
      </c>
      <c r="U1574" s="115">
        <v>0</v>
      </c>
      <c r="V1574" s="104">
        <f t="shared" si="443"/>
        <v>0</v>
      </c>
      <c r="W1574" s="115">
        <v>0</v>
      </c>
      <c r="X1574" s="104">
        <f t="shared" si="444"/>
        <v>0</v>
      </c>
      <c r="Y1574" s="115">
        <v>0</v>
      </c>
      <c r="Z1574" s="104">
        <f t="shared" si="445"/>
        <v>0</v>
      </c>
      <c r="AA1574" s="115">
        <v>0</v>
      </c>
      <c r="AB1574" s="104">
        <f t="shared" si="446"/>
        <v>0</v>
      </c>
      <c r="AC1574" s="99">
        <f t="shared" si="435"/>
        <v>1.5209999999999999</v>
      </c>
      <c r="AD1574" s="104">
        <f t="shared" si="447"/>
        <v>4.6677776038741632</v>
      </c>
    </row>
    <row r="1575" spans="1:30" x14ac:dyDescent="0.2">
      <c r="A1575" s="101">
        <v>40289</v>
      </c>
      <c r="B1575" s="250" t="s">
        <v>166</v>
      </c>
      <c r="C1575" s="115">
        <v>0</v>
      </c>
      <c r="D1575" s="104">
        <f t="shared" si="448"/>
        <v>0</v>
      </c>
      <c r="E1575" s="115">
        <v>0</v>
      </c>
      <c r="F1575" s="104">
        <f t="shared" si="448"/>
        <v>0</v>
      </c>
      <c r="G1575" s="115">
        <v>0.64300000000000002</v>
      </c>
      <c r="H1575" s="104">
        <f t="shared" si="436"/>
        <v>1.9732945425976904</v>
      </c>
      <c r="I1575" s="115">
        <v>0.88400000000000001</v>
      </c>
      <c r="J1575" s="104">
        <f t="shared" si="437"/>
        <v>2.7128963851576335</v>
      </c>
      <c r="K1575" s="115">
        <v>0</v>
      </c>
      <c r="L1575" s="104">
        <f t="shared" si="438"/>
        <v>0</v>
      </c>
      <c r="M1575" s="115">
        <v>0.91900000000000004</v>
      </c>
      <c r="N1575" s="104">
        <f t="shared" si="439"/>
        <v>2.8203074411310691</v>
      </c>
      <c r="O1575" s="115">
        <v>0</v>
      </c>
      <c r="P1575" s="104">
        <f t="shared" si="440"/>
        <v>0</v>
      </c>
      <c r="Q1575" s="115">
        <v>0</v>
      </c>
      <c r="R1575" s="104">
        <f t="shared" si="441"/>
        <v>0</v>
      </c>
      <c r="S1575" s="115">
        <v>0</v>
      </c>
      <c r="T1575" s="104">
        <f t="shared" si="442"/>
        <v>0</v>
      </c>
      <c r="U1575" s="115">
        <v>0.33200000000000002</v>
      </c>
      <c r="V1575" s="104">
        <f t="shared" si="443"/>
        <v>1.0188705880908759</v>
      </c>
      <c r="W1575" s="115">
        <v>0</v>
      </c>
      <c r="X1575" s="104">
        <f t="shared" si="444"/>
        <v>0</v>
      </c>
      <c r="Y1575" s="115">
        <v>0</v>
      </c>
      <c r="Z1575" s="104">
        <f t="shared" si="445"/>
        <v>0</v>
      </c>
      <c r="AA1575" s="115">
        <v>0</v>
      </c>
      <c r="AB1575" s="104">
        <f t="shared" si="446"/>
        <v>0</v>
      </c>
      <c r="AC1575" s="99">
        <f t="shared" si="435"/>
        <v>2.778</v>
      </c>
      <c r="AD1575" s="104">
        <f t="shared" si="447"/>
        <v>8.5253689569772693</v>
      </c>
    </row>
    <row r="1576" spans="1:30" x14ac:dyDescent="0.2">
      <c r="A1576" s="101">
        <v>40290</v>
      </c>
      <c r="B1576" s="250" t="s">
        <v>167</v>
      </c>
      <c r="C1576" s="115">
        <v>0</v>
      </c>
      <c r="D1576" s="104">
        <f t="shared" si="448"/>
        <v>0</v>
      </c>
      <c r="E1576" s="115">
        <v>0</v>
      </c>
      <c r="F1576" s="104">
        <f t="shared" si="448"/>
        <v>0</v>
      </c>
      <c r="G1576" s="115">
        <v>0.64100000000000001</v>
      </c>
      <c r="H1576" s="104">
        <f t="shared" si="436"/>
        <v>1.967156767970637</v>
      </c>
      <c r="I1576" s="115">
        <v>0.86499999999999999</v>
      </c>
      <c r="J1576" s="104">
        <f t="shared" si="437"/>
        <v>2.6545875262006255</v>
      </c>
      <c r="K1576" s="115">
        <v>0</v>
      </c>
      <c r="L1576" s="104">
        <f t="shared" si="438"/>
        <v>0</v>
      </c>
      <c r="M1576" s="115">
        <v>1.4770000000000001</v>
      </c>
      <c r="N1576" s="104">
        <f t="shared" si="439"/>
        <v>4.5327465620789873</v>
      </c>
      <c r="O1576" s="115">
        <v>0</v>
      </c>
      <c r="P1576" s="104">
        <f t="shared" si="440"/>
        <v>0</v>
      </c>
      <c r="Q1576" s="115">
        <v>0</v>
      </c>
      <c r="R1576" s="104">
        <f t="shared" si="441"/>
        <v>0</v>
      </c>
      <c r="S1576" s="115">
        <v>0</v>
      </c>
      <c r="T1576" s="104">
        <f t="shared" si="442"/>
        <v>0</v>
      </c>
      <c r="U1576" s="115">
        <v>1.4530000000000001</v>
      </c>
      <c r="V1576" s="104">
        <f t="shared" si="443"/>
        <v>4.459093266554345</v>
      </c>
      <c r="W1576" s="115">
        <v>0</v>
      </c>
      <c r="X1576" s="104">
        <f t="shared" si="444"/>
        <v>0</v>
      </c>
      <c r="Y1576" s="115">
        <v>0</v>
      </c>
      <c r="Z1576" s="104">
        <f t="shared" si="445"/>
        <v>0</v>
      </c>
      <c r="AA1576" s="115">
        <v>0</v>
      </c>
      <c r="AB1576" s="104">
        <f t="shared" si="446"/>
        <v>0</v>
      </c>
      <c r="AC1576" s="99">
        <f t="shared" si="435"/>
        <v>4.4359999999999999</v>
      </c>
      <c r="AD1576" s="104">
        <f t="shared" si="447"/>
        <v>13.613584122804594</v>
      </c>
    </row>
    <row r="1577" spans="1:30" x14ac:dyDescent="0.2">
      <c r="A1577" s="101">
        <v>40291</v>
      </c>
      <c r="B1577" s="250" t="s">
        <v>168</v>
      </c>
      <c r="C1577" s="115">
        <v>0</v>
      </c>
      <c r="D1577" s="104">
        <f t="shared" si="448"/>
        <v>0</v>
      </c>
      <c r="E1577" s="115">
        <v>0</v>
      </c>
      <c r="F1577" s="104">
        <f t="shared" si="448"/>
        <v>0</v>
      </c>
      <c r="G1577" s="115">
        <v>0.64</v>
      </c>
      <c r="H1577" s="104">
        <f t="shared" si="436"/>
        <v>1.96408788065711</v>
      </c>
      <c r="I1577" s="115">
        <v>0.85199999999999998</v>
      </c>
      <c r="J1577" s="104">
        <f t="shared" si="437"/>
        <v>2.6146919911247779</v>
      </c>
      <c r="K1577" s="115">
        <v>0</v>
      </c>
      <c r="L1577" s="104">
        <f t="shared" si="438"/>
        <v>0</v>
      </c>
      <c r="M1577" s="115">
        <v>1.4530000000000001</v>
      </c>
      <c r="N1577" s="104">
        <f t="shared" si="439"/>
        <v>4.459093266554345</v>
      </c>
      <c r="O1577" s="115">
        <v>0</v>
      </c>
      <c r="P1577" s="104">
        <f t="shared" si="440"/>
        <v>0</v>
      </c>
      <c r="Q1577" s="115">
        <v>0</v>
      </c>
      <c r="R1577" s="104">
        <f t="shared" si="441"/>
        <v>0</v>
      </c>
      <c r="S1577" s="115">
        <v>0</v>
      </c>
      <c r="T1577" s="104">
        <f t="shared" si="442"/>
        <v>0</v>
      </c>
      <c r="U1577" s="115">
        <v>1.4410000000000001</v>
      </c>
      <c r="V1577" s="104">
        <f t="shared" si="443"/>
        <v>4.4222666187920243</v>
      </c>
      <c r="W1577" s="115">
        <v>0</v>
      </c>
      <c r="X1577" s="104">
        <f t="shared" si="444"/>
        <v>0</v>
      </c>
      <c r="Y1577" s="115">
        <v>0</v>
      </c>
      <c r="Z1577" s="104">
        <f t="shared" si="445"/>
        <v>0</v>
      </c>
      <c r="AA1577" s="115">
        <v>0</v>
      </c>
      <c r="AB1577" s="104">
        <f t="shared" si="446"/>
        <v>0</v>
      </c>
      <c r="AC1577" s="99">
        <f t="shared" si="435"/>
        <v>4.3860000000000001</v>
      </c>
      <c r="AD1577" s="104">
        <f t="shared" si="447"/>
        <v>13.460139757128259</v>
      </c>
    </row>
    <row r="1578" spans="1:30" x14ac:dyDescent="0.2">
      <c r="A1578" s="101">
        <v>40292</v>
      </c>
      <c r="B1578" s="250" t="s">
        <v>169</v>
      </c>
      <c r="C1578" s="115">
        <v>0</v>
      </c>
      <c r="D1578" s="104">
        <f t="shared" si="448"/>
        <v>0</v>
      </c>
      <c r="E1578" s="115">
        <v>0</v>
      </c>
      <c r="F1578" s="104">
        <f t="shared" si="448"/>
        <v>0</v>
      </c>
      <c r="G1578" s="115">
        <v>0.63900000000000001</v>
      </c>
      <c r="H1578" s="104">
        <f t="shared" si="436"/>
        <v>1.9610189933435833</v>
      </c>
      <c r="I1578" s="115">
        <v>0.84699999999999998</v>
      </c>
      <c r="J1578" s="104">
        <f t="shared" si="437"/>
        <v>2.5993475545571441</v>
      </c>
      <c r="K1578" s="115">
        <v>0</v>
      </c>
      <c r="L1578" s="104">
        <f t="shared" si="438"/>
        <v>0</v>
      </c>
      <c r="M1578" s="115">
        <v>0.42</v>
      </c>
      <c r="N1578" s="104">
        <f t="shared" si="439"/>
        <v>1.2889326716812286</v>
      </c>
      <c r="O1578" s="115">
        <v>0</v>
      </c>
      <c r="P1578" s="104">
        <f t="shared" si="440"/>
        <v>0</v>
      </c>
      <c r="Q1578" s="115">
        <v>0</v>
      </c>
      <c r="R1578" s="104">
        <f t="shared" si="441"/>
        <v>0</v>
      </c>
      <c r="S1578" s="115">
        <v>0</v>
      </c>
      <c r="T1578" s="104">
        <f t="shared" si="442"/>
        <v>0</v>
      </c>
      <c r="U1578" s="115">
        <v>0.41699999999999998</v>
      </c>
      <c r="V1578" s="104">
        <f t="shared" si="443"/>
        <v>1.2797260097406484</v>
      </c>
      <c r="W1578" s="115">
        <v>0</v>
      </c>
      <c r="X1578" s="104">
        <f t="shared" si="444"/>
        <v>0</v>
      </c>
      <c r="Y1578" s="115">
        <v>0</v>
      </c>
      <c r="Z1578" s="104">
        <f t="shared" si="445"/>
        <v>0</v>
      </c>
      <c r="AA1578" s="115">
        <v>0</v>
      </c>
      <c r="AB1578" s="104">
        <f t="shared" si="446"/>
        <v>0</v>
      </c>
      <c r="AC1578" s="99">
        <f t="shared" si="435"/>
        <v>2.323</v>
      </c>
      <c r="AD1578" s="104">
        <f t="shared" si="447"/>
        <v>7.1290252293226049</v>
      </c>
    </row>
    <row r="1579" spans="1:30" x14ac:dyDescent="0.2">
      <c r="A1579" s="101">
        <v>40293</v>
      </c>
      <c r="B1579" s="250" t="s">
        <v>170</v>
      </c>
      <c r="C1579" s="115">
        <v>0</v>
      </c>
      <c r="D1579" s="104">
        <f t="shared" si="448"/>
        <v>0</v>
      </c>
      <c r="E1579" s="115">
        <v>0</v>
      </c>
      <c r="F1579" s="104">
        <f t="shared" si="448"/>
        <v>0</v>
      </c>
      <c r="G1579" s="115">
        <v>0.63900000000000001</v>
      </c>
      <c r="H1579" s="104">
        <f t="shared" si="436"/>
        <v>1.9610189933435833</v>
      </c>
      <c r="I1579" s="115">
        <v>0.86499999999999999</v>
      </c>
      <c r="J1579" s="104">
        <f t="shared" si="437"/>
        <v>2.6545875262006255</v>
      </c>
      <c r="K1579" s="115">
        <v>0</v>
      </c>
      <c r="L1579" s="104">
        <f t="shared" si="438"/>
        <v>0</v>
      </c>
      <c r="M1579" s="115">
        <v>0</v>
      </c>
      <c r="N1579" s="104">
        <f t="shared" si="439"/>
        <v>0</v>
      </c>
      <c r="O1579" s="115">
        <v>0</v>
      </c>
      <c r="P1579" s="104">
        <f t="shared" si="440"/>
        <v>0</v>
      </c>
      <c r="Q1579" s="115">
        <v>0</v>
      </c>
      <c r="R1579" s="104">
        <f t="shared" si="441"/>
        <v>0</v>
      </c>
      <c r="S1579" s="115">
        <v>0</v>
      </c>
      <c r="T1579" s="104">
        <f t="shared" si="442"/>
        <v>0</v>
      </c>
      <c r="U1579" s="115">
        <v>0</v>
      </c>
      <c r="V1579" s="104">
        <f t="shared" si="443"/>
        <v>0</v>
      </c>
      <c r="W1579" s="115">
        <v>0</v>
      </c>
      <c r="X1579" s="104">
        <f t="shared" si="444"/>
        <v>0</v>
      </c>
      <c r="Y1579" s="115">
        <v>0</v>
      </c>
      <c r="Z1579" s="104">
        <f t="shared" si="445"/>
        <v>0</v>
      </c>
      <c r="AA1579" s="115">
        <v>0</v>
      </c>
      <c r="AB1579" s="104">
        <f t="shared" si="446"/>
        <v>0</v>
      </c>
      <c r="AC1579" s="99">
        <f t="shared" si="435"/>
        <v>1.504</v>
      </c>
      <c r="AD1579" s="104">
        <f t="shared" si="447"/>
        <v>4.6156065195442091</v>
      </c>
    </row>
    <row r="1580" spans="1:30" x14ac:dyDescent="0.2">
      <c r="A1580" s="101">
        <v>40294</v>
      </c>
      <c r="B1580" s="250" t="s">
        <v>171</v>
      </c>
      <c r="C1580" s="115">
        <v>0</v>
      </c>
      <c r="D1580" s="104">
        <f t="shared" si="448"/>
        <v>0</v>
      </c>
      <c r="E1580" s="115">
        <v>0</v>
      </c>
      <c r="F1580" s="104">
        <f t="shared" si="448"/>
        <v>0</v>
      </c>
      <c r="G1580" s="115">
        <v>0.29199999999999998</v>
      </c>
      <c r="H1580" s="104">
        <f t="shared" si="436"/>
        <v>0.89611509554980651</v>
      </c>
      <c r="I1580" s="115">
        <v>0.875</v>
      </c>
      <c r="J1580" s="104">
        <f t="shared" si="437"/>
        <v>2.6852763993358928</v>
      </c>
      <c r="K1580" s="115">
        <v>0.32400000000000001</v>
      </c>
      <c r="L1580" s="104">
        <f t="shared" si="438"/>
        <v>0.99431948958266203</v>
      </c>
      <c r="M1580" s="115">
        <v>0</v>
      </c>
      <c r="N1580" s="104">
        <f t="shared" si="439"/>
        <v>0</v>
      </c>
      <c r="O1580" s="115">
        <v>0</v>
      </c>
      <c r="P1580" s="104">
        <f t="shared" si="440"/>
        <v>0</v>
      </c>
      <c r="Q1580" s="115">
        <v>0</v>
      </c>
      <c r="R1580" s="104">
        <f t="shared" si="441"/>
        <v>0</v>
      </c>
      <c r="S1580" s="115">
        <v>0</v>
      </c>
      <c r="T1580" s="104">
        <f t="shared" si="442"/>
        <v>0</v>
      </c>
      <c r="U1580" s="115">
        <v>0</v>
      </c>
      <c r="V1580" s="104">
        <f t="shared" si="443"/>
        <v>0</v>
      </c>
      <c r="W1580" s="115">
        <v>0</v>
      </c>
      <c r="X1580" s="104">
        <f t="shared" si="444"/>
        <v>0</v>
      </c>
      <c r="Y1580" s="115">
        <v>0</v>
      </c>
      <c r="Z1580" s="104">
        <f t="shared" si="445"/>
        <v>0</v>
      </c>
      <c r="AA1580" s="115">
        <v>0</v>
      </c>
      <c r="AB1580" s="104">
        <f t="shared" si="446"/>
        <v>0</v>
      </c>
      <c r="AC1580" s="99">
        <f t="shared" si="435"/>
        <v>1.4910000000000001</v>
      </c>
      <c r="AD1580" s="104">
        <f t="shared" si="447"/>
        <v>4.575710984468361</v>
      </c>
    </row>
    <row r="1581" spans="1:30" x14ac:dyDescent="0.2">
      <c r="A1581" s="101">
        <v>40295</v>
      </c>
      <c r="B1581" s="250" t="s">
        <v>172</v>
      </c>
      <c r="C1581" s="115">
        <v>0</v>
      </c>
      <c r="D1581" s="104">
        <f t="shared" si="448"/>
        <v>0</v>
      </c>
      <c r="E1581" s="115">
        <v>0</v>
      </c>
      <c r="F1581" s="104">
        <f t="shared" si="448"/>
        <v>0</v>
      </c>
      <c r="G1581" s="115">
        <v>0</v>
      </c>
      <c r="H1581" s="104">
        <f t="shared" si="436"/>
        <v>0</v>
      </c>
      <c r="I1581" s="115">
        <v>0.878</v>
      </c>
      <c r="J1581" s="104">
        <f t="shared" si="437"/>
        <v>2.6944830612764732</v>
      </c>
      <c r="K1581" s="115">
        <v>0.56899999999999995</v>
      </c>
      <c r="L1581" s="104">
        <f t="shared" si="438"/>
        <v>1.7461968813967119</v>
      </c>
      <c r="M1581" s="115">
        <v>0</v>
      </c>
      <c r="N1581" s="104">
        <f t="shared" si="439"/>
        <v>0</v>
      </c>
      <c r="O1581" s="115">
        <v>0</v>
      </c>
      <c r="P1581" s="104">
        <f t="shared" si="440"/>
        <v>0</v>
      </c>
      <c r="Q1581" s="115">
        <v>0</v>
      </c>
      <c r="R1581" s="104">
        <f t="shared" si="441"/>
        <v>0</v>
      </c>
      <c r="S1581" s="115">
        <v>0</v>
      </c>
      <c r="T1581" s="104">
        <f t="shared" si="442"/>
        <v>0</v>
      </c>
      <c r="U1581" s="115">
        <v>0</v>
      </c>
      <c r="V1581" s="104">
        <f t="shared" si="443"/>
        <v>0</v>
      </c>
      <c r="W1581" s="115">
        <v>0</v>
      </c>
      <c r="X1581" s="104">
        <f t="shared" si="444"/>
        <v>0</v>
      </c>
      <c r="Y1581" s="115">
        <v>0</v>
      </c>
      <c r="Z1581" s="104">
        <f t="shared" si="445"/>
        <v>0</v>
      </c>
      <c r="AA1581" s="115">
        <v>0</v>
      </c>
      <c r="AB1581" s="104">
        <f t="shared" si="446"/>
        <v>0</v>
      </c>
      <c r="AC1581" s="99">
        <f t="shared" si="435"/>
        <v>1.4470000000000001</v>
      </c>
      <c r="AD1581" s="104">
        <f t="shared" si="447"/>
        <v>4.4406799426731851</v>
      </c>
    </row>
    <row r="1582" spans="1:30" x14ac:dyDescent="0.2">
      <c r="A1582" s="101">
        <v>40296</v>
      </c>
      <c r="B1582" s="250" t="s">
        <v>173</v>
      </c>
      <c r="C1582" s="115">
        <v>0</v>
      </c>
      <c r="D1582" s="104">
        <f t="shared" si="448"/>
        <v>0</v>
      </c>
      <c r="E1582" s="115">
        <v>0</v>
      </c>
      <c r="F1582" s="104">
        <f t="shared" si="448"/>
        <v>0</v>
      </c>
      <c r="G1582" s="115">
        <v>0</v>
      </c>
      <c r="H1582" s="104">
        <f t="shared" si="436"/>
        <v>0</v>
      </c>
      <c r="I1582" s="115">
        <v>0.45700000000000002</v>
      </c>
      <c r="J1582" s="104">
        <f t="shared" si="437"/>
        <v>1.4024815022817176</v>
      </c>
      <c r="K1582" s="115">
        <v>0.29799999999999999</v>
      </c>
      <c r="L1582" s="104">
        <f t="shared" si="438"/>
        <v>0.91452841943096697</v>
      </c>
      <c r="M1582" s="115">
        <v>0</v>
      </c>
      <c r="N1582" s="104">
        <f t="shared" si="439"/>
        <v>0</v>
      </c>
      <c r="O1582" s="115">
        <v>0</v>
      </c>
      <c r="P1582" s="104">
        <f t="shared" si="440"/>
        <v>0</v>
      </c>
      <c r="Q1582" s="115">
        <v>0</v>
      </c>
      <c r="R1582" s="104">
        <f t="shared" si="441"/>
        <v>0</v>
      </c>
      <c r="S1582" s="115">
        <v>0</v>
      </c>
      <c r="T1582" s="104">
        <f t="shared" si="442"/>
        <v>0</v>
      </c>
      <c r="U1582" s="115">
        <v>0</v>
      </c>
      <c r="V1582" s="104">
        <f t="shared" si="443"/>
        <v>0</v>
      </c>
      <c r="W1582" s="115">
        <v>0</v>
      </c>
      <c r="X1582" s="104">
        <f t="shared" si="444"/>
        <v>0</v>
      </c>
      <c r="Y1582" s="115">
        <v>0</v>
      </c>
      <c r="Z1582" s="104">
        <f t="shared" si="445"/>
        <v>0</v>
      </c>
      <c r="AA1582" s="115">
        <v>0</v>
      </c>
      <c r="AB1582" s="104">
        <f t="shared" si="446"/>
        <v>0</v>
      </c>
      <c r="AC1582" s="99">
        <f t="shared" si="435"/>
        <v>0.755</v>
      </c>
      <c r="AD1582" s="104">
        <f t="shared" si="447"/>
        <v>2.3170099217126845</v>
      </c>
    </row>
    <row r="1583" spans="1:30" x14ac:dyDescent="0.2">
      <c r="A1583" s="101">
        <v>40297</v>
      </c>
      <c r="B1583" s="250" t="s">
        <v>174</v>
      </c>
      <c r="C1583" s="115">
        <v>0</v>
      </c>
      <c r="D1583" s="104">
        <f t="shared" si="448"/>
        <v>0</v>
      </c>
      <c r="E1583" s="115">
        <v>0</v>
      </c>
      <c r="F1583" s="104">
        <f t="shared" si="448"/>
        <v>0</v>
      </c>
      <c r="G1583" s="115">
        <v>0</v>
      </c>
      <c r="H1583" s="104">
        <f t="shared" si="436"/>
        <v>0</v>
      </c>
      <c r="I1583" s="115">
        <v>0</v>
      </c>
      <c r="J1583" s="104">
        <f t="shared" si="437"/>
        <v>0</v>
      </c>
      <c r="K1583" s="115">
        <v>0</v>
      </c>
      <c r="L1583" s="104">
        <f t="shared" si="438"/>
        <v>0</v>
      </c>
      <c r="M1583" s="115">
        <v>0</v>
      </c>
      <c r="N1583" s="104">
        <f t="shared" si="439"/>
        <v>0</v>
      </c>
      <c r="O1583" s="115">
        <v>0</v>
      </c>
      <c r="P1583" s="104">
        <f t="shared" si="440"/>
        <v>0</v>
      </c>
      <c r="Q1583" s="115">
        <v>0</v>
      </c>
      <c r="R1583" s="104">
        <f t="shared" si="441"/>
        <v>0</v>
      </c>
      <c r="S1583" s="115">
        <v>0</v>
      </c>
      <c r="T1583" s="104">
        <f t="shared" si="442"/>
        <v>0</v>
      </c>
      <c r="U1583" s="115">
        <v>0</v>
      </c>
      <c r="V1583" s="104">
        <f t="shared" si="443"/>
        <v>0</v>
      </c>
      <c r="W1583" s="115">
        <v>0.65200000000000002</v>
      </c>
      <c r="X1583" s="104">
        <f t="shared" si="444"/>
        <v>2.0009145284194312</v>
      </c>
      <c r="Y1583" s="115">
        <v>0.59199999999999997</v>
      </c>
      <c r="Z1583" s="104">
        <f t="shared" si="445"/>
        <v>1.8167812896078268</v>
      </c>
      <c r="AA1583" s="115">
        <v>1E-3</v>
      </c>
      <c r="AB1583" s="104">
        <f t="shared" si="446"/>
        <v>3.0688873135267347E-3</v>
      </c>
      <c r="AC1583" s="99">
        <f t="shared" si="435"/>
        <v>1.2449999999999999</v>
      </c>
      <c r="AD1583" s="104">
        <f t="shared" si="447"/>
        <v>3.8207647053407845</v>
      </c>
    </row>
    <row r="1584" spans="1:30" x14ac:dyDescent="0.2">
      <c r="A1584" s="101">
        <v>40298</v>
      </c>
      <c r="B1584" s="250" t="s">
        <v>175</v>
      </c>
      <c r="C1584" s="115">
        <v>0</v>
      </c>
      <c r="D1584" s="104">
        <f t="shared" si="448"/>
        <v>0</v>
      </c>
      <c r="E1584" s="115">
        <v>0</v>
      </c>
      <c r="F1584" s="104">
        <f t="shared" si="448"/>
        <v>0</v>
      </c>
      <c r="G1584" s="115">
        <v>0</v>
      </c>
      <c r="H1584" s="104">
        <f t="shared" si="436"/>
        <v>0</v>
      </c>
      <c r="I1584" s="115">
        <v>0</v>
      </c>
      <c r="J1584" s="104">
        <f t="shared" si="437"/>
        <v>0</v>
      </c>
      <c r="K1584" s="115">
        <v>0</v>
      </c>
      <c r="L1584" s="104">
        <f t="shared" si="438"/>
        <v>0</v>
      </c>
      <c r="M1584" s="115">
        <v>1.087</v>
      </c>
      <c r="N1584" s="104">
        <f t="shared" si="439"/>
        <v>3.3358805098035607</v>
      </c>
      <c r="O1584" s="115">
        <v>0</v>
      </c>
      <c r="P1584" s="104">
        <f t="shared" si="440"/>
        <v>0</v>
      </c>
      <c r="Q1584" s="115">
        <v>0</v>
      </c>
      <c r="R1584" s="104">
        <f t="shared" si="441"/>
        <v>0</v>
      </c>
      <c r="S1584" s="115">
        <v>0</v>
      </c>
      <c r="T1584" s="104">
        <f t="shared" si="442"/>
        <v>0</v>
      </c>
      <c r="U1584" s="115">
        <v>1.389</v>
      </c>
      <c r="V1584" s="104">
        <f t="shared" si="443"/>
        <v>4.2626844784886346</v>
      </c>
      <c r="W1584" s="115">
        <v>1.206</v>
      </c>
      <c r="X1584" s="104">
        <f t="shared" si="444"/>
        <v>3.701078100113242</v>
      </c>
      <c r="Y1584" s="115">
        <v>1.21</v>
      </c>
      <c r="Z1584" s="104">
        <f t="shared" si="445"/>
        <v>3.7133536493673489</v>
      </c>
      <c r="AA1584" s="115">
        <v>0</v>
      </c>
      <c r="AB1584" s="104">
        <f t="shared" si="446"/>
        <v>0</v>
      </c>
      <c r="AC1584" s="99">
        <f t="shared" si="435"/>
        <v>4.8919999999999995</v>
      </c>
      <c r="AD1584" s="104">
        <f t="shared" si="447"/>
        <v>15.012996737772783</v>
      </c>
    </row>
    <row r="1585" spans="1:30" x14ac:dyDescent="0.2">
      <c r="A1585" s="101">
        <v>40299</v>
      </c>
      <c r="B1585" s="250" t="s">
        <v>85</v>
      </c>
      <c r="C1585" s="115">
        <v>0</v>
      </c>
      <c r="D1585" s="104">
        <f t="shared" si="448"/>
        <v>0</v>
      </c>
      <c r="E1585" s="115">
        <v>0</v>
      </c>
      <c r="F1585" s="104">
        <f t="shared" si="448"/>
        <v>0</v>
      </c>
      <c r="G1585" s="115">
        <v>0</v>
      </c>
      <c r="H1585" s="104">
        <f t="shared" si="436"/>
        <v>0</v>
      </c>
      <c r="I1585" s="115">
        <v>0</v>
      </c>
      <c r="J1585" s="104">
        <f t="shared" si="437"/>
        <v>0</v>
      </c>
      <c r="K1585" s="115">
        <v>0</v>
      </c>
      <c r="L1585" s="104">
        <f t="shared" si="438"/>
        <v>0</v>
      </c>
      <c r="M1585" s="115">
        <v>0.45100000000000001</v>
      </c>
      <c r="N1585" s="104">
        <f t="shared" si="439"/>
        <v>1.3840681784005573</v>
      </c>
      <c r="O1585" s="115">
        <v>0</v>
      </c>
      <c r="P1585" s="104">
        <f t="shared" si="440"/>
        <v>0</v>
      </c>
      <c r="Q1585" s="115">
        <v>0</v>
      </c>
      <c r="R1585" s="104">
        <f t="shared" si="441"/>
        <v>0</v>
      </c>
      <c r="S1585" s="115">
        <v>0</v>
      </c>
      <c r="T1585" s="104">
        <f t="shared" si="442"/>
        <v>0</v>
      </c>
      <c r="U1585" s="115">
        <v>1.4430000000000001</v>
      </c>
      <c r="V1585" s="104">
        <f t="shared" si="443"/>
        <v>4.4284043934190782</v>
      </c>
      <c r="W1585" s="115">
        <v>1.2070000000000001</v>
      </c>
      <c r="X1585" s="104">
        <f t="shared" si="444"/>
        <v>3.7041469874267685</v>
      </c>
      <c r="Y1585" s="115">
        <v>0.35099999999999998</v>
      </c>
      <c r="Z1585" s="104">
        <f t="shared" si="445"/>
        <v>1.0771794470478839</v>
      </c>
      <c r="AA1585" s="115">
        <v>0</v>
      </c>
      <c r="AB1585" s="104">
        <f t="shared" si="446"/>
        <v>0</v>
      </c>
      <c r="AC1585" s="99">
        <f t="shared" si="435"/>
        <v>3.452</v>
      </c>
      <c r="AD1585" s="104">
        <f t="shared" si="447"/>
        <v>10.593799006294288</v>
      </c>
    </row>
    <row r="1586" spans="1:30" x14ac:dyDescent="0.2">
      <c r="A1586" s="101">
        <v>40300</v>
      </c>
      <c r="B1586" s="250" t="s">
        <v>86</v>
      </c>
      <c r="C1586" s="115">
        <v>0</v>
      </c>
      <c r="D1586" s="104">
        <f t="shared" si="448"/>
        <v>0</v>
      </c>
      <c r="E1586" s="115">
        <v>0</v>
      </c>
      <c r="F1586" s="104">
        <f t="shared" si="448"/>
        <v>0</v>
      </c>
      <c r="G1586" s="115">
        <v>0</v>
      </c>
      <c r="H1586" s="104">
        <f t="shared" si="436"/>
        <v>0</v>
      </c>
      <c r="I1586" s="115">
        <v>0</v>
      </c>
      <c r="J1586" s="104">
        <f t="shared" si="437"/>
        <v>0</v>
      </c>
      <c r="K1586" s="115">
        <v>0</v>
      </c>
      <c r="L1586" s="104">
        <f t="shared" si="438"/>
        <v>0</v>
      </c>
      <c r="M1586" s="115">
        <v>0</v>
      </c>
      <c r="N1586" s="104">
        <f t="shared" si="439"/>
        <v>0</v>
      </c>
      <c r="O1586" s="115">
        <v>0</v>
      </c>
      <c r="P1586" s="104">
        <f t="shared" si="440"/>
        <v>0</v>
      </c>
      <c r="Q1586" s="115">
        <v>0</v>
      </c>
      <c r="R1586" s="104">
        <f t="shared" si="441"/>
        <v>0</v>
      </c>
      <c r="S1586" s="115">
        <v>0</v>
      </c>
      <c r="T1586" s="104">
        <f t="shared" si="442"/>
        <v>0</v>
      </c>
      <c r="U1586" s="115">
        <v>0.47</v>
      </c>
      <c r="V1586" s="104">
        <f t="shared" si="443"/>
        <v>1.4423770373575653</v>
      </c>
      <c r="W1586" s="115">
        <v>0.58399999999999996</v>
      </c>
      <c r="X1586" s="104">
        <f t="shared" si="444"/>
        <v>1.792230191099613</v>
      </c>
      <c r="Y1586" s="115">
        <v>0</v>
      </c>
      <c r="Z1586" s="104">
        <f t="shared" si="445"/>
        <v>0</v>
      </c>
      <c r="AA1586" s="115">
        <v>0</v>
      </c>
      <c r="AB1586" s="104">
        <f t="shared" si="446"/>
        <v>0</v>
      </c>
      <c r="AC1586" s="99">
        <f t="shared" si="435"/>
        <v>1.0539999999999998</v>
      </c>
      <c r="AD1586" s="104">
        <f t="shared" si="447"/>
        <v>3.2346072284571776</v>
      </c>
    </row>
    <row r="1587" spans="1:30" x14ac:dyDescent="0.2">
      <c r="A1587" s="101">
        <v>40301</v>
      </c>
      <c r="B1587" s="250" t="s">
        <v>87</v>
      </c>
      <c r="C1587" s="115">
        <v>0</v>
      </c>
      <c r="D1587" s="104">
        <f t="shared" si="448"/>
        <v>0</v>
      </c>
      <c r="E1587" s="115">
        <v>0</v>
      </c>
      <c r="F1587" s="104">
        <f t="shared" si="448"/>
        <v>0</v>
      </c>
      <c r="G1587" s="115">
        <v>0</v>
      </c>
      <c r="H1587" s="104">
        <f t="shared" si="436"/>
        <v>0</v>
      </c>
      <c r="I1587" s="115">
        <v>0</v>
      </c>
      <c r="J1587" s="104">
        <f t="shared" si="437"/>
        <v>0</v>
      </c>
      <c r="K1587" s="115">
        <v>0</v>
      </c>
      <c r="L1587" s="104">
        <f t="shared" si="438"/>
        <v>0</v>
      </c>
      <c r="M1587" s="115">
        <v>0</v>
      </c>
      <c r="N1587" s="104">
        <f t="shared" si="439"/>
        <v>0</v>
      </c>
      <c r="O1587" s="115">
        <v>0</v>
      </c>
      <c r="P1587" s="104">
        <f t="shared" si="440"/>
        <v>0</v>
      </c>
      <c r="Q1587" s="115">
        <v>0</v>
      </c>
      <c r="R1587" s="104">
        <f t="shared" si="441"/>
        <v>0</v>
      </c>
      <c r="S1587" s="115">
        <v>0</v>
      </c>
      <c r="T1587" s="104">
        <f t="shared" si="442"/>
        <v>0</v>
      </c>
      <c r="U1587" s="115">
        <v>0</v>
      </c>
      <c r="V1587" s="104">
        <f t="shared" si="443"/>
        <v>0</v>
      </c>
      <c r="W1587" s="115">
        <v>0</v>
      </c>
      <c r="X1587" s="104">
        <f t="shared" si="444"/>
        <v>0</v>
      </c>
      <c r="Y1587" s="115">
        <v>0</v>
      </c>
      <c r="Z1587" s="104">
        <f t="shared" si="445"/>
        <v>0</v>
      </c>
      <c r="AA1587" s="115">
        <v>1E-3</v>
      </c>
      <c r="AB1587" s="104">
        <f t="shared" si="446"/>
        <v>3.0688873135267347E-3</v>
      </c>
      <c r="AC1587" s="99">
        <f t="shared" si="435"/>
        <v>1E-3</v>
      </c>
      <c r="AD1587" s="104">
        <f t="shared" si="447"/>
        <v>3.0688873135267347E-3</v>
      </c>
    </row>
    <row r="1588" spans="1:30" x14ac:dyDescent="0.2">
      <c r="A1588" s="101">
        <v>40302</v>
      </c>
      <c r="B1588" s="250" t="s">
        <v>88</v>
      </c>
      <c r="C1588" s="115">
        <v>0</v>
      </c>
      <c r="D1588" s="104">
        <f t="shared" si="448"/>
        <v>0</v>
      </c>
      <c r="E1588" s="115">
        <v>0</v>
      </c>
      <c r="F1588" s="104">
        <f t="shared" si="448"/>
        <v>0</v>
      </c>
      <c r="G1588" s="115">
        <v>0</v>
      </c>
      <c r="H1588" s="104">
        <f t="shared" si="436"/>
        <v>0</v>
      </c>
      <c r="I1588" s="115">
        <v>0</v>
      </c>
      <c r="J1588" s="104">
        <f t="shared" si="437"/>
        <v>0</v>
      </c>
      <c r="K1588" s="115">
        <v>0</v>
      </c>
      <c r="L1588" s="104">
        <f t="shared" si="438"/>
        <v>0</v>
      </c>
      <c r="M1588" s="115">
        <v>0</v>
      </c>
      <c r="N1588" s="104">
        <f t="shared" si="439"/>
        <v>0</v>
      </c>
      <c r="O1588" s="115">
        <v>0</v>
      </c>
      <c r="P1588" s="104">
        <f t="shared" si="440"/>
        <v>0</v>
      </c>
      <c r="Q1588" s="115">
        <v>0</v>
      </c>
      <c r="R1588" s="104">
        <f t="shared" si="441"/>
        <v>0</v>
      </c>
      <c r="S1588" s="115">
        <v>0</v>
      </c>
      <c r="T1588" s="104">
        <f t="shared" si="442"/>
        <v>0</v>
      </c>
      <c r="U1588" s="115">
        <v>0</v>
      </c>
      <c r="V1588" s="104">
        <f t="shared" si="443"/>
        <v>0</v>
      </c>
      <c r="W1588" s="115">
        <v>0</v>
      </c>
      <c r="X1588" s="104">
        <f t="shared" si="444"/>
        <v>0</v>
      </c>
      <c r="Y1588" s="115">
        <v>0</v>
      </c>
      <c r="Z1588" s="104">
        <f t="shared" si="445"/>
        <v>0</v>
      </c>
      <c r="AA1588" s="115">
        <v>0</v>
      </c>
      <c r="AB1588" s="104">
        <f t="shared" si="446"/>
        <v>0</v>
      </c>
      <c r="AC1588" s="99">
        <f t="shared" si="435"/>
        <v>0</v>
      </c>
      <c r="AD1588" s="104">
        <f t="shared" si="447"/>
        <v>0</v>
      </c>
    </row>
    <row r="1589" spans="1:30" x14ac:dyDescent="0.2">
      <c r="A1589" s="101">
        <v>40303</v>
      </c>
      <c r="B1589" s="250" t="s">
        <v>89</v>
      </c>
      <c r="C1589" s="115">
        <v>0</v>
      </c>
      <c r="D1589" s="104">
        <f t="shared" si="448"/>
        <v>0</v>
      </c>
      <c r="E1589" s="115">
        <v>0</v>
      </c>
      <c r="F1589" s="104">
        <f t="shared" si="448"/>
        <v>0</v>
      </c>
      <c r="G1589" s="115">
        <v>0</v>
      </c>
      <c r="H1589" s="104">
        <f t="shared" si="436"/>
        <v>0</v>
      </c>
      <c r="I1589" s="115">
        <v>0</v>
      </c>
      <c r="J1589" s="104">
        <f t="shared" si="437"/>
        <v>0</v>
      </c>
      <c r="K1589" s="115">
        <v>0</v>
      </c>
      <c r="L1589" s="104">
        <f t="shared" si="438"/>
        <v>0</v>
      </c>
      <c r="M1589" s="115">
        <v>0</v>
      </c>
      <c r="N1589" s="104">
        <f t="shared" si="439"/>
        <v>0</v>
      </c>
      <c r="O1589" s="115">
        <v>0</v>
      </c>
      <c r="P1589" s="104">
        <f t="shared" si="440"/>
        <v>0</v>
      </c>
      <c r="Q1589" s="115">
        <v>0</v>
      </c>
      <c r="R1589" s="104">
        <f t="shared" si="441"/>
        <v>0</v>
      </c>
      <c r="S1589" s="115">
        <v>0</v>
      </c>
      <c r="T1589" s="104">
        <f t="shared" si="442"/>
        <v>0</v>
      </c>
      <c r="U1589" s="115">
        <v>0</v>
      </c>
      <c r="V1589" s="104">
        <f t="shared" si="443"/>
        <v>0</v>
      </c>
      <c r="W1589" s="115">
        <v>0</v>
      </c>
      <c r="X1589" s="104">
        <f t="shared" si="444"/>
        <v>0</v>
      </c>
      <c r="Y1589" s="115">
        <v>0</v>
      </c>
      <c r="Z1589" s="104">
        <f t="shared" si="445"/>
        <v>0</v>
      </c>
      <c r="AA1589" s="115">
        <v>0</v>
      </c>
      <c r="AB1589" s="104">
        <f t="shared" si="446"/>
        <v>0</v>
      </c>
      <c r="AC1589" s="99">
        <f t="shared" si="435"/>
        <v>0</v>
      </c>
      <c r="AD1589" s="104">
        <f t="shared" si="447"/>
        <v>0</v>
      </c>
    </row>
    <row r="1590" spans="1:30" x14ac:dyDescent="0.2">
      <c r="A1590" s="101">
        <v>40304</v>
      </c>
      <c r="B1590" s="250" t="s">
        <v>90</v>
      </c>
      <c r="C1590" s="115">
        <v>0</v>
      </c>
      <c r="D1590" s="104">
        <f t="shared" si="448"/>
        <v>0</v>
      </c>
      <c r="E1590" s="115">
        <v>0</v>
      </c>
      <c r="F1590" s="104">
        <f t="shared" si="448"/>
        <v>0</v>
      </c>
      <c r="G1590" s="115">
        <v>0</v>
      </c>
      <c r="H1590" s="104">
        <f t="shared" si="436"/>
        <v>0</v>
      </c>
      <c r="I1590" s="115">
        <v>0</v>
      </c>
      <c r="J1590" s="104">
        <f t="shared" si="437"/>
        <v>0</v>
      </c>
      <c r="K1590" s="115">
        <v>0</v>
      </c>
      <c r="L1590" s="104">
        <f t="shared" si="438"/>
        <v>0</v>
      </c>
      <c r="M1590" s="115">
        <v>0</v>
      </c>
      <c r="N1590" s="104">
        <f t="shared" si="439"/>
        <v>0</v>
      </c>
      <c r="O1590" s="115">
        <v>0</v>
      </c>
      <c r="P1590" s="104">
        <f t="shared" si="440"/>
        <v>0</v>
      </c>
      <c r="Q1590" s="115">
        <v>0</v>
      </c>
      <c r="R1590" s="104">
        <f t="shared" si="441"/>
        <v>0</v>
      </c>
      <c r="S1590" s="115">
        <v>0</v>
      </c>
      <c r="T1590" s="104">
        <f t="shared" si="442"/>
        <v>0</v>
      </c>
      <c r="U1590" s="115">
        <v>0</v>
      </c>
      <c r="V1590" s="104">
        <f t="shared" si="443"/>
        <v>0</v>
      </c>
      <c r="W1590" s="115">
        <v>0.82799999999999996</v>
      </c>
      <c r="X1590" s="104">
        <f t="shared" si="444"/>
        <v>2.5410386956001361</v>
      </c>
      <c r="Y1590" s="115">
        <v>0.83</v>
      </c>
      <c r="Z1590" s="104">
        <f t="shared" si="445"/>
        <v>2.5471764702271895</v>
      </c>
      <c r="AA1590" s="115">
        <v>1.0309999999999999</v>
      </c>
      <c r="AB1590" s="104">
        <f t="shared" si="446"/>
        <v>3.1640228202460632</v>
      </c>
      <c r="AC1590" s="99">
        <f t="shared" si="435"/>
        <v>2.6890000000000001</v>
      </c>
      <c r="AD1590" s="104">
        <f t="shared" si="447"/>
        <v>8.2522379860733892</v>
      </c>
    </row>
    <row r="1591" spans="1:30" x14ac:dyDescent="0.2">
      <c r="A1591" s="101">
        <v>40305</v>
      </c>
      <c r="B1591" s="250" t="s">
        <v>91</v>
      </c>
      <c r="C1591" s="115">
        <v>0</v>
      </c>
      <c r="D1591" s="104">
        <f t="shared" si="448"/>
        <v>0</v>
      </c>
      <c r="E1591" s="115">
        <v>0</v>
      </c>
      <c r="F1591" s="104">
        <f t="shared" si="448"/>
        <v>0</v>
      </c>
      <c r="G1591" s="115">
        <v>0</v>
      </c>
      <c r="H1591" s="104">
        <f t="shared" si="436"/>
        <v>0</v>
      </c>
      <c r="I1591" s="115">
        <v>0</v>
      </c>
      <c r="J1591" s="104">
        <f t="shared" si="437"/>
        <v>0</v>
      </c>
      <c r="K1591" s="115">
        <v>0</v>
      </c>
      <c r="L1591" s="104">
        <f t="shared" si="438"/>
        <v>0</v>
      </c>
      <c r="M1591" s="115">
        <v>0</v>
      </c>
      <c r="N1591" s="104">
        <f t="shared" si="439"/>
        <v>0</v>
      </c>
      <c r="O1591" s="115">
        <v>0</v>
      </c>
      <c r="P1591" s="104">
        <f t="shared" si="440"/>
        <v>0</v>
      </c>
      <c r="Q1591" s="115">
        <v>0</v>
      </c>
      <c r="R1591" s="104">
        <f t="shared" si="441"/>
        <v>0</v>
      </c>
      <c r="S1591" s="115">
        <v>0</v>
      </c>
      <c r="T1591" s="104">
        <f t="shared" si="442"/>
        <v>0</v>
      </c>
      <c r="U1591" s="115">
        <v>0</v>
      </c>
      <c r="V1591" s="104">
        <f t="shared" si="443"/>
        <v>0</v>
      </c>
      <c r="W1591" s="115">
        <v>1.2150000000000001</v>
      </c>
      <c r="X1591" s="104">
        <f t="shared" si="444"/>
        <v>3.7286980859349828</v>
      </c>
      <c r="Y1591" s="115">
        <v>1.2130000000000001</v>
      </c>
      <c r="Z1591" s="104">
        <f t="shared" si="445"/>
        <v>3.7225603113079293</v>
      </c>
      <c r="AA1591" s="115">
        <v>1.637</v>
      </c>
      <c r="AB1591" s="104">
        <f t="shared" si="446"/>
        <v>5.0237685322432641</v>
      </c>
      <c r="AC1591" s="99">
        <f t="shared" si="435"/>
        <v>4.0649999999999995</v>
      </c>
      <c r="AD1591" s="104">
        <f t="shared" si="447"/>
        <v>12.475026929486175</v>
      </c>
    </row>
    <row r="1592" spans="1:30" x14ac:dyDescent="0.2">
      <c r="A1592" s="101">
        <v>40306</v>
      </c>
      <c r="B1592" s="250" t="s">
        <v>92</v>
      </c>
      <c r="C1592" s="115">
        <v>0</v>
      </c>
      <c r="D1592" s="104">
        <f t="shared" si="448"/>
        <v>0</v>
      </c>
      <c r="E1592" s="115">
        <v>0</v>
      </c>
      <c r="F1592" s="104">
        <f t="shared" si="448"/>
        <v>0</v>
      </c>
      <c r="G1592" s="115">
        <v>0</v>
      </c>
      <c r="H1592" s="104">
        <f t="shared" si="436"/>
        <v>0</v>
      </c>
      <c r="I1592" s="115">
        <v>0</v>
      </c>
      <c r="J1592" s="104">
        <f t="shared" si="437"/>
        <v>0</v>
      </c>
      <c r="K1592" s="115">
        <v>0</v>
      </c>
      <c r="L1592" s="104">
        <f t="shared" si="438"/>
        <v>0</v>
      </c>
      <c r="M1592" s="115">
        <v>0</v>
      </c>
      <c r="N1592" s="104">
        <f t="shared" si="439"/>
        <v>0</v>
      </c>
      <c r="O1592" s="115">
        <v>0</v>
      </c>
      <c r="P1592" s="104">
        <f t="shared" si="440"/>
        <v>0</v>
      </c>
      <c r="Q1592" s="115">
        <v>0</v>
      </c>
      <c r="R1592" s="104">
        <f t="shared" si="441"/>
        <v>0</v>
      </c>
      <c r="S1592" s="115">
        <v>0</v>
      </c>
      <c r="T1592" s="104">
        <f t="shared" si="442"/>
        <v>0</v>
      </c>
      <c r="U1592" s="115">
        <v>0</v>
      </c>
      <c r="V1592" s="104">
        <f t="shared" si="443"/>
        <v>0</v>
      </c>
      <c r="W1592" s="115">
        <v>0.02</v>
      </c>
      <c r="X1592" s="104">
        <f t="shared" si="444"/>
        <v>6.1377746270534689E-2</v>
      </c>
      <c r="Y1592" s="115">
        <v>0.02</v>
      </c>
      <c r="Z1592" s="104">
        <f t="shared" si="445"/>
        <v>6.1377746270534689E-2</v>
      </c>
      <c r="AA1592" s="115">
        <v>1.619</v>
      </c>
      <c r="AB1592" s="104">
        <f t="shared" si="446"/>
        <v>4.9685285605997835</v>
      </c>
      <c r="AC1592" s="99">
        <f t="shared" si="435"/>
        <v>1.659</v>
      </c>
      <c r="AD1592" s="104">
        <f t="shared" si="447"/>
        <v>5.0912840531408525</v>
      </c>
    </row>
    <row r="1593" spans="1:30" x14ac:dyDescent="0.2">
      <c r="A1593" s="101">
        <v>40307</v>
      </c>
      <c r="B1593" s="250" t="s">
        <v>93</v>
      </c>
      <c r="C1593" s="115">
        <v>0</v>
      </c>
      <c r="D1593" s="104">
        <f t="shared" si="448"/>
        <v>0</v>
      </c>
      <c r="E1593" s="115">
        <v>0</v>
      </c>
      <c r="F1593" s="104">
        <f t="shared" si="448"/>
        <v>0</v>
      </c>
      <c r="G1593" s="115">
        <v>0</v>
      </c>
      <c r="H1593" s="104">
        <f t="shared" si="436"/>
        <v>0</v>
      </c>
      <c r="I1593" s="115">
        <v>0</v>
      </c>
      <c r="J1593" s="104">
        <f t="shared" si="437"/>
        <v>0</v>
      </c>
      <c r="K1593" s="115">
        <v>0</v>
      </c>
      <c r="L1593" s="104">
        <f t="shared" si="438"/>
        <v>0</v>
      </c>
      <c r="M1593" s="115">
        <v>0</v>
      </c>
      <c r="N1593" s="104">
        <f t="shared" si="439"/>
        <v>0</v>
      </c>
      <c r="O1593" s="115">
        <v>0</v>
      </c>
      <c r="P1593" s="104">
        <f t="shared" si="440"/>
        <v>0</v>
      </c>
      <c r="Q1593" s="115">
        <v>0</v>
      </c>
      <c r="R1593" s="104">
        <f t="shared" si="441"/>
        <v>0</v>
      </c>
      <c r="S1593" s="115">
        <v>0</v>
      </c>
      <c r="T1593" s="104">
        <f t="shared" si="442"/>
        <v>0</v>
      </c>
      <c r="U1593" s="115">
        <v>0</v>
      </c>
      <c r="V1593" s="104">
        <f t="shared" si="443"/>
        <v>0</v>
      </c>
      <c r="W1593" s="115">
        <v>0</v>
      </c>
      <c r="X1593" s="104">
        <f t="shared" si="444"/>
        <v>0</v>
      </c>
      <c r="Y1593" s="115">
        <v>0</v>
      </c>
      <c r="Z1593" s="104">
        <f t="shared" si="445"/>
        <v>0</v>
      </c>
      <c r="AA1593" s="115">
        <v>1.605</v>
      </c>
      <c r="AB1593" s="104">
        <f t="shared" si="446"/>
        <v>4.9255641382104089</v>
      </c>
      <c r="AC1593" s="99">
        <f t="shared" si="435"/>
        <v>1.605</v>
      </c>
      <c r="AD1593" s="104">
        <f t="shared" si="447"/>
        <v>4.9255641382104089</v>
      </c>
    </row>
    <row r="1594" spans="1:30" x14ac:dyDescent="0.2">
      <c r="A1594" s="101">
        <v>40308</v>
      </c>
      <c r="B1594" s="250" t="s">
        <v>94</v>
      </c>
      <c r="C1594" s="115">
        <v>0</v>
      </c>
      <c r="D1594" s="104">
        <f t="shared" si="448"/>
        <v>0</v>
      </c>
      <c r="E1594" s="115">
        <v>0</v>
      </c>
      <c r="F1594" s="104">
        <f t="shared" si="448"/>
        <v>0</v>
      </c>
      <c r="G1594" s="115">
        <v>0</v>
      </c>
      <c r="H1594" s="104">
        <f t="shared" si="436"/>
        <v>0</v>
      </c>
      <c r="I1594" s="115">
        <v>0</v>
      </c>
      <c r="J1594" s="104">
        <f t="shared" si="437"/>
        <v>0</v>
      </c>
      <c r="K1594" s="115">
        <v>0</v>
      </c>
      <c r="L1594" s="104">
        <f t="shared" si="438"/>
        <v>0</v>
      </c>
      <c r="M1594" s="115">
        <v>0</v>
      </c>
      <c r="N1594" s="104">
        <f t="shared" si="439"/>
        <v>0</v>
      </c>
      <c r="O1594" s="115">
        <v>0</v>
      </c>
      <c r="P1594" s="104">
        <f t="shared" si="440"/>
        <v>0</v>
      </c>
      <c r="Q1594" s="115">
        <v>0</v>
      </c>
      <c r="R1594" s="104">
        <f t="shared" si="441"/>
        <v>0</v>
      </c>
      <c r="S1594" s="115">
        <v>0</v>
      </c>
      <c r="T1594" s="104">
        <f t="shared" si="442"/>
        <v>0</v>
      </c>
      <c r="U1594" s="115">
        <v>0</v>
      </c>
      <c r="V1594" s="104">
        <f t="shared" si="443"/>
        <v>0</v>
      </c>
      <c r="W1594" s="115">
        <v>0</v>
      </c>
      <c r="X1594" s="104">
        <f t="shared" si="444"/>
        <v>0</v>
      </c>
      <c r="Y1594" s="115">
        <v>0</v>
      </c>
      <c r="Z1594" s="104">
        <f t="shared" si="445"/>
        <v>0</v>
      </c>
      <c r="AA1594" s="115">
        <v>0.50800000000000001</v>
      </c>
      <c r="AB1594" s="104">
        <f t="shared" si="446"/>
        <v>1.5589947552715813</v>
      </c>
      <c r="AC1594" s="99">
        <f t="shared" si="435"/>
        <v>0.50800000000000001</v>
      </c>
      <c r="AD1594" s="104">
        <f t="shared" si="447"/>
        <v>1.5589947552715813</v>
      </c>
    </row>
    <row r="1595" spans="1:30" x14ac:dyDescent="0.2">
      <c r="A1595" s="101">
        <v>40309</v>
      </c>
      <c r="B1595" s="250" t="s">
        <v>95</v>
      </c>
      <c r="C1595" s="115">
        <v>0</v>
      </c>
      <c r="D1595" s="104">
        <f t="shared" si="448"/>
        <v>0</v>
      </c>
      <c r="E1595" s="115">
        <v>0</v>
      </c>
      <c r="F1595" s="104">
        <f t="shared" si="448"/>
        <v>0</v>
      </c>
      <c r="G1595" s="115">
        <v>0</v>
      </c>
      <c r="H1595" s="104">
        <f t="shared" si="436"/>
        <v>0</v>
      </c>
      <c r="I1595" s="115">
        <v>0</v>
      </c>
      <c r="J1595" s="104">
        <f t="shared" si="437"/>
        <v>0</v>
      </c>
      <c r="K1595" s="115">
        <v>0</v>
      </c>
      <c r="L1595" s="104">
        <f t="shared" si="438"/>
        <v>0</v>
      </c>
      <c r="M1595" s="115">
        <v>0</v>
      </c>
      <c r="N1595" s="104">
        <f t="shared" si="439"/>
        <v>0</v>
      </c>
      <c r="O1595" s="115">
        <v>0</v>
      </c>
      <c r="P1595" s="104">
        <f t="shared" si="440"/>
        <v>0</v>
      </c>
      <c r="Q1595" s="115">
        <v>0</v>
      </c>
      <c r="R1595" s="104">
        <f t="shared" si="441"/>
        <v>0</v>
      </c>
      <c r="S1595" s="115">
        <v>0</v>
      </c>
      <c r="T1595" s="104">
        <f t="shared" si="442"/>
        <v>0</v>
      </c>
      <c r="U1595" s="115">
        <v>0</v>
      </c>
      <c r="V1595" s="104">
        <f t="shared" si="443"/>
        <v>0</v>
      </c>
      <c r="W1595" s="115">
        <v>0</v>
      </c>
      <c r="X1595" s="104">
        <f t="shared" si="444"/>
        <v>0</v>
      </c>
      <c r="Y1595" s="115">
        <v>0</v>
      </c>
      <c r="Z1595" s="104">
        <f t="shared" si="445"/>
        <v>0</v>
      </c>
      <c r="AA1595" s="115">
        <v>0</v>
      </c>
      <c r="AB1595" s="104">
        <f t="shared" si="446"/>
        <v>0</v>
      </c>
      <c r="AC1595" s="99">
        <f t="shared" si="435"/>
        <v>0</v>
      </c>
      <c r="AD1595" s="104">
        <f t="shared" si="447"/>
        <v>0</v>
      </c>
    </row>
    <row r="1596" spans="1:30" x14ac:dyDescent="0.2">
      <c r="A1596" s="101">
        <v>40310</v>
      </c>
      <c r="B1596" s="250" t="s">
        <v>96</v>
      </c>
      <c r="C1596" s="115">
        <v>0</v>
      </c>
      <c r="D1596" s="104">
        <f t="shared" si="448"/>
        <v>0</v>
      </c>
      <c r="E1596" s="115">
        <v>0</v>
      </c>
      <c r="F1596" s="104">
        <f t="shared" si="448"/>
        <v>0</v>
      </c>
      <c r="G1596" s="115">
        <v>0</v>
      </c>
      <c r="H1596" s="104">
        <f t="shared" si="436"/>
        <v>0</v>
      </c>
      <c r="I1596" s="115">
        <v>0.20399999999999999</v>
      </c>
      <c r="J1596" s="104">
        <f t="shared" si="437"/>
        <v>0.62605301195945384</v>
      </c>
      <c r="K1596" s="115">
        <v>0.124</v>
      </c>
      <c r="L1596" s="104">
        <f t="shared" si="438"/>
        <v>0.38054202687731509</v>
      </c>
      <c r="M1596" s="115">
        <v>0.32600000000000001</v>
      </c>
      <c r="N1596" s="104">
        <f t="shared" si="439"/>
        <v>1.0004572642097156</v>
      </c>
      <c r="O1596" s="115">
        <v>0</v>
      </c>
      <c r="P1596" s="104">
        <f t="shared" si="440"/>
        <v>0</v>
      </c>
      <c r="Q1596" s="115">
        <v>0</v>
      </c>
      <c r="R1596" s="104">
        <f t="shared" si="441"/>
        <v>0</v>
      </c>
      <c r="S1596" s="115">
        <v>0</v>
      </c>
      <c r="T1596" s="104">
        <f t="shared" si="442"/>
        <v>0</v>
      </c>
      <c r="U1596" s="115">
        <v>0</v>
      </c>
      <c r="V1596" s="104">
        <f t="shared" si="443"/>
        <v>0</v>
      </c>
      <c r="W1596" s="115">
        <v>0.65700000000000003</v>
      </c>
      <c r="X1596" s="104">
        <f t="shared" si="444"/>
        <v>2.0162589649870646</v>
      </c>
      <c r="Y1596" s="115">
        <v>0.11799999999999999</v>
      </c>
      <c r="Z1596" s="104">
        <f t="shared" si="445"/>
        <v>0.36212870299615468</v>
      </c>
      <c r="AA1596" s="115">
        <v>0</v>
      </c>
      <c r="AB1596" s="104">
        <f t="shared" si="446"/>
        <v>0</v>
      </c>
      <c r="AC1596" s="99">
        <f t="shared" si="435"/>
        <v>1.4289999999999998</v>
      </c>
      <c r="AD1596" s="104">
        <f t="shared" si="447"/>
        <v>4.3854399710297027</v>
      </c>
    </row>
    <row r="1597" spans="1:30" x14ac:dyDescent="0.2">
      <c r="A1597" s="101">
        <v>40311</v>
      </c>
      <c r="B1597" s="250" t="s">
        <v>97</v>
      </c>
      <c r="C1597" s="115">
        <v>0</v>
      </c>
      <c r="D1597" s="104">
        <f t="shared" si="448"/>
        <v>0</v>
      </c>
      <c r="E1597" s="115">
        <v>0</v>
      </c>
      <c r="F1597" s="104">
        <f t="shared" si="448"/>
        <v>0</v>
      </c>
      <c r="G1597" s="115">
        <v>0</v>
      </c>
      <c r="H1597" s="104">
        <f t="shared" si="436"/>
        <v>0</v>
      </c>
      <c r="I1597" s="115">
        <v>1.0049999999999999</v>
      </c>
      <c r="J1597" s="104">
        <f t="shared" si="437"/>
        <v>3.0842317500943679</v>
      </c>
      <c r="K1597" s="115">
        <v>0.623</v>
      </c>
      <c r="L1597" s="104">
        <f t="shared" si="438"/>
        <v>1.9119167963271557</v>
      </c>
      <c r="M1597" s="115">
        <v>1.6339999999999999</v>
      </c>
      <c r="N1597" s="104">
        <f t="shared" si="439"/>
        <v>5.0145618703026846</v>
      </c>
      <c r="O1597" s="115">
        <v>0</v>
      </c>
      <c r="P1597" s="104">
        <f t="shared" si="440"/>
        <v>0</v>
      </c>
      <c r="Q1597" s="115">
        <v>0</v>
      </c>
      <c r="R1597" s="104">
        <f t="shared" si="441"/>
        <v>0</v>
      </c>
      <c r="S1597" s="115">
        <v>0</v>
      </c>
      <c r="T1597" s="104">
        <f t="shared" si="442"/>
        <v>0</v>
      </c>
      <c r="U1597" s="115">
        <v>0</v>
      </c>
      <c r="V1597" s="104">
        <f t="shared" si="443"/>
        <v>0</v>
      </c>
      <c r="W1597" s="115">
        <v>0.68600000000000005</v>
      </c>
      <c r="X1597" s="104">
        <f t="shared" si="444"/>
        <v>2.1052566970793398</v>
      </c>
      <c r="Y1597" s="115">
        <v>0.67100000000000004</v>
      </c>
      <c r="Z1597" s="104">
        <f t="shared" si="445"/>
        <v>2.0592233873764387</v>
      </c>
      <c r="AA1597" s="115">
        <v>0</v>
      </c>
      <c r="AB1597" s="104">
        <f t="shared" si="446"/>
        <v>0</v>
      </c>
      <c r="AC1597" s="99">
        <f t="shared" si="435"/>
        <v>4.6189999999999998</v>
      </c>
      <c r="AD1597" s="104">
        <f t="shared" si="447"/>
        <v>14.175190501179987</v>
      </c>
    </row>
    <row r="1598" spans="1:30" x14ac:dyDescent="0.2">
      <c r="A1598" s="101">
        <v>40312</v>
      </c>
      <c r="B1598" s="250" t="s">
        <v>98</v>
      </c>
      <c r="C1598" s="115">
        <v>0</v>
      </c>
      <c r="D1598" s="104">
        <f t="shared" si="448"/>
        <v>0</v>
      </c>
      <c r="E1598" s="115">
        <v>0</v>
      </c>
      <c r="F1598" s="104">
        <f t="shared" si="448"/>
        <v>0</v>
      </c>
      <c r="G1598" s="115">
        <v>0</v>
      </c>
      <c r="H1598" s="104">
        <f t="shared" si="436"/>
        <v>0</v>
      </c>
      <c r="I1598" s="115">
        <v>0.153</v>
      </c>
      <c r="J1598" s="104">
        <f t="shared" si="437"/>
        <v>0.46953975896959038</v>
      </c>
      <c r="K1598" s="115">
        <v>9.1999999999999998E-2</v>
      </c>
      <c r="L1598" s="104">
        <f t="shared" si="438"/>
        <v>0.28233763284445956</v>
      </c>
      <c r="M1598" s="115">
        <v>0.24299999999999999</v>
      </c>
      <c r="N1598" s="104">
        <f t="shared" si="439"/>
        <v>0.74573961718699655</v>
      </c>
      <c r="O1598" s="115">
        <v>0</v>
      </c>
      <c r="P1598" s="104">
        <f t="shared" si="440"/>
        <v>0</v>
      </c>
      <c r="Q1598" s="115">
        <v>0</v>
      </c>
      <c r="R1598" s="104">
        <f t="shared" si="441"/>
        <v>0</v>
      </c>
      <c r="S1598" s="115">
        <v>0</v>
      </c>
      <c r="T1598" s="104">
        <f t="shared" si="442"/>
        <v>0</v>
      </c>
      <c r="U1598" s="115">
        <v>0</v>
      </c>
      <c r="V1598" s="104">
        <f t="shared" si="443"/>
        <v>0</v>
      </c>
      <c r="W1598" s="115">
        <v>0.184</v>
      </c>
      <c r="X1598" s="104">
        <f t="shared" si="444"/>
        <v>0.56467526568891913</v>
      </c>
      <c r="Y1598" s="115">
        <v>0.185</v>
      </c>
      <c r="Z1598" s="104">
        <f t="shared" si="445"/>
        <v>0.56774415300244585</v>
      </c>
      <c r="AA1598" s="115">
        <v>0</v>
      </c>
      <c r="AB1598" s="104">
        <f t="shared" si="446"/>
        <v>0</v>
      </c>
      <c r="AC1598" s="99">
        <f t="shared" si="435"/>
        <v>0.85699999999999998</v>
      </c>
      <c r="AD1598" s="104">
        <f t="shared" si="447"/>
        <v>2.6300364276924117</v>
      </c>
    </row>
    <row r="1599" spans="1:30" x14ac:dyDescent="0.2">
      <c r="A1599" s="101">
        <v>40313</v>
      </c>
      <c r="B1599" s="250" t="s">
        <v>99</v>
      </c>
      <c r="C1599" s="115">
        <v>0</v>
      </c>
      <c r="D1599" s="104">
        <f t="shared" si="448"/>
        <v>0</v>
      </c>
      <c r="E1599" s="115">
        <v>0</v>
      </c>
      <c r="F1599" s="104">
        <f t="shared" si="448"/>
        <v>0</v>
      </c>
      <c r="G1599" s="115">
        <v>0</v>
      </c>
      <c r="H1599" s="104">
        <f t="shared" si="436"/>
        <v>0</v>
      </c>
      <c r="I1599" s="115">
        <v>0</v>
      </c>
      <c r="J1599" s="104">
        <f t="shared" si="437"/>
        <v>0</v>
      </c>
      <c r="K1599" s="115">
        <v>0</v>
      </c>
      <c r="L1599" s="104">
        <f t="shared" si="438"/>
        <v>0</v>
      </c>
      <c r="M1599" s="115">
        <v>0</v>
      </c>
      <c r="N1599" s="104">
        <f t="shared" si="439"/>
        <v>0</v>
      </c>
      <c r="O1599" s="115">
        <v>0</v>
      </c>
      <c r="P1599" s="104">
        <f t="shared" si="440"/>
        <v>0</v>
      </c>
      <c r="Q1599" s="115">
        <v>0</v>
      </c>
      <c r="R1599" s="104">
        <f t="shared" si="441"/>
        <v>0</v>
      </c>
      <c r="S1599" s="115">
        <v>0</v>
      </c>
      <c r="T1599" s="104">
        <f t="shared" si="442"/>
        <v>0</v>
      </c>
      <c r="U1599" s="115">
        <v>0</v>
      </c>
      <c r="V1599" s="104">
        <f t="shared" si="443"/>
        <v>0</v>
      </c>
      <c r="W1599" s="115">
        <v>0</v>
      </c>
      <c r="X1599" s="104">
        <f t="shared" si="444"/>
        <v>0</v>
      </c>
      <c r="Y1599" s="115">
        <v>0</v>
      </c>
      <c r="Z1599" s="104">
        <f t="shared" si="445"/>
        <v>0</v>
      </c>
      <c r="AA1599" s="115">
        <v>0</v>
      </c>
      <c r="AB1599" s="104">
        <f t="shared" si="446"/>
        <v>0</v>
      </c>
      <c r="AC1599" s="99">
        <f t="shared" si="435"/>
        <v>0</v>
      </c>
      <c r="AD1599" s="104">
        <f t="shared" si="447"/>
        <v>0</v>
      </c>
    </row>
    <row r="1600" spans="1:30" x14ac:dyDescent="0.2">
      <c r="A1600" s="101">
        <v>40314</v>
      </c>
      <c r="B1600" s="250" t="s">
        <v>100</v>
      </c>
      <c r="C1600" s="115">
        <v>0</v>
      </c>
      <c r="D1600" s="104">
        <f t="shared" si="448"/>
        <v>0</v>
      </c>
      <c r="E1600" s="115">
        <v>0</v>
      </c>
      <c r="F1600" s="104">
        <f t="shared" si="448"/>
        <v>0</v>
      </c>
      <c r="G1600" s="115">
        <v>0</v>
      </c>
      <c r="H1600" s="104">
        <f t="shared" ref="H1600:H1663" si="449">G1600*1000000/325851</f>
        <v>0</v>
      </c>
      <c r="I1600" s="115">
        <v>0</v>
      </c>
      <c r="J1600" s="104">
        <f t="shared" ref="J1600:J1663" si="450">I1600*1000000/325851</f>
        <v>0</v>
      </c>
      <c r="K1600" s="115">
        <v>0</v>
      </c>
      <c r="L1600" s="104">
        <f t="shared" ref="L1600:L1663" si="451">K1600*1000000/325851</f>
        <v>0</v>
      </c>
      <c r="M1600" s="115">
        <v>0</v>
      </c>
      <c r="N1600" s="104">
        <f t="shared" ref="N1600:N1663" si="452">M1600*1000000/325851</f>
        <v>0</v>
      </c>
      <c r="O1600" s="115">
        <v>0</v>
      </c>
      <c r="P1600" s="104">
        <f t="shared" ref="P1600:P1663" si="453">O1600*1000000/325851</f>
        <v>0</v>
      </c>
      <c r="Q1600" s="115">
        <v>0</v>
      </c>
      <c r="R1600" s="104">
        <f t="shared" ref="R1600:R1663" si="454">Q1600*1000000/325851</f>
        <v>0</v>
      </c>
      <c r="S1600" s="115">
        <v>0</v>
      </c>
      <c r="T1600" s="104">
        <f t="shared" ref="T1600:T1663" si="455">S1600*1000000/325851</f>
        <v>0</v>
      </c>
      <c r="U1600" s="115">
        <v>0</v>
      </c>
      <c r="V1600" s="104">
        <f t="shared" ref="V1600:V1663" si="456">U1600*1000000/325851</f>
        <v>0</v>
      </c>
      <c r="W1600" s="115">
        <v>0</v>
      </c>
      <c r="X1600" s="104">
        <f t="shared" ref="X1600:X1663" si="457">W1600*1000000/325851</f>
        <v>0</v>
      </c>
      <c r="Y1600" s="115">
        <v>0</v>
      </c>
      <c r="Z1600" s="104">
        <f t="shared" ref="Z1600:Z1663" si="458">Y1600*1000000/325851</f>
        <v>0</v>
      </c>
      <c r="AA1600" s="115">
        <v>0</v>
      </c>
      <c r="AB1600" s="104">
        <f t="shared" ref="AB1600:AB1663" si="459">AA1600*1000000/325851</f>
        <v>0</v>
      </c>
      <c r="AC1600" s="99">
        <f t="shared" si="435"/>
        <v>0</v>
      </c>
      <c r="AD1600" s="104">
        <f t="shared" ref="AD1600:AD1663" si="460">AC1600*1000000/325851</f>
        <v>0</v>
      </c>
    </row>
    <row r="1601" spans="1:30" x14ac:dyDescent="0.2">
      <c r="A1601" s="101">
        <v>40315</v>
      </c>
      <c r="B1601" s="250" t="s">
        <v>101</v>
      </c>
      <c r="C1601" s="115">
        <v>0</v>
      </c>
      <c r="D1601" s="104">
        <f t="shared" si="448"/>
        <v>0</v>
      </c>
      <c r="E1601" s="115">
        <v>0</v>
      </c>
      <c r="F1601" s="104">
        <f t="shared" si="448"/>
        <v>0</v>
      </c>
      <c r="G1601" s="115">
        <v>0</v>
      </c>
      <c r="H1601" s="104">
        <f t="shared" si="449"/>
        <v>0</v>
      </c>
      <c r="I1601" s="115">
        <v>0.61399999999999999</v>
      </c>
      <c r="J1601" s="104">
        <f t="shared" si="450"/>
        <v>1.884296810505415</v>
      </c>
      <c r="K1601" s="115">
        <v>0.15</v>
      </c>
      <c r="L1601" s="104">
        <f t="shared" si="451"/>
        <v>0.46033309702901021</v>
      </c>
      <c r="M1601" s="115">
        <v>0.99299999999999999</v>
      </c>
      <c r="N1601" s="104">
        <f t="shared" si="452"/>
        <v>3.0474051023320476</v>
      </c>
      <c r="O1601" s="115">
        <v>0</v>
      </c>
      <c r="P1601" s="104">
        <f t="shared" si="453"/>
        <v>0</v>
      </c>
      <c r="Q1601" s="115">
        <v>0</v>
      </c>
      <c r="R1601" s="104">
        <f t="shared" si="454"/>
        <v>0</v>
      </c>
      <c r="S1601" s="115">
        <v>0</v>
      </c>
      <c r="T1601" s="104">
        <f t="shared" si="455"/>
        <v>0</v>
      </c>
      <c r="U1601" s="115">
        <v>0</v>
      </c>
      <c r="V1601" s="104">
        <f t="shared" si="456"/>
        <v>0</v>
      </c>
      <c r="W1601" s="115">
        <v>0.7</v>
      </c>
      <c r="X1601" s="104">
        <f t="shared" si="457"/>
        <v>2.1482211194687144</v>
      </c>
      <c r="Y1601" s="115">
        <v>0</v>
      </c>
      <c r="Z1601" s="104">
        <f t="shared" si="458"/>
        <v>0</v>
      </c>
      <c r="AA1601" s="115">
        <v>0</v>
      </c>
      <c r="AB1601" s="104">
        <f t="shared" si="459"/>
        <v>0</v>
      </c>
      <c r="AC1601" s="99">
        <f t="shared" si="435"/>
        <v>2.4569999999999999</v>
      </c>
      <c r="AD1601" s="104">
        <f t="shared" si="460"/>
        <v>7.5402561293351873</v>
      </c>
    </row>
    <row r="1602" spans="1:30" x14ac:dyDescent="0.2">
      <c r="A1602" s="101">
        <v>40316</v>
      </c>
      <c r="B1602" s="250" t="s">
        <v>102</v>
      </c>
      <c r="C1602" s="115">
        <v>0</v>
      </c>
      <c r="D1602" s="104">
        <f t="shared" si="448"/>
        <v>0</v>
      </c>
      <c r="E1602" s="115">
        <v>0</v>
      </c>
      <c r="F1602" s="104">
        <f t="shared" si="448"/>
        <v>0</v>
      </c>
      <c r="G1602" s="115">
        <v>0</v>
      </c>
      <c r="H1602" s="104">
        <f t="shared" si="449"/>
        <v>0</v>
      </c>
      <c r="I1602" s="115">
        <v>0.998</v>
      </c>
      <c r="J1602" s="104">
        <f t="shared" si="450"/>
        <v>3.062749538899681</v>
      </c>
      <c r="K1602" s="115">
        <v>0.61</v>
      </c>
      <c r="L1602" s="104">
        <f t="shared" si="451"/>
        <v>1.8720212612513081</v>
      </c>
      <c r="M1602" s="115">
        <v>1.599</v>
      </c>
      <c r="N1602" s="104">
        <f t="shared" si="452"/>
        <v>4.907150814329249</v>
      </c>
      <c r="O1602" s="115">
        <v>0</v>
      </c>
      <c r="P1602" s="104">
        <f t="shared" si="453"/>
        <v>0</v>
      </c>
      <c r="Q1602" s="115">
        <v>0</v>
      </c>
      <c r="R1602" s="104">
        <f t="shared" si="454"/>
        <v>0</v>
      </c>
      <c r="S1602" s="115">
        <v>0</v>
      </c>
      <c r="T1602" s="104">
        <f t="shared" si="455"/>
        <v>0</v>
      </c>
      <c r="U1602" s="115">
        <v>0</v>
      </c>
      <c r="V1602" s="104">
        <f t="shared" si="456"/>
        <v>0</v>
      </c>
      <c r="W1602" s="115">
        <v>1.206</v>
      </c>
      <c r="X1602" s="104">
        <f t="shared" si="457"/>
        <v>3.701078100113242</v>
      </c>
      <c r="Y1602" s="115">
        <v>0</v>
      </c>
      <c r="Z1602" s="104">
        <f t="shared" si="458"/>
        <v>0</v>
      </c>
      <c r="AA1602" s="115">
        <v>0</v>
      </c>
      <c r="AB1602" s="104">
        <f t="shared" si="459"/>
        <v>0</v>
      </c>
      <c r="AC1602" s="99">
        <f t="shared" si="435"/>
        <v>4.4130000000000003</v>
      </c>
      <c r="AD1602" s="104">
        <f t="shared" si="460"/>
        <v>13.54299971459348</v>
      </c>
    </row>
    <row r="1603" spans="1:30" x14ac:dyDescent="0.2">
      <c r="A1603" s="101">
        <v>40317</v>
      </c>
      <c r="B1603" s="250" t="s">
        <v>103</v>
      </c>
      <c r="C1603" s="115">
        <v>0</v>
      </c>
      <c r="D1603" s="104">
        <f t="shared" si="448"/>
        <v>0</v>
      </c>
      <c r="E1603" s="115">
        <v>0</v>
      </c>
      <c r="F1603" s="104">
        <f t="shared" si="448"/>
        <v>0</v>
      </c>
      <c r="G1603" s="115">
        <v>0</v>
      </c>
      <c r="H1603" s="104">
        <f t="shared" si="449"/>
        <v>0</v>
      </c>
      <c r="I1603" s="115">
        <v>0.57099999999999995</v>
      </c>
      <c r="J1603" s="104">
        <f t="shared" si="450"/>
        <v>1.7523346560237654</v>
      </c>
      <c r="K1603" s="115">
        <v>0.57099999999999995</v>
      </c>
      <c r="L1603" s="104">
        <f t="shared" si="451"/>
        <v>1.7523346560237654</v>
      </c>
      <c r="M1603" s="115">
        <v>1.4810000000000001</v>
      </c>
      <c r="N1603" s="104">
        <f t="shared" si="452"/>
        <v>4.5450221113330942</v>
      </c>
      <c r="O1603" s="115">
        <v>0</v>
      </c>
      <c r="P1603" s="104">
        <f t="shared" si="453"/>
        <v>0</v>
      </c>
      <c r="Q1603" s="115">
        <v>0</v>
      </c>
      <c r="R1603" s="104">
        <f t="shared" si="454"/>
        <v>0</v>
      </c>
      <c r="S1603" s="115">
        <v>0</v>
      </c>
      <c r="T1603" s="104">
        <f t="shared" si="455"/>
        <v>0</v>
      </c>
      <c r="U1603" s="115">
        <v>0</v>
      </c>
      <c r="V1603" s="104">
        <f t="shared" si="456"/>
        <v>0</v>
      </c>
      <c r="W1603" s="115">
        <v>1.1439999999999999</v>
      </c>
      <c r="X1603" s="104">
        <f t="shared" si="457"/>
        <v>3.5108070866745842</v>
      </c>
      <c r="Y1603" s="115">
        <v>0</v>
      </c>
      <c r="Z1603" s="104">
        <f t="shared" si="458"/>
        <v>0</v>
      </c>
      <c r="AA1603" s="115">
        <v>0</v>
      </c>
      <c r="AB1603" s="104">
        <f t="shared" si="459"/>
        <v>0</v>
      </c>
      <c r="AC1603" s="99">
        <f t="shared" si="435"/>
        <v>3.7670000000000003</v>
      </c>
      <c r="AD1603" s="104">
        <f t="shared" si="460"/>
        <v>11.560498510055211</v>
      </c>
    </row>
    <row r="1604" spans="1:30" x14ac:dyDescent="0.2">
      <c r="A1604" s="101">
        <v>40318</v>
      </c>
      <c r="B1604" s="250" t="s">
        <v>104</v>
      </c>
      <c r="C1604" s="115">
        <v>0</v>
      </c>
      <c r="D1604" s="104">
        <f t="shared" si="448"/>
        <v>0</v>
      </c>
      <c r="E1604" s="115">
        <v>0</v>
      </c>
      <c r="F1604" s="104">
        <f t="shared" si="448"/>
        <v>0</v>
      </c>
      <c r="G1604" s="115">
        <v>0</v>
      </c>
      <c r="H1604" s="104">
        <f t="shared" si="449"/>
        <v>0</v>
      </c>
      <c r="I1604" s="115">
        <v>6.2E-2</v>
      </c>
      <c r="J1604" s="104">
        <f t="shared" si="450"/>
        <v>0.19027101343865754</v>
      </c>
      <c r="K1604" s="115">
        <v>0.38500000000000001</v>
      </c>
      <c r="L1604" s="104">
        <f t="shared" si="451"/>
        <v>1.1815216157077928</v>
      </c>
      <c r="M1604" s="115">
        <v>1.0149999999999999</v>
      </c>
      <c r="N1604" s="104">
        <f t="shared" si="452"/>
        <v>3.1149206232296351</v>
      </c>
      <c r="O1604" s="115">
        <v>0</v>
      </c>
      <c r="P1604" s="104">
        <f t="shared" si="453"/>
        <v>0</v>
      </c>
      <c r="Q1604" s="115">
        <v>0</v>
      </c>
      <c r="R1604" s="104">
        <f t="shared" si="454"/>
        <v>0</v>
      </c>
      <c r="S1604" s="115">
        <v>0</v>
      </c>
      <c r="T1604" s="104">
        <f t="shared" si="455"/>
        <v>0</v>
      </c>
      <c r="U1604" s="115">
        <v>0</v>
      </c>
      <c r="V1604" s="104">
        <f t="shared" si="456"/>
        <v>0</v>
      </c>
      <c r="W1604" s="115">
        <v>0.79600000000000004</v>
      </c>
      <c r="X1604" s="104">
        <f t="shared" si="457"/>
        <v>2.4428343015672809</v>
      </c>
      <c r="Y1604" s="115">
        <v>0</v>
      </c>
      <c r="Z1604" s="104">
        <f t="shared" si="458"/>
        <v>0</v>
      </c>
      <c r="AA1604" s="115">
        <v>0</v>
      </c>
      <c r="AB1604" s="104">
        <f t="shared" si="459"/>
        <v>0</v>
      </c>
      <c r="AC1604" s="99">
        <f t="shared" si="435"/>
        <v>2.258</v>
      </c>
      <c r="AD1604" s="104">
        <f t="shared" si="460"/>
        <v>6.9295475539433671</v>
      </c>
    </row>
    <row r="1605" spans="1:30" x14ac:dyDescent="0.2">
      <c r="A1605" s="101">
        <v>40319</v>
      </c>
      <c r="B1605" s="250" t="s">
        <v>105</v>
      </c>
      <c r="C1605" s="115">
        <v>0</v>
      </c>
      <c r="D1605" s="104">
        <f t="shared" si="448"/>
        <v>0</v>
      </c>
      <c r="E1605" s="115">
        <v>0</v>
      </c>
      <c r="F1605" s="104">
        <f t="shared" si="448"/>
        <v>0</v>
      </c>
      <c r="G1605" s="115">
        <v>0</v>
      </c>
      <c r="H1605" s="104">
        <f t="shared" si="449"/>
        <v>0</v>
      </c>
      <c r="I1605" s="115">
        <v>0.53</v>
      </c>
      <c r="J1605" s="104">
        <f t="shared" si="450"/>
        <v>1.6265102761691694</v>
      </c>
      <c r="K1605" s="115">
        <v>2.8000000000000001E-2</v>
      </c>
      <c r="L1605" s="104">
        <f t="shared" si="451"/>
        <v>8.592884477874857E-2</v>
      </c>
      <c r="M1605" s="115">
        <v>1.0169999999999999</v>
      </c>
      <c r="N1605" s="104">
        <f t="shared" si="452"/>
        <v>3.1210583978566886</v>
      </c>
      <c r="O1605" s="115">
        <v>0</v>
      </c>
      <c r="P1605" s="104">
        <f t="shared" si="453"/>
        <v>0</v>
      </c>
      <c r="Q1605" s="115">
        <v>0</v>
      </c>
      <c r="R1605" s="104">
        <f t="shared" si="454"/>
        <v>0</v>
      </c>
      <c r="S1605" s="115">
        <v>0</v>
      </c>
      <c r="T1605" s="104">
        <f t="shared" si="455"/>
        <v>0</v>
      </c>
      <c r="U1605" s="115">
        <v>0</v>
      </c>
      <c r="V1605" s="104">
        <f t="shared" si="456"/>
        <v>0</v>
      </c>
      <c r="W1605" s="115">
        <v>0.77500000000000002</v>
      </c>
      <c r="X1605" s="104">
        <f t="shared" si="457"/>
        <v>2.3783876679832194</v>
      </c>
      <c r="Y1605" s="115">
        <v>0</v>
      </c>
      <c r="Z1605" s="104">
        <f t="shared" si="458"/>
        <v>0</v>
      </c>
      <c r="AA1605" s="115">
        <v>0</v>
      </c>
      <c r="AB1605" s="104">
        <f t="shared" si="459"/>
        <v>0</v>
      </c>
      <c r="AC1605" s="99">
        <f t="shared" si="435"/>
        <v>2.35</v>
      </c>
      <c r="AD1605" s="104">
        <f t="shared" si="460"/>
        <v>7.2118851867878266</v>
      </c>
    </row>
    <row r="1606" spans="1:30" x14ac:dyDescent="0.2">
      <c r="A1606" s="101">
        <v>40320</v>
      </c>
      <c r="B1606" s="250" t="s">
        <v>106</v>
      </c>
      <c r="C1606" s="115">
        <v>0</v>
      </c>
      <c r="D1606" s="104">
        <f t="shared" si="448"/>
        <v>0</v>
      </c>
      <c r="E1606" s="115">
        <v>0</v>
      </c>
      <c r="F1606" s="104">
        <f t="shared" si="448"/>
        <v>0</v>
      </c>
      <c r="G1606" s="115">
        <v>0</v>
      </c>
      <c r="H1606" s="104">
        <f t="shared" si="449"/>
        <v>0</v>
      </c>
      <c r="I1606" s="115">
        <v>0.97399999999999998</v>
      </c>
      <c r="J1606" s="104">
        <f t="shared" si="450"/>
        <v>2.9890962433750397</v>
      </c>
      <c r="K1606" s="115">
        <v>0</v>
      </c>
      <c r="L1606" s="104">
        <f t="shared" si="451"/>
        <v>0</v>
      </c>
      <c r="M1606" s="115">
        <v>1.5449999999999999</v>
      </c>
      <c r="N1606" s="104">
        <f t="shared" si="452"/>
        <v>4.7414308993988046</v>
      </c>
      <c r="O1606" s="115">
        <v>0</v>
      </c>
      <c r="P1606" s="104">
        <f t="shared" si="453"/>
        <v>0</v>
      </c>
      <c r="Q1606" s="115">
        <v>0</v>
      </c>
      <c r="R1606" s="104">
        <f t="shared" si="454"/>
        <v>0</v>
      </c>
      <c r="S1606" s="115">
        <v>0</v>
      </c>
      <c r="T1606" s="104">
        <f t="shared" si="455"/>
        <v>0</v>
      </c>
      <c r="U1606" s="115">
        <v>0</v>
      </c>
      <c r="V1606" s="104">
        <f t="shared" si="456"/>
        <v>0</v>
      </c>
      <c r="W1606" s="115">
        <v>1.204</v>
      </c>
      <c r="X1606" s="104">
        <f t="shared" si="457"/>
        <v>3.6949403254861886</v>
      </c>
      <c r="Y1606" s="115">
        <v>0</v>
      </c>
      <c r="Z1606" s="104">
        <f t="shared" si="458"/>
        <v>0</v>
      </c>
      <c r="AA1606" s="115">
        <v>0</v>
      </c>
      <c r="AB1606" s="104">
        <f t="shared" si="459"/>
        <v>0</v>
      </c>
      <c r="AC1606" s="99">
        <f t="shared" si="435"/>
        <v>3.7229999999999999</v>
      </c>
      <c r="AD1606" s="104">
        <f t="shared" si="460"/>
        <v>11.425467468260033</v>
      </c>
    </row>
    <row r="1607" spans="1:30" x14ac:dyDescent="0.2">
      <c r="A1607" s="101">
        <v>40321</v>
      </c>
      <c r="B1607" s="250" t="s">
        <v>107</v>
      </c>
      <c r="C1607" s="115">
        <v>0</v>
      </c>
      <c r="D1607" s="104">
        <f t="shared" si="448"/>
        <v>0</v>
      </c>
      <c r="E1607" s="115">
        <v>0</v>
      </c>
      <c r="F1607" s="104">
        <f t="shared" si="448"/>
        <v>0</v>
      </c>
      <c r="G1607" s="115">
        <v>0</v>
      </c>
      <c r="H1607" s="104">
        <f t="shared" si="449"/>
        <v>0</v>
      </c>
      <c r="I1607" s="115">
        <v>0.95299999999999996</v>
      </c>
      <c r="J1607" s="104">
        <f t="shared" si="450"/>
        <v>2.9246496097909782</v>
      </c>
      <c r="K1607" s="115">
        <v>0</v>
      </c>
      <c r="L1607" s="104">
        <f t="shared" si="451"/>
        <v>0</v>
      </c>
      <c r="M1607" s="115">
        <v>1.5249999999999999</v>
      </c>
      <c r="N1607" s="104">
        <f t="shared" si="452"/>
        <v>4.6800531531282701</v>
      </c>
      <c r="O1607" s="115">
        <v>0</v>
      </c>
      <c r="P1607" s="104">
        <f t="shared" si="453"/>
        <v>0</v>
      </c>
      <c r="Q1607" s="115">
        <v>0</v>
      </c>
      <c r="R1607" s="104">
        <f t="shared" si="454"/>
        <v>0</v>
      </c>
      <c r="S1607" s="115">
        <v>0</v>
      </c>
      <c r="T1607" s="104">
        <f t="shared" si="455"/>
        <v>0</v>
      </c>
      <c r="U1607" s="115">
        <v>0</v>
      </c>
      <c r="V1607" s="104">
        <f t="shared" si="456"/>
        <v>0</v>
      </c>
      <c r="W1607" s="115">
        <v>1.2030000000000001</v>
      </c>
      <c r="X1607" s="104">
        <f t="shared" si="457"/>
        <v>3.6918714381726616</v>
      </c>
      <c r="Y1607" s="115">
        <v>0</v>
      </c>
      <c r="Z1607" s="104">
        <f t="shared" si="458"/>
        <v>0</v>
      </c>
      <c r="AA1607" s="115">
        <v>0</v>
      </c>
      <c r="AB1607" s="104">
        <f t="shared" si="459"/>
        <v>0</v>
      </c>
      <c r="AC1607" s="99">
        <f t="shared" si="435"/>
        <v>3.681</v>
      </c>
      <c r="AD1607" s="104">
        <f t="shared" si="460"/>
        <v>11.296574201091911</v>
      </c>
    </row>
    <row r="1608" spans="1:30" x14ac:dyDescent="0.2">
      <c r="A1608" s="101">
        <v>40322</v>
      </c>
      <c r="B1608" s="250" t="s">
        <v>108</v>
      </c>
      <c r="C1608" s="115">
        <v>0</v>
      </c>
      <c r="D1608" s="104">
        <f t="shared" si="448"/>
        <v>0</v>
      </c>
      <c r="E1608" s="115">
        <v>0</v>
      </c>
      <c r="F1608" s="104">
        <f t="shared" si="448"/>
        <v>0</v>
      </c>
      <c r="G1608" s="115">
        <v>0</v>
      </c>
      <c r="H1608" s="104">
        <f t="shared" si="449"/>
        <v>0</v>
      </c>
      <c r="I1608" s="115">
        <v>0.94099999999999995</v>
      </c>
      <c r="J1608" s="104">
        <f t="shared" si="450"/>
        <v>2.8878229620286571</v>
      </c>
      <c r="K1608" s="115">
        <v>0</v>
      </c>
      <c r="L1608" s="104">
        <f t="shared" si="451"/>
        <v>0</v>
      </c>
      <c r="M1608" s="115">
        <v>1.5109999999999999</v>
      </c>
      <c r="N1608" s="104">
        <f t="shared" si="452"/>
        <v>4.6370887307388964</v>
      </c>
      <c r="O1608" s="115">
        <v>1E-3</v>
      </c>
      <c r="P1608" s="104">
        <f t="shared" si="453"/>
        <v>3.0688873135267347E-3</v>
      </c>
      <c r="Q1608" s="115">
        <v>0</v>
      </c>
      <c r="R1608" s="104">
        <f t="shared" si="454"/>
        <v>0</v>
      </c>
      <c r="S1608" s="115">
        <v>0</v>
      </c>
      <c r="T1608" s="104">
        <f t="shared" si="455"/>
        <v>0</v>
      </c>
      <c r="U1608" s="115">
        <v>0</v>
      </c>
      <c r="V1608" s="104">
        <f t="shared" si="456"/>
        <v>0</v>
      </c>
      <c r="W1608" s="115">
        <v>1.202</v>
      </c>
      <c r="X1608" s="104">
        <f t="shared" si="457"/>
        <v>3.6888025508591351</v>
      </c>
      <c r="Y1608" s="115">
        <v>0</v>
      </c>
      <c r="Z1608" s="104">
        <f t="shared" si="458"/>
        <v>0</v>
      </c>
      <c r="AA1608" s="115">
        <v>0</v>
      </c>
      <c r="AB1608" s="104">
        <f t="shared" si="459"/>
        <v>0</v>
      </c>
      <c r="AC1608" s="99">
        <f t="shared" si="435"/>
        <v>3.6549999999999998</v>
      </c>
      <c r="AD1608" s="104">
        <f t="shared" si="460"/>
        <v>11.216783130940215</v>
      </c>
    </row>
    <row r="1609" spans="1:30" x14ac:dyDescent="0.2">
      <c r="A1609" s="101">
        <v>40323</v>
      </c>
      <c r="B1609" s="250" t="s">
        <v>109</v>
      </c>
      <c r="C1609" s="115">
        <v>0</v>
      </c>
      <c r="D1609" s="104">
        <f t="shared" si="448"/>
        <v>0</v>
      </c>
      <c r="E1609" s="115">
        <v>0</v>
      </c>
      <c r="F1609" s="104">
        <f t="shared" si="448"/>
        <v>0</v>
      </c>
      <c r="G1609" s="115">
        <v>0</v>
      </c>
      <c r="H1609" s="104">
        <f t="shared" si="449"/>
        <v>0</v>
      </c>
      <c r="I1609" s="115">
        <v>0.93</v>
      </c>
      <c r="J1609" s="104">
        <f t="shared" si="450"/>
        <v>2.8540652015798633</v>
      </c>
      <c r="K1609" s="115">
        <v>0</v>
      </c>
      <c r="L1609" s="104">
        <f t="shared" si="451"/>
        <v>0</v>
      </c>
      <c r="M1609" s="115">
        <v>1.5009999999999999</v>
      </c>
      <c r="N1609" s="104">
        <f t="shared" si="452"/>
        <v>4.6063998576036287</v>
      </c>
      <c r="O1609" s="115">
        <v>0</v>
      </c>
      <c r="P1609" s="104">
        <f t="shared" si="453"/>
        <v>0</v>
      </c>
      <c r="Q1609" s="115">
        <v>0</v>
      </c>
      <c r="R1609" s="104">
        <f t="shared" si="454"/>
        <v>0</v>
      </c>
      <c r="S1609" s="115">
        <v>0</v>
      </c>
      <c r="T1609" s="104">
        <f t="shared" si="455"/>
        <v>0</v>
      </c>
      <c r="U1609" s="115">
        <v>0</v>
      </c>
      <c r="V1609" s="104">
        <f t="shared" si="456"/>
        <v>0</v>
      </c>
      <c r="W1609" s="115">
        <v>1.1990000000000001</v>
      </c>
      <c r="X1609" s="104">
        <f t="shared" si="457"/>
        <v>3.6795958889185547</v>
      </c>
      <c r="Y1609" s="115">
        <v>0</v>
      </c>
      <c r="Z1609" s="104">
        <f t="shared" si="458"/>
        <v>0</v>
      </c>
      <c r="AA1609" s="115">
        <v>0</v>
      </c>
      <c r="AB1609" s="104">
        <f t="shared" si="459"/>
        <v>0</v>
      </c>
      <c r="AC1609" s="99">
        <f t="shared" si="435"/>
        <v>3.63</v>
      </c>
      <c r="AD1609" s="104">
        <f t="shared" si="460"/>
        <v>11.140060948102047</v>
      </c>
    </row>
    <row r="1610" spans="1:30" x14ac:dyDescent="0.2">
      <c r="A1610" s="101">
        <v>40324</v>
      </c>
      <c r="B1610" s="250" t="s">
        <v>110</v>
      </c>
      <c r="C1610" s="115">
        <v>0</v>
      </c>
      <c r="D1610" s="104">
        <f t="shared" si="448"/>
        <v>0</v>
      </c>
      <c r="E1610" s="115">
        <v>0</v>
      </c>
      <c r="F1610" s="104">
        <f t="shared" si="448"/>
        <v>0</v>
      </c>
      <c r="G1610" s="115">
        <v>0</v>
      </c>
      <c r="H1610" s="104">
        <f t="shared" si="449"/>
        <v>0</v>
      </c>
      <c r="I1610" s="115">
        <v>0.92400000000000004</v>
      </c>
      <c r="J1610" s="104">
        <f t="shared" si="450"/>
        <v>2.835651877698703</v>
      </c>
      <c r="K1610" s="115">
        <v>0</v>
      </c>
      <c r="L1610" s="104">
        <f t="shared" si="451"/>
        <v>0</v>
      </c>
      <c r="M1610" s="115">
        <v>1.4930000000000001</v>
      </c>
      <c r="N1610" s="104">
        <f t="shared" si="452"/>
        <v>4.5818487590954149</v>
      </c>
      <c r="O1610" s="115">
        <v>0</v>
      </c>
      <c r="P1610" s="104">
        <f t="shared" si="453"/>
        <v>0</v>
      </c>
      <c r="Q1610" s="115">
        <v>0</v>
      </c>
      <c r="R1610" s="104">
        <f t="shared" si="454"/>
        <v>0</v>
      </c>
      <c r="S1610" s="115">
        <v>0</v>
      </c>
      <c r="T1610" s="104">
        <f t="shared" si="455"/>
        <v>0</v>
      </c>
      <c r="U1610" s="115">
        <v>0</v>
      </c>
      <c r="V1610" s="104">
        <f t="shared" si="456"/>
        <v>0</v>
      </c>
      <c r="W1610" s="115">
        <v>1.198</v>
      </c>
      <c r="X1610" s="104">
        <f t="shared" si="457"/>
        <v>3.6765270016050282</v>
      </c>
      <c r="Y1610" s="115">
        <v>0</v>
      </c>
      <c r="Z1610" s="104">
        <f t="shared" si="458"/>
        <v>0</v>
      </c>
      <c r="AA1610" s="115">
        <v>0</v>
      </c>
      <c r="AB1610" s="104">
        <f t="shared" si="459"/>
        <v>0</v>
      </c>
      <c r="AC1610" s="99">
        <f t="shared" si="435"/>
        <v>3.6150000000000002</v>
      </c>
      <c r="AD1610" s="104">
        <f t="shared" si="460"/>
        <v>11.094027638399146</v>
      </c>
    </row>
    <row r="1611" spans="1:30" x14ac:dyDescent="0.2">
      <c r="A1611" s="101">
        <v>40325</v>
      </c>
      <c r="B1611" s="250" t="s">
        <v>111</v>
      </c>
      <c r="C1611" s="115">
        <v>0</v>
      </c>
      <c r="D1611" s="104">
        <f t="shared" si="448"/>
        <v>0</v>
      </c>
      <c r="E1611" s="115">
        <v>0</v>
      </c>
      <c r="F1611" s="104">
        <f t="shared" si="448"/>
        <v>0</v>
      </c>
      <c r="G1611" s="115">
        <v>0</v>
      </c>
      <c r="H1611" s="104">
        <f t="shared" si="449"/>
        <v>0</v>
      </c>
      <c r="I1611" s="115">
        <v>0.91800000000000004</v>
      </c>
      <c r="J1611" s="104">
        <f t="shared" si="450"/>
        <v>2.8172385538175422</v>
      </c>
      <c r="K1611" s="115">
        <v>0</v>
      </c>
      <c r="L1611" s="104">
        <f t="shared" si="451"/>
        <v>0</v>
      </c>
      <c r="M1611" s="115">
        <v>1.486</v>
      </c>
      <c r="N1611" s="104">
        <f t="shared" si="452"/>
        <v>4.5603665479007276</v>
      </c>
      <c r="O1611" s="115">
        <v>0</v>
      </c>
      <c r="P1611" s="104">
        <f t="shared" si="453"/>
        <v>0</v>
      </c>
      <c r="Q1611" s="115">
        <v>0</v>
      </c>
      <c r="R1611" s="104">
        <f t="shared" si="454"/>
        <v>0</v>
      </c>
      <c r="S1611" s="115">
        <v>0</v>
      </c>
      <c r="T1611" s="104">
        <f t="shared" si="455"/>
        <v>0</v>
      </c>
      <c r="U1611" s="115">
        <v>0</v>
      </c>
      <c r="V1611" s="104">
        <f t="shared" si="456"/>
        <v>0</v>
      </c>
      <c r="W1611" s="115">
        <v>1.198</v>
      </c>
      <c r="X1611" s="104">
        <f t="shared" si="457"/>
        <v>3.6765270016050282</v>
      </c>
      <c r="Y1611" s="115">
        <v>0</v>
      </c>
      <c r="Z1611" s="104">
        <f t="shared" si="458"/>
        <v>0</v>
      </c>
      <c r="AA1611" s="115">
        <v>0</v>
      </c>
      <c r="AB1611" s="104">
        <f t="shared" si="459"/>
        <v>0</v>
      </c>
      <c r="AC1611" s="99">
        <f t="shared" si="435"/>
        <v>3.6019999999999999</v>
      </c>
      <c r="AD1611" s="104">
        <f t="shared" si="460"/>
        <v>11.054132103323298</v>
      </c>
    </row>
    <row r="1612" spans="1:30" x14ac:dyDescent="0.2">
      <c r="A1612" s="101">
        <v>40326</v>
      </c>
      <c r="B1612" s="250" t="s">
        <v>112</v>
      </c>
      <c r="C1612" s="115">
        <v>0</v>
      </c>
      <c r="D1612" s="104">
        <f t="shared" si="448"/>
        <v>0</v>
      </c>
      <c r="E1612" s="115">
        <v>0</v>
      </c>
      <c r="F1612" s="104">
        <f t="shared" si="448"/>
        <v>0</v>
      </c>
      <c r="G1612" s="115">
        <v>0</v>
      </c>
      <c r="H1612" s="104">
        <f t="shared" si="449"/>
        <v>0</v>
      </c>
      <c r="I1612" s="115">
        <v>0.91200000000000003</v>
      </c>
      <c r="J1612" s="104">
        <f t="shared" si="450"/>
        <v>2.7988252299363818</v>
      </c>
      <c r="K1612" s="115">
        <v>0</v>
      </c>
      <c r="L1612" s="104">
        <f t="shared" si="451"/>
        <v>0</v>
      </c>
      <c r="M1612" s="115">
        <v>1.48</v>
      </c>
      <c r="N1612" s="104">
        <f t="shared" si="452"/>
        <v>4.5419532240195668</v>
      </c>
      <c r="O1612" s="115">
        <v>0</v>
      </c>
      <c r="P1612" s="104">
        <f t="shared" si="453"/>
        <v>0</v>
      </c>
      <c r="Q1612" s="115">
        <v>0</v>
      </c>
      <c r="R1612" s="104">
        <f t="shared" si="454"/>
        <v>0</v>
      </c>
      <c r="S1612" s="115">
        <v>0</v>
      </c>
      <c r="T1612" s="104">
        <f t="shared" si="455"/>
        <v>0</v>
      </c>
      <c r="U1612" s="115">
        <v>0</v>
      </c>
      <c r="V1612" s="104">
        <f t="shared" si="456"/>
        <v>0</v>
      </c>
      <c r="W1612" s="115">
        <v>1.196</v>
      </c>
      <c r="X1612" s="104">
        <f t="shared" si="457"/>
        <v>3.6703892269779748</v>
      </c>
      <c r="Y1612" s="115">
        <v>0</v>
      </c>
      <c r="Z1612" s="104">
        <f t="shared" si="458"/>
        <v>0</v>
      </c>
      <c r="AA1612" s="115">
        <v>0</v>
      </c>
      <c r="AB1612" s="104">
        <f t="shared" si="459"/>
        <v>0</v>
      </c>
      <c r="AC1612" s="99">
        <f t="shared" si="435"/>
        <v>3.5880000000000001</v>
      </c>
      <c r="AD1612" s="104">
        <f t="shared" si="460"/>
        <v>11.011167680933923</v>
      </c>
    </row>
    <row r="1613" spans="1:30" x14ac:dyDescent="0.2">
      <c r="A1613" s="101">
        <v>40327</v>
      </c>
      <c r="B1613" s="250" t="s">
        <v>113</v>
      </c>
      <c r="C1613" s="115">
        <v>0</v>
      </c>
      <c r="D1613" s="104">
        <f t="shared" si="448"/>
        <v>0</v>
      </c>
      <c r="E1613" s="115">
        <v>0</v>
      </c>
      <c r="F1613" s="104">
        <f t="shared" si="448"/>
        <v>0</v>
      </c>
      <c r="G1613" s="115">
        <v>0</v>
      </c>
      <c r="H1613" s="104">
        <f t="shared" si="449"/>
        <v>0</v>
      </c>
      <c r="I1613" s="115">
        <v>0.90900000000000003</v>
      </c>
      <c r="J1613" s="104">
        <f t="shared" si="450"/>
        <v>2.7896185679958019</v>
      </c>
      <c r="K1613" s="115">
        <v>0</v>
      </c>
      <c r="L1613" s="104">
        <f t="shared" si="451"/>
        <v>0</v>
      </c>
      <c r="M1613" s="115">
        <v>1.4770000000000001</v>
      </c>
      <c r="N1613" s="104">
        <f t="shared" si="452"/>
        <v>4.5327465620789873</v>
      </c>
      <c r="O1613" s="115">
        <v>0</v>
      </c>
      <c r="P1613" s="104">
        <f t="shared" si="453"/>
        <v>0</v>
      </c>
      <c r="Q1613" s="115">
        <v>0</v>
      </c>
      <c r="R1613" s="104">
        <f t="shared" si="454"/>
        <v>0</v>
      </c>
      <c r="S1613" s="115">
        <v>0</v>
      </c>
      <c r="T1613" s="104">
        <f t="shared" si="455"/>
        <v>0</v>
      </c>
      <c r="U1613" s="115">
        <v>0</v>
      </c>
      <c r="V1613" s="104">
        <f t="shared" si="456"/>
        <v>0</v>
      </c>
      <c r="W1613" s="115">
        <v>1.1950000000000001</v>
      </c>
      <c r="X1613" s="104">
        <f t="shared" si="457"/>
        <v>3.6673203396644478</v>
      </c>
      <c r="Y1613" s="115">
        <v>0</v>
      </c>
      <c r="Z1613" s="104">
        <f t="shared" si="458"/>
        <v>0</v>
      </c>
      <c r="AA1613" s="115">
        <v>0</v>
      </c>
      <c r="AB1613" s="104">
        <f t="shared" si="459"/>
        <v>0</v>
      </c>
      <c r="AC1613" s="99">
        <f t="shared" si="435"/>
        <v>3.5810000000000004</v>
      </c>
      <c r="AD1613" s="104">
        <f t="shared" si="460"/>
        <v>10.989685469739237</v>
      </c>
    </row>
    <row r="1614" spans="1:30" x14ac:dyDescent="0.2">
      <c r="A1614" s="101">
        <v>40328</v>
      </c>
      <c r="B1614" s="250" t="s">
        <v>114</v>
      </c>
      <c r="C1614" s="115">
        <v>0</v>
      </c>
      <c r="D1614" s="104">
        <f t="shared" si="448"/>
        <v>0</v>
      </c>
      <c r="E1614" s="115">
        <v>0</v>
      </c>
      <c r="F1614" s="104">
        <f t="shared" si="448"/>
        <v>0</v>
      </c>
      <c r="G1614" s="115">
        <v>0</v>
      </c>
      <c r="H1614" s="104">
        <f t="shared" si="449"/>
        <v>0</v>
      </c>
      <c r="I1614" s="115">
        <v>0.90500000000000003</v>
      </c>
      <c r="J1614" s="104">
        <f t="shared" si="450"/>
        <v>2.777343018741695</v>
      </c>
      <c r="K1614" s="115">
        <v>0</v>
      </c>
      <c r="L1614" s="104">
        <f t="shared" si="451"/>
        <v>0</v>
      </c>
      <c r="M1614" s="115">
        <v>1.472</v>
      </c>
      <c r="N1614" s="104">
        <f t="shared" si="452"/>
        <v>4.517402125511353</v>
      </c>
      <c r="O1614" s="115">
        <v>0</v>
      </c>
      <c r="P1614" s="104">
        <f t="shared" si="453"/>
        <v>0</v>
      </c>
      <c r="Q1614" s="115">
        <v>0</v>
      </c>
      <c r="R1614" s="104">
        <f t="shared" si="454"/>
        <v>0</v>
      </c>
      <c r="S1614" s="115">
        <v>0</v>
      </c>
      <c r="T1614" s="104">
        <f t="shared" si="455"/>
        <v>0</v>
      </c>
      <c r="U1614" s="115">
        <v>0.23799999999999999</v>
      </c>
      <c r="V1614" s="104">
        <f t="shared" si="456"/>
        <v>0.73039518061936282</v>
      </c>
      <c r="W1614" s="115">
        <v>1.1930000000000001</v>
      </c>
      <c r="X1614" s="104">
        <f t="shared" si="457"/>
        <v>3.6611825650373944</v>
      </c>
      <c r="Y1614" s="115">
        <v>0</v>
      </c>
      <c r="Z1614" s="104">
        <f t="shared" si="458"/>
        <v>0</v>
      </c>
      <c r="AA1614" s="115">
        <v>0</v>
      </c>
      <c r="AB1614" s="104">
        <f t="shared" si="459"/>
        <v>0</v>
      </c>
      <c r="AC1614" s="99">
        <f t="shared" ref="AC1614:AC1631" si="461">C1614+E1614+G1614+I1614+K1614+M1614+O1614+Q1614+S1614+U1614+W1614+Y1614+AA1614</f>
        <v>3.8079999999999998</v>
      </c>
      <c r="AD1614" s="104">
        <f t="shared" si="460"/>
        <v>11.686322889909805</v>
      </c>
    </row>
    <row r="1615" spans="1:30" x14ac:dyDescent="0.2">
      <c r="A1615" s="101">
        <v>40329</v>
      </c>
      <c r="B1615" s="250" t="s">
        <v>206</v>
      </c>
      <c r="C1615" s="115">
        <v>0</v>
      </c>
      <c r="D1615" s="104">
        <f t="shared" si="448"/>
        <v>0</v>
      </c>
      <c r="E1615" s="115">
        <v>0</v>
      </c>
      <c r="F1615" s="104">
        <f t="shared" si="448"/>
        <v>0</v>
      </c>
      <c r="G1615" s="115">
        <v>0</v>
      </c>
      <c r="H1615" s="104">
        <f t="shared" si="449"/>
        <v>0</v>
      </c>
      <c r="I1615" s="115">
        <v>0.90200000000000002</v>
      </c>
      <c r="J1615" s="104">
        <f t="shared" si="450"/>
        <v>2.7681363568011146</v>
      </c>
      <c r="K1615" s="115">
        <v>0</v>
      </c>
      <c r="L1615" s="104">
        <f t="shared" si="451"/>
        <v>0</v>
      </c>
      <c r="M1615" s="115">
        <v>1.4690000000000001</v>
      </c>
      <c r="N1615" s="104">
        <f t="shared" si="452"/>
        <v>4.5081954635707735</v>
      </c>
      <c r="O1615" s="115">
        <v>0</v>
      </c>
      <c r="P1615" s="104">
        <f t="shared" si="453"/>
        <v>0</v>
      </c>
      <c r="Q1615" s="115">
        <v>0</v>
      </c>
      <c r="R1615" s="104">
        <f t="shared" si="454"/>
        <v>0</v>
      </c>
      <c r="S1615" s="115">
        <v>0</v>
      </c>
      <c r="T1615" s="104">
        <f t="shared" si="455"/>
        <v>0</v>
      </c>
      <c r="U1615" s="115">
        <v>0.21299999999999999</v>
      </c>
      <c r="V1615" s="104">
        <f t="shared" si="456"/>
        <v>0.65367299778119448</v>
      </c>
      <c r="W1615" s="115">
        <v>1.1930000000000001</v>
      </c>
      <c r="X1615" s="104">
        <f t="shared" si="457"/>
        <v>3.6611825650373944</v>
      </c>
      <c r="Y1615" s="115">
        <v>0</v>
      </c>
      <c r="Z1615" s="104">
        <f t="shared" si="458"/>
        <v>0</v>
      </c>
      <c r="AA1615" s="115">
        <v>0</v>
      </c>
      <c r="AB1615" s="104">
        <f t="shared" si="459"/>
        <v>0</v>
      </c>
      <c r="AC1615" s="99">
        <f t="shared" si="461"/>
        <v>3.7770000000000001</v>
      </c>
      <c r="AD1615" s="104">
        <f t="shared" si="460"/>
        <v>11.591187383190476</v>
      </c>
    </row>
    <row r="1616" spans="1:30" x14ac:dyDescent="0.2">
      <c r="A1616" s="101">
        <v>40330</v>
      </c>
      <c r="B1616" s="250" t="s">
        <v>207</v>
      </c>
      <c r="C1616" s="115">
        <v>0</v>
      </c>
      <c r="D1616" s="104">
        <f t="shared" si="448"/>
        <v>0</v>
      </c>
      <c r="E1616" s="115">
        <v>0</v>
      </c>
      <c r="F1616" s="104">
        <f t="shared" si="448"/>
        <v>0</v>
      </c>
      <c r="G1616" s="115">
        <v>0</v>
      </c>
      <c r="H1616" s="104">
        <f t="shared" si="449"/>
        <v>0</v>
      </c>
      <c r="I1616" s="115">
        <v>0.9</v>
      </c>
      <c r="J1616" s="104">
        <f t="shared" si="450"/>
        <v>2.7619985821740611</v>
      </c>
      <c r="K1616" s="115">
        <v>0</v>
      </c>
      <c r="L1616" s="104">
        <f t="shared" si="451"/>
        <v>0</v>
      </c>
      <c r="M1616" s="115">
        <v>1.4670000000000001</v>
      </c>
      <c r="N1616" s="104">
        <f t="shared" si="452"/>
        <v>4.5020576889437196</v>
      </c>
      <c r="O1616" s="115">
        <v>0</v>
      </c>
      <c r="P1616" s="104">
        <f t="shared" si="453"/>
        <v>0</v>
      </c>
      <c r="Q1616" s="115">
        <v>0</v>
      </c>
      <c r="R1616" s="104">
        <f t="shared" si="454"/>
        <v>0</v>
      </c>
      <c r="S1616" s="115">
        <v>0</v>
      </c>
      <c r="T1616" s="104">
        <f t="shared" si="455"/>
        <v>0</v>
      </c>
      <c r="U1616" s="115">
        <v>1.371</v>
      </c>
      <c r="V1616" s="104">
        <f t="shared" si="456"/>
        <v>4.2074445068451531</v>
      </c>
      <c r="W1616" s="115">
        <v>1.1839999999999999</v>
      </c>
      <c r="X1616" s="104">
        <f t="shared" si="457"/>
        <v>3.6335625792156536</v>
      </c>
      <c r="Y1616" s="115">
        <v>0</v>
      </c>
      <c r="Z1616" s="104">
        <f t="shared" si="458"/>
        <v>0</v>
      </c>
      <c r="AA1616" s="115">
        <v>0</v>
      </c>
      <c r="AB1616" s="104">
        <f t="shared" si="459"/>
        <v>0</v>
      </c>
      <c r="AC1616" s="99">
        <f t="shared" si="461"/>
        <v>4.9219999999999997</v>
      </c>
      <c r="AD1616" s="104">
        <f t="shared" si="460"/>
        <v>15.105063357178588</v>
      </c>
    </row>
    <row r="1617" spans="1:30" x14ac:dyDescent="0.2">
      <c r="A1617" s="101">
        <v>40331</v>
      </c>
      <c r="B1617" s="250" t="s">
        <v>208</v>
      </c>
      <c r="C1617" s="115">
        <v>0</v>
      </c>
      <c r="D1617" s="104">
        <f t="shared" si="448"/>
        <v>0</v>
      </c>
      <c r="E1617" s="115">
        <v>0</v>
      </c>
      <c r="F1617" s="104">
        <f t="shared" si="448"/>
        <v>0</v>
      </c>
      <c r="G1617" s="115">
        <v>0</v>
      </c>
      <c r="H1617" s="104">
        <f t="shared" si="449"/>
        <v>0</v>
      </c>
      <c r="I1617" s="115">
        <v>0.53600000000000003</v>
      </c>
      <c r="J1617" s="104">
        <f t="shared" si="450"/>
        <v>1.6449236000503298</v>
      </c>
      <c r="K1617" s="115">
        <v>0</v>
      </c>
      <c r="L1617" s="104">
        <f t="shared" si="451"/>
        <v>0</v>
      </c>
      <c r="M1617" s="115">
        <v>1.4690000000000001</v>
      </c>
      <c r="N1617" s="104">
        <f t="shared" si="452"/>
        <v>4.5081954635707735</v>
      </c>
      <c r="O1617" s="115">
        <v>0</v>
      </c>
      <c r="P1617" s="104">
        <f t="shared" si="453"/>
        <v>0</v>
      </c>
      <c r="Q1617" s="115">
        <v>0</v>
      </c>
      <c r="R1617" s="104">
        <f t="shared" si="454"/>
        <v>0</v>
      </c>
      <c r="S1617" s="115">
        <v>0</v>
      </c>
      <c r="T1617" s="104">
        <f t="shared" si="455"/>
        <v>0</v>
      </c>
      <c r="U1617" s="115">
        <v>0.80400000000000005</v>
      </c>
      <c r="V1617" s="104">
        <f t="shared" si="456"/>
        <v>2.4673854000754947</v>
      </c>
      <c r="W1617" s="115">
        <v>0.20499999999999999</v>
      </c>
      <c r="X1617" s="104">
        <f t="shared" si="457"/>
        <v>0.62912189927298057</v>
      </c>
      <c r="Y1617" s="115">
        <v>0</v>
      </c>
      <c r="Z1617" s="104">
        <f t="shared" si="458"/>
        <v>0</v>
      </c>
      <c r="AA1617" s="115">
        <v>0</v>
      </c>
      <c r="AB1617" s="104">
        <f t="shared" si="459"/>
        <v>0</v>
      </c>
      <c r="AC1617" s="99">
        <f t="shared" si="461"/>
        <v>3.0140000000000002</v>
      </c>
      <c r="AD1617" s="104">
        <f t="shared" si="460"/>
        <v>9.249626362969579</v>
      </c>
    </row>
    <row r="1618" spans="1:30" x14ac:dyDescent="0.2">
      <c r="A1618" s="101">
        <v>40332</v>
      </c>
      <c r="B1618" s="250" t="s">
        <v>209</v>
      </c>
      <c r="C1618" s="115">
        <v>0</v>
      </c>
      <c r="D1618" s="104">
        <f t="shared" si="448"/>
        <v>0</v>
      </c>
      <c r="E1618" s="115">
        <v>0</v>
      </c>
      <c r="F1618" s="104">
        <f t="shared" si="448"/>
        <v>0</v>
      </c>
      <c r="G1618" s="115">
        <v>0</v>
      </c>
      <c r="H1618" s="104">
        <f t="shared" si="449"/>
        <v>0</v>
      </c>
      <c r="I1618" s="115">
        <v>0.91200000000000003</v>
      </c>
      <c r="J1618" s="104">
        <f t="shared" si="450"/>
        <v>2.7988252299363818</v>
      </c>
      <c r="K1618" s="115">
        <v>0</v>
      </c>
      <c r="L1618" s="104">
        <f t="shared" si="451"/>
        <v>0</v>
      </c>
      <c r="M1618" s="115">
        <v>1.4670000000000001</v>
      </c>
      <c r="N1618" s="104">
        <f t="shared" si="452"/>
        <v>4.5020576889437196</v>
      </c>
      <c r="O1618" s="115">
        <v>0</v>
      </c>
      <c r="P1618" s="104">
        <f t="shared" si="453"/>
        <v>0</v>
      </c>
      <c r="Q1618" s="115">
        <v>0</v>
      </c>
      <c r="R1618" s="104">
        <f t="shared" si="454"/>
        <v>0</v>
      </c>
      <c r="S1618" s="115">
        <v>0</v>
      </c>
      <c r="T1618" s="104">
        <f t="shared" si="455"/>
        <v>0</v>
      </c>
      <c r="U1618" s="115">
        <v>0</v>
      </c>
      <c r="V1618" s="104">
        <f t="shared" si="456"/>
        <v>0</v>
      </c>
      <c r="W1618" s="115">
        <v>0.34699999999999998</v>
      </c>
      <c r="X1618" s="104">
        <f t="shared" si="457"/>
        <v>1.0649038977937768</v>
      </c>
      <c r="Y1618" s="115">
        <v>0</v>
      </c>
      <c r="Z1618" s="104">
        <f t="shared" si="458"/>
        <v>0</v>
      </c>
      <c r="AA1618" s="115">
        <v>0</v>
      </c>
      <c r="AB1618" s="104">
        <f t="shared" si="459"/>
        <v>0</v>
      </c>
      <c r="AC1618" s="99">
        <f t="shared" si="461"/>
        <v>2.726</v>
      </c>
      <c r="AD1618" s="104">
        <f t="shared" si="460"/>
        <v>8.3657868166738787</v>
      </c>
    </row>
    <row r="1619" spans="1:30" x14ac:dyDescent="0.2">
      <c r="A1619" s="101">
        <v>40333</v>
      </c>
      <c r="B1619" s="250" t="s">
        <v>210</v>
      </c>
      <c r="C1619" s="115">
        <v>0</v>
      </c>
      <c r="D1619" s="104">
        <f t="shared" si="448"/>
        <v>0</v>
      </c>
      <c r="E1619" s="115">
        <v>0</v>
      </c>
      <c r="F1619" s="104">
        <f t="shared" si="448"/>
        <v>0</v>
      </c>
      <c r="G1619" s="115">
        <v>0</v>
      </c>
      <c r="H1619" s="104">
        <f t="shared" si="449"/>
        <v>0</v>
      </c>
      <c r="I1619" s="115">
        <v>0.90200000000000002</v>
      </c>
      <c r="J1619" s="104">
        <f t="shared" si="450"/>
        <v>2.7681363568011146</v>
      </c>
      <c r="K1619" s="115">
        <v>0</v>
      </c>
      <c r="L1619" s="104">
        <f t="shared" si="451"/>
        <v>0</v>
      </c>
      <c r="M1619" s="115">
        <v>1.462</v>
      </c>
      <c r="N1619" s="104">
        <f t="shared" si="452"/>
        <v>4.4867132523760862</v>
      </c>
      <c r="O1619" s="115">
        <v>1E-3</v>
      </c>
      <c r="P1619" s="104">
        <f t="shared" si="453"/>
        <v>3.0688873135267347E-3</v>
      </c>
      <c r="Q1619" s="115">
        <v>0</v>
      </c>
      <c r="R1619" s="104">
        <f t="shared" si="454"/>
        <v>0</v>
      </c>
      <c r="S1619" s="115">
        <v>0</v>
      </c>
      <c r="T1619" s="104">
        <f t="shared" si="455"/>
        <v>0</v>
      </c>
      <c r="U1619" s="115">
        <v>0</v>
      </c>
      <c r="V1619" s="104">
        <f t="shared" si="456"/>
        <v>0</v>
      </c>
      <c r="W1619" s="115">
        <v>1.165</v>
      </c>
      <c r="X1619" s="104">
        <f t="shared" si="457"/>
        <v>3.5752537202586456</v>
      </c>
      <c r="Y1619" s="115">
        <v>0</v>
      </c>
      <c r="Z1619" s="104">
        <f t="shared" si="458"/>
        <v>0</v>
      </c>
      <c r="AA1619" s="115">
        <v>0</v>
      </c>
      <c r="AB1619" s="104">
        <f t="shared" si="459"/>
        <v>0</v>
      </c>
      <c r="AC1619" s="99">
        <f t="shared" si="461"/>
        <v>3.53</v>
      </c>
      <c r="AD1619" s="104">
        <f t="shared" si="460"/>
        <v>10.833172216749373</v>
      </c>
    </row>
    <row r="1620" spans="1:30" x14ac:dyDescent="0.2">
      <c r="A1620" s="101">
        <v>40334</v>
      </c>
      <c r="B1620" s="250" t="s">
        <v>211</v>
      </c>
      <c r="C1620" s="115">
        <v>0</v>
      </c>
      <c r="D1620" s="104">
        <f t="shared" si="448"/>
        <v>0</v>
      </c>
      <c r="E1620" s="115">
        <v>0</v>
      </c>
      <c r="F1620" s="104">
        <f t="shared" si="448"/>
        <v>0</v>
      </c>
      <c r="G1620" s="115">
        <v>0</v>
      </c>
      <c r="H1620" s="104">
        <f t="shared" si="449"/>
        <v>0</v>
      </c>
      <c r="I1620" s="115">
        <v>0.89800000000000002</v>
      </c>
      <c r="J1620" s="104">
        <f t="shared" si="450"/>
        <v>2.7558608075470077</v>
      </c>
      <c r="K1620" s="115">
        <v>0</v>
      </c>
      <c r="L1620" s="104">
        <f t="shared" si="451"/>
        <v>0</v>
      </c>
      <c r="M1620" s="115">
        <v>1.458</v>
      </c>
      <c r="N1620" s="104">
        <f t="shared" si="452"/>
        <v>4.4744377031219793</v>
      </c>
      <c r="O1620" s="115">
        <v>0</v>
      </c>
      <c r="P1620" s="104">
        <f t="shared" si="453"/>
        <v>0</v>
      </c>
      <c r="Q1620" s="115">
        <v>0</v>
      </c>
      <c r="R1620" s="104">
        <f t="shared" si="454"/>
        <v>0</v>
      </c>
      <c r="S1620" s="115">
        <v>0</v>
      </c>
      <c r="T1620" s="104">
        <f t="shared" si="455"/>
        <v>0</v>
      </c>
      <c r="U1620" s="115">
        <v>0</v>
      </c>
      <c r="V1620" s="104">
        <f t="shared" si="456"/>
        <v>0</v>
      </c>
      <c r="W1620" s="115">
        <v>1.194</v>
      </c>
      <c r="X1620" s="104">
        <f t="shared" si="457"/>
        <v>3.6642514523509213</v>
      </c>
      <c r="Y1620" s="115">
        <v>0</v>
      </c>
      <c r="Z1620" s="104">
        <f t="shared" si="458"/>
        <v>0</v>
      </c>
      <c r="AA1620" s="115">
        <v>0</v>
      </c>
      <c r="AB1620" s="104">
        <f t="shared" si="459"/>
        <v>0</v>
      </c>
      <c r="AC1620" s="99">
        <f t="shared" si="461"/>
        <v>3.55</v>
      </c>
      <c r="AD1620" s="104">
        <f t="shared" si="460"/>
        <v>10.894549963019909</v>
      </c>
    </row>
    <row r="1621" spans="1:30" x14ac:dyDescent="0.2">
      <c r="A1621" s="101">
        <v>40335</v>
      </c>
      <c r="B1621" s="250" t="s">
        <v>212</v>
      </c>
      <c r="C1621" s="115">
        <v>0</v>
      </c>
      <c r="D1621" s="104">
        <f t="shared" si="448"/>
        <v>0</v>
      </c>
      <c r="E1621" s="115">
        <v>0</v>
      </c>
      <c r="F1621" s="104">
        <f t="shared" si="448"/>
        <v>0</v>
      </c>
      <c r="G1621" s="115">
        <v>0</v>
      </c>
      <c r="H1621" s="104">
        <f t="shared" si="449"/>
        <v>0</v>
      </c>
      <c r="I1621" s="115">
        <v>0.89200000000000002</v>
      </c>
      <c r="J1621" s="104">
        <f t="shared" si="450"/>
        <v>2.7374474836658473</v>
      </c>
      <c r="K1621" s="115">
        <v>0.39100000000000001</v>
      </c>
      <c r="L1621" s="104">
        <f t="shared" si="451"/>
        <v>1.1999349395889531</v>
      </c>
      <c r="M1621" s="115">
        <v>1.452</v>
      </c>
      <c r="N1621" s="104">
        <f t="shared" si="452"/>
        <v>4.4560243792408185</v>
      </c>
      <c r="O1621" s="115">
        <v>0</v>
      </c>
      <c r="P1621" s="104">
        <f t="shared" si="453"/>
        <v>0</v>
      </c>
      <c r="Q1621" s="115">
        <v>0</v>
      </c>
      <c r="R1621" s="104">
        <f t="shared" si="454"/>
        <v>0</v>
      </c>
      <c r="S1621" s="115">
        <v>0</v>
      </c>
      <c r="T1621" s="104">
        <f t="shared" si="455"/>
        <v>0</v>
      </c>
      <c r="U1621" s="115">
        <v>0</v>
      </c>
      <c r="V1621" s="104">
        <f t="shared" si="456"/>
        <v>0</v>
      </c>
      <c r="W1621" s="115">
        <v>1.1879999999999999</v>
      </c>
      <c r="X1621" s="104">
        <f t="shared" si="457"/>
        <v>3.6458381284697605</v>
      </c>
      <c r="Y1621" s="115">
        <v>0.75800000000000001</v>
      </c>
      <c r="Z1621" s="104">
        <f t="shared" si="458"/>
        <v>2.3262165836532649</v>
      </c>
      <c r="AA1621" s="115">
        <v>0</v>
      </c>
      <c r="AB1621" s="104">
        <f t="shared" si="459"/>
        <v>0</v>
      </c>
      <c r="AC1621" s="99">
        <f t="shared" si="461"/>
        <v>4.681</v>
      </c>
      <c r="AD1621" s="104">
        <f t="shared" si="460"/>
        <v>14.365461514618644</v>
      </c>
    </row>
    <row r="1622" spans="1:30" x14ac:dyDescent="0.2">
      <c r="A1622" s="101">
        <v>40336</v>
      </c>
      <c r="B1622" s="250" t="s">
        <v>213</v>
      </c>
      <c r="C1622" s="115">
        <v>1.0740000000000001</v>
      </c>
      <c r="D1622" s="104">
        <f t="shared" si="448"/>
        <v>3.295984974727713</v>
      </c>
      <c r="E1622" s="115">
        <v>0</v>
      </c>
      <c r="F1622" s="104">
        <f t="shared" si="448"/>
        <v>0</v>
      </c>
      <c r="G1622" s="115">
        <v>0</v>
      </c>
      <c r="H1622" s="104">
        <f t="shared" si="449"/>
        <v>0</v>
      </c>
      <c r="I1622" s="115">
        <v>0.60199999999999998</v>
      </c>
      <c r="J1622" s="104">
        <f t="shared" si="450"/>
        <v>1.8474701627430943</v>
      </c>
      <c r="K1622" s="115">
        <v>0.372</v>
      </c>
      <c r="L1622" s="104">
        <f t="shared" si="451"/>
        <v>1.1416260806319454</v>
      </c>
      <c r="M1622" s="115">
        <v>1.4339999999999999</v>
      </c>
      <c r="N1622" s="104">
        <f t="shared" si="452"/>
        <v>4.400784407597337</v>
      </c>
      <c r="O1622" s="115">
        <v>0</v>
      </c>
      <c r="P1622" s="104">
        <f t="shared" si="453"/>
        <v>0</v>
      </c>
      <c r="Q1622" s="115">
        <v>0</v>
      </c>
      <c r="R1622" s="104">
        <f t="shared" si="454"/>
        <v>0</v>
      </c>
      <c r="S1622" s="115">
        <v>0</v>
      </c>
      <c r="T1622" s="104">
        <f t="shared" si="455"/>
        <v>0</v>
      </c>
      <c r="U1622" s="115">
        <v>0</v>
      </c>
      <c r="V1622" s="104">
        <f t="shared" si="456"/>
        <v>0</v>
      </c>
      <c r="W1622" s="115">
        <v>1.1850000000000001</v>
      </c>
      <c r="X1622" s="104">
        <f t="shared" si="457"/>
        <v>3.6366314665291806</v>
      </c>
      <c r="Y1622" s="115">
        <v>0</v>
      </c>
      <c r="Z1622" s="104">
        <f t="shared" si="458"/>
        <v>0</v>
      </c>
      <c r="AA1622" s="115">
        <v>0</v>
      </c>
      <c r="AB1622" s="104">
        <f t="shared" si="459"/>
        <v>0</v>
      </c>
      <c r="AC1622" s="99">
        <f t="shared" si="461"/>
        <v>4.6669999999999998</v>
      </c>
      <c r="AD1622" s="104">
        <f t="shared" si="460"/>
        <v>14.32249709222927</v>
      </c>
    </row>
    <row r="1623" spans="1:30" x14ac:dyDescent="0.2">
      <c r="A1623" s="101">
        <v>40337</v>
      </c>
      <c r="B1623" s="250" t="s">
        <v>214</v>
      </c>
      <c r="C1623" s="115">
        <v>1.696</v>
      </c>
      <c r="D1623" s="104">
        <f t="shared" si="448"/>
        <v>5.204832883741342</v>
      </c>
      <c r="E1623" s="115">
        <v>0</v>
      </c>
      <c r="F1623" s="104">
        <f t="shared" si="448"/>
        <v>0</v>
      </c>
      <c r="G1623" s="115">
        <v>0</v>
      </c>
      <c r="H1623" s="104">
        <f t="shared" si="449"/>
        <v>0</v>
      </c>
      <c r="I1623" s="115">
        <v>0.54800000000000004</v>
      </c>
      <c r="J1623" s="104">
        <f t="shared" si="450"/>
        <v>1.6817502478126505</v>
      </c>
      <c r="K1623" s="115">
        <v>0</v>
      </c>
      <c r="L1623" s="104">
        <f t="shared" si="451"/>
        <v>0</v>
      </c>
      <c r="M1623" s="115">
        <v>1.4470000000000001</v>
      </c>
      <c r="N1623" s="104">
        <f t="shared" si="452"/>
        <v>4.4406799426731851</v>
      </c>
      <c r="O1623" s="115">
        <v>0</v>
      </c>
      <c r="P1623" s="104">
        <f t="shared" si="453"/>
        <v>0</v>
      </c>
      <c r="Q1623" s="115">
        <v>0</v>
      </c>
      <c r="R1623" s="104">
        <f t="shared" si="454"/>
        <v>0</v>
      </c>
      <c r="S1623" s="115">
        <v>0</v>
      </c>
      <c r="T1623" s="104">
        <f t="shared" si="455"/>
        <v>0</v>
      </c>
      <c r="U1623" s="115">
        <v>0</v>
      </c>
      <c r="V1623" s="104">
        <f t="shared" si="456"/>
        <v>0</v>
      </c>
      <c r="W1623" s="115">
        <v>1.1830000000000001</v>
      </c>
      <c r="X1623" s="104">
        <f t="shared" si="457"/>
        <v>3.6304936919021271</v>
      </c>
      <c r="Y1623" s="115">
        <v>0</v>
      </c>
      <c r="Z1623" s="104">
        <f t="shared" si="458"/>
        <v>0</v>
      </c>
      <c r="AA1623" s="115">
        <v>0</v>
      </c>
      <c r="AB1623" s="104">
        <f t="shared" si="459"/>
        <v>0</v>
      </c>
      <c r="AC1623" s="99">
        <f t="shared" si="461"/>
        <v>4.8739999999999997</v>
      </c>
      <c r="AD1623" s="104">
        <f t="shared" si="460"/>
        <v>14.957756766129304</v>
      </c>
    </row>
    <row r="1624" spans="1:30" x14ac:dyDescent="0.2">
      <c r="A1624" s="101">
        <v>40338</v>
      </c>
      <c r="B1624" s="250" t="s">
        <v>215</v>
      </c>
      <c r="C1624" s="115">
        <v>1.6559999999999999</v>
      </c>
      <c r="D1624" s="104">
        <f t="shared" si="448"/>
        <v>5.0820773912002721</v>
      </c>
      <c r="E1624" s="115">
        <v>0</v>
      </c>
      <c r="F1624" s="104">
        <f t="shared" si="448"/>
        <v>0</v>
      </c>
      <c r="G1624" s="115">
        <v>0</v>
      </c>
      <c r="H1624" s="104">
        <f t="shared" si="449"/>
        <v>0</v>
      </c>
      <c r="I1624" s="115">
        <v>0.90200000000000002</v>
      </c>
      <c r="J1624" s="104">
        <f t="shared" si="450"/>
        <v>2.7681363568011146</v>
      </c>
      <c r="K1624" s="115">
        <v>0</v>
      </c>
      <c r="L1624" s="104">
        <f t="shared" si="451"/>
        <v>0</v>
      </c>
      <c r="M1624" s="115">
        <v>1.4490000000000001</v>
      </c>
      <c r="N1624" s="104">
        <f t="shared" si="452"/>
        <v>4.4468177173002381</v>
      </c>
      <c r="O1624" s="115">
        <v>0</v>
      </c>
      <c r="P1624" s="104">
        <f t="shared" si="453"/>
        <v>0</v>
      </c>
      <c r="Q1624" s="115">
        <v>0</v>
      </c>
      <c r="R1624" s="104">
        <f t="shared" si="454"/>
        <v>0</v>
      </c>
      <c r="S1624" s="115">
        <v>0</v>
      </c>
      <c r="T1624" s="104">
        <f t="shared" si="455"/>
        <v>0</v>
      </c>
      <c r="U1624" s="115">
        <v>0</v>
      </c>
      <c r="V1624" s="104">
        <f t="shared" si="456"/>
        <v>0</v>
      </c>
      <c r="W1624" s="115">
        <v>0.72299999999999998</v>
      </c>
      <c r="X1624" s="104">
        <f t="shared" si="457"/>
        <v>2.2188055276798293</v>
      </c>
      <c r="Y1624" s="115">
        <v>0</v>
      </c>
      <c r="Z1624" s="104">
        <f t="shared" si="458"/>
        <v>0</v>
      </c>
      <c r="AA1624" s="115">
        <v>0</v>
      </c>
      <c r="AB1624" s="104">
        <f t="shared" si="459"/>
        <v>0</v>
      </c>
      <c r="AC1624" s="99">
        <f t="shared" si="461"/>
        <v>4.7299999999999995</v>
      </c>
      <c r="AD1624" s="104">
        <f t="shared" si="460"/>
        <v>14.515836992981455</v>
      </c>
    </row>
    <row r="1625" spans="1:30" x14ac:dyDescent="0.2">
      <c r="A1625" s="101">
        <v>40339</v>
      </c>
      <c r="B1625" s="250" t="s">
        <v>216</v>
      </c>
      <c r="C1625" s="115">
        <v>1.629</v>
      </c>
      <c r="D1625" s="104">
        <f t="shared" si="448"/>
        <v>4.9992174337350503</v>
      </c>
      <c r="E1625" s="115">
        <v>0</v>
      </c>
      <c r="F1625" s="104">
        <f t="shared" si="448"/>
        <v>0</v>
      </c>
      <c r="G1625" s="115">
        <v>0</v>
      </c>
      <c r="H1625" s="104">
        <f t="shared" si="449"/>
        <v>0</v>
      </c>
      <c r="I1625" s="115">
        <v>0.89300000000000002</v>
      </c>
      <c r="J1625" s="104">
        <f t="shared" si="450"/>
        <v>2.7405163709793738</v>
      </c>
      <c r="K1625" s="115">
        <v>0</v>
      </c>
      <c r="L1625" s="104">
        <f t="shared" si="451"/>
        <v>0</v>
      </c>
      <c r="M1625" s="115">
        <v>1.4430000000000001</v>
      </c>
      <c r="N1625" s="104">
        <f t="shared" si="452"/>
        <v>4.4284043934190782</v>
      </c>
      <c r="O1625" s="115">
        <v>0</v>
      </c>
      <c r="P1625" s="104">
        <f t="shared" si="453"/>
        <v>0</v>
      </c>
      <c r="Q1625" s="115">
        <v>0</v>
      </c>
      <c r="R1625" s="104">
        <f t="shared" si="454"/>
        <v>0</v>
      </c>
      <c r="S1625" s="115">
        <v>0</v>
      </c>
      <c r="T1625" s="104">
        <f t="shared" si="455"/>
        <v>0</v>
      </c>
      <c r="U1625" s="115">
        <v>0</v>
      </c>
      <c r="V1625" s="104">
        <f t="shared" si="456"/>
        <v>0</v>
      </c>
      <c r="W1625" s="115">
        <v>0</v>
      </c>
      <c r="X1625" s="104">
        <f t="shared" si="457"/>
        <v>0</v>
      </c>
      <c r="Y1625" s="115">
        <v>0</v>
      </c>
      <c r="Z1625" s="104">
        <f t="shared" si="458"/>
        <v>0</v>
      </c>
      <c r="AA1625" s="115">
        <v>0</v>
      </c>
      <c r="AB1625" s="104">
        <f t="shared" si="459"/>
        <v>0</v>
      </c>
      <c r="AC1625" s="99">
        <f t="shared" si="461"/>
        <v>3.9650000000000003</v>
      </c>
      <c r="AD1625" s="104">
        <f t="shared" si="460"/>
        <v>12.168138198133503</v>
      </c>
    </row>
    <row r="1626" spans="1:30" x14ac:dyDescent="0.2">
      <c r="A1626" s="101">
        <v>40340</v>
      </c>
      <c r="B1626" s="250" t="s">
        <v>217</v>
      </c>
      <c r="C1626" s="115">
        <v>1.6080000000000001</v>
      </c>
      <c r="D1626" s="104">
        <f t="shared" si="448"/>
        <v>4.9347708001509893</v>
      </c>
      <c r="E1626" s="115">
        <v>0</v>
      </c>
      <c r="F1626" s="104">
        <f t="shared" si="448"/>
        <v>0</v>
      </c>
      <c r="G1626" s="115">
        <v>0</v>
      </c>
      <c r="H1626" s="104">
        <f t="shared" si="449"/>
        <v>0</v>
      </c>
      <c r="I1626" s="115">
        <v>0.89</v>
      </c>
      <c r="J1626" s="104">
        <f t="shared" si="450"/>
        <v>2.7313097090387939</v>
      </c>
      <c r="K1626" s="115">
        <v>0</v>
      </c>
      <c r="L1626" s="104">
        <f t="shared" si="451"/>
        <v>0</v>
      </c>
      <c r="M1626" s="115">
        <v>1.444</v>
      </c>
      <c r="N1626" s="104">
        <f t="shared" si="452"/>
        <v>4.4314732807326047</v>
      </c>
      <c r="O1626" s="115">
        <v>0</v>
      </c>
      <c r="P1626" s="104">
        <f t="shared" si="453"/>
        <v>0</v>
      </c>
      <c r="Q1626" s="115">
        <v>0</v>
      </c>
      <c r="R1626" s="104">
        <f t="shared" si="454"/>
        <v>0</v>
      </c>
      <c r="S1626" s="115">
        <v>0</v>
      </c>
      <c r="T1626" s="104">
        <f t="shared" si="455"/>
        <v>0</v>
      </c>
      <c r="U1626" s="115">
        <v>0</v>
      </c>
      <c r="V1626" s="104">
        <f t="shared" si="456"/>
        <v>0</v>
      </c>
      <c r="W1626" s="115">
        <v>0</v>
      </c>
      <c r="X1626" s="104">
        <f t="shared" si="457"/>
        <v>0</v>
      </c>
      <c r="Y1626" s="115">
        <v>0</v>
      </c>
      <c r="Z1626" s="104">
        <f t="shared" si="458"/>
        <v>0</v>
      </c>
      <c r="AA1626" s="115">
        <v>0</v>
      </c>
      <c r="AB1626" s="104">
        <f t="shared" si="459"/>
        <v>0</v>
      </c>
      <c r="AC1626" s="99">
        <f t="shared" si="461"/>
        <v>3.9420000000000002</v>
      </c>
      <c r="AD1626" s="104">
        <f t="shared" si="460"/>
        <v>12.097553789922388</v>
      </c>
    </row>
    <row r="1627" spans="1:30" x14ac:dyDescent="0.2">
      <c r="A1627" s="101">
        <v>40341</v>
      </c>
      <c r="B1627" s="250" t="s">
        <v>218</v>
      </c>
      <c r="C1627" s="115">
        <v>1.591</v>
      </c>
      <c r="D1627" s="104">
        <f t="shared" si="448"/>
        <v>4.8825997158210344</v>
      </c>
      <c r="E1627" s="115">
        <v>0</v>
      </c>
      <c r="F1627" s="104">
        <f t="shared" si="448"/>
        <v>0</v>
      </c>
      <c r="G1627" s="115">
        <v>0</v>
      </c>
      <c r="H1627" s="104">
        <f t="shared" si="449"/>
        <v>0</v>
      </c>
      <c r="I1627" s="115">
        <v>0.88700000000000001</v>
      </c>
      <c r="J1627" s="104">
        <f t="shared" si="450"/>
        <v>2.7221030470982135</v>
      </c>
      <c r="K1627" s="115">
        <v>0</v>
      </c>
      <c r="L1627" s="104">
        <f t="shared" si="451"/>
        <v>0</v>
      </c>
      <c r="M1627" s="115">
        <v>1.4419999999999999</v>
      </c>
      <c r="N1627" s="104">
        <f t="shared" si="452"/>
        <v>4.4253355061055517</v>
      </c>
      <c r="O1627" s="115">
        <v>0</v>
      </c>
      <c r="P1627" s="104">
        <f t="shared" si="453"/>
        <v>0</v>
      </c>
      <c r="Q1627" s="115">
        <v>0</v>
      </c>
      <c r="R1627" s="104">
        <f t="shared" si="454"/>
        <v>0</v>
      </c>
      <c r="S1627" s="115">
        <v>0</v>
      </c>
      <c r="T1627" s="104">
        <f t="shared" si="455"/>
        <v>0</v>
      </c>
      <c r="U1627" s="115">
        <v>0</v>
      </c>
      <c r="V1627" s="104">
        <f t="shared" si="456"/>
        <v>0</v>
      </c>
      <c r="W1627" s="115">
        <v>0</v>
      </c>
      <c r="X1627" s="104">
        <f t="shared" si="457"/>
        <v>0</v>
      </c>
      <c r="Y1627" s="115">
        <v>0</v>
      </c>
      <c r="Z1627" s="104">
        <f t="shared" si="458"/>
        <v>0</v>
      </c>
      <c r="AA1627" s="115">
        <v>0</v>
      </c>
      <c r="AB1627" s="104">
        <f t="shared" si="459"/>
        <v>0</v>
      </c>
      <c r="AC1627" s="99">
        <f t="shared" si="461"/>
        <v>3.92</v>
      </c>
      <c r="AD1627" s="104">
        <f t="shared" si="460"/>
        <v>12.0300382690248</v>
      </c>
    </row>
    <row r="1628" spans="1:30" x14ac:dyDescent="0.2">
      <c r="A1628" s="101">
        <v>40342</v>
      </c>
      <c r="B1628" s="250" t="s">
        <v>219</v>
      </c>
      <c r="C1628" s="115">
        <v>1.577</v>
      </c>
      <c r="D1628" s="104">
        <f t="shared" si="448"/>
        <v>4.8396352934316607</v>
      </c>
      <c r="E1628" s="115">
        <v>0</v>
      </c>
      <c r="F1628" s="104">
        <f t="shared" si="448"/>
        <v>0</v>
      </c>
      <c r="G1628" s="115">
        <v>0</v>
      </c>
      <c r="H1628" s="104">
        <f t="shared" si="449"/>
        <v>0</v>
      </c>
      <c r="I1628" s="115">
        <v>0.88300000000000001</v>
      </c>
      <c r="J1628" s="104">
        <f t="shared" si="450"/>
        <v>2.7098274978441066</v>
      </c>
      <c r="K1628" s="115">
        <v>0</v>
      </c>
      <c r="L1628" s="104">
        <f t="shared" si="451"/>
        <v>0</v>
      </c>
      <c r="M1628" s="115">
        <v>1.4379999999999999</v>
      </c>
      <c r="N1628" s="104">
        <f t="shared" si="452"/>
        <v>4.4130599568514448</v>
      </c>
      <c r="O1628" s="115">
        <v>0</v>
      </c>
      <c r="P1628" s="104">
        <f t="shared" si="453"/>
        <v>0</v>
      </c>
      <c r="Q1628" s="115">
        <v>0</v>
      </c>
      <c r="R1628" s="104">
        <f t="shared" si="454"/>
        <v>0</v>
      </c>
      <c r="S1628" s="115">
        <v>0</v>
      </c>
      <c r="T1628" s="104">
        <f t="shared" si="455"/>
        <v>0</v>
      </c>
      <c r="U1628" s="115">
        <v>0</v>
      </c>
      <c r="V1628" s="104">
        <f t="shared" si="456"/>
        <v>0</v>
      </c>
      <c r="W1628" s="115">
        <v>0</v>
      </c>
      <c r="X1628" s="104">
        <f t="shared" si="457"/>
        <v>0</v>
      </c>
      <c r="Y1628" s="115">
        <v>0</v>
      </c>
      <c r="Z1628" s="104">
        <f t="shared" si="458"/>
        <v>0</v>
      </c>
      <c r="AA1628" s="115">
        <v>0</v>
      </c>
      <c r="AB1628" s="104">
        <f t="shared" si="459"/>
        <v>0</v>
      </c>
      <c r="AC1628" s="99">
        <f t="shared" si="461"/>
        <v>3.8979999999999997</v>
      </c>
      <c r="AD1628" s="104">
        <f t="shared" si="460"/>
        <v>11.96252274812721</v>
      </c>
    </row>
    <row r="1629" spans="1:30" x14ac:dyDescent="0.2">
      <c r="A1629" s="101">
        <v>40343</v>
      </c>
      <c r="B1629" s="250" t="s">
        <v>220</v>
      </c>
      <c r="C1629" s="115">
        <v>0.48899999999999999</v>
      </c>
      <c r="D1629" s="104">
        <f t="shared" si="448"/>
        <v>1.5006858963145733</v>
      </c>
      <c r="E1629" s="115">
        <v>0</v>
      </c>
      <c r="F1629" s="104">
        <f t="shared" si="448"/>
        <v>0</v>
      </c>
      <c r="G1629" s="115">
        <v>0</v>
      </c>
      <c r="H1629" s="104">
        <f t="shared" si="449"/>
        <v>0</v>
      </c>
      <c r="I1629" s="115">
        <v>0.88400000000000001</v>
      </c>
      <c r="J1629" s="104">
        <f t="shared" si="450"/>
        <v>2.7128963851576335</v>
      </c>
      <c r="K1629" s="115">
        <v>0</v>
      </c>
      <c r="L1629" s="104">
        <f t="shared" si="451"/>
        <v>0</v>
      </c>
      <c r="M1629" s="115">
        <v>1.4410000000000001</v>
      </c>
      <c r="N1629" s="104">
        <f t="shared" si="452"/>
        <v>4.4222666187920243</v>
      </c>
      <c r="O1629" s="115">
        <v>0</v>
      </c>
      <c r="P1629" s="104">
        <f t="shared" si="453"/>
        <v>0</v>
      </c>
      <c r="Q1629" s="115">
        <v>0</v>
      </c>
      <c r="R1629" s="104">
        <f t="shared" si="454"/>
        <v>0</v>
      </c>
      <c r="S1629" s="115">
        <v>0</v>
      </c>
      <c r="T1629" s="104">
        <f t="shared" si="455"/>
        <v>0</v>
      </c>
      <c r="U1629" s="115">
        <v>0</v>
      </c>
      <c r="V1629" s="104">
        <f t="shared" si="456"/>
        <v>0</v>
      </c>
      <c r="W1629" s="115">
        <v>0</v>
      </c>
      <c r="X1629" s="104">
        <f t="shared" si="457"/>
        <v>0</v>
      </c>
      <c r="Y1629" s="115">
        <v>0</v>
      </c>
      <c r="Z1629" s="104">
        <f t="shared" si="458"/>
        <v>0</v>
      </c>
      <c r="AA1629" s="115">
        <v>0</v>
      </c>
      <c r="AB1629" s="104">
        <f t="shared" si="459"/>
        <v>0</v>
      </c>
      <c r="AC1629" s="99">
        <f t="shared" si="461"/>
        <v>2.8140000000000001</v>
      </c>
      <c r="AD1629" s="104">
        <f t="shared" si="460"/>
        <v>8.6358489002642305</v>
      </c>
    </row>
    <row r="1630" spans="1:30" x14ac:dyDescent="0.2">
      <c r="A1630" s="101">
        <v>40344</v>
      </c>
      <c r="B1630" s="250" t="s">
        <v>221</v>
      </c>
      <c r="C1630" s="115">
        <v>0</v>
      </c>
      <c r="D1630" s="104">
        <f t="shared" si="448"/>
        <v>0</v>
      </c>
      <c r="E1630" s="115">
        <v>0</v>
      </c>
      <c r="F1630" s="104">
        <f t="shared" si="448"/>
        <v>0</v>
      </c>
      <c r="G1630" s="115">
        <v>0</v>
      </c>
      <c r="H1630" s="104">
        <f t="shared" si="449"/>
        <v>0</v>
      </c>
      <c r="I1630" s="115">
        <v>0.88200000000000001</v>
      </c>
      <c r="J1630" s="104">
        <f t="shared" si="450"/>
        <v>2.7067586105305801</v>
      </c>
      <c r="K1630" s="115">
        <v>0</v>
      </c>
      <c r="L1630" s="104">
        <f t="shared" si="451"/>
        <v>0</v>
      </c>
      <c r="M1630" s="115">
        <v>1.4390000000000001</v>
      </c>
      <c r="N1630" s="104">
        <f t="shared" si="452"/>
        <v>4.4161288441649713</v>
      </c>
      <c r="O1630" s="115">
        <v>0</v>
      </c>
      <c r="P1630" s="104">
        <f t="shared" si="453"/>
        <v>0</v>
      </c>
      <c r="Q1630" s="115">
        <v>0</v>
      </c>
      <c r="R1630" s="104">
        <f t="shared" si="454"/>
        <v>0</v>
      </c>
      <c r="S1630" s="115">
        <v>0</v>
      </c>
      <c r="T1630" s="104">
        <f t="shared" si="455"/>
        <v>0</v>
      </c>
      <c r="U1630" s="115">
        <v>0</v>
      </c>
      <c r="V1630" s="104">
        <f t="shared" si="456"/>
        <v>0</v>
      </c>
      <c r="W1630" s="115">
        <v>0</v>
      </c>
      <c r="X1630" s="104">
        <f t="shared" si="457"/>
        <v>0</v>
      </c>
      <c r="Y1630" s="115">
        <v>0</v>
      </c>
      <c r="Z1630" s="104">
        <f t="shared" si="458"/>
        <v>0</v>
      </c>
      <c r="AA1630" s="115">
        <v>0</v>
      </c>
      <c r="AB1630" s="104">
        <f t="shared" si="459"/>
        <v>0</v>
      </c>
      <c r="AC1630" s="99">
        <f t="shared" si="461"/>
        <v>2.3210000000000002</v>
      </c>
      <c r="AD1630" s="104">
        <f t="shared" si="460"/>
        <v>7.122887454695551</v>
      </c>
    </row>
    <row r="1631" spans="1:30" x14ac:dyDescent="0.2">
      <c r="A1631" s="101">
        <v>40345</v>
      </c>
      <c r="B1631" s="250" t="s">
        <v>222</v>
      </c>
      <c r="C1631" s="115">
        <v>0.52200000000000002</v>
      </c>
      <c r="D1631" s="104">
        <f t="shared" si="448"/>
        <v>1.6019591776609554</v>
      </c>
      <c r="E1631" s="115">
        <v>0</v>
      </c>
      <c r="F1631" s="104">
        <f t="shared" si="448"/>
        <v>0</v>
      </c>
      <c r="G1631" s="115">
        <v>0</v>
      </c>
      <c r="H1631" s="104">
        <f t="shared" si="449"/>
        <v>0</v>
      </c>
      <c r="I1631" s="115">
        <v>0.879</v>
      </c>
      <c r="J1631" s="104">
        <f t="shared" si="450"/>
        <v>2.6975519485899997</v>
      </c>
      <c r="K1631" s="115">
        <v>0</v>
      </c>
      <c r="L1631" s="104">
        <f t="shared" si="451"/>
        <v>0</v>
      </c>
      <c r="M1631" s="115">
        <v>1.4370000000000001</v>
      </c>
      <c r="N1631" s="104">
        <f t="shared" si="452"/>
        <v>4.4099910695379174</v>
      </c>
      <c r="O1631" s="115">
        <v>0</v>
      </c>
      <c r="P1631" s="104">
        <f t="shared" si="453"/>
        <v>0</v>
      </c>
      <c r="Q1631" s="115">
        <v>0</v>
      </c>
      <c r="R1631" s="104">
        <f t="shared" si="454"/>
        <v>0</v>
      </c>
      <c r="S1631" s="115">
        <v>0</v>
      </c>
      <c r="T1631" s="104">
        <f t="shared" si="455"/>
        <v>0</v>
      </c>
      <c r="U1631" s="115">
        <v>0</v>
      </c>
      <c r="V1631" s="104">
        <f t="shared" si="456"/>
        <v>0</v>
      </c>
      <c r="W1631" s="115">
        <v>0</v>
      </c>
      <c r="X1631" s="104">
        <f t="shared" si="457"/>
        <v>0</v>
      </c>
      <c r="Y1631" s="115">
        <v>0</v>
      </c>
      <c r="Z1631" s="104">
        <f t="shared" si="458"/>
        <v>0</v>
      </c>
      <c r="AA1631" s="115">
        <v>0</v>
      </c>
      <c r="AB1631" s="104">
        <f t="shared" si="459"/>
        <v>0</v>
      </c>
      <c r="AC1631" s="99">
        <f t="shared" si="461"/>
        <v>2.8380000000000001</v>
      </c>
      <c r="AD1631" s="104">
        <f t="shared" si="460"/>
        <v>8.7095021957888736</v>
      </c>
    </row>
    <row r="1632" spans="1:30" x14ac:dyDescent="0.2">
      <c r="A1632" s="101">
        <v>40346</v>
      </c>
      <c r="B1632" s="250" t="s">
        <v>223</v>
      </c>
      <c r="C1632" s="115">
        <v>0.52300000000000002</v>
      </c>
      <c r="D1632" s="104">
        <f t="shared" ref="D1632:D1663" si="462">C1632*1000000/325851</f>
        <v>1.6050280649744821</v>
      </c>
      <c r="E1632" s="115">
        <v>0</v>
      </c>
      <c r="F1632" s="104">
        <f t="shared" ref="F1632:F1663" si="463">E1632*1000000/325851</f>
        <v>0</v>
      </c>
      <c r="G1632" s="115">
        <v>0</v>
      </c>
      <c r="H1632" s="104">
        <f t="shared" si="449"/>
        <v>0</v>
      </c>
      <c r="I1632" s="115">
        <v>0.879</v>
      </c>
      <c r="J1632" s="104">
        <f t="shared" si="450"/>
        <v>2.6975519485899997</v>
      </c>
      <c r="K1632" s="115">
        <v>0</v>
      </c>
      <c r="L1632" s="104">
        <f t="shared" si="451"/>
        <v>0</v>
      </c>
      <c r="M1632" s="115">
        <v>1.4359999999999999</v>
      </c>
      <c r="N1632" s="104">
        <f t="shared" si="452"/>
        <v>4.4069221822243909</v>
      </c>
      <c r="O1632" s="115">
        <v>0</v>
      </c>
      <c r="P1632" s="104">
        <f t="shared" si="453"/>
        <v>0</v>
      </c>
      <c r="Q1632" s="115">
        <v>0</v>
      </c>
      <c r="R1632" s="104">
        <f t="shared" si="454"/>
        <v>0</v>
      </c>
      <c r="S1632" s="115">
        <v>0</v>
      </c>
      <c r="T1632" s="104">
        <f t="shared" si="455"/>
        <v>0</v>
      </c>
      <c r="U1632" s="115">
        <v>0</v>
      </c>
      <c r="V1632" s="104">
        <f t="shared" si="456"/>
        <v>0</v>
      </c>
      <c r="W1632" s="115">
        <v>0</v>
      </c>
      <c r="X1632" s="104">
        <f t="shared" si="457"/>
        <v>0</v>
      </c>
      <c r="Y1632" s="115">
        <v>0</v>
      </c>
      <c r="Z1632" s="104">
        <f t="shared" si="458"/>
        <v>0</v>
      </c>
      <c r="AA1632" s="115">
        <v>0</v>
      </c>
      <c r="AB1632" s="104">
        <f t="shared" si="459"/>
        <v>0</v>
      </c>
      <c r="AC1632" s="99">
        <f t="shared" ref="AC1632:AC1695" si="464">C1632+E1632+G1632+I1632+K1632+M1632+O1632+Q1632+S1632+U1632+W1632+Y1632+AA1632</f>
        <v>2.8380000000000001</v>
      </c>
      <c r="AD1632" s="104">
        <f t="shared" si="460"/>
        <v>8.7095021957888736</v>
      </c>
    </row>
    <row r="1633" spans="1:30" x14ac:dyDescent="0.2">
      <c r="A1633" s="101">
        <v>40347</v>
      </c>
      <c r="B1633" s="250" t="s">
        <v>224</v>
      </c>
      <c r="C1633" s="115">
        <v>0.45300000000000001</v>
      </c>
      <c r="D1633" s="104">
        <f t="shared" si="462"/>
        <v>1.3902059530276107</v>
      </c>
      <c r="E1633" s="115">
        <v>0</v>
      </c>
      <c r="F1633" s="104">
        <f t="shared" si="463"/>
        <v>0</v>
      </c>
      <c r="G1633" s="115">
        <v>0.40500000000000003</v>
      </c>
      <c r="H1633" s="104">
        <f t="shared" si="449"/>
        <v>1.2428993619783275</v>
      </c>
      <c r="I1633" s="115">
        <v>0.871</v>
      </c>
      <c r="J1633" s="104">
        <f t="shared" si="450"/>
        <v>2.6730008500817859</v>
      </c>
      <c r="K1633" s="115">
        <v>0.34499999999999997</v>
      </c>
      <c r="L1633" s="104">
        <f t="shared" si="451"/>
        <v>1.0587661231667234</v>
      </c>
      <c r="M1633" s="115">
        <v>1.43</v>
      </c>
      <c r="N1633" s="104">
        <f t="shared" si="452"/>
        <v>4.3885088583432301</v>
      </c>
      <c r="O1633" s="115">
        <v>0</v>
      </c>
      <c r="P1633" s="104">
        <f t="shared" si="453"/>
        <v>0</v>
      </c>
      <c r="Q1633" s="115">
        <v>0</v>
      </c>
      <c r="R1633" s="104">
        <f t="shared" si="454"/>
        <v>0</v>
      </c>
      <c r="S1633" s="115">
        <v>0</v>
      </c>
      <c r="T1633" s="104">
        <f t="shared" si="455"/>
        <v>0</v>
      </c>
      <c r="U1633" s="115">
        <v>0</v>
      </c>
      <c r="V1633" s="104">
        <f t="shared" si="456"/>
        <v>0</v>
      </c>
      <c r="W1633" s="115">
        <v>0</v>
      </c>
      <c r="X1633" s="104">
        <f t="shared" si="457"/>
        <v>0</v>
      </c>
      <c r="Y1633" s="115">
        <v>0</v>
      </c>
      <c r="Z1633" s="104">
        <f t="shared" si="458"/>
        <v>0</v>
      </c>
      <c r="AA1633" s="115">
        <v>0</v>
      </c>
      <c r="AB1633" s="104">
        <f t="shared" si="459"/>
        <v>0</v>
      </c>
      <c r="AC1633" s="99">
        <f t="shared" si="464"/>
        <v>3.5039999999999996</v>
      </c>
      <c r="AD1633" s="104">
        <f t="shared" si="460"/>
        <v>10.753381146597677</v>
      </c>
    </row>
    <row r="1634" spans="1:30" x14ac:dyDescent="0.2">
      <c r="A1634" s="101">
        <v>40348</v>
      </c>
      <c r="B1634" s="250" t="s">
        <v>225</v>
      </c>
      <c r="C1634" s="115">
        <v>0</v>
      </c>
      <c r="D1634" s="104">
        <f t="shared" si="462"/>
        <v>0</v>
      </c>
      <c r="E1634" s="115">
        <v>0</v>
      </c>
      <c r="F1634" s="104">
        <f t="shared" si="463"/>
        <v>0</v>
      </c>
      <c r="G1634" s="115">
        <v>0.65900000000000003</v>
      </c>
      <c r="H1634" s="104">
        <f t="shared" si="449"/>
        <v>2.022396739614118</v>
      </c>
      <c r="I1634" s="115">
        <v>0.85499999999999998</v>
      </c>
      <c r="J1634" s="104">
        <f t="shared" si="450"/>
        <v>2.6238986530653583</v>
      </c>
      <c r="K1634" s="115">
        <v>0.53300000000000003</v>
      </c>
      <c r="L1634" s="104">
        <f t="shared" si="451"/>
        <v>1.6357169381097496</v>
      </c>
      <c r="M1634" s="115">
        <v>1.413</v>
      </c>
      <c r="N1634" s="104">
        <f t="shared" si="452"/>
        <v>4.336337774013276</v>
      </c>
      <c r="O1634" s="115">
        <v>0</v>
      </c>
      <c r="P1634" s="104">
        <f t="shared" si="453"/>
        <v>0</v>
      </c>
      <c r="Q1634" s="115">
        <v>0</v>
      </c>
      <c r="R1634" s="104">
        <f t="shared" si="454"/>
        <v>0</v>
      </c>
      <c r="S1634" s="115">
        <v>0</v>
      </c>
      <c r="T1634" s="104">
        <f t="shared" si="455"/>
        <v>0</v>
      </c>
      <c r="U1634" s="115">
        <v>0</v>
      </c>
      <c r="V1634" s="104">
        <f t="shared" si="456"/>
        <v>0</v>
      </c>
      <c r="W1634" s="115">
        <v>0</v>
      </c>
      <c r="X1634" s="104">
        <f t="shared" si="457"/>
        <v>0</v>
      </c>
      <c r="Y1634" s="115">
        <v>0</v>
      </c>
      <c r="Z1634" s="104">
        <f t="shared" si="458"/>
        <v>0</v>
      </c>
      <c r="AA1634" s="115">
        <v>0</v>
      </c>
      <c r="AB1634" s="104">
        <f t="shared" si="459"/>
        <v>0</v>
      </c>
      <c r="AC1634" s="99">
        <f t="shared" si="464"/>
        <v>3.46</v>
      </c>
      <c r="AD1634" s="104">
        <f t="shared" si="460"/>
        <v>10.618350104802502</v>
      </c>
    </row>
    <row r="1635" spans="1:30" x14ac:dyDescent="0.2">
      <c r="A1635" s="101">
        <v>40349</v>
      </c>
      <c r="B1635" s="250" t="s">
        <v>226</v>
      </c>
      <c r="C1635" s="115">
        <v>0</v>
      </c>
      <c r="D1635" s="104">
        <f t="shared" si="462"/>
        <v>0</v>
      </c>
      <c r="E1635" s="115">
        <v>0</v>
      </c>
      <c r="F1635" s="104">
        <f t="shared" si="463"/>
        <v>0</v>
      </c>
      <c r="G1635" s="115">
        <v>0.65300000000000002</v>
      </c>
      <c r="H1635" s="104">
        <f t="shared" si="449"/>
        <v>2.0039834157329577</v>
      </c>
      <c r="I1635" s="115">
        <v>0.84199999999999997</v>
      </c>
      <c r="J1635" s="104">
        <f t="shared" si="450"/>
        <v>2.5840031179895107</v>
      </c>
      <c r="K1635" s="115">
        <v>0.52300000000000002</v>
      </c>
      <c r="L1635" s="104">
        <f t="shared" si="451"/>
        <v>1.6050280649744821</v>
      </c>
      <c r="M1635" s="115">
        <v>1.3959999999999999</v>
      </c>
      <c r="N1635" s="104">
        <f t="shared" si="452"/>
        <v>4.2841666896833219</v>
      </c>
      <c r="O1635" s="115">
        <v>0</v>
      </c>
      <c r="P1635" s="104">
        <f t="shared" si="453"/>
        <v>0</v>
      </c>
      <c r="Q1635" s="115">
        <v>0</v>
      </c>
      <c r="R1635" s="104">
        <f t="shared" si="454"/>
        <v>0</v>
      </c>
      <c r="S1635" s="115">
        <v>0</v>
      </c>
      <c r="T1635" s="104">
        <f t="shared" si="455"/>
        <v>0</v>
      </c>
      <c r="U1635" s="115">
        <v>0</v>
      </c>
      <c r="V1635" s="104">
        <f t="shared" si="456"/>
        <v>0</v>
      </c>
      <c r="W1635" s="115">
        <v>0</v>
      </c>
      <c r="X1635" s="104">
        <f t="shared" si="457"/>
        <v>0</v>
      </c>
      <c r="Y1635" s="115">
        <v>0</v>
      </c>
      <c r="Z1635" s="104">
        <f t="shared" si="458"/>
        <v>0</v>
      </c>
      <c r="AA1635" s="115">
        <v>0</v>
      </c>
      <c r="AB1635" s="104">
        <f t="shared" si="459"/>
        <v>0</v>
      </c>
      <c r="AC1635" s="99">
        <f t="shared" si="464"/>
        <v>3.4140000000000001</v>
      </c>
      <c r="AD1635" s="104">
        <f t="shared" si="460"/>
        <v>10.477181288380272</v>
      </c>
    </row>
    <row r="1636" spans="1:30" x14ac:dyDescent="0.2">
      <c r="A1636" s="101">
        <v>40350</v>
      </c>
      <c r="B1636" s="250" t="s">
        <v>227</v>
      </c>
      <c r="C1636" s="115">
        <v>0.97</v>
      </c>
      <c r="D1636" s="104">
        <f t="shared" si="462"/>
        <v>2.9768206941209328</v>
      </c>
      <c r="E1636" s="115">
        <v>0</v>
      </c>
      <c r="F1636" s="104">
        <f t="shared" si="463"/>
        <v>0</v>
      </c>
      <c r="G1636" s="115">
        <v>0.28899999999999998</v>
      </c>
      <c r="H1636" s="104">
        <f t="shared" si="449"/>
        <v>0.88690843360922633</v>
      </c>
      <c r="I1636" s="115">
        <v>0.38600000000000001</v>
      </c>
      <c r="J1636" s="104">
        <f t="shared" si="450"/>
        <v>1.1845905030213195</v>
      </c>
      <c r="K1636" s="115">
        <v>0.03</v>
      </c>
      <c r="L1636" s="104">
        <f t="shared" si="451"/>
        <v>9.2066619405802033E-2</v>
      </c>
      <c r="M1636" s="115">
        <v>1.399</v>
      </c>
      <c r="N1636" s="104">
        <f t="shared" si="452"/>
        <v>4.2933733516239014</v>
      </c>
      <c r="O1636" s="115">
        <v>0</v>
      </c>
      <c r="P1636" s="104">
        <f t="shared" si="453"/>
        <v>0</v>
      </c>
      <c r="Q1636" s="115">
        <v>2E-3</v>
      </c>
      <c r="R1636" s="104">
        <f t="shared" si="454"/>
        <v>6.1377746270534694E-3</v>
      </c>
      <c r="S1636" s="115">
        <v>0</v>
      </c>
      <c r="T1636" s="104">
        <f t="shared" si="455"/>
        <v>0</v>
      </c>
      <c r="U1636" s="115">
        <v>0</v>
      </c>
      <c r="V1636" s="104">
        <f t="shared" si="456"/>
        <v>0</v>
      </c>
      <c r="W1636" s="115">
        <v>0</v>
      </c>
      <c r="X1636" s="104">
        <f t="shared" si="457"/>
        <v>0</v>
      </c>
      <c r="Y1636" s="115">
        <v>0</v>
      </c>
      <c r="Z1636" s="104">
        <f t="shared" si="458"/>
        <v>0</v>
      </c>
      <c r="AA1636" s="115">
        <v>0</v>
      </c>
      <c r="AB1636" s="104">
        <f t="shared" si="459"/>
        <v>0</v>
      </c>
      <c r="AC1636" s="99">
        <f t="shared" si="464"/>
        <v>3.0759999999999996</v>
      </c>
      <c r="AD1636" s="104">
        <f t="shared" si="460"/>
        <v>9.4398973764082346</v>
      </c>
    </row>
    <row r="1637" spans="1:30" x14ac:dyDescent="0.2">
      <c r="A1637" s="101">
        <v>40351</v>
      </c>
      <c r="B1637" s="250" t="s">
        <v>228</v>
      </c>
      <c r="C1637" s="115">
        <v>0</v>
      </c>
      <c r="D1637" s="104">
        <f t="shared" si="462"/>
        <v>0</v>
      </c>
      <c r="E1637" s="115">
        <v>0</v>
      </c>
      <c r="F1637" s="104">
        <f t="shared" si="463"/>
        <v>0</v>
      </c>
      <c r="G1637" s="115">
        <v>0.65600000000000003</v>
      </c>
      <c r="H1637" s="104">
        <f t="shared" si="449"/>
        <v>2.0131900776735381</v>
      </c>
      <c r="I1637" s="115">
        <v>0.86</v>
      </c>
      <c r="J1637" s="104">
        <f t="shared" si="450"/>
        <v>2.6392430896329917</v>
      </c>
      <c r="K1637" s="115">
        <v>0</v>
      </c>
      <c r="L1637" s="104">
        <f t="shared" si="451"/>
        <v>0</v>
      </c>
      <c r="M1637" s="115">
        <v>1.4059999999999999</v>
      </c>
      <c r="N1637" s="104">
        <f t="shared" si="452"/>
        <v>4.3148555628185887</v>
      </c>
      <c r="O1637" s="115">
        <v>0</v>
      </c>
      <c r="P1637" s="104">
        <f t="shared" si="453"/>
        <v>0</v>
      </c>
      <c r="Q1637" s="115">
        <v>0</v>
      </c>
      <c r="R1637" s="104">
        <f t="shared" si="454"/>
        <v>0</v>
      </c>
      <c r="S1637" s="115">
        <v>0</v>
      </c>
      <c r="T1637" s="104">
        <f t="shared" si="455"/>
        <v>0</v>
      </c>
      <c r="U1637" s="115">
        <v>0</v>
      </c>
      <c r="V1637" s="104">
        <f t="shared" si="456"/>
        <v>0</v>
      </c>
      <c r="W1637" s="115">
        <v>0</v>
      </c>
      <c r="X1637" s="104">
        <f t="shared" si="457"/>
        <v>0</v>
      </c>
      <c r="Y1637" s="115">
        <v>0</v>
      </c>
      <c r="Z1637" s="104">
        <f t="shared" si="458"/>
        <v>0</v>
      </c>
      <c r="AA1637" s="115">
        <v>0</v>
      </c>
      <c r="AB1637" s="104">
        <f t="shared" si="459"/>
        <v>0</v>
      </c>
      <c r="AC1637" s="99">
        <f t="shared" si="464"/>
        <v>2.9219999999999997</v>
      </c>
      <c r="AD1637" s="104">
        <f t="shared" si="460"/>
        <v>8.9672887301251176</v>
      </c>
    </row>
    <row r="1638" spans="1:30" x14ac:dyDescent="0.2">
      <c r="A1638" s="101">
        <v>40352</v>
      </c>
      <c r="B1638" s="250" t="s">
        <v>229</v>
      </c>
      <c r="C1638" s="115">
        <v>0</v>
      </c>
      <c r="D1638" s="104">
        <f t="shared" si="462"/>
        <v>0</v>
      </c>
      <c r="E1638" s="115">
        <v>0</v>
      </c>
      <c r="F1638" s="104">
        <f t="shared" si="463"/>
        <v>0</v>
      </c>
      <c r="G1638" s="115">
        <v>0.65</v>
      </c>
      <c r="H1638" s="104">
        <f t="shared" si="449"/>
        <v>1.9947767537923775</v>
      </c>
      <c r="I1638" s="115">
        <v>0.84899999999999998</v>
      </c>
      <c r="J1638" s="104">
        <f t="shared" si="450"/>
        <v>2.6054853291841975</v>
      </c>
      <c r="K1638" s="115">
        <v>0</v>
      </c>
      <c r="L1638" s="104">
        <f t="shared" si="451"/>
        <v>0</v>
      </c>
      <c r="M1638" s="115">
        <v>1.4079999999999999</v>
      </c>
      <c r="N1638" s="104">
        <f t="shared" si="452"/>
        <v>4.3209933374456426</v>
      </c>
      <c r="O1638" s="115">
        <v>0</v>
      </c>
      <c r="P1638" s="104">
        <f t="shared" si="453"/>
        <v>0</v>
      </c>
      <c r="Q1638" s="115">
        <v>0</v>
      </c>
      <c r="R1638" s="104">
        <f t="shared" si="454"/>
        <v>0</v>
      </c>
      <c r="S1638" s="115">
        <v>0</v>
      </c>
      <c r="T1638" s="104">
        <f t="shared" si="455"/>
        <v>0</v>
      </c>
      <c r="U1638" s="115">
        <v>0</v>
      </c>
      <c r="V1638" s="104">
        <f t="shared" si="456"/>
        <v>0</v>
      </c>
      <c r="W1638" s="115">
        <v>0</v>
      </c>
      <c r="X1638" s="104">
        <f t="shared" si="457"/>
        <v>0</v>
      </c>
      <c r="Y1638" s="115">
        <v>0</v>
      </c>
      <c r="Z1638" s="104">
        <f t="shared" si="458"/>
        <v>0</v>
      </c>
      <c r="AA1638" s="115">
        <v>0</v>
      </c>
      <c r="AB1638" s="104">
        <f t="shared" si="459"/>
        <v>0</v>
      </c>
      <c r="AC1638" s="99">
        <f t="shared" si="464"/>
        <v>2.907</v>
      </c>
      <c r="AD1638" s="104">
        <f t="shared" si="460"/>
        <v>8.9212554204222183</v>
      </c>
    </row>
    <row r="1639" spans="1:30" x14ac:dyDescent="0.2">
      <c r="A1639" s="101">
        <v>40353</v>
      </c>
      <c r="B1639" s="250" t="s">
        <v>230</v>
      </c>
      <c r="C1639" s="115">
        <v>0</v>
      </c>
      <c r="D1639" s="104">
        <f t="shared" si="462"/>
        <v>0</v>
      </c>
      <c r="E1639" s="115">
        <v>0</v>
      </c>
      <c r="F1639" s="104">
        <f t="shared" si="463"/>
        <v>0</v>
      </c>
      <c r="G1639" s="115">
        <v>0.64900000000000002</v>
      </c>
      <c r="H1639" s="104">
        <f t="shared" si="449"/>
        <v>1.9917078664788508</v>
      </c>
      <c r="I1639" s="115">
        <v>0.84299999999999997</v>
      </c>
      <c r="J1639" s="104">
        <f t="shared" si="450"/>
        <v>2.5870720053030372</v>
      </c>
      <c r="K1639" s="115">
        <v>0</v>
      </c>
      <c r="L1639" s="104">
        <f t="shared" si="451"/>
        <v>0</v>
      </c>
      <c r="M1639" s="115">
        <v>1.4059999999999999</v>
      </c>
      <c r="N1639" s="104">
        <f t="shared" si="452"/>
        <v>4.3148555628185887</v>
      </c>
      <c r="O1639" s="115">
        <v>0</v>
      </c>
      <c r="P1639" s="104">
        <f t="shared" si="453"/>
        <v>0</v>
      </c>
      <c r="Q1639" s="115">
        <v>0</v>
      </c>
      <c r="R1639" s="104">
        <f t="shared" si="454"/>
        <v>0</v>
      </c>
      <c r="S1639" s="115">
        <v>0</v>
      </c>
      <c r="T1639" s="104">
        <f t="shared" si="455"/>
        <v>0</v>
      </c>
      <c r="U1639" s="115">
        <v>0</v>
      </c>
      <c r="V1639" s="104">
        <f t="shared" si="456"/>
        <v>0</v>
      </c>
      <c r="W1639" s="115">
        <v>0</v>
      </c>
      <c r="X1639" s="104">
        <f t="shared" si="457"/>
        <v>0</v>
      </c>
      <c r="Y1639" s="115">
        <v>0</v>
      </c>
      <c r="Z1639" s="104">
        <f t="shared" si="458"/>
        <v>0</v>
      </c>
      <c r="AA1639" s="115">
        <v>0</v>
      </c>
      <c r="AB1639" s="104">
        <f t="shared" si="459"/>
        <v>0</v>
      </c>
      <c r="AC1639" s="99">
        <f t="shared" si="464"/>
        <v>2.8979999999999997</v>
      </c>
      <c r="AD1639" s="104">
        <f t="shared" si="460"/>
        <v>8.8936354346004762</v>
      </c>
    </row>
    <row r="1640" spans="1:30" x14ac:dyDescent="0.2">
      <c r="A1640" s="101">
        <v>40354</v>
      </c>
      <c r="B1640" s="250" t="s">
        <v>231</v>
      </c>
      <c r="C1640" s="115">
        <v>0</v>
      </c>
      <c r="D1640" s="104">
        <f t="shared" si="462"/>
        <v>0</v>
      </c>
      <c r="E1640" s="115">
        <v>0</v>
      </c>
      <c r="F1640" s="104">
        <f t="shared" si="463"/>
        <v>0</v>
      </c>
      <c r="G1640" s="115">
        <v>0.64600000000000002</v>
      </c>
      <c r="H1640" s="104">
        <f t="shared" si="449"/>
        <v>1.9825012045382706</v>
      </c>
      <c r="I1640" s="115">
        <v>0.83199999999999996</v>
      </c>
      <c r="J1640" s="104">
        <f t="shared" si="450"/>
        <v>2.5533142448542434</v>
      </c>
      <c r="K1640" s="115">
        <v>0.52700000000000002</v>
      </c>
      <c r="L1640" s="104">
        <f t="shared" si="451"/>
        <v>1.617303614228589</v>
      </c>
      <c r="M1640" s="115">
        <v>1.3959999999999999</v>
      </c>
      <c r="N1640" s="104">
        <f t="shared" si="452"/>
        <v>4.2841666896833219</v>
      </c>
      <c r="O1640" s="115">
        <v>0</v>
      </c>
      <c r="P1640" s="104">
        <f t="shared" si="453"/>
        <v>0</v>
      </c>
      <c r="Q1640" s="115">
        <v>0</v>
      </c>
      <c r="R1640" s="104">
        <f t="shared" si="454"/>
        <v>0</v>
      </c>
      <c r="S1640" s="115">
        <v>0</v>
      </c>
      <c r="T1640" s="104">
        <f t="shared" si="455"/>
        <v>0</v>
      </c>
      <c r="U1640" s="115">
        <v>0</v>
      </c>
      <c r="V1640" s="104">
        <f t="shared" si="456"/>
        <v>0</v>
      </c>
      <c r="W1640" s="115">
        <v>0</v>
      </c>
      <c r="X1640" s="104">
        <f t="shared" si="457"/>
        <v>0</v>
      </c>
      <c r="Y1640" s="115">
        <v>0</v>
      </c>
      <c r="Z1640" s="104">
        <f t="shared" si="458"/>
        <v>0</v>
      </c>
      <c r="AA1640" s="115">
        <v>0</v>
      </c>
      <c r="AB1640" s="104">
        <f t="shared" si="459"/>
        <v>0</v>
      </c>
      <c r="AC1640" s="99">
        <f t="shared" si="464"/>
        <v>3.4009999999999998</v>
      </c>
      <c r="AD1640" s="104">
        <f t="shared" si="460"/>
        <v>10.437285753304424</v>
      </c>
    </row>
    <row r="1641" spans="1:30" x14ac:dyDescent="0.2">
      <c r="A1641" s="101">
        <v>40355</v>
      </c>
      <c r="B1641" s="250" t="s">
        <v>232</v>
      </c>
      <c r="C1641" s="115">
        <v>0</v>
      </c>
      <c r="D1641" s="104">
        <f t="shared" si="462"/>
        <v>0</v>
      </c>
      <c r="E1641" s="115">
        <v>0</v>
      </c>
      <c r="F1641" s="104">
        <f t="shared" si="463"/>
        <v>0</v>
      </c>
      <c r="G1641" s="115">
        <v>0.64400000000000002</v>
      </c>
      <c r="H1641" s="104">
        <f t="shared" si="449"/>
        <v>1.9763634299112172</v>
      </c>
      <c r="I1641" s="115">
        <v>0.81899999999999995</v>
      </c>
      <c r="J1641" s="104">
        <f t="shared" si="450"/>
        <v>2.5134187097783958</v>
      </c>
      <c r="K1641" s="115">
        <v>0.51800000000000002</v>
      </c>
      <c r="L1641" s="104">
        <f t="shared" si="451"/>
        <v>1.5896836284068485</v>
      </c>
      <c r="M1641" s="115">
        <v>1.38</v>
      </c>
      <c r="N1641" s="104">
        <f t="shared" si="452"/>
        <v>4.2350644926668934</v>
      </c>
      <c r="O1641" s="115">
        <v>0</v>
      </c>
      <c r="P1641" s="104">
        <f t="shared" si="453"/>
        <v>0</v>
      </c>
      <c r="Q1641" s="115">
        <v>0</v>
      </c>
      <c r="R1641" s="104">
        <f t="shared" si="454"/>
        <v>0</v>
      </c>
      <c r="S1641" s="115">
        <v>0</v>
      </c>
      <c r="T1641" s="104">
        <f t="shared" si="455"/>
        <v>0</v>
      </c>
      <c r="U1641" s="115">
        <v>0</v>
      </c>
      <c r="V1641" s="104">
        <f t="shared" si="456"/>
        <v>0</v>
      </c>
      <c r="W1641" s="115">
        <v>0</v>
      </c>
      <c r="X1641" s="104">
        <f t="shared" si="457"/>
        <v>0</v>
      </c>
      <c r="Y1641" s="115">
        <v>0</v>
      </c>
      <c r="Z1641" s="104">
        <f t="shared" si="458"/>
        <v>0</v>
      </c>
      <c r="AA1641" s="115">
        <v>0</v>
      </c>
      <c r="AB1641" s="104">
        <f t="shared" si="459"/>
        <v>0</v>
      </c>
      <c r="AC1641" s="99">
        <f t="shared" si="464"/>
        <v>3.3609999999999998</v>
      </c>
      <c r="AD1641" s="104">
        <f t="shared" si="460"/>
        <v>10.314530260763354</v>
      </c>
    </row>
    <row r="1642" spans="1:30" x14ac:dyDescent="0.2">
      <c r="A1642" s="101">
        <v>40356</v>
      </c>
      <c r="B1642" s="250" t="s">
        <v>233</v>
      </c>
      <c r="C1642" s="115">
        <v>0</v>
      </c>
      <c r="D1642" s="104">
        <f t="shared" si="462"/>
        <v>0</v>
      </c>
      <c r="E1642" s="115">
        <v>0</v>
      </c>
      <c r="F1642" s="104">
        <f t="shared" si="463"/>
        <v>0</v>
      </c>
      <c r="G1642" s="115">
        <v>0.64300000000000002</v>
      </c>
      <c r="H1642" s="104">
        <f t="shared" si="449"/>
        <v>1.9732945425976904</v>
      </c>
      <c r="I1642" s="115">
        <v>0.79100000000000004</v>
      </c>
      <c r="J1642" s="104">
        <f t="shared" si="450"/>
        <v>2.427489864999647</v>
      </c>
      <c r="K1642" s="115">
        <v>0.51200000000000001</v>
      </c>
      <c r="L1642" s="104">
        <f t="shared" si="451"/>
        <v>1.5712703045256882</v>
      </c>
      <c r="M1642" s="115">
        <v>1.369</v>
      </c>
      <c r="N1642" s="104">
        <f t="shared" si="452"/>
        <v>4.2013067322180992</v>
      </c>
      <c r="O1642" s="115">
        <v>0</v>
      </c>
      <c r="P1642" s="104">
        <f t="shared" si="453"/>
        <v>0</v>
      </c>
      <c r="Q1642" s="115">
        <v>0</v>
      </c>
      <c r="R1642" s="104">
        <f t="shared" si="454"/>
        <v>0</v>
      </c>
      <c r="S1642" s="115">
        <v>0</v>
      </c>
      <c r="T1642" s="104">
        <f t="shared" si="455"/>
        <v>0</v>
      </c>
      <c r="U1642" s="115">
        <v>0</v>
      </c>
      <c r="V1642" s="104">
        <f t="shared" si="456"/>
        <v>0</v>
      </c>
      <c r="W1642" s="115">
        <v>0</v>
      </c>
      <c r="X1642" s="104">
        <f t="shared" si="457"/>
        <v>0</v>
      </c>
      <c r="Y1642" s="115">
        <v>0</v>
      </c>
      <c r="Z1642" s="104">
        <f t="shared" si="458"/>
        <v>0</v>
      </c>
      <c r="AA1642" s="115">
        <v>0</v>
      </c>
      <c r="AB1642" s="104">
        <f t="shared" si="459"/>
        <v>0</v>
      </c>
      <c r="AC1642" s="99">
        <f t="shared" si="464"/>
        <v>3.3150000000000004</v>
      </c>
      <c r="AD1642" s="104">
        <f t="shared" si="460"/>
        <v>10.173361444341127</v>
      </c>
    </row>
    <row r="1643" spans="1:30" x14ac:dyDescent="0.2">
      <c r="A1643" s="101">
        <v>40357</v>
      </c>
      <c r="B1643" s="250" t="s">
        <v>234</v>
      </c>
      <c r="C1643" s="115">
        <v>0</v>
      </c>
      <c r="D1643" s="104">
        <f t="shared" si="462"/>
        <v>0</v>
      </c>
      <c r="E1643" s="115">
        <v>0</v>
      </c>
      <c r="F1643" s="104">
        <f t="shared" si="463"/>
        <v>0</v>
      </c>
      <c r="G1643" s="115">
        <v>0.64</v>
      </c>
      <c r="H1643" s="104">
        <f t="shared" si="449"/>
        <v>1.96408788065711</v>
      </c>
      <c r="I1643" s="115">
        <v>0.78100000000000003</v>
      </c>
      <c r="J1643" s="104">
        <f t="shared" si="450"/>
        <v>2.3968009918643798</v>
      </c>
      <c r="K1643" s="115">
        <v>0.50600000000000001</v>
      </c>
      <c r="L1643" s="104">
        <f t="shared" si="451"/>
        <v>1.5528569806445278</v>
      </c>
      <c r="M1643" s="115">
        <v>1.361</v>
      </c>
      <c r="N1643" s="104">
        <f t="shared" si="452"/>
        <v>4.1767556337098855</v>
      </c>
      <c r="O1643" s="115">
        <v>0</v>
      </c>
      <c r="P1643" s="104">
        <f t="shared" si="453"/>
        <v>0</v>
      </c>
      <c r="Q1643" s="115">
        <v>0</v>
      </c>
      <c r="R1643" s="104">
        <f t="shared" si="454"/>
        <v>0</v>
      </c>
      <c r="S1643" s="115">
        <v>0</v>
      </c>
      <c r="T1643" s="104">
        <f t="shared" si="455"/>
        <v>0</v>
      </c>
      <c r="U1643" s="115">
        <v>0</v>
      </c>
      <c r="V1643" s="104">
        <f t="shared" si="456"/>
        <v>0</v>
      </c>
      <c r="W1643" s="115">
        <v>0</v>
      </c>
      <c r="X1643" s="104">
        <f t="shared" si="457"/>
        <v>0</v>
      </c>
      <c r="Y1643" s="115">
        <v>0</v>
      </c>
      <c r="Z1643" s="104">
        <f t="shared" si="458"/>
        <v>0</v>
      </c>
      <c r="AA1643" s="115">
        <v>0</v>
      </c>
      <c r="AB1643" s="104">
        <f t="shared" si="459"/>
        <v>0</v>
      </c>
      <c r="AC1643" s="99">
        <f t="shared" si="464"/>
        <v>3.2880000000000003</v>
      </c>
      <c r="AD1643" s="104">
        <f t="shared" si="460"/>
        <v>10.090501486875905</v>
      </c>
    </row>
    <row r="1644" spans="1:30" x14ac:dyDescent="0.2">
      <c r="A1644" s="101">
        <v>40358</v>
      </c>
      <c r="B1644" s="250" t="s">
        <v>235</v>
      </c>
      <c r="C1644" s="115">
        <v>0</v>
      </c>
      <c r="D1644" s="104">
        <f t="shared" si="462"/>
        <v>0</v>
      </c>
      <c r="E1644" s="115">
        <v>0</v>
      </c>
      <c r="F1644" s="104">
        <f t="shared" si="463"/>
        <v>0</v>
      </c>
      <c r="G1644" s="115">
        <v>0.63900000000000001</v>
      </c>
      <c r="H1644" s="104">
        <f t="shared" si="449"/>
        <v>1.9610189933435833</v>
      </c>
      <c r="I1644" s="115">
        <v>0.77300000000000002</v>
      </c>
      <c r="J1644" s="104">
        <f t="shared" si="450"/>
        <v>2.372249893356166</v>
      </c>
      <c r="K1644" s="115">
        <v>0.502</v>
      </c>
      <c r="L1644" s="104">
        <f t="shared" si="451"/>
        <v>1.5405814313904207</v>
      </c>
      <c r="M1644" s="115">
        <v>1.3540000000000001</v>
      </c>
      <c r="N1644" s="104">
        <f t="shared" si="452"/>
        <v>4.155273422515199</v>
      </c>
      <c r="O1644" s="115">
        <v>0</v>
      </c>
      <c r="P1644" s="104">
        <f t="shared" si="453"/>
        <v>0</v>
      </c>
      <c r="Q1644" s="115">
        <v>0</v>
      </c>
      <c r="R1644" s="104">
        <f t="shared" si="454"/>
        <v>0</v>
      </c>
      <c r="S1644" s="115">
        <v>0</v>
      </c>
      <c r="T1644" s="104">
        <f t="shared" si="455"/>
        <v>0</v>
      </c>
      <c r="U1644" s="115">
        <v>0</v>
      </c>
      <c r="V1644" s="104">
        <f t="shared" si="456"/>
        <v>0</v>
      </c>
      <c r="W1644" s="115">
        <v>0</v>
      </c>
      <c r="X1644" s="104">
        <f t="shared" si="457"/>
        <v>0</v>
      </c>
      <c r="Y1644" s="115">
        <v>0</v>
      </c>
      <c r="Z1644" s="104">
        <f t="shared" si="458"/>
        <v>0</v>
      </c>
      <c r="AA1644" s="115">
        <v>0</v>
      </c>
      <c r="AB1644" s="104">
        <f t="shared" si="459"/>
        <v>0</v>
      </c>
      <c r="AC1644" s="99">
        <f t="shared" si="464"/>
        <v>3.2679999999999998</v>
      </c>
      <c r="AD1644" s="104">
        <f t="shared" si="460"/>
        <v>10.029123740605369</v>
      </c>
    </row>
    <row r="1645" spans="1:30" x14ac:dyDescent="0.2">
      <c r="A1645" s="101">
        <v>40359</v>
      </c>
      <c r="B1645" s="250" t="s">
        <v>236</v>
      </c>
      <c r="C1645" s="115">
        <v>0</v>
      </c>
      <c r="D1645" s="104">
        <f t="shared" si="462"/>
        <v>0</v>
      </c>
      <c r="E1645" s="115">
        <v>0</v>
      </c>
      <c r="F1645" s="104">
        <f t="shared" si="463"/>
        <v>0</v>
      </c>
      <c r="G1645" s="115">
        <v>0.63800000000000001</v>
      </c>
      <c r="H1645" s="104">
        <f t="shared" si="449"/>
        <v>1.9579501060300566</v>
      </c>
      <c r="I1645" s="115">
        <v>0.76600000000000001</v>
      </c>
      <c r="J1645" s="104">
        <f t="shared" si="450"/>
        <v>2.3507676821614787</v>
      </c>
      <c r="K1645" s="115">
        <v>0.499</v>
      </c>
      <c r="L1645" s="104">
        <f t="shared" si="451"/>
        <v>1.5313747694498405</v>
      </c>
      <c r="M1645" s="115">
        <v>1.3480000000000001</v>
      </c>
      <c r="N1645" s="104">
        <f t="shared" si="452"/>
        <v>4.1368600986340383</v>
      </c>
      <c r="O1645" s="115">
        <v>0</v>
      </c>
      <c r="P1645" s="104">
        <f t="shared" si="453"/>
        <v>0</v>
      </c>
      <c r="Q1645" s="115">
        <v>0</v>
      </c>
      <c r="R1645" s="104">
        <f t="shared" si="454"/>
        <v>0</v>
      </c>
      <c r="S1645" s="115">
        <v>0</v>
      </c>
      <c r="T1645" s="104">
        <f t="shared" si="455"/>
        <v>0</v>
      </c>
      <c r="U1645" s="115">
        <v>0</v>
      </c>
      <c r="V1645" s="104">
        <f t="shared" si="456"/>
        <v>0</v>
      </c>
      <c r="W1645" s="115">
        <v>0</v>
      </c>
      <c r="X1645" s="104">
        <f t="shared" si="457"/>
        <v>0</v>
      </c>
      <c r="Y1645" s="115">
        <v>0</v>
      </c>
      <c r="Z1645" s="104">
        <f t="shared" si="458"/>
        <v>0</v>
      </c>
      <c r="AA1645" s="115">
        <v>0</v>
      </c>
      <c r="AB1645" s="104">
        <f t="shared" si="459"/>
        <v>0</v>
      </c>
      <c r="AC1645" s="99">
        <f t="shared" si="464"/>
        <v>3.2510000000000003</v>
      </c>
      <c r="AD1645" s="104">
        <f t="shared" si="460"/>
        <v>9.9769526562754152</v>
      </c>
    </row>
    <row r="1646" spans="1:30" x14ac:dyDescent="0.2">
      <c r="A1646" s="101">
        <v>40360</v>
      </c>
      <c r="B1646" s="250" t="s">
        <v>146</v>
      </c>
      <c r="C1646" s="115">
        <v>0</v>
      </c>
      <c r="D1646" s="104">
        <f t="shared" si="462"/>
        <v>0</v>
      </c>
      <c r="E1646" s="115">
        <v>0</v>
      </c>
      <c r="F1646" s="104">
        <f t="shared" si="463"/>
        <v>0</v>
      </c>
      <c r="G1646" s="115">
        <v>0.63800000000000001</v>
      </c>
      <c r="H1646" s="104">
        <f t="shared" si="449"/>
        <v>1.9579501060300566</v>
      </c>
      <c r="I1646" s="115">
        <v>0.76500000000000001</v>
      </c>
      <c r="J1646" s="104">
        <f t="shared" si="450"/>
        <v>2.3476987948479522</v>
      </c>
      <c r="K1646" s="115">
        <v>0.497</v>
      </c>
      <c r="L1646" s="104">
        <f t="shared" si="451"/>
        <v>1.5252369948227871</v>
      </c>
      <c r="M1646" s="115">
        <v>1.345</v>
      </c>
      <c r="N1646" s="104">
        <f t="shared" si="452"/>
        <v>4.1276534366934579</v>
      </c>
      <c r="O1646" s="115">
        <v>0</v>
      </c>
      <c r="P1646" s="104">
        <f t="shared" si="453"/>
        <v>0</v>
      </c>
      <c r="Q1646" s="115">
        <v>0</v>
      </c>
      <c r="R1646" s="104">
        <f t="shared" si="454"/>
        <v>0</v>
      </c>
      <c r="S1646" s="115">
        <v>0</v>
      </c>
      <c r="T1646" s="104">
        <f t="shared" si="455"/>
        <v>0</v>
      </c>
      <c r="U1646" s="115">
        <v>0</v>
      </c>
      <c r="V1646" s="104">
        <f t="shared" si="456"/>
        <v>0</v>
      </c>
      <c r="W1646" s="115">
        <v>0</v>
      </c>
      <c r="X1646" s="104">
        <f t="shared" si="457"/>
        <v>0</v>
      </c>
      <c r="Y1646" s="115">
        <v>0</v>
      </c>
      <c r="Z1646" s="104">
        <f t="shared" si="458"/>
        <v>0</v>
      </c>
      <c r="AA1646" s="115">
        <v>0</v>
      </c>
      <c r="AB1646" s="104">
        <f t="shared" si="459"/>
        <v>0</v>
      </c>
      <c r="AC1646" s="99">
        <f t="shared" si="464"/>
        <v>3.2450000000000001</v>
      </c>
      <c r="AD1646" s="104">
        <f t="shared" si="460"/>
        <v>9.9585393323942544</v>
      </c>
    </row>
    <row r="1647" spans="1:30" x14ac:dyDescent="0.2">
      <c r="A1647" s="101">
        <v>40361</v>
      </c>
      <c r="B1647" s="250" t="s">
        <v>147</v>
      </c>
      <c r="C1647" s="115">
        <v>0</v>
      </c>
      <c r="D1647" s="104">
        <f t="shared" si="462"/>
        <v>0</v>
      </c>
      <c r="E1647" s="115">
        <v>0</v>
      </c>
      <c r="F1647" s="104">
        <f t="shared" si="463"/>
        <v>0</v>
      </c>
      <c r="G1647" s="115">
        <v>0.63600000000000001</v>
      </c>
      <c r="H1647" s="104">
        <f t="shared" si="449"/>
        <v>1.9518123314030031</v>
      </c>
      <c r="I1647" s="115">
        <v>0.76</v>
      </c>
      <c r="J1647" s="104">
        <f t="shared" si="450"/>
        <v>2.3323543582803183</v>
      </c>
      <c r="K1647" s="115">
        <v>0.497</v>
      </c>
      <c r="L1647" s="104">
        <f t="shared" si="451"/>
        <v>1.5252369948227871</v>
      </c>
      <c r="M1647" s="115">
        <v>1.341</v>
      </c>
      <c r="N1647" s="104">
        <f t="shared" si="452"/>
        <v>4.115377887439351</v>
      </c>
      <c r="O1647" s="115">
        <v>0</v>
      </c>
      <c r="P1647" s="104">
        <f t="shared" si="453"/>
        <v>0</v>
      </c>
      <c r="Q1647" s="115">
        <v>0</v>
      </c>
      <c r="R1647" s="104">
        <f t="shared" si="454"/>
        <v>0</v>
      </c>
      <c r="S1647" s="115">
        <v>0</v>
      </c>
      <c r="T1647" s="104">
        <f t="shared" si="455"/>
        <v>0</v>
      </c>
      <c r="U1647" s="115">
        <v>0</v>
      </c>
      <c r="V1647" s="104">
        <f t="shared" si="456"/>
        <v>0</v>
      </c>
      <c r="W1647" s="115">
        <v>0</v>
      </c>
      <c r="X1647" s="104">
        <f t="shared" si="457"/>
        <v>0</v>
      </c>
      <c r="Y1647" s="115">
        <v>0</v>
      </c>
      <c r="Z1647" s="104">
        <f t="shared" si="458"/>
        <v>0</v>
      </c>
      <c r="AA1647" s="115">
        <v>0</v>
      </c>
      <c r="AB1647" s="104">
        <f t="shared" si="459"/>
        <v>0</v>
      </c>
      <c r="AC1647" s="99">
        <f t="shared" si="464"/>
        <v>3.234</v>
      </c>
      <c r="AD1647" s="104">
        <f t="shared" si="460"/>
        <v>9.9247815719454593</v>
      </c>
    </row>
    <row r="1648" spans="1:30" x14ac:dyDescent="0.2">
      <c r="A1648" s="101">
        <v>40362</v>
      </c>
      <c r="B1648" s="250" t="s">
        <v>148</v>
      </c>
      <c r="C1648" s="115">
        <v>0</v>
      </c>
      <c r="D1648" s="104">
        <f t="shared" si="462"/>
        <v>0</v>
      </c>
      <c r="E1648" s="115">
        <v>0</v>
      </c>
      <c r="F1648" s="104">
        <f t="shared" si="463"/>
        <v>0</v>
      </c>
      <c r="G1648" s="115">
        <v>0.63500000000000001</v>
      </c>
      <c r="H1648" s="104">
        <f t="shared" si="449"/>
        <v>1.9487434440894764</v>
      </c>
      <c r="I1648" s="115">
        <v>0.75700000000000001</v>
      </c>
      <c r="J1648" s="104">
        <f t="shared" si="450"/>
        <v>2.3231476963397379</v>
      </c>
      <c r="K1648" s="115">
        <v>0.496</v>
      </c>
      <c r="L1648" s="104">
        <f t="shared" si="451"/>
        <v>1.5221681075092603</v>
      </c>
      <c r="M1648" s="115">
        <v>1.3380000000000001</v>
      </c>
      <c r="N1648" s="104">
        <f t="shared" si="452"/>
        <v>4.1061712254987706</v>
      </c>
      <c r="O1648" s="115">
        <v>0</v>
      </c>
      <c r="P1648" s="104">
        <f t="shared" si="453"/>
        <v>0</v>
      </c>
      <c r="Q1648" s="115">
        <v>0</v>
      </c>
      <c r="R1648" s="104">
        <f t="shared" si="454"/>
        <v>0</v>
      </c>
      <c r="S1648" s="115">
        <v>0</v>
      </c>
      <c r="T1648" s="104">
        <f t="shared" si="455"/>
        <v>0</v>
      </c>
      <c r="U1648" s="115">
        <v>0</v>
      </c>
      <c r="V1648" s="104">
        <f t="shared" si="456"/>
        <v>0</v>
      </c>
      <c r="W1648" s="115">
        <v>0</v>
      </c>
      <c r="X1648" s="104">
        <f t="shared" si="457"/>
        <v>0</v>
      </c>
      <c r="Y1648" s="115">
        <v>0</v>
      </c>
      <c r="Z1648" s="104">
        <f t="shared" si="458"/>
        <v>0</v>
      </c>
      <c r="AA1648" s="115">
        <v>0</v>
      </c>
      <c r="AB1648" s="104">
        <f t="shared" si="459"/>
        <v>0</v>
      </c>
      <c r="AC1648" s="99">
        <f t="shared" si="464"/>
        <v>3.226</v>
      </c>
      <c r="AD1648" s="104">
        <f t="shared" si="460"/>
        <v>9.9002304734372455</v>
      </c>
    </row>
    <row r="1649" spans="1:30" x14ac:dyDescent="0.2">
      <c r="A1649" s="101">
        <v>40363</v>
      </c>
      <c r="B1649" s="250" t="s">
        <v>149</v>
      </c>
      <c r="C1649" s="115">
        <v>0</v>
      </c>
      <c r="D1649" s="104">
        <f t="shared" si="462"/>
        <v>0</v>
      </c>
      <c r="E1649" s="115">
        <v>0</v>
      </c>
      <c r="F1649" s="104">
        <f t="shared" si="463"/>
        <v>0</v>
      </c>
      <c r="G1649" s="115">
        <v>0.53700000000000003</v>
      </c>
      <c r="H1649" s="104">
        <f t="shared" si="449"/>
        <v>1.6479924873638565</v>
      </c>
      <c r="I1649" s="115">
        <v>0.60799999999999998</v>
      </c>
      <c r="J1649" s="104">
        <f t="shared" si="450"/>
        <v>1.8658834866242546</v>
      </c>
      <c r="K1649" s="115">
        <v>0.49399999999999999</v>
      </c>
      <c r="L1649" s="104">
        <f t="shared" si="451"/>
        <v>1.5160303328822069</v>
      </c>
      <c r="M1649" s="115">
        <v>1.3360000000000001</v>
      </c>
      <c r="N1649" s="104">
        <f t="shared" si="452"/>
        <v>4.1000334508717176</v>
      </c>
      <c r="O1649" s="115">
        <v>0</v>
      </c>
      <c r="P1649" s="104">
        <f t="shared" si="453"/>
        <v>0</v>
      </c>
      <c r="Q1649" s="115">
        <v>0</v>
      </c>
      <c r="R1649" s="104">
        <f t="shared" si="454"/>
        <v>0</v>
      </c>
      <c r="S1649" s="115">
        <v>0</v>
      </c>
      <c r="T1649" s="104">
        <f t="shared" si="455"/>
        <v>0</v>
      </c>
      <c r="U1649" s="115">
        <v>0</v>
      </c>
      <c r="V1649" s="104">
        <f t="shared" si="456"/>
        <v>0</v>
      </c>
      <c r="W1649" s="115">
        <v>0</v>
      </c>
      <c r="X1649" s="104">
        <f t="shared" si="457"/>
        <v>0</v>
      </c>
      <c r="Y1649" s="115">
        <v>0</v>
      </c>
      <c r="Z1649" s="104">
        <f t="shared" si="458"/>
        <v>0</v>
      </c>
      <c r="AA1649" s="115">
        <v>0</v>
      </c>
      <c r="AB1649" s="104">
        <f t="shared" si="459"/>
        <v>0</v>
      </c>
      <c r="AC1649" s="99">
        <f t="shared" si="464"/>
        <v>2.9750000000000001</v>
      </c>
      <c r="AD1649" s="104">
        <f t="shared" si="460"/>
        <v>9.1299397577420347</v>
      </c>
    </row>
    <row r="1650" spans="1:30" x14ac:dyDescent="0.2">
      <c r="A1650" s="101">
        <v>40364</v>
      </c>
      <c r="B1650" s="250" t="s">
        <v>150</v>
      </c>
      <c r="C1650" s="115">
        <v>0</v>
      </c>
      <c r="D1650" s="104">
        <f t="shared" si="462"/>
        <v>0</v>
      </c>
      <c r="E1650" s="115">
        <v>0</v>
      </c>
      <c r="F1650" s="104">
        <f t="shared" si="463"/>
        <v>0</v>
      </c>
      <c r="G1650" s="115">
        <v>0.59</v>
      </c>
      <c r="H1650" s="104">
        <f t="shared" si="449"/>
        <v>1.8106435149807734</v>
      </c>
      <c r="I1650" s="115">
        <v>0.14899999999999999</v>
      </c>
      <c r="J1650" s="104">
        <f t="shared" si="450"/>
        <v>0.45726420971548348</v>
      </c>
      <c r="K1650" s="115">
        <v>0.497</v>
      </c>
      <c r="L1650" s="104">
        <f t="shared" si="451"/>
        <v>1.5252369948227871</v>
      </c>
      <c r="M1650" s="115">
        <v>1.343</v>
      </c>
      <c r="N1650" s="104">
        <f t="shared" si="452"/>
        <v>4.1215156620664049</v>
      </c>
      <c r="O1650" s="115">
        <v>0</v>
      </c>
      <c r="P1650" s="104">
        <f t="shared" si="453"/>
        <v>0</v>
      </c>
      <c r="Q1650" s="115">
        <v>0</v>
      </c>
      <c r="R1650" s="104">
        <f t="shared" si="454"/>
        <v>0</v>
      </c>
      <c r="S1650" s="115">
        <v>0</v>
      </c>
      <c r="T1650" s="104">
        <f t="shared" si="455"/>
        <v>0</v>
      </c>
      <c r="U1650" s="115">
        <v>0</v>
      </c>
      <c r="V1650" s="104">
        <f t="shared" si="456"/>
        <v>0</v>
      </c>
      <c r="W1650" s="115">
        <v>0</v>
      </c>
      <c r="X1650" s="104">
        <f t="shared" si="457"/>
        <v>0</v>
      </c>
      <c r="Y1650" s="115">
        <v>0</v>
      </c>
      <c r="Z1650" s="104">
        <f t="shared" si="458"/>
        <v>0</v>
      </c>
      <c r="AA1650" s="115">
        <v>0</v>
      </c>
      <c r="AB1650" s="104">
        <f t="shared" si="459"/>
        <v>0</v>
      </c>
      <c r="AC1650" s="99">
        <f t="shared" si="464"/>
        <v>2.5789999999999997</v>
      </c>
      <c r="AD1650" s="104">
        <f t="shared" si="460"/>
        <v>7.9146603815854473</v>
      </c>
    </row>
    <row r="1651" spans="1:30" x14ac:dyDescent="0.2">
      <c r="A1651" s="101">
        <v>40365</v>
      </c>
      <c r="B1651" s="250" t="s">
        <v>151</v>
      </c>
      <c r="C1651" s="115">
        <v>0</v>
      </c>
      <c r="D1651" s="104">
        <f t="shared" si="462"/>
        <v>0</v>
      </c>
      <c r="E1651" s="115">
        <v>0</v>
      </c>
      <c r="F1651" s="104">
        <f t="shared" si="463"/>
        <v>0</v>
      </c>
      <c r="G1651" s="115">
        <v>0.64100000000000001</v>
      </c>
      <c r="H1651" s="104">
        <f t="shared" si="449"/>
        <v>1.967156767970637</v>
      </c>
      <c r="I1651" s="115">
        <v>0.496</v>
      </c>
      <c r="J1651" s="104">
        <f t="shared" si="450"/>
        <v>1.5221681075092603</v>
      </c>
      <c r="K1651" s="115">
        <v>0.499</v>
      </c>
      <c r="L1651" s="104">
        <f t="shared" si="451"/>
        <v>1.5313747694498405</v>
      </c>
      <c r="M1651" s="115">
        <v>1.3520000000000001</v>
      </c>
      <c r="N1651" s="104">
        <f t="shared" si="452"/>
        <v>4.1491356478881452</v>
      </c>
      <c r="O1651" s="115">
        <v>0</v>
      </c>
      <c r="P1651" s="104">
        <f t="shared" si="453"/>
        <v>0</v>
      </c>
      <c r="Q1651" s="115">
        <v>0</v>
      </c>
      <c r="R1651" s="104">
        <f t="shared" si="454"/>
        <v>0</v>
      </c>
      <c r="S1651" s="115">
        <v>0</v>
      </c>
      <c r="T1651" s="104">
        <f t="shared" si="455"/>
        <v>0</v>
      </c>
      <c r="U1651" s="115">
        <v>0</v>
      </c>
      <c r="V1651" s="104">
        <f t="shared" si="456"/>
        <v>0</v>
      </c>
      <c r="W1651" s="115">
        <v>0</v>
      </c>
      <c r="X1651" s="104">
        <f t="shared" si="457"/>
        <v>0</v>
      </c>
      <c r="Y1651" s="115">
        <v>0</v>
      </c>
      <c r="Z1651" s="104">
        <f t="shared" si="458"/>
        <v>0</v>
      </c>
      <c r="AA1651" s="115">
        <v>0</v>
      </c>
      <c r="AB1651" s="104">
        <f t="shared" si="459"/>
        <v>0</v>
      </c>
      <c r="AC1651" s="99">
        <f t="shared" si="464"/>
        <v>2.9880000000000004</v>
      </c>
      <c r="AD1651" s="104">
        <f t="shared" si="460"/>
        <v>9.1698352928178846</v>
      </c>
    </row>
    <row r="1652" spans="1:30" x14ac:dyDescent="0.2">
      <c r="A1652" s="101">
        <v>40366</v>
      </c>
      <c r="B1652" s="250" t="s">
        <v>152</v>
      </c>
      <c r="C1652" s="115">
        <v>0</v>
      </c>
      <c r="D1652" s="104">
        <f t="shared" si="462"/>
        <v>0</v>
      </c>
      <c r="E1652" s="115">
        <v>0</v>
      </c>
      <c r="F1652" s="104">
        <f t="shared" si="463"/>
        <v>0</v>
      </c>
      <c r="G1652" s="115">
        <v>0.63900000000000001</v>
      </c>
      <c r="H1652" s="104">
        <f t="shared" si="449"/>
        <v>1.9610189933435833</v>
      </c>
      <c r="I1652" s="115">
        <v>0.76600000000000001</v>
      </c>
      <c r="J1652" s="104">
        <f t="shared" si="450"/>
        <v>2.3507676821614787</v>
      </c>
      <c r="K1652" s="115">
        <v>0.498</v>
      </c>
      <c r="L1652" s="104">
        <f t="shared" si="451"/>
        <v>1.5283058821363138</v>
      </c>
      <c r="M1652" s="115">
        <v>1.3420000000000001</v>
      </c>
      <c r="N1652" s="104">
        <f t="shared" si="452"/>
        <v>4.1184467747528775</v>
      </c>
      <c r="O1652" s="115">
        <v>0</v>
      </c>
      <c r="P1652" s="104">
        <f t="shared" si="453"/>
        <v>0</v>
      </c>
      <c r="Q1652" s="115">
        <v>0</v>
      </c>
      <c r="R1652" s="104">
        <f t="shared" si="454"/>
        <v>0</v>
      </c>
      <c r="S1652" s="115">
        <v>0</v>
      </c>
      <c r="T1652" s="104">
        <f t="shared" si="455"/>
        <v>0</v>
      </c>
      <c r="U1652" s="115">
        <v>0</v>
      </c>
      <c r="V1652" s="104">
        <f t="shared" si="456"/>
        <v>0</v>
      </c>
      <c r="W1652" s="115">
        <v>0</v>
      </c>
      <c r="X1652" s="104">
        <f t="shared" si="457"/>
        <v>0</v>
      </c>
      <c r="Y1652" s="115">
        <v>0</v>
      </c>
      <c r="Z1652" s="104">
        <f t="shared" si="458"/>
        <v>0</v>
      </c>
      <c r="AA1652" s="115">
        <v>0</v>
      </c>
      <c r="AB1652" s="104">
        <f t="shared" si="459"/>
        <v>0</v>
      </c>
      <c r="AC1652" s="99">
        <f t="shared" si="464"/>
        <v>3.2450000000000001</v>
      </c>
      <c r="AD1652" s="104">
        <f t="shared" si="460"/>
        <v>9.9585393323942544</v>
      </c>
    </row>
    <row r="1653" spans="1:30" x14ac:dyDescent="0.2">
      <c r="A1653" s="101">
        <v>40367</v>
      </c>
      <c r="B1653" s="250" t="s">
        <v>153</v>
      </c>
      <c r="C1653" s="115">
        <v>0</v>
      </c>
      <c r="D1653" s="104">
        <f t="shared" si="462"/>
        <v>0</v>
      </c>
      <c r="E1653" s="115">
        <v>0</v>
      </c>
      <c r="F1653" s="104">
        <f t="shared" si="463"/>
        <v>0</v>
      </c>
      <c r="G1653" s="115">
        <v>0.63600000000000001</v>
      </c>
      <c r="H1653" s="104">
        <f t="shared" si="449"/>
        <v>1.9518123314030031</v>
      </c>
      <c r="I1653" s="115">
        <v>0.753</v>
      </c>
      <c r="J1653" s="104">
        <f t="shared" si="450"/>
        <v>2.310872147085631</v>
      </c>
      <c r="K1653" s="115">
        <v>0.496</v>
      </c>
      <c r="L1653" s="104">
        <f t="shared" si="451"/>
        <v>1.5221681075092603</v>
      </c>
      <c r="M1653" s="115">
        <v>1.3360000000000001</v>
      </c>
      <c r="N1653" s="104">
        <f t="shared" si="452"/>
        <v>4.1000334508717176</v>
      </c>
      <c r="O1653" s="115">
        <v>0</v>
      </c>
      <c r="P1653" s="104">
        <f t="shared" si="453"/>
        <v>0</v>
      </c>
      <c r="Q1653" s="115">
        <v>0</v>
      </c>
      <c r="R1653" s="104">
        <f t="shared" si="454"/>
        <v>0</v>
      </c>
      <c r="S1653" s="115">
        <v>0</v>
      </c>
      <c r="T1653" s="104">
        <f t="shared" si="455"/>
        <v>0</v>
      </c>
      <c r="U1653" s="115">
        <v>0</v>
      </c>
      <c r="V1653" s="104">
        <f t="shared" si="456"/>
        <v>0</v>
      </c>
      <c r="W1653" s="115">
        <v>0</v>
      </c>
      <c r="X1653" s="104">
        <f t="shared" si="457"/>
        <v>0</v>
      </c>
      <c r="Y1653" s="115">
        <v>0</v>
      </c>
      <c r="Z1653" s="104">
        <f t="shared" si="458"/>
        <v>0</v>
      </c>
      <c r="AA1653" s="115">
        <v>0</v>
      </c>
      <c r="AB1653" s="104">
        <f t="shared" si="459"/>
        <v>0</v>
      </c>
      <c r="AC1653" s="99">
        <f t="shared" si="464"/>
        <v>3.2210000000000001</v>
      </c>
      <c r="AD1653" s="104">
        <f t="shared" si="460"/>
        <v>9.884886036869613</v>
      </c>
    </row>
    <row r="1654" spans="1:30" x14ac:dyDescent="0.2">
      <c r="A1654" s="101">
        <v>40368</v>
      </c>
      <c r="B1654" s="250" t="s">
        <v>154</v>
      </c>
      <c r="C1654" s="115">
        <v>0</v>
      </c>
      <c r="D1654" s="104">
        <f t="shared" si="462"/>
        <v>0</v>
      </c>
      <c r="E1654" s="115">
        <v>0</v>
      </c>
      <c r="F1654" s="104">
        <f t="shared" si="463"/>
        <v>0</v>
      </c>
      <c r="G1654" s="115">
        <v>0.63500000000000001</v>
      </c>
      <c r="H1654" s="104">
        <f t="shared" si="449"/>
        <v>1.9487434440894764</v>
      </c>
      <c r="I1654" s="115">
        <v>0.747</v>
      </c>
      <c r="J1654" s="104">
        <f t="shared" si="450"/>
        <v>2.2924588232044707</v>
      </c>
      <c r="K1654" s="115">
        <v>0.49399999999999999</v>
      </c>
      <c r="L1654" s="104">
        <f t="shared" si="451"/>
        <v>1.5160303328822069</v>
      </c>
      <c r="M1654" s="115">
        <v>1.331</v>
      </c>
      <c r="N1654" s="104">
        <f t="shared" si="452"/>
        <v>4.0846890143040842</v>
      </c>
      <c r="O1654" s="115">
        <v>0</v>
      </c>
      <c r="P1654" s="104">
        <f t="shared" si="453"/>
        <v>0</v>
      </c>
      <c r="Q1654" s="115">
        <v>0</v>
      </c>
      <c r="R1654" s="104">
        <f t="shared" si="454"/>
        <v>0</v>
      </c>
      <c r="S1654" s="115">
        <v>0</v>
      </c>
      <c r="T1654" s="104">
        <f t="shared" si="455"/>
        <v>0</v>
      </c>
      <c r="U1654" s="115">
        <v>0</v>
      </c>
      <c r="V1654" s="104">
        <f t="shared" si="456"/>
        <v>0</v>
      </c>
      <c r="W1654" s="115">
        <v>0</v>
      </c>
      <c r="X1654" s="104">
        <f t="shared" si="457"/>
        <v>0</v>
      </c>
      <c r="Y1654" s="115">
        <v>0</v>
      </c>
      <c r="Z1654" s="104">
        <f t="shared" si="458"/>
        <v>0</v>
      </c>
      <c r="AA1654" s="115">
        <v>0</v>
      </c>
      <c r="AB1654" s="104">
        <f t="shared" si="459"/>
        <v>0</v>
      </c>
      <c r="AC1654" s="99">
        <f t="shared" si="464"/>
        <v>3.2069999999999999</v>
      </c>
      <c r="AD1654" s="104">
        <f t="shared" si="460"/>
        <v>9.8419216144802384</v>
      </c>
    </row>
    <row r="1655" spans="1:30" x14ac:dyDescent="0.2">
      <c r="A1655" s="101">
        <v>40369</v>
      </c>
      <c r="B1655" s="250" t="s">
        <v>155</v>
      </c>
      <c r="C1655" s="115">
        <v>0</v>
      </c>
      <c r="D1655" s="104">
        <f t="shared" si="462"/>
        <v>0</v>
      </c>
      <c r="E1655" s="115">
        <v>0</v>
      </c>
      <c r="F1655" s="104">
        <f t="shared" si="463"/>
        <v>0</v>
      </c>
      <c r="G1655" s="115">
        <v>0.63400000000000001</v>
      </c>
      <c r="H1655" s="104">
        <f t="shared" si="449"/>
        <v>1.9456745567759497</v>
      </c>
      <c r="I1655" s="115">
        <v>0.74299999999999999</v>
      </c>
      <c r="J1655" s="104">
        <f t="shared" si="450"/>
        <v>2.2801832739503638</v>
      </c>
      <c r="K1655" s="115">
        <v>0.49099999999999999</v>
      </c>
      <c r="L1655" s="104">
        <f t="shared" si="451"/>
        <v>1.5068236709416267</v>
      </c>
      <c r="M1655" s="115">
        <v>1.3280000000000001</v>
      </c>
      <c r="N1655" s="104">
        <f t="shared" si="452"/>
        <v>4.0754823523635038</v>
      </c>
      <c r="O1655" s="115">
        <v>0</v>
      </c>
      <c r="P1655" s="104">
        <f t="shared" si="453"/>
        <v>0</v>
      </c>
      <c r="Q1655" s="115">
        <v>0</v>
      </c>
      <c r="R1655" s="104">
        <f t="shared" si="454"/>
        <v>0</v>
      </c>
      <c r="S1655" s="115">
        <v>0</v>
      </c>
      <c r="T1655" s="104">
        <f t="shared" si="455"/>
        <v>0</v>
      </c>
      <c r="U1655" s="115">
        <v>0</v>
      </c>
      <c r="V1655" s="104">
        <f t="shared" si="456"/>
        <v>0</v>
      </c>
      <c r="W1655" s="115">
        <v>0</v>
      </c>
      <c r="X1655" s="104">
        <f t="shared" si="457"/>
        <v>0</v>
      </c>
      <c r="Y1655" s="115">
        <v>0</v>
      </c>
      <c r="Z1655" s="104">
        <f t="shared" si="458"/>
        <v>0</v>
      </c>
      <c r="AA1655" s="115">
        <v>0</v>
      </c>
      <c r="AB1655" s="104">
        <f t="shared" si="459"/>
        <v>0</v>
      </c>
      <c r="AC1655" s="99">
        <f t="shared" si="464"/>
        <v>3.1959999999999997</v>
      </c>
      <c r="AD1655" s="104">
        <f t="shared" si="460"/>
        <v>9.8081638540314415</v>
      </c>
    </row>
    <row r="1656" spans="1:30" x14ac:dyDescent="0.2">
      <c r="A1656" s="101">
        <v>40370</v>
      </c>
      <c r="B1656" s="250" t="s">
        <v>156</v>
      </c>
      <c r="C1656" s="115">
        <v>0</v>
      </c>
      <c r="D1656" s="104">
        <f t="shared" si="462"/>
        <v>0</v>
      </c>
      <c r="E1656" s="115">
        <v>0</v>
      </c>
      <c r="F1656" s="104">
        <f t="shared" si="463"/>
        <v>0</v>
      </c>
      <c r="G1656" s="115">
        <v>0.63400000000000001</v>
      </c>
      <c r="H1656" s="104">
        <f t="shared" si="449"/>
        <v>1.9456745567759497</v>
      </c>
      <c r="I1656" s="115">
        <v>0.73899999999999999</v>
      </c>
      <c r="J1656" s="104">
        <f t="shared" si="450"/>
        <v>2.2679077246962569</v>
      </c>
      <c r="K1656" s="115">
        <v>0.49</v>
      </c>
      <c r="L1656" s="104">
        <f t="shared" si="451"/>
        <v>1.5037547836281</v>
      </c>
      <c r="M1656" s="115">
        <v>1.325</v>
      </c>
      <c r="N1656" s="104">
        <f t="shared" si="452"/>
        <v>4.0662756904229234</v>
      </c>
      <c r="O1656" s="115">
        <v>0</v>
      </c>
      <c r="P1656" s="104">
        <f t="shared" si="453"/>
        <v>0</v>
      </c>
      <c r="Q1656" s="115">
        <v>0</v>
      </c>
      <c r="R1656" s="104">
        <f t="shared" si="454"/>
        <v>0</v>
      </c>
      <c r="S1656" s="115">
        <v>0</v>
      </c>
      <c r="T1656" s="104">
        <f t="shared" si="455"/>
        <v>0</v>
      </c>
      <c r="U1656" s="115">
        <v>0</v>
      </c>
      <c r="V1656" s="104">
        <f t="shared" si="456"/>
        <v>0</v>
      </c>
      <c r="W1656" s="115">
        <v>0</v>
      </c>
      <c r="X1656" s="104">
        <f t="shared" si="457"/>
        <v>0</v>
      </c>
      <c r="Y1656" s="115">
        <v>0</v>
      </c>
      <c r="Z1656" s="104">
        <f t="shared" si="458"/>
        <v>0</v>
      </c>
      <c r="AA1656" s="115">
        <v>0</v>
      </c>
      <c r="AB1656" s="104">
        <f t="shared" si="459"/>
        <v>0</v>
      </c>
      <c r="AC1656" s="99">
        <f t="shared" si="464"/>
        <v>3.1879999999999997</v>
      </c>
      <c r="AD1656" s="104">
        <f t="shared" si="460"/>
        <v>9.7836127555232277</v>
      </c>
    </row>
    <row r="1657" spans="1:30" x14ac:dyDescent="0.2">
      <c r="A1657" s="101">
        <v>40371</v>
      </c>
      <c r="B1657" s="250" t="s">
        <v>157</v>
      </c>
      <c r="C1657" s="115">
        <v>0</v>
      </c>
      <c r="D1657" s="104">
        <f t="shared" si="462"/>
        <v>0</v>
      </c>
      <c r="E1657" s="115">
        <v>0</v>
      </c>
      <c r="F1657" s="104">
        <f t="shared" si="463"/>
        <v>0</v>
      </c>
      <c r="G1657" s="115">
        <v>0.63300000000000001</v>
      </c>
      <c r="H1657" s="104">
        <f t="shared" si="449"/>
        <v>1.942605669462423</v>
      </c>
      <c r="I1657" s="115">
        <v>0.73599999999999999</v>
      </c>
      <c r="J1657" s="104">
        <f t="shared" si="450"/>
        <v>2.2587010627556765</v>
      </c>
      <c r="K1657" s="115">
        <v>0.48899999999999999</v>
      </c>
      <c r="L1657" s="104">
        <f t="shared" si="451"/>
        <v>1.5006858963145733</v>
      </c>
      <c r="M1657" s="115">
        <v>1.3220000000000001</v>
      </c>
      <c r="N1657" s="104">
        <f t="shared" si="452"/>
        <v>4.057069028482343</v>
      </c>
      <c r="O1657" s="115">
        <v>0</v>
      </c>
      <c r="P1657" s="104">
        <f t="shared" si="453"/>
        <v>0</v>
      </c>
      <c r="Q1657" s="115">
        <v>0</v>
      </c>
      <c r="R1657" s="104">
        <f t="shared" si="454"/>
        <v>0</v>
      </c>
      <c r="S1657" s="115">
        <v>0</v>
      </c>
      <c r="T1657" s="104">
        <f t="shared" si="455"/>
        <v>0</v>
      </c>
      <c r="U1657" s="115">
        <v>0</v>
      </c>
      <c r="V1657" s="104">
        <f t="shared" si="456"/>
        <v>0</v>
      </c>
      <c r="W1657" s="115">
        <v>0</v>
      </c>
      <c r="X1657" s="104">
        <f t="shared" si="457"/>
        <v>0</v>
      </c>
      <c r="Y1657" s="115">
        <v>0</v>
      </c>
      <c r="Z1657" s="104">
        <f t="shared" si="458"/>
        <v>0</v>
      </c>
      <c r="AA1657" s="115">
        <v>0</v>
      </c>
      <c r="AB1657" s="104">
        <f t="shared" si="459"/>
        <v>0</v>
      </c>
      <c r="AC1657" s="99">
        <f t="shared" si="464"/>
        <v>3.18</v>
      </c>
      <c r="AD1657" s="104">
        <f t="shared" si="460"/>
        <v>9.7590616570150157</v>
      </c>
    </row>
    <row r="1658" spans="1:30" x14ac:dyDescent="0.2">
      <c r="A1658" s="101">
        <v>40372</v>
      </c>
      <c r="B1658" s="250" t="s">
        <v>158</v>
      </c>
      <c r="C1658" s="115">
        <v>0</v>
      </c>
      <c r="D1658" s="104">
        <f t="shared" si="462"/>
        <v>0</v>
      </c>
      <c r="E1658" s="115">
        <v>0</v>
      </c>
      <c r="F1658" s="104">
        <f t="shared" si="463"/>
        <v>0</v>
      </c>
      <c r="G1658" s="115">
        <v>0.63100000000000001</v>
      </c>
      <c r="H1658" s="104">
        <f t="shared" si="449"/>
        <v>1.9364678948353695</v>
      </c>
      <c r="I1658" s="115">
        <v>0.73299999999999998</v>
      </c>
      <c r="J1658" s="104">
        <f t="shared" si="450"/>
        <v>2.2494944008150966</v>
      </c>
      <c r="K1658" s="115">
        <v>0.48599999999999999</v>
      </c>
      <c r="L1658" s="104">
        <f t="shared" si="451"/>
        <v>1.4914792343739931</v>
      </c>
      <c r="M1658" s="115">
        <v>1.3180000000000001</v>
      </c>
      <c r="N1658" s="104">
        <f t="shared" si="452"/>
        <v>4.0447934792282361</v>
      </c>
      <c r="O1658" s="115">
        <v>0</v>
      </c>
      <c r="P1658" s="104">
        <f t="shared" si="453"/>
        <v>0</v>
      </c>
      <c r="Q1658" s="115">
        <v>0</v>
      </c>
      <c r="R1658" s="104">
        <f t="shared" si="454"/>
        <v>0</v>
      </c>
      <c r="S1658" s="115">
        <v>0</v>
      </c>
      <c r="T1658" s="104">
        <f t="shared" si="455"/>
        <v>0</v>
      </c>
      <c r="U1658" s="115">
        <v>0.26700000000000002</v>
      </c>
      <c r="V1658" s="104">
        <f t="shared" si="456"/>
        <v>0.81939291271163817</v>
      </c>
      <c r="W1658" s="115">
        <v>0</v>
      </c>
      <c r="X1658" s="104">
        <f t="shared" si="457"/>
        <v>0</v>
      </c>
      <c r="Y1658" s="115">
        <v>0</v>
      </c>
      <c r="Z1658" s="104">
        <f t="shared" si="458"/>
        <v>0</v>
      </c>
      <c r="AA1658" s="115">
        <v>0</v>
      </c>
      <c r="AB1658" s="104">
        <f t="shared" si="459"/>
        <v>0</v>
      </c>
      <c r="AC1658" s="99">
        <f t="shared" si="464"/>
        <v>3.4350000000000001</v>
      </c>
      <c r="AD1658" s="104">
        <f t="shared" si="460"/>
        <v>10.541627921964333</v>
      </c>
    </row>
    <row r="1659" spans="1:30" x14ac:dyDescent="0.2">
      <c r="A1659" s="101">
        <v>40373</v>
      </c>
      <c r="B1659" s="250" t="s">
        <v>159</v>
      </c>
      <c r="C1659" s="115">
        <v>0</v>
      </c>
      <c r="D1659" s="104">
        <f t="shared" si="462"/>
        <v>0</v>
      </c>
      <c r="E1659" s="115">
        <v>0</v>
      </c>
      <c r="F1659" s="104">
        <f t="shared" si="463"/>
        <v>0</v>
      </c>
      <c r="G1659" s="115">
        <v>0.63</v>
      </c>
      <c r="H1659" s="104">
        <f t="shared" si="449"/>
        <v>1.9333990075218428</v>
      </c>
      <c r="I1659" s="115">
        <v>0.73099999999999998</v>
      </c>
      <c r="J1659" s="104">
        <f t="shared" si="450"/>
        <v>2.2433566261880431</v>
      </c>
      <c r="K1659" s="115">
        <v>0.48499999999999999</v>
      </c>
      <c r="L1659" s="104">
        <f t="shared" si="451"/>
        <v>1.4884103470604664</v>
      </c>
      <c r="M1659" s="115">
        <v>1.3169999999999999</v>
      </c>
      <c r="N1659" s="104">
        <f t="shared" si="452"/>
        <v>4.0417245919147096</v>
      </c>
      <c r="O1659" s="115">
        <v>0</v>
      </c>
      <c r="P1659" s="104">
        <f t="shared" si="453"/>
        <v>0</v>
      </c>
      <c r="Q1659" s="115">
        <v>0</v>
      </c>
      <c r="R1659" s="104">
        <f t="shared" si="454"/>
        <v>0</v>
      </c>
      <c r="S1659" s="115">
        <v>0</v>
      </c>
      <c r="T1659" s="104">
        <f t="shared" si="455"/>
        <v>0</v>
      </c>
      <c r="U1659" s="115">
        <v>1.3029999999999999</v>
      </c>
      <c r="V1659" s="104">
        <f t="shared" si="456"/>
        <v>3.9987601695253354</v>
      </c>
      <c r="W1659" s="115">
        <v>0</v>
      </c>
      <c r="X1659" s="104">
        <f t="shared" si="457"/>
        <v>0</v>
      </c>
      <c r="Y1659" s="115">
        <v>0</v>
      </c>
      <c r="Z1659" s="104">
        <f t="shared" si="458"/>
        <v>0</v>
      </c>
      <c r="AA1659" s="115">
        <v>0</v>
      </c>
      <c r="AB1659" s="104">
        <f t="shared" si="459"/>
        <v>0</v>
      </c>
      <c r="AC1659" s="99">
        <f t="shared" si="464"/>
        <v>4.4660000000000002</v>
      </c>
      <c r="AD1659" s="104">
        <f t="shared" si="460"/>
        <v>13.705650742210397</v>
      </c>
    </row>
    <row r="1660" spans="1:30" x14ac:dyDescent="0.2">
      <c r="A1660" s="101">
        <v>40374</v>
      </c>
      <c r="B1660" s="250" t="s">
        <v>160</v>
      </c>
      <c r="C1660" s="115">
        <v>0</v>
      </c>
      <c r="D1660" s="104">
        <f t="shared" si="462"/>
        <v>0</v>
      </c>
      <c r="E1660" s="115">
        <v>0</v>
      </c>
      <c r="F1660" s="104">
        <f t="shared" si="463"/>
        <v>0</v>
      </c>
      <c r="G1660" s="115">
        <v>0.63</v>
      </c>
      <c r="H1660" s="104">
        <f t="shared" si="449"/>
        <v>1.9333990075218428</v>
      </c>
      <c r="I1660" s="115">
        <v>0.73199999999999998</v>
      </c>
      <c r="J1660" s="104">
        <f t="shared" si="450"/>
        <v>2.2464255135015696</v>
      </c>
      <c r="K1660" s="115">
        <v>0.48599999999999999</v>
      </c>
      <c r="L1660" s="104">
        <f t="shared" si="451"/>
        <v>1.4914792343739931</v>
      </c>
      <c r="M1660" s="115">
        <v>1.0169999999999999</v>
      </c>
      <c r="N1660" s="104">
        <f t="shared" si="452"/>
        <v>3.1210583978566886</v>
      </c>
      <c r="O1660" s="115">
        <v>0</v>
      </c>
      <c r="P1660" s="104">
        <f t="shared" si="453"/>
        <v>0</v>
      </c>
      <c r="Q1660" s="115">
        <v>0</v>
      </c>
      <c r="R1660" s="104">
        <f t="shared" si="454"/>
        <v>0</v>
      </c>
      <c r="S1660" s="115">
        <v>0</v>
      </c>
      <c r="T1660" s="104">
        <f t="shared" si="455"/>
        <v>0</v>
      </c>
      <c r="U1660" s="115">
        <v>0</v>
      </c>
      <c r="V1660" s="104">
        <f t="shared" si="456"/>
        <v>0</v>
      </c>
      <c r="W1660" s="115">
        <v>0</v>
      </c>
      <c r="X1660" s="104">
        <f t="shared" si="457"/>
        <v>0</v>
      </c>
      <c r="Y1660" s="115">
        <v>0</v>
      </c>
      <c r="Z1660" s="104">
        <f t="shared" si="458"/>
        <v>0</v>
      </c>
      <c r="AA1660" s="115">
        <v>0</v>
      </c>
      <c r="AB1660" s="104">
        <f t="shared" si="459"/>
        <v>0</v>
      </c>
      <c r="AC1660" s="99">
        <f t="shared" si="464"/>
        <v>2.8650000000000002</v>
      </c>
      <c r="AD1660" s="104">
        <f t="shared" si="460"/>
        <v>8.7923621532540945</v>
      </c>
    </row>
    <row r="1661" spans="1:30" x14ac:dyDescent="0.2">
      <c r="A1661" s="101">
        <v>40375</v>
      </c>
      <c r="B1661" s="250" t="s">
        <v>161</v>
      </c>
      <c r="C1661" s="115">
        <v>0</v>
      </c>
      <c r="D1661" s="104">
        <f t="shared" si="462"/>
        <v>0</v>
      </c>
      <c r="E1661" s="115">
        <v>0</v>
      </c>
      <c r="F1661" s="104">
        <f t="shared" si="463"/>
        <v>0</v>
      </c>
      <c r="G1661" s="115">
        <v>0.63100000000000001</v>
      </c>
      <c r="H1661" s="104">
        <f t="shared" si="449"/>
        <v>1.9364678948353695</v>
      </c>
      <c r="I1661" s="115">
        <v>0.73199999999999998</v>
      </c>
      <c r="J1661" s="104">
        <f t="shared" si="450"/>
        <v>2.2464255135015696</v>
      </c>
      <c r="K1661" s="115">
        <v>0.48699999999999999</v>
      </c>
      <c r="L1661" s="104">
        <f t="shared" si="451"/>
        <v>1.4945481216875198</v>
      </c>
      <c r="M1661" s="115">
        <v>1.3240000000000001</v>
      </c>
      <c r="N1661" s="104">
        <f t="shared" si="452"/>
        <v>4.0632068031093969</v>
      </c>
      <c r="O1661" s="115">
        <v>0</v>
      </c>
      <c r="P1661" s="104">
        <f t="shared" si="453"/>
        <v>0</v>
      </c>
      <c r="Q1661" s="115">
        <v>0</v>
      </c>
      <c r="R1661" s="104">
        <f t="shared" si="454"/>
        <v>0</v>
      </c>
      <c r="S1661" s="115">
        <v>0</v>
      </c>
      <c r="T1661" s="104">
        <f t="shared" si="455"/>
        <v>0</v>
      </c>
      <c r="U1661" s="115">
        <v>0</v>
      </c>
      <c r="V1661" s="104">
        <f t="shared" si="456"/>
        <v>0</v>
      </c>
      <c r="W1661" s="115">
        <v>0</v>
      </c>
      <c r="X1661" s="104">
        <f t="shared" si="457"/>
        <v>0</v>
      </c>
      <c r="Y1661" s="115">
        <v>0</v>
      </c>
      <c r="Z1661" s="104">
        <f t="shared" si="458"/>
        <v>0</v>
      </c>
      <c r="AA1661" s="115">
        <v>0</v>
      </c>
      <c r="AB1661" s="104">
        <f t="shared" si="459"/>
        <v>0</v>
      </c>
      <c r="AC1661" s="99">
        <f t="shared" si="464"/>
        <v>3.1740000000000004</v>
      </c>
      <c r="AD1661" s="104">
        <f t="shared" si="460"/>
        <v>9.7406483331338567</v>
      </c>
    </row>
    <row r="1662" spans="1:30" x14ac:dyDescent="0.2">
      <c r="A1662" s="101">
        <v>40376</v>
      </c>
      <c r="B1662" s="250" t="s">
        <v>162</v>
      </c>
      <c r="C1662" s="115">
        <v>0</v>
      </c>
      <c r="D1662" s="104">
        <f t="shared" si="462"/>
        <v>0</v>
      </c>
      <c r="E1662" s="115">
        <v>0</v>
      </c>
      <c r="F1662" s="104">
        <f t="shared" si="463"/>
        <v>0</v>
      </c>
      <c r="G1662" s="115">
        <v>0.629</v>
      </c>
      <c r="H1662" s="104">
        <f t="shared" si="449"/>
        <v>1.9303301202083161</v>
      </c>
      <c r="I1662" s="115">
        <v>0.72899999999999998</v>
      </c>
      <c r="J1662" s="104">
        <f t="shared" si="450"/>
        <v>2.2372188515609897</v>
      </c>
      <c r="K1662" s="115">
        <v>0.48499999999999999</v>
      </c>
      <c r="L1662" s="104">
        <f t="shared" si="451"/>
        <v>1.4884103470604664</v>
      </c>
      <c r="M1662" s="115">
        <v>1.3180000000000001</v>
      </c>
      <c r="N1662" s="104">
        <f t="shared" si="452"/>
        <v>4.0447934792282361</v>
      </c>
      <c r="O1662" s="115">
        <v>0</v>
      </c>
      <c r="P1662" s="104">
        <f t="shared" si="453"/>
        <v>0</v>
      </c>
      <c r="Q1662" s="115">
        <v>0</v>
      </c>
      <c r="R1662" s="104">
        <f t="shared" si="454"/>
        <v>0</v>
      </c>
      <c r="S1662" s="115">
        <v>0</v>
      </c>
      <c r="T1662" s="104">
        <f t="shared" si="455"/>
        <v>0</v>
      </c>
      <c r="U1662" s="115">
        <v>0.76500000000000001</v>
      </c>
      <c r="V1662" s="104">
        <f t="shared" si="456"/>
        <v>2.3476987948479522</v>
      </c>
      <c r="W1662" s="115">
        <v>0</v>
      </c>
      <c r="X1662" s="104">
        <f t="shared" si="457"/>
        <v>0</v>
      </c>
      <c r="Y1662" s="115">
        <v>0</v>
      </c>
      <c r="Z1662" s="104">
        <f t="shared" si="458"/>
        <v>0</v>
      </c>
      <c r="AA1662" s="115">
        <v>0</v>
      </c>
      <c r="AB1662" s="104">
        <f t="shared" si="459"/>
        <v>0</v>
      </c>
      <c r="AC1662" s="99">
        <f t="shared" si="464"/>
        <v>3.9260000000000002</v>
      </c>
      <c r="AD1662" s="104">
        <f t="shared" si="460"/>
        <v>12.048451592905961</v>
      </c>
    </row>
    <row r="1663" spans="1:30" x14ac:dyDescent="0.2">
      <c r="A1663" s="101">
        <v>40377</v>
      </c>
      <c r="B1663" s="250" t="s">
        <v>163</v>
      </c>
      <c r="C1663" s="115">
        <v>0</v>
      </c>
      <c r="D1663" s="104">
        <f t="shared" si="462"/>
        <v>0</v>
      </c>
      <c r="E1663" s="115">
        <v>0</v>
      </c>
      <c r="F1663" s="104">
        <f t="shared" si="463"/>
        <v>0</v>
      </c>
      <c r="G1663" s="115">
        <v>0.629</v>
      </c>
      <c r="H1663" s="104">
        <f t="shared" si="449"/>
        <v>1.9303301202083161</v>
      </c>
      <c r="I1663" s="115">
        <v>0.72599999999999998</v>
      </c>
      <c r="J1663" s="104">
        <f t="shared" si="450"/>
        <v>2.2280121896204093</v>
      </c>
      <c r="K1663" s="115">
        <v>0.48399999999999999</v>
      </c>
      <c r="L1663" s="104">
        <f t="shared" si="451"/>
        <v>1.4853414597469397</v>
      </c>
      <c r="M1663" s="115">
        <v>1.3140000000000001</v>
      </c>
      <c r="N1663" s="104">
        <f t="shared" si="452"/>
        <v>4.0325179299741292</v>
      </c>
      <c r="O1663" s="115">
        <v>0</v>
      </c>
      <c r="P1663" s="104">
        <f t="shared" si="453"/>
        <v>0</v>
      </c>
      <c r="Q1663" s="115">
        <v>0</v>
      </c>
      <c r="R1663" s="104">
        <f t="shared" si="454"/>
        <v>0</v>
      </c>
      <c r="S1663" s="115">
        <v>0</v>
      </c>
      <c r="T1663" s="104">
        <f t="shared" si="455"/>
        <v>0</v>
      </c>
      <c r="U1663" s="115">
        <v>1.4370000000000001</v>
      </c>
      <c r="V1663" s="104">
        <f t="shared" si="456"/>
        <v>4.4099910695379174</v>
      </c>
      <c r="W1663" s="115">
        <v>0</v>
      </c>
      <c r="X1663" s="104">
        <f t="shared" si="457"/>
        <v>0</v>
      </c>
      <c r="Y1663" s="115">
        <v>0</v>
      </c>
      <c r="Z1663" s="104">
        <f t="shared" si="458"/>
        <v>0</v>
      </c>
      <c r="AA1663" s="115">
        <v>0</v>
      </c>
      <c r="AB1663" s="104">
        <f t="shared" si="459"/>
        <v>0</v>
      </c>
      <c r="AC1663" s="99">
        <f t="shared" si="464"/>
        <v>4.59</v>
      </c>
      <c r="AD1663" s="104">
        <f t="shared" si="460"/>
        <v>14.086192769087711</v>
      </c>
    </row>
    <row r="1664" spans="1:30" x14ac:dyDescent="0.2">
      <c r="A1664" s="101">
        <v>40378</v>
      </c>
      <c r="B1664" s="250" t="s">
        <v>164</v>
      </c>
      <c r="C1664" s="115">
        <v>0</v>
      </c>
      <c r="D1664" s="104">
        <f t="shared" ref="D1664:D1695" si="465">C1664*1000000/325851</f>
        <v>0</v>
      </c>
      <c r="E1664" s="115">
        <v>0</v>
      </c>
      <c r="F1664" s="104">
        <f t="shared" ref="F1664:F1695" si="466">E1664*1000000/325851</f>
        <v>0</v>
      </c>
      <c r="G1664" s="115">
        <v>0.629</v>
      </c>
      <c r="H1664" s="104">
        <f t="shared" ref="H1664:H1727" si="467">G1664*1000000/325851</f>
        <v>1.9303301202083161</v>
      </c>
      <c r="I1664" s="115">
        <v>0.72399999999999998</v>
      </c>
      <c r="J1664" s="104">
        <f t="shared" ref="J1664:J1727" si="468">I1664*1000000/325851</f>
        <v>2.2218744149933558</v>
      </c>
      <c r="K1664" s="115">
        <v>0.48199999999999998</v>
      </c>
      <c r="L1664" s="104">
        <f t="shared" ref="L1664:L1727" si="469">K1664*1000000/325851</f>
        <v>1.479203685119886</v>
      </c>
      <c r="M1664" s="115">
        <v>1.3120000000000001</v>
      </c>
      <c r="N1664" s="104">
        <f t="shared" ref="N1664:N1727" si="470">M1664*1000000/325851</f>
        <v>4.0263801553470762</v>
      </c>
      <c r="O1664" s="115">
        <v>0</v>
      </c>
      <c r="P1664" s="104">
        <f t="shared" ref="P1664:P1727" si="471">O1664*1000000/325851</f>
        <v>0</v>
      </c>
      <c r="Q1664" s="115">
        <v>0</v>
      </c>
      <c r="R1664" s="104">
        <f t="shared" ref="R1664:R1727" si="472">Q1664*1000000/325851</f>
        <v>0</v>
      </c>
      <c r="S1664" s="115">
        <v>0</v>
      </c>
      <c r="T1664" s="104">
        <f t="shared" ref="T1664:T1727" si="473">S1664*1000000/325851</f>
        <v>0</v>
      </c>
      <c r="U1664" s="115">
        <v>8.2000000000000003E-2</v>
      </c>
      <c r="V1664" s="104">
        <f t="shared" ref="V1664:V1727" si="474">U1664*1000000/325851</f>
        <v>0.25164875970919226</v>
      </c>
      <c r="W1664" s="115">
        <v>0</v>
      </c>
      <c r="X1664" s="104">
        <f t="shared" ref="X1664:X1727" si="475">W1664*1000000/325851</f>
        <v>0</v>
      </c>
      <c r="Y1664" s="115">
        <v>0</v>
      </c>
      <c r="Z1664" s="104">
        <f t="shared" ref="Z1664:Z1727" si="476">Y1664*1000000/325851</f>
        <v>0</v>
      </c>
      <c r="AA1664" s="115">
        <v>0</v>
      </c>
      <c r="AB1664" s="104">
        <f t="shared" ref="AB1664:AB1727" si="477">AA1664*1000000/325851</f>
        <v>0</v>
      </c>
      <c r="AC1664" s="99">
        <f t="shared" si="464"/>
        <v>3.2290000000000001</v>
      </c>
      <c r="AD1664" s="104">
        <f t="shared" ref="AD1664:AD1727" si="478">AC1664*1000000/325851</f>
        <v>9.9094371353778268</v>
      </c>
    </row>
    <row r="1665" spans="1:30" x14ac:dyDescent="0.2">
      <c r="A1665" s="101">
        <v>40379</v>
      </c>
      <c r="B1665" s="250" t="s">
        <v>165</v>
      </c>
      <c r="C1665" s="115">
        <v>0</v>
      </c>
      <c r="D1665" s="104">
        <f t="shared" si="465"/>
        <v>0</v>
      </c>
      <c r="E1665" s="115">
        <v>0</v>
      </c>
      <c r="F1665" s="104">
        <f t="shared" si="466"/>
        <v>0</v>
      </c>
      <c r="G1665" s="115">
        <v>0.51600000000000001</v>
      </c>
      <c r="H1665" s="104">
        <f t="shared" si="467"/>
        <v>1.5835458537797951</v>
      </c>
      <c r="I1665" s="115">
        <v>0.44800000000000001</v>
      </c>
      <c r="J1665" s="104">
        <f t="shared" si="468"/>
        <v>1.3748615164599771</v>
      </c>
      <c r="K1665" s="115">
        <v>0.4</v>
      </c>
      <c r="L1665" s="104">
        <f t="shared" si="469"/>
        <v>1.2275549254106939</v>
      </c>
      <c r="M1665" s="115">
        <v>1.079</v>
      </c>
      <c r="N1665" s="104">
        <f t="shared" si="470"/>
        <v>3.3113294112953469</v>
      </c>
      <c r="O1665" s="115">
        <v>0</v>
      </c>
      <c r="P1665" s="104">
        <f t="shared" si="471"/>
        <v>0</v>
      </c>
      <c r="Q1665" s="115">
        <v>0</v>
      </c>
      <c r="R1665" s="104">
        <f t="shared" si="472"/>
        <v>0</v>
      </c>
      <c r="S1665" s="115">
        <v>0</v>
      </c>
      <c r="T1665" s="104">
        <f t="shared" si="473"/>
        <v>0</v>
      </c>
      <c r="U1665" s="115">
        <v>0</v>
      </c>
      <c r="V1665" s="104">
        <f t="shared" si="474"/>
        <v>0</v>
      </c>
      <c r="W1665" s="115">
        <v>0</v>
      </c>
      <c r="X1665" s="104">
        <f t="shared" si="475"/>
        <v>0</v>
      </c>
      <c r="Y1665" s="115">
        <v>0</v>
      </c>
      <c r="Z1665" s="104">
        <f t="shared" si="476"/>
        <v>0</v>
      </c>
      <c r="AA1665" s="115">
        <v>0</v>
      </c>
      <c r="AB1665" s="104">
        <f t="shared" si="477"/>
        <v>0</v>
      </c>
      <c r="AC1665" s="99">
        <f t="shared" si="464"/>
        <v>2.4429999999999996</v>
      </c>
      <c r="AD1665" s="104">
        <f t="shared" si="478"/>
        <v>7.4972917069458109</v>
      </c>
    </row>
    <row r="1666" spans="1:30" x14ac:dyDescent="0.2">
      <c r="A1666" s="101">
        <v>40380</v>
      </c>
      <c r="B1666" s="250" t="s">
        <v>166</v>
      </c>
      <c r="C1666" s="115">
        <v>0</v>
      </c>
      <c r="D1666" s="104">
        <f t="shared" si="465"/>
        <v>0</v>
      </c>
      <c r="E1666" s="115">
        <v>0</v>
      </c>
      <c r="F1666" s="104">
        <f t="shared" si="466"/>
        <v>0</v>
      </c>
      <c r="G1666" s="115">
        <v>0.63700000000000001</v>
      </c>
      <c r="H1666" s="104">
        <f t="shared" si="467"/>
        <v>1.9548812187165299</v>
      </c>
      <c r="I1666" s="115">
        <v>2.8000000000000001E-2</v>
      </c>
      <c r="J1666" s="104">
        <f t="shared" si="468"/>
        <v>8.592884477874857E-2</v>
      </c>
      <c r="K1666" s="115">
        <v>0.498</v>
      </c>
      <c r="L1666" s="104">
        <f t="shared" si="469"/>
        <v>1.5283058821363138</v>
      </c>
      <c r="M1666" s="115">
        <v>1.34</v>
      </c>
      <c r="N1666" s="104">
        <f t="shared" si="470"/>
        <v>4.1123090001258245</v>
      </c>
      <c r="O1666" s="115">
        <v>0</v>
      </c>
      <c r="P1666" s="104">
        <f t="shared" si="471"/>
        <v>0</v>
      </c>
      <c r="Q1666" s="115">
        <v>0</v>
      </c>
      <c r="R1666" s="104">
        <f t="shared" si="472"/>
        <v>0</v>
      </c>
      <c r="S1666" s="115">
        <v>0</v>
      </c>
      <c r="T1666" s="104">
        <f t="shared" si="473"/>
        <v>0</v>
      </c>
      <c r="U1666" s="115">
        <v>0</v>
      </c>
      <c r="V1666" s="104">
        <f t="shared" si="474"/>
        <v>0</v>
      </c>
      <c r="W1666" s="115">
        <v>0.56299999999999994</v>
      </c>
      <c r="X1666" s="104">
        <f t="shared" si="475"/>
        <v>1.7277835575155516</v>
      </c>
      <c r="Y1666" s="115">
        <v>0</v>
      </c>
      <c r="Z1666" s="104">
        <f t="shared" si="476"/>
        <v>0</v>
      </c>
      <c r="AA1666" s="115">
        <v>0</v>
      </c>
      <c r="AB1666" s="104">
        <f t="shared" si="477"/>
        <v>0</v>
      </c>
      <c r="AC1666" s="99">
        <f t="shared" si="464"/>
        <v>3.0659999999999998</v>
      </c>
      <c r="AD1666" s="104">
        <f t="shared" si="478"/>
        <v>9.4092085032729678</v>
      </c>
    </row>
    <row r="1667" spans="1:30" x14ac:dyDescent="0.2">
      <c r="A1667" s="101">
        <v>40381</v>
      </c>
      <c r="B1667" s="250" t="s">
        <v>167</v>
      </c>
      <c r="C1667" s="115">
        <v>0</v>
      </c>
      <c r="D1667" s="104">
        <f t="shared" si="465"/>
        <v>0</v>
      </c>
      <c r="E1667" s="115">
        <v>0</v>
      </c>
      <c r="F1667" s="104">
        <f t="shared" si="466"/>
        <v>0</v>
      </c>
      <c r="G1667" s="115">
        <v>0.63700000000000001</v>
      </c>
      <c r="H1667" s="104">
        <f t="shared" si="467"/>
        <v>1.9548812187165299</v>
      </c>
      <c r="I1667" s="115">
        <v>2.3E-2</v>
      </c>
      <c r="J1667" s="104">
        <f t="shared" si="468"/>
        <v>7.0584408211114891E-2</v>
      </c>
      <c r="K1667" s="115">
        <v>0.498</v>
      </c>
      <c r="L1667" s="104">
        <f t="shared" si="469"/>
        <v>1.5283058821363138</v>
      </c>
      <c r="M1667" s="115">
        <v>1.3440000000000001</v>
      </c>
      <c r="N1667" s="104">
        <f t="shared" si="470"/>
        <v>4.1245845493799314</v>
      </c>
      <c r="O1667" s="115">
        <v>0</v>
      </c>
      <c r="P1667" s="104">
        <f t="shared" si="471"/>
        <v>0</v>
      </c>
      <c r="Q1667" s="115">
        <v>0</v>
      </c>
      <c r="R1667" s="104">
        <f t="shared" si="472"/>
        <v>0</v>
      </c>
      <c r="S1667" s="115">
        <v>0</v>
      </c>
      <c r="T1667" s="104">
        <f t="shared" si="473"/>
        <v>0</v>
      </c>
      <c r="U1667" s="115">
        <v>0</v>
      </c>
      <c r="V1667" s="104">
        <f t="shared" si="474"/>
        <v>0</v>
      </c>
      <c r="W1667" s="115">
        <v>0.93700000000000006</v>
      </c>
      <c r="X1667" s="104">
        <f t="shared" si="475"/>
        <v>2.8755474127745502</v>
      </c>
      <c r="Y1667" s="115">
        <v>0</v>
      </c>
      <c r="Z1667" s="104">
        <f t="shared" si="476"/>
        <v>0</v>
      </c>
      <c r="AA1667" s="115">
        <v>0</v>
      </c>
      <c r="AB1667" s="104">
        <f t="shared" si="477"/>
        <v>0</v>
      </c>
      <c r="AC1667" s="99">
        <f t="shared" si="464"/>
        <v>3.4390000000000001</v>
      </c>
      <c r="AD1667" s="104">
        <f t="shared" si="478"/>
        <v>10.55390347121844</v>
      </c>
    </row>
    <row r="1668" spans="1:30" x14ac:dyDescent="0.2">
      <c r="A1668" s="101">
        <v>40382</v>
      </c>
      <c r="B1668" s="250" t="s">
        <v>168</v>
      </c>
      <c r="C1668" s="115">
        <v>0</v>
      </c>
      <c r="D1668" s="104">
        <f t="shared" si="465"/>
        <v>0</v>
      </c>
      <c r="E1668" s="115">
        <v>0</v>
      </c>
      <c r="F1668" s="104">
        <f t="shared" si="466"/>
        <v>0</v>
      </c>
      <c r="G1668" s="115">
        <v>0.63900000000000001</v>
      </c>
      <c r="H1668" s="104">
        <f t="shared" si="467"/>
        <v>1.9610189933435833</v>
      </c>
      <c r="I1668" s="115">
        <v>0</v>
      </c>
      <c r="J1668" s="104">
        <f t="shared" si="468"/>
        <v>0</v>
      </c>
      <c r="K1668" s="115">
        <v>0.497</v>
      </c>
      <c r="L1668" s="104">
        <f t="shared" si="469"/>
        <v>1.5252369948227871</v>
      </c>
      <c r="M1668" s="115">
        <v>1.35</v>
      </c>
      <c r="N1668" s="104">
        <f t="shared" si="470"/>
        <v>4.1429978732610921</v>
      </c>
      <c r="O1668" s="115">
        <v>0</v>
      </c>
      <c r="P1668" s="104">
        <f t="shared" si="471"/>
        <v>0</v>
      </c>
      <c r="Q1668" s="115">
        <v>0</v>
      </c>
      <c r="R1668" s="104">
        <f t="shared" si="472"/>
        <v>0</v>
      </c>
      <c r="S1668" s="115">
        <v>0</v>
      </c>
      <c r="T1668" s="104">
        <f t="shared" si="473"/>
        <v>0</v>
      </c>
      <c r="U1668" s="115">
        <v>0</v>
      </c>
      <c r="V1668" s="104">
        <f t="shared" si="474"/>
        <v>0</v>
      </c>
      <c r="W1668" s="115">
        <v>0</v>
      </c>
      <c r="X1668" s="104">
        <f t="shared" si="475"/>
        <v>0</v>
      </c>
      <c r="Y1668" s="115">
        <v>0</v>
      </c>
      <c r="Z1668" s="104">
        <f t="shared" si="476"/>
        <v>0</v>
      </c>
      <c r="AA1668" s="115">
        <v>0</v>
      </c>
      <c r="AB1668" s="104">
        <f t="shared" si="477"/>
        <v>0</v>
      </c>
      <c r="AC1668" s="99">
        <f t="shared" si="464"/>
        <v>2.4860000000000002</v>
      </c>
      <c r="AD1668" s="104">
        <f t="shared" si="478"/>
        <v>7.6292538614274621</v>
      </c>
    </row>
    <row r="1669" spans="1:30" x14ac:dyDescent="0.2">
      <c r="A1669" s="101">
        <v>40383</v>
      </c>
      <c r="B1669" s="250" t="s">
        <v>169</v>
      </c>
      <c r="C1669" s="115">
        <v>0</v>
      </c>
      <c r="D1669" s="104">
        <f t="shared" si="465"/>
        <v>0</v>
      </c>
      <c r="E1669" s="115">
        <v>0</v>
      </c>
      <c r="F1669" s="104">
        <f t="shared" si="466"/>
        <v>0</v>
      </c>
      <c r="G1669" s="115">
        <v>0.64</v>
      </c>
      <c r="H1669" s="104">
        <f t="shared" si="467"/>
        <v>1.96408788065711</v>
      </c>
      <c r="I1669" s="115">
        <v>0</v>
      </c>
      <c r="J1669" s="104">
        <f t="shared" si="468"/>
        <v>0</v>
      </c>
      <c r="K1669" s="115">
        <v>0.502</v>
      </c>
      <c r="L1669" s="104">
        <f t="shared" si="469"/>
        <v>1.5405814313904207</v>
      </c>
      <c r="M1669" s="115">
        <v>1.3540000000000001</v>
      </c>
      <c r="N1669" s="104">
        <f t="shared" si="470"/>
        <v>4.155273422515199</v>
      </c>
      <c r="O1669" s="115">
        <v>0</v>
      </c>
      <c r="P1669" s="104">
        <f t="shared" si="471"/>
        <v>0</v>
      </c>
      <c r="Q1669" s="115">
        <v>0</v>
      </c>
      <c r="R1669" s="104">
        <f t="shared" si="472"/>
        <v>0</v>
      </c>
      <c r="S1669" s="115">
        <v>0</v>
      </c>
      <c r="T1669" s="104">
        <f t="shared" si="473"/>
        <v>0</v>
      </c>
      <c r="U1669" s="115">
        <v>0</v>
      </c>
      <c r="V1669" s="104">
        <f t="shared" si="474"/>
        <v>0</v>
      </c>
      <c r="W1669" s="115">
        <v>0</v>
      </c>
      <c r="X1669" s="104">
        <f t="shared" si="475"/>
        <v>0</v>
      </c>
      <c r="Y1669" s="115">
        <v>0</v>
      </c>
      <c r="Z1669" s="104">
        <f t="shared" si="476"/>
        <v>0</v>
      </c>
      <c r="AA1669" s="115">
        <v>0</v>
      </c>
      <c r="AB1669" s="104">
        <f t="shared" si="477"/>
        <v>0</v>
      </c>
      <c r="AC1669" s="99">
        <f t="shared" si="464"/>
        <v>2.496</v>
      </c>
      <c r="AD1669" s="104">
        <f t="shared" si="478"/>
        <v>7.6599427345627298</v>
      </c>
    </row>
    <row r="1670" spans="1:30" x14ac:dyDescent="0.2">
      <c r="A1670" s="101">
        <v>40384</v>
      </c>
      <c r="B1670" s="250" t="s">
        <v>170</v>
      </c>
      <c r="C1670" s="115">
        <v>0</v>
      </c>
      <c r="D1670" s="104">
        <f t="shared" si="465"/>
        <v>0</v>
      </c>
      <c r="E1670" s="115">
        <v>0</v>
      </c>
      <c r="F1670" s="104">
        <f t="shared" si="466"/>
        <v>0</v>
      </c>
      <c r="G1670" s="115">
        <v>0.64100000000000001</v>
      </c>
      <c r="H1670" s="104">
        <f t="shared" si="467"/>
        <v>1.967156767970637</v>
      </c>
      <c r="I1670" s="115">
        <v>0</v>
      </c>
      <c r="J1670" s="104">
        <f t="shared" si="468"/>
        <v>0</v>
      </c>
      <c r="K1670" s="115">
        <v>0.504</v>
      </c>
      <c r="L1670" s="104">
        <f t="shared" si="469"/>
        <v>1.5467192060174741</v>
      </c>
      <c r="M1670" s="115">
        <v>1.357</v>
      </c>
      <c r="N1670" s="104">
        <f t="shared" si="470"/>
        <v>4.1644800844557786</v>
      </c>
      <c r="O1670" s="115">
        <v>0</v>
      </c>
      <c r="P1670" s="104">
        <f t="shared" si="471"/>
        <v>0</v>
      </c>
      <c r="Q1670" s="115">
        <v>0</v>
      </c>
      <c r="R1670" s="104">
        <f t="shared" si="472"/>
        <v>0</v>
      </c>
      <c r="S1670" s="115">
        <v>0</v>
      </c>
      <c r="T1670" s="104">
        <f t="shared" si="473"/>
        <v>0</v>
      </c>
      <c r="U1670" s="115">
        <v>0</v>
      </c>
      <c r="V1670" s="104">
        <f t="shared" si="474"/>
        <v>0</v>
      </c>
      <c r="W1670" s="115">
        <v>0</v>
      </c>
      <c r="X1670" s="104">
        <f t="shared" si="475"/>
        <v>0</v>
      </c>
      <c r="Y1670" s="115">
        <v>0</v>
      </c>
      <c r="Z1670" s="104">
        <f t="shared" si="476"/>
        <v>0</v>
      </c>
      <c r="AA1670" s="115">
        <v>0</v>
      </c>
      <c r="AB1670" s="104">
        <f t="shared" si="477"/>
        <v>0</v>
      </c>
      <c r="AC1670" s="99">
        <f t="shared" si="464"/>
        <v>2.5019999999999998</v>
      </c>
      <c r="AD1670" s="104">
        <f t="shared" si="478"/>
        <v>7.6783560584438897</v>
      </c>
    </row>
    <row r="1671" spans="1:30" x14ac:dyDescent="0.2">
      <c r="A1671" s="101">
        <v>40385</v>
      </c>
      <c r="B1671" s="250" t="s">
        <v>171</v>
      </c>
      <c r="C1671" s="115">
        <v>0</v>
      </c>
      <c r="D1671" s="104">
        <f t="shared" si="465"/>
        <v>0</v>
      </c>
      <c r="E1671" s="115">
        <v>0</v>
      </c>
      <c r="F1671" s="104">
        <f t="shared" si="466"/>
        <v>0</v>
      </c>
      <c r="G1671" s="115">
        <v>0.64200000000000002</v>
      </c>
      <c r="H1671" s="104">
        <f t="shared" si="467"/>
        <v>1.9702256552841637</v>
      </c>
      <c r="I1671" s="115">
        <v>0</v>
      </c>
      <c r="J1671" s="104">
        <f t="shared" si="468"/>
        <v>0</v>
      </c>
      <c r="K1671" s="115">
        <v>0.504</v>
      </c>
      <c r="L1671" s="104">
        <f t="shared" si="469"/>
        <v>1.5467192060174741</v>
      </c>
      <c r="M1671" s="115">
        <v>1.36</v>
      </c>
      <c r="N1671" s="104">
        <f t="shared" si="470"/>
        <v>4.1736867463963589</v>
      </c>
      <c r="O1671" s="115">
        <v>0</v>
      </c>
      <c r="P1671" s="104">
        <f t="shared" si="471"/>
        <v>0</v>
      </c>
      <c r="Q1671" s="115">
        <v>0</v>
      </c>
      <c r="R1671" s="104">
        <f t="shared" si="472"/>
        <v>0</v>
      </c>
      <c r="S1671" s="115">
        <v>0</v>
      </c>
      <c r="T1671" s="104">
        <f t="shared" si="473"/>
        <v>0</v>
      </c>
      <c r="U1671" s="115">
        <v>0</v>
      </c>
      <c r="V1671" s="104">
        <f t="shared" si="474"/>
        <v>0</v>
      </c>
      <c r="W1671" s="115">
        <v>0</v>
      </c>
      <c r="X1671" s="104">
        <f t="shared" si="475"/>
        <v>0</v>
      </c>
      <c r="Y1671" s="115">
        <v>0</v>
      </c>
      <c r="Z1671" s="104">
        <f t="shared" si="476"/>
        <v>0</v>
      </c>
      <c r="AA1671" s="115">
        <v>0</v>
      </c>
      <c r="AB1671" s="104">
        <f t="shared" si="477"/>
        <v>0</v>
      </c>
      <c r="AC1671" s="99">
        <f t="shared" si="464"/>
        <v>2.5060000000000002</v>
      </c>
      <c r="AD1671" s="104">
        <f t="shared" si="478"/>
        <v>7.6906316076979966</v>
      </c>
    </row>
    <row r="1672" spans="1:30" x14ac:dyDescent="0.2">
      <c r="A1672" s="101">
        <v>40386</v>
      </c>
      <c r="B1672" s="250" t="s">
        <v>172</v>
      </c>
      <c r="C1672" s="115">
        <v>0</v>
      </c>
      <c r="D1672" s="104">
        <f t="shared" si="465"/>
        <v>0</v>
      </c>
      <c r="E1672" s="115">
        <v>0</v>
      </c>
      <c r="F1672" s="104">
        <f t="shared" si="466"/>
        <v>0</v>
      </c>
      <c r="G1672" s="115">
        <v>0.64200000000000002</v>
      </c>
      <c r="H1672" s="104">
        <f t="shared" si="467"/>
        <v>1.9702256552841637</v>
      </c>
      <c r="I1672" s="115">
        <v>0</v>
      </c>
      <c r="J1672" s="104">
        <f t="shared" si="468"/>
        <v>0</v>
      </c>
      <c r="K1672" s="115">
        <v>0.504</v>
      </c>
      <c r="L1672" s="104">
        <f t="shared" si="469"/>
        <v>1.5467192060174741</v>
      </c>
      <c r="M1672" s="115">
        <v>1.3620000000000001</v>
      </c>
      <c r="N1672" s="104">
        <f t="shared" si="470"/>
        <v>4.1798245210234128</v>
      </c>
      <c r="O1672" s="115">
        <v>0</v>
      </c>
      <c r="P1672" s="104">
        <f t="shared" si="471"/>
        <v>0</v>
      </c>
      <c r="Q1672" s="115">
        <v>0</v>
      </c>
      <c r="R1672" s="104">
        <f t="shared" si="472"/>
        <v>0</v>
      </c>
      <c r="S1672" s="115">
        <v>0</v>
      </c>
      <c r="T1672" s="104">
        <f t="shared" si="473"/>
        <v>0</v>
      </c>
      <c r="U1672" s="115">
        <v>0</v>
      </c>
      <c r="V1672" s="104">
        <f t="shared" si="474"/>
        <v>0</v>
      </c>
      <c r="W1672" s="115">
        <v>0</v>
      </c>
      <c r="X1672" s="104">
        <f t="shared" si="475"/>
        <v>0</v>
      </c>
      <c r="Y1672" s="115">
        <v>0</v>
      </c>
      <c r="Z1672" s="104">
        <f t="shared" si="476"/>
        <v>0</v>
      </c>
      <c r="AA1672" s="115">
        <v>0</v>
      </c>
      <c r="AB1672" s="104">
        <f t="shared" si="477"/>
        <v>0</v>
      </c>
      <c r="AC1672" s="99">
        <f t="shared" si="464"/>
        <v>2.508</v>
      </c>
      <c r="AD1672" s="104">
        <f t="shared" si="478"/>
        <v>7.6967693823250505</v>
      </c>
    </row>
    <row r="1673" spans="1:30" x14ac:dyDescent="0.2">
      <c r="A1673" s="101">
        <v>40387</v>
      </c>
      <c r="B1673" s="250" t="s">
        <v>173</v>
      </c>
      <c r="C1673" s="115">
        <v>0</v>
      </c>
      <c r="D1673" s="104">
        <f t="shared" si="465"/>
        <v>0</v>
      </c>
      <c r="E1673" s="115">
        <v>0</v>
      </c>
      <c r="F1673" s="104">
        <f t="shared" si="466"/>
        <v>0</v>
      </c>
      <c r="G1673" s="115">
        <v>0.629</v>
      </c>
      <c r="H1673" s="104">
        <f t="shared" si="467"/>
        <v>1.9303301202083161</v>
      </c>
      <c r="I1673" s="115">
        <v>0</v>
      </c>
      <c r="J1673" s="104">
        <f t="shared" si="468"/>
        <v>0</v>
      </c>
      <c r="K1673" s="115">
        <v>0.49</v>
      </c>
      <c r="L1673" s="104">
        <f t="shared" si="469"/>
        <v>1.5037547836281</v>
      </c>
      <c r="M1673" s="115">
        <v>1.333</v>
      </c>
      <c r="N1673" s="104">
        <f t="shared" si="470"/>
        <v>4.0908267889311372</v>
      </c>
      <c r="O1673" s="115">
        <v>0</v>
      </c>
      <c r="P1673" s="104">
        <f t="shared" si="471"/>
        <v>0</v>
      </c>
      <c r="Q1673" s="115">
        <v>0</v>
      </c>
      <c r="R1673" s="104">
        <f t="shared" si="472"/>
        <v>0</v>
      </c>
      <c r="S1673" s="115">
        <v>0</v>
      </c>
      <c r="T1673" s="104">
        <f t="shared" si="473"/>
        <v>0</v>
      </c>
      <c r="U1673" s="115">
        <v>0</v>
      </c>
      <c r="V1673" s="104">
        <f t="shared" si="474"/>
        <v>0</v>
      </c>
      <c r="W1673" s="115">
        <v>0</v>
      </c>
      <c r="X1673" s="104">
        <f t="shared" si="475"/>
        <v>0</v>
      </c>
      <c r="Y1673" s="115">
        <v>0</v>
      </c>
      <c r="Z1673" s="104">
        <f t="shared" si="476"/>
        <v>0</v>
      </c>
      <c r="AA1673" s="115">
        <v>0</v>
      </c>
      <c r="AB1673" s="104">
        <f t="shared" si="477"/>
        <v>0</v>
      </c>
      <c r="AC1673" s="99">
        <f t="shared" si="464"/>
        <v>2.452</v>
      </c>
      <c r="AD1673" s="104">
        <f t="shared" si="478"/>
        <v>7.524911692767553</v>
      </c>
    </row>
    <row r="1674" spans="1:30" x14ac:dyDescent="0.2">
      <c r="A1674" s="101">
        <v>40388</v>
      </c>
      <c r="B1674" s="250" t="s">
        <v>174</v>
      </c>
      <c r="C1674" s="115">
        <v>0</v>
      </c>
      <c r="D1674" s="104">
        <f t="shared" si="465"/>
        <v>0</v>
      </c>
      <c r="E1674" s="115">
        <v>0</v>
      </c>
      <c r="F1674" s="104">
        <f t="shared" si="466"/>
        <v>0</v>
      </c>
      <c r="G1674" s="115">
        <v>0.65700000000000003</v>
      </c>
      <c r="H1674" s="104">
        <f t="shared" si="467"/>
        <v>2.0162589649870646</v>
      </c>
      <c r="I1674" s="115">
        <v>0</v>
      </c>
      <c r="J1674" s="104">
        <f t="shared" si="468"/>
        <v>0</v>
      </c>
      <c r="K1674" s="115">
        <v>0.51200000000000001</v>
      </c>
      <c r="L1674" s="104">
        <f t="shared" si="469"/>
        <v>1.5712703045256882</v>
      </c>
      <c r="M1674" s="115">
        <v>1.3939999999999999</v>
      </c>
      <c r="N1674" s="104">
        <f t="shared" si="470"/>
        <v>4.278028915056268</v>
      </c>
      <c r="O1674" s="115">
        <v>0</v>
      </c>
      <c r="P1674" s="104">
        <f t="shared" si="471"/>
        <v>0</v>
      </c>
      <c r="Q1674" s="115">
        <v>0</v>
      </c>
      <c r="R1674" s="104">
        <f t="shared" si="472"/>
        <v>0</v>
      </c>
      <c r="S1674" s="115">
        <v>0</v>
      </c>
      <c r="T1674" s="104">
        <f t="shared" si="473"/>
        <v>0</v>
      </c>
      <c r="U1674" s="115">
        <v>0</v>
      </c>
      <c r="V1674" s="104">
        <f t="shared" si="474"/>
        <v>0</v>
      </c>
      <c r="W1674" s="115">
        <v>0</v>
      </c>
      <c r="X1674" s="104">
        <f t="shared" si="475"/>
        <v>0</v>
      </c>
      <c r="Y1674" s="115">
        <v>0</v>
      </c>
      <c r="Z1674" s="104">
        <f t="shared" si="476"/>
        <v>0</v>
      </c>
      <c r="AA1674" s="115">
        <v>0</v>
      </c>
      <c r="AB1674" s="104">
        <f t="shared" si="477"/>
        <v>0</v>
      </c>
      <c r="AC1674" s="99">
        <f t="shared" si="464"/>
        <v>2.5629999999999997</v>
      </c>
      <c r="AD1674" s="104">
        <f t="shared" si="478"/>
        <v>7.8655581845690197</v>
      </c>
    </row>
    <row r="1675" spans="1:30" x14ac:dyDescent="0.2">
      <c r="A1675" s="101">
        <v>40389</v>
      </c>
      <c r="B1675" s="250" t="s">
        <v>175</v>
      </c>
      <c r="C1675" s="115">
        <v>0</v>
      </c>
      <c r="D1675" s="104">
        <f t="shared" si="465"/>
        <v>0</v>
      </c>
      <c r="E1675" s="115">
        <v>0</v>
      </c>
      <c r="F1675" s="104">
        <f t="shared" si="466"/>
        <v>0</v>
      </c>
      <c r="G1675" s="115">
        <v>0.64400000000000002</v>
      </c>
      <c r="H1675" s="104">
        <f t="shared" si="467"/>
        <v>1.9763634299112172</v>
      </c>
      <c r="I1675" s="115">
        <v>0</v>
      </c>
      <c r="J1675" s="104">
        <f t="shared" si="468"/>
        <v>0</v>
      </c>
      <c r="K1675" s="115">
        <v>0.499</v>
      </c>
      <c r="L1675" s="104">
        <f t="shared" si="469"/>
        <v>1.5313747694498405</v>
      </c>
      <c r="M1675" s="115">
        <v>1.365</v>
      </c>
      <c r="N1675" s="104">
        <f t="shared" si="470"/>
        <v>4.1890311829639924</v>
      </c>
      <c r="O1675" s="115">
        <v>0</v>
      </c>
      <c r="P1675" s="104">
        <f t="shared" si="471"/>
        <v>0</v>
      </c>
      <c r="Q1675" s="115">
        <v>0</v>
      </c>
      <c r="R1675" s="104">
        <f t="shared" si="472"/>
        <v>0</v>
      </c>
      <c r="S1675" s="115">
        <v>0</v>
      </c>
      <c r="T1675" s="104">
        <f t="shared" si="473"/>
        <v>0</v>
      </c>
      <c r="U1675" s="115">
        <v>0</v>
      </c>
      <c r="V1675" s="104">
        <f t="shared" si="474"/>
        <v>0</v>
      </c>
      <c r="W1675" s="115">
        <v>0</v>
      </c>
      <c r="X1675" s="104">
        <f t="shared" si="475"/>
        <v>0</v>
      </c>
      <c r="Y1675" s="115">
        <v>0</v>
      </c>
      <c r="Z1675" s="104">
        <f t="shared" si="476"/>
        <v>0</v>
      </c>
      <c r="AA1675" s="115">
        <v>0</v>
      </c>
      <c r="AB1675" s="104">
        <f t="shared" si="477"/>
        <v>0</v>
      </c>
      <c r="AC1675" s="99">
        <f t="shared" si="464"/>
        <v>2.508</v>
      </c>
      <c r="AD1675" s="104">
        <f t="shared" si="478"/>
        <v>7.6967693823250505</v>
      </c>
    </row>
    <row r="1676" spans="1:30" x14ac:dyDescent="0.2">
      <c r="A1676" s="101">
        <v>40390</v>
      </c>
      <c r="B1676" s="250" t="s">
        <v>176</v>
      </c>
      <c r="C1676" s="115">
        <v>0</v>
      </c>
      <c r="D1676" s="104">
        <f t="shared" si="465"/>
        <v>0</v>
      </c>
      <c r="E1676" s="115">
        <v>0</v>
      </c>
      <c r="F1676" s="104">
        <f t="shared" si="466"/>
        <v>0</v>
      </c>
      <c r="G1676" s="115">
        <v>0.64500000000000002</v>
      </c>
      <c r="H1676" s="104">
        <f t="shared" si="467"/>
        <v>1.9794323172247439</v>
      </c>
      <c r="I1676" s="115">
        <v>0</v>
      </c>
      <c r="J1676" s="104">
        <f t="shared" si="468"/>
        <v>0</v>
      </c>
      <c r="K1676" s="115">
        <v>0.499</v>
      </c>
      <c r="L1676" s="104">
        <f t="shared" si="469"/>
        <v>1.5313747694498405</v>
      </c>
      <c r="M1676" s="115">
        <v>1.367</v>
      </c>
      <c r="N1676" s="104">
        <f t="shared" si="470"/>
        <v>4.1951689575910462</v>
      </c>
      <c r="O1676" s="115">
        <v>0</v>
      </c>
      <c r="P1676" s="104">
        <f t="shared" si="471"/>
        <v>0</v>
      </c>
      <c r="Q1676" s="115">
        <v>0</v>
      </c>
      <c r="R1676" s="104">
        <f t="shared" si="472"/>
        <v>0</v>
      </c>
      <c r="S1676" s="115">
        <v>0</v>
      </c>
      <c r="T1676" s="104">
        <f t="shared" si="473"/>
        <v>0</v>
      </c>
      <c r="U1676" s="115">
        <v>0</v>
      </c>
      <c r="V1676" s="104">
        <f t="shared" si="474"/>
        <v>0</v>
      </c>
      <c r="W1676" s="115">
        <v>0</v>
      </c>
      <c r="X1676" s="104">
        <f t="shared" si="475"/>
        <v>0</v>
      </c>
      <c r="Y1676" s="115">
        <v>0</v>
      </c>
      <c r="Z1676" s="104">
        <f t="shared" si="476"/>
        <v>0</v>
      </c>
      <c r="AA1676" s="115">
        <v>0</v>
      </c>
      <c r="AB1676" s="104">
        <f t="shared" si="477"/>
        <v>0</v>
      </c>
      <c r="AC1676" s="99">
        <f t="shared" si="464"/>
        <v>2.5110000000000001</v>
      </c>
      <c r="AD1676" s="104">
        <f t="shared" si="478"/>
        <v>7.7059760442656309</v>
      </c>
    </row>
    <row r="1677" spans="1:30" x14ac:dyDescent="0.2">
      <c r="A1677" s="101">
        <v>40391</v>
      </c>
      <c r="B1677" s="250" t="s">
        <v>177</v>
      </c>
      <c r="C1677" s="115">
        <v>0</v>
      </c>
      <c r="D1677" s="104">
        <f t="shared" si="465"/>
        <v>0</v>
      </c>
      <c r="E1677" s="115">
        <v>0</v>
      </c>
      <c r="F1677" s="104">
        <f t="shared" si="466"/>
        <v>0</v>
      </c>
      <c r="G1677" s="115">
        <v>0.64500000000000002</v>
      </c>
      <c r="H1677" s="104">
        <f t="shared" si="467"/>
        <v>1.9794323172247439</v>
      </c>
      <c r="I1677" s="115">
        <v>0</v>
      </c>
      <c r="J1677" s="104">
        <f t="shared" si="468"/>
        <v>0</v>
      </c>
      <c r="K1677" s="115">
        <v>0.501</v>
      </c>
      <c r="L1677" s="104">
        <f t="shared" si="469"/>
        <v>1.537512544076894</v>
      </c>
      <c r="M1677" s="115">
        <v>1.3680000000000001</v>
      </c>
      <c r="N1677" s="104">
        <f t="shared" si="470"/>
        <v>4.1982378449045727</v>
      </c>
      <c r="O1677" s="115">
        <v>0</v>
      </c>
      <c r="P1677" s="104">
        <f t="shared" si="471"/>
        <v>0</v>
      </c>
      <c r="Q1677" s="115">
        <v>0</v>
      </c>
      <c r="R1677" s="104">
        <f t="shared" si="472"/>
        <v>0</v>
      </c>
      <c r="S1677" s="115">
        <v>0</v>
      </c>
      <c r="T1677" s="104">
        <f t="shared" si="473"/>
        <v>0</v>
      </c>
      <c r="U1677" s="115">
        <v>0</v>
      </c>
      <c r="V1677" s="104">
        <f t="shared" si="474"/>
        <v>0</v>
      </c>
      <c r="W1677" s="115">
        <v>0</v>
      </c>
      <c r="X1677" s="104">
        <f t="shared" si="475"/>
        <v>0</v>
      </c>
      <c r="Y1677" s="115">
        <v>0</v>
      </c>
      <c r="Z1677" s="104">
        <f t="shared" si="476"/>
        <v>0</v>
      </c>
      <c r="AA1677" s="115">
        <v>0</v>
      </c>
      <c r="AB1677" s="104">
        <f t="shared" si="477"/>
        <v>0</v>
      </c>
      <c r="AC1677" s="99">
        <f t="shared" si="464"/>
        <v>2.5140000000000002</v>
      </c>
      <c r="AD1677" s="104">
        <f t="shared" si="478"/>
        <v>7.7151827062062122</v>
      </c>
    </row>
    <row r="1678" spans="1:30" x14ac:dyDescent="0.2">
      <c r="A1678" s="101">
        <v>40392</v>
      </c>
      <c r="B1678" s="250" t="s">
        <v>178</v>
      </c>
      <c r="C1678" s="115">
        <v>0</v>
      </c>
      <c r="D1678" s="104">
        <f t="shared" si="465"/>
        <v>0</v>
      </c>
      <c r="E1678" s="115">
        <v>0</v>
      </c>
      <c r="F1678" s="104">
        <f t="shared" si="466"/>
        <v>0</v>
      </c>
      <c r="G1678" s="115">
        <v>0.64500000000000002</v>
      </c>
      <c r="H1678" s="104">
        <f t="shared" si="467"/>
        <v>1.9794323172247439</v>
      </c>
      <c r="I1678" s="115">
        <v>0</v>
      </c>
      <c r="J1678" s="104">
        <f t="shared" si="468"/>
        <v>0</v>
      </c>
      <c r="K1678" s="115">
        <v>0.5</v>
      </c>
      <c r="L1678" s="104">
        <f t="shared" si="469"/>
        <v>1.5344436567633672</v>
      </c>
      <c r="M1678" s="115">
        <v>1.369</v>
      </c>
      <c r="N1678" s="104">
        <f t="shared" si="470"/>
        <v>4.2013067322180992</v>
      </c>
      <c r="O1678" s="115">
        <v>0</v>
      </c>
      <c r="P1678" s="104">
        <f t="shared" si="471"/>
        <v>0</v>
      </c>
      <c r="Q1678" s="115">
        <v>0</v>
      </c>
      <c r="R1678" s="104">
        <f t="shared" si="472"/>
        <v>0</v>
      </c>
      <c r="S1678" s="115">
        <v>0</v>
      </c>
      <c r="T1678" s="104">
        <f t="shared" si="473"/>
        <v>0</v>
      </c>
      <c r="U1678" s="115">
        <v>0</v>
      </c>
      <c r="V1678" s="104">
        <f t="shared" si="474"/>
        <v>0</v>
      </c>
      <c r="W1678" s="115">
        <v>0</v>
      </c>
      <c r="X1678" s="104">
        <f t="shared" si="475"/>
        <v>0</v>
      </c>
      <c r="Y1678" s="115">
        <v>0</v>
      </c>
      <c r="Z1678" s="104">
        <f t="shared" si="476"/>
        <v>0</v>
      </c>
      <c r="AA1678" s="115">
        <v>0</v>
      </c>
      <c r="AB1678" s="104">
        <f t="shared" si="477"/>
        <v>0</v>
      </c>
      <c r="AC1678" s="99">
        <f t="shared" si="464"/>
        <v>2.5140000000000002</v>
      </c>
      <c r="AD1678" s="104">
        <f t="shared" si="478"/>
        <v>7.7151827062062122</v>
      </c>
    </row>
    <row r="1679" spans="1:30" x14ac:dyDescent="0.2">
      <c r="A1679" s="101">
        <v>40393</v>
      </c>
      <c r="B1679" s="250" t="s">
        <v>179</v>
      </c>
      <c r="C1679" s="115">
        <v>0</v>
      </c>
      <c r="D1679" s="104">
        <f t="shared" si="465"/>
        <v>0</v>
      </c>
      <c r="E1679" s="115">
        <v>0</v>
      </c>
      <c r="F1679" s="104">
        <f t="shared" si="466"/>
        <v>0</v>
      </c>
      <c r="G1679" s="115">
        <v>0.64500000000000002</v>
      </c>
      <c r="H1679" s="104">
        <f t="shared" si="467"/>
        <v>1.9794323172247439</v>
      </c>
      <c r="I1679" s="115">
        <v>0</v>
      </c>
      <c r="J1679" s="104">
        <f t="shared" si="468"/>
        <v>0</v>
      </c>
      <c r="K1679" s="115">
        <v>0.498</v>
      </c>
      <c r="L1679" s="104">
        <f t="shared" si="469"/>
        <v>1.5283058821363138</v>
      </c>
      <c r="M1679" s="115">
        <v>1.369</v>
      </c>
      <c r="N1679" s="104">
        <f t="shared" si="470"/>
        <v>4.2013067322180992</v>
      </c>
      <c r="O1679" s="115">
        <v>0</v>
      </c>
      <c r="P1679" s="104">
        <f t="shared" si="471"/>
        <v>0</v>
      </c>
      <c r="Q1679" s="115">
        <v>0</v>
      </c>
      <c r="R1679" s="104">
        <f t="shared" si="472"/>
        <v>0</v>
      </c>
      <c r="S1679" s="115">
        <v>0</v>
      </c>
      <c r="T1679" s="104">
        <f t="shared" si="473"/>
        <v>0</v>
      </c>
      <c r="U1679" s="115">
        <v>0</v>
      </c>
      <c r="V1679" s="104">
        <f t="shared" si="474"/>
        <v>0</v>
      </c>
      <c r="W1679" s="115">
        <v>0</v>
      </c>
      <c r="X1679" s="104">
        <f t="shared" si="475"/>
        <v>0</v>
      </c>
      <c r="Y1679" s="115">
        <v>0</v>
      </c>
      <c r="Z1679" s="104">
        <f t="shared" si="476"/>
        <v>0</v>
      </c>
      <c r="AA1679" s="115">
        <v>0</v>
      </c>
      <c r="AB1679" s="104">
        <f t="shared" si="477"/>
        <v>0</v>
      </c>
      <c r="AC1679" s="99">
        <f t="shared" si="464"/>
        <v>2.512</v>
      </c>
      <c r="AD1679" s="104">
        <f t="shared" si="478"/>
        <v>7.7090449315791574</v>
      </c>
    </row>
    <row r="1680" spans="1:30" x14ac:dyDescent="0.2">
      <c r="A1680" s="101">
        <v>40394</v>
      </c>
      <c r="B1680" s="250" t="s">
        <v>180</v>
      </c>
      <c r="C1680" s="115">
        <v>0</v>
      </c>
      <c r="D1680" s="104">
        <f t="shared" si="465"/>
        <v>0</v>
      </c>
      <c r="E1680" s="115">
        <v>0</v>
      </c>
      <c r="F1680" s="104">
        <f t="shared" si="466"/>
        <v>0</v>
      </c>
      <c r="G1680" s="115">
        <v>0.46899999999999997</v>
      </c>
      <c r="H1680" s="104">
        <f t="shared" si="467"/>
        <v>1.4393081500440386</v>
      </c>
      <c r="I1680" s="115">
        <v>0</v>
      </c>
      <c r="J1680" s="104">
        <f t="shared" si="468"/>
        <v>0</v>
      </c>
      <c r="K1680" s="115">
        <v>0.371</v>
      </c>
      <c r="L1680" s="104">
        <f t="shared" si="469"/>
        <v>1.1385571933184186</v>
      </c>
      <c r="M1680" s="115">
        <v>0.99299999999999999</v>
      </c>
      <c r="N1680" s="104">
        <f t="shared" si="470"/>
        <v>3.0474051023320476</v>
      </c>
      <c r="O1680" s="115">
        <v>0</v>
      </c>
      <c r="P1680" s="104">
        <f t="shared" si="471"/>
        <v>0</v>
      </c>
      <c r="Q1680" s="115">
        <v>0</v>
      </c>
      <c r="R1680" s="104">
        <f t="shared" si="472"/>
        <v>0</v>
      </c>
      <c r="S1680" s="115">
        <v>0</v>
      </c>
      <c r="T1680" s="104">
        <f t="shared" si="473"/>
        <v>0</v>
      </c>
      <c r="U1680" s="115">
        <v>0</v>
      </c>
      <c r="V1680" s="104">
        <f t="shared" si="474"/>
        <v>0</v>
      </c>
      <c r="W1680" s="115">
        <v>0</v>
      </c>
      <c r="X1680" s="104">
        <f t="shared" si="475"/>
        <v>0</v>
      </c>
      <c r="Y1680" s="115">
        <v>0</v>
      </c>
      <c r="Z1680" s="104">
        <f t="shared" si="476"/>
        <v>0</v>
      </c>
      <c r="AA1680" s="115">
        <v>5.6000000000000001E-2</v>
      </c>
      <c r="AB1680" s="104">
        <f t="shared" si="477"/>
        <v>0.17185768955749714</v>
      </c>
      <c r="AC1680" s="99">
        <f t="shared" si="464"/>
        <v>1.889</v>
      </c>
      <c r="AD1680" s="104">
        <f t="shared" si="478"/>
        <v>5.7971281352520014</v>
      </c>
    </row>
    <row r="1681" spans="1:30" x14ac:dyDescent="0.2">
      <c r="A1681" s="101">
        <v>40395</v>
      </c>
      <c r="B1681" s="250" t="s">
        <v>181</v>
      </c>
      <c r="C1681" s="115">
        <v>0</v>
      </c>
      <c r="D1681" s="104">
        <f t="shared" si="465"/>
        <v>0</v>
      </c>
      <c r="E1681" s="115">
        <v>0</v>
      </c>
      <c r="F1681" s="104">
        <f t="shared" si="466"/>
        <v>0</v>
      </c>
      <c r="G1681" s="115">
        <v>0.65300000000000002</v>
      </c>
      <c r="H1681" s="104">
        <f t="shared" si="467"/>
        <v>2.0039834157329577</v>
      </c>
      <c r="I1681" s="115">
        <v>0</v>
      </c>
      <c r="J1681" s="104">
        <f t="shared" si="468"/>
        <v>0</v>
      </c>
      <c r="K1681" s="115">
        <v>0.51400000000000001</v>
      </c>
      <c r="L1681" s="104">
        <f t="shared" si="469"/>
        <v>1.5774080791527416</v>
      </c>
      <c r="M1681" s="115">
        <v>1.397</v>
      </c>
      <c r="N1681" s="104">
        <f t="shared" si="470"/>
        <v>4.2872355769968484</v>
      </c>
      <c r="O1681" s="115">
        <v>0</v>
      </c>
      <c r="P1681" s="104">
        <f t="shared" si="471"/>
        <v>0</v>
      </c>
      <c r="Q1681" s="115">
        <v>0</v>
      </c>
      <c r="R1681" s="104">
        <f t="shared" si="472"/>
        <v>0</v>
      </c>
      <c r="S1681" s="115">
        <v>0</v>
      </c>
      <c r="T1681" s="104">
        <f t="shared" si="473"/>
        <v>0</v>
      </c>
      <c r="U1681" s="115">
        <v>0</v>
      </c>
      <c r="V1681" s="104">
        <f t="shared" si="474"/>
        <v>0</v>
      </c>
      <c r="W1681" s="115">
        <v>0</v>
      </c>
      <c r="X1681" s="104">
        <f t="shared" si="475"/>
        <v>0</v>
      </c>
      <c r="Y1681" s="115">
        <v>0</v>
      </c>
      <c r="Z1681" s="104">
        <f t="shared" si="476"/>
        <v>0</v>
      </c>
      <c r="AA1681" s="115">
        <v>0</v>
      </c>
      <c r="AB1681" s="104">
        <f t="shared" si="477"/>
        <v>0</v>
      </c>
      <c r="AC1681" s="99">
        <f t="shared" si="464"/>
        <v>2.5640000000000001</v>
      </c>
      <c r="AD1681" s="104">
        <f t="shared" si="478"/>
        <v>7.868627071882548</v>
      </c>
    </row>
    <row r="1682" spans="1:30" x14ac:dyDescent="0.2">
      <c r="A1682" s="101">
        <v>40396</v>
      </c>
      <c r="B1682" s="250" t="s">
        <v>182</v>
      </c>
      <c r="C1682" s="115">
        <v>0</v>
      </c>
      <c r="D1682" s="104">
        <f t="shared" si="465"/>
        <v>0</v>
      </c>
      <c r="E1682" s="115">
        <v>0</v>
      </c>
      <c r="F1682" s="104">
        <f t="shared" si="466"/>
        <v>0</v>
      </c>
      <c r="G1682" s="115">
        <v>0.65</v>
      </c>
      <c r="H1682" s="104">
        <f t="shared" si="467"/>
        <v>1.9947767537923775</v>
      </c>
      <c r="I1682" s="115">
        <v>0</v>
      </c>
      <c r="J1682" s="104">
        <f t="shared" si="468"/>
        <v>0</v>
      </c>
      <c r="K1682" s="115">
        <v>0.50900000000000001</v>
      </c>
      <c r="L1682" s="104">
        <f t="shared" si="469"/>
        <v>1.562063642585108</v>
      </c>
      <c r="M1682" s="115">
        <v>1.3819999999999999</v>
      </c>
      <c r="N1682" s="104">
        <f t="shared" si="470"/>
        <v>4.2412022672939473</v>
      </c>
      <c r="O1682" s="115">
        <v>0</v>
      </c>
      <c r="P1682" s="104">
        <f t="shared" si="471"/>
        <v>0</v>
      </c>
      <c r="Q1682" s="115">
        <v>0</v>
      </c>
      <c r="R1682" s="104">
        <f t="shared" si="472"/>
        <v>0</v>
      </c>
      <c r="S1682" s="115">
        <v>0</v>
      </c>
      <c r="T1682" s="104">
        <f t="shared" si="473"/>
        <v>0</v>
      </c>
      <c r="U1682" s="115">
        <v>0</v>
      </c>
      <c r="V1682" s="104">
        <f t="shared" si="474"/>
        <v>0</v>
      </c>
      <c r="W1682" s="115">
        <v>0</v>
      </c>
      <c r="X1682" s="104">
        <f t="shared" si="475"/>
        <v>0</v>
      </c>
      <c r="Y1682" s="115">
        <v>0</v>
      </c>
      <c r="Z1682" s="104">
        <f t="shared" si="476"/>
        <v>0</v>
      </c>
      <c r="AA1682" s="115">
        <v>1.149</v>
      </c>
      <c r="AB1682" s="104">
        <f t="shared" si="477"/>
        <v>3.526151523242218</v>
      </c>
      <c r="AC1682" s="99">
        <f t="shared" si="464"/>
        <v>3.69</v>
      </c>
      <c r="AD1682" s="104">
        <f t="shared" si="478"/>
        <v>11.324194186913651</v>
      </c>
    </row>
    <row r="1683" spans="1:30" x14ac:dyDescent="0.2">
      <c r="A1683" s="101">
        <v>40397</v>
      </c>
      <c r="B1683" s="250" t="s">
        <v>183</v>
      </c>
      <c r="C1683" s="115">
        <v>0</v>
      </c>
      <c r="D1683" s="104">
        <f t="shared" si="465"/>
        <v>0</v>
      </c>
      <c r="E1683" s="115">
        <v>0</v>
      </c>
      <c r="F1683" s="104">
        <f t="shared" si="466"/>
        <v>0</v>
      </c>
      <c r="G1683" s="115">
        <v>0.65</v>
      </c>
      <c r="H1683" s="104">
        <f t="shared" si="467"/>
        <v>1.9947767537923775</v>
      </c>
      <c r="I1683" s="115">
        <v>0</v>
      </c>
      <c r="J1683" s="104">
        <f t="shared" si="468"/>
        <v>0</v>
      </c>
      <c r="K1683" s="115">
        <v>0.505</v>
      </c>
      <c r="L1683" s="104">
        <f t="shared" si="469"/>
        <v>1.5497880933310009</v>
      </c>
      <c r="M1683" s="115">
        <v>1.38</v>
      </c>
      <c r="N1683" s="104">
        <f t="shared" si="470"/>
        <v>4.2350644926668934</v>
      </c>
      <c r="O1683" s="115">
        <v>0</v>
      </c>
      <c r="P1683" s="104">
        <f t="shared" si="471"/>
        <v>0</v>
      </c>
      <c r="Q1683" s="115">
        <v>0</v>
      </c>
      <c r="R1683" s="104">
        <f t="shared" si="472"/>
        <v>0</v>
      </c>
      <c r="S1683" s="115">
        <v>0</v>
      </c>
      <c r="T1683" s="104">
        <f t="shared" si="473"/>
        <v>0</v>
      </c>
      <c r="U1683" s="115">
        <v>0</v>
      </c>
      <c r="V1683" s="104">
        <f t="shared" si="474"/>
        <v>0</v>
      </c>
      <c r="W1683" s="115">
        <v>0</v>
      </c>
      <c r="X1683" s="104">
        <f t="shared" si="475"/>
        <v>0</v>
      </c>
      <c r="Y1683" s="115">
        <v>0</v>
      </c>
      <c r="Z1683" s="104">
        <f t="shared" si="476"/>
        <v>0</v>
      </c>
      <c r="AA1683" s="115">
        <v>1.2410000000000001</v>
      </c>
      <c r="AB1683" s="104">
        <f t="shared" si="477"/>
        <v>3.8084891560866776</v>
      </c>
      <c r="AC1683" s="99">
        <f t="shared" si="464"/>
        <v>3.7760000000000002</v>
      </c>
      <c r="AD1683" s="104">
        <f t="shared" si="478"/>
        <v>11.588118495876952</v>
      </c>
    </row>
    <row r="1684" spans="1:30" x14ac:dyDescent="0.2">
      <c r="A1684" s="101">
        <v>40398</v>
      </c>
      <c r="B1684" s="250" t="s">
        <v>184</v>
      </c>
      <c r="C1684" s="115">
        <v>0</v>
      </c>
      <c r="D1684" s="104">
        <f t="shared" si="465"/>
        <v>0</v>
      </c>
      <c r="E1684" s="115">
        <v>0</v>
      </c>
      <c r="F1684" s="104">
        <f t="shared" si="466"/>
        <v>0</v>
      </c>
      <c r="G1684" s="115">
        <v>0.64900000000000002</v>
      </c>
      <c r="H1684" s="104">
        <f t="shared" si="467"/>
        <v>1.9917078664788508</v>
      </c>
      <c r="I1684" s="115">
        <v>0</v>
      </c>
      <c r="J1684" s="104">
        <f t="shared" si="468"/>
        <v>0</v>
      </c>
      <c r="K1684" s="115">
        <v>0.502</v>
      </c>
      <c r="L1684" s="104">
        <f t="shared" si="469"/>
        <v>1.5405814313904207</v>
      </c>
      <c r="M1684" s="115">
        <v>1.3779999999999999</v>
      </c>
      <c r="N1684" s="104">
        <f t="shared" si="470"/>
        <v>4.2289267180398404</v>
      </c>
      <c r="O1684" s="115">
        <v>0</v>
      </c>
      <c r="P1684" s="104">
        <f t="shared" si="471"/>
        <v>0</v>
      </c>
      <c r="Q1684" s="115">
        <v>0</v>
      </c>
      <c r="R1684" s="104">
        <f t="shared" si="472"/>
        <v>0</v>
      </c>
      <c r="S1684" s="115">
        <v>0</v>
      </c>
      <c r="T1684" s="104">
        <f t="shared" si="473"/>
        <v>0</v>
      </c>
      <c r="U1684" s="115">
        <v>0</v>
      </c>
      <c r="V1684" s="104">
        <f t="shared" si="474"/>
        <v>0</v>
      </c>
      <c r="W1684" s="115">
        <v>0</v>
      </c>
      <c r="X1684" s="104">
        <f t="shared" si="475"/>
        <v>0</v>
      </c>
      <c r="Y1684" s="115">
        <v>0</v>
      </c>
      <c r="Z1684" s="104">
        <f t="shared" si="476"/>
        <v>0</v>
      </c>
      <c r="AA1684" s="115">
        <v>0</v>
      </c>
      <c r="AB1684" s="104">
        <f t="shared" si="477"/>
        <v>0</v>
      </c>
      <c r="AC1684" s="99">
        <f t="shared" si="464"/>
        <v>2.5289999999999999</v>
      </c>
      <c r="AD1684" s="104">
        <f t="shared" si="478"/>
        <v>7.7612160159091115</v>
      </c>
    </row>
    <row r="1685" spans="1:30" x14ac:dyDescent="0.2">
      <c r="A1685" s="101">
        <v>40399</v>
      </c>
      <c r="B1685" s="250" t="s">
        <v>185</v>
      </c>
      <c r="C1685" s="115">
        <v>0</v>
      </c>
      <c r="D1685" s="104">
        <f t="shared" si="465"/>
        <v>0</v>
      </c>
      <c r="E1685" s="115">
        <v>0</v>
      </c>
      <c r="F1685" s="104">
        <f t="shared" si="466"/>
        <v>0</v>
      </c>
      <c r="G1685" s="115">
        <v>0.65</v>
      </c>
      <c r="H1685" s="104">
        <f t="shared" si="467"/>
        <v>1.9947767537923775</v>
      </c>
      <c r="I1685" s="115">
        <v>0</v>
      </c>
      <c r="J1685" s="104">
        <f t="shared" si="468"/>
        <v>0</v>
      </c>
      <c r="K1685" s="115">
        <v>0.503</v>
      </c>
      <c r="L1685" s="104">
        <f t="shared" si="469"/>
        <v>1.5436503187039474</v>
      </c>
      <c r="M1685" s="115">
        <v>1.3779999999999999</v>
      </c>
      <c r="N1685" s="104">
        <f t="shared" si="470"/>
        <v>4.2289267180398404</v>
      </c>
      <c r="O1685" s="115">
        <v>0</v>
      </c>
      <c r="P1685" s="104">
        <f t="shared" si="471"/>
        <v>0</v>
      </c>
      <c r="Q1685" s="115">
        <v>0</v>
      </c>
      <c r="R1685" s="104">
        <f t="shared" si="472"/>
        <v>0</v>
      </c>
      <c r="S1685" s="115">
        <v>0</v>
      </c>
      <c r="T1685" s="104">
        <f t="shared" si="473"/>
        <v>0</v>
      </c>
      <c r="U1685" s="115">
        <v>0</v>
      </c>
      <c r="V1685" s="104">
        <f t="shared" si="474"/>
        <v>0</v>
      </c>
      <c r="W1685" s="115">
        <v>0</v>
      </c>
      <c r="X1685" s="104">
        <f t="shared" si="475"/>
        <v>0</v>
      </c>
      <c r="Y1685" s="115">
        <v>0</v>
      </c>
      <c r="Z1685" s="104">
        <f t="shared" si="476"/>
        <v>0</v>
      </c>
      <c r="AA1685" s="115">
        <v>0</v>
      </c>
      <c r="AB1685" s="104">
        <f t="shared" si="477"/>
        <v>0</v>
      </c>
      <c r="AC1685" s="99">
        <f t="shared" si="464"/>
        <v>2.5309999999999997</v>
      </c>
      <c r="AD1685" s="104">
        <f t="shared" si="478"/>
        <v>7.7673537905361636</v>
      </c>
    </row>
    <row r="1686" spans="1:30" x14ac:dyDescent="0.2">
      <c r="A1686" s="101">
        <v>40400</v>
      </c>
      <c r="B1686" s="250" t="s">
        <v>186</v>
      </c>
      <c r="C1686" s="115">
        <v>0</v>
      </c>
      <c r="D1686" s="104">
        <f t="shared" si="465"/>
        <v>0</v>
      </c>
      <c r="E1686" s="115">
        <v>0</v>
      </c>
      <c r="F1686" s="104">
        <f t="shared" si="466"/>
        <v>0</v>
      </c>
      <c r="G1686" s="115">
        <v>0.64900000000000002</v>
      </c>
      <c r="H1686" s="104">
        <f t="shared" si="467"/>
        <v>1.9917078664788508</v>
      </c>
      <c r="I1686" s="115">
        <v>0</v>
      </c>
      <c r="J1686" s="104">
        <f t="shared" si="468"/>
        <v>0</v>
      </c>
      <c r="K1686" s="115">
        <v>0.504</v>
      </c>
      <c r="L1686" s="104">
        <f t="shared" si="469"/>
        <v>1.5467192060174741</v>
      </c>
      <c r="M1686" s="115">
        <v>1.3759999999999999</v>
      </c>
      <c r="N1686" s="104">
        <f t="shared" si="470"/>
        <v>4.2227889434127865</v>
      </c>
      <c r="O1686" s="115">
        <v>0</v>
      </c>
      <c r="P1686" s="104">
        <f t="shared" si="471"/>
        <v>0</v>
      </c>
      <c r="Q1686" s="115">
        <v>0</v>
      </c>
      <c r="R1686" s="104">
        <f t="shared" si="472"/>
        <v>0</v>
      </c>
      <c r="S1686" s="115">
        <v>0</v>
      </c>
      <c r="T1686" s="104">
        <f t="shared" si="473"/>
        <v>0</v>
      </c>
      <c r="U1686" s="115">
        <v>0</v>
      </c>
      <c r="V1686" s="104">
        <f t="shared" si="474"/>
        <v>0</v>
      </c>
      <c r="W1686" s="115">
        <v>0</v>
      </c>
      <c r="X1686" s="104">
        <f t="shared" si="475"/>
        <v>0</v>
      </c>
      <c r="Y1686" s="115">
        <v>0</v>
      </c>
      <c r="Z1686" s="104">
        <f t="shared" si="476"/>
        <v>0</v>
      </c>
      <c r="AA1686" s="115">
        <v>0</v>
      </c>
      <c r="AB1686" s="104">
        <f t="shared" si="477"/>
        <v>0</v>
      </c>
      <c r="AC1686" s="99">
        <f t="shared" si="464"/>
        <v>2.5289999999999999</v>
      </c>
      <c r="AD1686" s="104">
        <f t="shared" si="478"/>
        <v>7.7612160159091115</v>
      </c>
    </row>
    <row r="1687" spans="1:30" x14ac:dyDescent="0.2">
      <c r="A1687" s="101">
        <v>40401</v>
      </c>
      <c r="B1687" s="250" t="s">
        <v>187</v>
      </c>
      <c r="C1687" s="115">
        <v>0</v>
      </c>
      <c r="D1687" s="104">
        <f t="shared" si="465"/>
        <v>0</v>
      </c>
      <c r="E1687" s="115">
        <v>0</v>
      </c>
      <c r="F1687" s="104">
        <f t="shared" si="466"/>
        <v>0</v>
      </c>
      <c r="G1687" s="115">
        <v>0.65</v>
      </c>
      <c r="H1687" s="104">
        <f t="shared" si="467"/>
        <v>1.9947767537923775</v>
      </c>
      <c r="I1687" s="115">
        <v>0</v>
      </c>
      <c r="J1687" s="104">
        <f t="shared" si="468"/>
        <v>0</v>
      </c>
      <c r="K1687" s="115">
        <v>0.503</v>
      </c>
      <c r="L1687" s="104">
        <f t="shared" si="469"/>
        <v>1.5436503187039474</v>
      </c>
      <c r="M1687" s="115">
        <v>1.377</v>
      </c>
      <c r="N1687" s="104">
        <f t="shared" si="470"/>
        <v>4.2258578307263139</v>
      </c>
      <c r="O1687" s="115">
        <v>0</v>
      </c>
      <c r="P1687" s="104">
        <f t="shared" si="471"/>
        <v>0</v>
      </c>
      <c r="Q1687" s="115">
        <v>0</v>
      </c>
      <c r="R1687" s="104">
        <f t="shared" si="472"/>
        <v>0</v>
      </c>
      <c r="S1687" s="115">
        <v>0</v>
      </c>
      <c r="T1687" s="104">
        <f t="shared" si="473"/>
        <v>0</v>
      </c>
      <c r="U1687" s="115">
        <v>0</v>
      </c>
      <c r="V1687" s="104">
        <f t="shared" si="474"/>
        <v>0</v>
      </c>
      <c r="W1687" s="115">
        <v>0</v>
      </c>
      <c r="X1687" s="104">
        <f t="shared" si="475"/>
        <v>0</v>
      </c>
      <c r="Y1687" s="115">
        <v>0</v>
      </c>
      <c r="Z1687" s="104">
        <f t="shared" si="476"/>
        <v>0</v>
      </c>
      <c r="AA1687" s="115">
        <v>0</v>
      </c>
      <c r="AB1687" s="104">
        <f t="shared" si="477"/>
        <v>0</v>
      </c>
      <c r="AC1687" s="99">
        <f t="shared" si="464"/>
        <v>2.5300000000000002</v>
      </c>
      <c r="AD1687" s="104">
        <f t="shared" si="478"/>
        <v>7.7642849032226398</v>
      </c>
    </row>
    <row r="1688" spans="1:30" x14ac:dyDescent="0.2">
      <c r="A1688" s="101">
        <v>40402</v>
      </c>
      <c r="B1688" s="250" t="s">
        <v>188</v>
      </c>
      <c r="C1688" s="115">
        <v>0</v>
      </c>
      <c r="D1688" s="104">
        <f t="shared" si="465"/>
        <v>0</v>
      </c>
      <c r="E1688" s="115">
        <v>0</v>
      </c>
      <c r="F1688" s="104">
        <f t="shared" si="466"/>
        <v>0</v>
      </c>
      <c r="G1688" s="115">
        <v>0.64900000000000002</v>
      </c>
      <c r="H1688" s="104">
        <f t="shared" si="467"/>
        <v>1.9917078664788508</v>
      </c>
      <c r="I1688" s="115">
        <v>0</v>
      </c>
      <c r="J1688" s="104">
        <f t="shared" si="468"/>
        <v>0</v>
      </c>
      <c r="K1688" s="115">
        <v>0.501</v>
      </c>
      <c r="L1688" s="104">
        <f t="shared" si="469"/>
        <v>1.537512544076894</v>
      </c>
      <c r="M1688" s="115">
        <v>1.3759999999999999</v>
      </c>
      <c r="N1688" s="104">
        <f t="shared" si="470"/>
        <v>4.2227889434127865</v>
      </c>
      <c r="O1688" s="115">
        <v>0</v>
      </c>
      <c r="P1688" s="104">
        <f t="shared" si="471"/>
        <v>0</v>
      </c>
      <c r="Q1688" s="115">
        <v>0</v>
      </c>
      <c r="R1688" s="104">
        <f t="shared" si="472"/>
        <v>0</v>
      </c>
      <c r="S1688" s="115">
        <v>0</v>
      </c>
      <c r="T1688" s="104">
        <f t="shared" si="473"/>
        <v>0</v>
      </c>
      <c r="U1688" s="115">
        <v>0</v>
      </c>
      <c r="V1688" s="104">
        <f t="shared" si="474"/>
        <v>0</v>
      </c>
      <c r="W1688" s="115">
        <v>0.83</v>
      </c>
      <c r="X1688" s="104">
        <f t="shared" si="475"/>
        <v>2.5471764702271895</v>
      </c>
      <c r="Y1688" s="115">
        <v>0</v>
      </c>
      <c r="Z1688" s="104">
        <f t="shared" si="476"/>
        <v>0</v>
      </c>
      <c r="AA1688" s="115">
        <v>0</v>
      </c>
      <c r="AB1688" s="104">
        <f t="shared" si="477"/>
        <v>0</v>
      </c>
      <c r="AC1688" s="99">
        <f t="shared" si="464"/>
        <v>3.3559999999999999</v>
      </c>
      <c r="AD1688" s="104">
        <f t="shared" si="478"/>
        <v>10.299185824195721</v>
      </c>
    </row>
    <row r="1689" spans="1:30" x14ac:dyDescent="0.2">
      <c r="A1689" s="101">
        <v>40403</v>
      </c>
      <c r="B1689" s="250" t="s">
        <v>189</v>
      </c>
      <c r="C1689" s="115">
        <v>0</v>
      </c>
      <c r="D1689" s="104">
        <f t="shared" si="465"/>
        <v>0</v>
      </c>
      <c r="E1689" s="115">
        <v>0</v>
      </c>
      <c r="F1689" s="104">
        <f t="shared" si="466"/>
        <v>0</v>
      </c>
      <c r="G1689" s="115">
        <v>0.64900000000000002</v>
      </c>
      <c r="H1689" s="104">
        <f t="shared" si="467"/>
        <v>1.9917078664788508</v>
      </c>
      <c r="I1689" s="115">
        <v>0</v>
      </c>
      <c r="J1689" s="104">
        <f t="shared" si="468"/>
        <v>0</v>
      </c>
      <c r="K1689" s="115">
        <v>0.503</v>
      </c>
      <c r="L1689" s="104">
        <f t="shared" si="469"/>
        <v>1.5436503187039474</v>
      </c>
      <c r="M1689" s="115">
        <v>1.3740000000000001</v>
      </c>
      <c r="N1689" s="104">
        <f t="shared" si="470"/>
        <v>4.2166511687857335</v>
      </c>
      <c r="O1689" s="115">
        <v>0</v>
      </c>
      <c r="P1689" s="104">
        <f t="shared" si="471"/>
        <v>0</v>
      </c>
      <c r="Q1689" s="115">
        <v>0</v>
      </c>
      <c r="R1689" s="104">
        <f t="shared" si="472"/>
        <v>0</v>
      </c>
      <c r="S1689" s="115">
        <v>0</v>
      </c>
      <c r="T1689" s="104">
        <f t="shared" si="473"/>
        <v>0</v>
      </c>
      <c r="U1689" s="115">
        <v>0</v>
      </c>
      <c r="V1689" s="104">
        <f t="shared" si="474"/>
        <v>0</v>
      </c>
      <c r="W1689" s="115">
        <v>0.34899999999999998</v>
      </c>
      <c r="X1689" s="104">
        <f t="shared" si="475"/>
        <v>1.0710416724208305</v>
      </c>
      <c r="Y1689" s="115">
        <v>0</v>
      </c>
      <c r="Z1689" s="104">
        <f t="shared" si="476"/>
        <v>0</v>
      </c>
      <c r="AA1689" s="115">
        <v>0</v>
      </c>
      <c r="AB1689" s="104">
        <f t="shared" si="477"/>
        <v>0</v>
      </c>
      <c r="AC1689" s="99">
        <f t="shared" si="464"/>
        <v>2.875</v>
      </c>
      <c r="AD1689" s="104">
        <f t="shared" si="478"/>
        <v>8.8230510263893613</v>
      </c>
    </row>
    <row r="1690" spans="1:30" x14ac:dyDescent="0.2">
      <c r="A1690" s="101">
        <v>40404</v>
      </c>
      <c r="B1690" s="250" t="s">
        <v>190</v>
      </c>
      <c r="C1690" s="115">
        <v>0</v>
      </c>
      <c r="D1690" s="104">
        <f t="shared" si="465"/>
        <v>0</v>
      </c>
      <c r="E1690" s="115">
        <v>0</v>
      </c>
      <c r="F1690" s="104">
        <f t="shared" si="466"/>
        <v>0</v>
      </c>
      <c r="G1690" s="115">
        <v>0.64900000000000002</v>
      </c>
      <c r="H1690" s="104">
        <f t="shared" si="467"/>
        <v>1.9917078664788508</v>
      </c>
      <c r="I1690" s="115">
        <v>0</v>
      </c>
      <c r="J1690" s="104">
        <f t="shared" si="468"/>
        <v>0</v>
      </c>
      <c r="K1690" s="115">
        <v>0.502</v>
      </c>
      <c r="L1690" s="104">
        <f t="shared" si="469"/>
        <v>1.5405814313904207</v>
      </c>
      <c r="M1690" s="115">
        <v>1.375</v>
      </c>
      <c r="N1690" s="104">
        <f t="shared" si="470"/>
        <v>4.21972005609926</v>
      </c>
      <c r="O1690" s="115">
        <v>0</v>
      </c>
      <c r="P1690" s="104">
        <f t="shared" si="471"/>
        <v>0</v>
      </c>
      <c r="Q1690" s="115">
        <v>0</v>
      </c>
      <c r="R1690" s="104">
        <f t="shared" si="472"/>
        <v>0</v>
      </c>
      <c r="S1690" s="115">
        <v>0</v>
      </c>
      <c r="T1690" s="104">
        <f t="shared" si="473"/>
        <v>0</v>
      </c>
      <c r="U1690" s="115">
        <v>0</v>
      </c>
      <c r="V1690" s="104">
        <f t="shared" si="474"/>
        <v>0</v>
      </c>
      <c r="W1690" s="115">
        <v>0</v>
      </c>
      <c r="X1690" s="104">
        <f t="shared" si="475"/>
        <v>0</v>
      </c>
      <c r="Y1690" s="115">
        <v>0</v>
      </c>
      <c r="Z1690" s="104">
        <f t="shared" si="476"/>
        <v>0</v>
      </c>
      <c r="AA1690" s="115">
        <v>0</v>
      </c>
      <c r="AB1690" s="104">
        <f t="shared" si="477"/>
        <v>0</v>
      </c>
      <c r="AC1690" s="99">
        <f t="shared" si="464"/>
        <v>2.5259999999999998</v>
      </c>
      <c r="AD1690" s="104">
        <f t="shared" si="478"/>
        <v>7.752009353968532</v>
      </c>
    </row>
    <row r="1691" spans="1:30" x14ac:dyDescent="0.2">
      <c r="A1691" s="101">
        <v>40405</v>
      </c>
      <c r="B1691" s="250" t="s">
        <v>191</v>
      </c>
      <c r="C1691" s="115">
        <v>0</v>
      </c>
      <c r="D1691" s="104">
        <f t="shared" si="465"/>
        <v>0</v>
      </c>
      <c r="E1691" s="115">
        <v>0</v>
      </c>
      <c r="F1691" s="104">
        <f t="shared" si="466"/>
        <v>0</v>
      </c>
      <c r="G1691" s="115">
        <v>0.64900000000000002</v>
      </c>
      <c r="H1691" s="104">
        <f t="shared" si="467"/>
        <v>1.9917078664788508</v>
      </c>
      <c r="I1691" s="115">
        <v>0</v>
      </c>
      <c r="J1691" s="104">
        <f t="shared" si="468"/>
        <v>0</v>
      </c>
      <c r="K1691" s="115">
        <v>0.503</v>
      </c>
      <c r="L1691" s="104">
        <f t="shared" si="469"/>
        <v>1.5436503187039474</v>
      </c>
      <c r="M1691" s="115">
        <v>1.373</v>
      </c>
      <c r="N1691" s="104">
        <f t="shared" si="470"/>
        <v>4.213582281472207</v>
      </c>
      <c r="O1691" s="115">
        <v>0</v>
      </c>
      <c r="P1691" s="104">
        <f t="shared" si="471"/>
        <v>0</v>
      </c>
      <c r="Q1691" s="115">
        <v>0</v>
      </c>
      <c r="R1691" s="104">
        <f t="shared" si="472"/>
        <v>0</v>
      </c>
      <c r="S1691" s="115">
        <v>0</v>
      </c>
      <c r="T1691" s="104">
        <f t="shared" si="473"/>
        <v>0</v>
      </c>
      <c r="U1691" s="115">
        <v>0</v>
      </c>
      <c r="V1691" s="104">
        <f t="shared" si="474"/>
        <v>0</v>
      </c>
      <c r="W1691" s="115">
        <v>0</v>
      </c>
      <c r="X1691" s="104">
        <f t="shared" si="475"/>
        <v>0</v>
      </c>
      <c r="Y1691" s="115">
        <v>0</v>
      </c>
      <c r="Z1691" s="104">
        <f t="shared" si="476"/>
        <v>0</v>
      </c>
      <c r="AA1691" s="115">
        <v>0</v>
      </c>
      <c r="AB1691" s="104">
        <f t="shared" si="477"/>
        <v>0</v>
      </c>
      <c r="AC1691" s="99">
        <f t="shared" si="464"/>
        <v>2.5250000000000004</v>
      </c>
      <c r="AD1691" s="104">
        <f t="shared" si="478"/>
        <v>7.7489404666550064</v>
      </c>
    </row>
    <row r="1692" spans="1:30" x14ac:dyDescent="0.2">
      <c r="A1692" s="101">
        <v>40406</v>
      </c>
      <c r="B1692" s="250" t="s">
        <v>192</v>
      </c>
      <c r="C1692" s="115">
        <v>0</v>
      </c>
      <c r="D1692" s="104">
        <f t="shared" si="465"/>
        <v>0</v>
      </c>
      <c r="E1692" s="115">
        <v>0</v>
      </c>
      <c r="F1692" s="104">
        <f t="shared" si="466"/>
        <v>0</v>
      </c>
      <c r="G1692" s="115">
        <v>0.64900000000000002</v>
      </c>
      <c r="H1692" s="104">
        <f t="shared" si="467"/>
        <v>1.9917078664788508</v>
      </c>
      <c r="I1692" s="115">
        <v>0</v>
      </c>
      <c r="J1692" s="104">
        <f t="shared" si="468"/>
        <v>0</v>
      </c>
      <c r="K1692" s="115">
        <v>0.50600000000000001</v>
      </c>
      <c r="L1692" s="104">
        <f t="shared" si="469"/>
        <v>1.5528569806445278</v>
      </c>
      <c r="M1692" s="115">
        <v>1.375</v>
      </c>
      <c r="N1692" s="104">
        <f t="shared" si="470"/>
        <v>4.21972005609926</v>
      </c>
      <c r="O1692" s="115">
        <v>0</v>
      </c>
      <c r="P1692" s="104">
        <f t="shared" si="471"/>
        <v>0</v>
      </c>
      <c r="Q1692" s="115">
        <v>0</v>
      </c>
      <c r="R1692" s="104">
        <f t="shared" si="472"/>
        <v>0</v>
      </c>
      <c r="S1692" s="115">
        <v>0</v>
      </c>
      <c r="T1692" s="104">
        <f t="shared" si="473"/>
        <v>0</v>
      </c>
      <c r="U1692" s="115">
        <v>0</v>
      </c>
      <c r="V1692" s="104">
        <f t="shared" si="474"/>
        <v>0</v>
      </c>
      <c r="W1692" s="115">
        <v>0</v>
      </c>
      <c r="X1692" s="104">
        <f t="shared" si="475"/>
        <v>0</v>
      </c>
      <c r="Y1692" s="115">
        <v>0</v>
      </c>
      <c r="Z1692" s="104">
        <f t="shared" si="476"/>
        <v>0</v>
      </c>
      <c r="AA1692" s="115">
        <v>0</v>
      </c>
      <c r="AB1692" s="104">
        <f t="shared" si="477"/>
        <v>0</v>
      </c>
      <c r="AC1692" s="99">
        <f t="shared" si="464"/>
        <v>2.5300000000000002</v>
      </c>
      <c r="AD1692" s="104">
        <f t="shared" si="478"/>
        <v>7.7642849032226398</v>
      </c>
    </row>
    <row r="1693" spans="1:30" x14ac:dyDescent="0.2">
      <c r="A1693" s="101">
        <v>40407</v>
      </c>
      <c r="B1693" s="250" t="s">
        <v>193</v>
      </c>
      <c r="C1693" s="115">
        <v>0</v>
      </c>
      <c r="D1693" s="104">
        <f t="shared" si="465"/>
        <v>0</v>
      </c>
      <c r="E1693" s="115">
        <v>0</v>
      </c>
      <c r="F1693" s="104">
        <f t="shared" si="466"/>
        <v>0</v>
      </c>
      <c r="G1693" s="115">
        <v>0.64900000000000002</v>
      </c>
      <c r="H1693" s="104">
        <f t="shared" si="467"/>
        <v>1.9917078664788508</v>
      </c>
      <c r="I1693" s="115">
        <v>0</v>
      </c>
      <c r="J1693" s="104">
        <f t="shared" si="468"/>
        <v>0</v>
      </c>
      <c r="K1693" s="115">
        <v>0.504</v>
      </c>
      <c r="L1693" s="104">
        <f t="shared" si="469"/>
        <v>1.5467192060174741</v>
      </c>
      <c r="M1693" s="115">
        <v>1.3720000000000001</v>
      </c>
      <c r="N1693" s="104">
        <f t="shared" si="470"/>
        <v>4.2105133941586796</v>
      </c>
      <c r="O1693" s="115">
        <v>0</v>
      </c>
      <c r="P1693" s="104">
        <f t="shared" si="471"/>
        <v>0</v>
      </c>
      <c r="Q1693" s="115">
        <v>0</v>
      </c>
      <c r="R1693" s="104">
        <f t="shared" si="472"/>
        <v>0</v>
      </c>
      <c r="S1693" s="115">
        <v>0</v>
      </c>
      <c r="T1693" s="104">
        <f t="shared" si="473"/>
        <v>0</v>
      </c>
      <c r="U1693" s="115">
        <v>0</v>
      </c>
      <c r="V1693" s="104">
        <f t="shared" si="474"/>
        <v>0</v>
      </c>
      <c r="W1693" s="115">
        <v>0</v>
      </c>
      <c r="X1693" s="104">
        <f t="shared" si="475"/>
        <v>0</v>
      </c>
      <c r="Y1693" s="115">
        <v>0</v>
      </c>
      <c r="Z1693" s="104">
        <f t="shared" si="476"/>
        <v>0</v>
      </c>
      <c r="AA1693" s="115">
        <v>0</v>
      </c>
      <c r="AB1693" s="104">
        <f t="shared" si="477"/>
        <v>0</v>
      </c>
      <c r="AC1693" s="99">
        <f t="shared" si="464"/>
        <v>2.5250000000000004</v>
      </c>
      <c r="AD1693" s="104">
        <f t="shared" si="478"/>
        <v>7.7489404666550064</v>
      </c>
    </row>
    <row r="1694" spans="1:30" x14ac:dyDescent="0.2">
      <c r="A1694" s="101">
        <v>40408</v>
      </c>
      <c r="B1694" s="250" t="s">
        <v>194</v>
      </c>
      <c r="C1694" s="115">
        <v>0</v>
      </c>
      <c r="D1694" s="104">
        <f t="shared" si="465"/>
        <v>0</v>
      </c>
      <c r="E1694" s="115">
        <v>0</v>
      </c>
      <c r="F1694" s="104">
        <f t="shared" si="466"/>
        <v>0</v>
      </c>
      <c r="G1694" s="115">
        <v>0.65</v>
      </c>
      <c r="H1694" s="104">
        <f t="shared" si="467"/>
        <v>1.9947767537923775</v>
      </c>
      <c r="I1694" s="115">
        <v>0</v>
      </c>
      <c r="J1694" s="104">
        <f t="shared" si="468"/>
        <v>0</v>
      </c>
      <c r="K1694" s="115">
        <v>0.502</v>
      </c>
      <c r="L1694" s="104">
        <f t="shared" si="469"/>
        <v>1.5405814313904207</v>
      </c>
      <c r="M1694" s="115">
        <v>1.375</v>
      </c>
      <c r="N1694" s="104">
        <f t="shared" si="470"/>
        <v>4.21972005609926</v>
      </c>
      <c r="O1694" s="115">
        <v>0</v>
      </c>
      <c r="P1694" s="104">
        <f t="shared" si="471"/>
        <v>0</v>
      </c>
      <c r="Q1694" s="115">
        <v>0</v>
      </c>
      <c r="R1694" s="104">
        <f t="shared" si="472"/>
        <v>0</v>
      </c>
      <c r="S1694" s="115">
        <v>0</v>
      </c>
      <c r="T1694" s="104">
        <f t="shared" si="473"/>
        <v>0</v>
      </c>
      <c r="U1694" s="115">
        <v>0</v>
      </c>
      <c r="V1694" s="104">
        <f t="shared" si="474"/>
        <v>0</v>
      </c>
      <c r="W1694" s="115">
        <v>0</v>
      </c>
      <c r="X1694" s="104">
        <f t="shared" si="475"/>
        <v>0</v>
      </c>
      <c r="Y1694" s="115">
        <v>0</v>
      </c>
      <c r="Z1694" s="104">
        <f t="shared" si="476"/>
        <v>0</v>
      </c>
      <c r="AA1694" s="115">
        <v>1E-3</v>
      </c>
      <c r="AB1694" s="104">
        <f t="shared" si="477"/>
        <v>3.0688873135267347E-3</v>
      </c>
      <c r="AC1694" s="99">
        <f t="shared" si="464"/>
        <v>2.528</v>
      </c>
      <c r="AD1694" s="104">
        <f t="shared" si="478"/>
        <v>7.758147128595585</v>
      </c>
    </row>
    <row r="1695" spans="1:30" x14ac:dyDescent="0.2">
      <c r="A1695" s="101">
        <v>40409</v>
      </c>
      <c r="B1695" s="250" t="s">
        <v>195</v>
      </c>
      <c r="C1695" s="115">
        <v>0</v>
      </c>
      <c r="D1695" s="104">
        <f t="shared" si="465"/>
        <v>0</v>
      </c>
      <c r="E1695" s="115">
        <v>0</v>
      </c>
      <c r="F1695" s="104">
        <f t="shared" si="466"/>
        <v>0</v>
      </c>
      <c r="G1695" s="115">
        <v>0.64900000000000002</v>
      </c>
      <c r="H1695" s="104">
        <f t="shared" si="467"/>
        <v>1.9917078664788508</v>
      </c>
      <c r="I1695" s="115">
        <v>0</v>
      </c>
      <c r="J1695" s="104">
        <f t="shared" si="468"/>
        <v>0</v>
      </c>
      <c r="K1695" s="115">
        <v>0.5</v>
      </c>
      <c r="L1695" s="104">
        <f t="shared" si="469"/>
        <v>1.5344436567633672</v>
      </c>
      <c r="M1695" s="115">
        <v>1.3740000000000001</v>
      </c>
      <c r="N1695" s="104">
        <f t="shared" si="470"/>
        <v>4.2166511687857335</v>
      </c>
      <c r="O1695" s="115">
        <v>0</v>
      </c>
      <c r="P1695" s="104">
        <f t="shared" si="471"/>
        <v>0</v>
      </c>
      <c r="Q1695" s="115">
        <v>0</v>
      </c>
      <c r="R1695" s="104">
        <f t="shared" si="472"/>
        <v>0</v>
      </c>
      <c r="S1695" s="115">
        <v>0</v>
      </c>
      <c r="T1695" s="104">
        <f t="shared" si="473"/>
        <v>0</v>
      </c>
      <c r="U1695" s="115">
        <v>0</v>
      </c>
      <c r="V1695" s="104">
        <f t="shared" si="474"/>
        <v>0</v>
      </c>
      <c r="W1695" s="115">
        <v>0.65300000000000002</v>
      </c>
      <c r="X1695" s="104">
        <f t="shared" si="475"/>
        <v>2.0039834157329577</v>
      </c>
      <c r="Y1695" s="115">
        <v>0</v>
      </c>
      <c r="Z1695" s="104">
        <f t="shared" si="476"/>
        <v>0</v>
      </c>
      <c r="AA1695" s="115">
        <v>0</v>
      </c>
      <c r="AB1695" s="104">
        <f t="shared" si="477"/>
        <v>0</v>
      </c>
      <c r="AC1695" s="99">
        <f t="shared" si="464"/>
        <v>3.1760000000000002</v>
      </c>
      <c r="AD1695" s="104">
        <f t="shared" si="478"/>
        <v>9.7467861077609097</v>
      </c>
    </row>
    <row r="1696" spans="1:30" x14ac:dyDescent="0.2">
      <c r="A1696" s="101">
        <v>40410</v>
      </c>
      <c r="B1696" s="250" t="s">
        <v>196</v>
      </c>
      <c r="C1696" s="115">
        <v>0</v>
      </c>
      <c r="D1696" s="104">
        <f t="shared" ref="D1696:D1727" si="479">C1696*1000000/325851</f>
        <v>0</v>
      </c>
      <c r="E1696" s="115">
        <v>0</v>
      </c>
      <c r="F1696" s="104">
        <f t="shared" ref="F1696:F1727" si="480">E1696*1000000/325851</f>
        <v>0</v>
      </c>
      <c r="G1696" s="115">
        <v>0.64900000000000002</v>
      </c>
      <c r="H1696" s="104">
        <f t="shared" si="467"/>
        <v>1.9917078664788508</v>
      </c>
      <c r="I1696" s="115">
        <v>0</v>
      </c>
      <c r="J1696" s="104">
        <f t="shared" si="468"/>
        <v>0</v>
      </c>
      <c r="K1696" s="115">
        <v>0.501</v>
      </c>
      <c r="L1696" s="104">
        <f t="shared" si="469"/>
        <v>1.537512544076894</v>
      </c>
      <c r="M1696" s="115">
        <v>1.373</v>
      </c>
      <c r="N1696" s="104">
        <f t="shared" si="470"/>
        <v>4.213582281472207</v>
      </c>
      <c r="O1696" s="115">
        <v>0</v>
      </c>
      <c r="P1696" s="104">
        <f t="shared" si="471"/>
        <v>0</v>
      </c>
      <c r="Q1696" s="115">
        <v>0</v>
      </c>
      <c r="R1696" s="104">
        <f t="shared" si="472"/>
        <v>0</v>
      </c>
      <c r="S1696" s="115">
        <v>0</v>
      </c>
      <c r="T1696" s="104">
        <f t="shared" si="473"/>
        <v>0</v>
      </c>
      <c r="U1696" s="115">
        <v>0</v>
      </c>
      <c r="V1696" s="104">
        <f t="shared" si="474"/>
        <v>0</v>
      </c>
      <c r="W1696" s="115">
        <v>1.202</v>
      </c>
      <c r="X1696" s="104">
        <f t="shared" si="475"/>
        <v>3.6888025508591351</v>
      </c>
      <c r="Y1696" s="115">
        <v>0</v>
      </c>
      <c r="Z1696" s="104">
        <f t="shared" si="476"/>
        <v>0</v>
      </c>
      <c r="AA1696" s="115">
        <v>0</v>
      </c>
      <c r="AB1696" s="104">
        <f t="shared" si="477"/>
        <v>0</v>
      </c>
      <c r="AC1696" s="99">
        <f t="shared" ref="AC1696:AC1756" si="481">C1696+E1696+G1696+I1696+K1696+M1696+O1696+Q1696+S1696+U1696+W1696+Y1696+AA1696</f>
        <v>3.7249999999999996</v>
      </c>
      <c r="AD1696" s="104">
        <f t="shared" si="478"/>
        <v>11.431605242887086</v>
      </c>
    </row>
    <row r="1697" spans="1:30" x14ac:dyDescent="0.2">
      <c r="A1697" s="101">
        <v>40411</v>
      </c>
      <c r="B1697" s="250" t="s">
        <v>197</v>
      </c>
      <c r="C1697" s="115">
        <v>0</v>
      </c>
      <c r="D1697" s="104">
        <f t="shared" si="479"/>
        <v>0</v>
      </c>
      <c r="E1697" s="115">
        <v>0</v>
      </c>
      <c r="F1697" s="104">
        <f t="shared" si="480"/>
        <v>0</v>
      </c>
      <c r="G1697" s="115">
        <v>0.64900000000000002</v>
      </c>
      <c r="H1697" s="104">
        <f t="shared" si="467"/>
        <v>1.9917078664788508</v>
      </c>
      <c r="I1697" s="115">
        <v>0</v>
      </c>
      <c r="J1697" s="104">
        <f t="shared" si="468"/>
        <v>0</v>
      </c>
      <c r="K1697" s="115">
        <v>0.503</v>
      </c>
      <c r="L1697" s="104">
        <f t="shared" si="469"/>
        <v>1.5436503187039474</v>
      </c>
      <c r="M1697" s="115">
        <v>1.373</v>
      </c>
      <c r="N1697" s="104">
        <f t="shared" si="470"/>
        <v>4.213582281472207</v>
      </c>
      <c r="O1697" s="115">
        <v>0</v>
      </c>
      <c r="P1697" s="104">
        <f t="shared" si="471"/>
        <v>0</v>
      </c>
      <c r="Q1697" s="115">
        <v>0</v>
      </c>
      <c r="R1697" s="104">
        <f t="shared" si="472"/>
        <v>0</v>
      </c>
      <c r="S1697" s="115">
        <v>0</v>
      </c>
      <c r="T1697" s="104">
        <f t="shared" si="473"/>
        <v>0</v>
      </c>
      <c r="U1697" s="115">
        <v>0</v>
      </c>
      <c r="V1697" s="104">
        <f t="shared" si="474"/>
        <v>0</v>
      </c>
      <c r="W1697" s="115">
        <v>1.198</v>
      </c>
      <c r="X1697" s="104">
        <f t="shared" si="475"/>
        <v>3.6765270016050282</v>
      </c>
      <c r="Y1697" s="115">
        <v>0</v>
      </c>
      <c r="Z1697" s="104">
        <f t="shared" si="476"/>
        <v>0</v>
      </c>
      <c r="AA1697" s="115">
        <v>0</v>
      </c>
      <c r="AB1697" s="104">
        <f t="shared" si="477"/>
        <v>0</v>
      </c>
      <c r="AC1697" s="99">
        <f t="shared" si="481"/>
        <v>3.7230000000000003</v>
      </c>
      <c r="AD1697" s="104">
        <f t="shared" si="478"/>
        <v>11.425467468260035</v>
      </c>
    </row>
    <row r="1698" spans="1:30" x14ac:dyDescent="0.2">
      <c r="A1698" s="101">
        <v>40412</v>
      </c>
      <c r="B1698" s="250" t="s">
        <v>198</v>
      </c>
      <c r="C1698" s="115">
        <v>0</v>
      </c>
      <c r="D1698" s="104">
        <f t="shared" si="479"/>
        <v>0</v>
      </c>
      <c r="E1698" s="115">
        <v>0</v>
      </c>
      <c r="F1698" s="104">
        <f t="shared" si="480"/>
        <v>0</v>
      </c>
      <c r="G1698" s="115">
        <v>0.65</v>
      </c>
      <c r="H1698" s="104">
        <f t="shared" si="467"/>
        <v>1.9947767537923775</v>
      </c>
      <c r="I1698" s="115">
        <v>0</v>
      </c>
      <c r="J1698" s="104">
        <f t="shared" si="468"/>
        <v>0</v>
      </c>
      <c r="K1698" s="115">
        <v>0.502</v>
      </c>
      <c r="L1698" s="104">
        <f t="shared" si="469"/>
        <v>1.5405814313904207</v>
      </c>
      <c r="M1698" s="115">
        <v>1.3740000000000001</v>
      </c>
      <c r="N1698" s="104">
        <f t="shared" si="470"/>
        <v>4.2166511687857335</v>
      </c>
      <c r="O1698" s="115">
        <v>0</v>
      </c>
      <c r="P1698" s="104">
        <f t="shared" si="471"/>
        <v>0</v>
      </c>
      <c r="Q1698" s="115">
        <v>0</v>
      </c>
      <c r="R1698" s="104">
        <f t="shared" si="472"/>
        <v>0</v>
      </c>
      <c r="S1698" s="115">
        <v>0</v>
      </c>
      <c r="T1698" s="104">
        <f t="shared" si="473"/>
        <v>0</v>
      </c>
      <c r="U1698" s="115">
        <v>0</v>
      </c>
      <c r="V1698" s="104">
        <f t="shared" si="474"/>
        <v>0</v>
      </c>
      <c r="W1698" s="115">
        <v>1.196</v>
      </c>
      <c r="X1698" s="104">
        <f t="shared" si="475"/>
        <v>3.6703892269779748</v>
      </c>
      <c r="Y1698" s="115">
        <v>0</v>
      </c>
      <c r="Z1698" s="104">
        <f t="shared" si="476"/>
        <v>0</v>
      </c>
      <c r="AA1698" s="115">
        <v>0</v>
      </c>
      <c r="AB1698" s="104">
        <f t="shared" si="477"/>
        <v>0</v>
      </c>
      <c r="AC1698" s="99">
        <f t="shared" si="481"/>
        <v>3.7220000000000004</v>
      </c>
      <c r="AD1698" s="104">
        <f t="shared" si="478"/>
        <v>11.422398580946508</v>
      </c>
    </row>
    <row r="1699" spans="1:30" x14ac:dyDescent="0.2">
      <c r="A1699" s="101">
        <v>40413</v>
      </c>
      <c r="B1699" s="250" t="s">
        <v>199</v>
      </c>
      <c r="C1699" s="115">
        <v>1.089</v>
      </c>
      <c r="D1699" s="104">
        <f t="shared" si="479"/>
        <v>3.3420182844306141</v>
      </c>
      <c r="E1699" s="115">
        <v>0</v>
      </c>
      <c r="F1699" s="104">
        <f t="shared" si="480"/>
        <v>0</v>
      </c>
      <c r="G1699" s="115">
        <v>0.247</v>
      </c>
      <c r="H1699" s="104">
        <f t="shared" si="467"/>
        <v>0.75801516644110345</v>
      </c>
      <c r="I1699" s="115">
        <v>0</v>
      </c>
      <c r="J1699" s="104">
        <f t="shared" si="468"/>
        <v>0</v>
      </c>
      <c r="K1699" s="115">
        <v>0.23499999999999999</v>
      </c>
      <c r="L1699" s="104">
        <f t="shared" si="469"/>
        <v>0.72118851867878264</v>
      </c>
      <c r="M1699" s="115">
        <v>1.3280000000000001</v>
      </c>
      <c r="N1699" s="104">
        <f t="shared" si="470"/>
        <v>4.0754823523635038</v>
      </c>
      <c r="O1699" s="115">
        <v>0</v>
      </c>
      <c r="P1699" s="104">
        <f t="shared" si="471"/>
        <v>0</v>
      </c>
      <c r="Q1699" s="115">
        <v>0</v>
      </c>
      <c r="R1699" s="104">
        <f t="shared" si="472"/>
        <v>0</v>
      </c>
      <c r="S1699" s="115">
        <v>0</v>
      </c>
      <c r="T1699" s="104">
        <f t="shared" si="473"/>
        <v>0</v>
      </c>
      <c r="U1699" s="115">
        <v>0</v>
      </c>
      <c r="V1699" s="104">
        <f t="shared" si="474"/>
        <v>0</v>
      </c>
      <c r="W1699" s="115">
        <v>0.61799999999999999</v>
      </c>
      <c r="X1699" s="104">
        <f t="shared" si="475"/>
        <v>1.8965723597595221</v>
      </c>
      <c r="Y1699" s="115">
        <v>0</v>
      </c>
      <c r="Z1699" s="104">
        <f t="shared" si="476"/>
        <v>0</v>
      </c>
      <c r="AA1699" s="115">
        <v>0</v>
      </c>
      <c r="AB1699" s="104">
        <f t="shared" si="477"/>
        <v>0</v>
      </c>
      <c r="AC1699" s="99">
        <f t="shared" si="481"/>
        <v>3.5169999999999999</v>
      </c>
      <c r="AD1699" s="104">
        <f t="shared" si="478"/>
        <v>10.793276681673525</v>
      </c>
    </row>
    <row r="1700" spans="1:30" x14ac:dyDescent="0.2">
      <c r="A1700" s="101">
        <v>40414</v>
      </c>
      <c r="B1700" s="250" t="s">
        <v>200</v>
      </c>
      <c r="C1700" s="115">
        <v>0.747</v>
      </c>
      <c r="D1700" s="104">
        <f t="shared" si="479"/>
        <v>2.2924588232044707</v>
      </c>
      <c r="E1700" s="115">
        <v>0</v>
      </c>
      <c r="F1700" s="104">
        <f t="shared" si="480"/>
        <v>0</v>
      </c>
      <c r="G1700" s="115">
        <v>0.373</v>
      </c>
      <c r="H1700" s="104">
        <f t="shared" si="467"/>
        <v>1.1446949679454721</v>
      </c>
      <c r="I1700" s="115">
        <v>0</v>
      </c>
      <c r="J1700" s="104">
        <f t="shared" si="468"/>
        <v>0</v>
      </c>
      <c r="K1700" s="115">
        <v>0.29799999999999999</v>
      </c>
      <c r="L1700" s="104">
        <f t="shared" si="469"/>
        <v>0.91452841943096697</v>
      </c>
      <c r="M1700" s="115">
        <v>1.39</v>
      </c>
      <c r="N1700" s="104">
        <f t="shared" si="470"/>
        <v>4.2657533658021611</v>
      </c>
      <c r="O1700" s="115">
        <v>0</v>
      </c>
      <c r="P1700" s="104">
        <f t="shared" si="471"/>
        <v>0</v>
      </c>
      <c r="Q1700" s="115">
        <v>0</v>
      </c>
      <c r="R1700" s="104">
        <f t="shared" si="472"/>
        <v>0</v>
      </c>
      <c r="S1700" s="115">
        <v>0</v>
      </c>
      <c r="T1700" s="104">
        <f t="shared" si="473"/>
        <v>0</v>
      </c>
      <c r="U1700" s="115">
        <v>0</v>
      </c>
      <c r="V1700" s="104">
        <f t="shared" si="474"/>
        <v>0</v>
      </c>
      <c r="W1700" s="115">
        <v>0</v>
      </c>
      <c r="X1700" s="104">
        <f t="shared" si="475"/>
        <v>0</v>
      </c>
      <c r="Y1700" s="115">
        <v>0</v>
      </c>
      <c r="Z1700" s="104">
        <f t="shared" si="476"/>
        <v>0</v>
      </c>
      <c r="AA1700" s="115">
        <v>0</v>
      </c>
      <c r="AB1700" s="104">
        <f t="shared" si="477"/>
        <v>0</v>
      </c>
      <c r="AC1700" s="99">
        <f t="shared" si="481"/>
        <v>2.8079999999999998</v>
      </c>
      <c r="AD1700" s="104">
        <f t="shared" si="478"/>
        <v>8.6174355763830714</v>
      </c>
    </row>
    <row r="1701" spans="1:30" x14ac:dyDescent="0.2">
      <c r="A1701" s="101">
        <v>40415</v>
      </c>
      <c r="B1701" s="250" t="s">
        <v>201</v>
      </c>
      <c r="C1701" s="115">
        <v>0</v>
      </c>
      <c r="D1701" s="104">
        <f t="shared" si="479"/>
        <v>0</v>
      </c>
      <c r="E1701" s="115">
        <v>0</v>
      </c>
      <c r="F1701" s="104">
        <f t="shared" si="480"/>
        <v>0</v>
      </c>
      <c r="G1701" s="115">
        <v>0.65800000000000003</v>
      </c>
      <c r="H1701" s="104">
        <f t="shared" si="467"/>
        <v>2.0193278523005915</v>
      </c>
      <c r="I1701" s="115">
        <v>0</v>
      </c>
      <c r="J1701" s="104">
        <f t="shared" si="468"/>
        <v>0</v>
      </c>
      <c r="K1701" s="115">
        <v>0.51600000000000001</v>
      </c>
      <c r="L1701" s="104">
        <f t="shared" si="469"/>
        <v>1.5835458537797951</v>
      </c>
      <c r="M1701" s="115">
        <v>1.3879999999999999</v>
      </c>
      <c r="N1701" s="104">
        <f t="shared" si="470"/>
        <v>4.2596155911751072</v>
      </c>
      <c r="O1701" s="115">
        <v>0</v>
      </c>
      <c r="P1701" s="104">
        <f t="shared" si="471"/>
        <v>0</v>
      </c>
      <c r="Q1701" s="115">
        <v>0</v>
      </c>
      <c r="R1701" s="104">
        <f t="shared" si="472"/>
        <v>0</v>
      </c>
      <c r="S1701" s="115">
        <v>0</v>
      </c>
      <c r="T1701" s="104">
        <f t="shared" si="473"/>
        <v>0</v>
      </c>
      <c r="U1701" s="115">
        <v>0</v>
      </c>
      <c r="V1701" s="104">
        <f t="shared" si="474"/>
        <v>0</v>
      </c>
      <c r="W1701" s="115">
        <v>0</v>
      </c>
      <c r="X1701" s="104">
        <f t="shared" si="475"/>
        <v>0</v>
      </c>
      <c r="Y1701" s="115">
        <v>0</v>
      </c>
      <c r="Z1701" s="104">
        <f t="shared" si="476"/>
        <v>0</v>
      </c>
      <c r="AA1701" s="115">
        <v>0</v>
      </c>
      <c r="AB1701" s="104">
        <f t="shared" si="477"/>
        <v>0</v>
      </c>
      <c r="AC1701" s="99">
        <f t="shared" si="481"/>
        <v>2.5619999999999998</v>
      </c>
      <c r="AD1701" s="104">
        <f t="shared" si="478"/>
        <v>7.8624892972554941</v>
      </c>
    </row>
    <row r="1702" spans="1:30" x14ac:dyDescent="0.2">
      <c r="A1702" s="101">
        <v>40416</v>
      </c>
      <c r="B1702" s="250" t="s">
        <v>202</v>
      </c>
      <c r="C1702" s="115">
        <v>0</v>
      </c>
      <c r="D1702" s="104">
        <f t="shared" si="479"/>
        <v>0</v>
      </c>
      <c r="E1702" s="115">
        <v>0</v>
      </c>
      <c r="F1702" s="104">
        <f t="shared" si="480"/>
        <v>0</v>
      </c>
      <c r="G1702" s="115">
        <v>0.65500000000000003</v>
      </c>
      <c r="H1702" s="104">
        <f t="shared" si="467"/>
        <v>2.0101211903600111</v>
      </c>
      <c r="I1702" s="115">
        <v>0</v>
      </c>
      <c r="J1702" s="104">
        <f t="shared" si="468"/>
        <v>0</v>
      </c>
      <c r="K1702" s="115">
        <v>0.50900000000000001</v>
      </c>
      <c r="L1702" s="104">
        <f t="shared" si="469"/>
        <v>1.562063642585108</v>
      </c>
      <c r="M1702" s="115">
        <v>1.3819999999999999</v>
      </c>
      <c r="N1702" s="104">
        <f t="shared" si="470"/>
        <v>4.2412022672939473</v>
      </c>
      <c r="O1702" s="115">
        <v>0</v>
      </c>
      <c r="P1702" s="104">
        <f t="shared" si="471"/>
        <v>0</v>
      </c>
      <c r="Q1702" s="115">
        <v>0</v>
      </c>
      <c r="R1702" s="104">
        <f t="shared" si="472"/>
        <v>0</v>
      </c>
      <c r="S1702" s="115">
        <v>0</v>
      </c>
      <c r="T1702" s="104">
        <f t="shared" si="473"/>
        <v>0</v>
      </c>
      <c r="U1702" s="115">
        <v>0</v>
      </c>
      <c r="V1702" s="104">
        <f t="shared" si="474"/>
        <v>0</v>
      </c>
      <c r="W1702" s="115">
        <v>0</v>
      </c>
      <c r="X1702" s="104">
        <f t="shared" si="475"/>
        <v>0</v>
      </c>
      <c r="Y1702" s="115">
        <v>0</v>
      </c>
      <c r="Z1702" s="104">
        <f t="shared" si="476"/>
        <v>0</v>
      </c>
      <c r="AA1702" s="115">
        <v>0</v>
      </c>
      <c r="AB1702" s="104">
        <f t="shared" si="477"/>
        <v>0</v>
      </c>
      <c r="AC1702" s="99">
        <f t="shared" si="481"/>
        <v>2.5460000000000003</v>
      </c>
      <c r="AD1702" s="104">
        <f t="shared" si="478"/>
        <v>7.8133871002390674</v>
      </c>
    </row>
    <row r="1703" spans="1:30" x14ac:dyDescent="0.2">
      <c r="A1703" s="101">
        <v>40417</v>
      </c>
      <c r="B1703" s="250" t="s">
        <v>203</v>
      </c>
      <c r="C1703" s="115">
        <v>0</v>
      </c>
      <c r="D1703" s="104">
        <f t="shared" si="479"/>
        <v>0</v>
      </c>
      <c r="E1703" s="115">
        <v>0</v>
      </c>
      <c r="F1703" s="104">
        <f t="shared" si="480"/>
        <v>0</v>
      </c>
      <c r="G1703" s="115">
        <v>0.65400000000000003</v>
      </c>
      <c r="H1703" s="104">
        <f t="shared" si="467"/>
        <v>2.0070523030464846</v>
      </c>
      <c r="I1703" s="115">
        <v>0</v>
      </c>
      <c r="J1703" s="104">
        <f t="shared" si="468"/>
        <v>0</v>
      </c>
      <c r="K1703" s="115">
        <v>0.50800000000000001</v>
      </c>
      <c r="L1703" s="104">
        <f t="shared" si="469"/>
        <v>1.5589947552715813</v>
      </c>
      <c r="M1703" s="115">
        <v>1.3819999999999999</v>
      </c>
      <c r="N1703" s="104">
        <f t="shared" si="470"/>
        <v>4.2412022672939473</v>
      </c>
      <c r="O1703" s="115">
        <v>0</v>
      </c>
      <c r="P1703" s="104">
        <f t="shared" si="471"/>
        <v>0</v>
      </c>
      <c r="Q1703" s="115">
        <v>0</v>
      </c>
      <c r="R1703" s="104">
        <f t="shared" si="472"/>
        <v>0</v>
      </c>
      <c r="S1703" s="115">
        <v>0</v>
      </c>
      <c r="T1703" s="104">
        <f t="shared" si="473"/>
        <v>0</v>
      </c>
      <c r="U1703" s="115">
        <v>0</v>
      </c>
      <c r="V1703" s="104">
        <f t="shared" si="474"/>
        <v>0</v>
      </c>
      <c r="W1703" s="115">
        <v>0.79500000000000004</v>
      </c>
      <c r="X1703" s="104">
        <f t="shared" si="475"/>
        <v>2.4397654142537539</v>
      </c>
      <c r="Y1703" s="115">
        <v>0</v>
      </c>
      <c r="Z1703" s="104">
        <f t="shared" si="476"/>
        <v>0</v>
      </c>
      <c r="AA1703" s="115">
        <v>0</v>
      </c>
      <c r="AB1703" s="104">
        <f t="shared" si="477"/>
        <v>0</v>
      </c>
      <c r="AC1703" s="99">
        <f t="shared" si="481"/>
        <v>3.3389999999999995</v>
      </c>
      <c r="AD1703" s="104">
        <f t="shared" si="478"/>
        <v>10.247014739865765</v>
      </c>
    </row>
    <row r="1704" spans="1:30" x14ac:dyDescent="0.2">
      <c r="A1704" s="101">
        <v>40418</v>
      </c>
      <c r="B1704" s="250" t="s">
        <v>204</v>
      </c>
      <c r="C1704" s="115">
        <v>0</v>
      </c>
      <c r="D1704" s="104">
        <f t="shared" si="479"/>
        <v>0</v>
      </c>
      <c r="E1704" s="115">
        <v>0</v>
      </c>
      <c r="F1704" s="104">
        <f t="shared" si="480"/>
        <v>0</v>
      </c>
      <c r="G1704" s="115">
        <v>0.65400000000000003</v>
      </c>
      <c r="H1704" s="104">
        <f t="shared" si="467"/>
        <v>2.0070523030464846</v>
      </c>
      <c r="I1704" s="115">
        <v>0</v>
      </c>
      <c r="J1704" s="104">
        <f t="shared" si="468"/>
        <v>0</v>
      </c>
      <c r="K1704" s="115">
        <v>0.50700000000000001</v>
      </c>
      <c r="L1704" s="104">
        <f t="shared" si="469"/>
        <v>1.5559258679580545</v>
      </c>
      <c r="M1704" s="115">
        <v>1.379</v>
      </c>
      <c r="N1704" s="104">
        <f t="shared" si="470"/>
        <v>4.2319956053533669</v>
      </c>
      <c r="O1704" s="115">
        <v>0</v>
      </c>
      <c r="P1704" s="104">
        <f t="shared" si="471"/>
        <v>0</v>
      </c>
      <c r="Q1704" s="115">
        <v>0</v>
      </c>
      <c r="R1704" s="104">
        <f t="shared" si="472"/>
        <v>0</v>
      </c>
      <c r="S1704" s="115">
        <v>0</v>
      </c>
      <c r="T1704" s="104">
        <f t="shared" si="473"/>
        <v>0</v>
      </c>
      <c r="U1704" s="115">
        <v>0</v>
      </c>
      <c r="V1704" s="104">
        <f t="shared" si="474"/>
        <v>0</v>
      </c>
      <c r="W1704" s="115">
        <v>1.1970000000000001</v>
      </c>
      <c r="X1704" s="104">
        <f t="shared" si="475"/>
        <v>3.6734581142915013</v>
      </c>
      <c r="Y1704" s="115">
        <v>0</v>
      </c>
      <c r="Z1704" s="104">
        <f t="shared" si="476"/>
        <v>0</v>
      </c>
      <c r="AA1704" s="115">
        <v>0</v>
      </c>
      <c r="AB1704" s="104">
        <f t="shared" si="477"/>
        <v>0</v>
      </c>
      <c r="AC1704" s="99">
        <f t="shared" si="481"/>
        <v>3.7370000000000001</v>
      </c>
      <c r="AD1704" s="104">
        <f t="shared" si="478"/>
        <v>11.468431890649407</v>
      </c>
    </row>
    <row r="1705" spans="1:30" x14ac:dyDescent="0.2">
      <c r="A1705" s="101">
        <v>40419</v>
      </c>
      <c r="B1705" s="250" t="s">
        <v>205</v>
      </c>
      <c r="C1705" s="115">
        <v>0</v>
      </c>
      <c r="D1705" s="104">
        <f t="shared" si="479"/>
        <v>0</v>
      </c>
      <c r="E1705" s="115">
        <v>0</v>
      </c>
      <c r="F1705" s="104">
        <f t="shared" si="480"/>
        <v>0</v>
      </c>
      <c r="G1705" s="115">
        <v>0.65200000000000002</v>
      </c>
      <c r="H1705" s="104">
        <f t="shared" si="467"/>
        <v>2.0009145284194312</v>
      </c>
      <c r="I1705" s="115">
        <v>0</v>
      </c>
      <c r="J1705" s="104">
        <f t="shared" si="468"/>
        <v>0</v>
      </c>
      <c r="K1705" s="115">
        <v>0.50700000000000001</v>
      </c>
      <c r="L1705" s="104">
        <f t="shared" si="469"/>
        <v>1.5559258679580545</v>
      </c>
      <c r="M1705" s="115">
        <v>1.3779999999999999</v>
      </c>
      <c r="N1705" s="104">
        <f t="shared" si="470"/>
        <v>4.2289267180398404</v>
      </c>
      <c r="O1705" s="115">
        <v>0</v>
      </c>
      <c r="P1705" s="104">
        <f t="shared" si="471"/>
        <v>0</v>
      </c>
      <c r="Q1705" s="115">
        <v>0</v>
      </c>
      <c r="R1705" s="104">
        <f t="shared" si="472"/>
        <v>0</v>
      </c>
      <c r="S1705" s="115">
        <v>0</v>
      </c>
      <c r="T1705" s="104">
        <f t="shared" si="473"/>
        <v>0</v>
      </c>
      <c r="U1705" s="115">
        <v>0</v>
      </c>
      <c r="V1705" s="104">
        <f t="shared" si="474"/>
        <v>0</v>
      </c>
      <c r="W1705" s="115">
        <v>0.189</v>
      </c>
      <c r="X1705" s="104">
        <f t="shared" si="475"/>
        <v>0.58001970225655286</v>
      </c>
      <c r="Y1705" s="115">
        <v>0</v>
      </c>
      <c r="Z1705" s="104">
        <f t="shared" si="476"/>
        <v>0</v>
      </c>
      <c r="AA1705" s="115">
        <v>0</v>
      </c>
      <c r="AB1705" s="104">
        <f t="shared" si="477"/>
        <v>0</v>
      </c>
      <c r="AC1705" s="99">
        <f t="shared" si="481"/>
        <v>2.726</v>
      </c>
      <c r="AD1705" s="104">
        <f t="shared" si="478"/>
        <v>8.3657868166738787</v>
      </c>
    </row>
    <row r="1706" spans="1:30" x14ac:dyDescent="0.2">
      <c r="A1706" s="101">
        <v>40420</v>
      </c>
      <c r="B1706" s="250" t="s">
        <v>237</v>
      </c>
      <c r="C1706" s="115">
        <v>0</v>
      </c>
      <c r="D1706" s="104">
        <f t="shared" si="479"/>
        <v>0</v>
      </c>
      <c r="E1706" s="115">
        <v>0</v>
      </c>
      <c r="F1706" s="104">
        <f t="shared" si="480"/>
        <v>0</v>
      </c>
      <c r="G1706" s="115">
        <v>0.65200000000000002</v>
      </c>
      <c r="H1706" s="104">
        <f t="shared" si="467"/>
        <v>2.0009145284194312</v>
      </c>
      <c r="I1706" s="115">
        <v>0</v>
      </c>
      <c r="J1706" s="104">
        <f t="shared" si="468"/>
        <v>0</v>
      </c>
      <c r="K1706" s="115">
        <v>0.19400000000000001</v>
      </c>
      <c r="L1706" s="104">
        <f t="shared" si="469"/>
        <v>0.59536413882418648</v>
      </c>
      <c r="M1706" s="115">
        <v>1.38</v>
      </c>
      <c r="N1706" s="104">
        <f t="shared" si="470"/>
        <v>4.2350644926668934</v>
      </c>
      <c r="O1706" s="115">
        <v>0</v>
      </c>
      <c r="P1706" s="104">
        <f t="shared" si="471"/>
        <v>0</v>
      </c>
      <c r="Q1706" s="115">
        <v>0</v>
      </c>
      <c r="R1706" s="104">
        <f t="shared" si="472"/>
        <v>0</v>
      </c>
      <c r="S1706" s="115">
        <v>0</v>
      </c>
      <c r="T1706" s="104">
        <f t="shared" si="473"/>
        <v>0</v>
      </c>
      <c r="U1706" s="115">
        <v>0</v>
      </c>
      <c r="V1706" s="104">
        <f t="shared" si="474"/>
        <v>0</v>
      </c>
      <c r="W1706" s="115">
        <v>0.75900000000000001</v>
      </c>
      <c r="X1706" s="104">
        <f t="shared" si="475"/>
        <v>2.3292854709667914</v>
      </c>
      <c r="Y1706" s="115">
        <v>0</v>
      </c>
      <c r="Z1706" s="104">
        <f t="shared" si="476"/>
        <v>0</v>
      </c>
      <c r="AA1706" s="115">
        <v>0</v>
      </c>
      <c r="AB1706" s="104">
        <f t="shared" si="477"/>
        <v>0</v>
      </c>
      <c r="AC1706" s="99">
        <f t="shared" si="481"/>
        <v>2.9849999999999999</v>
      </c>
      <c r="AD1706" s="104">
        <f t="shared" si="478"/>
        <v>9.1606286308773033</v>
      </c>
    </row>
    <row r="1707" spans="1:30" x14ac:dyDescent="0.2">
      <c r="A1707" s="101">
        <v>40421</v>
      </c>
      <c r="B1707" s="250" t="s">
        <v>238</v>
      </c>
      <c r="C1707" s="115">
        <v>0</v>
      </c>
      <c r="D1707" s="104">
        <f t="shared" si="479"/>
        <v>0</v>
      </c>
      <c r="E1707" s="115">
        <v>0</v>
      </c>
      <c r="F1707" s="104">
        <f t="shared" si="480"/>
        <v>0</v>
      </c>
      <c r="G1707" s="115">
        <v>0.65200000000000002</v>
      </c>
      <c r="H1707" s="104">
        <f t="shared" si="467"/>
        <v>2.0009145284194312</v>
      </c>
      <c r="I1707" s="115">
        <v>0</v>
      </c>
      <c r="J1707" s="104">
        <f t="shared" si="468"/>
        <v>0</v>
      </c>
      <c r="K1707" s="115">
        <v>0</v>
      </c>
      <c r="L1707" s="104">
        <f t="shared" si="469"/>
        <v>0</v>
      </c>
      <c r="M1707" s="115">
        <v>1.393</v>
      </c>
      <c r="N1707" s="104">
        <f t="shared" si="470"/>
        <v>4.2749600277427415</v>
      </c>
      <c r="O1707" s="115">
        <v>0</v>
      </c>
      <c r="P1707" s="104">
        <f t="shared" si="471"/>
        <v>0</v>
      </c>
      <c r="Q1707" s="115">
        <v>0</v>
      </c>
      <c r="R1707" s="104">
        <f t="shared" si="472"/>
        <v>0</v>
      </c>
      <c r="S1707" s="115">
        <v>0</v>
      </c>
      <c r="T1707" s="104">
        <f t="shared" si="473"/>
        <v>0</v>
      </c>
      <c r="U1707" s="115">
        <v>0.219</v>
      </c>
      <c r="V1707" s="104">
        <f t="shared" si="474"/>
        <v>0.67208632166235494</v>
      </c>
      <c r="W1707" s="115">
        <v>0.19500000000000001</v>
      </c>
      <c r="X1707" s="104">
        <f t="shared" si="475"/>
        <v>0.59843302613771321</v>
      </c>
      <c r="Y1707" s="115">
        <v>0</v>
      </c>
      <c r="Z1707" s="104">
        <f t="shared" si="476"/>
        <v>0</v>
      </c>
      <c r="AA1707" s="115">
        <v>0</v>
      </c>
      <c r="AB1707" s="104">
        <f t="shared" si="477"/>
        <v>0</v>
      </c>
      <c r="AC1707" s="99">
        <f t="shared" si="481"/>
        <v>2.4589999999999996</v>
      </c>
      <c r="AD1707" s="104">
        <f t="shared" si="478"/>
        <v>7.5463939039622394</v>
      </c>
    </row>
    <row r="1708" spans="1:30" x14ac:dyDescent="0.2">
      <c r="A1708" s="101">
        <v>40422</v>
      </c>
      <c r="B1708" s="250" t="s">
        <v>54</v>
      </c>
      <c r="C1708" s="115">
        <v>0</v>
      </c>
      <c r="D1708" s="104">
        <f t="shared" si="479"/>
        <v>0</v>
      </c>
      <c r="E1708" s="115">
        <v>0</v>
      </c>
      <c r="F1708" s="104">
        <f t="shared" si="480"/>
        <v>0</v>
      </c>
      <c r="G1708" s="115">
        <v>0.65300000000000002</v>
      </c>
      <c r="H1708" s="104">
        <f t="shared" si="467"/>
        <v>2.0039834157329577</v>
      </c>
      <c r="I1708" s="115">
        <v>0</v>
      </c>
      <c r="J1708" s="104">
        <f t="shared" si="468"/>
        <v>0</v>
      </c>
      <c r="K1708" s="115">
        <v>0</v>
      </c>
      <c r="L1708" s="104">
        <f t="shared" si="469"/>
        <v>0</v>
      </c>
      <c r="M1708" s="115">
        <v>1.4039999999999999</v>
      </c>
      <c r="N1708" s="104">
        <f t="shared" si="470"/>
        <v>4.3087177881915357</v>
      </c>
      <c r="O1708" s="115">
        <v>0</v>
      </c>
      <c r="P1708" s="104">
        <f t="shared" si="471"/>
        <v>0</v>
      </c>
      <c r="Q1708" s="115">
        <v>0</v>
      </c>
      <c r="R1708" s="104">
        <f t="shared" si="472"/>
        <v>0</v>
      </c>
      <c r="S1708" s="115">
        <v>0</v>
      </c>
      <c r="T1708" s="104">
        <f t="shared" si="473"/>
        <v>0</v>
      </c>
      <c r="U1708" s="115">
        <v>0</v>
      </c>
      <c r="V1708" s="104">
        <f t="shared" si="474"/>
        <v>0</v>
      </c>
      <c r="W1708" s="115">
        <v>0.19600000000000001</v>
      </c>
      <c r="X1708" s="104">
        <f t="shared" si="475"/>
        <v>0.60150191345123993</v>
      </c>
      <c r="Y1708" s="115">
        <v>0</v>
      </c>
      <c r="Z1708" s="104">
        <f t="shared" si="476"/>
        <v>0</v>
      </c>
      <c r="AA1708" s="115">
        <v>0</v>
      </c>
      <c r="AB1708" s="104">
        <f t="shared" si="477"/>
        <v>0</v>
      </c>
      <c r="AC1708" s="99">
        <f t="shared" si="481"/>
        <v>2.2530000000000001</v>
      </c>
      <c r="AD1708" s="104">
        <f t="shared" si="478"/>
        <v>6.9142031173757328</v>
      </c>
    </row>
    <row r="1709" spans="1:30" x14ac:dyDescent="0.2">
      <c r="A1709" s="101">
        <v>40423</v>
      </c>
      <c r="B1709" s="250" t="s">
        <v>55</v>
      </c>
      <c r="C1709" s="115">
        <v>0</v>
      </c>
      <c r="D1709" s="104">
        <f t="shared" si="479"/>
        <v>0</v>
      </c>
      <c r="E1709" s="115">
        <v>0</v>
      </c>
      <c r="F1709" s="104">
        <f t="shared" si="480"/>
        <v>0</v>
      </c>
      <c r="G1709" s="115">
        <v>0.65400000000000003</v>
      </c>
      <c r="H1709" s="104">
        <f t="shared" si="467"/>
        <v>2.0070523030464846</v>
      </c>
      <c r="I1709" s="115">
        <v>0</v>
      </c>
      <c r="J1709" s="104">
        <f t="shared" si="468"/>
        <v>0</v>
      </c>
      <c r="K1709" s="115">
        <v>0</v>
      </c>
      <c r="L1709" s="104">
        <f t="shared" si="469"/>
        <v>0</v>
      </c>
      <c r="M1709" s="115">
        <v>1.41</v>
      </c>
      <c r="N1709" s="104">
        <f t="shared" si="470"/>
        <v>4.3271311120726956</v>
      </c>
      <c r="O1709" s="115">
        <v>0</v>
      </c>
      <c r="P1709" s="104">
        <f t="shared" si="471"/>
        <v>0</v>
      </c>
      <c r="Q1709" s="115">
        <v>0</v>
      </c>
      <c r="R1709" s="104">
        <f t="shared" si="472"/>
        <v>0</v>
      </c>
      <c r="S1709" s="115">
        <v>0</v>
      </c>
      <c r="T1709" s="104">
        <f t="shared" si="473"/>
        <v>0</v>
      </c>
      <c r="U1709" s="115">
        <v>0</v>
      </c>
      <c r="V1709" s="104">
        <f t="shared" si="474"/>
        <v>0</v>
      </c>
      <c r="W1709" s="115">
        <v>1.1930000000000001</v>
      </c>
      <c r="X1709" s="104">
        <f t="shared" si="475"/>
        <v>3.6611825650373944</v>
      </c>
      <c r="Y1709" s="115">
        <v>0</v>
      </c>
      <c r="Z1709" s="104">
        <f t="shared" si="476"/>
        <v>0</v>
      </c>
      <c r="AA1709" s="115">
        <v>0</v>
      </c>
      <c r="AB1709" s="104">
        <f t="shared" si="477"/>
        <v>0</v>
      </c>
      <c r="AC1709" s="99">
        <f t="shared" si="481"/>
        <v>3.2570000000000001</v>
      </c>
      <c r="AD1709" s="104">
        <f t="shared" si="478"/>
        <v>9.9953659801565742</v>
      </c>
    </row>
    <row r="1710" spans="1:30" x14ac:dyDescent="0.2">
      <c r="A1710" s="101">
        <v>40424</v>
      </c>
      <c r="B1710" s="250" t="s">
        <v>56</v>
      </c>
      <c r="C1710" s="115">
        <v>0</v>
      </c>
      <c r="D1710" s="104">
        <f t="shared" si="479"/>
        <v>0</v>
      </c>
      <c r="E1710" s="115">
        <v>0</v>
      </c>
      <c r="F1710" s="104">
        <f t="shared" si="480"/>
        <v>0</v>
      </c>
      <c r="G1710" s="115">
        <v>0.65400000000000003</v>
      </c>
      <c r="H1710" s="104">
        <f t="shared" si="467"/>
        <v>2.0070523030464846</v>
      </c>
      <c r="I1710" s="115">
        <v>0</v>
      </c>
      <c r="J1710" s="104">
        <f t="shared" si="468"/>
        <v>0</v>
      </c>
      <c r="K1710" s="115">
        <v>0</v>
      </c>
      <c r="L1710" s="104">
        <f t="shared" si="469"/>
        <v>0</v>
      </c>
      <c r="M1710" s="115">
        <v>1.415</v>
      </c>
      <c r="N1710" s="104">
        <f t="shared" si="470"/>
        <v>4.3424755486403299</v>
      </c>
      <c r="O1710" s="115">
        <v>0</v>
      </c>
      <c r="P1710" s="104">
        <f t="shared" si="471"/>
        <v>0</v>
      </c>
      <c r="Q1710" s="115">
        <v>0</v>
      </c>
      <c r="R1710" s="104">
        <f t="shared" si="472"/>
        <v>0</v>
      </c>
      <c r="S1710" s="115">
        <v>0</v>
      </c>
      <c r="T1710" s="104">
        <f t="shared" si="473"/>
        <v>0</v>
      </c>
      <c r="U1710" s="115">
        <v>0</v>
      </c>
      <c r="V1710" s="104">
        <f t="shared" si="474"/>
        <v>0</v>
      </c>
      <c r="W1710" s="115">
        <v>1.1910000000000001</v>
      </c>
      <c r="X1710" s="104">
        <f t="shared" si="475"/>
        <v>3.6550447904103409</v>
      </c>
      <c r="Y1710" s="115">
        <v>0</v>
      </c>
      <c r="Z1710" s="104">
        <f t="shared" si="476"/>
        <v>0</v>
      </c>
      <c r="AA1710" s="115">
        <v>0</v>
      </c>
      <c r="AB1710" s="104">
        <f t="shared" si="477"/>
        <v>0</v>
      </c>
      <c r="AC1710" s="99">
        <f t="shared" si="481"/>
        <v>3.26</v>
      </c>
      <c r="AD1710" s="104">
        <f t="shared" si="478"/>
        <v>10.004572642097155</v>
      </c>
    </row>
    <row r="1711" spans="1:30" x14ac:dyDescent="0.2">
      <c r="A1711" s="101">
        <v>40425</v>
      </c>
      <c r="B1711" s="250" t="s">
        <v>57</v>
      </c>
      <c r="C1711" s="115">
        <v>0</v>
      </c>
      <c r="D1711" s="104">
        <f t="shared" si="479"/>
        <v>0</v>
      </c>
      <c r="E1711" s="115">
        <v>0</v>
      </c>
      <c r="F1711" s="104">
        <f t="shared" si="480"/>
        <v>0</v>
      </c>
      <c r="G1711" s="115">
        <v>0.65500000000000003</v>
      </c>
      <c r="H1711" s="104">
        <f t="shared" si="467"/>
        <v>2.0101211903600111</v>
      </c>
      <c r="I1711" s="115">
        <v>0</v>
      </c>
      <c r="J1711" s="104">
        <f t="shared" si="468"/>
        <v>0</v>
      </c>
      <c r="K1711" s="115">
        <v>0</v>
      </c>
      <c r="L1711" s="104">
        <f t="shared" si="469"/>
        <v>0</v>
      </c>
      <c r="M1711" s="115">
        <v>1.419</v>
      </c>
      <c r="N1711" s="104">
        <f t="shared" si="470"/>
        <v>4.3547510978944368</v>
      </c>
      <c r="O1711" s="115">
        <v>0</v>
      </c>
      <c r="P1711" s="104">
        <f t="shared" si="471"/>
        <v>0</v>
      </c>
      <c r="Q1711" s="115">
        <v>0</v>
      </c>
      <c r="R1711" s="104">
        <f t="shared" si="472"/>
        <v>0</v>
      </c>
      <c r="S1711" s="115">
        <v>0</v>
      </c>
      <c r="T1711" s="104">
        <f t="shared" si="473"/>
        <v>0</v>
      </c>
      <c r="U1711" s="115">
        <v>0</v>
      </c>
      <c r="V1711" s="104">
        <f t="shared" si="474"/>
        <v>0</v>
      </c>
      <c r="W1711" s="115">
        <v>1.1499999999999999</v>
      </c>
      <c r="X1711" s="104">
        <f t="shared" si="475"/>
        <v>3.529220410555745</v>
      </c>
      <c r="Y1711" s="115">
        <v>0</v>
      </c>
      <c r="Z1711" s="104">
        <f t="shared" si="476"/>
        <v>0</v>
      </c>
      <c r="AA1711" s="115">
        <v>0</v>
      </c>
      <c r="AB1711" s="104">
        <f t="shared" si="477"/>
        <v>0</v>
      </c>
      <c r="AC1711" s="99">
        <f t="shared" si="481"/>
        <v>3.2239999999999998</v>
      </c>
      <c r="AD1711" s="104">
        <f t="shared" si="478"/>
        <v>9.8940926988101907</v>
      </c>
    </row>
    <row r="1712" spans="1:30" x14ac:dyDescent="0.2">
      <c r="A1712" s="101">
        <v>40426</v>
      </c>
      <c r="B1712" s="250" t="s">
        <v>58</v>
      </c>
      <c r="C1712" s="115">
        <v>0</v>
      </c>
      <c r="D1712" s="104">
        <f t="shared" si="479"/>
        <v>0</v>
      </c>
      <c r="E1712" s="115">
        <v>0</v>
      </c>
      <c r="F1712" s="104">
        <f t="shared" si="480"/>
        <v>0</v>
      </c>
      <c r="G1712" s="115">
        <v>0.65500000000000003</v>
      </c>
      <c r="H1712" s="104">
        <f t="shared" si="467"/>
        <v>2.0101211903600111</v>
      </c>
      <c r="I1712" s="115">
        <v>0</v>
      </c>
      <c r="J1712" s="104">
        <f t="shared" si="468"/>
        <v>0</v>
      </c>
      <c r="K1712" s="115">
        <v>0</v>
      </c>
      <c r="L1712" s="104">
        <f t="shared" si="469"/>
        <v>0</v>
      </c>
      <c r="M1712" s="115">
        <v>1.423</v>
      </c>
      <c r="N1712" s="104">
        <f t="shared" si="470"/>
        <v>4.3670266471485437</v>
      </c>
      <c r="O1712" s="115">
        <v>0</v>
      </c>
      <c r="P1712" s="104">
        <f t="shared" si="471"/>
        <v>0</v>
      </c>
      <c r="Q1712" s="115">
        <v>0</v>
      </c>
      <c r="R1712" s="104">
        <f t="shared" si="472"/>
        <v>0</v>
      </c>
      <c r="S1712" s="115">
        <v>0</v>
      </c>
      <c r="T1712" s="104">
        <f t="shared" si="473"/>
        <v>0</v>
      </c>
      <c r="U1712" s="115">
        <v>0</v>
      </c>
      <c r="V1712" s="104">
        <f t="shared" si="474"/>
        <v>0</v>
      </c>
      <c r="W1712" s="115">
        <v>0.79800000000000004</v>
      </c>
      <c r="X1712" s="104">
        <f t="shared" si="475"/>
        <v>2.4489720761943343</v>
      </c>
      <c r="Y1712" s="115">
        <v>0</v>
      </c>
      <c r="Z1712" s="104">
        <f t="shared" si="476"/>
        <v>0</v>
      </c>
      <c r="AA1712" s="115">
        <v>0</v>
      </c>
      <c r="AB1712" s="104">
        <f t="shared" si="477"/>
        <v>0</v>
      </c>
      <c r="AC1712" s="99">
        <f t="shared" si="481"/>
        <v>2.8760000000000003</v>
      </c>
      <c r="AD1712" s="104">
        <f t="shared" si="478"/>
        <v>8.8261199137028896</v>
      </c>
    </row>
    <row r="1713" spans="1:30" x14ac:dyDescent="0.2">
      <c r="A1713" s="101">
        <v>40427</v>
      </c>
      <c r="B1713" s="250" t="s">
        <v>59</v>
      </c>
      <c r="C1713" s="115">
        <v>0</v>
      </c>
      <c r="D1713" s="104">
        <f t="shared" si="479"/>
        <v>0</v>
      </c>
      <c r="E1713" s="115">
        <v>0</v>
      </c>
      <c r="F1713" s="104">
        <f t="shared" si="480"/>
        <v>0</v>
      </c>
      <c r="G1713" s="115">
        <v>0.65600000000000003</v>
      </c>
      <c r="H1713" s="104">
        <f t="shared" si="467"/>
        <v>2.0131900776735381</v>
      </c>
      <c r="I1713" s="115">
        <v>0</v>
      </c>
      <c r="J1713" s="104">
        <f t="shared" si="468"/>
        <v>0</v>
      </c>
      <c r="K1713" s="115">
        <v>0</v>
      </c>
      <c r="L1713" s="104">
        <f t="shared" si="469"/>
        <v>0</v>
      </c>
      <c r="M1713" s="115">
        <v>1.4259999999999999</v>
      </c>
      <c r="N1713" s="104">
        <f t="shared" si="470"/>
        <v>4.3762333090891232</v>
      </c>
      <c r="O1713" s="115">
        <v>0</v>
      </c>
      <c r="P1713" s="104">
        <f t="shared" si="471"/>
        <v>0</v>
      </c>
      <c r="Q1713" s="115">
        <v>0</v>
      </c>
      <c r="R1713" s="104">
        <f t="shared" si="472"/>
        <v>0</v>
      </c>
      <c r="S1713" s="115">
        <v>0</v>
      </c>
      <c r="T1713" s="104">
        <f t="shared" si="473"/>
        <v>0</v>
      </c>
      <c r="U1713" s="115">
        <v>0</v>
      </c>
      <c r="V1713" s="104">
        <f t="shared" si="474"/>
        <v>0</v>
      </c>
      <c r="W1713" s="115">
        <v>1.075</v>
      </c>
      <c r="X1713" s="104">
        <f t="shared" si="475"/>
        <v>3.2990538620412395</v>
      </c>
      <c r="Y1713" s="115">
        <v>0</v>
      </c>
      <c r="Z1713" s="104">
        <f t="shared" si="476"/>
        <v>0</v>
      </c>
      <c r="AA1713" s="115">
        <v>0</v>
      </c>
      <c r="AB1713" s="104">
        <f t="shared" si="477"/>
        <v>0</v>
      </c>
      <c r="AC1713" s="99">
        <f t="shared" si="481"/>
        <v>3.157</v>
      </c>
      <c r="AD1713" s="104">
        <f t="shared" si="478"/>
        <v>9.6884772488039008</v>
      </c>
    </row>
    <row r="1714" spans="1:30" x14ac:dyDescent="0.2">
      <c r="A1714" s="101">
        <v>40428</v>
      </c>
      <c r="B1714" s="250" t="s">
        <v>60</v>
      </c>
      <c r="C1714" s="115">
        <v>0</v>
      </c>
      <c r="D1714" s="104">
        <f t="shared" si="479"/>
        <v>0</v>
      </c>
      <c r="E1714" s="115">
        <v>0</v>
      </c>
      <c r="F1714" s="104">
        <f t="shared" si="480"/>
        <v>0</v>
      </c>
      <c r="G1714" s="115">
        <v>0.65700000000000003</v>
      </c>
      <c r="H1714" s="104">
        <f t="shared" si="467"/>
        <v>2.0162589649870646</v>
      </c>
      <c r="I1714" s="115">
        <v>0</v>
      </c>
      <c r="J1714" s="104">
        <f t="shared" si="468"/>
        <v>0</v>
      </c>
      <c r="K1714" s="115">
        <v>0</v>
      </c>
      <c r="L1714" s="104">
        <f t="shared" si="469"/>
        <v>0</v>
      </c>
      <c r="M1714" s="115">
        <v>1.4259999999999999</v>
      </c>
      <c r="N1714" s="104">
        <f t="shared" si="470"/>
        <v>4.3762333090891232</v>
      </c>
      <c r="O1714" s="115">
        <v>0</v>
      </c>
      <c r="P1714" s="104">
        <f t="shared" si="471"/>
        <v>0</v>
      </c>
      <c r="Q1714" s="115">
        <v>0</v>
      </c>
      <c r="R1714" s="104">
        <f t="shared" si="472"/>
        <v>0</v>
      </c>
      <c r="S1714" s="115">
        <v>0</v>
      </c>
      <c r="T1714" s="104">
        <f t="shared" si="473"/>
        <v>0</v>
      </c>
      <c r="U1714" s="115">
        <v>0</v>
      </c>
      <c r="V1714" s="104">
        <f t="shared" si="474"/>
        <v>0</v>
      </c>
      <c r="W1714" s="115">
        <v>1.1879999999999999</v>
      </c>
      <c r="X1714" s="104">
        <f t="shared" si="475"/>
        <v>3.6458381284697605</v>
      </c>
      <c r="Y1714" s="115">
        <v>0</v>
      </c>
      <c r="Z1714" s="104">
        <f t="shared" si="476"/>
        <v>0</v>
      </c>
      <c r="AA1714" s="115">
        <v>0</v>
      </c>
      <c r="AB1714" s="104">
        <f t="shared" si="477"/>
        <v>0</v>
      </c>
      <c r="AC1714" s="99">
        <f t="shared" si="481"/>
        <v>3.2709999999999999</v>
      </c>
      <c r="AD1714" s="104">
        <f t="shared" si="478"/>
        <v>10.038330402545949</v>
      </c>
    </row>
    <row r="1715" spans="1:30" x14ac:dyDescent="0.2">
      <c r="A1715" s="101">
        <v>40429</v>
      </c>
      <c r="B1715" s="250" t="s">
        <v>61</v>
      </c>
      <c r="C1715" s="115">
        <v>0</v>
      </c>
      <c r="D1715" s="104">
        <f t="shared" si="479"/>
        <v>0</v>
      </c>
      <c r="E1715" s="115">
        <v>0</v>
      </c>
      <c r="F1715" s="104">
        <f t="shared" si="480"/>
        <v>0</v>
      </c>
      <c r="G1715" s="115">
        <v>0.65600000000000003</v>
      </c>
      <c r="H1715" s="104">
        <f t="shared" si="467"/>
        <v>2.0131900776735381</v>
      </c>
      <c r="I1715" s="115">
        <v>0</v>
      </c>
      <c r="J1715" s="104">
        <f t="shared" si="468"/>
        <v>0</v>
      </c>
      <c r="K1715" s="115">
        <v>0</v>
      </c>
      <c r="L1715" s="104">
        <f t="shared" si="469"/>
        <v>0</v>
      </c>
      <c r="M1715" s="115">
        <v>1.429</v>
      </c>
      <c r="N1715" s="104">
        <f t="shared" si="470"/>
        <v>4.3854399710297036</v>
      </c>
      <c r="O1715" s="115">
        <v>0</v>
      </c>
      <c r="P1715" s="104">
        <f t="shared" si="471"/>
        <v>0</v>
      </c>
      <c r="Q1715" s="115">
        <v>0</v>
      </c>
      <c r="R1715" s="104">
        <f t="shared" si="472"/>
        <v>0</v>
      </c>
      <c r="S1715" s="115">
        <v>0</v>
      </c>
      <c r="T1715" s="104">
        <f t="shared" si="473"/>
        <v>0</v>
      </c>
      <c r="U1715" s="115">
        <v>0</v>
      </c>
      <c r="V1715" s="104">
        <f t="shared" si="474"/>
        <v>0</v>
      </c>
      <c r="W1715" s="115">
        <v>1.1879999999999999</v>
      </c>
      <c r="X1715" s="104">
        <f t="shared" si="475"/>
        <v>3.6458381284697605</v>
      </c>
      <c r="Y1715" s="115">
        <v>0</v>
      </c>
      <c r="Z1715" s="104">
        <f t="shared" si="476"/>
        <v>0</v>
      </c>
      <c r="AA1715" s="115">
        <v>0</v>
      </c>
      <c r="AB1715" s="104">
        <f t="shared" si="477"/>
        <v>0</v>
      </c>
      <c r="AC1715" s="99">
        <f t="shared" si="481"/>
        <v>3.2729999999999997</v>
      </c>
      <c r="AD1715" s="104">
        <f t="shared" si="478"/>
        <v>10.044468177173002</v>
      </c>
    </row>
    <row r="1716" spans="1:30" x14ac:dyDescent="0.2">
      <c r="A1716" s="101">
        <v>40430</v>
      </c>
      <c r="B1716" s="250" t="s">
        <v>62</v>
      </c>
      <c r="C1716" s="115">
        <v>0</v>
      </c>
      <c r="D1716" s="104">
        <f t="shared" si="479"/>
        <v>0</v>
      </c>
      <c r="E1716" s="115">
        <v>0</v>
      </c>
      <c r="F1716" s="104">
        <f t="shared" si="480"/>
        <v>0</v>
      </c>
      <c r="G1716" s="115">
        <v>0.65600000000000003</v>
      </c>
      <c r="H1716" s="104">
        <f t="shared" si="467"/>
        <v>2.0131900776735381</v>
      </c>
      <c r="I1716" s="115">
        <v>0</v>
      </c>
      <c r="J1716" s="104">
        <f t="shared" si="468"/>
        <v>0</v>
      </c>
      <c r="K1716" s="115">
        <v>0</v>
      </c>
      <c r="L1716" s="104">
        <f t="shared" si="469"/>
        <v>0</v>
      </c>
      <c r="M1716" s="115">
        <v>1.43</v>
      </c>
      <c r="N1716" s="104">
        <f t="shared" si="470"/>
        <v>4.3885088583432301</v>
      </c>
      <c r="O1716" s="115">
        <v>0</v>
      </c>
      <c r="P1716" s="104">
        <f t="shared" si="471"/>
        <v>0</v>
      </c>
      <c r="Q1716" s="115">
        <v>0</v>
      </c>
      <c r="R1716" s="104">
        <f t="shared" si="472"/>
        <v>0</v>
      </c>
      <c r="S1716" s="115">
        <v>0</v>
      </c>
      <c r="T1716" s="104">
        <f t="shared" si="473"/>
        <v>0</v>
      </c>
      <c r="U1716" s="115">
        <v>0</v>
      </c>
      <c r="V1716" s="104">
        <f t="shared" si="474"/>
        <v>0</v>
      </c>
      <c r="W1716" s="115">
        <v>1.1850000000000001</v>
      </c>
      <c r="X1716" s="104">
        <f t="shared" si="475"/>
        <v>3.6366314665291806</v>
      </c>
      <c r="Y1716" s="115">
        <v>0</v>
      </c>
      <c r="Z1716" s="104">
        <f t="shared" si="476"/>
        <v>0</v>
      </c>
      <c r="AA1716" s="115">
        <v>0</v>
      </c>
      <c r="AB1716" s="104">
        <f t="shared" si="477"/>
        <v>0</v>
      </c>
      <c r="AC1716" s="99">
        <f t="shared" si="481"/>
        <v>3.2709999999999999</v>
      </c>
      <c r="AD1716" s="104">
        <f t="shared" si="478"/>
        <v>10.038330402545949</v>
      </c>
    </row>
    <row r="1717" spans="1:30" x14ac:dyDescent="0.2">
      <c r="A1717" s="101">
        <v>40431</v>
      </c>
      <c r="B1717" s="250" t="s">
        <v>63</v>
      </c>
      <c r="C1717" s="115">
        <v>0</v>
      </c>
      <c r="D1717" s="104">
        <f t="shared" si="479"/>
        <v>0</v>
      </c>
      <c r="E1717" s="115">
        <v>0</v>
      </c>
      <c r="F1717" s="104">
        <f t="shared" si="480"/>
        <v>0</v>
      </c>
      <c r="G1717" s="115">
        <v>0.65700000000000003</v>
      </c>
      <c r="H1717" s="104">
        <f t="shared" si="467"/>
        <v>2.0162589649870646</v>
      </c>
      <c r="I1717" s="115">
        <v>0</v>
      </c>
      <c r="J1717" s="104">
        <f t="shared" si="468"/>
        <v>0</v>
      </c>
      <c r="K1717" s="115">
        <v>0</v>
      </c>
      <c r="L1717" s="104">
        <f t="shared" si="469"/>
        <v>0</v>
      </c>
      <c r="M1717" s="115">
        <v>1.43</v>
      </c>
      <c r="N1717" s="104">
        <f t="shared" si="470"/>
        <v>4.3885088583432301</v>
      </c>
      <c r="O1717" s="115">
        <v>0</v>
      </c>
      <c r="P1717" s="104">
        <f t="shared" si="471"/>
        <v>0</v>
      </c>
      <c r="Q1717" s="115">
        <v>0</v>
      </c>
      <c r="R1717" s="104">
        <f t="shared" si="472"/>
        <v>0</v>
      </c>
      <c r="S1717" s="115">
        <v>0</v>
      </c>
      <c r="T1717" s="104">
        <f t="shared" si="473"/>
        <v>0</v>
      </c>
      <c r="U1717" s="115">
        <v>0</v>
      </c>
      <c r="V1717" s="104">
        <f t="shared" si="474"/>
        <v>0</v>
      </c>
      <c r="W1717" s="115">
        <v>1.1839999999999999</v>
      </c>
      <c r="X1717" s="104">
        <f t="shared" si="475"/>
        <v>3.6335625792156536</v>
      </c>
      <c r="Y1717" s="115">
        <v>0</v>
      </c>
      <c r="Z1717" s="104">
        <f t="shared" si="476"/>
        <v>0</v>
      </c>
      <c r="AA1717" s="115">
        <v>0</v>
      </c>
      <c r="AB1717" s="104">
        <f t="shared" si="477"/>
        <v>0</v>
      </c>
      <c r="AC1717" s="99">
        <f t="shared" si="481"/>
        <v>3.2709999999999999</v>
      </c>
      <c r="AD1717" s="104">
        <f t="shared" si="478"/>
        <v>10.038330402545949</v>
      </c>
    </row>
    <row r="1718" spans="1:30" x14ac:dyDescent="0.2">
      <c r="A1718" s="101">
        <v>40432</v>
      </c>
      <c r="B1718" s="250" t="s">
        <v>64</v>
      </c>
      <c r="C1718" s="115">
        <v>0</v>
      </c>
      <c r="D1718" s="104">
        <f t="shared" si="479"/>
        <v>0</v>
      </c>
      <c r="E1718" s="115">
        <v>0</v>
      </c>
      <c r="F1718" s="104">
        <f t="shared" si="480"/>
        <v>0</v>
      </c>
      <c r="G1718" s="115">
        <v>0.65700000000000003</v>
      </c>
      <c r="H1718" s="104">
        <f t="shared" si="467"/>
        <v>2.0162589649870646</v>
      </c>
      <c r="I1718" s="115">
        <v>0</v>
      </c>
      <c r="J1718" s="104">
        <f t="shared" si="468"/>
        <v>0</v>
      </c>
      <c r="K1718" s="115">
        <v>0</v>
      </c>
      <c r="L1718" s="104">
        <f t="shared" si="469"/>
        <v>0</v>
      </c>
      <c r="M1718" s="115">
        <v>1.4330000000000001</v>
      </c>
      <c r="N1718" s="104">
        <f t="shared" si="470"/>
        <v>4.3977155202838105</v>
      </c>
      <c r="O1718" s="115">
        <v>0</v>
      </c>
      <c r="P1718" s="104">
        <f t="shared" si="471"/>
        <v>0</v>
      </c>
      <c r="Q1718" s="115">
        <v>0</v>
      </c>
      <c r="R1718" s="104">
        <f t="shared" si="472"/>
        <v>0</v>
      </c>
      <c r="S1718" s="115">
        <v>0</v>
      </c>
      <c r="T1718" s="104">
        <f t="shared" si="473"/>
        <v>0</v>
      </c>
      <c r="U1718" s="115">
        <v>0</v>
      </c>
      <c r="V1718" s="104">
        <f t="shared" si="474"/>
        <v>0</v>
      </c>
      <c r="W1718" s="115">
        <v>1.1839999999999999</v>
      </c>
      <c r="X1718" s="104">
        <f t="shared" si="475"/>
        <v>3.6335625792156536</v>
      </c>
      <c r="Y1718" s="115">
        <v>0</v>
      </c>
      <c r="Z1718" s="104">
        <f t="shared" si="476"/>
        <v>0</v>
      </c>
      <c r="AA1718" s="115">
        <v>0</v>
      </c>
      <c r="AB1718" s="104">
        <f t="shared" si="477"/>
        <v>0</v>
      </c>
      <c r="AC1718" s="99">
        <f t="shared" si="481"/>
        <v>3.274</v>
      </c>
      <c r="AD1718" s="104">
        <f t="shared" si="478"/>
        <v>10.047537064486528</v>
      </c>
    </row>
    <row r="1719" spans="1:30" x14ac:dyDescent="0.2">
      <c r="A1719" s="101">
        <v>40433</v>
      </c>
      <c r="B1719" s="250" t="s">
        <v>65</v>
      </c>
      <c r="C1719" s="115">
        <v>0</v>
      </c>
      <c r="D1719" s="104">
        <f t="shared" si="479"/>
        <v>0</v>
      </c>
      <c r="E1719" s="115">
        <v>0</v>
      </c>
      <c r="F1719" s="104">
        <f t="shared" si="480"/>
        <v>0</v>
      </c>
      <c r="G1719" s="115">
        <v>0.65800000000000003</v>
      </c>
      <c r="H1719" s="104">
        <f t="shared" si="467"/>
        <v>2.0193278523005915</v>
      </c>
      <c r="I1719" s="115">
        <v>0</v>
      </c>
      <c r="J1719" s="104">
        <f t="shared" si="468"/>
        <v>0</v>
      </c>
      <c r="K1719" s="115">
        <v>0</v>
      </c>
      <c r="L1719" s="104">
        <f t="shared" si="469"/>
        <v>0</v>
      </c>
      <c r="M1719" s="115">
        <v>1.4339999999999999</v>
      </c>
      <c r="N1719" s="104">
        <f t="shared" si="470"/>
        <v>4.400784407597337</v>
      </c>
      <c r="O1719" s="115">
        <v>0</v>
      </c>
      <c r="P1719" s="104">
        <f t="shared" si="471"/>
        <v>0</v>
      </c>
      <c r="Q1719" s="115">
        <v>0</v>
      </c>
      <c r="R1719" s="104">
        <f t="shared" si="472"/>
        <v>0</v>
      </c>
      <c r="S1719" s="115">
        <v>0</v>
      </c>
      <c r="T1719" s="104">
        <f t="shared" si="473"/>
        <v>0</v>
      </c>
      <c r="U1719" s="115">
        <v>0</v>
      </c>
      <c r="V1719" s="104">
        <f t="shared" si="474"/>
        <v>0</v>
      </c>
      <c r="W1719" s="115">
        <v>1.1819999999999999</v>
      </c>
      <c r="X1719" s="104">
        <f t="shared" si="475"/>
        <v>3.6274248045886002</v>
      </c>
      <c r="Y1719" s="115">
        <v>0</v>
      </c>
      <c r="Z1719" s="104">
        <f t="shared" si="476"/>
        <v>0</v>
      </c>
      <c r="AA1719" s="115">
        <v>0</v>
      </c>
      <c r="AB1719" s="104">
        <f t="shared" si="477"/>
        <v>0</v>
      </c>
      <c r="AC1719" s="99">
        <f t="shared" si="481"/>
        <v>3.274</v>
      </c>
      <c r="AD1719" s="104">
        <f t="shared" si="478"/>
        <v>10.047537064486528</v>
      </c>
    </row>
    <row r="1720" spans="1:30" x14ac:dyDescent="0.2">
      <c r="A1720" s="101">
        <v>40434</v>
      </c>
      <c r="B1720" s="250" t="s">
        <v>66</v>
      </c>
      <c r="C1720" s="115">
        <v>0</v>
      </c>
      <c r="D1720" s="104">
        <f t="shared" si="479"/>
        <v>0</v>
      </c>
      <c r="E1720" s="115">
        <v>0</v>
      </c>
      <c r="F1720" s="104">
        <f t="shared" si="480"/>
        <v>0</v>
      </c>
      <c r="G1720" s="115">
        <v>0.65800000000000003</v>
      </c>
      <c r="H1720" s="104">
        <f t="shared" si="467"/>
        <v>2.0193278523005915</v>
      </c>
      <c r="I1720" s="115">
        <v>0</v>
      </c>
      <c r="J1720" s="104">
        <f t="shared" si="468"/>
        <v>0</v>
      </c>
      <c r="K1720" s="115">
        <v>0</v>
      </c>
      <c r="L1720" s="104">
        <f t="shared" si="469"/>
        <v>0</v>
      </c>
      <c r="M1720" s="115">
        <v>1.4359999999999999</v>
      </c>
      <c r="N1720" s="104">
        <f t="shared" si="470"/>
        <v>4.4069221822243909</v>
      </c>
      <c r="O1720" s="115">
        <v>0</v>
      </c>
      <c r="P1720" s="104">
        <f t="shared" si="471"/>
        <v>0</v>
      </c>
      <c r="Q1720" s="115">
        <v>0</v>
      </c>
      <c r="R1720" s="104">
        <f t="shared" si="472"/>
        <v>0</v>
      </c>
      <c r="S1720" s="115">
        <v>0</v>
      </c>
      <c r="T1720" s="104">
        <f t="shared" si="473"/>
        <v>0</v>
      </c>
      <c r="U1720" s="115">
        <v>0</v>
      </c>
      <c r="V1720" s="104">
        <f t="shared" si="474"/>
        <v>0</v>
      </c>
      <c r="W1720" s="115">
        <v>1.181</v>
      </c>
      <c r="X1720" s="104">
        <f t="shared" si="475"/>
        <v>3.6243559172750737</v>
      </c>
      <c r="Y1720" s="115">
        <v>0</v>
      </c>
      <c r="Z1720" s="104">
        <f t="shared" si="476"/>
        <v>0</v>
      </c>
      <c r="AA1720" s="115">
        <v>0</v>
      </c>
      <c r="AB1720" s="104">
        <f t="shared" si="477"/>
        <v>0</v>
      </c>
      <c r="AC1720" s="99">
        <f t="shared" si="481"/>
        <v>3.2749999999999999</v>
      </c>
      <c r="AD1720" s="104">
        <f t="shared" si="478"/>
        <v>10.050605951800057</v>
      </c>
    </row>
    <row r="1721" spans="1:30" x14ac:dyDescent="0.2">
      <c r="A1721" s="101">
        <v>40435</v>
      </c>
      <c r="B1721" s="250" t="s">
        <v>67</v>
      </c>
      <c r="C1721" s="115">
        <v>0.27200000000000002</v>
      </c>
      <c r="D1721" s="104">
        <f t="shared" si="479"/>
        <v>0.83473734927927179</v>
      </c>
      <c r="E1721" s="115">
        <v>0</v>
      </c>
      <c r="F1721" s="104">
        <f t="shared" si="480"/>
        <v>0</v>
      </c>
      <c r="G1721" s="115">
        <v>0.65800000000000003</v>
      </c>
      <c r="H1721" s="104">
        <f t="shared" si="467"/>
        <v>2.0193278523005915</v>
      </c>
      <c r="I1721" s="115">
        <v>0</v>
      </c>
      <c r="J1721" s="104">
        <f t="shared" si="468"/>
        <v>0</v>
      </c>
      <c r="K1721" s="115">
        <v>0</v>
      </c>
      <c r="L1721" s="104">
        <f t="shared" si="469"/>
        <v>0</v>
      </c>
      <c r="M1721" s="115">
        <v>1.4350000000000001</v>
      </c>
      <c r="N1721" s="104">
        <f t="shared" si="470"/>
        <v>4.4038532949108644</v>
      </c>
      <c r="O1721" s="115">
        <v>0</v>
      </c>
      <c r="P1721" s="104">
        <f t="shared" si="471"/>
        <v>0</v>
      </c>
      <c r="Q1721" s="115">
        <v>0</v>
      </c>
      <c r="R1721" s="104">
        <f t="shared" si="472"/>
        <v>0</v>
      </c>
      <c r="S1721" s="115">
        <v>0</v>
      </c>
      <c r="T1721" s="104">
        <f t="shared" si="473"/>
        <v>0</v>
      </c>
      <c r="U1721" s="115">
        <v>0</v>
      </c>
      <c r="V1721" s="104">
        <f t="shared" si="474"/>
        <v>0</v>
      </c>
      <c r="W1721" s="115">
        <v>1.179</v>
      </c>
      <c r="X1721" s="104">
        <f t="shared" si="475"/>
        <v>3.6182181426480202</v>
      </c>
      <c r="Y1721" s="115">
        <v>0</v>
      </c>
      <c r="Z1721" s="104">
        <f t="shared" si="476"/>
        <v>0</v>
      </c>
      <c r="AA1721" s="115">
        <v>0</v>
      </c>
      <c r="AB1721" s="104">
        <f t="shared" si="477"/>
        <v>0</v>
      </c>
      <c r="AC1721" s="99">
        <f t="shared" si="481"/>
        <v>3.5440000000000005</v>
      </c>
      <c r="AD1721" s="104">
        <f t="shared" si="478"/>
        <v>10.87613663913875</v>
      </c>
    </row>
    <row r="1722" spans="1:30" x14ac:dyDescent="0.2">
      <c r="A1722" s="101">
        <v>40436</v>
      </c>
      <c r="B1722" s="250" t="s">
        <v>68</v>
      </c>
      <c r="C1722" s="115">
        <v>1.7230000000000001</v>
      </c>
      <c r="D1722" s="104">
        <f t="shared" si="479"/>
        <v>5.2876928412065638</v>
      </c>
      <c r="E1722" s="115">
        <v>0</v>
      </c>
      <c r="F1722" s="104">
        <f t="shared" si="480"/>
        <v>0</v>
      </c>
      <c r="G1722" s="115">
        <v>0.65800000000000003</v>
      </c>
      <c r="H1722" s="104">
        <f t="shared" si="467"/>
        <v>2.0193278523005915</v>
      </c>
      <c r="I1722" s="115">
        <v>0</v>
      </c>
      <c r="J1722" s="104">
        <f t="shared" si="468"/>
        <v>0</v>
      </c>
      <c r="K1722" s="115">
        <v>0</v>
      </c>
      <c r="L1722" s="104">
        <f t="shared" si="469"/>
        <v>0</v>
      </c>
      <c r="M1722" s="115">
        <v>1.4339999999999999</v>
      </c>
      <c r="N1722" s="104">
        <f t="shared" si="470"/>
        <v>4.400784407597337</v>
      </c>
      <c r="O1722" s="115">
        <v>0</v>
      </c>
      <c r="P1722" s="104">
        <f t="shared" si="471"/>
        <v>0</v>
      </c>
      <c r="Q1722" s="115">
        <v>0</v>
      </c>
      <c r="R1722" s="104">
        <f t="shared" si="472"/>
        <v>0</v>
      </c>
      <c r="S1722" s="115">
        <v>0</v>
      </c>
      <c r="T1722" s="104">
        <f t="shared" si="473"/>
        <v>0</v>
      </c>
      <c r="U1722" s="115">
        <v>1.0129999999999999</v>
      </c>
      <c r="V1722" s="104">
        <f t="shared" si="474"/>
        <v>3.1087828486025817</v>
      </c>
      <c r="W1722" s="115">
        <v>1.1619999999999999</v>
      </c>
      <c r="X1722" s="104">
        <f t="shared" si="475"/>
        <v>3.5660470583180657</v>
      </c>
      <c r="Y1722" s="115">
        <v>0</v>
      </c>
      <c r="Z1722" s="104">
        <f t="shared" si="476"/>
        <v>0</v>
      </c>
      <c r="AA1722" s="115">
        <v>0</v>
      </c>
      <c r="AB1722" s="104">
        <f t="shared" si="477"/>
        <v>0</v>
      </c>
      <c r="AC1722" s="99">
        <f t="shared" si="481"/>
        <v>5.99</v>
      </c>
      <c r="AD1722" s="104">
        <f t="shared" si="478"/>
        <v>18.38263500802514</v>
      </c>
    </row>
    <row r="1723" spans="1:30" x14ac:dyDescent="0.2">
      <c r="A1723" s="101">
        <v>40437</v>
      </c>
      <c r="B1723" s="250" t="s">
        <v>69</v>
      </c>
      <c r="C1723" s="115">
        <v>1.663</v>
      </c>
      <c r="D1723" s="104">
        <f t="shared" si="479"/>
        <v>5.1035596023949594</v>
      </c>
      <c r="E1723" s="115">
        <v>0</v>
      </c>
      <c r="F1723" s="104">
        <f t="shared" si="480"/>
        <v>0</v>
      </c>
      <c r="G1723" s="115">
        <v>0.65700000000000003</v>
      </c>
      <c r="H1723" s="104">
        <f t="shared" si="467"/>
        <v>2.0162589649870646</v>
      </c>
      <c r="I1723" s="115">
        <v>0</v>
      </c>
      <c r="J1723" s="104">
        <f t="shared" si="468"/>
        <v>0</v>
      </c>
      <c r="K1723" s="115">
        <v>0</v>
      </c>
      <c r="L1723" s="104">
        <f t="shared" si="469"/>
        <v>0</v>
      </c>
      <c r="M1723" s="115">
        <v>1.4339999999999999</v>
      </c>
      <c r="N1723" s="104">
        <f t="shared" si="470"/>
        <v>4.400784407597337</v>
      </c>
      <c r="O1723" s="115">
        <v>0</v>
      </c>
      <c r="P1723" s="104">
        <f t="shared" si="471"/>
        <v>0</v>
      </c>
      <c r="Q1723" s="115">
        <v>0</v>
      </c>
      <c r="R1723" s="104">
        <f t="shared" si="472"/>
        <v>0</v>
      </c>
      <c r="S1723" s="115">
        <v>0</v>
      </c>
      <c r="T1723" s="104">
        <f t="shared" si="473"/>
        <v>0</v>
      </c>
      <c r="U1723" s="115">
        <v>1.4339999999999999</v>
      </c>
      <c r="V1723" s="104">
        <f t="shared" si="474"/>
        <v>4.400784407597337</v>
      </c>
      <c r="W1723" s="115">
        <v>1.157</v>
      </c>
      <c r="X1723" s="104">
        <f t="shared" si="475"/>
        <v>3.5507026217504318</v>
      </c>
      <c r="Y1723" s="115">
        <v>0</v>
      </c>
      <c r="Z1723" s="104">
        <f t="shared" si="476"/>
        <v>0</v>
      </c>
      <c r="AA1723" s="115">
        <v>0</v>
      </c>
      <c r="AB1723" s="104">
        <f t="shared" si="477"/>
        <v>0</v>
      </c>
      <c r="AC1723" s="99">
        <f t="shared" si="481"/>
        <v>6.3450000000000006</v>
      </c>
      <c r="AD1723" s="104">
        <f t="shared" si="478"/>
        <v>19.472090004327136</v>
      </c>
    </row>
    <row r="1724" spans="1:30" x14ac:dyDescent="0.2">
      <c r="A1724" s="101">
        <v>40438</v>
      </c>
      <c r="B1724" s="250" t="s">
        <v>70</v>
      </c>
      <c r="C1724" s="115">
        <v>0.51500000000000001</v>
      </c>
      <c r="D1724" s="104">
        <f t="shared" si="479"/>
        <v>1.5804769664662683</v>
      </c>
      <c r="E1724" s="115">
        <v>0</v>
      </c>
      <c r="F1724" s="104">
        <f t="shared" si="480"/>
        <v>0</v>
      </c>
      <c r="G1724" s="115">
        <v>0.65900000000000003</v>
      </c>
      <c r="H1724" s="104">
        <f t="shared" si="467"/>
        <v>2.022396739614118</v>
      </c>
      <c r="I1724" s="115">
        <v>0</v>
      </c>
      <c r="J1724" s="104">
        <f t="shared" si="468"/>
        <v>0</v>
      </c>
      <c r="K1724" s="115">
        <v>0</v>
      </c>
      <c r="L1724" s="104">
        <f t="shared" si="469"/>
        <v>0</v>
      </c>
      <c r="M1724" s="115">
        <v>1.4379999999999999</v>
      </c>
      <c r="N1724" s="104">
        <f t="shared" si="470"/>
        <v>4.4130599568514448</v>
      </c>
      <c r="O1724" s="115">
        <v>0</v>
      </c>
      <c r="P1724" s="104">
        <f t="shared" si="471"/>
        <v>0</v>
      </c>
      <c r="Q1724" s="115">
        <v>0</v>
      </c>
      <c r="R1724" s="104">
        <f t="shared" si="472"/>
        <v>0</v>
      </c>
      <c r="S1724" s="115">
        <v>0</v>
      </c>
      <c r="T1724" s="104">
        <f t="shared" si="473"/>
        <v>0</v>
      </c>
      <c r="U1724" s="115">
        <v>0.435</v>
      </c>
      <c r="V1724" s="104">
        <f t="shared" si="474"/>
        <v>1.3349659813841295</v>
      </c>
      <c r="W1724" s="115">
        <v>1.1719999999999999</v>
      </c>
      <c r="X1724" s="104">
        <f t="shared" si="475"/>
        <v>3.5967359314533329</v>
      </c>
      <c r="Y1724" s="115">
        <v>0</v>
      </c>
      <c r="Z1724" s="104">
        <f t="shared" si="476"/>
        <v>0</v>
      </c>
      <c r="AA1724" s="115">
        <v>0</v>
      </c>
      <c r="AB1724" s="104">
        <f t="shared" si="477"/>
        <v>0</v>
      </c>
      <c r="AC1724" s="99">
        <f t="shared" si="481"/>
        <v>4.2190000000000003</v>
      </c>
      <c r="AD1724" s="104">
        <f t="shared" si="478"/>
        <v>12.947635575769294</v>
      </c>
    </row>
    <row r="1725" spans="1:30" x14ac:dyDescent="0.2">
      <c r="A1725" s="101">
        <v>40439</v>
      </c>
      <c r="B1725" s="250" t="s">
        <v>71</v>
      </c>
      <c r="C1725" s="115">
        <v>0</v>
      </c>
      <c r="D1725" s="104">
        <f t="shared" si="479"/>
        <v>0</v>
      </c>
      <c r="E1725" s="115">
        <v>0</v>
      </c>
      <c r="F1725" s="104">
        <f t="shared" si="480"/>
        <v>0</v>
      </c>
      <c r="G1725" s="115">
        <v>0.65900000000000003</v>
      </c>
      <c r="H1725" s="104">
        <f t="shared" si="467"/>
        <v>2.022396739614118</v>
      </c>
      <c r="I1725" s="115">
        <v>0</v>
      </c>
      <c r="J1725" s="104">
        <f t="shared" si="468"/>
        <v>0</v>
      </c>
      <c r="K1725" s="115">
        <v>0</v>
      </c>
      <c r="L1725" s="104">
        <f t="shared" si="469"/>
        <v>0</v>
      </c>
      <c r="M1725" s="115">
        <v>1.4379999999999999</v>
      </c>
      <c r="N1725" s="104">
        <f t="shared" si="470"/>
        <v>4.4130599568514448</v>
      </c>
      <c r="O1725" s="115">
        <v>0</v>
      </c>
      <c r="P1725" s="104">
        <f t="shared" si="471"/>
        <v>0</v>
      </c>
      <c r="Q1725" s="115">
        <v>0</v>
      </c>
      <c r="R1725" s="104">
        <f t="shared" si="472"/>
        <v>0</v>
      </c>
      <c r="S1725" s="115">
        <v>0</v>
      </c>
      <c r="T1725" s="104">
        <f t="shared" si="473"/>
        <v>0</v>
      </c>
      <c r="U1725" s="115">
        <v>0</v>
      </c>
      <c r="V1725" s="104">
        <f t="shared" si="474"/>
        <v>0</v>
      </c>
      <c r="W1725" s="115">
        <v>1.1779999999999999</v>
      </c>
      <c r="X1725" s="104">
        <f t="shared" si="475"/>
        <v>3.6151492553344933</v>
      </c>
      <c r="Y1725" s="115">
        <v>0</v>
      </c>
      <c r="Z1725" s="104">
        <f t="shared" si="476"/>
        <v>0</v>
      </c>
      <c r="AA1725" s="115">
        <v>0</v>
      </c>
      <c r="AB1725" s="104">
        <f t="shared" si="477"/>
        <v>0</v>
      </c>
      <c r="AC1725" s="99">
        <f t="shared" si="481"/>
        <v>3.2749999999999999</v>
      </c>
      <c r="AD1725" s="104">
        <f t="shared" si="478"/>
        <v>10.050605951800057</v>
      </c>
    </row>
    <row r="1726" spans="1:30" x14ac:dyDescent="0.2">
      <c r="A1726" s="101">
        <v>40440</v>
      </c>
      <c r="B1726" s="250" t="s">
        <v>72</v>
      </c>
      <c r="C1726" s="115">
        <v>0</v>
      </c>
      <c r="D1726" s="104">
        <f t="shared" si="479"/>
        <v>0</v>
      </c>
      <c r="E1726" s="115">
        <v>0</v>
      </c>
      <c r="F1726" s="104">
        <f t="shared" si="480"/>
        <v>0</v>
      </c>
      <c r="G1726" s="115">
        <v>0.65800000000000003</v>
      </c>
      <c r="H1726" s="104">
        <f t="shared" si="467"/>
        <v>2.0193278523005915</v>
      </c>
      <c r="I1726" s="115">
        <v>0</v>
      </c>
      <c r="J1726" s="104">
        <f t="shared" si="468"/>
        <v>0</v>
      </c>
      <c r="K1726" s="115">
        <v>0</v>
      </c>
      <c r="L1726" s="104">
        <f t="shared" si="469"/>
        <v>0</v>
      </c>
      <c r="M1726" s="115">
        <v>1.4390000000000001</v>
      </c>
      <c r="N1726" s="104">
        <f t="shared" si="470"/>
        <v>4.4161288441649713</v>
      </c>
      <c r="O1726" s="115">
        <v>0</v>
      </c>
      <c r="P1726" s="104">
        <f t="shared" si="471"/>
        <v>0</v>
      </c>
      <c r="Q1726" s="115">
        <v>0</v>
      </c>
      <c r="R1726" s="104">
        <f t="shared" si="472"/>
        <v>0</v>
      </c>
      <c r="S1726" s="115">
        <v>0</v>
      </c>
      <c r="T1726" s="104">
        <f t="shared" si="473"/>
        <v>0</v>
      </c>
      <c r="U1726" s="115">
        <v>0</v>
      </c>
      <c r="V1726" s="104">
        <f t="shared" si="474"/>
        <v>0</v>
      </c>
      <c r="W1726" s="115">
        <v>1.1759999999999999</v>
      </c>
      <c r="X1726" s="104">
        <f t="shared" si="475"/>
        <v>3.6090114807074398</v>
      </c>
      <c r="Y1726" s="115">
        <v>0</v>
      </c>
      <c r="Z1726" s="104">
        <f t="shared" si="476"/>
        <v>0</v>
      </c>
      <c r="AA1726" s="115">
        <v>0</v>
      </c>
      <c r="AB1726" s="104">
        <f t="shared" si="477"/>
        <v>0</v>
      </c>
      <c r="AC1726" s="99">
        <f t="shared" si="481"/>
        <v>3.2729999999999997</v>
      </c>
      <c r="AD1726" s="104">
        <f t="shared" si="478"/>
        <v>10.044468177173002</v>
      </c>
    </row>
    <row r="1727" spans="1:30" x14ac:dyDescent="0.2">
      <c r="A1727" s="101">
        <v>40441</v>
      </c>
      <c r="B1727" s="250" t="s">
        <v>73</v>
      </c>
      <c r="C1727" s="115">
        <v>0</v>
      </c>
      <c r="D1727" s="104">
        <f t="shared" si="479"/>
        <v>0</v>
      </c>
      <c r="E1727" s="115">
        <v>0</v>
      </c>
      <c r="F1727" s="104">
        <f t="shared" si="480"/>
        <v>0</v>
      </c>
      <c r="G1727" s="115">
        <v>0.66</v>
      </c>
      <c r="H1727" s="104">
        <f t="shared" si="467"/>
        <v>2.025465626927645</v>
      </c>
      <c r="I1727" s="115">
        <v>0</v>
      </c>
      <c r="J1727" s="104">
        <f t="shared" si="468"/>
        <v>0</v>
      </c>
      <c r="K1727" s="115">
        <v>0</v>
      </c>
      <c r="L1727" s="104">
        <f t="shared" si="469"/>
        <v>0</v>
      </c>
      <c r="M1727" s="115">
        <v>1.4119999999999999</v>
      </c>
      <c r="N1727" s="104">
        <f t="shared" si="470"/>
        <v>4.3332688866997495</v>
      </c>
      <c r="O1727" s="115">
        <v>0</v>
      </c>
      <c r="P1727" s="104">
        <f t="shared" si="471"/>
        <v>0</v>
      </c>
      <c r="Q1727" s="115">
        <v>0</v>
      </c>
      <c r="R1727" s="104">
        <f t="shared" si="472"/>
        <v>0</v>
      </c>
      <c r="S1727" s="115">
        <v>0</v>
      </c>
      <c r="T1727" s="104">
        <f t="shared" si="473"/>
        <v>0</v>
      </c>
      <c r="U1727" s="115">
        <v>0</v>
      </c>
      <c r="V1727" s="104">
        <f t="shared" si="474"/>
        <v>0</v>
      </c>
      <c r="W1727" s="115">
        <v>1.1759999999999999</v>
      </c>
      <c r="X1727" s="104">
        <f t="shared" si="475"/>
        <v>3.6090114807074398</v>
      </c>
      <c r="Y1727" s="115">
        <v>0</v>
      </c>
      <c r="Z1727" s="104">
        <f t="shared" si="476"/>
        <v>0</v>
      </c>
      <c r="AA1727" s="115">
        <v>1E-3</v>
      </c>
      <c r="AB1727" s="104">
        <f t="shared" si="477"/>
        <v>3.0688873135267347E-3</v>
      </c>
      <c r="AC1727" s="99">
        <f t="shared" si="481"/>
        <v>3.2490000000000001</v>
      </c>
      <c r="AD1727" s="104">
        <f t="shared" si="478"/>
        <v>9.9708148816483604</v>
      </c>
    </row>
    <row r="1728" spans="1:30" x14ac:dyDescent="0.2">
      <c r="A1728" s="101">
        <v>40442</v>
      </c>
      <c r="B1728" s="250" t="s">
        <v>74</v>
      </c>
      <c r="C1728" s="115">
        <v>0</v>
      </c>
      <c r="D1728" s="104">
        <f t="shared" ref="D1728:D1791" si="482">C1728*1000000/325851</f>
        <v>0</v>
      </c>
      <c r="E1728" s="115">
        <v>0</v>
      </c>
      <c r="F1728" s="104">
        <f t="shared" ref="F1728:F1791" si="483">E1728*1000000/325851</f>
        <v>0</v>
      </c>
      <c r="G1728" s="115">
        <v>0.65900000000000003</v>
      </c>
      <c r="H1728" s="104">
        <f t="shared" ref="H1728:H1791" si="484">G1728*1000000/325851</f>
        <v>2.022396739614118</v>
      </c>
      <c r="I1728" s="115">
        <v>0</v>
      </c>
      <c r="J1728" s="104">
        <f t="shared" ref="J1728:J1791" si="485">I1728*1000000/325851</f>
        <v>0</v>
      </c>
      <c r="K1728" s="115">
        <v>0</v>
      </c>
      <c r="L1728" s="104">
        <f t="shared" ref="L1728:L1791" si="486">K1728*1000000/325851</f>
        <v>0</v>
      </c>
      <c r="M1728" s="115">
        <v>1.47</v>
      </c>
      <c r="N1728" s="104">
        <f t="shared" ref="N1728:N1791" si="487">M1728*1000000/325851</f>
        <v>4.5112643508843</v>
      </c>
      <c r="O1728" s="115">
        <v>0</v>
      </c>
      <c r="P1728" s="104">
        <f t="shared" ref="P1728:P1791" si="488">O1728*1000000/325851</f>
        <v>0</v>
      </c>
      <c r="Q1728" s="115">
        <v>0</v>
      </c>
      <c r="R1728" s="104">
        <f t="shared" ref="R1728:R1791" si="489">Q1728*1000000/325851</f>
        <v>0</v>
      </c>
      <c r="S1728" s="115">
        <v>0</v>
      </c>
      <c r="T1728" s="104">
        <f t="shared" ref="T1728:T1791" si="490">S1728*1000000/325851</f>
        <v>0</v>
      </c>
      <c r="U1728" s="115">
        <v>0</v>
      </c>
      <c r="V1728" s="104">
        <f t="shared" ref="V1728:V1791" si="491">U1728*1000000/325851</f>
        <v>0</v>
      </c>
      <c r="W1728" s="115">
        <v>1.1759999999999999</v>
      </c>
      <c r="X1728" s="104">
        <f t="shared" ref="X1728:X1791" si="492">W1728*1000000/325851</f>
        <v>3.6090114807074398</v>
      </c>
      <c r="Y1728" s="115">
        <v>0</v>
      </c>
      <c r="Z1728" s="104">
        <f t="shared" ref="Z1728:Z1791" si="493">Y1728*1000000/325851</f>
        <v>0</v>
      </c>
      <c r="AA1728" s="115">
        <v>0</v>
      </c>
      <c r="AB1728" s="104">
        <f t="shared" ref="AB1728:AB1791" si="494">AA1728*1000000/325851</f>
        <v>0</v>
      </c>
      <c r="AC1728" s="99">
        <f t="shared" si="481"/>
        <v>3.3049999999999997</v>
      </c>
      <c r="AD1728" s="104">
        <f t="shared" ref="AD1728:AD1791" si="495">AC1728*1000000/325851</f>
        <v>10.142672571205857</v>
      </c>
    </row>
    <row r="1729" spans="1:30" x14ac:dyDescent="0.2">
      <c r="A1729" s="101">
        <v>40443</v>
      </c>
      <c r="B1729" s="250" t="s">
        <v>75</v>
      </c>
      <c r="C1729" s="115">
        <v>0</v>
      </c>
      <c r="D1729" s="104">
        <f t="shared" si="482"/>
        <v>0</v>
      </c>
      <c r="E1729" s="115">
        <v>0</v>
      </c>
      <c r="F1729" s="104">
        <f t="shared" si="483"/>
        <v>0</v>
      </c>
      <c r="G1729" s="115">
        <v>0.66</v>
      </c>
      <c r="H1729" s="104">
        <f t="shared" si="484"/>
        <v>2.025465626927645</v>
      </c>
      <c r="I1729" s="115">
        <v>0</v>
      </c>
      <c r="J1729" s="104">
        <f t="shared" si="485"/>
        <v>0</v>
      </c>
      <c r="K1729" s="115">
        <v>0</v>
      </c>
      <c r="L1729" s="104">
        <f t="shared" si="486"/>
        <v>0</v>
      </c>
      <c r="M1729" s="115">
        <v>1.4410000000000001</v>
      </c>
      <c r="N1729" s="104">
        <f t="shared" si="487"/>
        <v>4.4222666187920243</v>
      </c>
      <c r="O1729" s="115">
        <v>0</v>
      </c>
      <c r="P1729" s="104">
        <f t="shared" si="488"/>
        <v>0</v>
      </c>
      <c r="Q1729" s="115">
        <v>0</v>
      </c>
      <c r="R1729" s="104">
        <f t="shared" si="489"/>
        <v>0</v>
      </c>
      <c r="S1729" s="115">
        <v>0</v>
      </c>
      <c r="T1729" s="104">
        <f t="shared" si="490"/>
        <v>0</v>
      </c>
      <c r="U1729" s="115">
        <v>0</v>
      </c>
      <c r="V1729" s="104">
        <f t="shared" si="491"/>
        <v>0</v>
      </c>
      <c r="W1729" s="115">
        <v>1.1739999999999999</v>
      </c>
      <c r="X1729" s="104">
        <f t="shared" si="492"/>
        <v>3.6028737060803864</v>
      </c>
      <c r="Y1729" s="115">
        <v>0</v>
      </c>
      <c r="Z1729" s="104">
        <f t="shared" si="493"/>
        <v>0</v>
      </c>
      <c r="AA1729" s="115">
        <v>0</v>
      </c>
      <c r="AB1729" s="104">
        <f t="shared" si="494"/>
        <v>0</v>
      </c>
      <c r="AC1729" s="99">
        <f t="shared" si="481"/>
        <v>3.2749999999999999</v>
      </c>
      <c r="AD1729" s="104">
        <f t="shared" si="495"/>
        <v>10.050605951800057</v>
      </c>
    </row>
    <row r="1730" spans="1:30" x14ac:dyDescent="0.2">
      <c r="A1730" s="101">
        <v>40444</v>
      </c>
      <c r="B1730" s="250" t="s">
        <v>76</v>
      </c>
      <c r="C1730" s="115">
        <v>0</v>
      </c>
      <c r="D1730" s="104">
        <f t="shared" si="482"/>
        <v>0</v>
      </c>
      <c r="E1730" s="115">
        <v>0</v>
      </c>
      <c r="F1730" s="104">
        <f t="shared" si="483"/>
        <v>0</v>
      </c>
      <c r="G1730" s="115">
        <v>0.66</v>
      </c>
      <c r="H1730" s="104">
        <f t="shared" si="484"/>
        <v>2.025465626927645</v>
      </c>
      <c r="I1730" s="115">
        <v>0</v>
      </c>
      <c r="J1730" s="104">
        <f t="shared" si="485"/>
        <v>0</v>
      </c>
      <c r="K1730" s="115">
        <v>0</v>
      </c>
      <c r="L1730" s="104">
        <f t="shared" si="486"/>
        <v>0</v>
      </c>
      <c r="M1730" s="115">
        <v>1.4410000000000001</v>
      </c>
      <c r="N1730" s="104">
        <f t="shared" si="487"/>
        <v>4.4222666187920243</v>
      </c>
      <c r="O1730" s="115">
        <v>0</v>
      </c>
      <c r="P1730" s="104">
        <f t="shared" si="488"/>
        <v>0</v>
      </c>
      <c r="Q1730" s="115">
        <v>0</v>
      </c>
      <c r="R1730" s="104">
        <f t="shared" si="489"/>
        <v>0</v>
      </c>
      <c r="S1730" s="115">
        <v>0</v>
      </c>
      <c r="T1730" s="104">
        <f t="shared" si="490"/>
        <v>0</v>
      </c>
      <c r="U1730" s="115">
        <v>0</v>
      </c>
      <c r="V1730" s="104">
        <f t="shared" si="491"/>
        <v>0</v>
      </c>
      <c r="W1730" s="115">
        <v>1.1739999999999999</v>
      </c>
      <c r="X1730" s="104">
        <f t="shared" si="492"/>
        <v>3.6028737060803864</v>
      </c>
      <c r="Y1730" s="115">
        <v>0</v>
      </c>
      <c r="Z1730" s="104">
        <f t="shared" si="493"/>
        <v>0</v>
      </c>
      <c r="AA1730" s="115">
        <v>0</v>
      </c>
      <c r="AB1730" s="104">
        <f t="shared" si="494"/>
        <v>0</v>
      </c>
      <c r="AC1730" s="99">
        <f t="shared" si="481"/>
        <v>3.2749999999999999</v>
      </c>
      <c r="AD1730" s="104">
        <f t="shared" si="495"/>
        <v>10.050605951800057</v>
      </c>
    </row>
    <row r="1731" spans="1:30" x14ac:dyDescent="0.2">
      <c r="A1731" s="101">
        <v>40445</v>
      </c>
      <c r="B1731" s="250" t="s">
        <v>77</v>
      </c>
      <c r="C1731" s="115">
        <v>0</v>
      </c>
      <c r="D1731" s="104">
        <f t="shared" si="482"/>
        <v>0</v>
      </c>
      <c r="E1731" s="115">
        <v>0</v>
      </c>
      <c r="F1731" s="104">
        <f t="shared" si="483"/>
        <v>0</v>
      </c>
      <c r="G1731" s="115">
        <v>0.65900000000000003</v>
      </c>
      <c r="H1731" s="104">
        <f t="shared" si="484"/>
        <v>2.022396739614118</v>
      </c>
      <c r="I1731" s="115">
        <v>0</v>
      </c>
      <c r="J1731" s="104">
        <f t="shared" si="485"/>
        <v>0</v>
      </c>
      <c r="K1731" s="115">
        <v>0</v>
      </c>
      <c r="L1731" s="104">
        <f t="shared" si="486"/>
        <v>0</v>
      </c>
      <c r="M1731" s="115">
        <v>1.4419999999999999</v>
      </c>
      <c r="N1731" s="104">
        <f t="shared" si="487"/>
        <v>4.4253355061055517</v>
      </c>
      <c r="O1731" s="115">
        <v>0</v>
      </c>
      <c r="P1731" s="104">
        <f t="shared" si="488"/>
        <v>0</v>
      </c>
      <c r="Q1731" s="115">
        <v>0</v>
      </c>
      <c r="R1731" s="104">
        <f t="shared" si="489"/>
        <v>0</v>
      </c>
      <c r="S1731" s="115">
        <v>0</v>
      </c>
      <c r="T1731" s="104">
        <f t="shared" si="490"/>
        <v>0</v>
      </c>
      <c r="U1731" s="115">
        <v>0</v>
      </c>
      <c r="V1731" s="104">
        <f t="shared" si="491"/>
        <v>0</v>
      </c>
      <c r="W1731" s="115">
        <v>1.173</v>
      </c>
      <c r="X1731" s="104">
        <f t="shared" si="492"/>
        <v>3.5998048187668599</v>
      </c>
      <c r="Y1731" s="115">
        <v>0</v>
      </c>
      <c r="Z1731" s="104">
        <f t="shared" si="493"/>
        <v>0</v>
      </c>
      <c r="AA1731" s="115">
        <v>0</v>
      </c>
      <c r="AB1731" s="104">
        <f t="shared" si="494"/>
        <v>0</v>
      </c>
      <c r="AC1731" s="99">
        <f t="shared" si="481"/>
        <v>3.274</v>
      </c>
      <c r="AD1731" s="104">
        <f t="shared" si="495"/>
        <v>10.047537064486528</v>
      </c>
    </row>
    <row r="1732" spans="1:30" x14ac:dyDescent="0.2">
      <c r="A1732" s="101">
        <v>40446</v>
      </c>
      <c r="B1732" s="250" t="s">
        <v>78</v>
      </c>
      <c r="C1732" s="115">
        <v>0</v>
      </c>
      <c r="D1732" s="104">
        <f t="shared" si="482"/>
        <v>0</v>
      </c>
      <c r="E1732" s="115">
        <v>0</v>
      </c>
      <c r="F1732" s="104">
        <f t="shared" si="483"/>
        <v>0</v>
      </c>
      <c r="G1732" s="115">
        <v>0.66</v>
      </c>
      <c r="H1732" s="104">
        <f t="shared" si="484"/>
        <v>2.025465626927645</v>
      </c>
      <c r="I1732" s="115">
        <v>0</v>
      </c>
      <c r="J1732" s="104">
        <f t="shared" si="485"/>
        <v>0</v>
      </c>
      <c r="K1732" s="115">
        <v>0</v>
      </c>
      <c r="L1732" s="104">
        <f t="shared" si="486"/>
        <v>0</v>
      </c>
      <c r="M1732" s="115">
        <v>1.4410000000000001</v>
      </c>
      <c r="N1732" s="104">
        <f t="shared" si="487"/>
        <v>4.4222666187920243</v>
      </c>
      <c r="O1732" s="115">
        <v>0</v>
      </c>
      <c r="P1732" s="104">
        <f t="shared" si="488"/>
        <v>0</v>
      </c>
      <c r="Q1732" s="115">
        <v>0</v>
      </c>
      <c r="R1732" s="104">
        <f t="shared" si="489"/>
        <v>0</v>
      </c>
      <c r="S1732" s="115">
        <v>0</v>
      </c>
      <c r="T1732" s="104">
        <f t="shared" si="490"/>
        <v>0</v>
      </c>
      <c r="U1732" s="115">
        <v>0</v>
      </c>
      <c r="V1732" s="104">
        <f t="shared" si="491"/>
        <v>0</v>
      </c>
      <c r="W1732" s="115">
        <v>1.173</v>
      </c>
      <c r="X1732" s="104">
        <f t="shared" si="492"/>
        <v>3.5998048187668599</v>
      </c>
      <c r="Y1732" s="115">
        <v>0</v>
      </c>
      <c r="Z1732" s="104">
        <f t="shared" si="493"/>
        <v>0</v>
      </c>
      <c r="AA1732" s="115">
        <v>0</v>
      </c>
      <c r="AB1732" s="104">
        <f t="shared" si="494"/>
        <v>0</v>
      </c>
      <c r="AC1732" s="99">
        <f t="shared" si="481"/>
        <v>3.274</v>
      </c>
      <c r="AD1732" s="104">
        <f t="shared" si="495"/>
        <v>10.047537064486528</v>
      </c>
    </row>
    <row r="1733" spans="1:30" x14ac:dyDescent="0.2">
      <c r="A1733" s="101">
        <v>40447</v>
      </c>
      <c r="B1733" s="250" t="s">
        <v>79</v>
      </c>
      <c r="C1733" s="115">
        <v>0</v>
      </c>
      <c r="D1733" s="104">
        <f t="shared" si="482"/>
        <v>0</v>
      </c>
      <c r="E1733" s="115">
        <v>0</v>
      </c>
      <c r="F1733" s="104">
        <f t="shared" si="483"/>
        <v>0</v>
      </c>
      <c r="G1733" s="115">
        <v>0.66100000000000003</v>
      </c>
      <c r="H1733" s="104">
        <f t="shared" si="484"/>
        <v>2.0285345142411715</v>
      </c>
      <c r="I1733" s="115">
        <v>0</v>
      </c>
      <c r="J1733" s="104">
        <f t="shared" si="485"/>
        <v>0</v>
      </c>
      <c r="K1733" s="115">
        <v>0</v>
      </c>
      <c r="L1733" s="104">
        <f t="shared" si="486"/>
        <v>0</v>
      </c>
      <c r="M1733" s="115">
        <v>1.4419999999999999</v>
      </c>
      <c r="N1733" s="104">
        <f t="shared" si="487"/>
        <v>4.4253355061055517</v>
      </c>
      <c r="O1733" s="115">
        <v>0</v>
      </c>
      <c r="P1733" s="104">
        <f t="shared" si="488"/>
        <v>0</v>
      </c>
      <c r="Q1733" s="115">
        <v>0</v>
      </c>
      <c r="R1733" s="104">
        <f t="shared" si="489"/>
        <v>0</v>
      </c>
      <c r="S1733" s="115">
        <v>0</v>
      </c>
      <c r="T1733" s="104">
        <f t="shared" si="490"/>
        <v>0</v>
      </c>
      <c r="U1733" s="115">
        <v>0</v>
      </c>
      <c r="V1733" s="104">
        <f t="shared" si="491"/>
        <v>0</v>
      </c>
      <c r="W1733" s="115">
        <v>1.173</v>
      </c>
      <c r="X1733" s="104">
        <f t="shared" si="492"/>
        <v>3.5998048187668599</v>
      </c>
      <c r="Y1733" s="115">
        <v>0</v>
      </c>
      <c r="Z1733" s="104">
        <f t="shared" si="493"/>
        <v>0</v>
      </c>
      <c r="AA1733" s="115">
        <v>0</v>
      </c>
      <c r="AB1733" s="104">
        <f t="shared" si="494"/>
        <v>0</v>
      </c>
      <c r="AC1733" s="99">
        <f t="shared" si="481"/>
        <v>3.2759999999999998</v>
      </c>
      <c r="AD1733" s="104">
        <f t="shared" si="495"/>
        <v>10.053674839113583</v>
      </c>
    </row>
    <row r="1734" spans="1:30" x14ac:dyDescent="0.2">
      <c r="A1734" s="101">
        <v>40448</v>
      </c>
      <c r="B1734" s="250" t="s">
        <v>80</v>
      </c>
      <c r="C1734" s="115">
        <v>0</v>
      </c>
      <c r="D1734" s="104">
        <f t="shared" si="482"/>
        <v>0</v>
      </c>
      <c r="E1734" s="115">
        <v>0</v>
      </c>
      <c r="F1734" s="104">
        <f t="shared" si="483"/>
        <v>0</v>
      </c>
      <c r="G1734" s="115">
        <v>0.66</v>
      </c>
      <c r="H1734" s="104">
        <f t="shared" si="484"/>
        <v>2.025465626927645</v>
      </c>
      <c r="I1734" s="115">
        <v>0</v>
      </c>
      <c r="J1734" s="104">
        <f t="shared" si="485"/>
        <v>0</v>
      </c>
      <c r="K1734" s="115">
        <v>0</v>
      </c>
      <c r="L1734" s="104">
        <f t="shared" si="486"/>
        <v>0</v>
      </c>
      <c r="M1734" s="115">
        <v>1.4419999999999999</v>
      </c>
      <c r="N1734" s="104">
        <f t="shared" si="487"/>
        <v>4.4253355061055517</v>
      </c>
      <c r="O1734" s="115">
        <v>0</v>
      </c>
      <c r="P1734" s="104">
        <f t="shared" si="488"/>
        <v>0</v>
      </c>
      <c r="Q1734" s="115">
        <v>0</v>
      </c>
      <c r="R1734" s="104">
        <f t="shared" si="489"/>
        <v>0</v>
      </c>
      <c r="S1734" s="115">
        <v>0</v>
      </c>
      <c r="T1734" s="104">
        <f t="shared" si="490"/>
        <v>0</v>
      </c>
      <c r="U1734" s="115">
        <v>0</v>
      </c>
      <c r="V1734" s="104">
        <f t="shared" si="491"/>
        <v>0</v>
      </c>
      <c r="W1734" s="115">
        <v>1.171</v>
      </c>
      <c r="X1734" s="104">
        <f t="shared" si="492"/>
        <v>3.5936670441398064</v>
      </c>
      <c r="Y1734" s="115">
        <v>0</v>
      </c>
      <c r="Z1734" s="104">
        <f t="shared" si="493"/>
        <v>0</v>
      </c>
      <c r="AA1734" s="115">
        <v>0</v>
      </c>
      <c r="AB1734" s="104">
        <f t="shared" si="494"/>
        <v>0</v>
      </c>
      <c r="AC1734" s="99">
        <f t="shared" si="481"/>
        <v>3.2729999999999997</v>
      </c>
      <c r="AD1734" s="104">
        <f t="shared" si="495"/>
        <v>10.044468177173002</v>
      </c>
    </row>
    <row r="1735" spans="1:30" x14ac:dyDescent="0.2">
      <c r="A1735" s="101">
        <v>40449</v>
      </c>
      <c r="B1735" s="250" t="s">
        <v>81</v>
      </c>
      <c r="C1735" s="115">
        <v>0</v>
      </c>
      <c r="D1735" s="104">
        <f t="shared" si="482"/>
        <v>0</v>
      </c>
      <c r="E1735" s="115">
        <v>0</v>
      </c>
      <c r="F1735" s="104">
        <f t="shared" si="483"/>
        <v>0</v>
      </c>
      <c r="G1735" s="115">
        <v>0.66100000000000003</v>
      </c>
      <c r="H1735" s="104">
        <f t="shared" si="484"/>
        <v>2.0285345142411715</v>
      </c>
      <c r="I1735" s="115">
        <v>0</v>
      </c>
      <c r="J1735" s="104">
        <f t="shared" si="485"/>
        <v>0</v>
      </c>
      <c r="K1735" s="115">
        <v>0</v>
      </c>
      <c r="L1735" s="104">
        <f t="shared" si="486"/>
        <v>0</v>
      </c>
      <c r="M1735" s="115">
        <v>1.4419999999999999</v>
      </c>
      <c r="N1735" s="104">
        <f t="shared" si="487"/>
        <v>4.4253355061055517</v>
      </c>
      <c r="O1735" s="115">
        <v>0</v>
      </c>
      <c r="P1735" s="104">
        <f t="shared" si="488"/>
        <v>0</v>
      </c>
      <c r="Q1735" s="115">
        <v>0</v>
      </c>
      <c r="R1735" s="104">
        <f t="shared" si="489"/>
        <v>0</v>
      </c>
      <c r="S1735" s="115">
        <v>0</v>
      </c>
      <c r="T1735" s="104">
        <f t="shared" si="490"/>
        <v>0</v>
      </c>
      <c r="U1735" s="115">
        <v>0</v>
      </c>
      <c r="V1735" s="104">
        <f t="shared" si="491"/>
        <v>0</v>
      </c>
      <c r="W1735" s="115">
        <v>1.17</v>
      </c>
      <c r="X1735" s="104">
        <f t="shared" si="492"/>
        <v>3.5905981568262795</v>
      </c>
      <c r="Y1735" s="115">
        <v>0</v>
      </c>
      <c r="Z1735" s="104">
        <f t="shared" si="493"/>
        <v>0</v>
      </c>
      <c r="AA1735" s="115">
        <v>0</v>
      </c>
      <c r="AB1735" s="104">
        <f t="shared" si="494"/>
        <v>0</v>
      </c>
      <c r="AC1735" s="99">
        <f t="shared" si="481"/>
        <v>3.2729999999999997</v>
      </c>
      <c r="AD1735" s="104">
        <f t="shared" si="495"/>
        <v>10.044468177173002</v>
      </c>
    </row>
    <row r="1736" spans="1:30" x14ac:dyDescent="0.2">
      <c r="A1736" s="101">
        <v>40450</v>
      </c>
      <c r="B1736" s="250" t="s">
        <v>82</v>
      </c>
      <c r="C1736" s="115">
        <v>0</v>
      </c>
      <c r="D1736" s="104">
        <f t="shared" si="482"/>
        <v>0</v>
      </c>
      <c r="E1736" s="115">
        <v>0</v>
      </c>
      <c r="F1736" s="104">
        <f t="shared" si="483"/>
        <v>0</v>
      </c>
      <c r="G1736" s="115">
        <v>0.66100000000000003</v>
      </c>
      <c r="H1736" s="104">
        <f t="shared" si="484"/>
        <v>2.0285345142411715</v>
      </c>
      <c r="I1736" s="115">
        <v>0</v>
      </c>
      <c r="J1736" s="104">
        <f t="shared" si="485"/>
        <v>0</v>
      </c>
      <c r="K1736" s="115">
        <v>0</v>
      </c>
      <c r="L1736" s="104">
        <f t="shared" si="486"/>
        <v>0</v>
      </c>
      <c r="M1736" s="115">
        <v>1.4419999999999999</v>
      </c>
      <c r="N1736" s="104">
        <f t="shared" si="487"/>
        <v>4.4253355061055517</v>
      </c>
      <c r="O1736" s="115">
        <v>0</v>
      </c>
      <c r="P1736" s="104">
        <f t="shared" si="488"/>
        <v>0</v>
      </c>
      <c r="Q1736" s="115">
        <v>0</v>
      </c>
      <c r="R1736" s="104">
        <f t="shared" si="489"/>
        <v>0</v>
      </c>
      <c r="S1736" s="115">
        <v>0</v>
      </c>
      <c r="T1736" s="104">
        <f t="shared" si="490"/>
        <v>0</v>
      </c>
      <c r="U1736" s="115">
        <v>0.64300000000000002</v>
      </c>
      <c r="V1736" s="104">
        <f t="shared" si="491"/>
        <v>1.9732945425976904</v>
      </c>
      <c r="W1736" s="115">
        <v>1.1659999999999999</v>
      </c>
      <c r="X1736" s="104">
        <f t="shared" si="492"/>
        <v>3.5783226075721726</v>
      </c>
      <c r="Y1736" s="115">
        <v>0</v>
      </c>
      <c r="Z1736" s="104">
        <f t="shared" si="493"/>
        <v>0</v>
      </c>
      <c r="AA1736" s="115">
        <v>0.74299999999999999</v>
      </c>
      <c r="AB1736" s="104">
        <f t="shared" si="494"/>
        <v>2.2801832739503638</v>
      </c>
      <c r="AC1736" s="99">
        <f t="shared" si="481"/>
        <v>4.6549999999999994</v>
      </c>
      <c r="AD1736" s="104">
        <f t="shared" si="495"/>
        <v>14.285670444466946</v>
      </c>
    </row>
    <row r="1737" spans="1:30" x14ac:dyDescent="0.2">
      <c r="A1737" s="101">
        <v>40451</v>
      </c>
      <c r="B1737" s="250" t="s">
        <v>83</v>
      </c>
      <c r="C1737" s="115">
        <v>0</v>
      </c>
      <c r="D1737" s="104">
        <f t="shared" si="482"/>
        <v>0</v>
      </c>
      <c r="E1737" s="115">
        <v>0</v>
      </c>
      <c r="F1737" s="104">
        <f t="shared" si="483"/>
        <v>0</v>
      </c>
      <c r="G1737" s="115">
        <v>0.66</v>
      </c>
      <c r="H1737" s="104">
        <f t="shared" si="484"/>
        <v>2.025465626927645</v>
      </c>
      <c r="I1737" s="115">
        <v>0</v>
      </c>
      <c r="J1737" s="104">
        <f t="shared" si="485"/>
        <v>0</v>
      </c>
      <c r="K1737" s="115">
        <v>0</v>
      </c>
      <c r="L1737" s="104">
        <f t="shared" si="486"/>
        <v>0</v>
      </c>
      <c r="M1737" s="115">
        <v>1.4419999999999999</v>
      </c>
      <c r="N1737" s="104">
        <f t="shared" si="487"/>
        <v>4.4253355061055517</v>
      </c>
      <c r="O1737" s="115">
        <v>0</v>
      </c>
      <c r="P1737" s="104">
        <f t="shared" si="488"/>
        <v>0</v>
      </c>
      <c r="Q1737" s="115">
        <v>0</v>
      </c>
      <c r="R1737" s="104">
        <f t="shared" si="489"/>
        <v>0</v>
      </c>
      <c r="S1737" s="115">
        <v>0</v>
      </c>
      <c r="T1737" s="104">
        <f t="shared" si="490"/>
        <v>0</v>
      </c>
      <c r="U1737" s="115">
        <v>1.4350000000000001</v>
      </c>
      <c r="V1737" s="104">
        <f t="shared" si="491"/>
        <v>4.4038532949108644</v>
      </c>
      <c r="W1737" s="115">
        <v>1.1599999999999999</v>
      </c>
      <c r="X1737" s="104">
        <f t="shared" si="492"/>
        <v>3.5599092836910122</v>
      </c>
      <c r="Y1737" s="115">
        <v>0</v>
      </c>
      <c r="Z1737" s="104">
        <f t="shared" si="493"/>
        <v>0</v>
      </c>
      <c r="AA1737" s="115">
        <v>1.637</v>
      </c>
      <c r="AB1737" s="104">
        <f t="shared" si="494"/>
        <v>5.0237685322432641</v>
      </c>
      <c r="AC1737" s="99">
        <f t="shared" si="481"/>
        <v>6.3339999999999996</v>
      </c>
      <c r="AD1737" s="104">
        <f t="shared" si="495"/>
        <v>19.438332243878339</v>
      </c>
    </row>
    <row r="1738" spans="1:30" x14ac:dyDescent="0.2">
      <c r="A1738" s="101">
        <v>40452</v>
      </c>
      <c r="B1738" s="250" t="s">
        <v>239</v>
      </c>
      <c r="C1738" s="115">
        <v>0</v>
      </c>
      <c r="D1738" s="104">
        <f t="shared" si="482"/>
        <v>0</v>
      </c>
      <c r="E1738" s="115">
        <v>0</v>
      </c>
      <c r="F1738" s="104">
        <f t="shared" si="483"/>
        <v>0</v>
      </c>
      <c r="G1738" s="115">
        <v>0.66100000000000003</v>
      </c>
      <c r="H1738" s="104">
        <f t="shared" si="484"/>
        <v>2.0285345142411715</v>
      </c>
      <c r="I1738" s="115">
        <v>0</v>
      </c>
      <c r="J1738" s="104">
        <f t="shared" si="485"/>
        <v>0</v>
      </c>
      <c r="K1738" s="115">
        <v>0</v>
      </c>
      <c r="L1738" s="104">
        <f t="shared" si="486"/>
        <v>0</v>
      </c>
      <c r="M1738" s="115">
        <v>1.4430000000000001</v>
      </c>
      <c r="N1738" s="104">
        <f t="shared" si="487"/>
        <v>4.4284043934190782</v>
      </c>
      <c r="O1738" s="115">
        <v>0</v>
      </c>
      <c r="P1738" s="104">
        <f t="shared" si="488"/>
        <v>0</v>
      </c>
      <c r="Q1738" s="115">
        <v>0</v>
      </c>
      <c r="R1738" s="104">
        <f t="shared" si="489"/>
        <v>0</v>
      </c>
      <c r="S1738" s="115">
        <v>0</v>
      </c>
      <c r="T1738" s="104">
        <f t="shared" si="490"/>
        <v>0</v>
      </c>
      <c r="U1738" s="115">
        <v>1.43</v>
      </c>
      <c r="V1738" s="104">
        <f t="shared" si="491"/>
        <v>4.3885088583432301</v>
      </c>
      <c r="W1738" s="115">
        <v>1.1619999999999999</v>
      </c>
      <c r="X1738" s="104">
        <f t="shared" si="492"/>
        <v>3.5660470583180657</v>
      </c>
      <c r="Y1738" s="115">
        <v>0</v>
      </c>
      <c r="Z1738" s="104">
        <f t="shared" si="493"/>
        <v>0</v>
      </c>
      <c r="AA1738" s="115">
        <v>1.6160000000000001</v>
      </c>
      <c r="AB1738" s="104">
        <f t="shared" si="494"/>
        <v>4.9593218986592031</v>
      </c>
      <c r="AC1738" s="99">
        <f t="shared" si="481"/>
        <v>6.3119999999999994</v>
      </c>
      <c r="AD1738" s="104">
        <f t="shared" si="495"/>
        <v>19.370816722980745</v>
      </c>
    </row>
    <row r="1739" spans="1:30" x14ac:dyDescent="0.2">
      <c r="A1739" s="101">
        <v>40453</v>
      </c>
      <c r="B1739" s="250" t="s">
        <v>240</v>
      </c>
      <c r="C1739" s="115">
        <v>0</v>
      </c>
      <c r="D1739" s="104">
        <f t="shared" si="482"/>
        <v>0</v>
      </c>
      <c r="E1739" s="115">
        <v>0</v>
      </c>
      <c r="F1739" s="104">
        <f t="shared" si="483"/>
        <v>0</v>
      </c>
      <c r="G1739" s="115">
        <v>0.66200000000000003</v>
      </c>
      <c r="H1739" s="104">
        <f t="shared" si="484"/>
        <v>2.0316034015546984</v>
      </c>
      <c r="I1739" s="115">
        <v>0</v>
      </c>
      <c r="J1739" s="104">
        <f t="shared" si="485"/>
        <v>0</v>
      </c>
      <c r="K1739" s="115">
        <v>0</v>
      </c>
      <c r="L1739" s="104">
        <f t="shared" si="486"/>
        <v>0</v>
      </c>
      <c r="M1739" s="115">
        <v>1.4419999999999999</v>
      </c>
      <c r="N1739" s="104">
        <f t="shared" si="487"/>
        <v>4.4253355061055517</v>
      </c>
      <c r="O1739" s="115">
        <v>0</v>
      </c>
      <c r="P1739" s="104">
        <f t="shared" si="488"/>
        <v>0</v>
      </c>
      <c r="Q1739" s="115">
        <v>0</v>
      </c>
      <c r="R1739" s="104">
        <f t="shared" si="489"/>
        <v>0</v>
      </c>
      <c r="S1739" s="115">
        <v>0</v>
      </c>
      <c r="T1739" s="104">
        <f t="shared" si="490"/>
        <v>0</v>
      </c>
      <c r="U1739" s="115">
        <v>1.4259999999999999</v>
      </c>
      <c r="V1739" s="104">
        <f t="shared" si="491"/>
        <v>4.3762333090891232</v>
      </c>
      <c r="W1739" s="115">
        <v>1.1599999999999999</v>
      </c>
      <c r="X1739" s="104">
        <f t="shared" si="492"/>
        <v>3.5599092836910122</v>
      </c>
      <c r="Y1739" s="115">
        <v>0</v>
      </c>
      <c r="Z1739" s="104">
        <f t="shared" si="493"/>
        <v>0</v>
      </c>
      <c r="AA1739" s="115">
        <v>1.599</v>
      </c>
      <c r="AB1739" s="104">
        <f t="shared" si="494"/>
        <v>4.907150814329249</v>
      </c>
      <c r="AC1739" s="99">
        <f t="shared" si="481"/>
        <v>6.2890000000000006</v>
      </c>
      <c r="AD1739" s="104">
        <f t="shared" si="495"/>
        <v>19.300232314769637</v>
      </c>
    </row>
    <row r="1740" spans="1:30" x14ac:dyDescent="0.2">
      <c r="A1740" s="101">
        <v>40454</v>
      </c>
      <c r="B1740" s="250" t="s">
        <v>241</v>
      </c>
      <c r="C1740" s="115">
        <v>0</v>
      </c>
      <c r="D1740" s="104">
        <f t="shared" si="482"/>
        <v>0</v>
      </c>
      <c r="E1740" s="115">
        <v>0</v>
      </c>
      <c r="F1740" s="104">
        <f t="shared" si="483"/>
        <v>0</v>
      </c>
      <c r="G1740" s="115">
        <v>0.66100000000000003</v>
      </c>
      <c r="H1740" s="104">
        <f t="shared" si="484"/>
        <v>2.0285345142411715</v>
      </c>
      <c r="I1740" s="115">
        <v>0</v>
      </c>
      <c r="J1740" s="104">
        <f t="shared" si="485"/>
        <v>0</v>
      </c>
      <c r="K1740" s="115">
        <v>0</v>
      </c>
      <c r="L1740" s="104">
        <f t="shared" si="486"/>
        <v>0</v>
      </c>
      <c r="M1740" s="115">
        <v>1.4419999999999999</v>
      </c>
      <c r="N1740" s="104">
        <f t="shared" si="487"/>
        <v>4.4253355061055517</v>
      </c>
      <c r="O1740" s="115">
        <v>0</v>
      </c>
      <c r="P1740" s="104">
        <f t="shared" si="488"/>
        <v>0</v>
      </c>
      <c r="Q1740" s="115">
        <v>0</v>
      </c>
      <c r="R1740" s="104">
        <f t="shared" si="489"/>
        <v>0</v>
      </c>
      <c r="S1740" s="115">
        <v>0</v>
      </c>
      <c r="T1740" s="104">
        <f t="shared" si="490"/>
        <v>0</v>
      </c>
      <c r="U1740" s="115">
        <v>1.423</v>
      </c>
      <c r="V1740" s="104">
        <f t="shared" si="491"/>
        <v>4.3670266471485437</v>
      </c>
      <c r="W1740" s="115">
        <v>0.34899999999999998</v>
      </c>
      <c r="X1740" s="104">
        <f t="shared" si="492"/>
        <v>1.0710416724208305</v>
      </c>
      <c r="Y1740" s="115">
        <v>0</v>
      </c>
      <c r="Z1740" s="104">
        <f t="shared" si="493"/>
        <v>0</v>
      </c>
      <c r="AA1740" s="115">
        <v>0</v>
      </c>
      <c r="AB1740" s="104">
        <f t="shared" si="494"/>
        <v>0</v>
      </c>
      <c r="AC1740" s="99">
        <f t="shared" si="481"/>
        <v>3.875</v>
      </c>
      <c r="AD1740" s="104">
        <f t="shared" si="495"/>
        <v>11.891938339916097</v>
      </c>
    </row>
    <row r="1741" spans="1:30" x14ac:dyDescent="0.2">
      <c r="A1741" s="101">
        <v>40455</v>
      </c>
      <c r="B1741" s="250" t="s">
        <v>242</v>
      </c>
      <c r="C1741" s="115">
        <v>0</v>
      </c>
      <c r="D1741" s="104">
        <f t="shared" si="482"/>
        <v>0</v>
      </c>
      <c r="E1741" s="115">
        <v>0</v>
      </c>
      <c r="F1741" s="104">
        <f t="shared" si="483"/>
        <v>0</v>
      </c>
      <c r="G1741" s="115">
        <v>0.66</v>
      </c>
      <c r="H1741" s="104">
        <f t="shared" si="484"/>
        <v>2.025465626927645</v>
      </c>
      <c r="I1741" s="115">
        <v>0</v>
      </c>
      <c r="J1741" s="104">
        <f t="shared" si="485"/>
        <v>0</v>
      </c>
      <c r="K1741" s="115">
        <v>0</v>
      </c>
      <c r="L1741" s="104">
        <f t="shared" si="486"/>
        <v>0</v>
      </c>
      <c r="M1741" s="115">
        <v>1.44</v>
      </c>
      <c r="N1741" s="104">
        <f t="shared" si="487"/>
        <v>4.4191977314784978</v>
      </c>
      <c r="O1741" s="115">
        <v>0.77</v>
      </c>
      <c r="P1741" s="104">
        <f t="shared" si="488"/>
        <v>2.3630432314155856</v>
      </c>
      <c r="Q1741" s="115">
        <v>0</v>
      </c>
      <c r="R1741" s="104">
        <f t="shared" si="489"/>
        <v>0</v>
      </c>
      <c r="S1741" s="115">
        <v>0</v>
      </c>
      <c r="T1741" s="104">
        <f t="shared" si="490"/>
        <v>0</v>
      </c>
      <c r="U1741" s="115">
        <v>1.42</v>
      </c>
      <c r="V1741" s="104">
        <f t="shared" si="491"/>
        <v>4.3578199852079633</v>
      </c>
      <c r="W1741" s="115">
        <v>1.159</v>
      </c>
      <c r="X1741" s="104">
        <f t="shared" si="492"/>
        <v>3.5568403963774853</v>
      </c>
      <c r="Y1741" s="115">
        <v>0</v>
      </c>
      <c r="Z1741" s="104">
        <f t="shared" si="493"/>
        <v>0</v>
      </c>
      <c r="AA1741" s="115">
        <v>0</v>
      </c>
      <c r="AB1741" s="104">
        <f t="shared" si="494"/>
        <v>0</v>
      </c>
      <c r="AC1741" s="99">
        <f t="shared" si="481"/>
        <v>5.4489999999999998</v>
      </c>
      <c r="AD1741" s="104">
        <f t="shared" si="495"/>
        <v>16.722366971407176</v>
      </c>
    </row>
    <row r="1742" spans="1:30" x14ac:dyDescent="0.2">
      <c r="A1742" s="101">
        <v>40456</v>
      </c>
      <c r="B1742" s="250" t="s">
        <v>243</v>
      </c>
      <c r="C1742" s="115">
        <v>0</v>
      </c>
      <c r="D1742" s="104">
        <f t="shared" si="482"/>
        <v>0</v>
      </c>
      <c r="E1742" s="115">
        <v>0</v>
      </c>
      <c r="F1742" s="104">
        <f t="shared" si="483"/>
        <v>0</v>
      </c>
      <c r="G1742" s="115">
        <v>0.65700000000000003</v>
      </c>
      <c r="H1742" s="104">
        <f t="shared" si="484"/>
        <v>2.0162589649870646</v>
      </c>
      <c r="I1742" s="115">
        <v>0</v>
      </c>
      <c r="J1742" s="104">
        <f t="shared" si="485"/>
        <v>0</v>
      </c>
      <c r="K1742" s="115">
        <v>0</v>
      </c>
      <c r="L1742" s="104">
        <f t="shared" si="486"/>
        <v>0</v>
      </c>
      <c r="M1742" s="115">
        <v>1.44</v>
      </c>
      <c r="N1742" s="104">
        <f t="shared" si="487"/>
        <v>4.4191977314784978</v>
      </c>
      <c r="O1742" s="115">
        <v>1.3819999999999999</v>
      </c>
      <c r="P1742" s="104">
        <f t="shared" si="488"/>
        <v>4.2412022672939473</v>
      </c>
      <c r="Q1742" s="115">
        <v>0</v>
      </c>
      <c r="R1742" s="104">
        <f t="shared" si="489"/>
        <v>0</v>
      </c>
      <c r="S1742" s="115">
        <v>0</v>
      </c>
      <c r="T1742" s="104">
        <f t="shared" si="490"/>
        <v>0</v>
      </c>
      <c r="U1742" s="115">
        <v>1.4179999999999999</v>
      </c>
      <c r="V1742" s="104">
        <f t="shared" si="491"/>
        <v>4.3516822105809094</v>
      </c>
      <c r="W1742" s="115">
        <v>1.1519999999999999</v>
      </c>
      <c r="X1742" s="104">
        <f t="shared" si="492"/>
        <v>3.5353581851827984</v>
      </c>
      <c r="Y1742" s="115">
        <v>0</v>
      </c>
      <c r="Z1742" s="104">
        <f t="shared" si="493"/>
        <v>0</v>
      </c>
      <c r="AA1742" s="115">
        <v>0</v>
      </c>
      <c r="AB1742" s="104">
        <f t="shared" si="494"/>
        <v>0</v>
      </c>
      <c r="AC1742" s="99">
        <f t="shared" si="481"/>
        <v>6.0490000000000004</v>
      </c>
      <c r="AD1742" s="104">
        <f t="shared" si="495"/>
        <v>18.563699359523216</v>
      </c>
    </row>
    <row r="1743" spans="1:30" x14ac:dyDescent="0.2">
      <c r="A1743" s="101">
        <v>40457</v>
      </c>
      <c r="B1743" s="250" t="s">
        <v>244</v>
      </c>
      <c r="C1743" s="115">
        <v>0</v>
      </c>
      <c r="D1743" s="104">
        <f t="shared" si="482"/>
        <v>0</v>
      </c>
      <c r="E1743" s="115">
        <v>0</v>
      </c>
      <c r="F1743" s="104">
        <f t="shared" si="483"/>
        <v>0</v>
      </c>
      <c r="G1743" s="115">
        <v>0.65300000000000002</v>
      </c>
      <c r="H1743" s="104">
        <f t="shared" si="484"/>
        <v>2.0039834157329577</v>
      </c>
      <c r="I1743" s="115">
        <v>0</v>
      </c>
      <c r="J1743" s="104">
        <f t="shared" si="485"/>
        <v>0</v>
      </c>
      <c r="K1743" s="115">
        <v>0</v>
      </c>
      <c r="L1743" s="104">
        <f t="shared" si="486"/>
        <v>0</v>
      </c>
      <c r="M1743" s="115">
        <v>1.4379999999999999</v>
      </c>
      <c r="N1743" s="104">
        <f t="shared" si="487"/>
        <v>4.4130599568514448</v>
      </c>
      <c r="O1743" s="115">
        <v>1.3819999999999999</v>
      </c>
      <c r="P1743" s="104">
        <f t="shared" si="488"/>
        <v>4.2412022672939473</v>
      </c>
      <c r="Q1743" s="115">
        <v>0</v>
      </c>
      <c r="R1743" s="104">
        <f t="shared" si="489"/>
        <v>0</v>
      </c>
      <c r="S1743" s="115">
        <v>0</v>
      </c>
      <c r="T1743" s="104">
        <f t="shared" si="490"/>
        <v>0</v>
      </c>
      <c r="U1743" s="115">
        <v>1.415</v>
      </c>
      <c r="V1743" s="104">
        <f t="shared" si="491"/>
        <v>4.3424755486403299</v>
      </c>
      <c r="W1743" s="115">
        <v>1.151</v>
      </c>
      <c r="X1743" s="104">
        <f t="shared" si="492"/>
        <v>3.5322892978692715</v>
      </c>
      <c r="Y1743" s="115">
        <v>0</v>
      </c>
      <c r="Z1743" s="104">
        <f t="shared" si="493"/>
        <v>0</v>
      </c>
      <c r="AA1743" s="115">
        <v>0</v>
      </c>
      <c r="AB1743" s="104">
        <f t="shared" si="494"/>
        <v>0</v>
      </c>
      <c r="AC1743" s="99">
        <f t="shared" si="481"/>
        <v>6.0389999999999997</v>
      </c>
      <c r="AD1743" s="104">
        <f t="shared" si="495"/>
        <v>18.533010486387951</v>
      </c>
    </row>
    <row r="1744" spans="1:30" x14ac:dyDescent="0.2">
      <c r="A1744" s="101">
        <v>40458</v>
      </c>
      <c r="B1744" s="250" t="s">
        <v>245</v>
      </c>
      <c r="C1744" s="115">
        <v>0</v>
      </c>
      <c r="D1744" s="104">
        <f t="shared" si="482"/>
        <v>0</v>
      </c>
      <c r="E1744" s="115">
        <v>0</v>
      </c>
      <c r="F1744" s="104">
        <f t="shared" si="483"/>
        <v>0</v>
      </c>
      <c r="G1744" s="115">
        <v>0.64900000000000002</v>
      </c>
      <c r="H1744" s="104">
        <f t="shared" si="484"/>
        <v>1.9917078664788508</v>
      </c>
      <c r="I1744" s="115">
        <v>0</v>
      </c>
      <c r="J1744" s="104">
        <f t="shared" si="485"/>
        <v>0</v>
      </c>
      <c r="K1744" s="115">
        <v>0</v>
      </c>
      <c r="L1744" s="104">
        <f t="shared" si="486"/>
        <v>0</v>
      </c>
      <c r="M1744" s="115">
        <v>1.4359999999999999</v>
      </c>
      <c r="N1744" s="104">
        <f t="shared" si="487"/>
        <v>4.4069221822243909</v>
      </c>
      <c r="O1744" s="115">
        <v>1.3819999999999999</v>
      </c>
      <c r="P1744" s="104">
        <f t="shared" si="488"/>
        <v>4.2412022672939473</v>
      </c>
      <c r="Q1744" s="115">
        <v>0</v>
      </c>
      <c r="R1744" s="104">
        <f t="shared" si="489"/>
        <v>0</v>
      </c>
      <c r="S1744" s="115">
        <v>0</v>
      </c>
      <c r="T1744" s="104">
        <f t="shared" si="490"/>
        <v>0</v>
      </c>
      <c r="U1744" s="115">
        <v>0.53100000000000003</v>
      </c>
      <c r="V1744" s="104">
        <f t="shared" si="491"/>
        <v>1.6295791634826962</v>
      </c>
      <c r="W1744" s="115">
        <v>0.55100000000000005</v>
      </c>
      <c r="X1744" s="104">
        <f t="shared" si="492"/>
        <v>1.6909569097532309</v>
      </c>
      <c r="Y1744" s="115">
        <v>0</v>
      </c>
      <c r="Z1744" s="104">
        <f t="shared" si="493"/>
        <v>0</v>
      </c>
      <c r="AA1744" s="115">
        <v>0</v>
      </c>
      <c r="AB1744" s="104">
        <f t="shared" si="494"/>
        <v>0</v>
      </c>
      <c r="AC1744" s="99">
        <f t="shared" si="481"/>
        <v>4.5489999999999995</v>
      </c>
      <c r="AD1744" s="104">
        <f t="shared" si="495"/>
        <v>13.960368389233112</v>
      </c>
    </row>
    <row r="1745" spans="1:30" x14ac:dyDescent="0.2">
      <c r="A1745" s="101">
        <v>40459</v>
      </c>
      <c r="B1745" s="250" t="s">
        <v>246</v>
      </c>
      <c r="C1745" s="115">
        <v>0</v>
      </c>
      <c r="D1745" s="104">
        <f t="shared" si="482"/>
        <v>0</v>
      </c>
      <c r="E1745" s="115">
        <v>0</v>
      </c>
      <c r="F1745" s="104">
        <f t="shared" si="483"/>
        <v>0</v>
      </c>
      <c r="G1745" s="115">
        <v>0.64700000000000002</v>
      </c>
      <c r="H1745" s="104">
        <f t="shared" si="484"/>
        <v>1.9855700918517973</v>
      </c>
      <c r="I1745" s="115">
        <v>0</v>
      </c>
      <c r="J1745" s="104">
        <f t="shared" si="485"/>
        <v>0</v>
      </c>
      <c r="K1745" s="115">
        <v>0</v>
      </c>
      <c r="L1745" s="104">
        <f t="shared" si="486"/>
        <v>0</v>
      </c>
      <c r="M1745" s="115">
        <v>1.4339999999999999</v>
      </c>
      <c r="N1745" s="104">
        <f t="shared" si="487"/>
        <v>4.400784407597337</v>
      </c>
      <c r="O1745" s="115">
        <v>1.3819999999999999</v>
      </c>
      <c r="P1745" s="104">
        <f t="shared" si="488"/>
        <v>4.2412022672939473</v>
      </c>
      <c r="Q1745" s="115">
        <v>0</v>
      </c>
      <c r="R1745" s="104">
        <f t="shared" si="489"/>
        <v>0</v>
      </c>
      <c r="S1745" s="115">
        <v>0</v>
      </c>
      <c r="T1745" s="104">
        <f t="shared" si="490"/>
        <v>0</v>
      </c>
      <c r="U1745" s="115">
        <v>0</v>
      </c>
      <c r="V1745" s="104">
        <f t="shared" si="491"/>
        <v>0</v>
      </c>
      <c r="W1745" s="115">
        <v>0</v>
      </c>
      <c r="X1745" s="104">
        <f t="shared" si="492"/>
        <v>0</v>
      </c>
      <c r="Y1745" s="115">
        <v>0</v>
      </c>
      <c r="Z1745" s="104">
        <f t="shared" si="493"/>
        <v>0</v>
      </c>
      <c r="AA1745" s="115">
        <v>0</v>
      </c>
      <c r="AB1745" s="104">
        <f t="shared" si="494"/>
        <v>0</v>
      </c>
      <c r="AC1745" s="99">
        <f t="shared" si="481"/>
        <v>3.4630000000000001</v>
      </c>
      <c r="AD1745" s="104">
        <f t="shared" si="495"/>
        <v>10.627556766743082</v>
      </c>
    </row>
    <row r="1746" spans="1:30" x14ac:dyDescent="0.2">
      <c r="A1746" s="101">
        <v>40460</v>
      </c>
      <c r="B1746" s="250" t="s">
        <v>247</v>
      </c>
      <c r="C1746" s="115">
        <v>0</v>
      </c>
      <c r="D1746" s="104">
        <f t="shared" si="482"/>
        <v>0</v>
      </c>
      <c r="E1746" s="115">
        <v>0</v>
      </c>
      <c r="F1746" s="104">
        <f t="shared" si="483"/>
        <v>0</v>
      </c>
      <c r="G1746" s="115">
        <v>0.64400000000000002</v>
      </c>
      <c r="H1746" s="104">
        <f t="shared" si="484"/>
        <v>1.9763634299112172</v>
      </c>
      <c r="I1746" s="115">
        <v>0</v>
      </c>
      <c r="J1746" s="104">
        <f t="shared" si="485"/>
        <v>0</v>
      </c>
      <c r="K1746" s="115">
        <v>0</v>
      </c>
      <c r="L1746" s="104">
        <f t="shared" si="486"/>
        <v>0</v>
      </c>
      <c r="M1746" s="115">
        <v>1.431</v>
      </c>
      <c r="N1746" s="104">
        <f t="shared" si="487"/>
        <v>4.3915777456567575</v>
      </c>
      <c r="O1746" s="115">
        <v>1.3819999999999999</v>
      </c>
      <c r="P1746" s="104">
        <f t="shared" si="488"/>
        <v>4.2412022672939473</v>
      </c>
      <c r="Q1746" s="115">
        <v>0</v>
      </c>
      <c r="R1746" s="104">
        <f t="shared" si="489"/>
        <v>0</v>
      </c>
      <c r="S1746" s="115">
        <v>0</v>
      </c>
      <c r="T1746" s="104">
        <f t="shared" si="490"/>
        <v>0</v>
      </c>
      <c r="U1746" s="115">
        <v>0</v>
      </c>
      <c r="V1746" s="104">
        <f t="shared" si="491"/>
        <v>0</v>
      </c>
      <c r="W1746" s="115">
        <v>0</v>
      </c>
      <c r="X1746" s="104">
        <f t="shared" si="492"/>
        <v>0</v>
      </c>
      <c r="Y1746" s="115">
        <v>0</v>
      </c>
      <c r="Z1746" s="104">
        <f t="shared" si="493"/>
        <v>0</v>
      </c>
      <c r="AA1746" s="115">
        <v>0</v>
      </c>
      <c r="AB1746" s="104">
        <f t="shared" si="494"/>
        <v>0</v>
      </c>
      <c r="AC1746" s="99">
        <f t="shared" si="481"/>
        <v>3.4569999999999999</v>
      </c>
      <c r="AD1746" s="104">
        <f t="shared" si="495"/>
        <v>10.609143442861921</v>
      </c>
    </row>
    <row r="1747" spans="1:30" x14ac:dyDescent="0.2">
      <c r="A1747" s="101">
        <v>40461</v>
      </c>
      <c r="B1747" s="250" t="s">
        <v>248</v>
      </c>
      <c r="C1747" s="115">
        <v>0</v>
      </c>
      <c r="D1747" s="104">
        <f t="shared" si="482"/>
        <v>0</v>
      </c>
      <c r="E1747" s="115">
        <v>0</v>
      </c>
      <c r="F1747" s="104">
        <f t="shared" si="483"/>
        <v>0</v>
      </c>
      <c r="G1747" s="115">
        <v>0.64100000000000001</v>
      </c>
      <c r="H1747" s="104">
        <f t="shared" si="484"/>
        <v>1.967156767970637</v>
      </c>
      <c r="I1747" s="115">
        <v>0</v>
      </c>
      <c r="J1747" s="104">
        <f t="shared" si="485"/>
        <v>0</v>
      </c>
      <c r="K1747" s="115">
        <v>0</v>
      </c>
      <c r="L1747" s="104">
        <f t="shared" si="486"/>
        <v>0</v>
      </c>
      <c r="M1747" s="115">
        <v>1.427</v>
      </c>
      <c r="N1747" s="104">
        <f t="shared" si="487"/>
        <v>4.3793021964026506</v>
      </c>
      <c r="O1747" s="115">
        <v>1.3819999999999999</v>
      </c>
      <c r="P1747" s="104">
        <f t="shared" si="488"/>
        <v>4.2412022672939473</v>
      </c>
      <c r="Q1747" s="115">
        <v>0</v>
      </c>
      <c r="R1747" s="104">
        <f t="shared" si="489"/>
        <v>0</v>
      </c>
      <c r="S1747" s="115">
        <v>0</v>
      </c>
      <c r="T1747" s="104">
        <f t="shared" si="490"/>
        <v>0</v>
      </c>
      <c r="U1747" s="115">
        <v>0</v>
      </c>
      <c r="V1747" s="104">
        <f t="shared" si="491"/>
        <v>0</v>
      </c>
      <c r="W1747" s="115">
        <v>0</v>
      </c>
      <c r="X1747" s="104">
        <f t="shared" si="492"/>
        <v>0</v>
      </c>
      <c r="Y1747" s="115">
        <v>0</v>
      </c>
      <c r="Z1747" s="104">
        <f t="shared" si="493"/>
        <v>0</v>
      </c>
      <c r="AA1747" s="115">
        <v>0</v>
      </c>
      <c r="AB1747" s="104">
        <f t="shared" si="494"/>
        <v>0</v>
      </c>
      <c r="AC1747" s="99">
        <f t="shared" si="481"/>
        <v>3.45</v>
      </c>
      <c r="AD1747" s="104">
        <f t="shared" si="495"/>
        <v>10.587661231667234</v>
      </c>
    </row>
    <row r="1748" spans="1:30" x14ac:dyDescent="0.2">
      <c r="A1748" s="101">
        <v>40462</v>
      </c>
      <c r="B1748" s="250" t="s">
        <v>249</v>
      </c>
      <c r="C1748" s="115">
        <v>0</v>
      </c>
      <c r="D1748" s="104">
        <f t="shared" si="482"/>
        <v>0</v>
      </c>
      <c r="E1748" s="115">
        <v>0</v>
      </c>
      <c r="F1748" s="104">
        <f t="shared" si="483"/>
        <v>0</v>
      </c>
      <c r="G1748" s="115">
        <v>0.64</v>
      </c>
      <c r="H1748" s="104">
        <f t="shared" si="484"/>
        <v>1.96408788065711</v>
      </c>
      <c r="I1748" s="115">
        <v>0</v>
      </c>
      <c r="J1748" s="104">
        <f t="shared" si="485"/>
        <v>0</v>
      </c>
      <c r="K1748" s="115">
        <v>0</v>
      </c>
      <c r="L1748" s="104">
        <f t="shared" si="486"/>
        <v>0</v>
      </c>
      <c r="M1748" s="115">
        <v>1.425</v>
      </c>
      <c r="N1748" s="104">
        <f t="shared" si="487"/>
        <v>4.3731644217755967</v>
      </c>
      <c r="O1748" s="115">
        <v>1.3819999999999999</v>
      </c>
      <c r="P1748" s="104">
        <f t="shared" si="488"/>
        <v>4.2412022672939473</v>
      </c>
      <c r="Q1748" s="115">
        <v>0</v>
      </c>
      <c r="R1748" s="104">
        <f t="shared" si="489"/>
        <v>0</v>
      </c>
      <c r="S1748" s="115">
        <v>0</v>
      </c>
      <c r="T1748" s="104">
        <f t="shared" si="490"/>
        <v>0</v>
      </c>
      <c r="U1748" s="115">
        <v>0</v>
      </c>
      <c r="V1748" s="104">
        <f t="shared" si="491"/>
        <v>0</v>
      </c>
      <c r="W1748" s="115">
        <v>0.67400000000000004</v>
      </c>
      <c r="X1748" s="104">
        <f t="shared" si="492"/>
        <v>2.0684300493170191</v>
      </c>
      <c r="Y1748" s="115">
        <v>0</v>
      </c>
      <c r="Z1748" s="104">
        <f t="shared" si="493"/>
        <v>0</v>
      </c>
      <c r="AA1748" s="115">
        <v>0</v>
      </c>
      <c r="AB1748" s="104">
        <f t="shared" si="494"/>
        <v>0</v>
      </c>
      <c r="AC1748" s="99">
        <f t="shared" si="481"/>
        <v>4.1210000000000004</v>
      </c>
      <c r="AD1748" s="104">
        <f t="shared" si="495"/>
        <v>12.646884619043675</v>
      </c>
    </row>
    <row r="1749" spans="1:30" x14ac:dyDescent="0.2">
      <c r="A1749" s="101">
        <v>40463</v>
      </c>
      <c r="B1749" s="250" t="s">
        <v>250</v>
      </c>
      <c r="C1749" s="115">
        <v>0</v>
      </c>
      <c r="D1749" s="104">
        <f t="shared" si="482"/>
        <v>0</v>
      </c>
      <c r="E1749" s="115">
        <v>0</v>
      </c>
      <c r="F1749" s="104">
        <f t="shared" si="483"/>
        <v>0</v>
      </c>
      <c r="G1749" s="115">
        <v>0.63700000000000001</v>
      </c>
      <c r="H1749" s="104">
        <f t="shared" si="484"/>
        <v>1.9548812187165299</v>
      </c>
      <c r="I1749" s="115">
        <v>0</v>
      </c>
      <c r="J1749" s="104">
        <f t="shared" si="485"/>
        <v>0</v>
      </c>
      <c r="K1749" s="115">
        <v>0</v>
      </c>
      <c r="L1749" s="104">
        <f t="shared" si="486"/>
        <v>0</v>
      </c>
      <c r="M1749" s="115">
        <v>1.4219999999999999</v>
      </c>
      <c r="N1749" s="104">
        <f t="shared" si="487"/>
        <v>4.3639577598350163</v>
      </c>
      <c r="O1749" s="115">
        <v>1.3819999999999999</v>
      </c>
      <c r="P1749" s="104">
        <f t="shared" si="488"/>
        <v>4.2412022672939473</v>
      </c>
      <c r="Q1749" s="115">
        <v>0</v>
      </c>
      <c r="R1749" s="104">
        <f t="shared" si="489"/>
        <v>0</v>
      </c>
      <c r="S1749" s="115">
        <v>0</v>
      </c>
      <c r="T1749" s="104">
        <f t="shared" si="490"/>
        <v>0</v>
      </c>
      <c r="U1749" s="115">
        <v>0</v>
      </c>
      <c r="V1749" s="104">
        <f t="shared" si="491"/>
        <v>0</v>
      </c>
      <c r="W1749" s="115">
        <v>1.17</v>
      </c>
      <c r="X1749" s="104">
        <f t="shared" si="492"/>
        <v>3.5905981568262795</v>
      </c>
      <c r="Y1749" s="115">
        <v>0</v>
      </c>
      <c r="Z1749" s="104">
        <f t="shared" si="493"/>
        <v>0</v>
      </c>
      <c r="AA1749" s="115">
        <v>0</v>
      </c>
      <c r="AB1749" s="104">
        <f t="shared" si="494"/>
        <v>0</v>
      </c>
      <c r="AC1749" s="99">
        <f t="shared" si="481"/>
        <v>4.6109999999999998</v>
      </c>
      <c r="AD1749" s="104">
        <f t="shared" si="495"/>
        <v>14.150639402671773</v>
      </c>
    </row>
    <row r="1750" spans="1:30" x14ac:dyDescent="0.2">
      <c r="A1750" s="101">
        <v>40464</v>
      </c>
      <c r="B1750" s="250" t="s">
        <v>251</v>
      </c>
      <c r="C1750" s="115">
        <v>0</v>
      </c>
      <c r="D1750" s="104">
        <f t="shared" si="482"/>
        <v>0</v>
      </c>
      <c r="E1750" s="115">
        <v>0</v>
      </c>
      <c r="F1750" s="104">
        <f t="shared" si="483"/>
        <v>0</v>
      </c>
      <c r="G1750" s="115">
        <v>0.63600000000000001</v>
      </c>
      <c r="H1750" s="104">
        <f t="shared" si="484"/>
        <v>1.9518123314030031</v>
      </c>
      <c r="I1750" s="115">
        <v>0</v>
      </c>
      <c r="J1750" s="104">
        <f t="shared" si="485"/>
        <v>0</v>
      </c>
      <c r="K1750" s="115">
        <v>0</v>
      </c>
      <c r="L1750" s="104">
        <f t="shared" si="486"/>
        <v>0</v>
      </c>
      <c r="M1750" s="115">
        <v>1.42</v>
      </c>
      <c r="N1750" s="104">
        <f t="shared" si="487"/>
        <v>4.3578199852079633</v>
      </c>
      <c r="O1750" s="115">
        <v>1.3819999999999999</v>
      </c>
      <c r="P1750" s="104">
        <f t="shared" si="488"/>
        <v>4.2412022672939473</v>
      </c>
      <c r="Q1750" s="115">
        <v>0</v>
      </c>
      <c r="R1750" s="104">
        <f t="shared" si="489"/>
        <v>0</v>
      </c>
      <c r="S1750" s="115">
        <v>0</v>
      </c>
      <c r="T1750" s="104">
        <f t="shared" si="490"/>
        <v>0</v>
      </c>
      <c r="U1750" s="115">
        <v>0</v>
      </c>
      <c r="V1750" s="104">
        <f t="shared" si="491"/>
        <v>0</v>
      </c>
      <c r="W1750" s="115">
        <v>1.167</v>
      </c>
      <c r="X1750" s="104">
        <f t="shared" si="492"/>
        <v>3.5813914948856991</v>
      </c>
      <c r="Y1750" s="115">
        <v>0</v>
      </c>
      <c r="Z1750" s="104">
        <f t="shared" si="493"/>
        <v>0</v>
      </c>
      <c r="AA1750" s="115">
        <v>0</v>
      </c>
      <c r="AB1750" s="104">
        <f t="shared" si="494"/>
        <v>0</v>
      </c>
      <c r="AC1750" s="99">
        <f t="shared" si="481"/>
        <v>4.6049999999999995</v>
      </c>
      <c r="AD1750" s="104">
        <f t="shared" si="495"/>
        <v>14.132226078790612</v>
      </c>
    </row>
    <row r="1751" spans="1:30" x14ac:dyDescent="0.2">
      <c r="A1751" s="101">
        <v>40465</v>
      </c>
      <c r="B1751" s="250" t="s">
        <v>252</v>
      </c>
      <c r="C1751" s="115">
        <v>0</v>
      </c>
      <c r="D1751" s="104">
        <f t="shared" si="482"/>
        <v>0</v>
      </c>
      <c r="E1751" s="115">
        <v>0</v>
      </c>
      <c r="F1751" s="104">
        <f t="shared" si="483"/>
        <v>0</v>
      </c>
      <c r="G1751" s="115">
        <v>0.63400000000000001</v>
      </c>
      <c r="H1751" s="104">
        <f t="shared" si="484"/>
        <v>1.9456745567759497</v>
      </c>
      <c r="I1751" s="115">
        <v>0</v>
      </c>
      <c r="J1751" s="104">
        <f t="shared" si="485"/>
        <v>0</v>
      </c>
      <c r="K1751" s="115">
        <v>0</v>
      </c>
      <c r="L1751" s="104">
        <f t="shared" si="486"/>
        <v>0</v>
      </c>
      <c r="M1751" s="115">
        <v>1.4179999999999999</v>
      </c>
      <c r="N1751" s="104">
        <f t="shared" si="487"/>
        <v>4.3516822105809094</v>
      </c>
      <c r="O1751" s="115">
        <v>1.3819999999999999</v>
      </c>
      <c r="P1751" s="104">
        <f t="shared" si="488"/>
        <v>4.2412022672939473</v>
      </c>
      <c r="Q1751" s="115">
        <v>0</v>
      </c>
      <c r="R1751" s="104">
        <f t="shared" si="489"/>
        <v>0</v>
      </c>
      <c r="S1751" s="115">
        <v>0</v>
      </c>
      <c r="T1751" s="104">
        <f t="shared" si="490"/>
        <v>0</v>
      </c>
      <c r="U1751" s="115">
        <v>0</v>
      </c>
      <c r="V1751" s="104">
        <f t="shared" si="491"/>
        <v>0</v>
      </c>
      <c r="W1751" s="115">
        <v>1.1639999999999999</v>
      </c>
      <c r="X1751" s="104">
        <f t="shared" si="492"/>
        <v>3.5721848329451191</v>
      </c>
      <c r="Y1751" s="115">
        <v>0</v>
      </c>
      <c r="Z1751" s="104">
        <f t="shared" si="493"/>
        <v>0</v>
      </c>
      <c r="AA1751" s="115">
        <v>0</v>
      </c>
      <c r="AB1751" s="104">
        <f t="shared" si="494"/>
        <v>0</v>
      </c>
      <c r="AC1751" s="99">
        <f t="shared" si="481"/>
        <v>4.5979999999999999</v>
      </c>
      <c r="AD1751" s="104">
        <f t="shared" si="495"/>
        <v>14.110743867595925</v>
      </c>
    </row>
    <row r="1752" spans="1:30" x14ac:dyDescent="0.2">
      <c r="A1752" s="101">
        <v>40466</v>
      </c>
      <c r="B1752" s="250" t="s">
        <v>253</v>
      </c>
      <c r="C1752" s="115">
        <v>0</v>
      </c>
      <c r="D1752" s="104">
        <f t="shared" si="482"/>
        <v>0</v>
      </c>
      <c r="E1752" s="115">
        <v>0</v>
      </c>
      <c r="F1752" s="104">
        <f t="shared" si="483"/>
        <v>0</v>
      </c>
      <c r="G1752" s="115">
        <v>0.63300000000000001</v>
      </c>
      <c r="H1752" s="104">
        <f t="shared" si="484"/>
        <v>1.942605669462423</v>
      </c>
      <c r="I1752" s="115">
        <v>0</v>
      </c>
      <c r="J1752" s="104">
        <f t="shared" si="485"/>
        <v>0</v>
      </c>
      <c r="K1752" s="115">
        <v>0</v>
      </c>
      <c r="L1752" s="104">
        <f t="shared" si="486"/>
        <v>0</v>
      </c>
      <c r="M1752" s="115">
        <v>1.417</v>
      </c>
      <c r="N1752" s="104">
        <f t="shared" si="487"/>
        <v>4.3486133232673829</v>
      </c>
      <c r="O1752" s="115">
        <v>1.3819999999999999</v>
      </c>
      <c r="P1752" s="104">
        <f t="shared" si="488"/>
        <v>4.2412022672939473</v>
      </c>
      <c r="Q1752" s="115">
        <v>0</v>
      </c>
      <c r="R1752" s="104">
        <f t="shared" si="489"/>
        <v>0</v>
      </c>
      <c r="S1752" s="115">
        <v>0</v>
      </c>
      <c r="T1752" s="104">
        <f t="shared" si="490"/>
        <v>0</v>
      </c>
      <c r="U1752" s="115">
        <v>0</v>
      </c>
      <c r="V1752" s="104">
        <f t="shared" si="491"/>
        <v>0</v>
      </c>
      <c r="W1752" s="115">
        <v>1.1619999999999999</v>
      </c>
      <c r="X1752" s="104">
        <f t="shared" si="492"/>
        <v>3.5660470583180657</v>
      </c>
      <c r="Y1752" s="115">
        <v>0</v>
      </c>
      <c r="Z1752" s="104">
        <f t="shared" si="493"/>
        <v>0</v>
      </c>
      <c r="AA1752" s="115">
        <v>0</v>
      </c>
      <c r="AB1752" s="104">
        <f t="shared" si="494"/>
        <v>0</v>
      </c>
      <c r="AC1752" s="99">
        <f t="shared" si="481"/>
        <v>4.5939999999999994</v>
      </c>
      <c r="AD1752" s="104">
        <f t="shared" si="495"/>
        <v>14.098468318341816</v>
      </c>
    </row>
    <row r="1753" spans="1:30" x14ac:dyDescent="0.2">
      <c r="A1753" s="101">
        <v>40467</v>
      </c>
      <c r="B1753" s="250" t="s">
        <v>254</v>
      </c>
      <c r="C1753" s="115">
        <v>0</v>
      </c>
      <c r="D1753" s="104">
        <f t="shared" si="482"/>
        <v>0</v>
      </c>
      <c r="E1753" s="115">
        <v>0</v>
      </c>
      <c r="F1753" s="104">
        <f t="shared" si="483"/>
        <v>0</v>
      </c>
      <c r="G1753" s="115">
        <v>0.63200000000000001</v>
      </c>
      <c r="H1753" s="104">
        <f t="shared" si="484"/>
        <v>1.9395367821488962</v>
      </c>
      <c r="I1753" s="115">
        <v>0</v>
      </c>
      <c r="J1753" s="104">
        <f t="shared" si="485"/>
        <v>0</v>
      </c>
      <c r="K1753" s="115">
        <v>0</v>
      </c>
      <c r="L1753" s="104">
        <f t="shared" si="486"/>
        <v>0</v>
      </c>
      <c r="M1753" s="115">
        <v>1.4159999999999999</v>
      </c>
      <c r="N1753" s="104">
        <f t="shared" si="487"/>
        <v>4.3455444359538564</v>
      </c>
      <c r="O1753" s="115">
        <v>1.3819999999999999</v>
      </c>
      <c r="P1753" s="104">
        <f t="shared" si="488"/>
        <v>4.2412022672939473</v>
      </c>
      <c r="Q1753" s="115">
        <v>0</v>
      </c>
      <c r="R1753" s="104">
        <f t="shared" si="489"/>
        <v>0</v>
      </c>
      <c r="S1753" s="115">
        <v>0</v>
      </c>
      <c r="T1753" s="104">
        <f t="shared" si="490"/>
        <v>0</v>
      </c>
      <c r="U1753" s="115">
        <v>0</v>
      </c>
      <c r="V1753" s="104">
        <f t="shared" si="491"/>
        <v>0</v>
      </c>
      <c r="W1753" s="115">
        <v>1.161</v>
      </c>
      <c r="X1753" s="104">
        <f t="shared" si="492"/>
        <v>3.5629781710045387</v>
      </c>
      <c r="Y1753" s="115">
        <v>0</v>
      </c>
      <c r="Z1753" s="104">
        <f t="shared" si="493"/>
        <v>0</v>
      </c>
      <c r="AA1753" s="115">
        <v>0</v>
      </c>
      <c r="AB1753" s="104">
        <f t="shared" si="494"/>
        <v>0</v>
      </c>
      <c r="AC1753" s="99">
        <f t="shared" si="481"/>
        <v>4.5909999999999993</v>
      </c>
      <c r="AD1753" s="104">
        <f t="shared" si="495"/>
        <v>14.089261656401236</v>
      </c>
    </row>
    <row r="1754" spans="1:30" x14ac:dyDescent="0.2">
      <c r="A1754" s="101">
        <v>40468</v>
      </c>
      <c r="B1754" s="250" t="s">
        <v>255</v>
      </c>
      <c r="C1754" s="115">
        <v>0</v>
      </c>
      <c r="D1754" s="104">
        <f t="shared" si="482"/>
        <v>0</v>
      </c>
      <c r="E1754" s="115">
        <v>0</v>
      </c>
      <c r="F1754" s="104">
        <f t="shared" si="483"/>
        <v>0</v>
      </c>
      <c r="G1754" s="115">
        <v>0.63100000000000001</v>
      </c>
      <c r="H1754" s="104">
        <f t="shared" si="484"/>
        <v>1.9364678948353695</v>
      </c>
      <c r="I1754" s="115">
        <v>0</v>
      </c>
      <c r="J1754" s="104">
        <f t="shared" si="485"/>
        <v>0</v>
      </c>
      <c r="K1754" s="115">
        <v>0</v>
      </c>
      <c r="L1754" s="104">
        <f t="shared" si="486"/>
        <v>0</v>
      </c>
      <c r="M1754" s="115">
        <v>1.413</v>
      </c>
      <c r="N1754" s="104">
        <f t="shared" si="487"/>
        <v>4.336337774013276</v>
      </c>
      <c r="O1754" s="115">
        <v>1.3819999999999999</v>
      </c>
      <c r="P1754" s="104">
        <f t="shared" si="488"/>
        <v>4.2412022672939473</v>
      </c>
      <c r="Q1754" s="115">
        <v>0</v>
      </c>
      <c r="R1754" s="104">
        <f t="shared" si="489"/>
        <v>0</v>
      </c>
      <c r="S1754" s="115">
        <v>0</v>
      </c>
      <c r="T1754" s="104">
        <f t="shared" si="490"/>
        <v>0</v>
      </c>
      <c r="U1754" s="115">
        <v>0</v>
      </c>
      <c r="V1754" s="104">
        <f t="shared" si="491"/>
        <v>0</v>
      </c>
      <c r="W1754" s="115">
        <v>1.1599999999999999</v>
      </c>
      <c r="X1754" s="104">
        <f t="shared" si="492"/>
        <v>3.5599092836910122</v>
      </c>
      <c r="Y1754" s="115">
        <v>0</v>
      </c>
      <c r="Z1754" s="104">
        <f t="shared" si="493"/>
        <v>0</v>
      </c>
      <c r="AA1754" s="115">
        <v>0</v>
      </c>
      <c r="AB1754" s="104">
        <f t="shared" si="494"/>
        <v>0</v>
      </c>
      <c r="AC1754" s="99">
        <f t="shared" si="481"/>
        <v>4.5860000000000003</v>
      </c>
      <c r="AD1754" s="104">
        <f t="shared" si="495"/>
        <v>14.073917219833605</v>
      </c>
    </row>
    <row r="1755" spans="1:30" x14ac:dyDescent="0.2">
      <c r="A1755" s="101">
        <v>40469</v>
      </c>
      <c r="B1755" s="250" t="s">
        <v>256</v>
      </c>
      <c r="C1755" s="115">
        <v>0</v>
      </c>
      <c r="D1755" s="104">
        <f t="shared" si="482"/>
        <v>0</v>
      </c>
      <c r="E1755" s="115">
        <v>0</v>
      </c>
      <c r="F1755" s="104">
        <f t="shared" si="483"/>
        <v>0</v>
      </c>
      <c r="G1755" s="115">
        <v>0.628</v>
      </c>
      <c r="H1755" s="104">
        <f t="shared" si="484"/>
        <v>1.9272612328947893</v>
      </c>
      <c r="I1755" s="115">
        <v>0.48099999999999998</v>
      </c>
      <c r="J1755" s="104">
        <f t="shared" si="485"/>
        <v>1.4761347978063593</v>
      </c>
      <c r="K1755" s="115">
        <v>0</v>
      </c>
      <c r="L1755" s="104">
        <f t="shared" si="486"/>
        <v>0</v>
      </c>
      <c r="M1755" s="115">
        <v>1.4059999999999999</v>
      </c>
      <c r="N1755" s="104">
        <f t="shared" si="487"/>
        <v>4.3148555628185887</v>
      </c>
      <c r="O1755" s="115">
        <v>1.3819999999999999</v>
      </c>
      <c r="P1755" s="104">
        <f t="shared" si="488"/>
        <v>4.2412022672939473</v>
      </c>
      <c r="Q1755" s="115">
        <v>0</v>
      </c>
      <c r="R1755" s="104">
        <f t="shared" si="489"/>
        <v>0</v>
      </c>
      <c r="S1755" s="115">
        <v>0</v>
      </c>
      <c r="T1755" s="104">
        <f t="shared" si="490"/>
        <v>0</v>
      </c>
      <c r="U1755" s="115">
        <v>0</v>
      </c>
      <c r="V1755" s="104">
        <f t="shared" si="491"/>
        <v>0</v>
      </c>
      <c r="W1755" s="115">
        <v>1.1559999999999999</v>
      </c>
      <c r="X1755" s="104">
        <f t="shared" si="492"/>
        <v>3.5476337344369053</v>
      </c>
      <c r="Y1755" s="115">
        <v>0</v>
      </c>
      <c r="Z1755" s="104">
        <f t="shared" si="493"/>
        <v>0</v>
      </c>
      <c r="AA1755" s="115">
        <v>0</v>
      </c>
      <c r="AB1755" s="104">
        <f t="shared" si="494"/>
        <v>0</v>
      </c>
      <c r="AC1755" s="99">
        <f t="shared" si="481"/>
        <v>5.052999999999999</v>
      </c>
      <c r="AD1755" s="104">
        <f t="shared" si="495"/>
        <v>15.507087595250587</v>
      </c>
    </row>
    <row r="1756" spans="1:30" x14ac:dyDescent="0.2">
      <c r="A1756" s="101">
        <v>40470</v>
      </c>
      <c r="B1756" s="250" t="s">
        <v>257</v>
      </c>
      <c r="C1756" s="115">
        <v>0</v>
      </c>
      <c r="D1756" s="104">
        <f t="shared" si="482"/>
        <v>0</v>
      </c>
      <c r="E1756" s="115">
        <v>0</v>
      </c>
      <c r="F1756" s="104">
        <f t="shared" si="483"/>
        <v>0</v>
      </c>
      <c r="G1756" s="115">
        <v>0.623</v>
      </c>
      <c r="H1756" s="104">
        <f t="shared" si="484"/>
        <v>1.9119167963271557</v>
      </c>
      <c r="I1756" s="115">
        <v>0.76800000000000002</v>
      </c>
      <c r="J1756" s="104">
        <f t="shared" si="485"/>
        <v>2.3569054567885321</v>
      </c>
      <c r="K1756" s="115">
        <v>0</v>
      </c>
      <c r="L1756" s="104">
        <f t="shared" si="486"/>
        <v>0</v>
      </c>
      <c r="M1756" s="115">
        <v>1.39</v>
      </c>
      <c r="N1756" s="104">
        <f t="shared" si="487"/>
        <v>4.2657533658021611</v>
      </c>
      <c r="O1756" s="115">
        <v>0.51800000000000002</v>
      </c>
      <c r="P1756" s="104">
        <f t="shared" si="488"/>
        <v>1.5896836284068485</v>
      </c>
      <c r="Q1756" s="115">
        <v>0</v>
      </c>
      <c r="R1756" s="104">
        <f t="shared" si="489"/>
        <v>0</v>
      </c>
      <c r="S1756" s="115">
        <v>0</v>
      </c>
      <c r="T1756" s="104">
        <f t="shared" si="490"/>
        <v>0</v>
      </c>
      <c r="U1756" s="115">
        <v>0</v>
      </c>
      <c r="V1756" s="104">
        <f t="shared" si="491"/>
        <v>0</v>
      </c>
      <c r="W1756" s="115">
        <v>1.159</v>
      </c>
      <c r="X1756" s="104">
        <f t="shared" si="492"/>
        <v>3.5568403963774853</v>
      </c>
      <c r="Y1756" s="115">
        <v>0</v>
      </c>
      <c r="Z1756" s="104">
        <f t="shared" si="493"/>
        <v>0</v>
      </c>
      <c r="AA1756" s="115">
        <v>0</v>
      </c>
      <c r="AB1756" s="104">
        <f t="shared" si="494"/>
        <v>0</v>
      </c>
      <c r="AC1756" s="99">
        <f t="shared" si="481"/>
        <v>4.4579999999999993</v>
      </c>
      <c r="AD1756" s="104">
        <f t="shared" si="495"/>
        <v>13.681099643702179</v>
      </c>
    </row>
    <row r="1757" spans="1:30" x14ac:dyDescent="0.2">
      <c r="A1757" s="101">
        <v>40471</v>
      </c>
      <c r="B1757" s="320" t="s">
        <v>258</v>
      </c>
      <c r="C1757" s="115">
        <v>0</v>
      </c>
      <c r="D1757" s="104">
        <f t="shared" si="482"/>
        <v>0</v>
      </c>
      <c r="E1757" s="115">
        <v>0</v>
      </c>
      <c r="F1757" s="104">
        <f t="shared" si="483"/>
        <v>0</v>
      </c>
      <c r="G1757" s="115">
        <v>0.625</v>
      </c>
      <c r="H1757" s="104">
        <f t="shared" si="484"/>
        <v>1.9180545709542092</v>
      </c>
      <c r="I1757" s="115">
        <v>0.753</v>
      </c>
      <c r="J1757" s="104">
        <f t="shared" si="485"/>
        <v>2.310872147085631</v>
      </c>
      <c r="K1757" s="115">
        <v>0</v>
      </c>
      <c r="L1757" s="104">
        <f t="shared" si="486"/>
        <v>0</v>
      </c>
      <c r="M1757" s="115">
        <v>1.381</v>
      </c>
      <c r="N1757" s="104">
        <f t="shared" si="487"/>
        <v>4.2381333799804208</v>
      </c>
      <c r="O1757" s="115">
        <v>0</v>
      </c>
      <c r="P1757" s="104">
        <f t="shared" si="488"/>
        <v>0</v>
      </c>
      <c r="Q1757" s="115">
        <v>0</v>
      </c>
      <c r="R1757" s="104">
        <f t="shared" si="489"/>
        <v>0</v>
      </c>
      <c r="S1757" s="115">
        <v>0</v>
      </c>
      <c r="T1757" s="104">
        <f t="shared" si="490"/>
        <v>0</v>
      </c>
      <c r="U1757" s="115">
        <v>0</v>
      </c>
      <c r="V1757" s="104">
        <f t="shared" si="491"/>
        <v>0</v>
      </c>
      <c r="W1757" s="115">
        <v>1.161</v>
      </c>
      <c r="X1757" s="104">
        <f t="shared" si="492"/>
        <v>3.5629781710045387</v>
      </c>
      <c r="Y1757" s="115">
        <v>0</v>
      </c>
      <c r="Z1757" s="104">
        <f t="shared" si="493"/>
        <v>0</v>
      </c>
      <c r="AA1757" s="115">
        <v>0</v>
      </c>
      <c r="AB1757" s="104">
        <f t="shared" si="494"/>
        <v>0</v>
      </c>
      <c r="AC1757" s="99">
        <f t="shared" ref="AC1757:AC1784" si="496">C1757+E1757+G1757+I1757+K1757+M1757+O1757+Q1757+S1757+U1757+W1757+Y1757+AA1757</f>
        <v>3.9200000000000004</v>
      </c>
      <c r="AD1757" s="104">
        <f t="shared" si="495"/>
        <v>12.030038269024802</v>
      </c>
    </row>
    <row r="1758" spans="1:30" x14ac:dyDescent="0.2">
      <c r="A1758" s="101">
        <v>40472</v>
      </c>
      <c r="B1758" s="320" t="s">
        <v>259</v>
      </c>
      <c r="C1758" s="115">
        <v>0</v>
      </c>
      <c r="D1758" s="104">
        <f t="shared" si="482"/>
        <v>0</v>
      </c>
      <c r="E1758" s="115">
        <v>0</v>
      </c>
      <c r="F1758" s="104">
        <f t="shared" si="483"/>
        <v>0</v>
      </c>
      <c r="G1758" s="115">
        <v>0.626</v>
      </c>
      <c r="H1758" s="104">
        <f t="shared" si="484"/>
        <v>1.9211234582677359</v>
      </c>
      <c r="I1758" s="115">
        <v>0.745</v>
      </c>
      <c r="J1758" s="104">
        <f t="shared" si="485"/>
        <v>2.2863210485774172</v>
      </c>
      <c r="K1758" s="115">
        <v>0</v>
      </c>
      <c r="L1758" s="104">
        <f t="shared" si="486"/>
        <v>0</v>
      </c>
      <c r="M1758" s="115">
        <v>1.3720000000000001</v>
      </c>
      <c r="N1758" s="104">
        <f t="shared" si="487"/>
        <v>4.2105133941586796</v>
      </c>
      <c r="O1758" s="115">
        <v>0</v>
      </c>
      <c r="P1758" s="104">
        <f t="shared" si="488"/>
        <v>0</v>
      </c>
      <c r="Q1758" s="115">
        <v>0</v>
      </c>
      <c r="R1758" s="104">
        <f t="shared" si="489"/>
        <v>0</v>
      </c>
      <c r="S1758" s="115">
        <v>0</v>
      </c>
      <c r="T1758" s="104">
        <f t="shared" si="490"/>
        <v>0</v>
      </c>
      <c r="U1758" s="115">
        <v>0</v>
      </c>
      <c r="V1758" s="104">
        <f t="shared" si="491"/>
        <v>0</v>
      </c>
      <c r="W1758" s="115">
        <v>0.435</v>
      </c>
      <c r="X1758" s="104">
        <f t="shared" si="492"/>
        <v>1.3349659813841295</v>
      </c>
      <c r="Y1758" s="115">
        <v>0</v>
      </c>
      <c r="Z1758" s="104">
        <f t="shared" si="493"/>
        <v>0</v>
      </c>
      <c r="AA1758" s="115">
        <v>0</v>
      </c>
      <c r="AB1758" s="104">
        <f t="shared" si="494"/>
        <v>0</v>
      </c>
      <c r="AC1758" s="99">
        <f t="shared" si="496"/>
        <v>3.1780000000000004</v>
      </c>
      <c r="AD1758" s="104">
        <f t="shared" si="495"/>
        <v>9.7529238823879645</v>
      </c>
    </row>
    <row r="1759" spans="1:30" x14ac:dyDescent="0.2">
      <c r="A1759" s="101">
        <v>40473</v>
      </c>
      <c r="B1759" s="320" t="s">
        <v>260</v>
      </c>
      <c r="C1759" s="115">
        <v>0</v>
      </c>
      <c r="D1759" s="104">
        <f t="shared" si="482"/>
        <v>0</v>
      </c>
      <c r="E1759" s="115">
        <v>0</v>
      </c>
      <c r="F1759" s="104">
        <f t="shared" si="483"/>
        <v>0</v>
      </c>
      <c r="G1759" s="115">
        <v>0.626</v>
      </c>
      <c r="H1759" s="104">
        <f t="shared" si="484"/>
        <v>1.9211234582677359</v>
      </c>
      <c r="I1759" s="115">
        <v>0.74</v>
      </c>
      <c r="J1759" s="104">
        <f t="shared" si="485"/>
        <v>2.2709766120097834</v>
      </c>
      <c r="K1759" s="115">
        <v>0</v>
      </c>
      <c r="L1759" s="104">
        <f t="shared" si="486"/>
        <v>0</v>
      </c>
      <c r="M1759" s="115">
        <v>1.3680000000000001</v>
      </c>
      <c r="N1759" s="104">
        <f t="shared" si="487"/>
        <v>4.1982378449045727</v>
      </c>
      <c r="O1759" s="115">
        <v>0</v>
      </c>
      <c r="P1759" s="104">
        <f t="shared" si="488"/>
        <v>0</v>
      </c>
      <c r="Q1759" s="115">
        <v>0</v>
      </c>
      <c r="R1759" s="104">
        <f t="shared" si="489"/>
        <v>0</v>
      </c>
      <c r="S1759" s="115">
        <v>0</v>
      </c>
      <c r="T1759" s="104">
        <f t="shared" si="490"/>
        <v>0</v>
      </c>
      <c r="U1759" s="115">
        <v>0</v>
      </c>
      <c r="V1759" s="104">
        <f t="shared" si="491"/>
        <v>0</v>
      </c>
      <c r="W1759" s="115">
        <v>0</v>
      </c>
      <c r="X1759" s="104">
        <f t="shared" si="492"/>
        <v>0</v>
      </c>
      <c r="Y1759" s="115">
        <v>0</v>
      </c>
      <c r="Z1759" s="104">
        <f t="shared" si="493"/>
        <v>0</v>
      </c>
      <c r="AA1759" s="115">
        <v>0</v>
      </c>
      <c r="AB1759" s="104">
        <f t="shared" si="494"/>
        <v>0</v>
      </c>
      <c r="AC1759" s="99">
        <f t="shared" si="496"/>
        <v>2.734</v>
      </c>
      <c r="AD1759" s="104">
        <f t="shared" si="495"/>
        <v>8.3903379151820925</v>
      </c>
    </row>
    <row r="1760" spans="1:30" x14ac:dyDescent="0.2">
      <c r="A1760" s="101">
        <v>40474</v>
      </c>
      <c r="B1760" s="320" t="s">
        <v>261</v>
      </c>
      <c r="C1760" s="115">
        <v>0</v>
      </c>
      <c r="D1760" s="104">
        <f t="shared" si="482"/>
        <v>0</v>
      </c>
      <c r="E1760" s="115">
        <v>0</v>
      </c>
      <c r="F1760" s="104">
        <f t="shared" si="483"/>
        <v>0</v>
      </c>
      <c r="G1760" s="115">
        <v>0.627</v>
      </c>
      <c r="H1760" s="104">
        <f t="shared" si="484"/>
        <v>1.9241923455812626</v>
      </c>
      <c r="I1760" s="115">
        <v>0.73699999999999999</v>
      </c>
      <c r="J1760" s="104">
        <f t="shared" si="485"/>
        <v>2.2617699500692034</v>
      </c>
      <c r="K1760" s="115">
        <v>0</v>
      </c>
      <c r="L1760" s="104">
        <f t="shared" si="486"/>
        <v>0</v>
      </c>
      <c r="M1760" s="115">
        <v>1.363</v>
      </c>
      <c r="N1760" s="104">
        <f t="shared" si="487"/>
        <v>4.1828934083369393</v>
      </c>
      <c r="O1760" s="115">
        <v>0</v>
      </c>
      <c r="P1760" s="104">
        <f t="shared" si="488"/>
        <v>0</v>
      </c>
      <c r="Q1760" s="115">
        <v>0</v>
      </c>
      <c r="R1760" s="104">
        <f t="shared" si="489"/>
        <v>0</v>
      </c>
      <c r="S1760" s="115">
        <v>0</v>
      </c>
      <c r="T1760" s="104">
        <f t="shared" si="490"/>
        <v>0</v>
      </c>
      <c r="U1760" s="115">
        <v>0</v>
      </c>
      <c r="V1760" s="104">
        <f t="shared" si="491"/>
        <v>0</v>
      </c>
      <c r="W1760" s="115">
        <v>0</v>
      </c>
      <c r="X1760" s="104">
        <f t="shared" si="492"/>
        <v>0</v>
      </c>
      <c r="Y1760" s="115">
        <v>0</v>
      </c>
      <c r="Z1760" s="104">
        <f t="shared" si="493"/>
        <v>0</v>
      </c>
      <c r="AA1760" s="115">
        <v>0</v>
      </c>
      <c r="AB1760" s="104">
        <f t="shared" si="494"/>
        <v>0</v>
      </c>
      <c r="AC1760" s="99">
        <f t="shared" si="496"/>
        <v>2.7269999999999999</v>
      </c>
      <c r="AD1760" s="104">
        <f t="shared" si="495"/>
        <v>8.3688557039874052</v>
      </c>
    </row>
    <row r="1761" spans="1:30" x14ac:dyDescent="0.2">
      <c r="A1761" s="101">
        <v>40475</v>
      </c>
      <c r="B1761" s="320" t="s">
        <v>262</v>
      </c>
      <c r="C1761" s="115">
        <v>0</v>
      </c>
      <c r="D1761" s="104">
        <f t="shared" si="482"/>
        <v>0</v>
      </c>
      <c r="E1761" s="115">
        <v>0</v>
      </c>
      <c r="F1761" s="104">
        <f t="shared" si="483"/>
        <v>0</v>
      </c>
      <c r="G1761" s="115">
        <v>0.627</v>
      </c>
      <c r="H1761" s="104">
        <f t="shared" si="484"/>
        <v>1.9241923455812626</v>
      </c>
      <c r="I1761" s="115">
        <v>0.73499999999999999</v>
      </c>
      <c r="J1761" s="104">
        <f t="shared" si="485"/>
        <v>2.25563217544215</v>
      </c>
      <c r="K1761" s="115">
        <v>0</v>
      </c>
      <c r="L1761" s="104">
        <f t="shared" si="486"/>
        <v>0</v>
      </c>
      <c r="M1761" s="115">
        <v>1.36</v>
      </c>
      <c r="N1761" s="104">
        <f t="shared" si="487"/>
        <v>4.1736867463963589</v>
      </c>
      <c r="O1761" s="115">
        <v>0</v>
      </c>
      <c r="P1761" s="104">
        <f t="shared" si="488"/>
        <v>0</v>
      </c>
      <c r="Q1761" s="115">
        <v>0</v>
      </c>
      <c r="R1761" s="104">
        <f t="shared" si="489"/>
        <v>0</v>
      </c>
      <c r="S1761" s="115">
        <v>0</v>
      </c>
      <c r="T1761" s="104">
        <f t="shared" si="490"/>
        <v>0</v>
      </c>
      <c r="U1761" s="115">
        <v>0</v>
      </c>
      <c r="V1761" s="104">
        <f t="shared" si="491"/>
        <v>0</v>
      </c>
      <c r="W1761" s="115">
        <v>0</v>
      </c>
      <c r="X1761" s="104">
        <f t="shared" si="492"/>
        <v>0</v>
      </c>
      <c r="Y1761" s="115">
        <v>0</v>
      </c>
      <c r="Z1761" s="104">
        <f t="shared" si="493"/>
        <v>0</v>
      </c>
      <c r="AA1761" s="115">
        <v>0</v>
      </c>
      <c r="AB1761" s="104">
        <f t="shared" si="494"/>
        <v>0</v>
      </c>
      <c r="AC1761" s="99">
        <f t="shared" si="496"/>
        <v>2.7220000000000004</v>
      </c>
      <c r="AD1761" s="104">
        <f t="shared" si="495"/>
        <v>8.3535112674197727</v>
      </c>
    </row>
    <row r="1762" spans="1:30" x14ac:dyDescent="0.2">
      <c r="A1762" s="101">
        <v>40476</v>
      </c>
      <c r="B1762" s="320" t="s">
        <v>263</v>
      </c>
      <c r="C1762" s="115">
        <v>0</v>
      </c>
      <c r="D1762" s="104">
        <f t="shared" si="482"/>
        <v>0</v>
      </c>
      <c r="E1762" s="115">
        <v>0</v>
      </c>
      <c r="F1762" s="104">
        <f t="shared" si="483"/>
        <v>0</v>
      </c>
      <c r="G1762" s="115">
        <v>0.625</v>
      </c>
      <c r="H1762" s="104">
        <f t="shared" si="484"/>
        <v>1.9180545709542092</v>
      </c>
      <c r="I1762" s="115">
        <v>0.73299999999999998</v>
      </c>
      <c r="J1762" s="104">
        <f t="shared" si="485"/>
        <v>2.2494944008150966</v>
      </c>
      <c r="K1762" s="115">
        <v>0</v>
      </c>
      <c r="L1762" s="104">
        <f t="shared" si="486"/>
        <v>0</v>
      </c>
      <c r="M1762" s="115">
        <v>1.3520000000000001</v>
      </c>
      <c r="N1762" s="104">
        <f t="shared" si="487"/>
        <v>4.1491356478881452</v>
      </c>
      <c r="O1762" s="115">
        <v>0</v>
      </c>
      <c r="P1762" s="104">
        <f t="shared" si="488"/>
        <v>0</v>
      </c>
      <c r="Q1762" s="115">
        <v>0</v>
      </c>
      <c r="R1762" s="104">
        <f t="shared" si="489"/>
        <v>0</v>
      </c>
      <c r="S1762" s="115">
        <v>0</v>
      </c>
      <c r="T1762" s="104">
        <f t="shared" si="490"/>
        <v>0</v>
      </c>
      <c r="U1762" s="115">
        <v>0</v>
      </c>
      <c r="V1762" s="104">
        <f t="shared" si="491"/>
        <v>0</v>
      </c>
      <c r="W1762" s="115">
        <v>0</v>
      </c>
      <c r="X1762" s="104">
        <f t="shared" si="492"/>
        <v>0</v>
      </c>
      <c r="Y1762" s="115">
        <v>0</v>
      </c>
      <c r="Z1762" s="104">
        <f t="shared" si="493"/>
        <v>0</v>
      </c>
      <c r="AA1762" s="115">
        <v>0</v>
      </c>
      <c r="AB1762" s="104">
        <f t="shared" si="494"/>
        <v>0</v>
      </c>
      <c r="AC1762" s="99">
        <f t="shared" si="496"/>
        <v>2.71</v>
      </c>
      <c r="AD1762" s="104">
        <f t="shared" si="495"/>
        <v>8.3166846196574511</v>
      </c>
    </row>
    <row r="1763" spans="1:30" x14ac:dyDescent="0.2">
      <c r="A1763" s="101">
        <v>40477</v>
      </c>
      <c r="B1763" s="320" t="s">
        <v>264</v>
      </c>
      <c r="C1763" s="115">
        <v>0</v>
      </c>
      <c r="D1763" s="104">
        <f t="shared" si="482"/>
        <v>0</v>
      </c>
      <c r="E1763" s="115">
        <v>0</v>
      </c>
      <c r="F1763" s="104">
        <f t="shared" si="483"/>
        <v>0</v>
      </c>
      <c r="G1763" s="115">
        <v>0.63</v>
      </c>
      <c r="H1763" s="104">
        <f t="shared" si="484"/>
        <v>1.9333990075218428</v>
      </c>
      <c r="I1763" s="115">
        <v>0.73299999999999998</v>
      </c>
      <c r="J1763" s="104">
        <f t="shared" si="485"/>
        <v>2.2494944008150966</v>
      </c>
      <c r="K1763" s="115">
        <v>0</v>
      </c>
      <c r="L1763" s="104">
        <f t="shared" si="486"/>
        <v>0</v>
      </c>
      <c r="M1763" s="115">
        <v>1.363</v>
      </c>
      <c r="N1763" s="104">
        <f t="shared" si="487"/>
        <v>4.1828934083369393</v>
      </c>
      <c r="O1763" s="115">
        <v>0</v>
      </c>
      <c r="P1763" s="104">
        <f t="shared" si="488"/>
        <v>0</v>
      </c>
      <c r="Q1763" s="115">
        <v>0</v>
      </c>
      <c r="R1763" s="104">
        <f t="shared" si="489"/>
        <v>0</v>
      </c>
      <c r="S1763" s="115">
        <v>0</v>
      </c>
      <c r="T1763" s="104">
        <f t="shared" si="490"/>
        <v>0</v>
      </c>
      <c r="U1763" s="115">
        <v>0</v>
      </c>
      <c r="V1763" s="104">
        <f t="shared" si="491"/>
        <v>0</v>
      </c>
      <c r="W1763" s="115">
        <v>0</v>
      </c>
      <c r="X1763" s="104">
        <f t="shared" si="492"/>
        <v>0</v>
      </c>
      <c r="Y1763" s="115">
        <v>0</v>
      </c>
      <c r="Z1763" s="104">
        <f t="shared" si="493"/>
        <v>0</v>
      </c>
      <c r="AA1763" s="115">
        <v>0</v>
      </c>
      <c r="AB1763" s="104">
        <f t="shared" si="494"/>
        <v>0</v>
      </c>
      <c r="AC1763" s="99">
        <f t="shared" si="496"/>
        <v>2.726</v>
      </c>
      <c r="AD1763" s="104">
        <f t="shared" si="495"/>
        <v>8.3657868166738787</v>
      </c>
    </row>
    <row r="1764" spans="1:30" x14ac:dyDescent="0.2">
      <c r="A1764" s="101">
        <v>40478</v>
      </c>
      <c r="B1764" s="320" t="s">
        <v>265</v>
      </c>
      <c r="C1764" s="115">
        <v>0</v>
      </c>
      <c r="D1764" s="104">
        <f t="shared" si="482"/>
        <v>0</v>
      </c>
      <c r="E1764" s="115">
        <v>0</v>
      </c>
      <c r="F1764" s="104">
        <f t="shared" si="483"/>
        <v>0</v>
      </c>
      <c r="G1764" s="115">
        <v>0.628</v>
      </c>
      <c r="H1764" s="104">
        <f t="shared" si="484"/>
        <v>1.9272612328947893</v>
      </c>
      <c r="I1764" s="115">
        <v>0.73099999999999998</v>
      </c>
      <c r="J1764" s="104">
        <f t="shared" si="485"/>
        <v>2.2433566261880431</v>
      </c>
      <c r="K1764" s="115">
        <v>0</v>
      </c>
      <c r="L1764" s="104">
        <f t="shared" si="486"/>
        <v>0</v>
      </c>
      <c r="M1764" s="115">
        <v>1.355</v>
      </c>
      <c r="N1764" s="104">
        <f t="shared" si="487"/>
        <v>4.1583423098287255</v>
      </c>
      <c r="O1764" s="115">
        <v>0</v>
      </c>
      <c r="P1764" s="104">
        <f t="shared" si="488"/>
        <v>0</v>
      </c>
      <c r="Q1764" s="115">
        <v>0</v>
      </c>
      <c r="R1764" s="104">
        <f t="shared" si="489"/>
        <v>0</v>
      </c>
      <c r="S1764" s="115">
        <v>0</v>
      </c>
      <c r="T1764" s="104">
        <f t="shared" si="490"/>
        <v>0</v>
      </c>
      <c r="U1764" s="115">
        <v>0</v>
      </c>
      <c r="V1764" s="104">
        <f t="shared" si="491"/>
        <v>0</v>
      </c>
      <c r="W1764" s="115">
        <v>0</v>
      </c>
      <c r="X1764" s="104">
        <f t="shared" si="492"/>
        <v>0</v>
      </c>
      <c r="Y1764" s="115">
        <v>0</v>
      </c>
      <c r="Z1764" s="104">
        <f t="shared" si="493"/>
        <v>0</v>
      </c>
      <c r="AA1764" s="115">
        <v>0</v>
      </c>
      <c r="AB1764" s="104">
        <f t="shared" si="494"/>
        <v>0</v>
      </c>
      <c r="AC1764" s="99">
        <f t="shared" si="496"/>
        <v>2.714</v>
      </c>
      <c r="AD1764" s="104">
        <f t="shared" si="495"/>
        <v>8.3289601689115571</v>
      </c>
    </row>
    <row r="1765" spans="1:30" x14ac:dyDescent="0.2">
      <c r="A1765" s="101">
        <v>40479</v>
      </c>
      <c r="B1765" s="320" t="s">
        <v>266</v>
      </c>
      <c r="C1765" s="115">
        <v>0</v>
      </c>
      <c r="D1765" s="104">
        <f t="shared" si="482"/>
        <v>0</v>
      </c>
      <c r="E1765" s="115">
        <v>0</v>
      </c>
      <c r="F1765" s="104">
        <f t="shared" si="483"/>
        <v>0</v>
      </c>
      <c r="G1765" s="115">
        <v>0.626</v>
      </c>
      <c r="H1765" s="104">
        <f t="shared" si="484"/>
        <v>1.9211234582677359</v>
      </c>
      <c r="I1765" s="115">
        <v>0.72799999999999998</v>
      </c>
      <c r="J1765" s="104">
        <f t="shared" si="485"/>
        <v>2.2341499642474627</v>
      </c>
      <c r="K1765" s="115">
        <v>0</v>
      </c>
      <c r="L1765" s="104">
        <f t="shared" si="486"/>
        <v>0</v>
      </c>
      <c r="M1765" s="115">
        <v>1.3520000000000001</v>
      </c>
      <c r="N1765" s="104">
        <f t="shared" si="487"/>
        <v>4.1491356478881452</v>
      </c>
      <c r="O1765" s="115">
        <v>0.80600000000000005</v>
      </c>
      <c r="P1765" s="104">
        <f t="shared" si="488"/>
        <v>2.4735231747025481</v>
      </c>
      <c r="Q1765" s="115">
        <v>0</v>
      </c>
      <c r="R1765" s="104">
        <f t="shared" si="489"/>
        <v>0</v>
      </c>
      <c r="S1765" s="115">
        <v>0</v>
      </c>
      <c r="T1765" s="104">
        <f t="shared" si="490"/>
        <v>0</v>
      </c>
      <c r="U1765" s="115">
        <v>0</v>
      </c>
      <c r="V1765" s="104">
        <f t="shared" si="491"/>
        <v>0</v>
      </c>
      <c r="W1765" s="115">
        <v>0</v>
      </c>
      <c r="X1765" s="104">
        <f t="shared" si="492"/>
        <v>0</v>
      </c>
      <c r="Y1765" s="115">
        <v>0</v>
      </c>
      <c r="Z1765" s="104">
        <f t="shared" si="493"/>
        <v>0</v>
      </c>
      <c r="AA1765" s="115">
        <v>0</v>
      </c>
      <c r="AB1765" s="104">
        <f t="shared" si="494"/>
        <v>0</v>
      </c>
      <c r="AC1765" s="99">
        <f t="shared" si="496"/>
        <v>3.5120000000000005</v>
      </c>
      <c r="AD1765" s="104">
        <f t="shared" si="495"/>
        <v>10.777932245105893</v>
      </c>
    </row>
    <row r="1766" spans="1:30" x14ac:dyDescent="0.2">
      <c r="A1766" s="101">
        <v>40480</v>
      </c>
      <c r="B1766" s="320" t="s">
        <v>267</v>
      </c>
      <c r="C1766" s="115">
        <v>0</v>
      </c>
      <c r="D1766" s="104">
        <f t="shared" si="482"/>
        <v>0</v>
      </c>
      <c r="E1766" s="115">
        <v>0</v>
      </c>
      <c r="F1766" s="104">
        <f t="shared" si="483"/>
        <v>0</v>
      </c>
      <c r="G1766" s="115">
        <v>0.60599999999999998</v>
      </c>
      <c r="H1766" s="104">
        <f t="shared" si="484"/>
        <v>1.8597457119972012</v>
      </c>
      <c r="I1766" s="115">
        <v>0.70599999999999996</v>
      </c>
      <c r="J1766" s="104">
        <f t="shared" si="485"/>
        <v>2.1666344433498748</v>
      </c>
      <c r="K1766" s="115">
        <v>0</v>
      </c>
      <c r="L1766" s="104">
        <f t="shared" si="486"/>
        <v>0</v>
      </c>
      <c r="M1766" s="115">
        <v>1.3120000000000001</v>
      </c>
      <c r="N1766" s="104">
        <f t="shared" si="487"/>
        <v>4.0263801553470762</v>
      </c>
      <c r="O1766" s="115">
        <v>1.3819999999999999</v>
      </c>
      <c r="P1766" s="104">
        <f t="shared" si="488"/>
        <v>4.2412022672939473</v>
      </c>
      <c r="Q1766" s="115">
        <v>0</v>
      </c>
      <c r="R1766" s="104">
        <f t="shared" si="489"/>
        <v>0</v>
      </c>
      <c r="S1766" s="115">
        <v>0</v>
      </c>
      <c r="T1766" s="104">
        <f t="shared" si="490"/>
        <v>0</v>
      </c>
      <c r="U1766" s="115">
        <v>0</v>
      </c>
      <c r="V1766" s="104">
        <f t="shared" si="491"/>
        <v>0</v>
      </c>
      <c r="W1766" s="115">
        <v>0.45500000000000002</v>
      </c>
      <c r="X1766" s="104">
        <f t="shared" si="492"/>
        <v>1.3963437276546642</v>
      </c>
      <c r="Y1766" s="115">
        <v>0</v>
      </c>
      <c r="Z1766" s="104">
        <f t="shared" si="493"/>
        <v>0</v>
      </c>
      <c r="AA1766" s="115">
        <v>0</v>
      </c>
      <c r="AB1766" s="104">
        <f t="shared" si="494"/>
        <v>0</v>
      </c>
      <c r="AC1766" s="99">
        <f t="shared" si="496"/>
        <v>4.4609999999999994</v>
      </c>
      <c r="AD1766" s="104">
        <f t="shared" si="495"/>
        <v>13.690306305642761</v>
      </c>
    </row>
    <row r="1767" spans="1:30" x14ac:dyDescent="0.2">
      <c r="A1767" s="101">
        <v>40481</v>
      </c>
      <c r="B1767" s="320" t="s">
        <v>268</v>
      </c>
      <c r="C1767" s="115">
        <v>0</v>
      </c>
      <c r="D1767" s="104">
        <f t="shared" si="482"/>
        <v>0</v>
      </c>
      <c r="E1767" s="115">
        <v>0</v>
      </c>
      <c r="F1767" s="104">
        <f t="shared" si="483"/>
        <v>0</v>
      </c>
      <c r="G1767" s="115">
        <v>0.63500000000000001</v>
      </c>
      <c r="H1767" s="104">
        <f t="shared" si="484"/>
        <v>1.9487434440894764</v>
      </c>
      <c r="I1767" s="115">
        <v>0.74</v>
      </c>
      <c r="J1767" s="104">
        <f t="shared" si="485"/>
        <v>2.2709766120097834</v>
      </c>
      <c r="K1767" s="115">
        <v>0</v>
      </c>
      <c r="L1767" s="104">
        <f t="shared" si="486"/>
        <v>0</v>
      </c>
      <c r="M1767" s="115">
        <v>1.381</v>
      </c>
      <c r="N1767" s="104">
        <f t="shared" si="487"/>
        <v>4.2381333799804208</v>
      </c>
      <c r="O1767" s="115">
        <v>1.3819999999999999</v>
      </c>
      <c r="P1767" s="104">
        <f t="shared" si="488"/>
        <v>4.2412022672939473</v>
      </c>
      <c r="Q1767" s="115">
        <v>0</v>
      </c>
      <c r="R1767" s="104">
        <f t="shared" si="489"/>
        <v>0</v>
      </c>
      <c r="S1767" s="115">
        <v>0</v>
      </c>
      <c r="T1767" s="104">
        <f t="shared" si="490"/>
        <v>0</v>
      </c>
      <c r="U1767" s="115">
        <v>0</v>
      </c>
      <c r="V1767" s="104">
        <f t="shared" si="491"/>
        <v>0</v>
      </c>
      <c r="W1767" s="115">
        <v>0.443</v>
      </c>
      <c r="X1767" s="104">
        <f t="shared" si="492"/>
        <v>1.3595170798923435</v>
      </c>
      <c r="Y1767" s="115">
        <v>0</v>
      </c>
      <c r="Z1767" s="104">
        <f t="shared" si="493"/>
        <v>0</v>
      </c>
      <c r="AA1767" s="115">
        <v>0</v>
      </c>
      <c r="AB1767" s="104">
        <f t="shared" si="494"/>
        <v>0</v>
      </c>
      <c r="AC1767" s="99">
        <f t="shared" si="496"/>
        <v>4.5809999999999995</v>
      </c>
      <c r="AD1767" s="104">
        <f t="shared" si="495"/>
        <v>14.058572783265969</v>
      </c>
    </row>
    <row r="1768" spans="1:30" x14ac:dyDescent="0.2">
      <c r="A1768" s="101">
        <v>40482</v>
      </c>
      <c r="B1768" s="320" t="s">
        <v>269</v>
      </c>
      <c r="C1768" s="115">
        <v>0</v>
      </c>
      <c r="D1768" s="104">
        <f t="shared" si="482"/>
        <v>0</v>
      </c>
      <c r="E1768" s="115">
        <v>0</v>
      </c>
      <c r="F1768" s="104">
        <f t="shared" si="483"/>
        <v>0</v>
      </c>
      <c r="G1768" s="115">
        <v>0.61499999999999999</v>
      </c>
      <c r="H1768" s="104">
        <f t="shared" si="484"/>
        <v>1.8873656978189417</v>
      </c>
      <c r="I1768" s="115">
        <v>0.71399999999999997</v>
      </c>
      <c r="J1768" s="104">
        <f t="shared" si="485"/>
        <v>2.1911855418580886</v>
      </c>
      <c r="K1768" s="115">
        <v>0</v>
      </c>
      <c r="L1768" s="104">
        <f t="shared" si="486"/>
        <v>0</v>
      </c>
      <c r="M1768" s="115">
        <v>1.3420000000000001</v>
      </c>
      <c r="N1768" s="104">
        <f t="shared" si="487"/>
        <v>4.1184467747528775</v>
      </c>
      <c r="O1768" s="115">
        <v>1.3819999999999999</v>
      </c>
      <c r="P1768" s="104">
        <f t="shared" si="488"/>
        <v>4.2412022672939473</v>
      </c>
      <c r="Q1768" s="115">
        <v>0</v>
      </c>
      <c r="R1768" s="104">
        <f t="shared" si="489"/>
        <v>0</v>
      </c>
      <c r="S1768" s="115">
        <v>0</v>
      </c>
      <c r="T1768" s="104">
        <f t="shared" si="490"/>
        <v>0</v>
      </c>
      <c r="U1768" s="115">
        <v>0</v>
      </c>
      <c r="V1768" s="104">
        <f t="shared" si="491"/>
        <v>0</v>
      </c>
      <c r="W1768" s="115">
        <v>0</v>
      </c>
      <c r="X1768" s="104">
        <f t="shared" si="492"/>
        <v>0</v>
      </c>
      <c r="Y1768" s="115">
        <v>0</v>
      </c>
      <c r="Z1768" s="104">
        <f t="shared" si="493"/>
        <v>0</v>
      </c>
      <c r="AA1768" s="115">
        <v>0</v>
      </c>
      <c r="AB1768" s="104">
        <f t="shared" si="494"/>
        <v>0</v>
      </c>
      <c r="AC1768" s="99">
        <f t="shared" si="496"/>
        <v>4.0529999999999999</v>
      </c>
      <c r="AD1768" s="104">
        <f t="shared" si="495"/>
        <v>12.438200281723855</v>
      </c>
    </row>
    <row r="1769" spans="1:30" x14ac:dyDescent="0.2">
      <c r="A1769" s="101">
        <v>40483</v>
      </c>
      <c r="B1769" s="320" t="s">
        <v>115</v>
      </c>
      <c r="C1769" s="115">
        <v>0</v>
      </c>
      <c r="D1769" s="104">
        <f t="shared" si="482"/>
        <v>0</v>
      </c>
      <c r="E1769" s="115">
        <v>0</v>
      </c>
      <c r="F1769" s="104">
        <f t="shared" si="483"/>
        <v>0</v>
      </c>
      <c r="G1769" s="115">
        <v>0.61299999999999999</v>
      </c>
      <c r="H1769" s="104">
        <f t="shared" si="484"/>
        <v>1.8812279231918883</v>
      </c>
      <c r="I1769" s="115">
        <v>0.71099999999999997</v>
      </c>
      <c r="J1769" s="104">
        <f t="shared" si="485"/>
        <v>2.1819788799175082</v>
      </c>
      <c r="K1769" s="115">
        <v>0</v>
      </c>
      <c r="L1769" s="104">
        <f t="shared" si="486"/>
        <v>0</v>
      </c>
      <c r="M1769" s="115">
        <v>1.341</v>
      </c>
      <c r="N1769" s="104">
        <f t="shared" si="487"/>
        <v>4.115377887439351</v>
      </c>
      <c r="O1769" s="115">
        <v>1.2729999999999999</v>
      </c>
      <c r="P1769" s="104">
        <f t="shared" si="488"/>
        <v>3.9066935501195332</v>
      </c>
      <c r="Q1769" s="115">
        <v>0</v>
      </c>
      <c r="R1769" s="104">
        <f t="shared" si="489"/>
        <v>0</v>
      </c>
      <c r="S1769" s="115">
        <v>0</v>
      </c>
      <c r="T1769" s="104">
        <f t="shared" si="490"/>
        <v>0</v>
      </c>
      <c r="U1769" s="115">
        <v>0</v>
      </c>
      <c r="V1769" s="104">
        <f t="shared" si="491"/>
        <v>0</v>
      </c>
      <c r="W1769" s="115">
        <v>0</v>
      </c>
      <c r="X1769" s="104">
        <f t="shared" si="492"/>
        <v>0</v>
      </c>
      <c r="Y1769" s="115">
        <v>0</v>
      </c>
      <c r="Z1769" s="104">
        <f t="shared" si="493"/>
        <v>0</v>
      </c>
      <c r="AA1769" s="115">
        <v>0</v>
      </c>
      <c r="AB1769" s="104">
        <f t="shared" si="494"/>
        <v>0</v>
      </c>
      <c r="AC1769" s="99">
        <f t="shared" si="496"/>
        <v>3.9379999999999997</v>
      </c>
      <c r="AD1769" s="104">
        <f t="shared" si="495"/>
        <v>12.085278240668279</v>
      </c>
    </row>
    <row r="1770" spans="1:30" x14ac:dyDescent="0.2">
      <c r="A1770" s="101">
        <v>40484</v>
      </c>
      <c r="B1770" s="320" t="s">
        <v>116</v>
      </c>
      <c r="C1770" s="115">
        <v>0</v>
      </c>
      <c r="D1770" s="104">
        <f t="shared" si="482"/>
        <v>0</v>
      </c>
      <c r="E1770" s="115">
        <v>0</v>
      </c>
      <c r="F1770" s="104">
        <f t="shared" si="483"/>
        <v>0</v>
      </c>
      <c r="G1770" s="115">
        <v>0.61</v>
      </c>
      <c r="H1770" s="104">
        <f t="shared" si="484"/>
        <v>1.8720212612513081</v>
      </c>
      <c r="I1770" s="115">
        <v>0.70699999999999996</v>
      </c>
      <c r="J1770" s="104">
        <f t="shared" si="485"/>
        <v>2.1697033306634013</v>
      </c>
      <c r="K1770" s="115">
        <v>0</v>
      </c>
      <c r="L1770" s="104">
        <f t="shared" si="486"/>
        <v>0</v>
      </c>
      <c r="M1770" s="115">
        <v>1.339</v>
      </c>
      <c r="N1770" s="104">
        <f t="shared" si="487"/>
        <v>4.109240112812298</v>
      </c>
      <c r="O1770" s="115">
        <v>1.35</v>
      </c>
      <c r="P1770" s="104">
        <f t="shared" si="488"/>
        <v>4.1429978732610921</v>
      </c>
      <c r="Q1770" s="115">
        <v>0</v>
      </c>
      <c r="R1770" s="104">
        <f t="shared" si="489"/>
        <v>0</v>
      </c>
      <c r="S1770" s="115">
        <v>0</v>
      </c>
      <c r="T1770" s="104">
        <f t="shared" si="490"/>
        <v>0</v>
      </c>
      <c r="U1770" s="115">
        <v>0</v>
      </c>
      <c r="V1770" s="104">
        <f t="shared" si="491"/>
        <v>0</v>
      </c>
      <c r="W1770" s="115">
        <v>0</v>
      </c>
      <c r="X1770" s="104">
        <f t="shared" si="492"/>
        <v>0</v>
      </c>
      <c r="Y1770" s="115">
        <v>0</v>
      </c>
      <c r="Z1770" s="104">
        <f t="shared" si="493"/>
        <v>0</v>
      </c>
      <c r="AA1770" s="115">
        <v>0</v>
      </c>
      <c r="AB1770" s="104">
        <f t="shared" si="494"/>
        <v>0</v>
      </c>
      <c r="AC1770" s="99">
        <f t="shared" si="496"/>
        <v>4.0060000000000002</v>
      </c>
      <c r="AD1770" s="104">
        <f t="shared" si="495"/>
        <v>12.293962577988099</v>
      </c>
    </row>
    <row r="1771" spans="1:30" x14ac:dyDescent="0.2">
      <c r="A1771" s="101">
        <v>40485</v>
      </c>
      <c r="B1771" s="320" t="s">
        <v>117</v>
      </c>
      <c r="C1771" s="115">
        <v>0</v>
      </c>
      <c r="D1771" s="104">
        <f t="shared" si="482"/>
        <v>0</v>
      </c>
      <c r="E1771" s="115">
        <v>0</v>
      </c>
      <c r="F1771" s="104">
        <f t="shared" si="483"/>
        <v>0</v>
      </c>
      <c r="G1771" s="115">
        <v>0.60899999999999999</v>
      </c>
      <c r="H1771" s="104">
        <f t="shared" si="484"/>
        <v>1.8689523739377814</v>
      </c>
      <c r="I1771" s="115">
        <v>0.70199999999999996</v>
      </c>
      <c r="J1771" s="104">
        <f t="shared" si="485"/>
        <v>2.1543588940957679</v>
      </c>
      <c r="K1771" s="115">
        <v>0</v>
      </c>
      <c r="L1771" s="104">
        <f t="shared" si="486"/>
        <v>0</v>
      </c>
      <c r="M1771" s="115">
        <v>1.3340000000000001</v>
      </c>
      <c r="N1771" s="104">
        <f t="shared" si="487"/>
        <v>4.0938956762446637</v>
      </c>
      <c r="O1771" s="115">
        <v>1.35</v>
      </c>
      <c r="P1771" s="104">
        <f t="shared" si="488"/>
        <v>4.1429978732610921</v>
      </c>
      <c r="Q1771" s="115">
        <v>0</v>
      </c>
      <c r="R1771" s="104">
        <f t="shared" si="489"/>
        <v>0</v>
      </c>
      <c r="S1771" s="115">
        <v>0</v>
      </c>
      <c r="T1771" s="104">
        <f t="shared" si="490"/>
        <v>0</v>
      </c>
      <c r="U1771" s="115">
        <v>0</v>
      </c>
      <c r="V1771" s="104">
        <f t="shared" si="491"/>
        <v>0</v>
      </c>
      <c r="W1771" s="115">
        <v>0</v>
      </c>
      <c r="X1771" s="104">
        <f t="shared" si="492"/>
        <v>0</v>
      </c>
      <c r="Y1771" s="115">
        <v>0</v>
      </c>
      <c r="Z1771" s="104">
        <f t="shared" si="493"/>
        <v>0</v>
      </c>
      <c r="AA1771" s="115">
        <v>0</v>
      </c>
      <c r="AB1771" s="104">
        <f t="shared" si="494"/>
        <v>0</v>
      </c>
      <c r="AC1771" s="99">
        <f t="shared" si="496"/>
        <v>3.9950000000000001</v>
      </c>
      <c r="AD1771" s="104">
        <f t="shared" si="495"/>
        <v>12.260204817539305</v>
      </c>
    </row>
    <row r="1772" spans="1:30" x14ac:dyDescent="0.2">
      <c r="A1772" s="101">
        <v>40486</v>
      </c>
      <c r="B1772" s="320" t="s">
        <v>118</v>
      </c>
      <c r="C1772" s="115">
        <v>0</v>
      </c>
      <c r="D1772" s="104">
        <f t="shared" si="482"/>
        <v>0</v>
      </c>
      <c r="E1772" s="115">
        <v>0</v>
      </c>
      <c r="F1772" s="104">
        <f t="shared" si="483"/>
        <v>0</v>
      </c>
      <c r="G1772" s="115">
        <v>0.60699999999999998</v>
      </c>
      <c r="H1772" s="104">
        <f t="shared" si="484"/>
        <v>1.8628145993107279</v>
      </c>
      <c r="I1772" s="115">
        <v>0.69899999999999995</v>
      </c>
      <c r="J1772" s="104">
        <f t="shared" si="485"/>
        <v>2.1451522321551875</v>
      </c>
      <c r="K1772" s="115">
        <v>0</v>
      </c>
      <c r="L1772" s="104">
        <f t="shared" si="486"/>
        <v>0</v>
      </c>
      <c r="M1772" s="115">
        <v>1.3320000000000001</v>
      </c>
      <c r="N1772" s="104">
        <f t="shared" si="487"/>
        <v>4.0877579016176107</v>
      </c>
      <c r="O1772" s="115">
        <v>1.3480000000000001</v>
      </c>
      <c r="P1772" s="104">
        <f t="shared" si="488"/>
        <v>4.1368600986340383</v>
      </c>
      <c r="Q1772" s="115">
        <v>0</v>
      </c>
      <c r="R1772" s="104">
        <f t="shared" si="489"/>
        <v>0</v>
      </c>
      <c r="S1772" s="115">
        <v>0</v>
      </c>
      <c r="T1772" s="104">
        <f t="shared" si="490"/>
        <v>0</v>
      </c>
      <c r="U1772" s="115">
        <v>0</v>
      </c>
      <c r="V1772" s="104">
        <f t="shared" si="491"/>
        <v>0</v>
      </c>
      <c r="W1772" s="115">
        <v>0.48699999999999999</v>
      </c>
      <c r="X1772" s="104">
        <f t="shared" si="492"/>
        <v>1.4945481216875198</v>
      </c>
      <c r="Y1772" s="115">
        <v>0</v>
      </c>
      <c r="Z1772" s="104">
        <f t="shared" si="493"/>
        <v>0</v>
      </c>
      <c r="AA1772" s="115">
        <v>0</v>
      </c>
      <c r="AB1772" s="104">
        <f t="shared" si="494"/>
        <v>0</v>
      </c>
      <c r="AC1772" s="99">
        <f t="shared" si="496"/>
        <v>4.4729999999999999</v>
      </c>
      <c r="AD1772" s="104">
        <f t="shared" si="495"/>
        <v>13.727132953405084</v>
      </c>
    </row>
    <row r="1773" spans="1:30" x14ac:dyDescent="0.2">
      <c r="A1773" s="101">
        <v>40487</v>
      </c>
      <c r="B1773" s="320" t="s">
        <v>119</v>
      </c>
      <c r="C1773" s="115">
        <v>0</v>
      </c>
      <c r="D1773" s="104">
        <f t="shared" si="482"/>
        <v>0</v>
      </c>
      <c r="E1773" s="115">
        <v>0</v>
      </c>
      <c r="F1773" s="104">
        <f t="shared" si="483"/>
        <v>0</v>
      </c>
      <c r="G1773" s="115">
        <v>0.60499999999999998</v>
      </c>
      <c r="H1773" s="104">
        <f t="shared" si="484"/>
        <v>1.8566768246836745</v>
      </c>
      <c r="I1773" s="115">
        <v>0.69499999999999995</v>
      </c>
      <c r="J1773" s="104">
        <f t="shared" si="485"/>
        <v>2.1328766829010806</v>
      </c>
      <c r="K1773" s="115">
        <v>0</v>
      </c>
      <c r="L1773" s="104">
        <f t="shared" si="486"/>
        <v>0</v>
      </c>
      <c r="M1773" s="115">
        <v>1.3280000000000001</v>
      </c>
      <c r="N1773" s="104">
        <f t="shared" si="487"/>
        <v>4.0754823523635038</v>
      </c>
      <c r="O1773" s="115">
        <v>1.3440000000000001</v>
      </c>
      <c r="P1773" s="104">
        <f t="shared" si="488"/>
        <v>4.1245845493799314</v>
      </c>
      <c r="Q1773" s="115">
        <v>0</v>
      </c>
      <c r="R1773" s="104">
        <f t="shared" si="489"/>
        <v>0</v>
      </c>
      <c r="S1773" s="115">
        <v>0</v>
      </c>
      <c r="T1773" s="104">
        <f t="shared" si="490"/>
        <v>0</v>
      </c>
      <c r="U1773" s="115">
        <v>0</v>
      </c>
      <c r="V1773" s="104">
        <f t="shared" si="491"/>
        <v>0</v>
      </c>
      <c r="W1773" s="115">
        <v>1.1679999999999999</v>
      </c>
      <c r="X1773" s="104">
        <f t="shared" si="492"/>
        <v>3.584460382199226</v>
      </c>
      <c r="Y1773" s="115">
        <v>0</v>
      </c>
      <c r="Z1773" s="104">
        <f t="shared" si="493"/>
        <v>0</v>
      </c>
      <c r="AA1773" s="115">
        <v>0</v>
      </c>
      <c r="AB1773" s="104">
        <f t="shared" si="494"/>
        <v>0</v>
      </c>
      <c r="AC1773" s="99">
        <f t="shared" si="496"/>
        <v>5.1400000000000006</v>
      </c>
      <c r="AD1773" s="104">
        <f t="shared" si="495"/>
        <v>15.774080791527419</v>
      </c>
    </row>
    <row r="1774" spans="1:30" x14ac:dyDescent="0.2">
      <c r="A1774" s="101">
        <v>40488</v>
      </c>
      <c r="B1774" s="320" t="s">
        <v>120</v>
      </c>
      <c r="C1774" s="115">
        <v>0</v>
      </c>
      <c r="D1774" s="104">
        <f t="shared" si="482"/>
        <v>0</v>
      </c>
      <c r="E1774" s="115">
        <v>0</v>
      </c>
      <c r="F1774" s="104">
        <f t="shared" si="483"/>
        <v>0</v>
      </c>
      <c r="G1774" s="115">
        <v>0.60299999999999998</v>
      </c>
      <c r="H1774" s="104">
        <f t="shared" si="484"/>
        <v>1.850539050056621</v>
      </c>
      <c r="I1774" s="115">
        <v>0.69199999999999995</v>
      </c>
      <c r="J1774" s="104">
        <f t="shared" si="485"/>
        <v>2.1236700209605002</v>
      </c>
      <c r="K1774" s="115">
        <v>0</v>
      </c>
      <c r="L1774" s="104">
        <f t="shared" si="486"/>
        <v>0</v>
      </c>
      <c r="M1774" s="115">
        <v>1.325</v>
      </c>
      <c r="N1774" s="104">
        <f t="shared" si="487"/>
        <v>4.0662756904229234</v>
      </c>
      <c r="O1774" s="115">
        <v>1.3420000000000001</v>
      </c>
      <c r="P1774" s="104">
        <f t="shared" si="488"/>
        <v>4.1184467747528775</v>
      </c>
      <c r="Q1774" s="115">
        <v>0</v>
      </c>
      <c r="R1774" s="104">
        <f t="shared" si="489"/>
        <v>0</v>
      </c>
      <c r="S1774" s="115">
        <v>0</v>
      </c>
      <c r="T1774" s="104">
        <f t="shared" si="490"/>
        <v>0</v>
      </c>
      <c r="U1774" s="115">
        <v>0</v>
      </c>
      <c r="V1774" s="104">
        <f t="shared" si="491"/>
        <v>0</v>
      </c>
      <c r="W1774" s="115">
        <v>1.1639999999999999</v>
      </c>
      <c r="X1774" s="104">
        <f t="shared" si="492"/>
        <v>3.5721848329451191</v>
      </c>
      <c r="Y1774" s="115">
        <v>0</v>
      </c>
      <c r="Z1774" s="104">
        <f t="shared" si="493"/>
        <v>0</v>
      </c>
      <c r="AA1774" s="115">
        <v>0</v>
      </c>
      <c r="AB1774" s="104">
        <f t="shared" si="494"/>
        <v>0</v>
      </c>
      <c r="AC1774" s="99">
        <f t="shared" si="496"/>
        <v>5.1260000000000003</v>
      </c>
      <c r="AD1774" s="104">
        <f t="shared" si="495"/>
        <v>15.731116369138041</v>
      </c>
    </row>
    <row r="1775" spans="1:30" x14ac:dyDescent="0.2">
      <c r="A1775" s="101">
        <v>40489</v>
      </c>
      <c r="B1775" s="320" t="s">
        <v>121</v>
      </c>
      <c r="C1775" s="115">
        <v>0</v>
      </c>
      <c r="D1775" s="104">
        <f t="shared" si="482"/>
        <v>0</v>
      </c>
      <c r="E1775" s="115">
        <v>0</v>
      </c>
      <c r="F1775" s="104">
        <f t="shared" si="483"/>
        <v>0</v>
      </c>
      <c r="G1775" s="115">
        <v>0.60199999999999998</v>
      </c>
      <c r="H1775" s="104">
        <f t="shared" si="484"/>
        <v>1.8474701627430943</v>
      </c>
      <c r="I1775" s="115">
        <v>0.68799999999999994</v>
      </c>
      <c r="J1775" s="104">
        <f t="shared" si="485"/>
        <v>2.1113944717063933</v>
      </c>
      <c r="K1775" s="115">
        <v>0</v>
      </c>
      <c r="L1775" s="104">
        <f t="shared" si="486"/>
        <v>0</v>
      </c>
      <c r="M1775" s="115">
        <v>1.3240000000000001</v>
      </c>
      <c r="N1775" s="104">
        <f t="shared" si="487"/>
        <v>4.0632068031093969</v>
      </c>
      <c r="O1775" s="115">
        <v>1.3380000000000001</v>
      </c>
      <c r="P1775" s="104">
        <f t="shared" si="488"/>
        <v>4.1061712254987706</v>
      </c>
      <c r="Q1775" s="115">
        <v>0</v>
      </c>
      <c r="R1775" s="104">
        <f t="shared" si="489"/>
        <v>0</v>
      </c>
      <c r="S1775" s="115">
        <v>0</v>
      </c>
      <c r="T1775" s="104">
        <f t="shared" si="490"/>
        <v>0</v>
      </c>
      <c r="U1775" s="115">
        <v>0</v>
      </c>
      <c r="V1775" s="104">
        <f t="shared" si="491"/>
        <v>0</v>
      </c>
      <c r="W1775" s="115">
        <v>1.1619999999999999</v>
      </c>
      <c r="X1775" s="104">
        <f t="shared" si="492"/>
        <v>3.5660470583180657</v>
      </c>
      <c r="Y1775" s="115">
        <v>0</v>
      </c>
      <c r="Z1775" s="104">
        <f t="shared" si="493"/>
        <v>0</v>
      </c>
      <c r="AA1775" s="115">
        <v>0</v>
      </c>
      <c r="AB1775" s="104">
        <f t="shared" si="494"/>
        <v>0</v>
      </c>
      <c r="AC1775" s="99">
        <f t="shared" si="496"/>
        <v>5.1139999999999999</v>
      </c>
      <c r="AD1775" s="104">
        <f t="shared" si="495"/>
        <v>15.694289721375721</v>
      </c>
    </row>
    <row r="1776" spans="1:30" x14ac:dyDescent="0.2">
      <c r="A1776" s="101">
        <v>40490</v>
      </c>
      <c r="B1776" s="320" t="s">
        <v>122</v>
      </c>
      <c r="C1776" s="115">
        <v>0</v>
      </c>
      <c r="D1776" s="104">
        <f t="shared" si="482"/>
        <v>0</v>
      </c>
      <c r="E1776" s="115">
        <v>0</v>
      </c>
      <c r="F1776" s="104">
        <f t="shared" si="483"/>
        <v>0</v>
      </c>
      <c r="G1776" s="115">
        <v>0.6</v>
      </c>
      <c r="H1776" s="104">
        <f t="shared" si="484"/>
        <v>1.8413323881160408</v>
      </c>
      <c r="I1776" s="115">
        <v>0.68600000000000005</v>
      </c>
      <c r="J1776" s="104">
        <f t="shared" si="485"/>
        <v>2.1052566970793398</v>
      </c>
      <c r="K1776" s="115">
        <v>0</v>
      </c>
      <c r="L1776" s="104">
        <f t="shared" si="486"/>
        <v>0</v>
      </c>
      <c r="M1776" s="115">
        <v>1.32</v>
      </c>
      <c r="N1776" s="104">
        <f t="shared" si="487"/>
        <v>4.05093125385529</v>
      </c>
      <c r="O1776" s="115">
        <v>1.3380000000000001</v>
      </c>
      <c r="P1776" s="104">
        <f t="shared" si="488"/>
        <v>4.1061712254987706</v>
      </c>
      <c r="Q1776" s="115">
        <v>0</v>
      </c>
      <c r="R1776" s="104">
        <f t="shared" si="489"/>
        <v>0</v>
      </c>
      <c r="S1776" s="115">
        <v>0</v>
      </c>
      <c r="T1776" s="104">
        <f t="shared" si="490"/>
        <v>0</v>
      </c>
      <c r="U1776" s="115">
        <v>0</v>
      </c>
      <c r="V1776" s="104">
        <f t="shared" si="491"/>
        <v>0</v>
      </c>
      <c r="W1776" s="115">
        <v>1.1599999999999999</v>
      </c>
      <c r="X1776" s="104">
        <f t="shared" si="492"/>
        <v>3.5599092836910122</v>
      </c>
      <c r="Y1776" s="115">
        <v>0</v>
      </c>
      <c r="Z1776" s="104">
        <f t="shared" si="493"/>
        <v>0</v>
      </c>
      <c r="AA1776" s="115">
        <v>0</v>
      </c>
      <c r="AB1776" s="104">
        <f t="shared" si="494"/>
        <v>0</v>
      </c>
      <c r="AC1776" s="99">
        <f t="shared" si="496"/>
        <v>5.1040000000000001</v>
      </c>
      <c r="AD1776" s="104">
        <f t="shared" si="495"/>
        <v>15.663600848240453</v>
      </c>
    </row>
    <row r="1777" spans="1:30" x14ac:dyDescent="0.2">
      <c r="A1777" s="101">
        <v>40491</v>
      </c>
      <c r="B1777" s="320" t="s">
        <v>123</v>
      </c>
      <c r="C1777" s="115">
        <v>1.0109999999999999</v>
      </c>
      <c r="D1777" s="104">
        <f t="shared" si="482"/>
        <v>3.1026450739755282</v>
      </c>
      <c r="E1777" s="115">
        <v>0</v>
      </c>
      <c r="F1777" s="104">
        <f t="shared" si="483"/>
        <v>0</v>
      </c>
      <c r="G1777" s="115">
        <v>0.59899999999999998</v>
      </c>
      <c r="H1777" s="104">
        <f t="shared" si="484"/>
        <v>1.8382635008025141</v>
      </c>
      <c r="I1777" s="115">
        <v>0.25700000000000001</v>
      </c>
      <c r="J1777" s="104">
        <f t="shared" si="485"/>
        <v>0.78870403957637081</v>
      </c>
      <c r="K1777" s="115">
        <v>0</v>
      </c>
      <c r="L1777" s="104">
        <f t="shared" si="486"/>
        <v>0</v>
      </c>
      <c r="M1777" s="115">
        <v>1.319</v>
      </c>
      <c r="N1777" s="104">
        <f t="shared" si="487"/>
        <v>4.0478623665417626</v>
      </c>
      <c r="O1777" s="115">
        <v>0.57199999999999995</v>
      </c>
      <c r="P1777" s="104">
        <f t="shared" si="488"/>
        <v>1.7554035433372921</v>
      </c>
      <c r="Q1777" s="115">
        <v>0.499</v>
      </c>
      <c r="R1777" s="104">
        <f t="shared" si="489"/>
        <v>1.5313747694498405</v>
      </c>
      <c r="S1777" s="115">
        <v>0</v>
      </c>
      <c r="T1777" s="104">
        <f t="shared" si="490"/>
        <v>0</v>
      </c>
      <c r="U1777" s="115">
        <v>0</v>
      </c>
      <c r="V1777" s="104">
        <f t="shared" si="491"/>
        <v>0</v>
      </c>
      <c r="W1777" s="115">
        <v>1.1559999999999999</v>
      </c>
      <c r="X1777" s="104">
        <f t="shared" si="492"/>
        <v>3.5476337344369053</v>
      </c>
      <c r="Y1777" s="115">
        <v>0</v>
      </c>
      <c r="Z1777" s="104">
        <f t="shared" si="493"/>
        <v>0</v>
      </c>
      <c r="AA1777" s="115">
        <v>0</v>
      </c>
      <c r="AB1777" s="104">
        <f t="shared" si="494"/>
        <v>0</v>
      </c>
      <c r="AC1777" s="99">
        <f t="shared" si="496"/>
        <v>5.4129999999999994</v>
      </c>
      <c r="AD1777" s="104">
        <f t="shared" si="495"/>
        <v>16.611887028120211</v>
      </c>
    </row>
    <row r="1778" spans="1:30" x14ac:dyDescent="0.2">
      <c r="A1778" s="101">
        <v>40492</v>
      </c>
      <c r="B1778" s="320" t="s">
        <v>124</v>
      </c>
      <c r="C1778" s="115">
        <v>0.78400000000000003</v>
      </c>
      <c r="D1778" s="104">
        <f t="shared" si="482"/>
        <v>2.4060076538049597</v>
      </c>
      <c r="E1778" s="115">
        <v>0</v>
      </c>
      <c r="F1778" s="104">
        <f t="shared" si="483"/>
        <v>0</v>
      </c>
      <c r="G1778" s="115">
        <v>0.60599999999999998</v>
      </c>
      <c r="H1778" s="104">
        <f t="shared" si="484"/>
        <v>1.8597457119972012</v>
      </c>
      <c r="I1778" s="115">
        <v>0</v>
      </c>
      <c r="J1778" s="104">
        <f t="shared" si="485"/>
        <v>0</v>
      </c>
      <c r="K1778" s="115">
        <v>0</v>
      </c>
      <c r="L1778" s="104">
        <f t="shared" si="486"/>
        <v>0</v>
      </c>
      <c r="M1778" s="115">
        <v>1.3320000000000001</v>
      </c>
      <c r="N1778" s="104">
        <f t="shared" si="487"/>
        <v>4.0877579016176107</v>
      </c>
      <c r="O1778" s="115">
        <v>0.44400000000000001</v>
      </c>
      <c r="P1778" s="104">
        <f t="shared" si="488"/>
        <v>1.3625859672058702</v>
      </c>
      <c r="Q1778" s="115">
        <v>0.59899999999999998</v>
      </c>
      <c r="R1778" s="104">
        <f t="shared" si="489"/>
        <v>1.8382635008025141</v>
      </c>
      <c r="S1778" s="115">
        <v>0</v>
      </c>
      <c r="T1778" s="104">
        <f t="shared" si="490"/>
        <v>0</v>
      </c>
      <c r="U1778" s="115">
        <v>0</v>
      </c>
      <c r="V1778" s="104">
        <f t="shared" si="491"/>
        <v>0</v>
      </c>
      <c r="W1778" s="115">
        <v>1.157</v>
      </c>
      <c r="X1778" s="104">
        <f t="shared" si="492"/>
        <v>3.5507026217504318</v>
      </c>
      <c r="Y1778" s="115">
        <v>0</v>
      </c>
      <c r="Z1778" s="104">
        <f t="shared" si="493"/>
        <v>0</v>
      </c>
      <c r="AA1778" s="115">
        <v>0</v>
      </c>
      <c r="AB1778" s="104">
        <f t="shared" si="494"/>
        <v>0</v>
      </c>
      <c r="AC1778" s="99">
        <f t="shared" si="496"/>
        <v>4.9220000000000006</v>
      </c>
      <c r="AD1778" s="104">
        <f t="shared" si="495"/>
        <v>15.10506335717859</v>
      </c>
    </row>
    <row r="1779" spans="1:30" x14ac:dyDescent="0.2">
      <c r="A1779" s="101">
        <v>40493</v>
      </c>
      <c r="B1779" s="320" t="s">
        <v>125</v>
      </c>
      <c r="C1779" s="115">
        <v>0</v>
      </c>
      <c r="D1779" s="104">
        <f t="shared" si="482"/>
        <v>0</v>
      </c>
      <c r="E1779" s="115">
        <v>0</v>
      </c>
      <c r="F1779" s="104">
        <f t="shared" si="483"/>
        <v>0</v>
      </c>
      <c r="G1779" s="115">
        <v>0.60899999999999999</v>
      </c>
      <c r="H1779" s="104">
        <f t="shared" si="484"/>
        <v>1.8689523739377814</v>
      </c>
      <c r="I1779" s="115">
        <v>0.20200000000000001</v>
      </c>
      <c r="J1779" s="104">
        <f t="shared" si="485"/>
        <v>0.61991523733240039</v>
      </c>
      <c r="K1779" s="115">
        <v>0</v>
      </c>
      <c r="L1779" s="104">
        <f t="shared" si="486"/>
        <v>0</v>
      </c>
      <c r="M1779" s="115">
        <v>1.345</v>
      </c>
      <c r="N1779" s="104">
        <f t="shared" si="487"/>
        <v>4.1276534366934579</v>
      </c>
      <c r="O1779" s="115">
        <v>1.3440000000000001</v>
      </c>
      <c r="P1779" s="104">
        <f t="shared" si="488"/>
        <v>4.1245845493799314</v>
      </c>
      <c r="Q1779" s="115">
        <v>0</v>
      </c>
      <c r="R1779" s="104">
        <f t="shared" si="489"/>
        <v>0</v>
      </c>
      <c r="S1779" s="115">
        <v>0</v>
      </c>
      <c r="T1779" s="104">
        <f t="shared" si="490"/>
        <v>0</v>
      </c>
      <c r="U1779" s="115">
        <v>0</v>
      </c>
      <c r="V1779" s="104">
        <f t="shared" si="491"/>
        <v>0</v>
      </c>
      <c r="W1779" s="115">
        <v>1.1599999999999999</v>
      </c>
      <c r="X1779" s="104">
        <f t="shared" si="492"/>
        <v>3.5599092836910122</v>
      </c>
      <c r="Y1779" s="115">
        <v>0</v>
      </c>
      <c r="Z1779" s="104">
        <f t="shared" si="493"/>
        <v>0</v>
      </c>
      <c r="AA1779" s="115">
        <v>0</v>
      </c>
      <c r="AB1779" s="104">
        <f t="shared" si="494"/>
        <v>0</v>
      </c>
      <c r="AC1779" s="99">
        <f t="shared" si="496"/>
        <v>4.66</v>
      </c>
      <c r="AD1779" s="104">
        <f t="shared" si="495"/>
        <v>14.301014881034583</v>
      </c>
    </row>
    <row r="1780" spans="1:30" x14ac:dyDescent="0.2">
      <c r="A1780" s="101">
        <v>40494</v>
      </c>
      <c r="B1780" s="320" t="s">
        <v>126</v>
      </c>
      <c r="C1780" s="115">
        <v>0</v>
      </c>
      <c r="D1780" s="104">
        <f t="shared" si="482"/>
        <v>0</v>
      </c>
      <c r="E1780" s="115">
        <v>0</v>
      </c>
      <c r="F1780" s="104">
        <f t="shared" si="483"/>
        <v>0</v>
      </c>
      <c r="G1780" s="115">
        <v>0.60599999999999998</v>
      </c>
      <c r="H1780" s="104">
        <f t="shared" si="484"/>
        <v>1.8597457119972012</v>
      </c>
      <c r="I1780" s="115">
        <v>0.73699999999999999</v>
      </c>
      <c r="J1780" s="104">
        <f t="shared" si="485"/>
        <v>2.2617699500692034</v>
      </c>
      <c r="K1780" s="115">
        <v>0</v>
      </c>
      <c r="L1780" s="104">
        <f t="shared" si="486"/>
        <v>0</v>
      </c>
      <c r="M1780" s="115">
        <v>1.337</v>
      </c>
      <c r="N1780" s="104">
        <f t="shared" si="487"/>
        <v>4.1031023381852441</v>
      </c>
      <c r="O1780" s="115">
        <v>1.3340000000000001</v>
      </c>
      <c r="P1780" s="104">
        <f t="shared" si="488"/>
        <v>4.0938956762446637</v>
      </c>
      <c r="Q1780" s="115">
        <v>0</v>
      </c>
      <c r="R1780" s="104">
        <f t="shared" si="489"/>
        <v>0</v>
      </c>
      <c r="S1780" s="115">
        <v>0</v>
      </c>
      <c r="T1780" s="104">
        <f t="shared" si="490"/>
        <v>0</v>
      </c>
      <c r="U1780" s="115">
        <v>0.72799999999999998</v>
      </c>
      <c r="V1780" s="104">
        <f t="shared" si="491"/>
        <v>2.2341499642474627</v>
      </c>
      <c r="W1780" s="115">
        <v>1.147</v>
      </c>
      <c r="X1780" s="104">
        <f t="shared" si="492"/>
        <v>3.5200137486151646</v>
      </c>
      <c r="Y1780" s="115">
        <v>0</v>
      </c>
      <c r="Z1780" s="104">
        <f t="shared" si="493"/>
        <v>0</v>
      </c>
      <c r="AA1780" s="115">
        <v>0</v>
      </c>
      <c r="AB1780" s="104">
        <f t="shared" si="494"/>
        <v>0</v>
      </c>
      <c r="AC1780" s="99">
        <f t="shared" si="496"/>
        <v>5.8889999999999993</v>
      </c>
      <c r="AD1780" s="104">
        <f t="shared" si="495"/>
        <v>18.072677389358937</v>
      </c>
    </row>
    <row r="1781" spans="1:30" x14ac:dyDescent="0.2">
      <c r="A1781" s="101">
        <v>40495</v>
      </c>
      <c r="B1781" s="320" t="s">
        <v>127</v>
      </c>
      <c r="C1781" s="115">
        <v>0</v>
      </c>
      <c r="D1781" s="104">
        <f t="shared" si="482"/>
        <v>0</v>
      </c>
      <c r="E1781" s="115">
        <v>0</v>
      </c>
      <c r="F1781" s="104">
        <f t="shared" si="483"/>
        <v>0</v>
      </c>
      <c r="G1781" s="115">
        <v>0.60199999999999998</v>
      </c>
      <c r="H1781" s="104">
        <f t="shared" si="484"/>
        <v>1.8474701627430943</v>
      </c>
      <c r="I1781" s="115">
        <v>0.71299999999999997</v>
      </c>
      <c r="J1781" s="104">
        <f t="shared" si="485"/>
        <v>2.1881166545445616</v>
      </c>
      <c r="K1781" s="115">
        <v>0</v>
      </c>
      <c r="L1781" s="104">
        <f t="shared" si="486"/>
        <v>0</v>
      </c>
      <c r="M1781" s="115">
        <v>1.3280000000000001</v>
      </c>
      <c r="N1781" s="104">
        <f t="shared" si="487"/>
        <v>4.0754823523635038</v>
      </c>
      <c r="O1781" s="115">
        <v>1.3340000000000001</v>
      </c>
      <c r="P1781" s="104">
        <f t="shared" si="488"/>
        <v>4.0938956762446637</v>
      </c>
      <c r="Q1781" s="115">
        <v>0</v>
      </c>
      <c r="R1781" s="104">
        <f t="shared" si="489"/>
        <v>0</v>
      </c>
      <c r="S1781" s="115">
        <v>0</v>
      </c>
      <c r="T1781" s="104">
        <f t="shared" si="490"/>
        <v>0</v>
      </c>
      <c r="U1781" s="115">
        <v>1.153</v>
      </c>
      <c r="V1781" s="104">
        <f t="shared" si="491"/>
        <v>3.5384270724963249</v>
      </c>
      <c r="W1781" s="115">
        <v>1.145</v>
      </c>
      <c r="X1781" s="104">
        <f t="shared" si="492"/>
        <v>3.5138759739881111</v>
      </c>
      <c r="Y1781" s="115">
        <v>0</v>
      </c>
      <c r="Z1781" s="104">
        <f t="shared" si="493"/>
        <v>0</v>
      </c>
      <c r="AA1781" s="115">
        <v>0</v>
      </c>
      <c r="AB1781" s="104">
        <f t="shared" si="494"/>
        <v>0</v>
      </c>
      <c r="AC1781" s="99">
        <f t="shared" si="496"/>
        <v>6.2750000000000004</v>
      </c>
      <c r="AD1781" s="104">
        <f t="shared" si="495"/>
        <v>19.257267892380259</v>
      </c>
    </row>
    <row r="1782" spans="1:30" x14ac:dyDescent="0.2">
      <c r="A1782" s="101">
        <v>40496</v>
      </c>
      <c r="B1782" s="320" t="s">
        <v>128</v>
      </c>
      <c r="C1782" s="115">
        <v>0</v>
      </c>
      <c r="D1782" s="104">
        <f t="shared" si="482"/>
        <v>0</v>
      </c>
      <c r="E1782" s="115">
        <v>0</v>
      </c>
      <c r="F1782" s="104">
        <f t="shared" si="483"/>
        <v>0</v>
      </c>
      <c r="G1782" s="115">
        <v>0.60099999999999998</v>
      </c>
      <c r="H1782" s="104">
        <f t="shared" si="484"/>
        <v>1.8444012754295676</v>
      </c>
      <c r="I1782" s="115">
        <v>0.377</v>
      </c>
      <c r="J1782" s="104">
        <f t="shared" si="485"/>
        <v>1.156970517199579</v>
      </c>
      <c r="K1782" s="115">
        <v>0</v>
      </c>
      <c r="L1782" s="104">
        <f t="shared" si="486"/>
        <v>0</v>
      </c>
      <c r="M1782" s="115">
        <v>0.54300000000000004</v>
      </c>
      <c r="N1782" s="104">
        <f t="shared" si="487"/>
        <v>1.6664058112450169</v>
      </c>
      <c r="O1782" s="115">
        <v>1.331</v>
      </c>
      <c r="P1782" s="104">
        <f t="shared" si="488"/>
        <v>4.0846890143040842</v>
      </c>
      <c r="Q1782" s="115">
        <v>0</v>
      </c>
      <c r="R1782" s="104">
        <f t="shared" si="489"/>
        <v>0</v>
      </c>
      <c r="S1782" s="115">
        <v>0</v>
      </c>
      <c r="T1782" s="104">
        <f t="shared" si="490"/>
        <v>0</v>
      </c>
      <c r="U1782" s="115">
        <v>0</v>
      </c>
      <c r="V1782" s="104">
        <f t="shared" si="491"/>
        <v>0</v>
      </c>
      <c r="W1782" s="115">
        <v>4.5999999999999999E-2</v>
      </c>
      <c r="X1782" s="104">
        <f t="shared" si="492"/>
        <v>0.14116881642222978</v>
      </c>
      <c r="Y1782" s="115">
        <v>0</v>
      </c>
      <c r="Z1782" s="104">
        <f t="shared" si="493"/>
        <v>0</v>
      </c>
      <c r="AA1782" s="115">
        <v>0</v>
      </c>
      <c r="AB1782" s="104">
        <f t="shared" si="494"/>
        <v>0</v>
      </c>
      <c r="AC1782" s="99">
        <f t="shared" si="496"/>
        <v>2.8979999999999997</v>
      </c>
      <c r="AD1782" s="104">
        <f t="shared" si="495"/>
        <v>8.8936354346004762</v>
      </c>
    </row>
    <row r="1783" spans="1:30" x14ac:dyDescent="0.2">
      <c r="A1783" s="101">
        <v>40497</v>
      </c>
      <c r="B1783" s="320" t="s">
        <v>129</v>
      </c>
      <c r="C1783" s="115">
        <v>0</v>
      </c>
      <c r="D1783" s="104">
        <f t="shared" si="482"/>
        <v>0</v>
      </c>
      <c r="E1783" s="115">
        <v>0</v>
      </c>
      <c r="F1783" s="104">
        <f t="shared" si="483"/>
        <v>0</v>
      </c>
      <c r="G1783" s="115">
        <v>6.7000000000000004E-2</v>
      </c>
      <c r="H1783" s="104">
        <f t="shared" si="484"/>
        <v>0.20561545000629122</v>
      </c>
      <c r="I1783" s="115">
        <v>8.2000000000000003E-2</v>
      </c>
      <c r="J1783" s="104">
        <f t="shared" si="485"/>
        <v>0.25164875970919226</v>
      </c>
      <c r="K1783" s="115">
        <v>0</v>
      </c>
      <c r="L1783" s="104">
        <f t="shared" si="486"/>
        <v>0</v>
      </c>
      <c r="M1783" s="115">
        <v>0.155</v>
      </c>
      <c r="N1783" s="104">
        <f t="shared" si="487"/>
        <v>0.47567753359664389</v>
      </c>
      <c r="O1783" s="115">
        <v>0.14699999999999999</v>
      </c>
      <c r="P1783" s="104">
        <f t="shared" si="488"/>
        <v>0.45112643508842998</v>
      </c>
      <c r="Q1783" s="115">
        <v>0</v>
      </c>
      <c r="R1783" s="104">
        <f t="shared" si="489"/>
        <v>0</v>
      </c>
      <c r="S1783" s="115">
        <v>0</v>
      </c>
      <c r="T1783" s="104">
        <f t="shared" si="490"/>
        <v>0</v>
      </c>
      <c r="U1783" s="115">
        <v>0</v>
      </c>
      <c r="V1783" s="104">
        <f t="shared" si="491"/>
        <v>0</v>
      </c>
      <c r="W1783" s="115">
        <v>9.1999999999999998E-2</v>
      </c>
      <c r="X1783" s="104">
        <f t="shared" si="492"/>
        <v>0.28233763284445956</v>
      </c>
      <c r="Y1783" s="115">
        <v>0</v>
      </c>
      <c r="Z1783" s="104">
        <f t="shared" si="493"/>
        <v>0</v>
      </c>
      <c r="AA1783" s="115">
        <v>0</v>
      </c>
      <c r="AB1783" s="104">
        <f t="shared" si="494"/>
        <v>0</v>
      </c>
      <c r="AC1783" s="99">
        <f t="shared" si="496"/>
        <v>0.54300000000000004</v>
      </c>
      <c r="AD1783" s="104">
        <f t="shared" si="495"/>
        <v>1.6664058112450169</v>
      </c>
    </row>
    <row r="1784" spans="1:30" x14ac:dyDescent="0.2">
      <c r="A1784" s="101">
        <v>40498</v>
      </c>
      <c r="B1784" s="320" t="s">
        <v>130</v>
      </c>
      <c r="C1784" s="115">
        <v>0</v>
      </c>
      <c r="D1784" s="104">
        <f t="shared" si="482"/>
        <v>0</v>
      </c>
      <c r="E1784" s="115">
        <v>0</v>
      </c>
      <c r="F1784" s="104">
        <f t="shared" si="483"/>
        <v>0</v>
      </c>
      <c r="G1784" s="115">
        <v>0</v>
      </c>
      <c r="H1784" s="104">
        <f t="shared" si="484"/>
        <v>0</v>
      </c>
      <c r="I1784" s="115">
        <v>0</v>
      </c>
      <c r="J1784" s="104">
        <f t="shared" si="485"/>
        <v>0</v>
      </c>
      <c r="K1784" s="115">
        <v>0</v>
      </c>
      <c r="L1784" s="104">
        <f t="shared" si="486"/>
        <v>0</v>
      </c>
      <c r="M1784" s="115">
        <v>0</v>
      </c>
      <c r="N1784" s="104">
        <f t="shared" si="487"/>
        <v>0</v>
      </c>
      <c r="O1784" s="115">
        <v>0</v>
      </c>
      <c r="P1784" s="104">
        <f t="shared" si="488"/>
        <v>0</v>
      </c>
      <c r="Q1784" s="115">
        <v>0</v>
      </c>
      <c r="R1784" s="104">
        <f t="shared" si="489"/>
        <v>0</v>
      </c>
      <c r="S1784" s="115">
        <v>0</v>
      </c>
      <c r="T1784" s="104">
        <f t="shared" si="490"/>
        <v>0</v>
      </c>
      <c r="U1784" s="103">
        <v>0</v>
      </c>
      <c r="V1784" s="104">
        <f t="shared" si="491"/>
        <v>0</v>
      </c>
      <c r="W1784" s="103">
        <v>0</v>
      </c>
      <c r="X1784" s="104">
        <f t="shared" si="492"/>
        <v>0</v>
      </c>
      <c r="Y1784" s="115">
        <v>0</v>
      </c>
      <c r="Z1784" s="104">
        <f t="shared" si="493"/>
        <v>0</v>
      </c>
      <c r="AA1784" s="115">
        <v>0</v>
      </c>
      <c r="AB1784" s="104">
        <f t="shared" si="494"/>
        <v>0</v>
      </c>
      <c r="AC1784" s="99">
        <f t="shared" si="496"/>
        <v>0</v>
      </c>
      <c r="AD1784" s="104">
        <f t="shared" si="495"/>
        <v>0</v>
      </c>
    </row>
    <row r="1785" spans="1:30" x14ac:dyDescent="0.2">
      <c r="A1785" s="101">
        <v>40499</v>
      </c>
      <c r="B1785" s="320" t="s">
        <v>131</v>
      </c>
      <c r="C1785" s="115">
        <v>0</v>
      </c>
      <c r="D1785" s="104">
        <f t="shared" si="482"/>
        <v>0</v>
      </c>
      <c r="E1785" s="115">
        <v>0</v>
      </c>
      <c r="F1785" s="104">
        <f t="shared" si="483"/>
        <v>0</v>
      </c>
      <c r="G1785" s="115">
        <v>0</v>
      </c>
      <c r="H1785" s="104">
        <f t="shared" si="484"/>
        <v>0</v>
      </c>
      <c r="I1785" s="115">
        <v>0</v>
      </c>
      <c r="J1785" s="104">
        <f t="shared" si="485"/>
        <v>0</v>
      </c>
      <c r="K1785" s="115">
        <v>0</v>
      </c>
      <c r="L1785" s="104">
        <f t="shared" si="486"/>
        <v>0</v>
      </c>
      <c r="M1785" s="115">
        <v>0</v>
      </c>
      <c r="N1785" s="104">
        <f t="shared" si="487"/>
        <v>0</v>
      </c>
      <c r="O1785" s="115">
        <v>0</v>
      </c>
      <c r="P1785" s="104">
        <f t="shared" si="488"/>
        <v>0</v>
      </c>
      <c r="Q1785" s="115">
        <v>0</v>
      </c>
      <c r="R1785" s="104">
        <f t="shared" si="489"/>
        <v>0</v>
      </c>
      <c r="S1785" s="115">
        <v>0</v>
      </c>
      <c r="T1785" s="104">
        <f t="shared" si="490"/>
        <v>0</v>
      </c>
      <c r="U1785" s="103">
        <v>0</v>
      </c>
      <c r="V1785" s="104">
        <f t="shared" si="491"/>
        <v>0</v>
      </c>
      <c r="W1785" s="103">
        <v>0</v>
      </c>
      <c r="X1785" s="104">
        <f t="shared" si="492"/>
        <v>0</v>
      </c>
      <c r="Y1785" s="115">
        <v>0</v>
      </c>
      <c r="Z1785" s="104">
        <f t="shared" si="493"/>
        <v>0</v>
      </c>
      <c r="AA1785" s="115">
        <v>0</v>
      </c>
      <c r="AB1785" s="104">
        <f t="shared" si="494"/>
        <v>0</v>
      </c>
      <c r="AC1785" s="99">
        <f t="shared" ref="AC1785:AC1829" si="497">C1785+E1785+G1785+I1785+K1785+M1785+O1785+Q1785+S1785+U1785+W1785+Y1785+AA1785</f>
        <v>0</v>
      </c>
      <c r="AD1785" s="104">
        <f t="shared" si="495"/>
        <v>0</v>
      </c>
    </row>
    <row r="1786" spans="1:30" x14ac:dyDescent="0.2">
      <c r="A1786" s="101">
        <v>40500</v>
      </c>
      <c r="B1786" s="320" t="s">
        <v>132</v>
      </c>
      <c r="C1786" s="115">
        <v>0</v>
      </c>
      <c r="D1786" s="104">
        <f t="shared" si="482"/>
        <v>0</v>
      </c>
      <c r="E1786" s="115">
        <v>0</v>
      </c>
      <c r="F1786" s="104">
        <f t="shared" si="483"/>
        <v>0</v>
      </c>
      <c r="G1786" s="115">
        <v>0</v>
      </c>
      <c r="H1786" s="104">
        <f t="shared" si="484"/>
        <v>0</v>
      </c>
      <c r="I1786" s="115">
        <v>0</v>
      </c>
      <c r="J1786" s="104">
        <f t="shared" si="485"/>
        <v>0</v>
      </c>
      <c r="K1786" s="115">
        <v>0</v>
      </c>
      <c r="L1786" s="104">
        <f t="shared" si="486"/>
        <v>0</v>
      </c>
      <c r="M1786" s="115">
        <v>0</v>
      </c>
      <c r="N1786" s="104">
        <f t="shared" si="487"/>
        <v>0</v>
      </c>
      <c r="O1786" s="115">
        <v>0</v>
      </c>
      <c r="P1786" s="104">
        <f t="shared" si="488"/>
        <v>0</v>
      </c>
      <c r="Q1786" s="115">
        <v>0</v>
      </c>
      <c r="R1786" s="104">
        <f t="shared" si="489"/>
        <v>0</v>
      </c>
      <c r="S1786" s="115">
        <v>0</v>
      </c>
      <c r="T1786" s="104">
        <f t="shared" si="490"/>
        <v>0</v>
      </c>
      <c r="U1786" s="103">
        <v>0</v>
      </c>
      <c r="V1786" s="104">
        <f t="shared" si="491"/>
        <v>0</v>
      </c>
      <c r="W1786" s="103">
        <v>0</v>
      </c>
      <c r="X1786" s="104">
        <f t="shared" si="492"/>
        <v>0</v>
      </c>
      <c r="Y1786" s="115">
        <v>0</v>
      </c>
      <c r="Z1786" s="104">
        <f t="shared" si="493"/>
        <v>0</v>
      </c>
      <c r="AA1786" s="115">
        <v>0</v>
      </c>
      <c r="AB1786" s="104">
        <f t="shared" si="494"/>
        <v>0</v>
      </c>
      <c r="AC1786" s="99">
        <f t="shared" si="497"/>
        <v>0</v>
      </c>
      <c r="AD1786" s="104">
        <f t="shared" si="495"/>
        <v>0</v>
      </c>
    </row>
    <row r="1787" spans="1:30" x14ac:dyDescent="0.2">
      <c r="A1787" s="101">
        <v>40501</v>
      </c>
      <c r="B1787" s="320" t="s">
        <v>133</v>
      </c>
      <c r="C1787" s="115">
        <v>0</v>
      </c>
      <c r="D1787" s="104">
        <f t="shared" si="482"/>
        <v>0</v>
      </c>
      <c r="E1787" s="115">
        <v>0</v>
      </c>
      <c r="F1787" s="104">
        <f t="shared" si="483"/>
        <v>0</v>
      </c>
      <c r="G1787" s="115">
        <v>0</v>
      </c>
      <c r="H1787" s="104">
        <f t="shared" si="484"/>
        <v>0</v>
      </c>
      <c r="I1787" s="115">
        <v>0</v>
      </c>
      <c r="J1787" s="104">
        <f t="shared" si="485"/>
        <v>0</v>
      </c>
      <c r="K1787" s="115">
        <v>0</v>
      </c>
      <c r="L1787" s="104">
        <f t="shared" si="486"/>
        <v>0</v>
      </c>
      <c r="M1787" s="115">
        <v>0</v>
      </c>
      <c r="N1787" s="104">
        <f t="shared" si="487"/>
        <v>0</v>
      </c>
      <c r="O1787" s="115">
        <v>0</v>
      </c>
      <c r="P1787" s="104">
        <f t="shared" si="488"/>
        <v>0</v>
      </c>
      <c r="Q1787" s="115">
        <v>0</v>
      </c>
      <c r="R1787" s="104">
        <f t="shared" si="489"/>
        <v>0</v>
      </c>
      <c r="S1787" s="115">
        <v>0</v>
      </c>
      <c r="T1787" s="104">
        <f t="shared" si="490"/>
        <v>0</v>
      </c>
      <c r="U1787" s="103">
        <v>0</v>
      </c>
      <c r="V1787" s="104">
        <f t="shared" si="491"/>
        <v>0</v>
      </c>
      <c r="W1787" s="103">
        <v>0</v>
      </c>
      <c r="X1787" s="104">
        <f t="shared" si="492"/>
        <v>0</v>
      </c>
      <c r="Y1787" s="115">
        <v>0</v>
      </c>
      <c r="Z1787" s="104">
        <f t="shared" si="493"/>
        <v>0</v>
      </c>
      <c r="AA1787" s="115">
        <v>0</v>
      </c>
      <c r="AB1787" s="104">
        <f t="shared" si="494"/>
        <v>0</v>
      </c>
      <c r="AC1787" s="99">
        <f t="shared" si="497"/>
        <v>0</v>
      </c>
      <c r="AD1787" s="104">
        <f t="shared" si="495"/>
        <v>0</v>
      </c>
    </row>
    <row r="1788" spans="1:30" x14ac:dyDescent="0.2">
      <c r="A1788" s="101">
        <v>40502</v>
      </c>
      <c r="B1788" s="320" t="s">
        <v>134</v>
      </c>
      <c r="C1788" s="115">
        <v>0</v>
      </c>
      <c r="D1788" s="104">
        <f t="shared" si="482"/>
        <v>0</v>
      </c>
      <c r="E1788" s="115">
        <v>0</v>
      </c>
      <c r="F1788" s="104">
        <f t="shared" si="483"/>
        <v>0</v>
      </c>
      <c r="G1788" s="115">
        <v>0</v>
      </c>
      <c r="H1788" s="104">
        <f t="shared" si="484"/>
        <v>0</v>
      </c>
      <c r="I1788" s="115">
        <v>0</v>
      </c>
      <c r="J1788" s="104">
        <f t="shared" si="485"/>
        <v>0</v>
      </c>
      <c r="K1788" s="115">
        <v>0</v>
      </c>
      <c r="L1788" s="104">
        <f t="shared" si="486"/>
        <v>0</v>
      </c>
      <c r="M1788" s="115">
        <v>0</v>
      </c>
      <c r="N1788" s="104">
        <f t="shared" si="487"/>
        <v>0</v>
      </c>
      <c r="O1788" s="115">
        <v>0</v>
      </c>
      <c r="P1788" s="104">
        <f t="shared" si="488"/>
        <v>0</v>
      </c>
      <c r="Q1788" s="115">
        <v>0</v>
      </c>
      <c r="R1788" s="104">
        <f t="shared" si="489"/>
        <v>0</v>
      </c>
      <c r="S1788" s="115">
        <v>0</v>
      </c>
      <c r="T1788" s="104">
        <f t="shared" si="490"/>
        <v>0</v>
      </c>
      <c r="U1788" s="103">
        <v>0</v>
      </c>
      <c r="V1788" s="104">
        <f t="shared" si="491"/>
        <v>0</v>
      </c>
      <c r="W1788" s="103">
        <v>0</v>
      </c>
      <c r="X1788" s="104">
        <f t="shared" si="492"/>
        <v>0</v>
      </c>
      <c r="Y1788" s="115">
        <v>0</v>
      </c>
      <c r="Z1788" s="104">
        <f t="shared" si="493"/>
        <v>0</v>
      </c>
      <c r="AA1788" s="115">
        <v>0</v>
      </c>
      <c r="AB1788" s="104">
        <f t="shared" si="494"/>
        <v>0</v>
      </c>
      <c r="AC1788" s="99">
        <f t="shared" si="497"/>
        <v>0</v>
      </c>
      <c r="AD1788" s="104">
        <f t="shared" si="495"/>
        <v>0</v>
      </c>
    </row>
    <row r="1789" spans="1:30" x14ac:dyDescent="0.2">
      <c r="A1789" s="101">
        <v>40503</v>
      </c>
      <c r="B1789" s="320" t="s">
        <v>135</v>
      </c>
      <c r="C1789" s="115">
        <v>0</v>
      </c>
      <c r="D1789" s="104">
        <f t="shared" si="482"/>
        <v>0</v>
      </c>
      <c r="E1789" s="115">
        <v>0</v>
      </c>
      <c r="F1789" s="104">
        <f t="shared" si="483"/>
        <v>0</v>
      </c>
      <c r="G1789" s="115">
        <v>0</v>
      </c>
      <c r="H1789" s="104">
        <f t="shared" si="484"/>
        <v>0</v>
      </c>
      <c r="I1789" s="115">
        <v>0</v>
      </c>
      <c r="J1789" s="104">
        <f t="shared" si="485"/>
        <v>0</v>
      </c>
      <c r="K1789" s="115">
        <v>0</v>
      </c>
      <c r="L1789" s="104">
        <f t="shared" si="486"/>
        <v>0</v>
      </c>
      <c r="M1789" s="115">
        <v>0</v>
      </c>
      <c r="N1789" s="104">
        <f t="shared" si="487"/>
        <v>0</v>
      </c>
      <c r="O1789" s="115">
        <v>0</v>
      </c>
      <c r="P1789" s="104">
        <f t="shared" si="488"/>
        <v>0</v>
      </c>
      <c r="Q1789" s="115">
        <v>0</v>
      </c>
      <c r="R1789" s="104">
        <f t="shared" si="489"/>
        <v>0</v>
      </c>
      <c r="S1789" s="115">
        <v>0</v>
      </c>
      <c r="T1789" s="104">
        <f t="shared" si="490"/>
        <v>0</v>
      </c>
      <c r="U1789" s="103">
        <v>0</v>
      </c>
      <c r="V1789" s="104">
        <f t="shared" si="491"/>
        <v>0</v>
      </c>
      <c r="W1789" s="103">
        <v>0</v>
      </c>
      <c r="X1789" s="104">
        <f t="shared" si="492"/>
        <v>0</v>
      </c>
      <c r="Y1789" s="115">
        <v>0</v>
      </c>
      <c r="Z1789" s="104">
        <f t="shared" si="493"/>
        <v>0</v>
      </c>
      <c r="AA1789" s="115">
        <v>0</v>
      </c>
      <c r="AB1789" s="104">
        <f t="shared" si="494"/>
        <v>0</v>
      </c>
      <c r="AC1789" s="99">
        <f t="shared" si="497"/>
        <v>0</v>
      </c>
      <c r="AD1789" s="104">
        <f t="shared" si="495"/>
        <v>0</v>
      </c>
    </row>
    <row r="1790" spans="1:30" x14ac:dyDescent="0.2">
      <c r="A1790" s="101">
        <v>40504</v>
      </c>
      <c r="B1790" s="320" t="s">
        <v>136</v>
      </c>
      <c r="C1790" s="115">
        <v>0</v>
      </c>
      <c r="D1790" s="104">
        <f t="shared" si="482"/>
        <v>0</v>
      </c>
      <c r="E1790" s="115">
        <v>0</v>
      </c>
      <c r="F1790" s="104">
        <f t="shared" si="483"/>
        <v>0</v>
      </c>
      <c r="G1790" s="115">
        <v>0</v>
      </c>
      <c r="H1790" s="104">
        <f t="shared" si="484"/>
        <v>0</v>
      </c>
      <c r="I1790" s="115">
        <v>0</v>
      </c>
      <c r="J1790" s="104">
        <f t="shared" si="485"/>
        <v>0</v>
      </c>
      <c r="K1790" s="115">
        <v>0</v>
      </c>
      <c r="L1790" s="104">
        <f t="shared" si="486"/>
        <v>0</v>
      </c>
      <c r="M1790" s="115">
        <v>0</v>
      </c>
      <c r="N1790" s="104">
        <f t="shared" si="487"/>
        <v>0</v>
      </c>
      <c r="O1790" s="115">
        <v>0</v>
      </c>
      <c r="P1790" s="104">
        <f t="shared" si="488"/>
        <v>0</v>
      </c>
      <c r="Q1790" s="115">
        <v>0</v>
      </c>
      <c r="R1790" s="104">
        <f t="shared" si="489"/>
        <v>0</v>
      </c>
      <c r="S1790" s="115">
        <v>0</v>
      </c>
      <c r="T1790" s="104">
        <f t="shared" si="490"/>
        <v>0</v>
      </c>
      <c r="U1790" s="103">
        <v>0</v>
      </c>
      <c r="V1790" s="104">
        <f t="shared" si="491"/>
        <v>0</v>
      </c>
      <c r="W1790" s="103">
        <v>0</v>
      </c>
      <c r="X1790" s="104">
        <f t="shared" si="492"/>
        <v>0</v>
      </c>
      <c r="Y1790" s="115">
        <v>0</v>
      </c>
      <c r="Z1790" s="104">
        <f t="shared" si="493"/>
        <v>0</v>
      </c>
      <c r="AA1790" s="115">
        <v>0</v>
      </c>
      <c r="AB1790" s="104">
        <f t="shared" si="494"/>
        <v>0</v>
      </c>
      <c r="AC1790" s="99">
        <f t="shared" si="497"/>
        <v>0</v>
      </c>
      <c r="AD1790" s="104">
        <f t="shared" si="495"/>
        <v>0</v>
      </c>
    </row>
    <row r="1791" spans="1:30" x14ac:dyDescent="0.2">
      <c r="A1791" s="101">
        <v>40505</v>
      </c>
      <c r="B1791" s="320" t="s">
        <v>137</v>
      </c>
      <c r="C1791" s="115">
        <v>0</v>
      </c>
      <c r="D1791" s="104">
        <f t="shared" si="482"/>
        <v>0</v>
      </c>
      <c r="E1791" s="115">
        <v>0</v>
      </c>
      <c r="F1791" s="104">
        <f t="shared" si="483"/>
        <v>0</v>
      </c>
      <c r="G1791" s="115">
        <v>0</v>
      </c>
      <c r="H1791" s="104">
        <f t="shared" si="484"/>
        <v>0</v>
      </c>
      <c r="I1791" s="115">
        <v>0</v>
      </c>
      <c r="J1791" s="104">
        <f t="shared" si="485"/>
        <v>0</v>
      </c>
      <c r="K1791" s="115">
        <v>0</v>
      </c>
      <c r="L1791" s="104">
        <f t="shared" si="486"/>
        <v>0</v>
      </c>
      <c r="M1791" s="115">
        <v>0</v>
      </c>
      <c r="N1791" s="104">
        <f t="shared" si="487"/>
        <v>0</v>
      </c>
      <c r="O1791" s="115">
        <v>0</v>
      </c>
      <c r="P1791" s="104">
        <f t="shared" si="488"/>
        <v>0</v>
      </c>
      <c r="Q1791" s="115">
        <v>0</v>
      </c>
      <c r="R1791" s="104">
        <f t="shared" si="489"/>
        <v>0</v>
      </c>
      <c r="S1791" s="115">
        <v>0</v>
      </c>
      <c r="T1791" s="104">
        <f t="shared" si="490"/>
        <v>0</v>
      </c>
      <c r="U1791" s="103">
        <v>0</v>
      </c>
      <c r="V1791" s="104">
        <f t="shared" si="491"/>
        <v>0</v>
      </c>
      <c r="W1791" s="103">
        <v>0</v>
      </c>
      <c r="X1791" s="104">
        <f t="shared" si="492"/>
        <v>0</v>
      </c>
      <c r="Y1791" s="115">
        <v>0</v>
      </c>
      <c r="Z1791" s="104">
        <f t="shared" si="493"/>
        <v>0</v>
      </c>
      <c r="AA1791" s="115">
        <v>0</v>
      </c>
      <c r="AB1791" s="104">
        <f t="shared" si="494"/>
        <v>0</v>
      </c>
      <c r="AC1791" s="99">
        <f t="shared" si="497"/>
        <v>0</v>
      </c>
      <c r="AD1791" s="104">
        <f t="shared" si="495"/>
        <v>0</v>
      </c>
    </row>
    <row r="1792" spans="1:30" x14ac:dyDescent="0.2">
      <c r="A1792" s="101">
        <v>40506</v>
      </c>
      <c r="B1792" s="320" t="s">
        <v>138</v>
      </c>
      <c r="C1792" s="115">
        <v>0</v>
      </c>
      <c r="D1792" s="104">
        <f t="shared" ref="D1792:D1823" si="498">C1792*1000000/325851</f>
        <v>0</v>
      </c>
      <c r="E1792" s="115">
        <v>0</v>
      </c>
      <c r="F1792" s="104">
        <f t="shared" ref="F1792:F1829" si="499">E1792*1000000/325851</f>
        <v>0</v>
      </c>
      <c r="G1792" s="115">
        <v>0</v>
      </c>
      <c r="H1792" s="104">
        <f t="shared" ref="H1792:H1829" si="500">G1792*1000000/325851</f>
        <v>0</v>
      </c>
      <c r="I1792" s="115">
        <v>0</v>
      </c>
      <c r="J1792" s="104">
        <f t="shared" ref="J1792:J1829" si="501">I1792*1000000/325851</f>
        <v>0</v>
      </c>
      <c r="K1792" s="115">
        <v>0</v>
      </c>
      <c r="L1792" s="104">
        <f t="shared" ref="L1792:L1829" si="502">K1792*1000000/325851</f>
        <v>0</v>
      </c>
      <c r="M1792" s="115">
        <v>0</v>
      </c>
      <c r="N1792" s="104">
        <f t="shared" ref="N1792:N1829" si="503">M1792*1000000/325851</f>
        <v>0</v>
      </c>
      <c r="O1792" s="115">
        <v>0</v>
      </c>
      <c r="P1792" s="104">
        <f t="shared" ref="P1792:P1829" si="504">O1792*1000000/325851</f>
        <v>0</v>
      </c>
      <c r="Q1792" s="115">
        <v>0</v>
      </c>
      <c r="R1792" s="104">
        <f t="shared" ref="R1792:R1829" si="505">Q1792*1000000/325851</f>
        <v>0</v>
      </c>
      <c r="S1792" s="115">
        <v>0</v>
      </c>
      <c r="T1792" s="104">
        <f t="shared" ref="T1792:T1829" si="506">S1792*1000000/325851</f>
        <v>0</v>
      </c>
      <c r="U1792" s="103">
        <v>0</v>
      </c>
      <c r="V1792" s="104">
        <f t="shared" ref="V1792:V1829" si="507">U1792*1000000/325851</f>
        <v>0</v>
      </c>
      <c r="W1792" s="103">
        <v>0</v>
      </c>
      <c r="X1792" s="104">
        <f t="shared" ref="X1792:X1829" si="508">W1792*1000000/325851</f>
        <v>0</v>
      </c>
      <c r="Y1792" s="115">
        <v>0</v>
      </c>
      <c r="Z1792" s="104">
        <f t="shared" ref="Z1792:Z1829" si="509">Y1792*1000000/325851</f>
        <v>0</v>
      </c>
      <c r="AA1792" s="115">
        <v>0</v>
      </c>
      <c r="AB1792" s="104">
        <f t="shared" ref="AB1792:AB1829" si="510">AA1792*1000000/325851</f>
        <v>0</v>
      </c>
      <c r="AC1792" s="99">
        <f t="shared" si="497"/>
        <v>0</v>
      </c>
      <c r="AD1792" s="104">
        <f t="shared" ref="AD1792:AD1855" si="511">AC1792*1000000/325851</f>
        <v>0</v>
      </c>
    </row>
    <row r="1793" spans="1:30" x14ac:dyDescent="0.2">
      <c r="A1793" s="101">
        <v>40507</v>
      </c>
      <c r="B1793" s="320" t="s">
        <v>139</v>
      </c>
      <c r="C1793" s="115">
        <v>0</v>
      </c>
      <c r="D1793" s="104">
        <f t="shared" si="498"/>
        <v>0</v>
      </c>
      <c r="E1793" s="115">
        <v>0</v>
      </c>
      <c r="F1793" s="104">
        <f t="shared" si="499"/>
        <v>0</v>
      </c>
      <c r="G1793" s="115">
        <v>0</v>
      </c>
      <c r="H1793" s="104">
        <f t="shared" si="500"/>
        <v>0</v>
      </c>
      <c r="I1793" s="115">
        <v>0</v>
      </c>
      <c r="J1793" s="104">
        <f t="shared" si="501"/>
        <v>0</v>
      </c>
      <c r="K1793" s="115">
        <v>0</v>
      </c>
      <c r="L1793" s="104">
        <f t="shared" si="502"/>
        <v>0</v>
      </c>
      <c r="M1793" s="115">
        <v>0</v>
      </c>
      <c r="N1793" s="104">
        <f t="shared" si="503"/>
        <v>0</v>
      </c>
      <c r="O1793" s="115">
        <v>0</v>
      </c>
      <c r="P1793" s="104">
        <f t="shared" si="504"/>
        <v>0</v>
      </c>
      <c r="Q1793" s="115">
        <v>0</v>
      </c>
      <c r="R1793" s="104">
        <f t="shared" si="505"/>
        <v>0</v>
      </c>
      <c r="S1793" s="115">
        <v>0</v>
      </c>
      <c r="T1793" s="104">
        <f t="shared" si="506"/>
        <v>0</v>
      </c>
      <c r="U1793" s="103">
        <v>0</v>
      </c>
      <c r="V1793" s="104">
        <f t="shared" si="507"/>
        <v>0</v>
      </c>
      <c r="W1793" s="103">
        <v>0</v>
      </c>
      <c r="X1793" s="104">
        <f t="shared" si="508"/>
        <v>0</v>
      </c>
      <c r="Y1793" s="115">
        <v>0</v>
      </c>
      <c r="Z1793" s="104">
        <f t="shared" si="509"/>
        <v>0</v>
      </c>
      <c r="AA1793" s="115">
        <v>0</v>
      </c>
      <c r="AB1793" s="104">
        <f t="shared" si="510"/>
        <v>0</v>
      </c>
      <c r="AC1793" s="99">
        <f t="shared" si="497"/>
        <v>0</v>
      </c>
      <c r="AD1793" s="104">
        <f t="shared" si="511"/>
        <v>0</v>
      </c>
    </row>
    <row r="1794" spans="1:30" x14ac:dyDescent="0.2">
      <c r="A1794" s="101">
        <v>40508</v>
      </c>
      <c r="B1794" s="320" t="s">
        <v>140</v>
      </c>
      <c r="C1794" s="115">
        <v>0</v>
      </c>
      <c r="D1794" s="104">
        <f t="shared" si="498"/>
        <v>0</v>
      </c>
      <c r="E1794" s="115">
        <v>0</v>
      </c>
      <c r="F1794" s="104">
        <f t="shared" si="499"/>
        <v>0</v>
      </c>
      <c r="G1794" s="115">
        <v>0</v>
      </c>
      <c r="H1794" s="104">
        <f t="shared" si="500"/>
        <v>0</v>
      </c>
      <c r="I1794" s="115">
        <v>0</v>
      </c>
      <c r="J1794" s="104">
        <f t="shared" si="501"/>
        <v>0</v>
      </c>
      <c r="K1794" s="115">
        <v>0</v>
      </c>
      <c r="L1794" s="104">
        <f t="shared" si="502"/>
        <v>0</v>
      </c>
      <c r="M1794" s="115">
        <v>0</v>
      </c>
      <c r="N1794" s="104">
        <f t="shared" si="503"/>
        <v>0</v>
      </c>
      <c r="O1794" s="115">
        <v>0</v>
      </c>
      <c r="P1794" s="104">
        <f t="shared" si="504"/>
        <v>0</v>
      </c>
      <c r="Q1794" s="115">
        <v>0</v>
      </c>
      <c r="R1794" s="104">
        <f t="shared" si="505"/>
        <v>0</v>
      </c>
      <c r="S1794" s="115">
        <v>0</v>
      </c>
      <c r="T1794" s="104">
        <f t="shared" si="506"/>
        <v>0</v>
      </c>
      <c r="U1794" s="103">
        <v>0</v>
      </c>
      <c r="V1794" s="104">
        <f t="shared" si="507"/>
        <v>0</v>
      </c>
      <c r="W1794" s="103">
        <v>0</v>
      </c>
      <c r="X1794" s="104">
        <f t="shared" si="508"/>
        <v>0</v>
      </c>
      <c r="Y1794" s="115">
        <v>0</v>
      </c>
      <c r="Z1794" s="104">
        <f t="shared" si="509"/>
        <v>0</v>
      </c>
      <c r="AA1794" s="115">
        <v>0</v>
      </c>
      <c r="AB1794" s="104">
        <f t="shared" si="510"/>
        <v>0</v>
      </c>
      <c r="AC1794" s="99">
        <f t="shared" si="497"/>
        <v>0</v>
      </c>
      <c r="AD1794" s="104">
        <f t="shared" si="511"/>
        <v>0</v>
      </c>
    </row>
    <row r="1795" spans="1:30" x14ac:dyDescent="0.2">
      <c r="A1795" s="101">
        <v>40509</v>
      </c>
      <c r="B1795" s="320" t="s">
        <v>141</v>
      </c>
      <c r="C1795" s="115">
        <v>0</v>
      </c>
      <c r="D1795" s="104">
        <f t="shared" si="498"/>
        <v>0</v>
      </c>
      <c r="E1795" s="115">
        <v>0</v>
      </c>
      <c r="F1795" s="104">
        <f t="shared" si="499"/>
        <v>0</v>
      </c>
      <c r="G1795" s="115">
        <v>0</v>
      </c>
      <c r="H1795" s="104">
        <f t="shared" si="500"/>
        <v>0</v>
      </c>
      <c r="I1795" s="115">
        <v>0</v>
      </c>
      <c r="J1795" s="104">
        <f t="shared" si="501"/>
        <v>0</v>
      </c>
      <c r="K1795" s="115">
        <v>0</v>
      </c>
      <c r="L1795" s="104">
        <f t="shared" si="502"/>
        <v>0</v>
      </c>
      <c r="M1795" s="115">
        <v>0</v>
      </c>
      <c r="N1795" s="104">
        <f t="shared" si="503"/>
        <v>0</v>
      </c>
      <c r="O1795" s="115">
        <v>0</v>
      </c>
      <c r="P1795" s="104">
        <f t="shared" si="504"/>
        <v>0</v>
      </c>
      <c r="Q1795" s="115">
        <v>0</v>
      </c>
      <c r="R1795" s="104">
        <f t="shared" si="505"/>
        <v>0</v>
      </c>
      <c r="S1795" s="115">
        <v>0</v>
      </c>
      <c r="T1795" s="104">
        <f t="shared" si="506"/>
        <v>0</v>
      </c>
      <c r="U1795" s="103">
        <v>0</v>
      </c>
      <c r="V1795" s="104">
        <f t="shared" si="507"/>
        <v>0</v>
      </c>
      <c r="W1795" s="103">
        <v>0</v>
      </c>
      <c r="X1795" s="104">
        <f t="shared" si="508"/>
        <v>0</v>
      </c>
      <c r="Y1795" s="115">
        <v>0</v>
      </c>
      <c r="Z1795" s="104">
        <f t="shared" si="509"/>
        <v>0</v>
      </c>
      <c r="AA1795" s="115">
        <v>0</v>
      </c>
      <c r="AB1795" s="104">
        <f t="shared" si="510"/>
        <v>0</v>
      </c>
      <c r="AC1795" s="99">
        <f t="shared" si="497"/>
        <v>0</v>
      </c>
      <c r="AD1795" s="104">
        <f t="shared" si="511"/>
        <v>0</v>
      </c>
    </row>
    <row r="1796" spans="1:30" x14ac:dyDescent="0.2">
      <c r="A1796" s="101">
        <v>40510</v>
      </c>
      <c r="B1796" s="320" t="s">
        <v>142</v>
      </c>
      <c r="C1796" s="115">
        <v>0</v>
      </c>
      <c r="D1796" s="104">
        <f t="shared" si="498"/>
        <v>0</v>
      </c>
      <c r="E1796" s="115">
        <v>0</v>
      </c>
      <c r="F1796" s="104">
        <f t="shared" si="499"/>
        <v>0</v>
      </c>
      <c r="G1796" s="115">
        <v>0</v>
      </c>
      <c r="H1796" s="104">
        <f t="shared" si="500"/>
        <v>0</v>
      </c>
      <c r="I1796" s="115">
        <v>0</v>
      </c>
      <c r="J1796" s="104">
        <f t="shared" si="501"/>
        <v>0</v>
      </c>
      <c r="K1796" s="115">
        <v>0</v>
      </c>
      <c r="L1796" s="104">
        <f t="shared" si="502"/>
        <v>0</v>
      </c>
      <c r="M1796" s="115">
        <v>0</v>
      </c>
      <c r="N1796" s="104">
        <f t="shared" si="503"/>
        <v>0</v>
      </c>
      <c r="O1796" s="115">
        <v>0</v>
      </c>
      <c r="P1796" s="104">
        <f t="shared" si="504"/>
        <v>0</v>
      </c>
      <c r="Q1796" s="115">
        <v>0</v>
      </c>
      <c r="R1796" s="104">
        <f t="shared" si="505"/>
        <v>0</v>
      </c>
      <c r="S1796" s="115">
        <v>0</v>
      </c>
      <c r="T1796" s="104">
        <f t="shared" si="506"/>
        <v>0</v>
      </c>
      <c r="U1796" s="103">
        <v>0</v>
      </c>
      <c r="V1796" s="104">
        <f t="shared" si="507"/>
        <v>0</v>
      </c>
      <c r="W1796" s="103">
        <v>0</v>
      </c>
      <c r="X1796" s="104">
        <f t="shared" si="508"/>
        <v>0</v>
      </c>
      <c r="Y1796" s="115">
        <v>0</v>
      </c>
      <c r="Z1796" s="104">
        <f t="shared" si="509"/>
        <v>0</v>
      </c>
      <c r="AA1796" s="115">
        <v>0</v>
      </c>
      <c r="AB1796" s="104">
        <f t="shared" si="510"/>
        <v>0</v>
      </c>
      <c r="AC1796" s="99">
        <f t="shared" si="497"/>
        <v>0</v>
      </c>
      <c r="AD1796" s="104">
        <f t="shared" si="511"/>
        <v>0</v>
      </c>
    </row>
    <row r="1797" spans="1:30" x14ac:dyDescent="0.2">
      <c r="A1797" s="101">
        <v>40511</v>
      </c>
      <c r="B1797" s="320" t="s">
        <v>143</v>
      </c>
      <c r="C1797" s="115">
        <v>0</v>
      </c>
      <c r="D1797" s="104">
        <f t="shared" si="498"/>
        <v>0</v>
      </c>
      <c r="E1797" s="115">
        <v>0</v>
      </c>
      <c r="F1797" s="104">
        <f t="shared" si="499"/>
        <v>0</v>
      </c>
      <c r="G1797" s="115">
        <v>0</v>
      </c>
      <c r="H1797" s="104">
        <f t="shared" si="500"/>
        <v>0</v>
      </c>
      <c r="I1797" s="115">
        <v>0</v>
      </c>
      <c r="J1797" s="104">
        <f t="shared" si="501"/>
        <v>0</v>
      </c>
      <c r="K1797" s="115">
        <v>0</v>
      </c>
      <c r="L1797" s="104">
        <f t="shared" si="502"/>
        <v>0</v>
      </c>
      <c r="M1797" s="115">
        <v>0</v>
      </c>
      <c r="N1797" s="104">
        <f t="shared" si="503"/>
        <v>0</v>
      </c>
      <c r="O1797" s="115">
        <v>0</v>
      </c>
      <c r="P1797" s="104">
        <f t="shared" si="504"/>
        <v>0</v>
      </c>
      <c r="Q1797" s="115">
        <v>0</v>
      </c>
      <c r="R1797" s="104">
        <f t="shared" si="505"/>
        <v>0</v>
      </c>
      <c r="S1797" s="115">
        <v>0</v>
      </c>
      <c r="T1797" s="104">
        <f t="shared" si="506"/>
        <v>0</v>
      </c>
      <c r="U1797" s="103">
        <v>0</v>
      </c>
      <c r="V1797" s="104">
        <f t="shared" si="507"/>
        <v>0</v>
      </c>
      <c r="W1797" s="103">
        <v>0</v>
      </c>
      <c r="X1797" s="104">
        <f t="shared" si="508"/>
        <v>0</v>
      </c>
      <c r="Y1797" s="115">
        <v>0</v>
      </c>
      <c r="Z1797" s="104">
        <f t="shared" si="509"/>
        <v>0</v>
      </c>
      <c r="AA1797" s="115">
        <v>0</v>
      </c>
      <c r="AB1797" s="104">
        <f t="shared" si="510"/>
        <v>0</v>
      </c>
      <c r="AC1797" s="99">
        <f t="shared" si="497"/>
        <v>0</v>
      </c>
      <c r="AD1797" s="104">
        <f t="shared" si="511"/>
        <v>0</v>
      </c>
    </row>
    <row r="1798" spans="1:30" x14ac:dyDescent="0.2">
      <c r="A1798" s="101">
        <v>40512</v>
      </c>
      <c r="B1798" s="320" t="s">
        <v>144</v>
      </c>
      <c r="C1798" s="115">
        <v>0</v>
      </c>
      <c r="D1798" s="104">
        <f t="shared" si="498"/>
        <v>0</v>
      </c>
      <c r="E1798" s="115">
        <v>0</v>
      </c>
      <c r="F1798" s="104">
        <f t="shared" si="499"/>
        <v>0</v>
      </c>
      <c r="G1798" s="115">
        <v>0</v>
      </c>
      <c r="H1798" s="104">
        <f t="shared" si="500"/>
        <v>0</v>
      </c>
      <c r="I1798" s="115">
        <v>0</v>
      </c>
      <c r="J1798" s="104">
        <f t="shared" si="501"/>
        <v>0</v>
      </c>
      <c r="K1798" s="115">
        <v>0</v>
      </c>
      <c r="L1798" s="104">
        <f t="shared" si="502"/>
        <v>0</v>
      </c>
      <c r="M1798" s="115">
        <v>0</v>
      </c>
      <c r="N1798" s="104">
        <f t="shared" si="503"/>
        <v>0</v>
      </c>
      <c r="O1798" s="115">
        <v>0</v>
      </c>
      <c r="P1798" s="104">
        <f t="shared" si="504"/>
        <v>0</v>
      </c>
      <c r="Q1798" s="115">
        <v>0</v>
      </c>
      <c r="R1798" s="104">
        <f t="shared" si="505"/>
        <v>0</v>
      </c>
      <c r="S1798" s="115">
        <v>0</v>
      </c>
      <c r="T1798" s="104">
        <f t="shared" si="506"/>
        <v>0</v>
      </c>
      <c r="U1798" s="103">
        <v>0</v>
      </c>
      <c r="V1798" s="104">
        <f t="shared" si="507"/>
        <v>0</v>
      </c>
      <c r="W1798" s="103">
        <v>0</v>
      </c>
      <c r="X1798" s="104">
        <f t="shared" si="508"/>
        <v>0</v>
      </c>
      <c r="Y1798" s="115">
        <v>0</v>
      </c>
      <c r="Z1798" s="104">
        <f t="shared" si="509"/>
        <v>0</v>
      </c>
      <c r="AA1798" s="115">
        <v>0</v>
      </c>
      <c r="AB1798" s="104">
        <f t="shared" si="510"/>
        <v>0</v>
      </c>
      <c r="AC1798" s="99">
        <f t="shared" si="497"/>
        <v>0</v>
      </c>
      <c r="AD1798" s="104">
        <f t="shared" si="511"/>
        <v>0</v>
      </c>
    </row>
    <row r="1799" spans="1:30" x14ac:dyDescent="0.2">
      <c r="A1799" s="101">
        <v>40513</v>
      </c>
      <c r="B1799" s="320" t="s">
        <v>54</v>
      </c>
      <c r="C1799" s="115">
        <v>0</v>
      </c>
      <c r="D1799" s="104">
        <f t="shared" si="498"/>
        <v>0</v>
      </c>
      <c r="E1799" s="115">
        <v>0</v>
      </c>
      <c r="F1799" s="104">
        <f t="shared" si="499"/>
        <v>0</v>
      </c>
      <c r="G1799" s="115">
        <v>0</v>
      </c>
      <c r="H1799" s="104">
        <f t="shared" si="500"/>
        <v>0</v>
      </c>
      <c r="I1799" s="115">
        <v>0</v>
      </c>
      <c r="J1799" s="104">
        <f t="shared" si="501"/>
        <v>0</v>
      </c>
      <c r="K1799" s="115">
        <v>0</v>
      </c>
      <c r="L1799" s="104">
        <f t="shared" si="502"/>
        <v>0</v>
      </c>
      <c r="M1799" s="115">
        <v>0</v>
      </c>
      <c r="N1799" s="104">
        <f t="shared" si="503"/>
        <v>0</v>
      </c>
      <c r="O1799" s="115">
        <v>0</v>
      </c>
      <c r="P1799" s="104">
        <f t="shared" si="504"/>
        <v>0</v>
      </c>
      <c r="Q1799" s="115">
        <v>0</v>
      </c>
      <c r="R1799" s="104">
        <f t="shared" si="505"/>
        <v>0</v>
      </c>
      <c r="S1799" s="115">
        <v>0</v>
      </c>
      <c r="T1799" s="104">
        <f t="shared" si="506"/>
        <v>0</v>
      </c>
      <c r="U1799" s="103">
        <v>0</v>
      </c>
      <c r="V1799" s="104">
        <f t="shared" si="507"/>
        <v>0</v>
      </c>
      <c r="W1799" s="103">
        <v>0</v>
      </c>
      <c r="X1799" s="104">
        <f t="shared" si="508"/>
        <v>0</v>
      </c>
      <c r="Y1799" s="115">
        <v>0</v>
      </c>
      <c r="Z1799" s="104">
        <f t="shared" si="509"/>
        <v>0</v>
      </c>
      <c r="AA1799" s="115">
        <v>0</v>
      </c>
      <c r="AB1799" s="104">
        <f t="shared" si="510"/>
        <v>0</v>
      </c>
      <c r="AC1799" s="99">
        <f t="shared" si="497"/>
        <v>0</v>
      </c>
      <c r="AD1799" s="104">
        <f t="shared" si="511"/>
        <v>0</v>
      </c>
    </row>
    <row r="1800" spans="1:30" x14ac:dyDescent="0.2">
      <c r="A1800" s="101">
        <v>40514</v>
      </c>
      <c r="B1800" s="320" t="s">
        <v>55</v>
      </c>
      <c r="C1800" s="115">
        <v>0</v>
      </c>
      <c r="D1800" s="104">
        <f t="shared" si="498"/>
        <v>0</v>
      </c>
      <c r="E1800" s="115">
        <v>0</v>
      </c>
      <c r="F1800" s="104">
        <f t="shared" si="499"/>
        <v>0</v>
      </c>
      <c r="G1800" s="115">
        <v>0</v>
      </c>
      <c r="H1800" s="104">
        <f t="shared" si="500"/>
        <v>0</v>
      </c>
      <c r="I1800" s="115">
        <v>0</v>
      </c>
      <c r="J1800" s="104">
        <f t="shared" si="501"/>
        <v>0</v>
      </c>
      <c r="K1800" s="115">
        <v>0</v>
      </c>
      <c r="L1800" s="104">
        <f t="shared" si="502"/>
        <v>0</v>
      </c>
      <c r="M1800" s="115">
        <v>0</v>
      </c>
      <c r="N1800" s="104">
        <f t="shared" si="503"/>
        <v>0</v>
      </c>
      <c r="O1800" s="115">
        <v>0</v>
      </c>
      <c r="P1800" s="104">
        <f t="shared" si="504"/>
        <v>0</v>
      </c>
      <c r="Q1800" s="115">
        <v>0</v>
      </c>
      <c r="R1800" s="104">
        <f t="shared" si="505"/>
        <v>0</v>
      </c>
      <c r="S1800" s="115">
        <v>0</v>
      </c>
      <c r="T1800" s="104">
        <f t="shared" si="506"/>
        <v>0</v>
      </c>
      <c r="U1800" s="103">
        <v>0</v>
      </c>
      <c r="V1800" s="104">
        <f t="shared" si="507"/>
        <v>0</v>
      </c>
      <c r="W1800" s="103">
        <v>0</v>
      </c>
      <c r="X1800" s="104">
        <f t="shared" si="508"/>
        <v>0</v>
      </c>
      <c r="Y1800" s="115">
        <v>0</v>
      </c>
      <c r="Z1800" s="104">
        <f t="shared" si="509"/>
        <v>0</v>
      </c>
      <c r="AA1800" s="115">
        <v>0</v>
      </c>
      <c r="AB1800" s="104">
        <f t="shared" si="510"/>
        <v>0</v>
      </c>
      <c r="AC1800" s="99">
        <f t="shared" si="497"/>
        <v>0</v>
      </c>
      <c r="AD1800" s="104">
        <f t="shared" si="511"/>
        <v>0</v>
      </c>
    </row>
    <row r="1801" spans="1:30" x14ac:dyDescent="0.2">
      <c r="A1801" s="101">
        <v>40515</v>
      </c>
      <c r="B1801" s="320" t="s">
        <v>56</v>
      </c>
      <c r="C1801" s="115">
        <v>0</v>
      </c>
      <c r="D1801" s="104">
        <f t="shared" si="498"/>
        <v>0</v>
      </c>
      <c r="E1801" s="115">
        <v>0</v>
      </c>
      <c r="F1801" s="104">
        <f t="shared" si="499"/>
        <v>0</v>
      </c>
      <c r="G1801" s="115">
        <v>0</v>
      </c>
      <c r="H1801" s="104">
        <f t="shared" si="500"/>
        <v>0</v>
      </c>
      <c r="I1801" s="115">
        <v>0</v>
      </c>
      <c r="J1801" s="104">
        <f t="shared" si="501"/>
        <v>0</v>
      </c>
      <c r="K1801" s="115">
        <v>0</v>
      </c>
      <c r="L1801" s="104">
        <f t="shared" si="502"/>
        <v>0</v>
      </c>
      <c r="M1801" s="115">
        <v>0</v>
      </c>
      <c r="N1801" s="104">
        <f t="shared" si="503"/>
        <v>0</v>
      </c>
      <c r="O1801" s="115">
        <v>0</v>
      </c>
      <c r="P1801" s="104">
        <f t="shared" si="504"/>
        <v>0</v>
      </c>
      <c r="Q1801" s="115">
        <v>0</v>
      </c>
      <c r="R1801" s="104">
        <f t="shared" si="505"/>
        <v>0</v>
      </c>
      <c r="S1801" s="115">
        <v>0</v>
      </c>
      <c r="T1801" s="104">
        <f t="shared" si="506"/>
        <v>0</v>
      </c>
      <c r="U1801" s="103">
        <v>0</v>
      </c>
      <c r="V1801" s="104">
        <f t="shared" si="507"/>
        <v>0</v>
      </c>
      <c r="W1801" s="103">
        <v>0</v>
      </c>
      <c r="X1801" s="104">
        <f t="shared" si="508"/>
        <v>0</v>
      </c>
      <c r="Y1801" s="115">
        <v>0</v>
      </c>
      <c r="Z1801" s="104">
        <f t="shared" si="509"/>
        <v>0</v>
      </c>
      <c r="AA1801" s="115">
        <v>0</v>
      </c>
      <c r="AB1801" s="104">
        <f t="shared" si="510"/>
        <v>0</v>
      </c>
      <c r="AC1801" s="99">
        <f t="shared" si="497"/>
        <v>0</v>
      </c>
      <c r="AD1801" s="104">
        <f t="shared" si="511"/>
        <v>0</v>
      </c>
    </row>
    <row r="1802" spans="1:30" x14ac:dyDescent="0.2">
      <c r="A1802" s="101">
        <v>40516</v>
      </c>
      <c r="B1802" s="320" t="s">
        <v>57</v>
      </c>
      <c r="C1802" s="115">
        <v>0</v>
      </c>
      <c r="D1802" s="104">
        <f t="shared" si="498"/>
        <v>0</v>
      </c>
      <c r="E1802" s="115">
        <v>0</v>
      </c>
      <c r="F1802" s="104">
        <f t="shared" si="499"/>
        <v>0</v>
      </c>
      <c r="G1802" s="115">
        <v>0</v>
      </c>
      <c r="H1802" s="104">
        <f t="shared" si="500"/>
        <v>0</v>
      </c>
      <c r="I1802" s="115">
        <v>0</v>
      </c>
      <c r="J1802" s="104">
        <f t="shared" si="501"/>
        <v>0</v>
      </c>
      <c r="K1802" s="115">
        <v>0</v>
      </c>
      <c r="L1802" s="104">
        <f t="shared" si="502"/>
        <v>0</v>
      </c>
      <c r="M1802" s="115">
        <v>0</v>
      </c>
      <c r="N1802" s="104">
        <f t="shared" si="503"/>
        <v>0</v>
      </c>
      <c r="O1802" s="115">
        <v>0</v>
      </c>
      <c r="P1802" s="104">
        <f t="shared" si="504"/>
        <v>0</v>
      </c>
      <c r="Q1802" s="115">
        <v>0</v>
      </c>
      <c r="R1802" s="104">
        <f t="shared" si="505"/>
        <v>0</v>
      </c>
      <c r="S1802" s="115">
        <v>0</v>
      </c>
      <c r="T1802" s="104">
        <f t="shared" si="506"/>
        <v>0</v>
      </c>
      <c r="U1802" s="103">
        <v>0</v>
      </c>
      <c r="V1802" s="104">
        <f t="shared" si="507"/>
        <v>0</v>
      </c>
      <c r="W1802" s="103">
        <v>0</v>
      </c>
      <c r="X1802" s="104">
        <f t="shared" si="508"/>
        <v>0</v>
      </c>
      <c r="Y1802" s="115">
        <v>0</v>
      </c>
      <c r="Z1802" s="104">
        <f t="shared" si="509"/>
        <v>0</v>
      </c>
      <c r="AA1802" s="115">
        <v>0</v>
      </c>
      <c r="AB1802" s="104">
        <f t="shared" si="510"/>
        <v>0</v>
      </c>
      <c r="AC1802" s="99">
        <f t="shared" si="497"/>
        <v>0</v>
      </c>
      <c r="AD1802" s="104">
        <f t="shared" si="511"/>
        <v>0</v>
      </c>
    </row>
    <row r="1803" spans="1:30" x14ac:dyDescent="0.2">
      <c r="A1803" s="101">
        <v>40517</v>
      </c>
      <c r="B1803" s="320" t="s">
        <v>58</v>
      </c>
      <c r="C1803" s="115">
        <v>0</v>
      </c>
      <c r="D1803" s="104">
        <f t="shared" si="498"/>
        <v>0</v>
      </c>
      <c r="E1803" s="115">
        <v>0</v>
      </c>
      <c r="F1803" s="104">
        <f t="shared" si="499"/>
        <v>0</v>
      </c>
      <c r="G1803" s="115">
        <v>0</v>
      </c>
      <c r="H1803" s="104">
        <f t="shared" si="500"/>
        <v>0</v>
      </c>
      <c r="I1803" s="115">
        <v>0</v>
      </c>
      <c r="J1803" s="104">
        <f t="shared" si="501"/>
        <v>0</v>
      </c>
      <c r="K1803" s="115">
        <v>0</v>
      </c>
      <c r="L1803" s="104">
        <f t="shared" si="502"/>
        <v>0</v>
      </c>
      <c r="M1803" s="115">
        <v>0</v>
      </c>
      <c r="N1803" s="104">
        <f t="shared" si="503"/>
        <v>0</v>
      </c>
      <c r="O1803" s="115">
        <v>0</v>
      </c>
      <c r="P1803" s="104">
        <f t="shared" si="504"/>
        <v>0</v>
      </c>
      <c r="Q1803" s="115">
        <v>0</v>
      </c>
      <c r="R1803" s="104">
        <f t="shared" si="505"/>
        <v>0</v>
      </c>
      <c r="S1803" s="115">
        <v>0</v>
      </c>
      <c r="T1803" s="104">
        <f t="shared" si="506"/>
        <v>0</v>
      </c>
      <c r="U1803" s="103">
        <v>0</v>
      </c>
      <c r="V1803" s="104">
        <f t="shared" si="507"/>
        <v>0</v>
      </c>
      <c r="W1803" s="103">
        <v>0</v>
      </c>
      <c r="X1803" s="104">
        <f t="shared" si="508"/>
        <v>0</v>
      </c>
      <c r="Y1803" s="115">
        <v>0</v>
      </c>
      <c r="Z1803" s="104">
        <f t="shared" si="509"/>
        <v>0</v>
      </c>
      <c r="AA1803" s="115">
        <v>0</v>
      </c>
      <c r="AB1803" s="104">
        <f t="shared" si="510"/>
        <v>0</v>
      </c>
      <c r="AC1803" s="99">
        <f t="shared" si="497"/>
        <v>0</v>
      </c>
      <c r="AD1803" s="104">
        <f t="shared" si="511"/>
        <v>0</v>
      </c>
    </row>
    <row r="1804" spans="1:30" x14ac:dyDescent="0.2">
      <c r="A1804" s="101">
        <v>40518</v>
      </c>
      <c r="B1804" s="320" t="s">
        <v>59</v>
      </c>
      <c r="C1804" s="115">
        <v>0</v>
      </c>
      <c r="D1804" s="104">
        <f t="shared" si="498"/>
        <v>0</v>
      </c>
      <c r="E1804" s="115">
        <v>0</v>
      </c>
      <c r="F1804" s="104">
        <f t="shared" si="499"/>
        <v>0</v>
      </c>
      <c r="G1804" s="115">
        <v>0</v>
      </c>
      <c r="H1804" s="104">
        <f t="shared" si="500"/>
        <v>0</v>
      </c>
      <c r="I1804" s="115">
        <v>0</v>
      </c>
      <c r="J1804" s="104">
        <f t="shared" si="501"/>
        <v>0</v>
      </c>
      <c r="K1804" s="115">
        <v>0</v>
      </c>
      <c r="L1804" s="104">
        <f t="shared" si="502"/>
        <v>0</v>
      </c>
      <c r="M1804" s="115">
        <v>0</v>
      </c>
      <c r="N1804" s="104">
        <f t="shared" si="503"/>
        <v>0</v>
      </c>
      <c r="O1804" s="115">
        <v>0</v>
      </c>
      <c r="P1804" s="104">
        <f t="shared" si="504"/>
        <v>0</v>
      </c>
      <c r="Q1804" s="115">
        <v>0</v>
      </c>
      <c r="R1804" s="104">
        <f t="shared" si="505"/>
        <v>0</v>
      </c>
      <c r="S1804" s="115">
        <v>0</v>
      </c>
      <c r="T1804" s="104">
        <f t="shared" si="506"/>
        <v>0</v>
      </c>
      <c r="U1804" s="103">
        <v>0</v>
      </c>
      <c r="V1804" s="104">
        <f t="shared" si="507"/>
        <v>0</v>
      </c>
      <c r="W1804" s="103">
        <v>0</v>
      </c>
      <c r="X1804" s="104">
        <f t="shared" si="508"/>
        <v>0</v>
      </c>
      <c r="Y1804" s="115">
        <v>0</v>
      </c>
      <c r="Z1804" s="104">
        <f t="shared" si="509"/>
        <v>0</v>
      </c>
      <c r="AA1804" s="115">
        <v>0</v>
      </c>
      <c r="AB1804" s="104">
        <f t="shared" si="510"/>
        <v>0</v>
      </c>
      <c r="AC1804" s="99">
        <f t="shared" si="497"/>
        <v>0</v>
      </c>
      <c r="AD1804" s="104">
        <f t="shared" si="511"/>
        <v>0</v>
      </c>
    </row>
    <row r="1805" spans="1:30" x14ac:dyDescent="0.2">
      <c r="A1805" s="101">
        <v>40519</v>
      </c>
      <c r="B1805" s="320" t="s">
        <v>60</v>
      </c>
      <c r="C1805" s="115">
        <v>0</v>
      </c>
      <c r="D1805" s="104">
        <f t="shared" si="498"/>
        <v>0</v>
      </c>
      <c r="E1805" s="115">
        <v>0</v>
      </c>
      <c r="F1805" s="104">
        <f t="shared" si="499"/>
        <v>0</v>
      </c>
      <c r="G1805" s="115">
        <v>0</v>
      </c>
      <c r="H1805" s="104">
        <f t="shared" si="500"/>
        <v>0</v>
      </c>
      <c r="I1805" s="115">
        <v>0</v>
      </c>
      <c r="J1805" s="104">
        <f t="shared" si="501"/>
        <v>0</v>
      </c>
      <c r="K1805" s="115">
        <v>0</v>
      </c>
      <c r="L1805" s="104">
        <f t="shared" si="502"/>
        <v>0</v>
      </c>
      <c r="M1805" s="115">
        <v>0</v>
      </c>
      <c r="N1805" s="104">
        <f t="shared" si="503"/>
        <v>0</v>
      </c>
      <c r="O1805" s="115">
        <v>0</v>
      </c>
      <c r="P1805" s="104">
        <f t="shared" si="504"/>
        <v>0</v>
      </c>
      <c r="Q1805" s="115">
        <v>0</v>
      </c>
      <c r="R1805" s="104">
        <f t="shared" si="505"/>
        <v>0</v>
      </c>
      <c r="S1805" s="115">
        <v>0</v>
      </c>
      <c r="T1805" s="104">
        <f t="shared" si="506"/>
        <v>0</v>
      </c>
      <c r="U1805" s="103">
        <v>0</v>
      </c>
      <c r="V1805" s="104">
        <f t="shared" si="507"/>
        <v>0</v>
      </c>
      <c r="W1805" s="103">
        <v>0</v>
      </c>
      <c r="X1805" s="104">
        <f t="shared" si="508"/>
        <v>0</v>
      </c>
      <c r="Y1805" s="115">
        <v>0</v>
      </c>
      <c r="Z1805" s="104">
        <f t="shared" si="509"/>
        <v>0</v>
      </c>
      <c r="AA1805" s="115">
        <v>0</v>
      </c>
      <c r="AB1805" s="104">
        <f t="shared" si="510"/>
        <v>0</v>
      </c>
      <c r="AC1805" s="99">
        <f t="shared" si="497"/>
        <v>0</v>
      </c>
      <c r="AD1805" s="104">
        <f t="shared" si="511"/>
        <v>0</v>
      </c>
    </row>
    <row r="1806" spans="1:30" x14ac:dyDescent="0.2">
      <c r="A1806" s="101">
        <v>40520</v>
      </c>
      <c r="B1806" s="320" t="s">
        <v>61</v>
      </c>
      <c r="C1806" s="115">
        <v>0</v>
      </c>
      <c r="D1806" s="104">
        <f t="shared" si="498"/>
        <v>0</v>
      </c>
      <c r="E1806" s="115">
        <v>0</v>
      </c>
      <c r="F1806" s="104">
        <f t="shared" si="499"/>
        <v>0</v>
      </c>
      <c r="G1806" s="115">
        <v>0</v>
      </c>
      <c r="H1806" s="104">
        <f t="shared" si="500"/>
        <v>0</v>
      </c>
      <c r="I1806" s="115">
        <v>0</v>
      </c>
      <c r="J1806" s="104">
        <f t="shared" si="501"/>
        <v>0</v>
      </c>
      <c r="K1806" s="115">
        <v>0</v>
      </c>
      <c r="L1806" s="104">
        <f t="shared" si="502"/>
        <v>0</v>
      </c>
      <c r="M1806" s="115">
        <v>0</v>
      </c>
      <c r="N1806" s="104">
        <f t="shared" si="503"/>
        <v>0</v>
      </c>
      <c r="O1806" s="115">
        <v>0</v>
      </c>
      <c r="P1806" s="104">
        <f t="shared" si="504"/>
        <v>0</v>
      </c>
      <c r="Q1806" s="115">
        <v>0</v>
      </c>
      <c r="R1806" s="104">
        <f t="shared" si="505"/>
        <v>0</v>
      </c>
      <c r="S1806" s="115">
        <v>0</v>
      </c>
      <c r="T1806" s="104">
        <f t="shared" si="506"/>
        <v>0</v>
      </c>
      <c r="U1806" s="103">
        <v>0</v>
      </c>
      <c r="V1806" s="104">
        <f t="shared" si="507"/>
        <v>0</v>
      </c>
      <c r="W1806" s="103">
        <v>0</v>
      </c>
      <c r="X1806" s="104">
        <f t="shared" si="508"/>
        <v>0</v>
      </c>
      <c r="Y1806" s="115">
        <v>0</v>
      </c>
      <c r="Z1806" s="104">
        <f t="shared" si="509"/>
        <v>0</v>
      </c>
      <c r="AA1806" s="115">
        <v>0</v>
      </c>
      <c r="AB1806" s="104">
        <f t="shared" si="510"/>
        <v>0</v>
      </c>
      <c r="AC1806" s="99">
        <f t="shared" si="497"/>
        <v>0</v>
      </c>
      <c r="AD1806" s="104">
        <f t="shared" si="511"/>
        <v>0</v>
      </c>
    </row>
    <row r="1807" spans="1:30" x14ac:dyDescent="0.2">
      <c r="A1807" s="101">
        <v>40521</v>
      </c>
      <c r="B1807" s="320" t="s">
        <v>62</v>
      </c>
      <c r="C1807" s="115">
        <v>0</v>
      </c>
      <c r="D1807" s="104">
        <f t="shared" si="498"/>
        <v>0</v>
      </c>
      <c r="E1807" s="115">
        <v>0</v>
      </c>
      <c r="F1807" s="104">
        <f t="shared" si="499"/>
        <v>0</v>
      </c>
      <c r="G1807" s="115">
        <v>0</v>
      </c>
      <c r="H1807" s="104">
        <f t="shared" si="500"/>
        <v>0</v>
      </c>
      <c r="I1807" s="115">
        <v>0</v>
      </c>
      <c r="J1807" s="104">
        <f t="shared" si="501"/>
        <v>0</v>
      </c>
      <c r="K1807" s="115">
        <v>0</v>
      </c>
      <c r="L1807" s="104">
        <f t="shared" si="502"/>
        <v>0</v>
      </c>
      <c r="M1807" s="115">
        <v>0</v>
      </c>
      <c r="N1807" s="104">
        <f t="shared" si="503"/>
        <v>0</v>
      </c>
      <c r="O1807" s="115">
        <v>0</v>
      </c>
      <c r="P1807" s="104">
        <f t="shared" si="504"/>
        <v>0</v>
      </c>
      <c r="Q1807" s="115">
        <v>0</v>
      </c>
      <c r="R1807" s="104">
        <f t="shared" si="505"/>
        <v>0</v>
      </c>
      <c r="S1807" s="115">
        <v>0</v>
      </c>
      <c r="T1807" s="104">
        <f t="shared" si="506"/>
        <v>0</v>
      </c>
      <c r="U1807" s="103">
        <v>0</v>
      </c>
      <c r="V1807" s="104">
        <f t="shared" si="507"/>
        <v>0</v>
      </c>
      <c r="W1807" s="103">
        <v>0</v>
      </c>
      <c r="X1807" s="104">
        <f t="shared" si="508"/>
        <v>0</v>
      </c>
      <c r="Y1807" s="115">
        <v>0</v>
      </c>
      <c r="Z1807" s="104">
        <f t="shared" si="509"/>
        <v>0</v>
      </c>
      <c r="AA1807" s="115">
        <v>0</v>
      </c>
      <c r="AB1807" s="104">
        <f t="shared" si="510"/>
        <v>0</v>
      </c>
      <c r="AC1807" s="99">
        <f t="shared" si="497"/>
        <v>0</v>
      </c>
      <c r="AD1807" s="104">
        <f t="shared" si="511"/>
        <v>0</v>
      </c>
    </row>
    <row r="1808" spans="1:30" x14ac:dyDescent="0.2">
      <c r="A1808" s="101">
        <v>40522</v>
      </c>
      <c r="B1808" s="320" t="s">
        <v>63</v>
      </c>
      <c r="C1808" s="115">
        <v>0</v>
      </c>
      <c r="D1808" s="104">
        <f t="shared" si="498"/>
        <v>0</v>
      </c>
      <c r="E1808" s="115">
        <v>0</v>
      </c>
      <c r="F1808" s="104">
        <f t="shared" si="499"/>
        <v>0</v>
      </c>
      <c r="G1808" s="115">
        <v>0</v>
      </c>
      <c r="H1808" s="104">
        <f t="shared" si="500"/>
        <v>0</v>
      </c>
      <c r="I1808" s="115">
        <v>0</v>
      </c>
      <c r="J1808" s="104">
        <f t="shared" si="501"/>
        <v>0</v>
      </c>
      <c r="K1808" s="115">
        <v>0</v>
      </c>
      <c r="L1808" s="104">
        <f t="shared" si="502"/>
        <v>0</v>
      </c>
      <c r="M1808" s="115">
        <v>0</v>
      </c>
      <c r="N1808" s="104">
        <f t="shared" si="503"/>
        <v>0</v>
      </c>
      <c r="O1808" s="115">
        <v>0</v>
      </c>
      <c r="P1808" s="104">
        <f t="shared" si="504"/>
        <v>0</v>
      </c>
      <c r="Q1808" s="115">
        <v>0</v>
      </c>
      <c r="R1808" s="104">
        <f t="shared" si="505"/>
        <v>0</v>
      </c>
      <c r="S1808" s="115">
        <v>0</v>
      </c>
      <c r="T1808" s="104">
        <f t="shared" si="506"/>
        <v>0</v>
      </c>
      <c r="U1808" s="103">
        <v>0</v>
      </c>
      <c r="V1808" s="104">
        <f t="shared" si="507"/>
        <v>0</v>
      </c>
      <c r="W1808" s="103">
        <v>0</v>
      </c>
      <c r="X1808" s="104">
        <f t="shared" si="508"/>
        <v>0</v>
      </c>
      <c r="Y1808" s="115">
        <v>0</v>
      </c>
      <c r="Z1808" s="104">
        <f t="shared" si="509"/>
        <v>0</v>
      </c>
      <c r="AA1808" s="115">
        <v>0</v>
      </c>
      <c r="AB1808" s="104">
        <f t="shared" si="510"/>
        <v>0</v>
      </c>
      <c r="AC1808" s="99">
        <f t="shared" si="497"/>
        <v>0</v>
      </c>
      <c r="AD1808" s="104">
        <f t="shared" si="511"/>
        <v>0</v>
      </c>
    </row>
    <row r="1809" spans="1:30" x14ac:dyDescent="0.2">
      <c r="A1809" s="101">
        <v>40523</v>
      </c>
      <c r="B1809" s="320" t="s">
        <v>64</v>
      </c>
      <c r="C1809" s="115">
        <v>0</v>
      </c>
      <c r="D1809" s="104">
        <f t="shared" si="498"/>
        <v>0</v>
      </c>
      <c r="E1809" s="115">
        <v>0</v>
      </c>
      <c r="F1809" s="104">
        <f t="shared" si="499"/>
        <v>0</v>
      </c>
      <c r="G1809" s="115">
        <v>0</v>
      </c>
      <c r="H1809" s="104">
        <f t="shared" si="500"/>
        <v>0</v>
      </c>
      <c r="I1809" s="115">
        <v>0</v>
      </c>
      <c r="J1809" s="104">
        <f t="shared" si="501"/>
        <v>0</v>
      </c>
      <c r="K1809" s="115">
        <v>0</v>
      </c>
      <c r="L1809" s="104">
        <f t="shared" si="502"/>
        <v>0</v>
      </c>
      <c r="M1809" s="115">
        <v>0</v>
      </c>
      <c r="N1809" s="104">
        <f t="shared" si="503"/>
        <v>0</v>
      </c>
      <c r="O1809" s="115">
        <v>0</v>
      </c>
      <c r="P1809" s="104">
        <f t="shared" si="504"/>
        <v>0</v>
      </c>
      <c r="Q1809" s="115">
        <v>0</v>
      </c>
      <c r="R1809" s="104">
        <f t="shared" si="505"/>
        <v>0</v>
      </c>
      <c r="S1809" s="115">
        <v>0</v>
      </c>
      <c r="T1809" s="104">
        <f t="shared" si="506"/>
        <v>0</v>
      </c>
      <c r="U1809" s="103">
        <v>0</v>
      </c>
      <c r="V1809" s="104">
        <f t="shared" si="507"/>
        <v>0</v>
      </c>
      <c r="W1809" s="103">
        <v>0</v>
      </c>
      <c r="X1809" s="104">
        <f t="shared" si="508"/>
        <v>0</v>
      </c>
      <c r="Y1809" s="115">
        <v>0</v>
      </c>
      <c r="Z1809" s="104">
        <f t="shared" si="509"/>
        <v>0</v>
      </c>
      <c r="AA1809" s="115">
        <v>0</v>
      </c>
      <c r="AB1809" s="104">
        <f t="shared" si="510"/>
        <v>0</v>
      </c>
      <c r="AC1809" s="99">
        <f t="shared" si="497"/>
        <v>0</v>
      </c>
      <c r="AD1809" s="104">
        <f t="shared" si="511"/>
        <v>0</v>
      </c>
    </row>
    <row r="1810" spans="1:30" x14ac:dyDescent="0.2">
      <c r="A1810" s="101">
        <v>40524</v>
      </c>
      <c r="B1810" s="320" t="s">
        <v>65</v>
      </c>
      <c r="C1810" s="115">
        <v>0</v>
      </c>
      <c r="D1810" s="104">
        <f t="shared" si="498"/>
        <v>0</v>
      </c>
      <c r="E1810" s="115">
        <v>0</v>
      </c>
      <c r="F1810" s="104">
        <f t="shared" si="499"/>
        <v>0</v>
      </c>
      <c r="G1810" s="115">
        <v>0</v>
      </c>
      <c r="H1810" s="104">
        <f t="shared" si="500"/>
        <v>0</v>
      </c>
      <c r="I1810" s="115">
        <v>0</v>
      </c>
      <c r="J1810" s="104">
        <f t="shared" si="501"/>
        <v>0</v>
      </c>
      <c r="K1810" s="115">
        <v>0</v>
      </c>
      <c r="L1810" s="104">
        <f t="shared" si="502"/>
        <v>0</v>
      </c>
      <c r="M1810" s="115">
        <v>0</v>
      </c>
      <c r="N1810" s="104">
        <f t="shared" si="503"/>
        <v>0</v>
      </c>
      <c r="O1810" s="115">
        <v>0</v>
      </c>
      <c r="P1810" s="104">
        <f t="shared" si="504"/>
        <v>0</v>
      </c>
      <c r="Q1810" s="115">
        <v>0</v>
      </c>
      <c r="R1810" s="104">
        <f t="shared" si="505"/>
        <v>0</v>
      </c>
      <c r="S1810" s="115">
        <v>0</v>
      </c>
      <c r="T1810" s="104">
        <f t="shared" si="506"/>
        <v>0</v>
      </c>
      <c r="U1810" s="103">
        <v>0</v>
      </c>
      <c r="V1810" s="104">
        <f t="shared" si="507"/>
        <v>0</v>
      </c>
      <c r="W1810" s="103">
        <v>0</v>
      </c>
      <c r="X1810" s="104">
        <f t="shared" si="508"/>
        <v>0</v>
      </c>
      <c r="Y1810" s="115">
        <v>0</v>
      </c>
      <c r="Z1810" s="104">
        <f t="shared" si="509"/>
        <v>0</v>
      </c>
      <c r="AA1810" s="115">
        <v>0</v>
      </c>
      <c r="AB1810" s="104">
        <f t="shared" si="510"/>
        <v>0</v>
      </c>
      <c r="AC1810" s="99">
        <f t="shared" si="497"/>
        <v>0</v>
      </c>
      <c r="AD1810" s="104">
        <f t="shared" si="511"/>
        <v>0</v>
      </c>
    </row>
    <row r="1811" spans="1:30" x14ac:dyDescent="0.2">
      <c r="A1811" s="101">
        <v>40525</v>
      </c>
      <c r="B1811" s="320" t="s">
        <v>66</v>
      </c>
      <c r="C1811" s="115">
        <v>0</v>
      </c>
      <c r="D1811" s="104">
        <f t="shared" si="498"/>
        <v>0</v>
      </c>
      <c r="E1811" s="115">
        <v>0</v>
      </c>
      <c r="F1811" s="104">
        <f t="shared" si="499"/>
        <v>0</v>
      </c>
      <c r="G1811" s="115">
        <v>0</v>
      </c>
      <c r="H1811" s="104">
        <f t="shared" si="500"/>
        <v>0</v>
      </c>
      <c r="I1811" s="115">
        <v>0</v>
      </c>
      <c r="J1811" s="104">
        <f t="shared" si="501"/>
        <v>0</v>
      </c>
      <c r="K1811" s="115">
        <v>0</v>
      </c>
      <c r="L1811" s="104">
        <f t="shared" si="502"/>
        <v>0</v>
      </c>
      <c r="M1811" s="115">
        <v>0</v>
      </c>
      <c r="N1811" s="104">
        <f t="shared" si="503"/>
        <v>0</v>
      </c>
      <c r="O1811" s="115">
        <v>0</v>
      </c>
      <c r="P1811" s="104">
        <f t="shared" si="504"/>
        <v>0</v>
      </c>
      <c r="Q1811" s="115">
        <v>0</v>
      </c>
      <c r="R1811" s="104">
        <f t="shared" si="505"/>
        <v>0</v>
      </c>
      <c r="S1811" s="115">
        <v>0</v>
      </c>
      <c r="T1811" s="104">
        <f t="shared" si="506"/>
        <v>0</v>
      </c>
      <c r="U1811" s="103">
        <v>0</v>
      </c>
      <c r="V1811" s="104">
        <f t="shared" si="507"/>
        <v>0</v>
      </c>
      <c r="W1811" s="103">
        <v>0</v>
      </c>
      <c r="X1811" s="104">
        <f t="shared" si="508"/>
        <v>0</v>
      </c>
      <c r="Y1811" s="115">
        <v>0</v>
      </c>
      <c r="Z1811" s="104">
        <f t="shared" si="509"/>
        <v>0</v>
      </c>
      <c r="AA1811" s="115">
        <v>0</v>
      </c>
      <c r="AB1811" s="104">
        <f t="shared" si="510"/>
        <v>0</v>
      </c>
      <c r="AC1811" s="99">
        <f t="shared" si="497"/>
        <v>0</v>
      </c>
      <c r="AD1811" s="104">
        <f t="shared" si="511"/>
        <v>0</v>
      </c>
    </row>
    <row r="1812" spans="1:30" x14ac:dyDescent="0.2">
      <c r="A1812" s="101">
        <v>40526</v>
      </c>
      <c r="B1812" s="320" t="s">
        <v>67</v>
      </c>
      <c r="C1812" s="115">
        <v>0</v>
      </c>
      <c r="D1812" s="104">
        <f t="shared" si="498"/>
        <v>0</v>
      </c>
      <c r="E1812" s="115">
        <v>0</v>
      </c>
      <c r="F1812" s="104">
        <f t="shared" si="499"/>
        <v>0</v>
      </c>
      <c r="G1812" s="115">
        <v>0</v>
      </c>
      <c r="H1812" s="104">
        <f t="shared" si="500"/>
        <v>0</v>
      </c>
      <c r="I1812" s="115">
        <v>0</v>
      </c>
      <c r="J1812" s="104">
        <f t="shared" si="501"/>
        <v>0</v>
      </c>
      <c r="K1812" s="115">
        <v>0</v>
      </c>
      <c r="L1812" s="104">
        <f t="shared" si="502"/>
        <v>0</v>
      </c>
      <c r="M1812" s="115">
        <v>0</v>
      </c>
      <c r="N1812" s="104">
        <f t="shared" si="503"/>
        <v>0</v>
      </c>
      <c r="O1812" s="115">
        <v>0</v>
      </c>
      <c r="P1812" s="104">
        <f t="shared" si="504"/>
        <v>0</v>
      </c>
      <c r="Q1812" s="115">
        <v>0</v>
      </c>
      <c r="R1812" s="104">
        <f t="shared" si="505"/>
        <v>0</v>
      </c>
      <c r="S1812" s="115">
        <v>0</v>
      </c>
      <c r="T1812" s="104">
        <f t="shared" si="506"/>
        <v>0</v>
      </c>
      <c r="U1812" s="103">
        <v>0</v>
      </c>
      <c r="V1812" s="104">
        <f t="shared" si="507"/>
        <v>0</v>
      </c>
      <c r="W1812" s="103">
        <v>0</v>
      </c>
      <c r="X1812" s="104">
        <f t="shared" si="508"/>
        <v>0</v>
      </c>
      <c r="Y1812" s="115">
        <v>0</v>
      </c>
      <c r="Z1812" s="104">
        <f t="shared" si="509"/>
        <v>0</v>
      </c>
      <c r="AA1812" s="115">
        <v>0</v>
      </c>
      <c r="AB1812" s="104">
        <f t="shared" si="510"/>
        <v>0</v>
      </c>
      <c r="AC1812" s="99">
        <f t="shared" si="497"/>
        <v>0</v>
      </c>
      <c r="AD1812" s="104">
        <f t="shared" si="511"/>
        <v>0</v>
      </c>
    </row>
    <row r="1813" spans="1:30" x14ac:dyDescent="0.2">
      <c r="A1813" s="101">
        <v>40527</v>
      </c>
      <c r="B1813" s="320" t="s">
        <v>68</v>
      </c>
      <c r="C1813" s="115">
        <v>0</v>
      </c>
      <c r="D1813" s="104">
        <f t="shared" si="498"/>
        <v>0</v>
      </c>
      <c r="E1813" s="115">
        <v>0</v>
      </c>
      <c r="F1813" s="104">
        <f t="shared" si="499"/>
        <v>0</v>
      </c>
      <c r="G1813" s="115">
        <v>0</v>
      </c>
      <c r="H1813" s="104">
        <f t="shared" si="500"/>
        <v>0</v>
      </c>
      <c r="I1813" s="115">
        <v>0</v>
      </c>
      <c r="J1813" s="104">
        <f t="shared" si="501"/>
        <v>0</v>
      </c>
      <c r="K1813" s="115">
        <v>0</v>
      </c>
      <c r="L1813" s="104">
        <f t="shared" si="502"/>
        <v>0</v>
      </c>
      <c r="M1813" s="115">
        <v>0</v>
      </c>
      <c r="N1813" s="104">
        <f t="shared" si="503"/>
        <v>0</v>
      </c>
      <c r="O1813" s="115">
        <v>0</v>
      </c>
      <c r="P1813" s="104">
        <f t="shared" si="504"/>
        <v>0</v>
      </c>
      <c r="Q1813" s="115">
        <v>0</v>
      </c>
      <c r="R1813" s="104">
        <f t="shared" si="505"/>
        <v>0</v>
      </c>
      <c r="S1813" s="115">
        <v>0</v>
      </c>
      <c r="T1813" s="104">
        <f t="shared" si="506"/>
        <v>0</v>
      </c>
      <c r="U1813" s="103">
        <v>0</v>
      </c>
      <c r="V1813" s="104">
        <f t="shared" si="507"/>
        <v>0</v>
      </c>
      <c r="W1813" s="103">
        <v>0</v>
      </c>
      <c r="X1813" s="104">
        <f t="shared" si="508"/>
        <v>0</v>
      </c>
      <c r="Y1813" s="115">
        <v>0</v>
      </c>
      <c r="Z1813" s="104">
        <f t="shared" si="509"/>
        <v>0</v>
      </c>
      <c r="AA1813" s="115">
        <v>0</v>
      </c>
      <c r="AB1813" s="104">
        <f t="shared" si="510"/>
        <v>0</v>
      </c>
      <c r="AC1813" s="99">
        <f t="shared" si="497"/>
        <v>0</v>
      </c>
      <c r="AD1813" s="104">
        <f t="shared" si="511"/>
        <v>0</v>
      </c>
    </row>
    <row r="1814" spans="1:30" x14ac:dyDescent="0.2">
      <c r="A1814" s="101">
        <v>40528</v>
      </c>
      <c r="B1814" s="320" t="s">
        <v>69</v>
      </c>
      <c r="C1814" s="115">
        <v>0</v>
      </c>
      <c r="D1814" s="104">
        <f t="shared" si="498"/>
        <v>0</v>
      </c>
      <c r="E1814" s="115">
        <v>0</v>
      </c>
      <c r="F1814" s="104">
        <f t="shared" si="499"/>
        <v>0</v>
      </c>
      <c r="G1814" s="115">
        <v>0</v>
      </c>
      <c r="H1814" s="104">
        <f t="shared" si="500"/>
        <v>0</v>
      </c>
      <c r="I1814" s="115">
        <v>0</v>
      </c>
      <c r="J1814" s="104">
        <f t="shared" si="501"/>
        <v>0</v>
      </c>
      <c r="K1814" s="115">
        <v>0</v>
      </c>
      <c r="L1814" s="104">
        <f t="shared" si="502"/>
        <v>0</v>
      </c>
      <c r="M1814" s="115">
        <v>0</v>
      </c>
      <c r="N1814" s="104">
        <f t="shared" si="503"/>
        <v>0</v>
      </c>
      <c r="O1814" s="115">
        <v>0</v>
      </c>
      <c r="P1814" s="104">
        <f t="shared" si="504"/>
        <v>0</v>
      </c>
      <c r="Q1814" s="115">
        <v>0</v>
      </c>
      <c r="R1814" s="104">
        <f t="shared" si="505"/>
        <v>0</v>
      </c>
      <c r="S1814" s="115">
        <v>0</v>
      </c>
      <c r="T1814" s="104">
        <f t="shared" si="506"/>
        <v>0</v>
      </c>
      <c r="U1814" s="103">
        <v>0</v>
      </c>
      <c r="V1814" s="104">
        <f t="shared" si="507"/>
        <v>0</v>
      </c>
      <c r="W1814" s="103">
        <v>0</v>
      </c>
      <c r="X1814" s="104">
        <f t="shared" si="508"/>
        <v>0</v>
      </c>
      <c r="Y1814" s="115">
        <v>0</v>
      </c>
      <c r="Z1814" s="104">
        <f t="shared" si="509"/>
        <v>0</v>
      </c>
      <c r="AA1814" s="115">
        <v>0</v>
      </c>
      <c r="AB1814" s="104">
        <f t="shared" si="510"/>
        <v>0</v>
      </c>
      <c r="AC1814" s="99">
        <f t="shared" si="497"/>
        <v>0</v>
      </c>
      <c r="AD1814" s="104">
        <f t="shared" si="511"/>
        <v>0</v>
      </c>
    </row>
    <row r="1815" spans="1:30" x14ac:dyDescent="0.2">
      <c r="A1815" s="101">
        <v>40529</v>
      </c>
      <c r="B1815" s="320" t="s">
        <v>70</v>
      </c>
      <c r="C1815" s="115">
        <v>0</v>
      </c>
      <c r="D1815" s="104">
        <f t="shared" si="498"/>
        <v>0</v>
      </c>
      <c r="E1815" s="115">
        <v>0</v>
      </c>
      <c r="F1815" s="104">
        <f t="shared" si="499"/>
        <v>0</v>
      </c>
      <c r="G1815" s="115">
        <v>0</v>
      </c>
      <c r="H1815" s="104">
        <f t="shared" si="500"/>
        <v>0</v>
      </c>
      <c r="I1815" s="115">
        <v>0</v>
      </c>
      <c r="J1815" s="104">
        <f t="shared" si="501"/>
        <v>0</v>
      </c>
      <c r="K1815" s="115">
        <v>0</v>
      </c>
      <c r="L1815" s="104">
        <f t="shared" si="502"/>
        <v>0</v>
      </c>
      <c r="M1815" s="115">
        <v>0</v>
      </c>
      <c r="N1815" s="104">
        <f t="shared" si="503"/>
        <v>0</v>
      </c>
      <c r="O1815" s="115">
        <v>0</v>
      </c>
      <c r="P1815" s="104">
        <f t="shared" si="504"/>
        <v>0</v>
      </c>
      <c r="Q1815" s="115">
        <v>0</v>
      </c>
      <c r="R1815" s="104">
        <f t="shared" si="505"/>
        <v>0</v>
      </c>
      <c r="S1815" s="115">
        <v>0</v>
      </c>
      <c r="T1815" s="104">
        <f t="shared" si="506"/>
        <v>0</v>
      </c>
      <c r="U1815" s="103">
        <v>0</v>
      </c>
      <c r="V1815" s="104">
        <f t="shared" si="507"/>
        <v>0</v>
      </c>
      <c r="W1815" s="103">
        <v>0</v>
      </c>
      <c r="X1815" s="104">
        <f t="shared" si="508"/>
        <v>0</v>
      </c>
      <c r="Y1815" s="115">
        <v>0</v>
      </c>
      <c r="Z1815" s="104">
        <f t="shared" si="509"/>
        <v>0</v>
      </c>
      <c r="AA1815" s="115">
        <v>0</v>
      </c>
      <c r="AB1815" s="104">
        <f t="shared" si="510"/>
        <v>0</v>
      </c>
      <c r="AC1815" s="99">
        <f t="shared" si="497"/>
        <v>0</v>
      </c>
      <c r="AD1815" s="104">
        <f t="shared" si="511"/>
        <v>0</v>
      </c>
    </row>
    <row r="1816" spans="1:30" x14ac:dyDescent="0.2">
      <c r="A1816" s="101">
        <v>40530</v>
      </c>
      <c r="B1816" s="320" t="s">
        <v>71</v>
      </c>
      <c r="C1816" s="115">
        <v>0</v>
      </c>
      <c r="D1816" s="104">
        <f t="shared" si="498"/>
        <v>0</v>
      </c>
      <c r="E1816" s="115">
        <v>0</v>
      </c>
      <c r="F1816" s="104">
        <f t="shared" si="499"/>
        <v>0</v>
      </c>
      <c r="G1816" s="115">
        <v>0</v>
      </c>
      <c r="H1816" s="104">
        <f t="shared" si="500"/>
        <v>0</v>
      </c>
      <c r="I1816" s="115">
        <v>0</v>
      </c>
      <c r="J1816" s="104">
        <f t="shared" si="501"/>
        <v>0</v>
      </c>
      <c r="K1816" s="115">
        <v>0</v>
      </c>
      <c r="L1816" s="104">
        <f t="shared" si="502"/>
        <v>0</v>
      </c>
      <c r="M1816" s="115">
        <v>0</v>
      </c>
      <c r="N1816" s="104">
        <f t="shared" si="503"/>
        <v>0</v>
      </c>
      <c r="O1816" s="115">
        <v>0</v>
      </c>
      <c r="P1816" s="104">
        <f t="shared" si="504"/>
        <v>0</v>
      </c>
      <c r="Q1816" s="115">
        <v>0</v>
      </c>
      <c r="R1816" s="104">
        <f t="shared" si="505"/>
        <v>0</v>
      </c>
      <c r="S1816" s="115">
        <v>0</v>
      </c>
      <c r="T1816" s="104">
        <f t="shared" si="506"/>
        <v>0</v>
      </c>
      <c r="U1816" s="103">
        <v>0</v>
      </c>
      <c r="V1816" s="104">
        <f t="shared" si="507"/>
        <v>0</v>
      </c>
      <c r="W1816" s="103">
        <v>0</v>
      </c>
      <c r="X1816" s="104">
        <f t="shared" si="508"/>
        <v>0</v>
      </c>
      <c r="Y1816" s="115">
        <v>0</v>
      </c>
      <c r="Z1816" s="104">
        <f t="shared" si="509"/>
        <v>0</v>
      </c>
      <c r="AA1816" s="115">
        <v>0</v>
      </c>
      <c r="AB1816" s="104">
        <f t="shared" si="510"/>
        <v>0</v>
      </c>
      <c r="AC1816" s="99">
        <f t="shared" si="497"/>
        <v>0</v>
      </c>
      <c r="AD1816" s="104">
        <f t="shared" si="511"/>
        <v>0</v>
      </c>
    </row>
    <row r="1817" spans="1:30" x14ac:dyDescent="0.2">
      <c r="A1817" s="101">
        <v>40531</v>
      </c>
      <c r="B1817" s="320" t="s">
        <v>72</v>
      </c>
      <c r="C1817" s="115">
        <v>0</v>
      </c>
      <c r="D1817" s="104">
        <f t="shared" si="498"/>
        <v>0</v>
      </c>
      <c r="E1817" s="115">
        <v>0</v>
      </c>
      <c r="F1817" s="104">
        <f t="shared" si="499"/>
        <v>0</v>
      </c>
      <c r="G1817" s="115">
        <v>0</v>
      </c>
      <c r="H1817" s="104">
        <f t="shared" si="500"/>
        <v>0</v>
      </c>
      <c r="I1817" s="115">
        <v>0</v>
      </c>
      <c r="J1817" s="104">
        <f t="shared" si="501"/>
        <v>0</v>
      </c>
      <c r="K1817" s="115">
        <v>0</v>
      </c>
      <c r="L1817" s="104">
        <f t="shared" si="502"/>
        <v>0</v>
      </c>
      <c r="M1817" s="115">
        <v>0</v>
      </c>
      <c r="N1817" s="104">
        <f t="shared" si="503"/>
        <v>0</v>
      </c>
      <c r="O1817" s="115">
        <v>0</v>
      </c>
      <c r="P1817" s="104">
        <f t="shared" si="504"/>
        <v>0</v>
      </c>
      <c r="Q1817" s="115">
        <v>0</v>
      </c>
      <c r="R1817" s="104">
        <f t="shared" si="505"/>
        <v>0</v>
      </c>
      <c r="S1817" s="115">
        <v>0</v>
      </c>
      <c r="T1817" s="104">
        <f t="shared" si="506"/>
        <v>0</v>
      </c>
      <c r="U1817" s="103">
        <v>0</v>
      </c>
      <c r="V1817" s="104">
        <f>U1817*1000000/325851</f>
        <v>0</v>
      </c>
      <c r="W1817" s="103">
        <v>0</v>
      </c>
      <c r="X1817" s="104">
        <f t="shared" si="508"/>
        <v>0</v>
      </c>
      <c r="Y1817" s="115">
        <v>0</v>
      </c>
      <c r="Z1817" s="104">
        <f t="shared" si="509"/>
        <v>0</v>
      </c>
      <c r="AA1817" s="115">
        <v>0</v>
      </c>
      <c r="AB1817" s="104">
        <f t="shared" si="510"/>
        <v>0</v>
      </c>
      <c r="AC1817" s="99">
        <f t="shared" si="497"/>
        <v>0</v>
      </c>
      <c r="AD1817" s="104">
        <f t="shared" si="511"/>
        <v>0</v>
      </c>
    </row>
    <row r="1818" spans="1:30" x14ac:dyDescent="0.2">
      <c r="A1818" s="101">
        <v>40532</v>
      </c>
      <c r="B1818" s="320" t="s">
        <v>73</v>
      </c>
      <c r="C1818" s="115">
        <v>0</v>
      </c>
      <c r="D1818" s="104">
        <f t="shared" si="498"/>
        <v>0</v>
      </c>
      <c r="E1818" s="115">
        <v>0</v>
      </c>
      <c r="F1818" s="104">
        <f t="shared" si="499"/>
        <v>0</v>
      </c>
      <c r="G1818" s="115">
        <v>0</v>
      </c>
      <c r="H1818" s="104">
        <f t="shared" si="500"/>
        <v>0</v>
      </c>
      <c r="I1818" s="115">
        <v>0</v>
      </c>
      <c r="J1818" s="104">
        <f t="shared" si="501"/>
        <v>0</v>
      </c>
      <c r="K1818" s="115">
        <v>0</v>
      </c>
      <c r="L1818" s="104">
        <f t="shared" si="502"/>
        <v>0</v>
      </c>
      <c r="M1818" s="115">
        <v>0</v>
      </c>
      <c r="N1818" s="104">
        <f t="shared" si="503"/>
        <v>0</v>
      </c>
      <c r="O1818" s="115">
        <v>0</v>
      </c>
      <c r="P1818" s="104">
        <f t="shared" si="504"/>
        <v>0</v>
      </c>
      <c r="Q1818" s="115">
        <v>0</v>
      </c>
      <c r="R1818" s="104">
        <f t="shared" si="505"/>
        <v>0</v>
      </c>
      <c r="S1818" s="115">
        <v>0</v>
      </c>
      <c r="T1818" s="104">
        <f t="shared" si="506"/>
        <v>0</v>
      </c>
      <c r="U1818" s="103">
        <v>0</v>
      </c>
      <c r="V1818" s="104">
        <f t="shared" si="507"/>
        <v>0</v>
      </c>
      <c r="W1818" s="103">
        <v>0</v>
      </c>
      <c r="X1818" s="104">
        <f t="shared" si="508"/>
        <v>0</v>
      </c>
      <c r="Y1818" s="115">
        <v>0</v>
      </c>
      <c r="Z1818" s="104">
        <f t="shared" si="509"/>
        <v>0</v>
      </c>
      <c r="AA1818" s="115">
        <v>0</v>
      </c>
      <c r="AB1818" s="104">
        <f t="shared" si="510"/>
        <v>0</v>
      </c>
      <c r="AC1818" s="99">
        <f t="shared" si="497"/>
        <v>0</v>
      </c>
      <c r="AD1818" s="104">
        <f t="shared" si="511"/>
        <v>0</v>
      </c>
    </row>
    <row r="1819" spans="1:30" x14ac:dyDescent="0.2">
      <c r="A1819" s="101">
        <v>40533</v>
      </c>
      <c r="B1819" s="320" t="s">
        <v>74</v>
      </c>
      <c r="C1819" s="115">
        <v>0</v>
      </c>
      <c r="D1819" s="104">
        <f t="shared" si="498"/>
        <v>0</v>
      </c>
      <c r="E1819" s="115">
        <v>0</v>
      </c>
      <c r="F1819" s="104">
        <f t="shared" si="499"/>
        <v>0</v>
      </c>
      <c r="G1819" s="115">
        <v>0</v>
      </c>
      <c r="H1819" s="104">
        <f t="shared" si="500"/>
        <v>0</v>
      </c>
      <c r="I1819" s="115">
        <v>0</v>
      </c>
      <c r="J1819" s="104">
        <f t="shared" si="501"/>
        <v>0</v>
      </c>
      <c r="K1819" s="115">
        <v>0</v>
      </c>
      <c r="L1819" s="104">
        <f t="shared" si="502"/>
        <v>0</v>
      </c>
      <c r="M1819" s="115">
        <v>0</v>
      </c>
      <c r="N1819" s="104">
        <f t="shared" si="503"/>
        <v>0</v>
      </c>
      <c r="O1819" s="115">
        <v>0</v>
      </c>
      <c r="P1819" s="104">
        <f t="shared" si="504"/>
        <v>0</v>
      </c>
      <c r="Q1819" s="115">
        <v>0</v>
      </c>
      <c r="R1819" s="104">
        <f t="shared" si="505"/>
        <v>0</v>
      </c>
      <c r="S1819" s="115">
        <v>0</v>
      </c>
      <c r="T1819" s="104">
        <f t="shared" si="506"/>
        <v>0</v>
      </c>
      <c r="U1819" s="103">
        <v>0</v>
      </c>
      <c r="V1819" s="104">
        <f t="shared" si="507"/>
        <v>0</v>
      </c>
      <c r="W1819" s="103">
        <v>0</v>
      </c>
      <c r="X1819" s="104">
        <f t="shared" si="508"/>
        <v>0</v>
      </c>
      <c r="Y1819" s="115">
        <v>0</v>
      </c>
      <c r="Z1819" s="104">
        <f t="shared" si="509"/>
        <v>0</v>
      </c>
      <c r="AA1819" s="115">
        <v>0</v>
      </c>
      <c r="AB1819" s="104">
        <f t="shared" si="510"/>
        <v>0</v>
      </c>
      <c r="AC1819" s="99">
        <f t="shared" si="497"/>
        <v>0</v>
      </c>
      <c r="AD1819" s="104">
        <f t="shared" si="511"/>
        <v>0</v>
      </c>
    </row>
    <row r="1820" spans="1:30" x14ac:dyDescent="0.2">
      <c r="A1820" s="101">
        <v>40534</v>
      </c>
      <c r="B1820" s="320" t="s">
        <v>75</v>
      </c>
      <c r="C1820" s="115">
        <v>0</v>
      </c>
      <c r="D1820" s="104">
        <f t="shared" si="498"/>
        <v>0</v>
      </c>
      <c r="E1820" s="115">
        <v>0</v>
      </c>
      <c r="F1820" s="104">
        <f t="shared" si="499"/>
        <v>0</v>
      </c>
      <c r="G1820" s="115">
        <v>0</v>
      </c>
      <c r="H1820" s="104">
        <f t="shared" si="500"/>
        <v>0</v>
      </c>
      <c r="I1820" s="115">
        <v>0</v>
      </c>
      <c r="J1820" s="104">
        <f t="shared" si="501"/>
        <v>0</v>
      </c>
      <c r="K1820" s="115">
        <v>0</v>
      </c>
      <c r="L1820" s="104">
        <f t="shared" si="502"/>
        <v>0</v>
      </c>
      <c r="M1820" s="115">
        <v>0</v>
      </c>
      <c r="N1820" s="104">
        <f t="shared" si="503"/>
        <v>0</v>
      </c>
      <c r="O1820" s="115">
        <v>0</v>
      </c>
      <c r="P1820" s="104">
        <f t="shared" si="504"/>
        <v>0</v>
      </c>
      <c r="Q1820" s="115">
        <v>0</v>
      </c>
      <c r="R1820" s="104">
        <f t="shared" si="505"/>
        <v>0</v>
      </c>
      <c r="S1820" s="115">
        <v>0</v>
      </c>
      <c r="T1820" s="104">
        <f t="shared" si="506"/>
        <v>0</v>
      </c>
      <c r="U1820" s="103">
        <v>0</v>
      </c>
      <c r="V1820" s="104">
        <f t="shared" si="507"/>
        <v>0</v>
      </c>
      <c r="W1820" s="103">
        <v>0</v>
      </c>
      <c r="X1820" s="104">
        <f t="shared" si="508"/>
        <v>0</v>
      </c>
      <c r="Y1820" s="115">
        <v>0</v>
      </c>
      <c r="Z1820" s="104">
        <f t="shared" si="509"/>
        <v>0</v>
      </c>
      <c r="AA1820" s="115">
        <v>0</v>
      </c>
      <c r="AB1820" s="104">
        <f t="shared" si="510"/>
        <v>0</v>
      </c>
      <c r="AC1820" s="99">
        <f t="shared" si="497"/>
        <v>0</v>
      </c>
      <c r="AD1820" s="104">
        <f t="shared" si="511"/>
        <v>0</v>
      </c>
    </row>
    <row r="1821" spans="1:30" x14ac:dyDescent="0.2">
      <c r="A1821" s="101">
        <v>40535</v>
      </c>
      <c r="B1821" s="320" t="s">
        <v>76</v>
      </c>
      <c r="C1821" s="115">
        <v>0</v>
      </c>
      <c r="D1821" s="104">
        <f t="shared" si="498"/>
        <v>0</v>
      </c>
      <c r="E1821" s="115">
        <v>0</v>
      </c>
      <c r="F1821" s="104">
        <f t="shared" si="499"/>
        <v>0</v>
      </c>
      <c r="G1821" s="115">
        <v>0</v>
      </c>
      <c r="H1821" s="104">
        <f t="shared" si="500"/>
        <v>0</v>
      </c>
      <c r="I1821" s="115">
        <v>0</v>
      </c>
      <c r="J1821" s="104">
        <f t="shared" si="501"/>
        <v>0</v>
      </c>
      <c r="K1821" s="115">
        <v>0</v>
      </c>
      <c r="L1821" s="104">
        <f t="shared" si="502"/>
        <v>0</v>
      </c>
      <c r="M1821" s="115">
        <v>0</v>
      </c>
      <c r="N1821" s="104">
        <f t="shared" si="503"/>
        <v>0</v>
      </c>
      <c r="O1821" s="115">
        <v>0</v>
      </c>
      <c r="P1821" s="104">
        <f t="shared" si="504"/>
        <v>0</v>
      </c>
      <c r="Q1821" s="115">
        <v>0</v>
      </c>
      <c r="R1821" s="104">
        <f t="shared" si="505"/>
        <v>0</v>
      </c>
      <c r="S1821" s="115">
        <v>0</v>
      </c>
      <c r="T1821" s="104">
        <f t="shared" si="506"/>
        <v>0</v>
      </c>
      <c r="U1821" s="103">
        <v>0</v>
      </c>
      <c r="V1821" s="104">
        <f t="shared" si="507"/>
        <v>0</v>
      </c>
      <c r="W1821" s="103">
        <v>0</v>
      </c>
      <c r="X1821" s="104">
        <f t="shared" si="508"/>
        <v>0</v>
      </c>
      <c r="Y1821" s="115">
        <v>0</v>
      </c>
      <c r="Z1821" s="104">
        <f t="shared" si="509"/>
        <v>0</v>
      </c>
      <c r="AA1821" s="115">
        <v>0</v>
      </c>
      <c r="AB1821" s="104">
        <f t="shared" si="510"/>
        <v>0</v>
      </c>
      <c r="AC1821" s="99">
        <f t="shared" si="497"/>
        <v>0</v>
      </c>
      <c r="AD1821" s="104">
        <f t="shared" si="511"/>
        <v>0</v>
      </c>
    </row>
    <row r="1822" spans="1:30" x14ac:dyDescent="0.2">
      <c r="A1822" s="101">
        <v>40536</v>
      </c>
      <c r="B1822" s="320" t="s">
        <v>77</v>
      </c>
      <c r="C1822" s="115">
        <v>0</v>
      </c>
      <c r="D1822" s="104">
        <f t="shared" si="498"/>
        <v>0</v>
      </c>
      <c r="E1822" s="115">
        <v>0</v>
      </c>
      <c r="F1822" s="104">
        <f t="shared" si="499"/>
        <v>0</v>
      </c>
      <c r="G1822" s="115">
        <v>0</v>
      </c>
      <c r="H1822" s="104">
        <f t="shared" si="500"/>
        <v>0</v>
      </c>
      <c r="I1822" s="115">
        <v>0</v>
      </c>
      <c r="J1822" s="104">
        <f t="shared" si="501"/>
        <v>0</v>
      </c>
      <c r="K1822" s="115">
        <v>0</v>
      </c>
      <c r="L1822" s="104">
        <f t="shared" si="502"/>
        <v>0</v>
      </c>
      <c r="M1822" s="115">
        <v>0</v>
      </c>
      <c r="N1822" s="104">
        <f t="shared" si="503"/>
        <v>0</v>
      </c>
      <c r="O1822" s="115">
        <v>0</v>
      </c>
      <c r="P1822" s="104">
        <f t="shared" si="504"/>
        <v>0</v>
      </c>
      <c r="Q1822" s="115">
        <v>0</v>
      </c>
      <c r="R1822" s="104">
        <f t="shared" si="505"/>
        <v>0</v>
      </c>
      <c r="S1822" s="115">
        <v>0</v>
      </c>
      <c r="T1822" s="104">
        <f t="shared" si="506"/>
        <v>0</v>
      </c>
      <c r="U1822" s="103">
        <v>0</v>
      </c>
      <c r="V1822" s="104">
        <f t="shared" si="507"/>
        <v>0</v>
      </c>
      <c r="W1822" s="103">
        <v>0</v>
      </c>
      <c r="X1822" s="104">
        <f t="shared" si="508"/>
        <v>0</v>
      </c>
      <c r="Y1822" s="115">
        <v>0</v>
      </c>
      <c r="Z1822" s="104">
        <f t="shared" si="509"/>
        <v>0</v>
      </c>
      <c r="AA1822" s="115">
        <v>0</v>
      </c>
      <c r="AB1822" s="104">
        <f t="shared" si="510"/>
        <v>0</v>
      </c>
      <c r="AC1822" s="99">
        <f t="shared" si="497"/>
        <v>0</v>
      </c>
      <c r="AD1822" s="104">
        <f t="shared" si="511"/>
        <v>0</v>
      </c>
    </row>
    <row r="1823" spans="1:30" x14ac:dyDescent="0.2">
      <c r="A1823" s="101">
        <v>40537</v>
      </c>
      <c r="B1823" s="320" t="s">
        <v>78</v>
      </c>
      <c r="C1823" s="115">
        <v>0</v>
      </c>
      <c r="D1823" s="104">
        <f t="shared" si="498"/>
        <v>0</v>
      </c>
      <c r="E1823" s="115">
        <v>0</v>
      </c>
      <c r="F1823" s="104">
        <f t="shared" si="499"/>
        <v>0</v>
      </c>
      <c r="G1823" s="115">
        <v>0</v>
      </c>
      <c r="H1823" s="104">
        <f t="shared" si="500"/>
        <v>0</v>
      </c>
      <c r="I1823" s="115">
        <v>0</v>
      </c>
      <c r="J1823" s="104">
        <f t="shared" si="501"/>
        <v>0</v>
      </c>
      <c r="K1823" s="115">
        <v>0</v>
      </c>
      <c r="L1823" s="104">
        <f t="shared" si="502"/>
        <v>0</v>
      </c>
      <c r="M1823" s="115">
        <v>0</v>
      </c>
      <c r="N1823" s="104">
        <f t="shared" si="503"/>
        <v>0</v>
      </c>
      <c r="O1823" s="115">
        <v>0</v>
      </c>
      <c r="P1823" s="104">
        <f t="shared" si="504"/>
        <v>0</v>
      </c>
      <c r="Q1823" s="115">
        <v>0</v>
      </c>
      <c r="R1823" s="104">
        <f t="shared" si="505"/>
        <v>0</v>
      </c>
      <c r="S1823" s="115">
        <v>0</v>
      </c>
      <c r="T1823" s="104">
        <f t="shared" si="506"/>
        <v>0</v>
      </c>
      <c r="U1823" s="103">
        <v>0</v>
      </c>
      <c r="V1823" s="104">
        <f t="shared" si="507"/>
        <v>0</v>
      </c>
      <c r="W1823" s="103">
        <v>0</v>
      </c>
      <c r="X1823" s="104">
        <f t="shared" si="508"/>
        <v>0</v>
      </c>
      <c r="Y1823" s="115">
        <v>0</v>
      </c>
      <c r="Z1823" s="104">
        <f t="shared" si="509"/>
        <v>0</v>
      </c>
      <c r="AA1823" s="115">
        <v>0</v>
      </c>
      <c r="AB1823" s="104">
        <f t="shared" si="510"/>
        <v>0</v>
      </c>
      <c r="AC1823" s="99">
        <f t="shared" si="497"/>
        <v>0</v>
      </c>
      <c r="AD1823" s="104">
        <f t="shared" si="511"/>
        <v>0</v>
      </c>
    </row>
    <row r="1824" spans="1:30" x14ac:dyDescent="0.2">
      <c r="A1824" s="101">
        <v>40538</v>
      </c>
      <c r="B1824" s="320" t="s">
        <v>79</v>
      </c>
      <c r="C1824" s="115">
        <v>0</v>
      </c>
      <c r="D1824" s="104">
        <f t="shared" ref="D1824:D1855" si="512">C1824*1000000/325851</f>
        <v>0</v>
      </c>
      <c r="E1824" s="115">
        <v>0</v>
      </c>
      <c r="F1824" s="104">
        <f t="shared" si="499"/>
        <v>0</v>
      </c>
      <c r="G1824" s="115">
        <v>0</v>
      </c>
      <c r="H1824" s="104">
        <f t="shared" si="500"/>
        <v>0</v>
      </c>
      <c r="I1824" s="115">
        <v>0</v>
      </c>
      <c r="J1824" s="104">
        <f t="shared" si="501"/>
        <v>0</v>
      </c>
      <c r="K1824" s="115">
        <v>0</v>
      </c>
      <c r="L1824" s="104">
        <f t="shared" si="502"/>
        <v>0</v>
      </c>
      <c r="M1824" s="115">
        <v>0</v>
      </c>
      <c r="N1824" s="104">
        <f t="shared" si="503"/>
        <v>0</v>
      </c>
      <c r="O1824" s="115">
        <v>0</v>
      </c>
      <c r="P1824" s="104">
        <f t="shared" si="504"/>
        <v>0</v>
      </c>
      <c r="Q1824" s="115">
        <v>0</v>
      </c>
      <c r="R1824" s="104">
        <f t="shared" si="505"/>
        <v>0</v>
      </c>
      <c r="S1824" s="115">
        <v>0</v>
      </c>
      <c r="T1824" s="104">
        <f t="shared" si="506"/>
        <v>0</v>
      </c>
      <c r="U1824" s="103">
        <v>0</v>
      </c>
      <c r="V1824" s="104">
        <f t="shared" si="507"/>
        <v>0</v>
      </c>
      <c r="W1824" s="103">
        <v>0</v>
      </c>
      <c r="X1824" s="104">
        <f t="shared" si="508"/>
        <v>0</v>
      </c>
      <c r="Y1824" s="115">
        <v>0</v>
      </c>
      <c r="Z1824" s="104">
        <f t="shared" si="509"/>
        <v>0</v>
      </c>
      <c r="AA1824" s="115">
        <v>0</v>
      </c>
      <c r="AB1824" s="104">
        <f t="shared" si="510"/>
        <v>0</v>
      </c>
      <c r="AC1824" s="99">
        <f t="shared" si="497"/>
        <v>0</v>
      </c>
      <c r="AD1824" s="104">
        <f t="shared" si="511"/>
        <v>0</v>
      </c>
    </row>
    <row r="1825" spans="1:30" x14ac:dyDescent="0.2">
      <c r="A1825" s="101">
        <v>40539</v>
      </c>
      <c r="B1825" s="320" t="s">
        <v>80</v>
      </c>
      <c r="C1825" s="115">
        <v>0</v>
      </c>
      <c r="D1825" s="104">
        <f t="shared" si="512"/>
        <v>0</v>
      </c>
      <c r="E1825" s="115">
        <v>0</v>
      </c>
      <c r="F1825" s="104">
        <f t="shared" si="499"/>
        <v>0</v>
      </c>
      <c r="G1825" s="115">
        <v>0</v>
      </c>
      <c r="H1825" s="104">
        <f t="shared" si="500"/>
        <v>0</v>
      </c>
      <c r="I1825" s="115">
        <v>0</v>
      </c>
      <c r="J1825" s="104">
        <f t="shared" si="501"/>
        <v>0</v>
      </c>
      <c r="K1825" s="115">
        <v>0</v>
      </c>
      <c r="L1825" s="104">
        <f t="shared" si="502"/>
        <v>0</v>
      </c>
      <c r="M1825" s="115">
        <v>0</v>
      </c>
      <c r="N1825" s="104">
        <f t="shared" si="503"/>
        <v>0</v>
      </c>
      <c r="O1825" s="115">
        <v>0</v>
      </c>
      <c r="P1825" s="104">
        <f t="shared" si="504"/>
        <v>0</v>
      </c>
      <c r="Q1825" s="115">
        <v>0</v>
      </c>
      <c r="R1825" s="104">
        <f t="shared" si="505"/>
        <v>0</v>
      </c>
      <c r="S1825" s="115">
        <v>0</v>
      </c>
      <c r="T1825" s="104">
        <f t="shared" si="506"/>
        <v>0</v>
      </c>
      <c r="U1825" s="103">
        <v>0</v>
      </c>
      <c r="V1825" s="104">
        <f t="shared" si="507"/>
        <v>0</v>
      </c>
      <c r="W1825" s="103">
        <v>0</v>
      </c>
      <c r="X1825" s="104">
        <f t="shared" si="508"/>
        <v>0</v>
      </c>
      <c r="Y1825" s="115">
        <v>0</v>
      </c>
      <c r="Z1825" s="104">
        <f t="shared" si="509"/>
        <v>0</v>
      </c>
      <c r="AA1825" s="115">
        <v>0</v>
      </c>
      <c r="AB1825" s="104">
        <f t="shared" si="510"/>
        <v>0</v>
      </c>
      <c r="AC1825" s="99">
        <f t="shared" si="497"/>
        <v>0</v>
      </c>
      <c r="AD1825" s="104">
        <f t="shared" si="511"/>
        <v>0</v>
      </c>
    </row>
    <row r="1826" spans="1:30" x14ac:dyDescent="0.2">
      <c r="A1826" s="101">
        <v>40540</v>
      </c>
      <c r="B1826" s="320" t="s">
        <v>81</v>
      </c>
      <c r="C1826" s="115">
        <v>0</v>
      </c>
      <c r="D1826" s="104">
        <f t="shared" si="512"/>
        <v>0</v>
      </c>
      <c r="E1826" s="115">
        <v>0</v>
      </c>
      <c r="F1826" s="104">
        <f t="shared" si="499"/>
        <v>0</v>
      </c>
      <c r="G1826" s="115">
        <v>0</v>
      </c>
      <c r="H1826" s="104">
        <f t="shared" si="500"/>
        <v>0</v>
      </c>
      <c r="I1826" s="115">
        <v>0</v>
      </c>
      <c r="J1826" s="104">
        <f t="shared" si="501"/>
        <v>0</v>
      </c>
      <c r="K1826" s="115">
        <v>0</v>
      </c>
      <c r="L1826" s="104">
        <f t="shared" si="502"/>
        <v>0</v>
      </c>
      <c r="M1826" s="115">
        <v>0</v>
      </c>
      <c r="N1826" s="104">
        <f t="shared" si="503"/>
        <v>0</v>
      </c>
      <c r="O1826" s="115">
        <v>0</v>
      </c>
      <c r="P1826" s="104">
        <f t="shared" si="504"/>
        <v>0</v>
      </c>
      <c r="Q1826" s="115">
        <v>0</v>
      </c>
      <c r="R1826" s="104">
        <f t="shared" si="505"/>
        <v>0</v>
      </c>
      <c r="S1826" s="115">
        <v>0</v>
      </c>
      <c r="T1826" s="104">
        <f t="shared" si="506"/>
        <v>0</v>
      </c>
      <c r="U1826" s="103">
        <v>0</v>
      </c>
      <c r="V1826" s="104">
        <f t="shared" si="507"/>
        <v>0</v>
      </c>
      <c r="W1826" s="103">
        <v>0</v>
      </c>
      <c r="X1826" s="104">
        <f t="shared" si="508"/>
        <v>0</v>
      </c>
      <c r="Y1826" s="115">
        <v>0</v>
      </c>
      <c r="Z1826" s="104">
        <f t="shared" si="509"/>
        <v>0</v>
      </c>
      <c r="AA1826" s="115">
        <v>0</v>
      </c>
      <c r="AB1826" s="104">
        <f t="shared" si="510"/>
        <v>0</v>
      </c>
      <c r="AC1826" s="99">
        <f t="shared" si="497"/>
        <v>0</v>
      </c>
      <c r="AD1826" s="104">
        <f t="shared" si="511"/>
        <v>0</v>
      </c>
    </row>
    <row r="1827" spans="1:30" x14ac:dyDescent="0.2">
      <c r="A1827" s="101">
        <v>40541</v>
      </c>
      <c r="B1827" s="320" t="s">
        <v>82</v>
      </c>
      <c r="C1827" s="115">
        <v>0</v>
      </c>
      <c r="D1827" s="104">
        <f t="shared" si="512"/>
        <v>0</v>
      </c>
      <c r="E1827" s="115">
        <v>0</v>
      </c>
      <c r="F1827" s="104">
        <f t="shared" si="499"/>
        <v>0</v>
      </c>
      <c r="G1827" s="115">
        <v>0</v>
      </c>
      <c r="H1827" s="104">
        <f t="shared" si="500"/>
        <v>0</v>
      </c>
      <c r="I1827" s="115">
        <v>0</v>
      </c>
      <c r="J1827" s="104">
        <f t="shared" si="501"/>
        <v>0</v>
      </c>
      <c r="K1827" s="115">
        <v>0</v>
      </c>
      <c r="L1827" s="104">
        <f t="shared" si="502"/>
        <v>0</v>
      </c>
      <c r="M1827" s="115">
        <v>0</v>
      </c>
      <c r="N1827" s="104">
        <f t="shared" si="503"/>
        <v>0</v>
      </c>
      <c r="O1827" s="115">
        <v>0</v>
      </c>
      <c r="P1827" s="104">
        <f t="shared" si="504"/>
        <v>0</v>
      </c>
      <c r="Q1827" s="115">
        <v>0</v>
      </c>
      <c r="R1827" s="104">
        <f t="shared" si="505"/>
        <v>0</v>
      </c>
      <c r="S1827" s="115">
        <v>0</v>
      </c>
      <c r="T1827" s="104">
        <f t="shared" si="506"/>
        <v>0</v>
      </c>
      <c r="U1827" s="103">
        <v>0</v>
      </c>
      <c r="V1827" s="104">
        <f t="shared" si="507"/>
        <v>0</v>
      </c>
      <c r="W1827" s="103">
        <v>0</v>
      </c>
      <c r="X1827" s="104">
        <f t="shared" si="508"/>
        <v>0</v>
      </c>
      <c r="Y1827" s="115">
        <v>0</v>
      </c>
      <c r="Z1827" s="104">
        <f t="shared" si="509"/>
        <v>0</v>
      </c>
      <c r="AA1827" s="115">
        <v>0</v>
      </c>
      <c r="AB1827" s="104">
        <f t="shared" si="510"/>
        <v>0</v>
      </c>
      <c r="AC1827" s="99">
        <f t="shared" si="497"/>
        <v>0</v>
      </c>
      <c r="AD1827" s="104">
        <f t="shared" si="511"/>
        <v>0</v>
      </c>
    </row>
    <row r="1828" spans="1:30" x14ac:dyDescent="0.2">
      <c r="A1828" s="101">
        <v>40542</v>
      </c>
      <c r="B1828" s="320" t="s">
        <v>83</v>
      </c>
      <c r="C1828" s="115">
        <v>0</v>
      </c>
      <c r="D1828" s="104">
        <f t="shared" si="512"/>
        <v>0</v>
      </c>
      <c r="E1828" s="115">
        <v>0</v>
      </c>
      <c r="F1828" s="104">
        <f t="shared" si="499"/>
        <v>0</v>
      </c>
      <c r="G1828" s="115">
        <v>0</v>
      </c>
      <c r="H1828" s="104">
        <f t="shared" si="500"/>
        <v>0</v>
      </c>
      <c r="I1828" s="115">
        <v>0</v>
      </c>
      <c r="J1828" s="104">
        <f t="shared" si="501"/>
        <v>0</v>
      </c>
      <c r="K1828" s="115">
        <v>0</v>
      </c>
      <c r="L1828" s="104">
        <f t="shared" si="502"/>
        <v>0</v>
      </c>
      <c r="M1828" s="115">
        <v>0</v>
      </c>
      <c r="N1828" s="104">
        <f t="shared" si="503"/>
        <v>0</v>
      </c>
      <c r="O1828" s="115">
        <v>0</v>
      </c>
      <c r="P1828" s="104">
        <f t="shared" si="504"/>
        <v>0</v>
      </c>
      <c r="Q1828" s="115">
        <v>0</v>
      </c>
      <c r="R1828" s="104">
        <f t="shared" si="505"/>
        <v>0</v>
      </c>
      <c r="S1828" s="115">
        <v>0</v>
      </c>
      <c r="T1828" s="104">
        <f t="shared" si="506"/>
        <v>0</v>
      </c>
      <c r="U1828" s="103">
        <v>0</v>
      </c>
      <c r="V1828" s="104">
        <f t="shared" si="507"/>
        <v>0</v>
      </c>
      <c r="W1828" s="103">
        <v>0</v>
      </c>
      <c r="X1828" s="104">
        <f t="shared" si="508"/>
        <v>0</v>
      </c>
      <c r="Y1828" s="115">
        <v>0</v>
      </c>
      <c r="Z1828" s="104">
        <f t="shared" si="509"/>
        <v>0</v>
      </c>
      <c r="AA1828" s="115">
        <v>0</v>
      </c>
      <c r="AB1828" s="104">
        <f t="shared" si="510"/>
        <v>0</v>
      </c>
      <c r="AC1828" s="99">
        <f t="shared" si="497"/>
        <v>0</v>
      </c>
      <c r="AD1828" s="104">
        <f t="shared" si="511"/>
        <v>0</v>
      </c>
    </row>
    <row r="1829" spans="1:30" x14ac:dyDescent="0.2">
      <c r="A1829" s="101">
        <v>40543</v>
      </c>
      <c r="B1829" s="320" t="s">
        <v>84</v>
      </c>
      <c r="C1829" s="115">
        <v>0</v>
      </c>
      <c r="D1829" s="104">
        <f t="shared" si="512"/>
        <v>0</v>
      </c>
      <c r="E1829" s="115">
        <v>0</v>
      </c>
      <c r="F1829" s="104">
        <f t="shared" si="499"/>
        <v>0</v>
      </c>
      <c r="G1829" s="115">
        <v>0</v>
      </c>
      <c r="H1829" s="104">
        <f t="shared" si="500"/>
        <v>0</v>
      </c>
      <c r="I1829" s="115">
        <v>0</v>
      </c>
      <c r="J1829" s="104">
        <f t="shared" si="501"/>
        <v>0</v>
      </c>
      <c r="K1829" s="115">
        <v>0</v>
      </c>
      <c r="L1829" s="104">
        <f t="shared" si="502"/>
        <v>0</v>
      </c>
      <c r="M1829" s="115">
        <v>0</v>
      </c>
      <c r="N1829" s="104">
        <f t="shared" si="503"/>
        <v>0</v>
      </c>
      <c r="O1829" s="115">
        <v>0</v>
      </c>
      <c r="P1829" s="104">
        <f t="shared" si="504"/>
        <v>0</v>
      </c>
      <c r="Q1829" s="115">
        <v>0</v>
      </c>
      <c r="R1829" s="104">
        <f t="shared" si="505"/>
        <v>0</v>
      </c>
      <c r="S1829" s="115">
        <v>0</v>
      </c>
      <c r="T1829" s="104">
        <f t="shared" si="506"/>
        <v>0</v>
      </c>
      <c r="U1829" s="103">
        <v>0</v>
      </c>
      <c r="V1829" s="104">
        <f t="shared" si="507"/>
        <v>0</v>
      </c>
      <c r="W1829" s="103">
        <v>0</v>
      </c>
      <c r="X1829" s="104">
        <f t="shared" si="508"/>
        <v>0</v>
      </c>
      <c r="Y1829" s="115">
        <v>0</v>
      </c>
      <c r="Z1829" s="104">
        <f t="shared" si="509"/>
        <v>0</v>
      </c>
      <c r="AA1829" s="115">
        <v>0</v>
      </c>
      <c r="AB1829" s="104">
        <f t="shared" si="510"/>
        <v>0</v>
      </c>
      <c r="AC1829" s="99">
        <f t="shared" si="497"/>
        <v>0</v>
      </c>
      <c r="AD1829" s="104">
        <f t="shared" si="511"/>
        <v>0</v>
      </c>
    </row>
    <row r="1830" spans="1:30" x14ac:dyDescent="0.2">
      <c r="A1830" s="101">
        <v>40544</v>
      </c>
      <c r="B1830" s="320" t="s">
        <v>85</v>
      </c>
      <c r="C1830" s="321">
        <v>0</v>
      </c>
      <c r="D1830" s="104">
        <f t="shared" si="512"/>
        <v>0</v>
      </c>
      <c r="E1830" s="321">
        <v>0</v>
      </c>
      <c r="F1830" s="104">
        <f t="shared" ref="F1830:F1855" si="513">E1830*1000000/325851</f>
        <v>0</v>
      </c>
      <c r="G1830" s="321">
        <v>0</v>
      </c>
      <c r="H1830" s="104">
        <f t="shared" ref="H1830:H1861" si="514">G1830*1000000/325851</f>
        <v>0</v>
      </c>
      <c r="I1830" s="321">
        <v>0</v>
      </c>
      <c r="J1830" s="104">
        <f t="shared" ref="J1830:J1861" si="515">I1830*1000000/325851</f>
        <v>0</v>
      </c>
      <c r="K1830" s="321">
        <v>0</v>
      </c>
      <c r="L1830" s="104">
        <f t="shared" ref="L1830:L1861" si="516">K1830*1000000/325851</f>
        <v>0</v>
      </c>
      <c r="M1830" s="321">
        <v>0</v>
      </c>
      <c r="N1830" s="104">
        <f t="shared" ref="N1830:N1861" si="517">M1830*1000000/325851</f>
        <v>0</v>
      </c>
      <c r="O1830" s="321">
        <v>0</v>
      </c>
      <c r="P1830" s="104">
        <f t="shared" ref="P1830:P1861" si="518">O1830*1000000/325851</f>
        <v>0</v>
      </c>
      <c r="Q1830" s="321">
        <v>0</v>
      </c>
      <c r="R1830" s="104">
        <f t="shared" ref="R1830:R1861" si="519">Q1830*1000000/325851</f>
        <v>0</v>
      </c>
      <c r="S1830" s="321">
        <v>0</v>
      </c>
      <c r="T1830" s="104">
        <f t="shared" ref="T1830:T1861" si="520">S1830*1000000/325851</f>
        <v>0</v>
      </c>
      <c r="U1830" s="321">
        <v>0</v>
      </c>
      <c r="V1830" s="104">
        <f t="shared" ref="V1830:V1861" si="521">U1830*1000000/325851</f>
        <v>0</v>
      </c>
      <c r="W1830" s="321">
        <v>0</v>
      </c>
      <c r="X1830" s="104">
        <f t="shared" ref="X1830:X1861" si="522">W1830*1000000/325851</f>
        <v>0</v>
      </c>
      <c r="Y1830" s="321">
        <v>0</v>
      </c>
      <c r="Z1830" s="104">
        <f t="shared" ref="Z1830:Z1861" si="523">Y1830*1000000/325851</f>
        <v>0</v>
      </c>
      <c r="AA1830" s="321">
        <v>0</v>
      </c>
      <c r="AB1830" s="104">
        <f t="shared" ref="AB1830:AB1861" si="524">AA1830*1000000/325851</f>
        <v>0</v>
      </c>
      <c r="AC1830" s="99">
        <f t="shared" ref="AC1830:AC1893" si="525">C1830+E1830+G1830+I1830+K1830+M1830+O1830+Q1830+S1830+U1830+W1830+Y1830+AA1830</f>
        <v>0</v>
      </c>
      <c r="AD1830" s="104">
        <f t="shared" si="511"/>
        <v>0</v>
      </c>
    </row>
    <row r="1831" spans="1:30" x14ac:dyDescent="0.2">
      <c r="A1831" s="101">
        <v>40545</v>
      </c>
      <c r="B1831" s="320" t="s">
        <v>86</v>
      </c>
      <c r="C1831" s="321">
        <v>0</v>
      </c>
      <c r="D1831" s="104">
        <f t="shared" si="512"/>
        <v>0</v>
      </c>
      <c r="E1831" s="321">
        <v>0</v>
      </c>
      <c r="F1831" s="104">
        <f t="shared" si="513"/>
        <v>0</v>
      </c>
      <c r="G1831" s="321">
        <v>0</v>
      </c>
      <c r="H1831" s="104">
        <f t="shared" si="514"/>
        <v>0</v>
      </c>
      <c r="I1831" s="321">
        <v>0</v>
      </c>
      <c r="J1831" s="104">
        <f t="shared" si="515"/>
        <v>0</v>
      </c>
      <c r="K1831" s="321">
        <v>0</v>
      </c>
      <c r="L1831" s="104">
        <f t="shared" si="516"/>
        <v>0</v>
      </c>
      <c r="M1831" s="321">
        <v>0</v>
      </c>
      <c r="N1831" s="104">
        <f t="shared" si="517"/>
        <v>0</v>
      </c>
      <c r="O1831" s="321">
        <v>0</v>
      </c>
      <c r="P1831" s="104">
        <f t="shared" si="518"/>
        <v>0</v>
      </c>
      <c r="Q1831" s="321">
        <v>0</v>
      </c>
      <c r="R1831" s="104">
        <f t="shared" si="519"/>
        <v>0</v>
      </c>
      <c r="S1831" s="321">
        <v>0</v>
      </c>
      <c r="T1831" s="104">
        <f t="shared" si="520"/>
        <v>0</v>
      </c>
      <c r="U1831" s="321">
        <v>0</v>
      </c>
      <c r="V1831" s="104">
        <f t="shared" si="521"/>
        <v>0</v>
      </c>
      <c r="W1831" s="321">
        <v>0</v>
      </c>
      <c r="X1831" s="104">
        <f t="shared" si="522"/>
        <v>0</v>
      </c>
      <c r="Y1831" s="321">
        <v>0</v>
      </c>
      <c r="Z1831" s="104">
        <f t="shared" si="523"/>
        <v>0</v>
      </c>
      <c r="AA1831" s="321">
        <v>0</v>
      </c>
      <c r="AB1831" s="104">
        <f t="shared" si="524"/>
        <v>0</v>
      </c>
      <c r="AC1831" s="99">
        <f t="shared" si="525"/>
        <v>0</v>
      </c>
      <c r="AD1831" s="104">
        <f t="shared" si="511"/>
        <v>0</v>
      </c>
    </row>
    <row r="1832" spans="1:30" x14ac:dyDescent="0.2">
      <c r="A1832" s="101">
        <v>40546</v>
      </c>
      <c r="B1832" s="320" t="s">
        <v>87</v>
      </c>
      <c r="C1832" s="321">
        <v>0</v>
      </c>
      <c r="D1832" s="104">
        <f t="shared" si="512"/>
        <v>0</v>
      </c>
      <c r="E1832" s="321">
        <v>0</v>
      </c>
      <c r="F1832" s="104">
        <f t="shared" si="513"/>
        <v>0</v>
      </c>
      <c r="G1832" s="321">
        <v>0</v>
      </c>
      <c r="H1832" s="104">
        <f t="shared" si="514"/>
        <v>0</v>
      </c>
      <c r="I1832" s="321">
        <v>0</v>
      </c>
      <c r="J1832" s="104">
        <f t="shared" si="515"/>
        <v>0</v>
      </c>
      <c r="K1832" s="321">
        <v>0</v>
      </c>
      <c r="L1832" s="104">
        <f t="shared" si="516"/>
        <v>0</v>
      </c>
      <c r="M1832" s="321">
        <v>0</v>
      </c>
      <c r="N1832" s="104">
        <f t="shared" si="517"/>
        <v>0</v>
      </c>
      <c r="O1832" s="321">
        <v>0</v>
      </c>
      <c r="P1832" s="104">
        <f t="shared" si="518"/>
        <v>0</v>
      </c>
      <c r="Q1832" s="321">
        <v>0</v>
      </c>
      <c r="R1832" s="104">
        <f t="shared" si="519"/>
        <v>0</v>
      </c>
      <c r="S1832" s="321">
        <v>0</v>
      </c>
      <c r="T1832" s="104">
        <f t="shared" si="520"/>
        <v>0</v>
      </c>
      <c r="U1832" s="321">
        <v>0</v>
      </c>
      <c r="V1832" s="104">
        <f t="shared" si="521"/>
        <v>0</v>
      </c>
      <c r="W1832" s="321">
        <v>0</v>
      </c>
      <c r="X1832" s="104">
        <f t="shared" si="522"/>
        <v>0</v>
      </c>
      <c r="Y1832" s="321">
        <v>0</v>
      </c>
      <c r="Z1832" s="104">
        <f t="shared" si="523"/>
        <v>0</v>
      </c>
      <c r="AA1832" s="321">
        <v>0</v>
      </c>
      <c r="AB1832" s="104">
        <f t="shared" si="524"/>
        <v>0</v>
      </c>
      <c r="AC1832" s="99">
        <f t="shared" si="525"/>
        <v>0</v>
      </c>
      <c r="AD1832" s="104">
        <f t="shared" si="511"/>
        <v>0</v>
      </c>
    </row>
    <row r="1833" spans="1:30" x14ac:dyDescent="0.2">
      <c r="A1833" s="101">
        <v>40547</v>
      </c>
      <c r="B1833" s="320" t="s">
        <v>88</v>
      </c>
      <c r="C1833" s="321">
        <v>0</v>
      </c>
      <c r="D1833" s="104">
        <f t="shared" si="512"/>
        <v>0</v>
      </c>
      <c r="E1833" s="321">
        <v>0</v>
      </c>
      <c r="F1833" s="104">
        <f t="shared" si="513"/>
        <v>0</v>
      </c>
      <c r="G1833" s="321">
        <v>0</v>
      </c>
      <c r="H1833" s="104">
        <f t="shared" si="514"/>
        <v>0</v>
      </c>
      <c r="I1833" s="321">
        <v>0</v>
      </c>
      <c r="J1833" s="104">
        <f t="shared" si="515"/>
        <v>0</v>
      </c>
      <c r="K1833" s="321">
        <v>0</v>
      </c>
      <c r="L1833" s="104">
        <f t="shared" si="516"/>
        <v>0</v>
      </c>
      <c r="M1833" s="321">
        <v>0</v>
      </c>
      <c r="N1833" s="104">
        <f t="shared" si="517"/>
        <v>0</v>
      </c>
      <c r="O1833" s="321">
        <v>0</v>
      </c>
      <c r="P1833" s="104">
        <f t="shared" si="518"/>
        <v>0</v>
      </c>
      <c r="Q1833" s="321">
        <v>0</v>
      </c>
      <c r="R1833" s="104">
        <f t="shared" si="519"/>
        <v>0</v>
      </c>
      <c r="S1833" s="321">
        <v>0</v>
      </c>
      <c r="T1833" s="104">
        <f t="shared" si="520"/>
        <v>0</v>
      </c>
      <c r="U1833" s="321">
        <v>0</v>
      </c>
      <c r="V1833" s="104">
        <f t="shared" si="521"/>
        <v>0</v>
      </c>
      <c r="W1833" s="321">
        <v>0</v>
      </c>
      <c r="X1833" s="104">
        <f t="shared" si="522"/>
        <v>0</v>
      </c>
      <c r="Y1833" s="321">
        <v>0</v>
      </c>
      <c r="Z1833" s="104">
        <f t="shared" si="523"/>
        <v>0</v>
      </c>
      <c r="AA1833" s="321">
        <v>0</v>
      </c>
      <c r="AB1833" s="104">
        <f t="shared" si="524"/>
        <v>0</v>
      </c>
      <c r="AC1833" s="99">
        <f t="shared" si="525"/>
        <v>0</v>
      </c>
      <c r="AD1833" s="104">
        <f t="shared" si="511"/>
        <v>0</v>
      </c>
    </row>
    <row r="1834" spans="1:30" x14ac:dyDescent="0.2">
      <c r="A1834" s="101">
        <v>40548</v>
      </c>
      <c r="B1834" s="320" t="s">
        <v>89</v>
      </c>
      <c r="C1834" s="321">
        <v>0</v>
      </c>
      <c r="D1834" s="104">
        <f t="shared" si="512"/>
        <v>0</v>
      </c>
      <c r="E1834" s="321">
        <v>0</v>
      </c>
      <c r="F1834" s="104">
        <f t="shared" si="513"/>
        <v>0</v>
      </c>
      <c r="G1834" s="321">
        <v>0</v>
      </c>
      <c r="H1834" s="104">
        <f t="shared" si="514"/>
        <v>0</v>
      </c>
      <c r="I1834" s="321">
        <v>0</v>
      </c>
      <c r="J1834" s="104">
        <f t="shared" si="515"/>
        <v>0</v>
      </c>
      <c r="K1834" s="321">
        <v>0</v>
      </c>
      <c r="L1834" s="104">
        <f t="shared" si="516"/>
        <v>0</v>
      </c>
      <c r="M1834" s="321">
        <v>0</v>
      </c>
      <c r="N1834" s="104">
        <f t="shared" si="517"/>
        <v>0</v>
      </c>
      <c r="O1834" s="321">
        <v>0</v>
      </c>
      <c r="P1834" s="104">
        <f t="shared" si="518"/>
        <v>0</v>
      </c>
      <c r="Q1834" s="321">
        <v>0</v>
      </c>
      <c r="R1834" s="104">
        <f t="shared" si="519"/>
        <v>0</v>
      </c>
      <c r="S1834" s="321">
        <v>0</v>
      </c>
      <c r="T1834" s="104">
        <f t="shared" si="520"/>
        <v>0</v>
      </c>
      <c r="U1834" s="321">
        <v>0</v>
      </c>
      <c r="V1834" s="104">
        <f t="shared" si="521"/>
        <v>0</v>
      </c>
      <c r="W1834" s="321">
        <v>0</v>
      </c>
      <c r="X1834" s="104">
        <f t="shared" si="522"/>
        <v>0</v>
      </c>
      <c r="Y1834" s="321">
        <v>0</v>
      </c>
      <c r="Z1834" s="104">
        <f t="shared" si="523"/>
        <v>0</v>
      </c>
      <c r="AA1834" s="321">
        <v>0</v>
      </c>
      <c r="AB1834" s="104">
        <f t="shared" si="524"/>
        <v>0</v>
      </c>
      <c r="AC1834" s="99">
        <f t="shared" si="525"/>
        <v>0</v>
      </c>
      <c r="AD1834" s="104">
        <f t="shared" si="511"/>
        <v>0</v>
      </c>
    </row>
    <row r="1835" spans="1:30" x14ac:dyDescent="0.2">
      <c r="A1835" s="101">
        <v>40549</v>
      </c>
      <c r="B1835" s="320" t="s">
        <v>90</v>
      </c>
      <c r="C1835" s="321">
        <v>0</v>
      </c>
      <c r="D1835" s="104">
        <f t="shared" si="512"/>
        <v>0</v>
      </c>
      <c r="E1835" s="321">
        <v>0</v>
      </c>
      <c r="F1835" s="104">
        <f t="shared" si="513"/>
        <v>0</v>
      </c>
      <c r="G1835" s="321">
        <v>0</v>
      </c>
      <c r="H1835" s="104">
        <f t="shared" si="514"/>
        <v>0</v>
      </c>
      <c r="I1835" s="321">
        <v>0</v>
      </c>
      <c r="J1835" s="104">
        <f t="shared" si="515"/>
        <v>0</v>
      </c>
      <c r="K1835" s="321">
        <v>0</v>
      </c>
      <c r="L1835" s="104">
        <f t="shared" si="516"/>
        <v>0</v>
      </c>
      <c r="M1835" s="321">
        <v>0</v>
      </c>
      <c r="N1835" s="104">
        <f t="shared" si="517"/>
        <v>0</v>
      </c>
      <c r="O1835" s="321">
        <v>0</v>
      </c>
      <c r="P1835" s="104">
        <f t="shared" si="518"/>
        <v>0</v>
      </c>
      <c r="Q1835" s="321">
        <v>0</v>
      </c>
      <c r="R1835" s="104">
        <f t="shared" si="519"/>
        <v>0</v>
      </c>
      <c r="S1835" s="321">
        <v>0</v>
      </c>
      <c r="T1835" s="104">
        <f t="shared" si="520"/>
        <v>0</v>
      </c>
      <c r="U1835" s="321">
        <v>0</v>
      </c>
      <c r="V1835" s="104">
        <f t="shared" si="521"/>
        <v>0</v>
      </c>
      <c r="W1835" s="321">
        <v>0</v>
      </c>
      <c r="X1835" s="104">
        <f t="shared" si="522"/>
        <v>0</v>
      </c>
      <c r="Y1835" s="321">
        <v>0</v>
      </c>
      <c r="Z1835" s="104">
        <f t="shared" si="523"/>
        <v>0</v>
      </c>
      <c r="AA1835" s="321">
        <v>1E-3</v>
      </c>
      <c r="AB1835" s="104">
        <f t="shared" si="524"/>
        <v>3.0688873135267347E-3</v>
      </c>
      <c r="AC1835" s="99">
        <f t="shared" si="525"/>
        <v>1E-3</v>
      </c>
      <c r="AD1835" s="104">
        <f t="shared" si="511"/>
        <v>3.0688873135267347E-3</v>
      </c>
    </row>
    <row r="1836" spans="1:30" x14ac:dyDescent="0.2">
      <c r="A1836" s="101">
        <v>40550</v>
      </c>
      <c r="B1836" s="320" t="s">
        <v>91</v>
      </c>
      <c r="C1836" s="321">
        <v>0</v>
      </c>
      <c r="D1836" s="104">
        <f t="shared" si="512"/>
        <v>0</v>
      </c>
      <c r="E1836" s="321">
        <v>0</v>
      </c>
      <c r="F1836" s="104">
        <f t="shared" si="513"/>
        <v>0</v>
      </c>
      <c r="G1836" s="321">
        <v>0</v>
      </c>
      <c r="H1836" s="104">
        <f t="shared" si="514"/>
        <v>0</v>
      </c>
      <c r="I1836" s="321">
        <v>0</v>
      </c>
      <c r="J1836" s="104">
        <f t="shared" si="515"/>
        <v>0</v>
      </c>
      <c r="K1836" s="321">
        <v>0</v>
      </c>
      <c r="L1836" s="104">
        <f t="shared" si="516"/>
        <v>0</v>
      </c>
      <c r="M1836" s="321">
        <v>0</v>
      </c>
      <c r="N1836" s="104">
        <f t="shared" si="517"/>
        <v>0</v>
      </c>
      <c r="O1836" s="321">
        <v>0</v>
      </c>
      <c r="P1836" s="104">
        <f t="shared" si="518"/>
        <v>0</v>
      </c>
      <c r="Q1836" s="321">
        <v>0</v>
      </c>
      <c r="R1836" s="104">
        <f t="shared" si="519"/>
        <v>0</v>
      </c>
      <c r="S1836" s="321">
        <v>0</v>
      </c>
      <c r="T1836" s="104">
        <f t="shared" si="520"/>
        <v>0</v>
      </c>
      <c r="U1836" s="321">
        <v>0</v>
      </c>
      <c r="V1836" s="104">
        <f t="shared" si="521"/>
        <v>0</v>
      </c>
      <c r="W1836" s="321">
        <v>0</v>
      </c>
      <c r="X1836" s="104">
        <f t="shared" si="522"/>
        <v>0</v>
      </c>
      <c r="Y1836" s="321">
        <v>0</v>
      </c>
      <c r="Z1836" s="104">
        <f t="shared" si="523"/>
        <v>0</v>
      </c>
      <c r="AA1836" s="321">
        <v>0</v>
      </c>
      <c r="AB1836" s="104">
        <f t="shared" si="524"/>
        <v>0</v>
      </c>
      <c r="AC1836" s="99">
        <f t="shared" si="525"/>
        <v>0</v>
      </c>
      <c r="AD1836" s="104">
        <f t="shared" si="511"/>
        <v>0</v>
      </c>
    </row>
    <row r="1837" spans="1:30" x14ac:dyDescent="0.2">
      <c r="A1837" s="101">
        <v>40551</v>
      </c>
      <c r="B1837" s="320" t="s">
        <v>92</v>
      </c>
      <c r="C1837" s="321">
        <v>0</v>
      </c>
      <c r="D1837" s="104">
        <f t="shared" si="512"/>
        <v>0</v>
      </c>
      <c r="E1837" s="321">
        <v>0</v>
      </c>
      <c r="F1837" s="104">
        <f t="shared" si="513"/>
        <v>0</v>
      </c>
      <c r="G1837" s="321">
        <v>0</v>
      </c>
      <c r="H1837" s="104">
        <f t="shared" si="514"/>
        <v>0</v>
      </c>
      <c r="I1837" s="321">
        <v>0</v>
      </c>
      <c r="J1837" s="104">
        <f t="shared" si="515"/>
        <v>0</v>
      </c>
      <c r="K1837" s="321">
        <v>0</v>
      </c>
      <c r="L1837" s="104">
        <f t="shared" si="516"/>
        <v>0</v>
      </c>
      <c r="M1837" s="321">
        <v>0</v>
      </c>
      <c r="N1837" s="104">
        <f t="shared" si="517"/>
        <v>0</v>
      </c>
      <c r="O1837" s="321">
        <v>0</v>
      </c>
      <c r="P1837" s="104">
        <f t="shared" si="518"/>
        <v>0</v>
      </c>
      <c r="Q1837" s="321">
        <v>0</v>
      </c>
      <c r="R1837" s="104">
        <f t="shared" si="519"/>
        <v>0</v>
      </c>
      <c r="S1837" s="321">
        <v>0</v>
      </c>
      <c r="T1837" s="104">
        <f t="shared" si="520"/>
        <v>0</v>
      </c>
      <c r="U1837" s="321">
        <v>0</v>
      </c>
      <c r="V1837" s="104">
        <f t="shared" si="521"/>
        <v>0</v>
      </c>
      <c r="W1837" s="321">
        <v>0</v>
      </c>
      <c r="X1837" s="104">
        <f t="shared" si="522"/>
        <v>0</v>
      </c>
      <c r="Y1837" s="321">
        <v>0</v>
      </c>
      <c r="Z1837" s="104">
        <f t="shared" si="523"/>
        <v>0</v>
      </c>
      <c r="AA1837" s="321">
        <v>0</v>
      </c>
      <c r="AB1837" s="104">
        <f t="shared" si="524"/>
        <v>0</v>
      </c>
      <c r="AC1837" s="99">
        <f t="shared" si="525"/>
        <v>0</v>
      </c>
      <c r="AD1837" s="104">
        <f t="shared" si="511"/>
        <v>0</v>
      </c>
    </row>
    <row r="1838" spans="1:30" x14ac:dyDescent="0.2">
      <c r="A1838" s="101">
        <v>40552</v>
      </c>
      <c r="B1838" s="320" t="s">
        <v>93</v>
      </c>
      <c r="C1838" s="321">
        <v>0</v>
      </c>
      <c r="D1838" s="104">
        <f t="shared" si="512"/>
        <v>0</v>
      </c>
      <c r="E1838" s="321">
        <v>0</v>
      </c>
      <c r="F1838" s="104">
        <f t="shared" si="513"/>
        <v>0</v>
      </c>
      <c r="G1838" s="321">
        <v>0</v>
      </c>
      <c r="H1838" s="104">
        <f t="shared" si="514"/>
        <v>0</v>
      </c>
      <c r="I1838" s="321">
        <v>0</v>
      </c>
      <c r="J1838" s="104">
        <f t="shared" si="515"/>
        <v>0</v>
      </c>
      <c r="K1838" s="321">
        <v>0</v>
      </c>
      <c r="L1838" s="104">
        <f t="shared" si="516"/>
        <v>0</v>
      </c>
      <c r="M1838" s="321">
        <v>0</v>
      </c>
      <c r="N1838" s="104">
        <f t="shared" si="517"/>
        <v>0</v>
      </c>
      <c r="O1838" s="321">
        <v>0</v>
      </c>
      <c r="P1838" s="104">
        <f t="shared" si="518"/>
        <v>0</v>
      </c>
      <c r="Q1838" s="321">
        <v>0</v>
      </c>
      <c r="R1838" s="104">
        <f t="shared" si="519"/>
        <v>0</v>
      </c>
      <c r="S1838" s="321">
        <v>0</v>
      </c>
      <c r="T1838" s="104">
        <f t="shared" si="520"/>
        <v>0</v>
      </c>
      <c r="U1838" s="321">
        <v>0</v>
      </c>
      <c r="V1838" s="104">
        <f t="shared" si="521"/>
        <v>0</v>
      </c>
      <c r="W1838" s="321">
        <v>0</v>
      </c>
      <c r="X1838" s="104">
        <f t="shared" si="522"/>
        <v>0</v>
      </c>
      <c r="Y1838" s="321">
        <v>0</v>
      </c>
      <c r="Z1838" s="104">
        <f t="shared" si="523"/>
        <v>0</v>
      </c>
      <c r="AA1838" s="321">
        <v>0</v>
      </c>
      <c r="AB1838" s="104">
        <f t="shared" si="524"/>
        <v>0</v>
      </c>
      <c r="AC1838" s="99">
        <f t="shared" si="525"/>
        <v>0</v>
      </c>
      <c r="AD1838" s="104">
        <f t="shared" si="511"/>
        <v>0</v>
      </c>
    </row>
    <row r="1839" spans="1:30" x14ac:dyDescent="0.2">
      <c r="A1839" s="101">
        <v>40553</v>
      </c>
      <c r="B1839" s="320" t="s">
        <v>94</v>
      </c>
      <c r="C1839" s="321">
        <v>0</v>
      </c>
      <c r="D1839" s="104">
        <f t="shared" si="512"/>
        <v>0</v>
      </c>
      <c r="E1839" s="321">
        <v>0</v>
      </c>
      <c r="F1839" s="104">
        <f t="shared" si="513"/>
        <v>0</v>
      </c>
      <c r="G1839" s="321">
        <v>0</v>
      </c>
      <c r="H1839" s="104">
        <f t="shared" si="514"/>
        <v>0</v>
      </c>
      <c r="I1839" s="321">
        <v>0</v>
      </c>
      <c r="J1839" s="104">
        <f t="shared" si="515"/>
        <v>0</v>
      </c>
      <c r="K1839" s="321">
        <v>0</v>
      </c>
      <c r="L1839" s="104">
        <f t="shared" si="516"/>
        <v>0</v>
      </c>
      <c r="M1839" s="321">
        <v>0</v>
      </c>
      <c r="N1839" s="104">
        <f t="shared" si="517"/>
        <v>0</v>
      </c>
      <c r="O1839" s="321">
        <v>0</v>
      </c>
      <c r="P1839" s="104">
        <f t="shared" si="518"/>
        <v>0</v>
      </c>
      <c r="Q1839" s="321">
        <v>0</v>
      </c>
      <c r="R1839" s="104">
        <f t="shared" si="519"/>
        <v>0</v>
      </c>
      <c r="S1839" s="321">
        <v>0</v>
      </c>
      <c r="T1839" s="104">
        <f t="shared" si="520"/>
        <v>0</v>
      </c>
      <c r="U1839" s="321">
        <v>0</v>
      </c>
      <c r="V1839" s="104">
        <f t="shared" si="521"/>
        <v>0</v>
      </c>
      <c r="W1839" s="321">
        <v>0</v>
      </c>
      <c r="X1839" s="104">
        <f t="shared" si="522"/>
        <v>0</v>
      </c>
      <c r="Y1839" s="321">
        <v>0</v>
      </c>
      <c r="Z1839" s="104">
        <f t="shared" si="523"/>
        <v>0</v>
      </c>
      <c r="AA1839" s="321">
        <v>0</v>
      </c>
      <c r="AB1839" s="104">
        <f t="shared" si="524"/>
        <v>0</v>
      </c>
      <c r="AC1839" s="99">
        <f t="shared" si="525"/>
        <v>0</v>
      </c>
      <c r="AD1839" s="104">
        <f t="shared" si="511"/>
        <v>0</v>
      </c>
    </row>
    <row r="1840" spans="1:30" x14ac:dyDescent="0.2">
      <c r="A1840" s="101">
        <v>40554</v>
      </c>
      <c r="B1840" s="320" t="s">
        <v>95</v>
      </c>
      <c r="C1840" s="321">
        <v>0</v>
      </c>
      <c r="D1840" s="104">
        <f t="shared" si="512"/>
        <v>0</v>
      </c>
      <c r="E1840" s="321">
        <v>0</v>
      </c>
      <c r="F1840" s="104">
        <f t="shared" si="513"/>
        <v>0</v>
      </c>
      <c r="G1840" s="321">
        <v>0</v>
      </c>
      <c r="H1840" s="104">
        <f t="shared" si="514"/>
        <v>0</v>
      </c>
      <c r="I1840" s="321">
        <v>0</v>
      </c>
      <c r="J1840" s="104">
        <f t="shared" si="515"/>
        <v>0</v>
      </c>
      <c r="K1840" s="321">
        <v>0</v>
      </c>
      <c r="L1840" s="104">
        <f t="shared" si="516"/>
        <v>0</v>
      </c>
      <c r="M1840" s="321">
        <v>0</v>
      </c>
      <c r="N1840" s="104">
        <f t="shared" si="517"/>
        <v>0</v>
      </c>
      <c r="O1840" s="321">
        <v>0</v>
      </c>
      <c r="P1840" s="104">
        <f t="shared" si="518"/>
        <v>0</v>
      </c>
      <c r="Q1840" s="321">
        <v>0</v>
      </c>
      <c r="R1840" s="104">
        <f t="shared" si="519"/>
        <v>0</v>
      </c>
      <c r="S1840" s="321">
        <v>0</v>
      </c>
      <c r="T1840" s="104">
        <f t="shared" si="520"/>
        <v>0</v>
      </c>
      <c r="U1840" s="321">
        <v>0</v>
      </c>
      <c r="V1840" s="104">
        <f t="shared" si="521"/>
        <v>0</v>
      </c>
      <c r="W1840" s="321">
        <v>0</v>
      </c>
      <c r="X1840" s="104">
        <f t="shared" si="522"/>
        <v>0</v>
      </c>
      <c r="Y1840" s="321">
        <v>0</v>
      </c>
      <c r="Z1840" s="104">
        <f t="shared" si="523"/>
        <v>0</v>
      </c>
      <c r="AA1840" s="321">
        <v>0</v>
      </c>
      <c r="AB1840" s="104">
        <f t="shared" si="524"/>
        <v>0</v>
      </c>
      <c r="AC1840" s="99">
        <f t="shared" si="525"/>
        <v>0</v>
      </c>
      <c r="AD1840" s="104">
        <f t="shared" si="511"/>
        <v>0</v>
      </c>
    </row>
    <row r="1841" spans="1:30" x14ac:dyDescent="0.2">
      <c r="A1841" s="101">
        <v>40555</v>
      </c>
      <c r="B1841" s="320" t="s">
        <v>96</v>
      </c>
      <c r="C1841" s="321">
        <v>0</v>
      </c>
      <c r="D1841" s="104">
        <f t="shared" si="512"/>
        <v>0</v>
      </c>
      <c r="E1841" s="321">
        <v>0</v>
      </c>
      <c r="F1841" s="104">
        <f t="shared" si="513"/>
        <v>0</v>
      </c>
      <c r="G1841" s="321">
        <v>0</v>
      </c>
      <c r="H1841" s="104">
        <f t="shared" si="514"/>
        <v>0</v>
      </c>
      <c r="I1841" s="321">
        <v>0</v>
      </c>
      <c r="J1841" s="104">
        <f t="shared" si="515"/>
        <v>0</v>
      </c>
      <c r="K1841" s="321">
        <v>0</v>
      </c>
      <c r="L1841" s="104">
        <f t="shared" si="516"/>
        <v>0</v>
      </c>
      <c r="M1841" s="321">
        <v>0</v>
      </c>
      <c r="N1841" s="104">
        <f t="shared" si="517"/>
        <v>0</v>
      </c>
      <c r="O1841" s="321">
        <v>0</v>
      </c>
      <c r="P1841" s="104">
        <f t="shared" si="518"/>
        <v>0</v>
      </c>
      <c r="Q1841" s="321">
        <v>0</v>
      </c>
      <c r="R1841" s="104">
        <f t="shared" si="519"/>
        <v>0</v>
      </c>
      <c r="S1841" s="321">
        <v>0</v>
      </c>
      <c r="T1841" s="104">
        <f t="shared" si="520"/>
        <v>0</v>
      </c>
      <c r="U1841" s="321">
        <v>0</v>
      </c>
      <c r="V1841" s="104">
        <f t="shared" si="521"/>
        <v>0</v>
      </c>
      <c r="W1841" s="321">
        <v>0</v>
      </c>
      <c r="X1841" s="104">
        <f t="shared" si="522"/>
        <v>0</v>
      </c>
      <c r="Y1841" s="321">
        <v>0</v>
      </c>
      <c r="Z1841" s="104">
        <f t="shared" si="523"/>
        <v>0</v>
      </c>
      <c r="AA1841" s="321">
        <v>0</v>
      </c>
      <c r="AB1841" s="104">
        <f t="shared" si="524"/>
        <v>0</v>
      </c>
      <c r="AC1841" s="99">
        <f t="shared" si="525"/>
        <v>0</v>
      </c>
      <c r="AD1841" s="104">
        <f t="shared" si="511"/>
        <v>0</v>
      </c>
    </row>
    <row r="1842" spans="1:30" x14ac:dyDescent="0.2">
      <c r="A1842" s="101">
        <v>40556</v>
      </c>
      <c r="B1842" s="320" t="s">
        <v>97</v>
      </c>
      <c r="C1842" s="321">
        <v>0</v>
      </c>
      <c r="D1842" s="104">
        <f t="shared" si="512"/>
        <v>0</v>
      </c>
      <c r="E1842" s="321">
        <v>0</v>
      </c>
      <c r="F1842" s="104">
        <f t="shared" si="513"/>
        <v>0</v>
      </c>
      <c r="G1842" s="321">
        <v>0</v>
      </c>
      <c r="H1842" s="104">
        <f t="shared" si="514"/>
        <v>0</v>
      </c>
      <c r="I1842" s="321">
        <v>0</v>
      </c>
      <c r="J1842" s="104">
        <f t="shared" si="515"/>
        <v>0</v>
      </c>
      <c r="K1842" s="321">
        <v>0</v>
      </c>
      <c r="L1842" s="104">
        <f t="shared" si="516"/>
        <v>0</v>
      </c>
      <c r="M1842" s="321">
        <v>0</v>
      </c>
      <c r="N1842" s="104">
        <f t="shared" si="517"/>
        <v>0</v>
      </c>
      <c r="O1842" s="321">
        <v>0</v>
      </c>
      <c r="P1842" s="104">
        <f t="shared" si="518"/>
        <v>0</v>
      </c>
      <c r="Q1842" s="321">
        <v>0</v>
      </c>
      <c r="R1842" s="104">
        <f t="shared" si="519"/>
        <v>0</v>
      </c>
      <c r="S1842" s="321">
        <v>0</v>
      </c>
      <c r="T1842" s="104">
        <f t="shared" si="520"/>
        <v>0</v>
      </c>
      <c r="U1842" s="321">
        <v>0</v>
      </c>
      <c r="V1842" s="104">
        <f t="shared" si="521"/>
        <v>0</v>
      </c>
      <c r="W1842" s="321">
        <v>0</v>
      </c>
      <c r="X1842" s="104">
        <f t="shared" si="522"/>
        <v>0</v>
      </c>
      <c r="Y1842" s="321">
        <v>0</v>
      </c>
      <c r="Z1842" s="104">
        <f t="shared" si="523"/>
        <v>0</v>
      </c>
      <c r="AA1842" s="321">
        <v>0</v>
      </c>
      <c r="AB1842" s="104">
        <f t="shared" si="524"/>
        <v>0</v>
      </c>
      <c r="AC1842" s="99">
        <f t="shared" si="525"/>
        <v>0</v>
      </c>
      <c r="AD1842" s="104">
        <f t="shared" si="511"/>
        <v>0</v>
      </c>
    </row>
    <row r="1843" spans="1:30" x14ac:dyDescent="0.2">
      <c r="A1843" s="101">
        <v>40557</v>
      </c>
      <c r="B1843" s="320" t="s">
        <v>98</v>
      </c>
      <c r="C1843" s="321">
        <v>0</v>
      </c>
      <c r="D1843" s="104">
        <f t="shared" si="512"/>
        <v>0</v>
      </c>
      <c r="E1843" s="321">
        <v>0</v>
      </c>
      <c r="F1843" s="104">
        <f t="shared" si="513"/>
        <v>0</v>
      </c>
      <c r="G1843" s="321">
        <v>0</v>
      </c>
      <c r="H1843" s="104">
        <f t="shared" si="514"/>
        <v>0</v>
      </c>
      <c r="I1843" s="321">
        <v>0</v>
      </c>
      <c r="J1843" s="104">
        <f t="shared" si="515"/>
        <v>0</v>
      </c>
      <c r="K1843" s="321">
        <v>0</v>
      </c>
      <c r="L1843" s="104">
        <f t="shared" si="516"/>
        <v>0</v>
      </c>
      <c r="M1843" s="321">
        <v>0</v>
      </c>
      <c r="N1843" s="104">
        <f t="shared" si="517"/>
        <v>0</v>
      </c>
      <c r="O1843" s="321">
        <v>0</v>
      </c>
      <c r="P1843" s="104">
        <f t="shared" si="518"/>
        <v>0</v>
      </c>
      <c r="Q1843" s="321">
        <v>0</v>
      </c>
      <c r="R1843" s="104">
        <f t="shared" si="519"/>
        <v>0</v>
      </c>
      <c r="S1843" s="321">
        <v>0</v>
      </c>
      <c r="T1843" s="104">
        <f t="shared" si="520"/>
        <v>0</v>
      </c>
      <c r="U1843" s="321">
        <v>0</v>
      </c>
      <c r="V1843" s="104">
        <f t="shared" si="521"/>
        <v>0</v>
      </c>
      <c r="W1843" s="321">
        <v>0</v>
      </c>
      <c r="X1843" s="104">
        <f t="shared" si="522"/>
        <v>0</v>
      </c>
      <c r="Y1843" s="321">
        <v>0</v>
      </c>
      <c r="Z1843" s="104">
        <f t="shared" si="523"/>
        <v>0</v>
      </c>
      <c r="AA1843" s="321">
        <v>0</v>
      </c>
      <c r="AB1843" s="104">
        <f t="shared" si="524"/>
        <v>0</v>
      </c>
      <c r="AC1843" s="99">
        <f t="shared" si="525"/>
        <v>0</v>
      </c>
      <c r="AD1843" s="104">
        <f t="shared" si="511"/>
        <v>0</v>
      </c>
    </row>
    <row r="1844" spans="1:30" x14ac:dyDescent="0.2">
      <c r="A1844" s="101">
        <v>40558</v>
      </c>
      <c r="B1844" s="320" t="s">
        <v>99</v>
      </c>
      <c r="C1844" s="321">
        <v>0</v>
      </c>
      <c r="D1844" s="104">
        <f t="shared" si="512"/>
        <v>0</v>
      </c>
      <c r="E1844" s="321">
        <v>0</v>
      </c>
      <c r="F1844" s="104">
        <f t="shared" si="513"/>
        <v>0</v>
      </c>
      <c r="G1844" s="321">
        <v>0</v>
      </c>
      <c r="H1844" s="104">
        <f t="shared" si="514"/>
        <v>0</v>
      </c>
      <c r="I1844" s="321">
        <v>0</v>
      </c>
      <c r="J1844" s="104">
        <f t="shared" si="515"/>
        <v>0</v>
      </c>
      <c r="K1844" s="321">
        <v>0</v>
      </c>
      <c r="L1844" s="104">
        <f t="shared" si="516"/>
        <v>0</v>
      </c>
      <c r="M1844" s="321">
        <v>0</v>
      </c>
      <c r="N1844" s="104">
        <f t="shared" si="517"/>
        <v>0</v>
      </c>
      <c r="O1844" s="321">
        <v>0</v>
      </c>
      <c r="P1844" s="104">
        <f t="shared" si="518"/>
        <v>0</v>
      </c>
      <c r="Q1844" s="321">
        <v>0</v>
      </c>
      <c r="R1844" s="104">
        <f t="shared" si="519"/>
        <v>0</v>
      </c>
      <c r="S1844" s="321">
        <v>0</v>
      </c>
      <c r="T1844" s="104">
        <f t="shared" si="520"/>
        <v>0</v>
      </c>
      <c r="U1844" s="321">
        <v>0</v>
      </c>
      <c r="V1844" s="104">
        <f t="shared" si="521"/>
        <v>0</v>
      </c>
      <c r="W1844" s="321">
        <v>0</v>
      </c>
      <c r="X1844" s="104">
        <f t="shared" si="522"/>
        <v>0</v>
      </c>
      <c r="Y1844" s="321">
        <v>0</v>
      </c>
      <c r="Z1844" s="104">
        <f t="shared" si="523"/>
        <v>0</v>
      </c>
      <c r="AA1844" s="321">
        <v>0</v>
      </c>
      <c r="AB1844" s="104">
        <f t="shared" si="524"/>
        <v>0</v>
      </c>
      <c r="AC1844" s="99">
        <f t="shared" si="525"/>
        <v>0</v>
      </c>
      <c r="AD1844" s="104">
        <f t="shared" si="511"/>
        <v>0</v>
      </c>
    </row>
    <row r="1845" spans="1:30" x14ac:dyDescent="0.2">
      <c r="A1845" s="101">
        <v>40559</v>
      </c>
      <c r="B1845" s="320" t="s">
        <v>100</v>
      </c>
      <c r="C1845" s="321">
        <v>0</v>
      </c>
      <c r="D1845" s="104">
        <f t="shared" si="512"/>
        <v>0</v>
      </c>
      <c r="E1845" s="321">
        <v>0</v>
      </c>
      <c r="F1845" s="104">
        <f t="shared" si="513"/>
        <v>0</v>
      </c>
      <c r="G1845" s="321">
        <v>0</v>
      </c>
      <c r="H1845" s="104">
        <f t="shared" si="514"/>
        <v>0</v>
      </c>
      <c r="I1845" s="321">
        <v>0</v>
      </c>
      <c r="J1845" s="104">
        <f t="shared" si="515"/>
        <v>0</v>
      </c>
      <c r="K1845" s="321">
        <v>0</v>
      </c>
      <c r="L1845" s="104">
        <f t="shared" si="516"/>
        <v>0</v>
      </c>
      <c r="M1845" s="321">
        <v>0</v>
      </c>
      <c r="N1845" s="104">
        <f t="shared" si="517"/>
        <v>0</v>
      </c>
      <c r="O1845" s="321">
        <v>0</v>
      </c>
      <c r="P1845" s="104">
        <f t="shared" si="518"/>
        <v>0</v>
      </c>
      <c r="Q1845" s="321">
        <v>0</v>
      </c>
      <c r="R1845" s="104">
        <f t="shared" si="519"/>
        <v>0</v>
      </c>
      <c r="S1845" s="321">
        <v>0</v>
      </c>
      <c r="T1845" s="104">
        <f t="shared" si="520"/>
        <v>0</v>
      </c>
      <c r="U1845" s="321">
        <v>0</v>
      </c>
      <c r="V1845" s="104">
        <f t="shared" si="521"/>
        <v>0</v>
      </c>
      <c r="W1845" s="321">
        <v>0</v>
      </c>
      <c r="X1845" s="104">
        <f t="shared" si="522"/>
        <v>0</v>
      </c>
      <c r="Y1845" s="321">
        <v>0</v>
      </c>
      <c r="Z1845" s="104">
        <f t="shared" si="523"/>
        <v>0</v>
      </c>
      <c r="AA1845" s="321">
        <v>0</v>
      </c>
      <c r="AB1845" s="104">
        <f t="shared" si="524"/>
        <v>0</v>
      </c>
      <c r="AC1845" s="99">
        <f t="shared" si="525"/>
        <v>0</v>
      </c>
      <c r="AD1845" s="104">
        <f t="shared" si="511"/>
        <v>0</v>
      </c>
    </row>
    <row r="1846" spans="1:30" x14ac:dyDescent="0.2">
      <c r="A1846" s="101">
        <v>40560</v>
      </c>
      <c r="B1846" s="320" t="s">
        <v>101</v>
      </c>
      <c r="C1846" s="321">
        <v>0</v>
      </c>
      <c r="D1846" s="104">
        <f t="shared" si="512"/>
        <v>0</v>
      </c>
      <c r="E1846" s="321">
        <v>0</v>
      </c>
      <c r="F1846" s="104">
        <f t="shared" si="513"/>
        <v>0</v>
      </c>
      <c r="G1846" s="321">
        <v>0</v>
      </c>
      <c r="H1846" s="104">
        <f t="shared" si="514"/>
        <v>0</v>
      </c>
      <c r="I1846" s="321">
        <v>0</v>
      </c>
      <c r="J1846" s="104">
        <f t="shared" si="515"/>
        <v>0</v>
      </c>
      <c r="K1846" s="321">
        <v>0</v>
      </c>
      <c r="L1846" s="104">
        <f t="shared" si="516"/>
        <v>0</v>
      </c>
      <c r="M1846" s="321">
        <v>0</v>
      </c>
      <c r="N1846" s="104">
        <f t="shared" si="517"/>
        <v>0</v>
      </c>
      <c r="O1846" s="321">
        <v>0</v>
      </c>
      <c r="P1846" s="104">
        <f t="shared" si="518"/>
        <v>0</v>
      </c>
      <c r="Q1846" s="321">
        <v>0</v>
      </c>
      <c r="R1846" s="104">
        <f t="shared" si="519"/>
        <v>0</v>
      </c>
      <c r="S1846" s="321">
        <v>0</v>
      </c>
      <c r="T1846" s="104">
        <f t="shared" si="520"/>
        <v>0</v>
      </c>
      <c r="U1846" s="321">
        <v>0</v>
      </c>
      <c r="V1846" s="104">
        <f t="shared" si="521"/>
        <v>0</v>
      </c>
      <c r="W1846" s="321">
        <v>0</v>
      </c>
      <c r="X1846" s="104">
        <f t="shared" si="522"/>
        <v>0</v>
      </c>
      <c r="Y1846" s="321">
        <v>0</v>
      </c>
      <c r="Z1846" s="104">
        <f t="shared" si="523"/>
        <v>0</v>
      </c>
      <c r="AA1846" s="321">
        <v>0</v>
      </c>
      <c r="AB1846" s="104">
        <f t="shared" si="524"/>
        <v>0</v>
      </c>
      <c r="AC1846" s="99">
        <f t="shared" si="525"/>
        <v>0</v>
      </c>
      <c r="AD1846" s="104">
        <f t="shared" si="511"/>
        <v>0</v>
      </c>
    </row>
    <row r="1847" spans="1:30" x14ac:dyDescent="0.2">
      <c r="A1847" s="101">
        <v>40561</v>
      </c>
      <c r="B1847" s="320" t="s">
        <v>102</v>
      </c>
      <c r="C1847" s="321">
        <v>0</v>
      </c>
      <c r="D1847" s="104">
        <f t="shared" si="512"/>
        <v>0</v>
      </c>
      <c r="E1847" s="321">
        <v>0</v>
      </c>
      <c r="F1847" s="104">
        <f t="shared" si="513"/>
        <v>0</v>
      </c>
      <c r="G1847" s="321">
        <v>0</v>
      </c>
      <c r="H1847" s="104">
        <f t="shared" si="514"/>
        <v>0</v>
      </c>
      <c r="I1847" s="321">
        <v>0</v>
      </c>
      <c r="J1847" s="104">
        <f t="shared" si="515"/>
        <v>0</v>
      </c>
      <c r="K1847" s="321">
        <v>0</v>
      </c>
      <c r="L1847" s="104">
        <f t="shared" si="516"/>
        <v>0</v>
      </c>
      <c r="M1847" s="321">
        <v>0</v>
      </c>
      <c r="N1847" s="104">
        <f t="shared" si="517"/>
        <v>0</v>
      </c>
      <c r="O1847" s="321">
        <v>0</v>
      </c>
      <c r="P1847" s="104">
        <f t="shared" si="518"/>
        <v>0</v>
      </c>
      <c r="Q1847" s="321">
        <v>0</v>
      </c>
      <c r="R1847" s="104">
        <f t="shared" si="519"/>
        <v>0</v>
      </c>
      <c r="S1847" s="321">
        <v>0</v>
      </c>
      <c r="T1847" s="104">
        <f t="shared" si="520"/>
        <v>0</v>
      </c>
      <c r="U1847" s="321">
        <v>0</v>
      </c>
      <c r="V1847" s="104">
        <f t="shared" si="521"/>
        <v>0</v>
      </c>
      <c r="W1847" s="321">
        <v>0</v>
      </c>
      <c r="X1847" s="104">
        <f t="shared" si="522"/>
        <v>0</v>
      </c>
      <c r="Y1847" s="321">
        <v>0</v>
      </c>
      <c r="Z1847" s="104">
        <f t="shared" si="523"/>
        <v>0</v>
      </c>
      <c r="AA1847" s="321">
        <v>0</v>
      </c>
      <c r="AB1847" s="104">
        <f t="shared" si="524"/>
        <v>0</v>
      </c>
      <c r="AC1847" s="99">
        <f t="shared" si="525"/>
        <v>0</v>
      </c>
      <c r="AD1847" s="104">
        <f t="shared" si="511"/>
        <v>0</v>
      </c>
    </row>
    <row r="1848" spans="1:30" x14ac:dyDescent="0.2">
      <c r="A1848" s="101">
        <v>40562</v>
      </c>
      <c r="B1848" s="320" t="s">
        <v>103</v>
      </c>
      <c r="C1848" s="321">
        <v>0</v>
      </c>
      <c r="D1848" s="104">
        <f t="shared" si="512"/>
        <v>0</v>
      </c>
      <c r="E1848" s="321">
        <v>0</v>
      </c>
      <c r="F1848" s="104">
        <f t="shared" si="513"/>
        <v>0</v>
      </c>
      <c r="G1848" s="321">
        <v>0</v>
      </c>
      <c r="H1848" s="104">
        <f t="shared" si="514"/>
        <v>0</v>
      </c>
      <c r="I1848" s="321">
        <v>0</v>
      </c>
      <c r="J1848" s="104">
        <f t="shared" si="515"/>
        <v>0</v>
      </c>
      <c r="K1848" s="321">
        <v>0</v>
      </c>
      <c r="L1848" s="104">
        <f t="shared" si="516"/>
        <v>0</v>
      </c>
      <c r="M1848" s="321">
        <v>0</v>
      </c>
      <c r="N1848" s="104">
        <f t="shared" si="517"/>
        <v>0</v>
      </c>
      <c r="O1848" s="321">
        <v>0</v>
      </c>
      <c r="P1848" s="104">
        <f t="shared" si="518"/>
        <v>0</v>
      </c>
      <c r="Q1848" s="321">
        <v>0</v>
      </c>
      <c r="R1848" s="104">
        <f t="shared" si="519"/>
        <v>0</v>
      </c>
      <c r="S1848" s="321">
        <v>0</v>
      </c>
      <c r="T1848" s="104">
        <f t="shared" si="520"/>
        <v>0</v>
      </c>
      <c r="U1848" s="321">
        <v>0</v>
      </c>
      <c r="V1848" s="104">
        <f t="shared" si="521"/>
        <v>0</v>
      </c>
      <c r="W1848" s="321">
        <v>0</v>
      </c>
      <c r="X1848" s="104">
        <f t="shared" si="522"/>
        <v>0</v>
      </c>
      <c r="Y1848" s="321">
        <v>0</v>
      </c>
      <c r="Z1848" s="104">
        <f t="shared" si="523"/>
        <v>0</v>
      </c>
      <c r="AA1848" s="321">
        <v>0</v>
      </c>
      <c r="AB1848" s="104">
        <f t="shared" si="524"/>
        <v>0</v>
      </c>
      <c r="AC1848" s="99">
        <f t="shared" si="525"/>
        <v>0</v>
      </c>
      <c r="AD1848" s="104">
        <f t="shared" si="511"/>
        <v>0</v>
      </c>
    </row>
    <row r="1849" spans="1:30" x14ac:dyDescent="0.2">
      <c r="A1849" s="101">
        <v>40563</v>
      </c>
      <c r="B1849" s="320" t="s">
        <v>104</v>
      </c>
      <c r="C1849" s="321">
        <v>0</v>
      </c>
      <c r="D1849" s="104">
        <f t="shared" si="512"/>
        <v>0</v>
      </c>
      <c r="E1849" s="321">
        <v>0</v>
      </c>
      <c r="F1849" s="104">
        <f t="shared" si="513"/>
        <v>0</v>
      </c>
      <c r="G1849" s="321">
        <v>0</v>
      </c>
      <c r="H1849" s="104">
        <f t="shared" si="514"/>
        <v>0</v>
      </c>
      <c r="I1849" s="321">
        <v>0</v>
      </c>
      <c r="J1849" s="104">
        <f t="shared" si="515"/>
        <v>0</v>
      </c>
      <c r="K1849" s="321">
        <v>0</v>
      </c>
      <c r="L1849" s="104">
        <f t="shared" si="516"/>
        <v>0</v>
      </c>
      <c r="M1849" s="321">
        <v>0</v>
      </c>
      <c r="N1849" s="104">
        <f t="shared" si="517"/>
        <v>0</v>
      </c>
      <c r="O1849" s="321">
        <v>0</v>
      </c>
      <c r="P1849" s="104">
        <f t="shared" si="518"/>
        <v>0</v>
      </c>
      <c r="Q1849" s="321">
        <v>0</v>
      </c>
      <c r="R1849" s="104">
        <f t="shared" si="519"/>
        <v>0</v>
      </c>
      <c r="S1849" s="321">
        <v>0</v>
      </c>
      <c r="T1849" s="104">
        <f t="shared" si="520"/>
        <v>0</v>
      </c>
      <c r="U1849" s="321">
        <v>0</v>
      </c>
      <c r="V1849" s="104">
        <f t="shared" si="521"/>
        <v>0</v>
      </c>
      <c r="W1849" s="321">
        <v>0</v>
      </c>
      <c r="X1849" s="104">
        <f t="shared" si="522"/>
        <v>0</v>
      </c>
      <c r="Y1849" s="321">
        <v>0</v>
      </c>
      <c r="Z1849" s="104">
        <f t="shared" si="523"/>
        <v>0</v>
      </c>
      <c r="AA1849" s="321">
        <v>0</v>
      </c>
      <c r="AB1849" s="104">
        <f t="shared" si="524"/>
        <v>0</v>
      </c>
      <c r="AC1849" s="99">
        <f t="shared" si="525"/>
        <v>0</v>
      </c>
      <c r="AD1849" s="104">
        <f t="shared" si="511"/>
        <v>0</v>
      </c>
    </row>
    <row r="1850" spans="1:30" x14ac:dyDescent="0.2">
      <c r="A1850" s="101">
        <v>40564</v>
      </c>
      <c r="B1850" s="320" t="s">
        <v>105</v>
      </c>
      <c r="C1850" s="321">
        <v>0</v>
      </c>
      <c r="D1850" s="104">
        <f t="shared" si="512"/>
        <v>0</v>
      </c>
      <c r="E1850" s="321">
        <v>0</v>
      </c>
      <c r="F1850" s="104">
        <f t="shared" si="513"/>
        <v>0</v>
      </c>
      <c r="G1850" s="321">
        <v>0</v>
      </c>
      <c r="H1850" s="104">
        <f t="shared" si="514"/>
        <v>0</v>
      </c>
      <c r="I1850" s="321">
        <v>0</v>
      </c>
      <c r="J1850" s="104">
        <f t="shared" si="515"/>
        <v>0</v>
      </c>
      <c r="K1850" s="321">
        <v>0</v>
      </c>
      <c r="L1850" s="104">
        <f t="shared" si="516"/>
        <v>0</v>
      </c>
      <c r="M1850" s="321">
        <v>0</v>
      </c>
      <c r="N1850" s="104">
        <f t="shared" si="517"/>
        <v>0</v>
      </c>
      <c r="O1850" s="321">
        <v>0</v>
      </c>
      <c r="P1850" s="104">
        <f t="shared" si="518"/>
        <v>0</v>
      </c>
      <c r="Q1850" s="321">
        <v>0</v>
      </c>
      <c r="R1850" s="104">
        <f t="shared" si="519"/>
        <v>0</v>
      </c>
      <c r="S1850" s="321">
        <v>0</v>
      </c>
      <c r="T1850" s="104">
        <f t="shared" si="520"/>
        <v>0</v>
      </c>
      <c r="U1850" s="321">
        <v>0</v>
      </c>
      <c r="V1850" s="104">
        <f t="shared" si="521"/>
        <v>0</v>
      </c>
      <c r="W1850" s="321">
        <v>0</v>
      </c>
      <c r="X1850" s="104">
        <f t="shared" si="522"/>
        <v>0</v>
      </c>
      <c r="Y1850" s="321">
        <v>0</v>
      </c>
      <c r="Z1850" s="104">
        <f t="shared" si="523"/>
        <v>0</v>
      </c>
      <c r="AA1850" s="321">
        <v>0</v>
      </c>
      <c r="AB1850" s="104">
        <f t="shared" si="524"/>
        <v>0</v>
      </c>
      <c r="AC1850" s="99">
        <f t="shared" si="525"/>
        <v>0</v>
      </c>
      <c r="AD1850" s="104">
        <f t="shared" si="511"/>
        <v>0</v>
      </c>
    </row>
    <row r="1851" spans="1:30" x14ac:dyDescent="0.2">
      <c r="A1851" s="101">
        <v>40565</v>
      </c>
      <c r="B1851" s="320" t="s">
        <v>106</v>
      </c>
      <c r="C1851" s="321">
        <v>0</v>
      </c>
      <c r="D1851" s="104">
        <f t="shared" si="512"/>
        <v>0</v>
      </c>
      <c r="E1851" s="321">
        <v>0</v>
      </c>
      <c r="F1851" s="104">
        <f t="shared" si="513"/>
        <v>0</v>
      </c>
      <c r="G1851" s="321">
        <v>0</v>
      </c>
      <c r="H1851" s="104">
        <f t="shared" si="514"/>
        <v>0</v>
      </c>
      <c r="I1851" s="321">
        <v>0</v>
      </c>
      <c r="J1851" s="104">
        <f t="shared" si="515"/>
        <v>0</v>
      </c>
      <c r="K1851" s="321">
        <v>0</v>
      </c>
      <c r="L1851" s="104">
        <f t="shared" si="516"/>
        <v>0</v>
      </c>
      <c r="M1851" s="321">
        <v>0</v>
      </c>
      <c r="N1851" s="104">
        <f t="shared" si="517"/>
        <v>0</v>
      </c>
      <c r="O1851" s="321">
        <v>0</v>
      </c>
      <c r="P1851" s="104">
        <f t="shared" si="518"/>
        <v>0</v>
      </c>
      <c r="Q1851" s="321">
        <v>0</v>
      </c>
      <c r="R1851" s="104">
        <f t="shared" si="519"/>
        <v>0</v>
      </c>
      <c r="S1851" s="321">
        <v>0</v>
      </c>
      <c r="T1851" s="104">
        <f t="shared" si="520"/>
        <v>0</v>
      </c>
      <c r="U1851" s="321">
        <v>0</v>
      </c>
      <c r="V1851" s="104">
        <f t="shared" si="521"/>
        <v>0</v>
      </c>
      <c r="W1851" s="321">
        <v>0</v>
      </c>
      <c r="X1851" s="104">
        <f t="shared" si="522"/>
        <v>0</v>
      </c>
      <c r="Y1851" s="321">
        <v>0</v>
      </c>
      <c r="Z1851" s="104">
        <f t="shared" si="523"/>
        <v>0</v>
      </c>
      <c r="AA1851" s="321">
        <v>0</v>
      </c>
      <c r="AB1851" s="104">
        <f t="shared" si="524"/>
        <v>0</v>
      </c>
      <c r="AC1851" s="99">
        <f t="shared" si="525"/>
        <v>0</v>
      </c>
      <c r="AD1851" s="104">
        <f t="shared" si="511"/>
        <v>0</v>
      </c>
    </row>
    <row r="1852" spans="1:30" x14ac:dyDescent="0.2">
      <c r="A1852" s="101">
        <v>40566</v>
      </c>
      <c r="B1852" s="320" t="s">
        <v>107</v>
      </c>
      <c r="C1852" s="321">
        <v>0</v>
      </c>
      <c r="D1852" s="104">
        <f t="shared" si="512"/>
        <v>0</v>
      </c>
      <c r="E1852" s="321">
        <v>0</v>
      </c>
      <c r="F1852" s="104">
        <f t="shared" si="513"/>
        <v>0</v>
      </c>
      <c r="G1852" s="321">
        <v>0</v>
      </c>
      <c r="H1852" s="104">
        <f t="shared" si="514"/>
        <v>0</v>
      </c>
      <c r="I1852" s="321">
        <v>0</v>
      </c>
      <c r="J1852" s="104">
        <f t="shared" si="515"/>
        <v>0</v>
      </c>
      <c r="K1852" s="321">
        <v>0</v>
      </c>
      <c r="L1852" s="104">
        <f t="shared" si="516"/>
        <v>0</v>
      </c>
      <c r="M1852" s="321">
        <v>0</v>
      </c>
      <c r="N1852" s="104">
        <f t="shared" si="517"/>
        <v>0</v>
      </c>
      <c r="O1852" s="321">
        <v>0</v>
      </c>
      <c r="P1852" s="104">
        <f t="shared" si="518"/>
        <v>0</v>
      </c>
      <c r="Q1852" s="321">
        <v>0</v>
      </c>
      <c r="R1852" s="104">
        <f t="shared" si="519"/>
        <v>0</v>
      </c>
      <c r="S1852" s="321">
        <v>0</v>
      </c>
      <c r="T1852" s="104">
        <f t="shared" si="520"/>
        <v>0</v>
      </c>
      <c r="U1852" s="321">
        <v>0</v>
      </c>
      <c r="V1852" s="104">
        <f t="shared" si="521"/>
        <v>0</v>
      </c>
      <c r="W1852" s="321">
        <v>0</v>
      </c>
      <c r="X1852" s="104">
        <f t="shared" si="522"/>
        <v>0</v>
      </c>
      <c r="Y1852" s="321">
        <v>0</v>
      </c>
      <c r="Z1852" s="104">
        <f t="shared" si="523"/>
        <v>0</v>
      </c>
      <c r="AA1852" s="321">
        <v>0</v>
      </c>
      <c r="AB1852" s="104">
        <f t="shared" si="524"/>
        <v>0</v>
      </c>
      <c r="AC1852" s="99">
        <f t="shared" si="525"/>
        <v>0</v>
      </c>
      <c r="AD1852" s="104">
        <f t="shared" si="511"/>
        <v>0</v>
      </c>
    </row>
    <row r="1853" spans="1:30" x14ac:dyDescent="0.2">
      <c r="A1853" s="101">
        <v>40567</v>
      </c>
      <c r="B1853" s="320" t="s">
        <v>108</v>
      </c>
      <c r="C1853" s="321">
        <v>0</v>
      </c>
      <c r="D1853" s="104">
        <f t="shared" si="512"/>
        <v>0</v>
      </c>
      <c r="E1853" s="321">
        <v>0</v>
      </c>
      <c r="F1853" s="104">
        <f t="shared" si="513"/>
        <v>0</v>
      </c>
      <c r="G1853" s="321">
        <v>0</v>
      </c>
      <c r="H1853" s="104">
        <f t="shared" si="514"/>
        <v>0</v>
      </c>
      <c r="I1853" s="321">
        <v>0</v>
      </c>
      <c r="J1853" s="104">
        <f t="shared" si="515"/>
        <v>0</v>
      </c>
      <c r="K1853" s="321">
        <v>0</v>
      </c>
      <c r="L1853" s="104">
        <f t="shared" si="516"/>
        <v>0</v>
      </c>
      <c r="M1853" s="321">
        <v>0</v>
      </c>
      <c r="N1853" s="104">
        <f t="shared" si="517"/>
        <v>0</v>
      </c>
      <c r="O1853" s="321">
        <v>0</v>
      </c>
      <c r="P1853" s="104">
        <f t="shared" si="518"/>
        <v>0</v>
      </c>
      <c r="Q1853" s="321">
        <v>0</v>
      </c>
      <c r="R1853" s="104">
        <f t="shared" si="519"/>
        <v>0</v>
      </c>
      <c r="S1853" s="321">
        <v>0</v>
      </c>
      <c r="T1853" s="104">
        <f t="shared" si="520"/>
        <v>0</v>
      </c>
      <c r="U1853" s="321">
        <v>0</v>
      </c>
      <c r="V1853" s="104">
        <f t="shared" si="521"/>
        <v>0</v>
      </c>
      <c r="W1853" s="321">
        <v>0</v>
      </c>
      <c r="X1853" s="104">
        <f t="shared" si="522"/>
        <v>0</v>
      </c>
      <c r="Y1853" s="321">
        <v>0</v>
      </c>
      <c r="Z1853" s="104">
        <f t="shared" si="523"/>
        <v>0</v>
      </c>
      <c r="AA1853" s="321">
        <v>0</v>
      </c>
      <c r="AB1853" s="104">
        <f t="shared" si="524"/>
        <v>0</v>
      </c>
      <c r="AC1853" s="99">
        <f t="shared" si="525"/>
        <v>0</v>
      </c>
      <c r="AD1853" s="104">
        <f t="shared" si="511"/>
        <v>0</v>
      </c>
    </row>
    <row r="1854" spans="1:30" x14ac:dyDescent="0.2">
      <c r="A1854" s="101">
        <v>40568</v>
      </c>
      <c r="B1854" s="320" t="s">
        <v>109</v>
      </c>
      <c r="C1854" s="321">
        <v>0</v>
      </c>
      <c r="D1854" s="104">
        <f t="shared" si="512"/>
        <v>0</v>
      </c>
      <c r="E1854" s="321">
        <v>0</v>
      </c>
      <c r="F1854" s="104">
        <f t="shared" si="513"/>
        <v>0</v>
      </c>
      <c r="G1854" s="321">
        <v>0</v>
      </c>
      <c r="H1854" s="104">
        <f t="shared" si="514"/>
        <v>0</v>
      </c>
      <c r="I1854" s="321">
        <v>0</v>
      </c>
      <c r="J1854" s="104">
        <f t="shared" si="515"/>
        <v>0</v>
      </c>
      <c r="K1854" s="321">
        <v>0</v>
      </c>
      <c r="L1854" s="104">
        <f t="shared" si="516"/>
        <v>0</v>
      </c>
      <c r="M1854" s="321">
        <v>0</v>
      </c>
      <c r="N1854" s="104">
        <f t="shared" si="517"/>
        <v>0</v>
      </c>
      <c r="O1854" s="321">
        <v>0</v>
      </c>
      <c r="P1854" s="104">
        <f t="shared" si="518"/>
        <v>0</v>
      </c>
      <c r="Q1854" s="321">
        <v>0</v>
      </c>
      <c r="R1854" s="104">
        <f t="shared" si="519"/>
        <v>0</v>
      </c>
      <c r="S1854" s="321">
        <v>0</v>
      </c>
      <c r="T1854" s="104">
        <f t="shared" si="520"/>
        <v>0</v>
      </c>
      <c r="U1854" s="321">
        <v>0</v>
      </c>
      <c r="V1854" s="104">
        <f t="shared" si="521"/>
        <v>0</v>
      </c>
      <c r="W1854" s="321">
        <v>0</v>
      </c>
      <c r="X1854" s="104">
        <f t="shared" si="522"/>
        <v>0</v>
      </c>
      <c r="Y1854" s="321">
        <v>0</v>
      </c>
      <c r="Z1854" s="104">
        <f t="shared" si="523"/>
        <v>0</v>
      </c>
      <c r="AA1854" s="321">
        <v>0</v>
      </c>
      <c r="AB1854" s="104">
        <f t="shared" si="524"/>
        <v>0</v>
      </c>
      <c r="AC1854" s="99">
        <f t="shared" si="525"/>
        <v>0</v>
      </c>
      <c r="AD1854" s="104">
        <f t="shared" si="511"/>
        <v>0</v>
      </c>
    </row>
    <row r="1855" spans="1:30" x14ac:dyDescent="0.2">
      <c r="A1855" s="101">
        <v>40569</v>
      </c>
      <c r="B1855" s="320" t="s">
        <v>110</v>
      </c>
      <c r="C1855" s="321">
        <v>0</v>
      </c>
      <c r="D1855" s="104">
        <f t="shared" si="512"/>
        <v>0</v>
      </c>
      <c r="E1855" s="321">
        <v>0</v>
      </c>
      <c r="F1855" s="104">
        <f t="shared" si="513"/>
        <v>0</v>
      </c>
      <c r="G1855" s="321">
        <v>0</v>
      </c>
      <c r="H1855" s="104">
        <f t="shared" si="514"/>
        <v>0</v>
      </c>
      <c r="I1855" s="321">
        <v>0</v>
      </c>
      <c r="J1855" s="104">
        <f t="shared" si="515"/>
        <v>0</v>
      </c>
      <c r="K1855" s="321">
        <v>0</v>
      </c>
      <c r="L1855" s="104">
        <f t="shared" si="516"/>
        <v>0</v>
      </c>
      <c r="M1855" s="321">
        <v>0</v>
      </c>
      <c r="N1855" s="104">
        <f t="shared" si="517"/>
        <v>0</v>
      </c>
      <c r="O1855" s="321">
        <v>0</v>
      </c>
      <c r="P1855" s="104">
        <f t="shared" si="518"/>
        <v>0</v>
      </c>
      <c r="Q1855" s="321">
        <v>0</v>
      </c>
      <c r="R1855" s="104">
        <f t="shared" si="519"/>
        <v>0</v>
      </c>
      <c r="S1855" s="321">
        <v>0</v>
      </c>
      <c r="T1855" s="104">
        <f t="shared" si="520"/>
        <v>0</v>
      </c>
      <c r="U1855" s="321">
        <v>0</v>
      </c>
      <c r="V1855" s="104">
        <f t="shared" si="521"/>
        <v>0</v>
      </c>
      <c r="W1855" s="321">
        <v>0</v>
      </c>
      <c r="X1855" s="104">
        <f t="shared" si="522"/>
        <v>0</v>
      </c>
      <c r="Y1855" s="321">
        <v>0</v>
      </c>
      <c r="Z1855" s="104">
        <f t="shared" si="523"/>
        <v>0</v>
      </c>
      <c r="AA1855" s="321">
        <v>0</v>
      </c>
      <c r="AB1855" s="104">
        <f t="shared" si="524"/>
        <v>0</v>
      </c>
      <c r="AC1855" s="99">
        <f t="shared" si="525"/>
        <v>0</v>
      </c>
      <c r="AD1855" s="104">
        <f t="shared" si="511"/>
        <v>0</v>
      </c>
    </row>
    <row r="1856" spans="1:30" x14ac:dyDescent="0.2">
      <c r="A1856" s="101">
        <v>40570</v>
      </c>
      <c r="B1856" s="320" t="s">
        <v>111</v>
      </c>
      <c r="C1856" s="321">
        <v>0</v>
      </c>
      <c r="D1856" s="104">
        <f t="shared" ref="D1856:F1919" si="526">C1856*1000000/325851</f>
        <v>0</v>
      </c>
      <c r="E1856" s="321">
        <v>0</v>
      </c>
      <c r="F1856" s="104">
        <f t="shared" si="526"/>
        <v>0</v>
      </c>
      <c r="G1856" s="321">
        <v>0</v>
      </c>
      <c r="H1856" s="104">
        <f t="shared" si="514"/>
        <v>0</v>
      </c>
      <c r="I1856" s="321">
        <v>0</v>
      </c>
      <c r="J1856" s="104">
        <f t="shared" si="515"/>
        <v>0</v>
      </c>
      <c r="K1856" s="321">
        <v>0</v>
      </c>
      <c r="L1856" s="104">
        <f t="shared" si="516"/>
        <v>0</v>
      </c>
      <c r="M1856" s="321">
        <v>0</v>
      </c>
      <c r="N1856" s="104">
        <f t="shared" si="517"/>
        <v>0</v>
      </c>
      <c r="O1856" s="321">
        <v>0</v>
      </c>
      <c r="P1856" s="104">
        <f t="shared" si="518"/>
        <v>0</v>
      </c>
      <c r="Q1856" s="321">
        <v>0</v>
      </c>
      <c r="R1856" s="104">
        <f t="shared" si="519"/>
        <v>0</v>
      </c>
      <c r="S1856" s="321">
        <v>0</v>
      </c>
      <c r="T1856" s="104">
        <f t="shared" si="520"/>
        <v>0</v>
      </c>
      <c r="U1856" s="321">
        <v>0</v>
      </c>
      <c r="V1856" s="104">
        <f t="shared" si="521"/>
        <v>0</v>
      </c>
      <c r="W1856" s="321">
        <v>0</v>
      </c>
      <c r="X1856" s="104">
        <f t="shared" si="522"/>
        <v>0</v>
      </c>
      <c r="Y1856" s="321">
        <v>0</v>
      </c>
      <c r="Z1856" s="104">
        <f t="shared" si="523"/>
        <v>0</v>
      </c>
      <c r="AA1856" s="321">
        <v>0</v>
      </c>
      <c r="AB1856" s="104">
        <f t="shared" si="524"/>
        <v>0</v>
      </c>
      <c r="AC1856" s="99">
        <f t="shared" si="525"/>
        <v>0</v>
      </c>
      <c r="AD1856" s="104">
        <f t="shared" ref="AD1856:AD1919" si="527">AC1856*1000000/325851</f>
        <v>0</v>
      </c>
    </row>
    <row r="1857" spans="1:30" x14ac:dyDescent="0.2">
      <c r="A1857" s="101">
        <v>40571</v>
      </c>
      <c r="B1857" s="320" t="s">
        <v>112</v>
      </c>
      <c r="C1857" s="321">
        <v>0</v>
      </c>
      <c r="D1857" s="104">
        <f t="shared" si="526"/>
        <v>0</v>
      </c>
      <c r="E1857" s="321">
        <v>0</v>
      </c>
      <c r="F1857" s="104">
        <f t="shared" si="526"/>
        <v>0</v>
      </c>
      <c r="G1857" s="321">
        <v>0</v>
      </c>
      <c r="H1857" s="104">
        <f t="shared" si="514"/>
        <v>0</v>
      </c>
      <c r="I1857" s="321">
        <v>0</v>
      </c>
      <c r="J1857" s="104">
        <f t="shared" si="515"/>
        <v>0</v>
      </c>
      <c r="K1857" s="321">
        <v>0</v>
      </c>
      <c r="L1857" s="104">
        <f t="shared" si="516"/>
        <v>0</v>
      </c>
      <c r="M1857" s="321">
        <v>0</v>
      </c>
      <c r="N1857" s="104">
        <f t="shared" si="517"/>
        <v>0</v>
      </c>
      <c r="O1857" s="321">
        <v>0</v>
      </c>
      <c r="P1857" s="104">
        <f t="shared" si="518"/>
        <v>0</v>
      </c>
      <c r="Q1857" s="321">
        <v>0</v>
      </c>
      <c r="R1857" s="104">
        <f t="shared" si="519"/>
        <v>0</v>
      </c>
      <c r="S1857" s="321">
        <v>0</v>
      </c>
      <c r="T1857" s="104">
        <f t="shared" si="520"/>
        <v>0</v>
      </c>
      <c r="U1857" s="321">
        <v>0</v>
      </c>
      <c r="V1857" s="104">
        <f t="shared" si="521"/>
        <v>0</v>
      </c>
      <c r="W1857" s="321">
        <v>0</v>
      </c>
      <c r="X1857" s="104">
        <f t="shared" si="522"/>
        <v>0</v>
      </c>
      <c r="Y1857" s="321">
        <v>0</v>
      </c>
      <c r="Z1857" s="104">
        <f t="shared" si="523"/>
        <v>0</v>
      </c>
      <c r="AA1857" s="321">
        <v>0</v>
      </c>
      <c r="AB1857" s="104">
        <f t="shared" si="524"/>
        <v>0</v>
      </c>
      <c r="AC1857" s="99">
        <f t="shared" si="525"/>
        <v>0</v>
      </c>
      <c r="AD1857" s="104">
        <f t="shared" si="527"/>
        <v>0</v>
      </c>
    </row>
    <row r="1858" spans="1:30" x14ac:dyDescent="0.2">
      <c r="A1858" s="101">
        <v>40572</v>
      </c>
      <c r="B1858" s="320" t="s">
        <v>113</v>
      </c>
      <c r="C1858" s="321">
        <v>0</v>
      </c>
      <c r="D1858" s="104">
        <f t="shared" si="526"/>
        <v>0</v>
      </c>
      <c r="E1858" s="321">
        <v>0</v>
      </c>
      <c r="F1858" s="104">
        <f t="shared" si="526"/>
        <v>0</v>
      </c>
      <c r="G1858" s="321">
        <v>0</v>
      </c>
      <c r="H1858" s="104">
        <f t="shared" si="514"/>
        <v>0</v>
      </c>
      <c r="I1858" s="321">
        <v>0</v>
      </c>
      <c r="J1858" s="104">
        <f t="shared" si="515"/>
        <v>0</v>
      </c>
      <c r="K1858" s="321">
        <v>0</v>
      </c>
      <c r="L1858" s="104">
        <f t="shared" si="516"/>
        <v>0</v>
      </c>
      <c r="M1858" s="321">
        <v>0</v>
      </c>
      <c r="N1858" s="104">
        <f t="shared" si="517"/>
        <v>0</v>
      </c>
      <c r="O1858" s="321">
        <v>0</v>
      </c>
      <c r="P1858" s="104">
        <f t="shared" si="518"/>
        <v>0</v>
      </c>
      <c r="Q1858" s="321">
        <v>0</v>
      </c>
      <c r="R1858" s="104">
        <f t="shared" si="519"/>
        <v>0</v>
      </c>
      <c r="S1858" s="321">
        <v>0</v>
      </c>
      <c r="T1858" s="104">
        <f t="shared" si="520"/>
        <v>0</v>
      </c>
      <c r="U1858" s="321">
        <v>0</v>
      </c>
      <c r="V1858" s="104">
        <f t="shared" si="521"/>
        <v>0</v>
      </c>
      <c r="W1858" s="321">
        <v>0</v>
      </c>
      <c r="X1858" s="104">
        <f t="shared" si="522"/>
        <v>0</v>
      </c>
      <c r="Y1858" s="321">
        <v>0</v>
      </c>
      <c r="Z1858" s="104">
        <f t="shared" si="523"/>
        <v>0</v>
      </c>
      <c r="AA1858" s="321">
        <v>0</v>
      </c>
      <c r="AB1858" s="104">
        <f t="shared" si="524"/>
        <v>0</v>
      </c>
      <c r="AC1858" s="99">
        <f t="shared" si="525"/>
        <v>0</v>
      </c>
      <c r="AD1858" s="104">
        <f t="shared" si="527"/>
        <v>0</v>
      </c>
    </row>
    <row r="1859" spans="1:30" x14ac:dyDescent="0.2">
      <c r="A1859" s="101">
        <v>40573</v>
      </c>
      <c r="B1859" s="320" t="s">
        <v>114</v>
      </c>
      <c r="C1859" s="321">
        <v>0</v>
      </c>
      <c r="D1859" s="104">
        <f t="shared" si="526"/>
        <v>0</v>
      </c>
      <c r="E1859" s="321">
        <v>0</v>
      </c>
      <c r="F1859" s="104">
        <f t="shared" si="526"/>
        <v>0</v>
      </c>
      <c r="G1859" s="321">
        <v>0</v>
      </c>
      <c r="H1859" s="104">
        <f t="shared" si="514"/>
        <v>0</v>
      </c>
      <c r="I1859" s="321">
        <v>0</v>
      </c>
      <c r="J1859" s="104">
        <f t="shared" si="515"/>
        <v>0</v>
      </c>
      <c r="K1859" s="321">
        <v>0</v>
      </c>
      <c r="L1859" s="104">
        <f t="shared" si="516"/>
        <v>0</v>
      </c>
      <c r="M1859" s="321">
        <v>0</v>
      </c>
      <c r="N1859" s="104">
        <f t="shared" si="517"/>
        <v>0</v>
      </c>
      <c r="O1859" s="321">
        <v>0</v>
      </c>
      <c r="P1859" s="104">
        <f t="shared" si="518"/>
        <v>0</v>
      </c>
      <c r="Q1859" s="321">
        <v>0</v>
      </c>
      <c r="R1859" s="104">
        <f t="shared" si="519"/>
        <v>0</v>
      </c>
      <c r="S1859" s="321">
        <v>0</v>
      </c>
      <c r="T1859" s="104">
        <f t="shared" si="520"/>
        <v>0</v>
      </c>
      <c r="U1859" s="321">
        <v>0</v>
      </c>
      <c r="V1859" s="104">
        <f t="shared" si="521"/>
        <v>0</v>
      </c>
      <c r="W1859" s="321">
        <v>0</v>
      </c>
      <c r="X1859" s="104">
        <f t="shared" si="522"/>
        <v>0</v>
      </c>
      <c r="Y1859" s="321">
        <v>0</v>
      </c>
      <c r="Z1859" s="104">
        <f t="shared" si="523"/>
        <v>0</v>
      </c>
      <c r="AA1859" s="321">
        <v>0</v>
      </c>
      <c r="AB1859" s="104">
        <f t="shared" si="524"/>
        <v>0</v>
      </c>
      <c r="AC1859" s="99">
        <f t="shared" si="525"/>
        <v>0</v>
      </c>
      <c r="AD1859" s="104">
        <f t="shared" si="527"/>
        <v>0</v>
      </c>
    </row>
    <row r="1860" spans="1:30" x14ac:dyDescent="0.2">
      <c r="A1860" s="101">
        <v>40574</v>
      </c>
      <c r="B1860" s="320" t="s">
        <v>206</v>
      </c>
      <c r="C1860" s="321">
        <v>0</v>
      </c>
      <c r="D1860" s="104">
        <f t="shared" si="526"/>
        <v>0</v>
      </c>
      <c r="E1860" s="321">
        <v>0</v>
      </c>
      <c r="F1860" s="104">
        <f t="shared" si="526"/>
        <v>0</v>
      </c>
      <c r="G1860" s="321">
        <v>0</v>
      </c>
      <c r="H1860" s="104">
        <f t="shared" si="514"/>
        <v>0</v>
      </c>
      <c r="I1860" s="321">
        <v>0</v>
      </c>
      <c r="J1860" s="104">
        <f t="shared" si="515"/>
        <v>0</v>
      </c>
      <c r="K1860" s="321">
        <v>0</v>
      </c>
      <c r="L1860" s="104">
        <f t="shared" si="516"/>
        <v>0</v>
      </c>
      <c r="M1860" s="321">
        <v>0</v>
      </c>
      <c r="N1860" s="104">
        <f t="shared" si="517"/>
        <v>0</v>
      </c>
      <c r="O1860" s="321">
        <v>0</v>
      </c>
      <c r="P1860" s="104">
        <f t="shared" si="518"/>
        <v>0</v>
      </c>
      <c r="Q1860" s="321">
        <v>0</v>
      </c>
      <c r="R1860" s="104">
        <f t="shared" si="519"/>
        <v>0</v>
      </c>
      <c r="S1860" s="321">
        <v>0</v>
      </c>
      <c r="T1860" s="104">
        <f t="shared" si="520"/>
        <v>0</v>
      </c>
      <c r="U1860" s="321">
        <v>0</v>
      </c>
      <c r="V1860" s="104">
        <f t="shared" si="521"/>
        <v>0</v>
      </c>
      <c r="W1860" s="321">
        <v>0</v>
      </c>
      <c r="X1860" s="104">
        <f t="shared" si="522"/>
        <v>0</v>
      </c>
      <c r="Y1860" s="321">
        <v>0</v>
      </c>
      <c r="Z1860" s="104">
        <f t="shared" si="523"/>
        <v>0</v>
      </c>
      <c r="AA1860" s="321">
        <v>0</v>
      </c>
      <c r="AB1860" s="104">
        <f t="shared" si="524"/>
        <v>0</v>
      </c>
      <c r="AC1860" s="99">
        <f t="shared" si="525"/>
        <v>0</v>
      </c>
      <c r="AD1860" s="104">
        <f t="shared" si="527"/>
        <v>0</v>
      </c>
    </row>
    <row r="1861" spans="1:30" x14ac:dyDescent="0.2">
      <c r="A1861" s="101">
        <v>40575</v>
      </c>
      <c r="B1861" s="320" t="s">
        <v>207</v>
      </c>
      <c r="C1861" s="321">
        <v>0</v>
      </c>
      <c r="D1861" s="104">
        <f t="shared" si="526"/>
        <v>0</v>
      </c>
      <c r="E1861" s="321">
        <v>0</v>
      </c>
      <c r="F1861" s="104">
        <f t="shared" si="526"/>
        <v>0</v>
      </c>
      <c r="G1861" s="321">
        <v>0</v>
      </c>
      <c r="H1861" s="104">
        <f t="shared" si="514"/>
        <v>0</v>
      </c>
      <c r="I1861" s="321">
        <v>0</v>
      </c>
      <c r="J1861" s="104">
        <f t="shared" si="515"/>
        <v>0</v>
      </c>
      <c r="K1861" s="321">
        <v>0</v>
      </c>
      <c r="L1861" s="104">
        <f t="shared" si="516"/>
        <v>0</v>
      </c>
      <c r="M1861" s="321">
        <v>0</v>
      </c>
      <c r="N1861" s="104">
        <f t="shared" si="517"/>
        <v>0</v>
      </c>
      <c r="O1861" s="321">
        <v>0</v>
      </c>
      <c r="P1861" s="104">
        <f t="shared" si="518"/>
        <v>0</v>
      </c>
      <c r="Q1861" s="321">
        <v>0</v>
      </c>
      <c r="R1861" s="104">
        <f t="shared" si="519"/>
        <v>0</v>
      </c>
      <c r="S1861" s="321">
        <v>0</v>
      </c>
      <c r="T1861" s="104">
        <f t="shared" si="520"/>
        <v>0</v>
      </c>
      <c r="U1861" s="321">
        <v>0</v>
      </c>
      <c r="V1861" s="104">
        <f t="shared" si="521"/>
        <v>0</v>
      </c>
      <c r="W1861" s="321">
        <v>0</v>
      </c>
      <c r="X1861" s="104">
        <f t="shared" si="522"/>
        <v>0</v>
      </c>
      <c r="Y1861" s="321">
        <v>0</v>
      </c>
      <c r="Z1861" s="104">
        <f t="shared" si="523"/>
        <v>0</v>
      </c>
      <c r="AA1861" s="321">
        <v>0</v>
      </c>
      <c r="AB1861" s="104">
        <f t="shared" si="524"/>
        <v>0</v>
      </c>
      <c r="AC1861" s="99">
        <f t="shared" si="525"/>
        <v>0</v>
      </c>
      <c r="AD1861" s="104">
        <f t="shared" si="527"/>
        <v>0</v>
      </c>
    </row>
    <row r="1862" spans="1:30" x14ac:dyDescent="0.2">
      <c r="A1862" s="101">
        <v>40576</v>
      </c>
      <c r="B1862" s="320" t="s">
        <v>208</v>
      </c>
      <c r="C1862" s="321">
        <v>0</v>
      </c>
      <c r="D1862" s="104">
        <f t="shared" si="526"/>
        <v>0</v>
      </c>
      <c r="E1862" s="321">
        <v>0</v>
      </c>
      <c r="F1862" s="104">
        <f t="shared" si="526"/>
        <v>0</v>
      </c>
      <c r="G1862" s="321">
        <v>0</v>
      </c>
      <c r="H1862" s="104">
        <f t="shared" ref="H1862:H1893" si="528">G1862*1000000/325851</f>
        <v>0</v>
      </c>
      <c r="I1862" s="321">
        <v>0</v>
      </c>
      <c r="J1862" s="104">
        <f t="shared" ref="J1862:J1893" si="529">I1862*1000000/325851</f>
        <v>0</v>
      </c>
      <c r="K1862" s="321">
        <v>0</v>
      </c>
      <c r="L1862" s="104">
        <f t="shared" ref="L1862:L1893" si="530">K1862*1000000/325851</f>
        <v>0</v>
      </c>
      <c r="M1862" s="321">
        <v>0</v>
      </c>
      <c r="N1862" s="104">
        <f t="shared" ref="N1862:N1893" si="531">M1862*1000000/325851</f>
        <v>0</v>
      </c>
      <c r="O1862" s="321">
        <v>0</v>
      </c>
      <c r="P1862" s="104">
        <f t="shared" ref="P1862:P1893" si="532">O1862*1000000/325851</f>
        <v>0</v>
      </c>
      <c r="Q1862" s="321">
        <v>0</v>
      </c>
      <c r="R1862" s="104">
        <f t="shared" ref="R1862:R1893" si="533">Q1862*1000000/325851</f>
        <v>0</v>
      </c>
      <c r="S1862" s="321">
        <v>0</v>
      </c>
      <c r="T1862" s="104">
        <f t="shared" ref="T1862:T1893" si="534">S1862*1000000/325851</f>
        <v>0</v>
      </c>
      <c r="U1862" s="321">
        <v>0</v>
      </c>
      <c r="V1862" s="104">
        <f t="shared" ref="V1862:V1893" si="535">U1862*1000000/325851</f>
        <v>0</v>
      </c>
      <c r="W1862" s="321">
        <v>0</v>
      </c>
      <c r="X1862" s="104">
        <f t="shared" ref="X1862:X1893" si="536">W1862*1000000/325851</f>
        <v>0</v>
      </c>
      <c r="Y1862" s="321">
        <v>0</v>
      </c>
      <c r="Z1862" s="104">
        <f t="shared" ref="Z1862:Z1893" si="537">Y1862*1000000/325851</f>
        <v>0</v>
      </c>
      <c r="AA1862" s="321">
        <v>0</v>
      </c>
      <c r="AB1862" s="104">
        <f t="shared" ref="AB1862:AB1893" si="538">AA1862*1000000/325851</f>
        <v>0</v>
      </c>
      <c r="AC1862" s="99">
        <f t="shared" si="525"/>
        <v>0</v>
      </c>
      <c r="AD1862" s="104">
        <f t="shared" si="527"/>
        <v>0</v>
      </c>
    </row>
    <row r="1863" spans="1:30" x14ac:dyDescent="0.2">
      <c r="A1863" s="101">
        <v>40577</v>
      </c>
      <c r="B1863" s="320" t="s">
        <v>209</v>
      </c>
      <c r="C1863" s="321">
        <v>0</v>
      </c>
      <c r="D1863" s="104">
        <f t="shared" si="526"/>
        <v>0</v>
      </c>
      <c r="E1863" s="321">
        <v>0</v>
      </c>
      <c r="F1863" s="104">
        <f t="shared" si="526"/>
        <v>0</v>
      </c>
      <c r="G1863" s="321">
        <v>0</v>
      </c>
      <c r="H1863" s="104">
        <f t="shared" si="528"/>
        <v>0</v>
      </c>
      <c r="I1863" s="321">
        <v>0</v>
      </c>
      <c r="J1863" s="104">
        <f t="shared" si="529"/>
        <v>0</v>
      </c>
      <c r="K1863" s="321">
        <v>0</v>
      </c>
      <c r="L1863" s="104">
        <f t="shared" si="530"/>
        <v>0</v>
      </c>
      <c r="M1863" s="321">
        <v>0</v>
      </c>
      <c r="N1863" s="104">
        <f t="shared" si="531"/>
        <v>0</v>
      </c>
      <c r="O1863" s="321">
        <v>0</v>
      </c>
      <c r="P1863" s="104">
        <f t="shared" si="532"/>
        <v>0</v>
      </c>
      <c r="Q1863" s="321">
        <v>0</v>
      </c>
      <c r="R1863" s="104">
        <f t="shared" si="533"/>
        <v>0</v>
      </c>
      <c r="S1863" s="321">
        <v>0</v>
      </c>
      <c r="T1863" s="104">
        <f t="shared" si="534"/>
        <v>0</v>
      </c>
      <c r="U1863" s="321">
        <v>0</v>
      </c>
      <c r="V1863" s="104">
        <f t="shared" si="535"/>
        <v>0</v>
      </c>
      <c r="W1863" s="321">
        <v>0</v>
      </c>
      <c r="X1863" s="104">
        <f t="shared" si="536"/>
        <v>0</v>
      </c>
      <c r="Y1863" s="321">
        <v>0</v>
      </c>
      <c r="Z1863" s="104">
        <f t="shared" si="537"/>
        <v>0</v>
      </c>
      <c r="AA1863" s="321">
        <v>0</v>
      </c>
      <c r="AB1863" s="104">
        <f t="shared" si="538"/>
        <v>0</v>
      </c>
      <c r="AC1863" s="99">
        <f t="shared" si="525"/>
        <v>0</v>
      </c>
      <c r="AD1863" s="104">
        <f t="shared" si="527"/>
        <v>0</v>
      </c>
    </row>
    <row r="1864" spans="1:30" x14ac:dyDescent="0.2">
      <c r="A1864" s="101">
        <v>40578</v>
      </c>
      <c r="B1864" s="320" t="s">
        <v>210</v>
      </c>
      <c r="C1864" s="321">
        <v>0</v>
      </c>
      <c r="D1864" s="104">
        <f t="shared" si="526"/>
        <v>0</v>
      </c>
      <c r="E1864" s="321">
        <v>0</v>
      </c>
      <c r="F1864" s="104">
        <f t="shared" si="526"/>
        <v>0</v>
      </c>
      <c r="G1864" s="321">
        <v>0</v>
      </c>
      <c r="H1864" s="104">
        <f t="shared" si="528"/>
        <v>0</v>
      </c>
      <c r="I1864" s="321">
        <v>0</v>
      </c>
      <c r="J1864" s="104">
        <f t="shared" si="529"/>
        <v>0</v>
      </c>
      <c r="K1864" s="321">
        <v>0</v>
      </c>
      <c r="L1864" s="104">
        <f t="shared" si="530"/>
        <v>0</v>
      </c>
      <c r="M1864" s="321">
        <v>0</v>
      </c>
      <c r="N1864" s="104">
        <f t="shared" si="531"/>
        <v>0</v>
      </c>
      <c r="O1864" s="321">
        <v>0</v>
      </c>
      <c r="P1864" s="104">
        <f t="shared" si="532"/>
        <v>0</v>
      </c>
      <c r="Q1864" s="321">
        <v>0</v>
      </c>
      <c r="R1864" s="104">
        <f t="shared" si="533"/>
        <v>0</v>
      </c>
      <c r="S1864" s="321">
        <v>0</v>
      </c>
      <c r="T1864" s="104">
        <f t="shared" si="534"/>
        <v>0</v>
      </c>
      <c r="U1864" s="321">
        <v>0</v>
      </c>
      <c r="V1864" s="104">
        <f t="shared" si="535"/>
        <v>0</v>
      </c>
      <c r="W1864" s="321">
        <v>0</v>
      </c>
      <c r="X1864" s="104">
        <f t="shared" si="536"/>
        <v>0</v>
      </c>
      <c r="Y1864" s="321">
        <v>0</v>
      </c>
      <c r="Z1864" s="104">
        <f t="shared" si="537"/>
        <v>0</v>
      </c>
      <c r="AA1864" s="321">
        <v>0</v>
      </c>
      <c r="AB1864" s="104">
        <f t="shared" si="538"/>
        <v>0</v>
      </c>
      <c r="AC1864" s="99">
        <f t="shared" si="525"/>
        <v>0</v>
      </c>
      <c r="AD1864" s="104">
        <f t="shared" si="527"/>
        <v>0</v>
      </c>
    </row>
    <row r="1865" spans="1:30" x14ac:dyDescent="0.2">
      <c r="A1865" s="101">
        <v>40579</v>
      </c>
      <c r="B1865" s="320" t="s">
        <v>211</v>
      </c>
      <c r="C1865" s="321">
        <v>0</v>
      </c>
      <c r="D1865" s="104">
        <f t="shared" si="526"/>
        <v>0</v>
      </c>
      <c r="E1865" s="321">
        <v>0</v>
      </c>
      <c r="F1865" s="104">
        <f t="shared" si="526"/>
        <v>0</v>
      </c>
      <c r="G1865" s="321">
        <v>0</v>
      </c>
      <c r="H1865" s="104">
        <f t="shared" si="528"/>
        <v>0</v>
      </c>
      <c r="I1865" s="321">
        <v>0</v>
      </c>
      <c r="J1865" s="104">
        <f t="shared" si="529"/>
        <v>0</v>
      </c>
      <c r="K1865" s="321">
        <v>0</v>
      </c>
      <c r="L1865" s="104">
        <f t="shared" si="530"/>
        <v>0</v>
      </c>
      <c r="M1865" s="321">
        <v>0</v>
      </c>
      <c r="N1865" s="104">
        <f t="shared" si="531"/>
        <v>0</v>
      </c>
      <c r="O1865" s="321">
        <v>0</v>
      </c>
      <c r="P1865" s="104">
        <f t="shared" si="532"/>
        <v>0</v>
      </c>
      <c r="Q1865" s="321">
        <v>0</v>
      </c>
      <c r="R1865" s="104">
        <f t="shared" si="533"/>
        <v>0</v>
      </c>
      <c r="S1865" s="321">
        <v>0</v>
      </c>
      <c r="T1865" s="104">
        <f t="shared" si="534"/>
        <v>0</v>
      </c>
      <c r="U1865" s="321">
        <v>0</v>
      </c>
      <c r="V1865" s="104">
        <f t="shared" si="535"/>
        <v>0</v>
      </c>
      <c r="W1865" s="321">
        <v>0</v>
      </c>
      <c r="X1865" s="104">
        <f t="shared" si="536"/>
        <v>0</v>
      </c>
      <c r="Y1865" s="321">
        <v>0</v>
      </c>
      <c r="Z1865" s="104">
        <f t="shared" si="537"/>
        <v>0</v>
      </c>
      <c r="AA1865" s="321">
        <v>0</v>
      </c>
      <c r="AB1865" s="104">
        <f t="shared" si="538"/>
        <v>0</v>
      </c>
      <c r="AC1865" s="99">
        <f t="shared" si="525"/>
        <v>0</v>
      </c>
      <c r="AD1865" s="104">
        <f t="shared" si="527"/>
        <v>0</v>
      </c>
    </row>
    <row r="1866" spans="1:30" x14ac:dyDescent="0.2">
      <c r="A1866" s="101">
        <v>40580</v>
      </c>
      <c r="B1866" s="320" t="s">
        <v>212</v>
      </c>
      <c r="C1866" s="321">
        <v>0</v>
      </c>
      <c r="D1866" s="104">
        <f t="shared" si="526"/>
        <v>0</v>
      </c>
      <c r="E1866" s="321">
        <v>0</v>
      </c>
      <c r="F1866" s="104">
        <f t="shared" si="526"/>
        <v>0</v>
      </c>
      <c r="G1866" s="321">
        <v>0</v>
      </c>
      <c r="H1866" s="104">
        <f t="shared" si="528"/>
        <v>0</v>
      </c>
      <c r="I1866" s="321">
        <v>0</v>
      </c>
      <c r="J1866" s="104">
        <f t="shared" si="529"/>
        <v>0</v>
      </c>
      <c r="K1866" s="321">
        <v>0</v>
      </c>
      <c r="L1866" s="104">
        <f t="shared" si="530"/>
        <v>0</v>
      </c>
      <c r="M1866" s="321">
        <v>0</v>
      </c>
      <c r="N1866" s="104">
        <f t="shared" si="531"/>
        <v>0</v>
      </c>
      <c r="O1866" s="321">
        <v>0</v>
      </c>
      <c r="P1866" s="104">
        <f t="shared" si="532"/>
        <v>0</v>
      </c>
      <c r="Q1866" s="321">
        <v>0</v>
      </c>
      <c r="R1866" s="104">
        <f t="shared" si="533"/>
        <v>0</v>
      </c>
      <c r="S1866" s="321">
        <v>0</v>
      </c>
      <c r="T1866" s="104">
        <f t="shared" si="534"/>
        <v>0</v>
      </c>
      <c r="U1866" s="321">
        <v>0</v>
      </c>
      <c r="V1866" s="104">
        <f t="shared" si="535"/>
        <v>0</v>
      </c>
      <c r="W1866" s="321">
        <v>0</v>
      </c>
      <c r="X1866" s="104">
        <f t="shared" si="536"/>
        <v>0</v>
      </c>
      <c r="Y1866" s="321">
        <v>0</v>
      </c>
      <c r="Z1866" s="104">
        <f t="shared" si="537"/>
        <v>0</v>
      </c>
      <c r="AA1866" s="321">
        <v>0</v>
      </c>
      <c r="AB1866" s="104">
        <f t="shared" si="538"/>
        <v>0</v>
      </c>
      <c r="AC1866" s="99">
        <f t="shared" si="525"/>
        <v>0</v>
      </c>
      <c r="AD1866" s="104">
        <f t="shared" si="527"/>
        <v>0</v>
      </c>
    </row>
    <row r="1867" spans="1:30" x14ac:dyDescent="0.2">
      <c r="A1867" s="101">
        <v>40581</v>
      </c>
      <c r="B1867" s="320" t="s">
        <v>213</v>
      </c>
      <c r="C1867" s="321">
        <v>0</v>
      </c>
      <c r="D1867" s="104">
        <f t="shared" si="526"/>
        <v>0</v>
      </c>
      <c r="E1867" s="321">
        <v>0</v>
      </c>
      <c r="F1867" s="104">
        <f t="shared" si="526"/>
        <v>0</v>
      </c>
      <c r="G1867" s="321">
        <v>0</v>
      </c>
      <c r="H1867" s="104">
        <f t="shared" si="528"/>
        <v>0</v>
      </c>
      <c r="I1867" s="321">
        <v>0</v>
      </c>
      <c r="J1867" s="104">
        <f t="shared" si="529"/>
        <v>0</v>
      </c>
      <c r="K1867" s="321">
        <v>0</v>
      </c>
      <c r="L1867" s="104">
        <f t="shared" si="530"/>
        <v>0</v>
      </c>
      <c r="M1867" s="321">
        <v>0</v>
      </c>
      <c r="N1867" s="104">
        <f t="shared" si="531"/>
        <v>0</v>
      </c>
      <c r="O1867" s="321">
        <v>0</v>
      </c>
      <c r="P1867" s="104">
        <f t="shared" si="532"/>
        <v>0</v>
      </c>
      <c r="Q1867" s="321">
        <v>0</v>
      </c>
      <c r="R1867" s="104">
        <f t="shared" si="533"/>
        <v>0</v>
      </c>
      <c r="S1867" s="321">
        <v>0</v>
      </c>
      <c r="T1867" s="104">
        <f t="shared" si="534"/>
        <v>0</v>
      </c>
      <c r="U1867" s="321">
        <v>0</v>
      </c>
      <c r="V1867" s="104">
        <f t="shared" si="535"/>
        <v>0</v>
      </c>
      <c r="W1867" s="321">
        <v>0</v>
      </c>
      <c r="X1867" s="104">
        <f t="shared" si="536"/>
        <v>0</v>
      </c>
      <c r="Y1867" s="321">
        <v>0</v>
      </c>
      <c r="Z1867" s="104">
        <f t="shared" si="537"/>
        <v>0</v>
      </c>
      <c r="AA1867" s="321">
        <v>0</v>
      </c>
      <c r="AB1867" s="104">
        <f t="shared" si="538"/>
        <v>0</v>
      </c>
      <c r="AC1867" s="99">
        <f t="shared" si="525"/>
        <v>0</v>
      </c>
      <c r="AD1867" s="104">
        <f t="shared" si="527"/>
        <v>0</v>
      </c>
    </row>
    <row r="1868" spans="1:30" x14ac:dyDescent="0.2">
      <c r="A1868" s="101">
        <v>40582</v>
      </c>
      <c r="B1868" s="320" t="s">
        <v>214</v>
      </c>
      <c r="C1868" s="321">
        <v>0</v>
      </c>
      <c r="D1868" s="104">
        <f t="shared" si="526"/>
        <v>0</v>
      </c>
      <c r="E1868" s="321">
        <v>0</v>
      </c>
      <c r="F1868" s="104">
        <f t="shared" si="526"/>
        <v>0</v>
      </c>
      <c r="G1868" s="321">
        <v>0</v>
      </c>
      <c r="H1868" s="104">
        <f t="shared" si="528"/>
        <v>0</v>
      </c>
      <c r="I1868" s="321">
        <v>0</v>
      </c>
      <c r="J1868" s="104">
        <f t="shared" si="529"/>
        <v>0</v>
      </c>
      <c r="K1868" s="321">
        <v>0</v>
      </c>
      <c r="L1868" s="104">
        <f t="shared" si="530"/>
        <v>0</v>
      </c>
      <c r="M1868" s="321">
        <v>0</v>
      </c>
      <c r="N1868" s="104">
        <f t="shared" si="531"/>
        <v>0</v>
      </c>
      <c r="O1868" s="321">
        <v>0</v>
      </c>
      <c r="P1868" s="104">
        <f t="shared" si="532"/>
        <v>0</v>
      </c>
      <c r="Q1868" s="321">
        <v>0</v>
      </c>
      <c r="R1868" s="104">
        <f t="shared" si="533"/>
        <v>0</v>
      </c>
      <c r="S1868" s="321">
        <v>0</v>
      </c>
      <c r="T1868" s="104">
        <f t="shared" si="534"/>
        <v>0</v>
      </c>
      <c r="U1868" s="321">
        <v>0</v>
      </c>
      <c r="V1868" s="104">
        <f t="shared" si="535"/>
        <v>0</v>
      </c>
      <c r="W1868" s="321">
        <v>0</v>
      </c>
      <c r="X1868" s="104">
        <f t="shared" si="536"/>
        <v>0</v>
      </c>
      <c r="Y1868" s="321">
        <v>0</v>
      </c>
      <c r="Z1868" s="104">
        <f t="shared" si="537"/>
        <v>0</v>
      </c>
      <c r="AA1868" s="321">
        <v>0</v>
      </c>
      <c r="AB1868" s="104">
        <f t="shared" si="538"/>
        <v>0</v>
      </c>
      <c r="AC1868" s="99">
        <f t="shared" si="525"/>
        <v>0</v>
      </c>
      <c r="AD1868" s="104">
        <f t="shared" si="527"/>
        <v>0</v>
      </c>
    </row>
    <row r="1869" spans="1:30" x14ac:dyDescent="0.2">
      <c r="A1869" s="101">
        <v>40583</v>
      </c>
      <c r="B1869" s="320" t="s">
        <v>215</v>
      </c>
      <c r="C1869" s="321">
        <v>0</v>
      </c>
      <c r="D1869" s="104">
        <f t="shared" si="526"/>
        <v>0</v>
      </c>
      <c r="E1869" s="321">
        <v>0</v>
      </c>
      <c r="F1869" s="104">
        <f t="shared" si="526"/>
        <v>0</v>
      </c>
      <c r="G1869" s="321">
        <v>0</v>
      </c>
      <c r="H1869" s="104">
        <f t="shared" si="528"/>
        <v>0</v>
      </c>
      <c r="I1869" s="321">
        <v>0</v>
      </c>
      <c r="J1869" s="104">
        <f t="shared" si="529"/>
        <v>0</v>
      </c>
      <c r="K1869" s="321">
        <v>0</v>
      </c>
      <c r="L1869" s="104">
        <f t="shared" si="530"/>
        <v>0</v>
      </c>
      <c r="M1869" s="321">
        <v>0</v>
      </c>
      <c r="N1869" s="104">
        <f t="shared" si="531"/>
        <v>0</v>
      </c>
      <c r="O1869" s="321">
        <v>0</v>
      </c>
      <c r="P1869" s="104">
        <f t="shared" si="532"/>
        <v>0</v>
      </c>
      <c r="Q1869" s="321">
        <v>0</v>
      </c>
      <c r="R1869" s="104">
        <f t="shared" si="533"/>
        <v>0</v>
      </c>
      <c r="S1869" s="321">
        <v>0</v>
      </c>
      <c r="T1869" s="104">
        <f t="shared" si="534"/>
        <v>0</v>
      </c>
      <c r="U1869" s="321">
        <v>0</v>
      </c>
      <c r="V1869" s="104">
        <f t="shared" si="535"/>
        <v>0</v>
      </c>
      <c r="W1869" s="321">
        <v>0</v>
      </c>
      <c r="X1869" s="104">
        <f t="shared" si="536"/>
        <v>0</v>
      </c>
      <c r="Y1869" s="321">
        <v>0</v>
      </c>
      <c r="Z1869" s="104">
        <f t="shared" si="537"/>
        <v>0</v>
      </c>
      <c r="AA1869" s="321">
        <v>0</v>
      </c>
      <c r="AB1869" s="104">
        <f t="shared" si="538"/>
        <v>0</v>
      </c>
      <c r="AC1869" s="99">
        <f t="shared" si="525"/>
        <v>0</v>
      </c>
      <c r="AD1869" s="104">
        <f t="shared" si="527"/>
        <v>0</v>
      </c>
    </row>
    <row r="1870" spans="1:30" x14ac:dyDescent="0.2">
      <c r="A1870" s="101">
        <v>40584</v>
      </c>
      <c r="B1870" s="320" t="s">
        <v>216</v>
      </c>
      <c r="C1870" s="321">
        <v>0</v>
      </c>
      <c r="D1870" s="104">
        <f t="shared" si="526"/>
        <v>0</v>
      </c>
      <c r="E1870" s="321">
        <v>0</v>
      </c>
      <c r="F1870" s="104">
        <f t="shared" si="526"/>
        <v>0</v>
      </c>
      <c r="G1870" s="321">
        <v>0</v>
      </c>
      <c r="H1870" s="104">
        <f t="shared" si="528"/>
        <v>0</v>
      </c>
      <c r="I1870" s="321">
        <v>0</v>
      </c>
      <c r="J1870" s="104">
        <f t="shared" si="529"/>
        <v>0</v>
      </c>
      <c r="K1870" s="321">
        <v>0</v>
      </c>
      <c r="L1870" s="104">
        <f t="shared" si="530"/>
        <v>0</v>
      </c>
      <c r="M1870" s="321">
        <v>0</v>
      </c>
      <c r="N1870" s="104">
        <f t="shared" si="531"/>
        <v>0</v>
      </c>
      <c r="O1870" s="321">
        <v>0</v>
      </c>
      <c r="P1870" s="104">
        <f t="shared" si="532"/>
        <v>0</v>
      </c>
      <c r="Q1870" s="321">
        <v>0</v>
      </c>
      <c r="R1870" s="104">
        <f t="shared" si="533"/>
        <v>0</v>
      </c>
      <c r="S1870" s="321">
        <v>0</v>
      </c>
      <c r="T1870" s="104">
        <f t="shared" si="534"/>
        <v>0</v>
      </c>
      <c r="U1870" s="321">
        <v>0</v>
      </c>
      <c r="V1870" s="104">
        <f t="shared" si="535"/>
        <v>0</v>
      </c>
      <c r="W1870" s="321">
        <v>0</v>
      </c>
      <c r="X1870" s="104">
        <f t="shared" si="536"/>
        <v>0</v>
      </c>
      <c r="Y1870" s="321">
        <v>0</v>
      </c>
      <c r="Z1870" s="104">
        <f t="shared" si="537"/>
        <v>0</v>
      </c>
      <c r="AA1870" s="321">
        <v>0</v>
      </c>
      <c r="AB1870" s="104">
        <f t="shared" si="538"/>
        <v>0</v>
      </c>
      <c r="AC1870" s="99">
        <f t="shared" si="525"/>
        <v>0</v>
      </c>
      <c r="AD1870" s="104">
        <f t="shared" si="527"/>
        <v>0</v>
      </c>
    </row>
    <row r="1871" spans="1:30" x14ac:dyDescent="0.2">
      <c r="A1871" s="101">
        <v>40585</v>
      </c>
      <c r="B1871" s="320" t="s">
        <v>217</v>
      </c>
      <c r="C1871" s="321">
        <v>0</v>
      </c>
      <c r="D1871" s="104">
        <f t="shared" si="526"/>
        <v>0</v>
      </c>
      <c r="E1871" s="321">
        <v>0</v>
      </c>
      <c r="F1871" s="104">
        <f t="shared" si="526"/>
        <v>0</v>
      </c>
      <c r="G1871" s="321">
        <v>0</v>
      </c>
      <c r="H1871" s="104">
        <f t="shared" si="528"/>
        <v>0</v>
      </c>
      <c r="I1871" s="321">
        <v>0</v>
      </c>
      <c r="J1871" s="104">
        <f t="shared" si="529"/>
        <v>0</v>
      </c>
      <c r="K1871" s="321">
        <v>0</v>
      </c>
      <c r="L1871" s="104">
        <f t="shared" si="530"/>
        <v>0</v>
      </c>
      <c r="M1871" s="321">
        <v>0</v>
      </c>
      <c r="N1871" s="104">
        <f t="shared" si="531"/>
        <v>0</v>
      </c>
      <c r="O1871" s="321">
        <v>0</v>
      </c>
      <c r="P1871" s="104">
        <f t="shared" si="532"/>
        <v>0</v>
      </c>
      <c r="Q1871" s="321">
        <v>0</v>
      </c>
      <c r="R1871" s="104">
        <f t="shared" si="533"/>
        <v>0</v>
      </c>
      <c r="S1871" s="321">
        <v>0</v>
      </c>
      <c r="T1871" s="104">
        <f t="shared" si="534"/>
        <v>0</v>
      </c>
      <c r="U1871" s="321">
        <v>0</v>
      </c>
      <c r="V1871" s="104">
        <f t="shared" si="535"/>
        <v>0</v>
      </c>
      <c r="W1871" s="321">
        <v>0</v>
      </c>
      <c r="X1871" s="104">
        <f t="shared" si="536"/>
        <v>0</v>
      </c>
      <c r="Y1871" s="321">
        <v>0</v>
      </c>
      <c r="Z1871" s="104">
        <f t="shared" si="537"/>
        <v>0</v>
      </c>
      <c r="AA1871" s="321">
        <v>0</v>
      </c>
      <c r="AB1871" s="104">
        <f t="shared" si="538"/>
        <v>0</v>
      </c>
      <c r="AC1871" s="99">
        <f t="shared" si="525"/>
        <v>0</v>
      </c>
      <c r="AD1871" s="104">
        <f t="shared" si="527"/>
        <v>0</v>
      </c>
    </row>
    <row r="1872" spans="1:30" x14ac:dyDescent="0.2">
      <c r="A1872" s="101">
        <v>40586</v>
      </c>
      <c r="B1872" s="320" t="s">
        <v>218</v>
      </c>
      <c r="C1872" s="321">
        <v>0</v>
      </c>
      <c r="D1872" s="104">
        <f t="shared" si="526"/>
        <v>0</v>
      </c>
      <c r="E1872" s="321">
        <v>0</v>
      </c>
      <c r="F1872" s="104">
        <f t="shared" si="526"/>
        <v>0</v>
      </c>
      <c r="G1872" s="321">
        <v>0</v>
      </c>
      <c r="H1872" s="104">
        <f t="shared" si="528"/>
        <v>0</v>
      </c>
      <c r="I1872" s="321">
        <v>0</v>
      </c>
      <c r="J1872" s="104">
        <f t="shared" si="529"/>
        <v>0</v>
      </c>
      <c r="K1872" s="321">
        <v>0</v>
      </c>
      <c r="L1872" s="104">
        <f t="shared" si="530"/>
        <v>0</v>
      </c>
      <c r="M1872" s="321">
        <v>0</v>
      </c>
      <c r="N1872" s="104">
        <f t="shared" si="531"/>
        <v>0</v>
      </c>
      <c r="O1872" s="321">
        <v>0</v>
      </c>
      <c r="P1872" s="104">
        <f t="shared" si="532"/>
        <v>0</v>
      </c>
      <c r="Q1872" s="321">
        <v>0</v>
      </c>
      <c r="R1872" s="104">
        <f t="shared" si="533"/>
        <v>0</v>
      </c>
      <c r="S1872" s="321">
        <v>0</v>
      </c>
      <c r="T1872" s="104">
        <f t="shared" si="534"/>
        <v>0</v>
      </c>
      <c r="U1872" s="321">
        <v>0</v>
      </c>
      <c r="V1872" s="104">
        <f t="shared" si="535"/>
        <v>0</v>
      </c>
      <c r="W1872" s="321">
        <v>0</v>
      </c>
      <c r="X1872" s="104">
        <f t="shared" si="536"/>
        <v>0</v>
      </c>
      <c r="Y1872" s="321">
        <v>0</v>
      </c>
      <c r="Z1872" s="104">
        <f t="shared" si="537"/>
        <v>0</v>
      </c>
      <c r="AA1872" s="321">
        <v>0</v>
      </c>
      <c r="AB1872" s="104">
        <f t="shared" si="538"/>
        <v>0</v>
      </c>
      <c r="AC1872" s="99">
        <f t="shared" si="525"/>
        <v>0</v>
      </c>
      <c r="AD1872" s="104">
        <f t="shared" si="527"/>
        <v>0</v>
      </c>
    </row>
    <row r="1873" spans="1:30" x14ac:dyDescent="0.2">
      <c r="A1873" s="101">
        <v>40587</v>
      </c>
      <c r="B1873" s="320" t="s">
        <v>219</v>
      </c>
      <c r="C1873" s="321">
        <v>0</v>
      </c>
      <c r="D1873" s="104">
        <f t="shared" si="526"/>
        <v>0</v>
      </c>
      <c r="E1873" s="321">
        <v>0</v>
      </c>
      <c r="F1873" s="104">
        <f t="shared" si="526"/>
        <v>0</v>
      </c>
      <c r="G1873" s="321">
        <v>0</v>
      </c>
      <c r="H1873" s="104">
        <f t="shared" si="528"/>
        <v>0</v>
      </c>
      <c r="I1873" s="321">
        <v>0</v>
      </c>
      <c r="J1873" s="104">
        <f t="shared" si="529"/>
        <v>0</v>
      </c>
      <c r="K1873" s="321">
        <v>0</v>
      </c>
      <c r="L1873" s="104">
        <f t="shared" si="530"/>
        <v>0</v>
      </c>
      <c r="M1873" s="321">
        <v>0</v>
      </c>
      <c r="N1873" s="104">
        <f t="shared" si="531"/>
        <v>0</v>
      </c>
      <c r="O1873" s="321">
        <v>0</v>
      </c>
      <c r="P1873" s="104">
        <f t="shared" si="532"/>
        <v>0</v>
      </c>
      <c r="Q1873" s="321">
        <v>0</v>
      </c>
      <c r="R1873" s="104">
        <f t="shared" si="533"/>
        <v>0</v>
      </c>
      <c r="S1873" s="321">
        <v>0</v>
      </c>
      <c r="T1873" s="104">
        <f t="shared" si="534"/>
        <v>0</v>
      </c>
      <c r="U1873" s="321">
        <v>0</v>
      </c>
      <c r="V1873" s="104">
        <f t="shared" si="535"/>
        <v>0</v>
      </c>
      <c r="W1873" s="321">
        <v>0.377</v>
      </c>
      <c r="X1873" s="104">
        <f t="shared" si="536"/>
        <v>1.156970517199579</v>
      </c>
      <c r="Y1873" s="321">
        <v>0</v>
      </c>
      <c r="Z1873" s="104">
        <f t="shared" si="537"/>
        <v>0</v>
      </c>
      <c r="AA1873" s="321">
        <v>0</v>
      </c>
      <c r="AB1873" s="104">
        <f t="shared" si="538"/>
        <v>0</v>
      </c>
      <c r="AC1873" s="99">
        <f t="shared" si="525"/>
        <v>0.377</v>
      </c>
      <c r="AD1873" s="104">
        <f t="shared" si="527"/>
        <v>1.156970517199579</v>
      </c>
    </row>
    <row r="1874" spans="1:30" x14ac:dyDescent="0.2">
      <c r="A1874" s="101">
        <v>40588</v>
      </c>
      <c r="B1874" s="320" t="s">
        <v>220</v>
      </c>
      <c r="C1874" s="321">
        <v>0</v>
      </c>
      <c r="D1874" s="104">
        <f t="shared" si="526"/>
        <v>0</v>
      </c>
      <c r="E1874" s="321">
        <v>0</v>
      </c>
      <c r="F1874" s="104">
        <f t="shared" si="526"/>
        <v>0</v>
      </c>
      <c r="G1874" s="321">
        <v>0</v>
      </c>
      <c r="H1874" s="104">
        <f t="shared" si="528"/>
        <v>0</v>
      </c>
      <c r="I1874" s="321">
        <v>0</v>
      </c>
      <c r="J1874" s="104">
        <f t="shared" si="529"/>
        <v>0</v>
      </c>
      <c r="K1874" s="321">
        <v>0</v>
      </c>
      <c r="L1874" s="104">
        <f t="shared" si="530"/>
        <v>0</v>
      </c>
      <c r="M1874" s="321">
        <v>0</v>
      </c>
      <c r="N1874" s="104">
        <f t="shared" si="531"/>
        <v>0</v>
      </c>
      <c r="O1874" s="321">
        <v>0</v>
      </c>
      <c r="P1874" s="104">
        <f t="shared" si="532"/>
        <v>0</v>
      </c>
      <c r="Q1874" s="321">
        <v>0</v>
      </c>
      <c r="R1874" s="104">
        <f t="shared" si="533"/>
        <v>0</v>
      </c>
      <c r="S1874" s="321">
        <v>0</v>
      </c>
      <c r="T1874" s="104">
        <f t="shared" si="534"/>
        <v>0</v>
      </c>
      <c r="U1874" s="321">
        <v>0</v>
      </c>
      <c r="V1874" s="104">
        <f t="shared" si="535"/>
        <v>0</v>
      </c>
      <c r="W1874" s="321">
        <v>0</v>
      </c>
      <c r="X1874" s="104">
        <f t="shared" si="536"/>
        <v>0</v>
      </c>
      <c r="Y1874" s="321">
        <v>1E-3</v>
      </c>
      <c r="Z1874" s="104">
        <f t="shared" si="537"/>
        <v>3.0688873135267347E-3</v>
      </c>
      <c r="AA1874" s="321">
        <v>0</v>
      </c>
      <c r="AB1874" s="104">
        <f t="shared" si="538"/>
        <v>0</v>
      </c>
      <c r="AC1874" s="99">
        <f t="shared" si="525"/>
        <v>1E-3</v>
      </c>
      <c r="AD1874" s="104">
        <f t="shared" si="527"/>
        <v>3.0688873135267347E-3</v>
      </c>
    </row>
    <row r="1875" spans="1:30" x14ac:dyDescent="0.2">
      <c r="A1875" s="101">
        <v>40589</v>
      </c>
      <c r="B1875" s="320" t="s">
        <v>221</v>
      </c>
      <c r="C1875" s="321">
        <v>0</v>
      </c>
      <c r="D1875" s="104">
        <f t="shared" si="526"/>
        <v>0</v>
      </c>
      <c r="E1875" s="321">
        <v>0</v>
      </c>
      <c r="F1875" s="104">
        <f t="shared" si="526"/>
        <v>0</v>
      </c>
      <c r="G1875" s="321">
        <v>0</v>
      </c>
      <c r="H1875" s="104">
        <f t="shared" si="528"/>
        <v>0</v>
      </c>
      <c r="I1875" s="321">
        <v>0</v>
      </c>
      <c r="J1875" s="104">
        <f t="shared" si="529"/>
        <v>0</v>
      </c>
      <c r="K1875" s="321">
        <v>0</v>
      </c>
      <c r="L1875" s="104">
        <f t="shared" si="530"/>
        <v>0</v>
      </c>
      <c r="M1875" s="321">
        <v>0</v>
      </c>
      <c r="N1875" s="104">
        <f t="shared" si="531"/>
        <v>0</v>
      </c>
      <c r="O1875" s="321">
        <v>0</v>
      </c>
      <c r="P1875" s="104">
        <f t="shared" si="532"/>
        <v>0</v>
      </c>
      <c r="Q1875" s="321">
        <v>0</v>
      </c>
      <c r="R1875" s="104">
        <f t="shared" si="533"/>
        <v>0</v>
      </c>
      <c r="S1875" s="321">
        <v>0</v>
      </c>
      <c r="T1875" s="104">
        <f t="shared" si="534"/>
        <v>0</v>
      </c>
      <c r="U1875" s="321">
        <v>0</v>
      </c>
      <c r="V1875" s="104">
        <f t="shared" si="535"/>
        <v>0</v>
      </c>
      <c r="W1875" s="321">
        <v>0</v>
      </c>
      <c r="X1875" s="104">
        <f t="shared" si="536"/>
        <v>0</v>
      </c>
      <c r="Y1875" s="321">
        <v>0</v>
      </c>
      <c r="Z1875" s="104">
        <f t="shared" si="537"/>
        <v>0</v>
      </c>
      <c r="AA1875" s="321">
        <v>0</v>
      </c>
      <c r="AB1875" s="104">
        <f t="shared" si="538"/>
        <v>0</v>
      </c>
      <c r="AC1875" s="99">
        <f t="shared" si="525"/>
        <v>0</v>
      </c>
      <c r="AD1875" s="104">
        <f t="shared" si="527"/>
        <v>0</v>
      </c>
    </row>
    <row r="1876" spans="1:30" x14ac:dyDescent="0.2">
      <c r="A1876" s="101">
        <v>40590</v>
      </c>
      <c r="B1876" s="320" t="s">
        <v>222</v>
      </c>
      <c r="C1876" s="321">
        <v>0</v>
      </c>
      <c r="D1876" s="104">
        <f t="shared" si="526"/>
        <v>0</v>
      </c>
      <c r="E1876" s="321">
        <v>0</v>
      </c>
      <c r="F1876" s="104">
        <f t="shared" si="526"/>
        <v>0</v>
      </c>
      <c r="G1876" s="321">
        <v>0</v>
      </c>
      <c r="H1876" s="104">
        <f t="shared" si="528"/>
        <v>0</v>
      </c>
      <c r="I1876" s="321">
        <v>0</v>
      </c>
      <c r="J1876" s="104">
        <f t="shared" si="529"/>
        <v>0</v>
      </c>
      <c r="K1876" s="321">
        <v>0</v>
      </c>
      <c r="L1876" s="104">
        <f t="shared" si="530"/>
        <v>0</v>
      </c>
      <c r="M1876" s="321">
        <v>0</v>
      </c>
      <c r="N1876" s="104">
        <f t="shared" si="531"/>
        <v>0</v>
      </c>
      <c r="O1876" s="321">
        <v>0</v>
      </c>
      <c r="P1876" s="104">
        <f t="shared" si="532"/>
        <v>0</v>
      </c>
      <c r="Q1876" s="321">
        <v>0</v>
      </c>
      <c r="R1876" s="104">
        <f t="shared" si="533"/>
        <v>0</v>
      </c>
      <c r="S1876" s="321">
        <v>0</v>
      </c>
      <c r="T1876" s="104">
        <f t="shared" si="534"/>
        <v>0</v>
      </c>
      <c r="U1876" s="321">
        <v>0</v>
      </c>
      <c r="V1876" s="104">
        <f t="shared" si="535"/>
        <v>0</v>
      </c>
      <c r="W1876" s="321">
        <v>0</v>
      </c>
      <c r="X1876" s="104">
        <f t="shared" si="536"/>
        <v>0</v>
      </c>
      <c r="Y1876" s="321">
        <v>0</v>
      </c>
      <c r="Z1876" s="104">
        <f t="shared" si="537"/>
        <v>0</v>
      </c>
      <c r="AA1876" s="321">
        <v>0</v>
      </c>
      <c r="AB1876" s="104">
        <f t="shared" si="538"/>
        <v>0</v>
      </c>
      <c r="AC1876" s="99">
        <f t="shared" si="525"/>
        <v>0</v>
      </c>
      <c r="AD1876" s="104">
        <f t="shared" si="527"/>
        <v>0</v>
      </c>
    </row>
    <row r="1877" spans="1:30" x14ac:dyDescent="0.2">
      <c r="A1877" s="101">
        <v>40591</v>
      </c>
      <c r="B1877" s="320" t="s">
        <v>223</v>
      </c>
      <c r="C1877" s="321">
        <v>0</v>
      </c>
      <c r="D1877" s="104">
        <f t="shared" si="526"/>
        <v>0</v>
      </c>
      <c r="E1877" s="321">
        <v>0</v>
      </c>
      <c r="F1877" s="104">
        <f t="shared" si="526"/>
        <v>0</v>
      </c>
      <c r="G1877" s="321">
        <v>0</v>
      </c>
      <c r="H1877" s="104">
        <f t="shared" si="528"/>
        <v>0</v>
      </c>
      <c r="I1877" s="321">
        <v>0</v>
      </c>
      <c r="J1877" s="104">
        <f t="shared" si="529"/>
        <v>0</v>
      </c>
      <c r="K1877" s="321">
        <v>0</v>
      </c>
      <c r="L1877" s="104">
        <f t="shared" si="530"/>
        <v>0</v>
      </c>
      <c r="M1877" s="321">
        <v>0</v>
      </c>
      <c r="N1877" s="104">
        <f t="shared" si="531"/>
        <v>0</v>
      </c>
      <c r="O1877" s="321">
        <v>0</v>
      </c>
      <c r="P1877" s="104">
        <f t="shared" si="532"/>
        <v>0</v>
      </c>
      <c r="Q1877" s="321">
        <v>0</v>
      </c>
      <c r="R1877" s="104">
        <f t="shared" si="533"/>
        <v>0</v>
      </c>
      <c r="S1877" s="321">
        <v>0</v>
      </c>
      <c r="T1877" s="104">
        <f t="shared" si="534"/>
        <v>0</v>
      </c>
      <c r="U1877" s="321">
        <v>0</v>
      </c>
      <c r="V1877" s="104">
        <f t="shared" si="535"/>
        <v>0</v>
      </c>
      <c r="W1877" s="321">
        <v>0</v>
      </c>
      <c r="X1877" s="104">
        <f t="shared" si="536"/>
        <v>0</v>
      </c>
      <c r="Y1877" s="321">
        <v>5.0000000000000001E-3</v>
      </c>
      <c r="Z1877" s="104">
        <f t="shared" si="537"/>
        <v>1.5344436567633672E-2</v>
      </c>
      <c r="AA1877" s="321">
        <v>0</v>
      </c>
      <c r="AB1877" s="104">
        <f t="shared" si="538"/>
        <v>0</v>
      </c>
      <c r="AC1877" s="99">
        <f t="shared" si="525"/>
        <v>5.0000000000000001E-3</v>
      </c>
      <c r="AD1877" s="104">
        <f t="shared" si="527"/>
        <v>1.5344436567633672E-2</v>
      </c>
    </row>
    <row r="1878" spans="1:30" x14ac:dyDescent="0.2">
      <c r="A1878" s="101">
        <v>40592</v>
      </c>
      <c r="B1878" s="320" t="s">
        <v>224</v>
      </c>
      <c r="C1878" s="321">
        <v>0</v>
      </c>
      <c r="D1878" s="104">
        <f t="shared" si="526"/>
        <v>0</v>
      </c>
      <c r="E1878" s="321">
        <v>0</v>
      </c>
      <c r="F1878" s="104">
        <f t="shared" si="526"/>
        <v>0</v>
      </c>
      <c r="G1878" s="321">
        <v>0.17799999999999999</v>
      </c>
      <c r="H1878" s="104">
        <f t="shared" si="528"/>
        <v>0.54626194180775878</v>
      </c>
      <c r="I1878" s="321">
        <v>0</v>
      </c>
      <c r="J1878" s="104">
        <f t="shared" si="529"/>
        <v>0</v>
      </c>
      <c r="K1878" s="321">
        <v>0</v>
      </c>
      <c r="L1878" s="104">
        <f t="shared" si="530"/>
        <v>0</v>
      </c>
      <c r="M1878" s="321">
        <v>0</v>
      </c>
      <c r="N1878" s="104">
        <f t="shared" si="531"/>
        <v>0</v>
      </c>
      <c r="O1878" s="321">
        <v>0</v>
      </c>
      <c r="P1878" s="104">
        <f t="shared" si="532"/>
        <v>0</v>
      </c>
      <c r="Q1878" s="321">
        <v>0</v>
      </c>
      <c r="R1878" s="104">
        <f t="shared" si="533"/>
        <v>0</v>
      </c>
      <c r="S1878" s="321">
        <v>0</v>
      </c>
      <c r="T1878" s="104">
        <f t="shared" si="534"/>
        <v>0</v>
      </c>
      <c r="U1878" s="321">
        <v>0</v>
      </c>
      <c r="V1878" s="104">
        <f t="shared" si="535"/>
        <v>0</v>
      </c>
      <c r="W1878" s="321">
        <v>0.14699999999999999</v>
      </c>
      <c r="X1878" s="104">
        <f t="shared" si="536"/>
        <v>0.45112643508842998</v>
      </c>
      <c r="Y1878" s="321">
        <v>0.29799999999999999</v>
      </c>
      <c r="Z1878" s="104">
        <f t="shared" si="537"/>
        <v>0.91452841943096697</v>
      </c>
      <c r="AA1878" s="321">
        <v>0</v>
      </c>
      <c r="AB1878" s="104">
        <f t="shared" si="538"/>
        <v>0</v>
      </c>
      <c r="AC1878" s="99">
        <f t="shared" si="525"/>
        <v>0.623</v>
      </c>
      <c r="AD1878" s="104">
        <f t="shared" si="527"/>
        <v>1.9119167963271557</v>
      </c>
    </row>
    <row r="1879" spans="1:30" x14ac:dyDescent="0.2">
      <c r="A1879" s="101">
        <v>40593</v>
      </c>
      <c r="B1879" s="320" t="s">
        <v>225</v>
      </c>
      <c r="C1879" s="321">
        <v>0</v>
      </c>
      <c r="D1879" s="104">
        <f t="shared" si="526"/>
        <v>0</v>
      </c>
      <c r="E1879" s="321">
        <v>0</v>
      </c>
      <c r="F1879" s="104">
        <f t="shared" si="526"/>
        <v>0</v>
      </c>
      <c r="G1879" s="321">
        <v>0</v>
      </c>
      <c r="H1879" s="104">
        <f t="shared" si="528"/>
        <v>0</v>
      </c>
      <c r="I1879" s="321">
        <v>0</v>
      </c>
      <c r="J1879" s="104">
        <f t="shared" si="529"/>
        <v>0</v>
      </c>
      <c r="K1879" s="321">
        <v>0</v>
      </c>
      <c r="L1879" s="104">
        <f t="shared" si="530"/>
        <v>0</v>
      </c>
      <c r="M1879" s="321">
        <v>0</v>
      </c>
      <c r="N1879" s="104">
        <f t="shared" si="531"/>
        <v>0</v>
      </c>
      <c r="O1879" s="321">
        <v>0</v>
      </c>
      <c r="P1879" s="104">
        <f t="shared" si="532"/>
        <v>0</v>
      </c>
      <c r="Q1879" s="321">
        <v>0</v>
      </c>
      <c r="R1879" s="104">
        <f t="shared" si="533"/>
        <v>0</v>
      </c>
      <c r="S1879" s="321">
        <v>0</v>
      </c>
      <c r="T1879" s="104">
        <f t="shared" si="534"/>
        <v>0</v>
      </c>
      <c r="U1879" s="321">
        <v>0</v>
      </c>
      <c r="V1879" s="104">
        <f t="shared" si="535"/>
        <v>0</v>
      </c>
      <c r="W1879" s="321">
        <v>0</v>
      </c>
      <c r="X1879" s="104">
        <f t="shared" si="536"/>
        <v>0</v>
      </c>
      <c r="Y1879" s="321">
        <v>0</v>
      </c>
      <c r="Z1879" s="104">
        <f t="shared" si="537"/>
        <v>0</v>
      </c>
      <c r="AA1879" s="321">
        <v>0</v>
      </c>
      <c r="AB1879" s="104">
        <f t="shared" si="538"/>
        <v>0</v>
      </c>
      <c r="AC1879" s="99">
        <f t="shared" si="525"/>
        <v>0</v>
      </c>
      <c r="AD1879" s="104">
        <f t="shared" si="527"/>
        <v>0</v>
      </c>
    </row>
    <row r="1880" spans="1:30" x14ac:dyDescent="0.2">
      <c r="A1880" s="101">
        <v>40594</v>
      </c>
      <c r="B1880" s="320" t="s">
        <v>226</v>
      </c>
      <c r="C1880" s="321">
        <v>0</v>
      </c>
      <c r="D1880" s="104">
        <f t="shared" si="526"/>
        <v>0</v>
      </c>
      <c r="E1880" s="321">
        <v>0</v>
      </c>
      <c r="F1880" s="104">
        <f t="shared" si="526"/>
        <v>0</v>
      </c>
      <c r="G1880" s="321">
        <v>0</v>
      </c>
      <c r="H1880" s="104">
        <f t="shared" si="528"/>
        <v>0</v>
      </c>
      <c r="I1880" s="321">
        <v>0</v>
      </c>
      <c r="J1880" s="104">
        <f t="shared" si="529"/>
        <v>0</v>
      </c>
      <c r="K1880" s="321">
        <v>0</v>
      </c>
      <c r="L1880" s="104">
        <f t="shared" si="530"/>
        <v>0</v>
      </c>
      <c r="M1880" s="321">
        <v>0</v>
      </c>
      <c r="N1880" s="104">
        <f t="shared" si="531"/>
        <v>0</v>
      </c>
      <c r="O1880" s="321">
        <v>0</v>
      </c>
      <c r="P1880" s="104">
        <f t="shared" si="532"/>
        <v>0</v>
      </c>
      <c r="Q1880" s="321">
        <v>0</v>
      </c>
      <c r="R1880" s="104">
        <f t="shared" si="533"/>
        <v>0</v>
      </c>
      <c r="S1880" s="321">
        <v>0</v>
      </c>
      <c r="T1880" s="104">
        <f t="shared" si="534"/>
        <v>0</v>
      </c>
      <c r="U1880" s="321">
        <v>0</v>
      </c>
      <c r="V1880" s="104">
        <f t="shared" si="535"/>
        <v>0</v>
      </c>
      <c r="W1880" s="321">
        <v>0</v>
      </c>
      <c r="X1880" s="104">
        <f t="shared" si="536"/>
        <v>0</v>
      </c>
      <c r="Y1880" s="321">
        <v>0</v>
      </c>
      <c r="Z1880" s="104">
        <f t="shared" si="537"/>
        <v>0</v>
      </c>
      <c r="AA1880" s="321">
        <v>0</v>
      </c>
      <c r="AB1880" s="104">
        <f t="shared" si="538"/>
        <v>0</v>
      </c>
      <c r="AC1880" s="99">
        <f t="shared" si="525"/>
        <v>0</v>
      </c>
      <c r="AD1880" s="104">
        <f t="shared" si="527"/>
        <v>0</v>
      </c>
    </row>
    <row r="1881" spans="1:30" x14ac:dyDescent="0.2">
      <c r="A1881" s="101">
        <v>40595</v>
      </c>
      <c r="B1881" s="320" t="s">
        <v>227</v>
      </c>
      <c r="C1881" s="321">
        <v>0</v>
      </c>
      <c r="D1881" s="104">
        <f t="shared" si="526"/>
        <v>0</v>
      </c>
      <c r="E1881" s="321">
        <v>0</v>
      </c>
      <c r="F1881" s="104">
        <f t="shared" si="526"/>
        <v>0</v>
      </c>
      <c r="G1881" s="321">
        <v>2.8000000000000001E-2</v>
      </c>
      <c r="H1881" s="104">
        <f t="shared" si="528"/>
        <v>8.592884477874857E-2</v>
      </c>
      <c r="I1881" s="321">
        <v>0.182</v>
      </c>
      <c r="J1881" s="104">
        <f t="shared" si="529"/>
        <v>0.55853749106186568</v>
      </c>
      <c r="K1881" s="321">
        <v>0</v>
      </c>
      <c r="L1881" s="104">
        <f t="shared" si="530"/>
        <v>0</v>
      </c>
      <c r="M1881" s="321">
        <v>0.29899999999999999</v>
      </c>
      <c r="N1881" s="104">
        <f t="shared" si="531"/>
        <v>0.91759730674449369</v>
      </c>
      <c r="O1881" s="321">
        <v>0</v>
      </c>
      <c r="P1881" s="104">
        <f t="shared" si="532"/>
        <v>0</v>
      </c>
      <c r="Q1881" s="321">
        <v>0</v>
      </c>
      <c r="R1881" s="104">
        <f t="shared" si="533"/>
        <v>0</v>
      </c>
      <c r="S1881" s="321">
        <v>0</v>
      </c>
      <c r="T1881" s="104">
        <f t="shared" si="534"/>
        <v>0</v>
      </c>
      <c r="U1881" s="321">
        <v>0</v>
      </c>
      <c r="V1881" s="104">
        <f t="shared" si="535"/>
        <v>0</v>
      </c>
      <c r="W1881" s="321">
        <v>0.21099999999999999</v>
      </c>
      <c r="X1881" s="104">
        <f t="shared" si="536"/>
        <v>0.64753522315414103</v>
      </c>
      <c r="Y1881" s="321">
        <v>0.221</v>
      </c>
      <c r="Z1881" s="104">
        <f t="shared" si="537"/>
        <v>0.67822409628940838</v>
      </c>
      <c r="AA1881" s="321">
        <v>0</v>
      </c>
      <c r="AB1881" s="104">
        <f t="shared" si="538"/>
        <v>0</v>
      </c>
      <c r="AC1881" s="99">
        <f t="shared" si="525"/>
        <v>0.94099999999999995</v>
      </c>
      <c r="AD1881" s="104">
        <f t="shared" si="527"/>
        <v>2.8878229620286571</v>
      </c>
    </row>
    <row r="1882" spans="1:30" x14ac:dyDescent="0.2">
      <c r="A1882" s="101">
        <v>40596</v>
      </c>
      <c r="B1882" s="320" t="s">
        <v>228</v>
      </c>
      <c r="C1882" s="321">
        <v>0</v>
      </c>
      <c r="D1882" s="104">
        <f t="shared" si="526"/>
        <v>0</v>
      </c>
      <c r="E1882" s="321">
        <v>0</v>
      </c>
      <c r="F1882" s="104">
        <f t="shared" si="526"/>
        <v>0</v>
      </c>
      <c r="G1882" s="321">
        <v>0</v>
      </c>
      <c r="H1882" s="104">
        <f t="shared" si="528"/>
        <v>0</v>
      </c>
      <c r="I1882" s="321">
        <v>0</v>
      </c>
      <c r="J1882" s="104">
        <f t="shared" si="529"/>
        <v>0</v>
      </c>
      <c r="K1882" s="321">
        <v>0</v>
      </c>
      <c r="L1882" s="104">
        <f t="shared" si="530"/>
        <v>0</v>
      </c>
      <c r="M1882" s="321">
        <v>0</v>
      </c>
      <c r="N1882" s="104">
        <f t="shared" si="531"/>
        <v>0</v>
      </c>
      <c r="O1882" s="321">
        <v>0</v>
      </c>
      <c r="P1882" s="104">
        <f t="shared" si="532"/>
        <v>0</v>
      </c>
      <c r="Q1882" s="321">
        <v>0</v>
      </c>
      <c r="R1882" s="104">
        <f t="shared" si="533"/>
        <v>0</v>
      </c>
      <c r="S1882" s="321">
        <v>0</v>
      </c>
      <c r="T1882" s="104">
        <f t="shared" si="534"/>
        <v>0</v>
      </c>
      <c r="U1882" s="321">
        <v>0</v>
      </c>
      <c r="V1882" s="104">
        <f t="shared" si="535"/>
        <v>0</v>
      </c>
      <c r="W1882" s="321">
        <v>0</v>
      </c>
      <c r="X1882" s="104">
        <f t="shared" si="536"/>
        <v>0</v>
      </c>
      <c r="Y1882" s="321">
        <v>0</v>
      </c>
      <c r="Z1882" s="104">
        <f t="shared" si="537"/>
        <v>0</v>
      </c>
      <c r="AA1882" s="321">
        <v>0</v>
      </c>
      <c r="AB1882" s="104">
        <f t="shared" si="538"/>
        <v>0</v>
      </c>
      <c r="AC1882" s="99">
        <f t="shared" si="525"/>
        <v>0</v>
      </c>
      <c r="AD1882" s="104">
        <f t="shared" si="527"/>
        <v>0</v>
      </c>
    </row>
    <row r="1883" spans="1:30" x14ac:dyDescent="0.2">
      <c r="A1883" s="101">
        <v>40597</v>
      </c>
      <c r="B1883" s="320" t="s">
        <v>229</v>
      </c>
      <c r="C1883" s="321">
        <v>0</v>
      </c>
      <c r="D1883" s="104">
        <f t="shared" si="526"/>
        <v>0</v>
      </c>
      <c r="E1883" s="321">
        <v>0</v>
      </c>
      <c r="F1883" s="104">
        <f t="shared" si="526"/>
        <v>0</v>
      </c>
      <c r="G1883" s="321">
        <v>0</v>
      </c>
      <c r="H1883" s="104">
        <f t="shared" si="528"/>
        <v>0</v>
      </c>
      <c r="I1883" s="321">
        <v>0</v>
      </c>
      <c r="J1883" s="104">
        <f t="shared" si="529"/>
        <v>0</v>
      </c>
      <c r="K1883" s="321">
        <v>0</v>
      </c>
      <c r="L1883" s="104">
        <f t="shared" si="530"/>
        <v>0</v>
      </c>
      <c r="M1883" s="321">
        <v>0</v>
      </c>
      <c r="N1883" s="104">
        <f t="shared" si="531"/>
        <v>0</v>
      </c>
      <c r="O1883" s="321">
        <v>0</v>
      </c>
      <c r="P1883" s="104">
        <f t="shared" si="532"/>
        <v>0</v>
      </c>
      <c r="Q1883" s="321">
        <v>0</v>
      </c>
      <c r="R1883" s="104">
        <f t="shared" si="533"/>
        <v>0</v>
      </c>
      <c r="S1883" s="321">
        <v>0</v>
      </c>
      <c r="T1883" s="104">
        <f t="shared" si="534"/>
        <v>0</v>
      </c>
      <c r="U1883" s="321">
        <v>0</v>
      </c>
      <c r="V1883" s="104">
        <f t="shared" si="535"/>
        <v>0</v>
      </c>
      <c r="W1883" s="321">
        <v>0</v>
      </c>
      <c r="X1883" s="104">
        <f t="shared" si="536"/>
        <v>0</v>
      </c>
      <c r="Y1883" s="321">
        <v>0</v>
      </c>
      <c r="Z1883" s="104">
        <f t="shared" si="537"/>
        <v>0</v>
      </c>
      <c r="AA1883" s="321">
        <v>0</v>
      </c>
      <c r="AB1883" s="104">
        <f t="shared" si="538"/>
        <v>0</v>
      </c>
      <c r="AC1883" s="99">
        <f t="shared" si="525"/>
        <v>0</v>
      </c>
      <c r="AD1883" s="104">
        <f t="shared" si="527"/>
        <v>0</v>
      </c>
    </row>
    <row r="1884" spans="1:30" x14ac:dyDescent="0.2">
      <c r="A1884" s="101">
        <v>40598</v>
      </c>
      <c r="B1884" s="320" t="s">
        <v>230</v>
      </c>
      <c r="C1884" s="321">
        <v>0</v>
      </c>
      <c r="D1884" s="104">
        <f t="shared" si="526"/>
        <v>0</v>
      </c>
      <c r="E1884" s="321">
        <v>0</v>
      </c>
      <c r="F1884" s="104">
        <f t="shared" si="526"/>
        <v>0</v>
      </c>
      <c r="G1884" s="321">
        <v>0</v>
      </c>
      <c r="H1884" s="104">
        <f t="shared" si="528"/>
        <v>0</v>
      </c>
      <c r="I1884" s="321">
        <v>0</v>
      </c>
      <c r="J1884" s="104">
        <f t="shared" si="529"/>
        <v>0</v>
      </c>
      <c r="K1884" s="321">
        <v>0</v>
      </c>
      <c r="L1884" s="104">
        <f t="shared" si="530"/>
        <v>0</v>
      </c>
      <c r="M1884" s="321">
        <v>0</v>
      </c>
      <c r="N1884" s="104">
        <f t="shared" si="531"/>
        <v>0</v>
      </c>
      <c r="O1884" s="321">
        <v>0</v>
      </c>
      <c r="P1884" s="104">
        <f t="shared" si="532"/>
        <v>0</v>
      </c>
      <c r="Q1884" s="321">
        <v>0</v>
      </c>
      <c r="R1884" s="104">
        <f t="shared" si="533"/>
        <v>0</v>
      </c>
      <c r="S1884" s="321">
        <v>0</v>
      </c>
      <c r="T1884" s="104">
        <f t="shared" si="534"/>
        <v>0</v>
      </c>
      <c r="U1884" s="321">
        <v>0</v>
      </c>
      <c r="V1884" s="104">
        <f t="shared" si="535"/>
        <v>0</v>
      </c>
      <c r="W1884" s="321">
        <v>0</v>
      </c>
      <c r="X1884" s="104">
        <f t="shared" si="536"/>
        <v>0</v>
      </c>
      <c r="Y1884" s="321">
        <v>0</v>
      </c>
      <c r="Z1884" s="104">
        <f t="shared" si="537"/>
        <v>0</v>
      </c>
      <c r="AA1884" s="321">
        <v>0</v>
      </c>
      <c r="AB1884" s="104">
        <f t="shared" si="538"/>
        <v>0</v>
      </c>
      <c r="AC1884" s="99">
        <f t="shared" si="525"/>
        <v>0</v>
      </c>
      <c r="AD1884" s="104">
        <f t="shared" si="527"/>
        <v>0</v>
      </c>
    </row>
    <row r="1885" spans="1:30" x14ac:dyDescent="0.2">
      <c r="A1885" s="101">
        <v>40599</v>
      </c>
      <c r="B1885" s="320" t="s">
        <v>231</v>
      </c>
      <c r="C1885" s="321">
        <v>0</v>
      </c>
      <c r="D1885" s="104">
        <f t="shared" si="526"/>
        <v>0</v>
      </c>
      <c r="E1885" s="321">
        <v>0</v>
      </c>
      <c r="F1885" s="104">
        <f t="shared" si="526"/>
        <v>0</v>
      </c>
      <c r="G1885" s="321">
        <v>0</v>
      </c>
      <c r="H1885" s="104">
        <f t="shared" si="528"/>
        <v>0</v>
      </c>
      <c r="I1885" s="321">
        <v>0</v>
      </c>
      <c r="J1885" s="104">
        <f t="shared" si="529"/>
        <v>0</v>
      </c>
      <c r="K1885" s="321">
        <v>0</v>
      </c>
      <c r="L1885" s="104">
        <f t="shared" si="530"/>
        <v>0</v>
      </c>
      <c r="M1885" s="321">
        <v>0</v>
      </c>
      <c r="N1885" s="104">
        <f t="shared" si="531"/>
        <v>0</v>
      </c>
      <c r="O1885" s="321">
        <v>0</v>
      </c>
      <c r="P1885" s="104">
        <f t="shared" si="532"/>
        <v>0</v>
      </c>
      <c r="Q1885" s="321">
        <v>0</v>
      </c>
      <c r="R1885" s="104">
        <f t="shared" si="533"/>
        <v>0</v>
      </c>
      <c r="S1885" s="321">
        <v>0</v>
      </c>
      <c r="T1885" s="104">
        <f t="shared" si="534"/>
        <v>0</v>
      </c>
      <c r="U1885" s="321">
        <v>0</v>
      </c>
      <c r="V1885" s="104">
        <f t="shared" si="535"/>
        <v>0</v>
      </c>
      <c r="W1885" s="321">
        <v>0</v>
      </c>
      <c r="X1885" s="104">
        <f t="shared" si="536"/>
        <v>0</v>
      </c>
      <c r="Y1885" s="321">
        <v>0</v>
      </c>
      <c r="Z1885" s="104">
        <f t="shared" si="537"/>
        <v>0</v>
      </c>
      <c r="AA1885" s="321">
        <v>0</v>
      </c>
      <c r="AB1885" s="104">
        <f t="shared" si="538"/>
        <v>0</v>
      </c>
      <c r="AC1885" s="99">
        <f t="shared" si="525"/>
        <v>0</v>
      </c>
      <c r="AD1885" s="104">
        <f t="shared" si="527"/>
        <v>0</v>
      </c>
    </row>
    <row r="1886" spans="1:30" x14ac:dyDescent="0.2">
      <c r="A1886" s="101">
        <v>40600</v>
      </c>
      <c r="B1886" s="320" t="s">
        <v>232</v>
      </c>
      <c r="C1886" s="321">
        <v>0</v>
      </c>
      <c r="D1886" s="104">
        <f t="shared" si="526"/>
        <v>0</v>
      </c>
      <c r="E1886" s="321">
        <v>0</v>
      </c>
      <c r="F1886" s="104">
        <f t="shared" si="526"/>
        <v>0</v>
      </c>
      <c r="G1886" s="321">
        <v>0</v>
      </c>
      <c r="H1886" s="104">
        <f t="shared" si="528"/>
        <v>0</v>
      </c>
      <c r="I1886" s="321">
        <v>0</v>
      </c>
      <c r="J1886" s="104">
        <f t="shared" si="529"/>
        <v>0</v>
      </c>
      <c r="K1886" s="321">
        <v>0</v>
      </c>
      <c r="L1886" s="104">
        <f t="shared" si="530"/>
        <v>0</v>
      </c>
      <c r="M1886" s="321">
        <v>0</v>
      </c>
      <c r="N1886" s="104">
        <f t="shared" si="531"/>
        <v>0</v>
      </c>
      <c r="O1886" s="321">
        <v>0</v>
      </c>
      <c r="P1886" s="104">
        <f t="shared" si="532"/>
        <v>0</v>
      </c>
      <c r="Q1886" s="321">
        <v>0</v>
      </c>
      <c r="R1886" s="104">
        <f t="shared" si="533"/>
        <v>0</v>
      </c>
      <c r="S1886" s="321">
        <v>0</v>
      </c>
      <c r="T1886" s="104">
        <f t="shared" si="534"/>
        <v>0</v>
      </c>
      <c r="U1886" s="321">
        <v>0</v>
      </c>
      <c r="V1886" s="104">
        <f t="shared" si="535"/>
        <v>0</v>
      </c>
      <c r="W1886" s="321">
        <v>0</v>
      </c>
      <c r="X1886" s="104">
        <f t="shared" si="536"/>
        <v>0</v>
      </c>
      <c r="Y1886" s="321">
        <v>0</v>
      </c>
      <c r="Z1886" s="104">
        <f t="shared" si="537"/>
        <v>0</v>
      </c>
      <c r="AA1886" s="321">
        <v>0</v>
      </c>
      <c r="AB1886" s="104">
        <f t="shared" si="538"/>
        <v>0</v>
      </c>
      <c r="AC1886" s="99">
        <f t="shared" si="525"/>
        <v>0</v>
      </c>
      <c r="AD1886" s="104">
        <f t="shared" si="527"/>
        <v>0</v>
      </c>
    </row>
    <row r="1887" spans="1:30" x14ac:dyDescent="0.2">
      <c r="A1887" s="101">
        <v>40601</v>
      </c>
      <c r="B1887" s="320" t="s">
        <v>233</v>
      </c>
      <c r="C1887" s="321">
        <v>0</v>
      </c>
      <c r="D1887" s="104">
        <f t="shared" si="526"/>
        <v>0</v>
      </c>
      <c r="E1887" s="321">
        <v>0</v>
      </c>
      <c r="F1887" s="104">
        <f t="shared" si="526"/>
        <v>0</v>
      </c>
      <c r="G1887" s="321">
        <v>0</v>
      </c>
      <c r="H1887" s="104">
        <f t="shared" si="528"/>
        <v>0</v>
      </c>
      <c r="I1887" s="321">
        <v>0</v>
      </c>
      <c r="J1887" s="104">
        <f t="shared" si="529"/>
        <v>0</v>
      </c>
      <c r="K1887" s="321">
        <v>0</v>
      </c>
      <c r="L1887" s="104">
        <f t="shared" si="530"/>
        <v>0</v>
      </c>
      <c r="M1887" s="321">
        <v>0</v>
      </c>
      <c r="N1887" s="104">
        <f t="shared" si="531"/>
        <v>0</v>
      </c>
      <c r="O1887" s="321">
        <v>0</v>
      </c>
      <c r="P1887" s="104">
        <f t="shared" si="532"/>
        <v>0</v>
      </c>
      <c r="Q1887" s="321">
        <v>0</v>
      </c>
      <c r="R1887" s="104">
        <f t="shared" si="533"/>
        <v>0</v>
      </c>
      <c r="S1887" s="321">
        <v>0</v>
      </c>
      <c r="T1887" s="104">
        <f t="shared" si="534"/>
        <v>0</v>
      </c>
      <c r="U1887" s="321">
        <v>0</v>
      </c>
      <c r="V1887" s="104">
        <f t="shared" si="535"/>
        <v>0</v>
      </c>
      <c r="W1887" s="321">
        <v>0</v>
      </c>
      <c r="X1887" s="104">
        <f t="shared" si="536"/>
        <v>0</v>
      </c>
      <c r="Y1887" s="321">
        <v>0</v>
      </c>
      <c r="Z1887" s="104">
        <f t="shared" si="537"/>
        <v>0</v>
      </c>
      <c r="AA1887" s="321">
        <v>0</v>
      </c>
      <c r="AB1887" s="104">
        <f t="shared" si="538"/>
        <v>0</v>
      </c>
      <c r="AC1887" s="99">
        <f t="shared" si="525"/>
        <v>0</v>
      </c>
      <c r="AD1887" s="104">
        <f t="shared" si="527"/>
        <v>0</v>
      </c>
    </row>
    <row r="1888" spans="1:30" x14ac:dyDescent="0.2">
      <c r="A1888" s="101">
        <v>40602</v>
      </c>
      <c r="B1888" s="320" t="s">
        <v>234</v>
      </c>
      <c r="C1888" s="321">
        <v>0</v>
      </c>
      <c r="D1888" s="104">
        <f t="shared" si="526"/>
        <v>0</v>
      </c>
      <c r="E1888" s="321">
        <v>0</v>
      </c>
      <c r="F1888" s="104">
        <f t="shared" si="526"/>
        <v>0</v>
      </c>
      <c r="G1888" s="321">
        <v>0</v>
      </c>
      <c r="H1888" s="104">
        <f t="shared" si="528"/>
        <v>0</v>
      </c>
      <c r="I1888" s="321">
        <v>0</v>
      </c>
      <c r="J1888" s="104">
        <f t="shared" si="529"/>
        <v>0</v>
      </c>
      <c r="K1888" s="321">
        <v>0</v>
      </c>
      <c r="L1888" s="104">
        <f t="shared" si="530"/>
        <v>0</v>
      </c>
      <c r="M1888" s="321">
        <v>0</v>
      </c>
      <c r="N1888" s="104">
        <f t="shared" si="531"/>
        <v>0</v>
      </c>
      <c r="O1888" s="321">
        <v>0</v>
      </c>
      <c r="P1888" s="104">
        <f t="shared" si="532"/>
        <v>0</v>
      </c>
      <c r="Q1888" s="321">
        <v>0</v>
      </c>
      <c r="R1888" s="104">
        <f t="shared" si="533"/>
        <v>0</v>
      </c>
      <c r="S1888" s="321">
        <v>0</v>
      </c>
      <c r="T1888" s="104">
        <f t="shared" si="534"/>
        <v>0</v>
      </c>
      <c r="U1888" s="321">
        <v>0</v>
      </c>
      <c r="V1888" s="104">
        <f t="shared" si="535"/>
        <v>0</v>
      </c>
      <c r="W1888" s="321">
        <v>0</v>
      </c>
      <c r="X1888" s="104">
        <f t="shared" si="536"/>
        <v>0</v>
      </c>
      <c r="Y1888" s="321">
        <v>0</v>
      </c>
      <c r="Z1888" s="104">
        <f t="shared" si="537"/>
        <v>0</v>
      </c>
      <c r="AA1888" s="321">
        <v>0</v>
      </c>
      <c r="AB1888" s="104">
        <f t="shared" si="538"/>
        <v>0</v>
      </c>
      <c r="AC1888" s="99">
        <f t="shared" si="525"/>
        <v>0</v>
      </c>
      <c r="AD1888" s="104">
        <f t="shared" si="527"/>
        <v>0</v>
      </c>
    </row>
    <row r="1889" spans="1:30" x14ac:dyDescent="0.2">
      <c r="A1889" s="101">
        <v>40603</v>
      </c>
      <c r="B1889" s="320" t="s">
        <v>207</v>
      </c>
      <c r="C1889" s="321">
        <v>0</v>
      </c>
      <c r="D1889" s="104">
        <f t="shared" si="526"/>
        <v>0</v>
      </c>
      <c r="E1889" s="321">
        <v>0</v>
      </c>
      <c r="F1889" s="104">
        <f t="shared" si="526"/>
        <v>0</v>
      </c>
      <c r="G1889" s="321">
        <v>0</v>
      </c>
      <c r="H1889" s="104">
        <f t="shared" si="528"/>
        <v>0</v>
      </c>
      <c r="I1889" s="321">
        <v>0</v>
      </c>
      <c r="J1889" s="104">
        <f t="shared" si="529"/>
        <v>0</v>
      </c>
      <c r="K1889" s="321">
        <v>0</v>
      </c>
      <c r="L1889" s="104">
        <f t="shared" si="530"/>
        <v>0</v>
      </c>
      <c r="M1889" s="321">
        <v>0</v>
      </c>
      <c r="N1889" s="104">
        <f t="shared" si="531"/>
        <v>0</v>
      </c>
      <c r="O1889" s="321">
        <v>0</v>
      </c>
      <c r="P1889" s="104">
        <f t="shared" si="532"/>
        <v>0</v>
      </c>
      <c r="Q1889" s="321">
        <v>0</v>
      </c>
      <c r="R1889" s="104">
        <f t="shared" si="533"/>
        <v>0</v>
      </c>
      <c r="S1889" s="321">
        <v>0</v>
      </c>
      <c r="T1889" s="104">
        <f t="shared" si="534"/>
        <v>0</v>
      </c>
      <c r="U1889" s="321">
        <v>0</v>
      </c>
      <c r="V1889" s="104">
        <f t="shared" si="535"/>
        <v>0</v>
      </c>
      <c r="W1889" s="321">
        <v>0</v>
      </c>
      <c r="X1889" s="104">
        <f t="shared" si="536"/>
        <v>0</v>
      </c>
      <c r="Y1889" s="321">
        <v>0</v>
      </c>
      <c r="Z1889" s="104">
        <f t="shared" si="537"/>
        <v>0</v>
      </c>
      <c r="AA1889" s="321">
        <v>0</v>
      </c>
      <c r="AB1889" s="104">
        <f t="shared" si="538"/>
        <v>0</v>
      </c>
      <c r="AC1889" s="99">
        <f t="shared" si="525"/>
        <v>0</v>
      </c>
      <c r="AD1889" s="104">
        <f t="shared" si="527"/>
        <v>0</v>
      </c>
    </row>
    <row r="1890" spans="1:30" x14ac:dyDescent="0.2">
      <c r="A1890" s="101">
        <v>40604</v>
      </c>
      <c r="B1890" s="320" t="s">
        <v>208</v>
      </c>
      <c r="C1890" s="321">
        <v>0</v>
      </c>
      <c r="D1890" s="104">
        <f t="shared" si="526"/>
        <v>0</v>
      </c>
      <c r="E1890" s="321">
        <v>0</v>
      </c>
      <c r="F1890" s="104">
        <f t="shared" si="526"/>
        <v>0</v>
      </c>
      <c r="G1890" s="321">
        <v>0</v>
      </c>
      <c r="H1890" s="104">
        <f t="shared" si="528"/>
        <v>0</v>
      </c>
      <c r="I1890" s="321">
        <v>0</v>
      </c>
      <c r="J1890" s="104">
        <f t="shared" si="529"/>
        <v>0</v>
      </c>
      <c r="K1890" s="321">
        <v>0</v>
      </c>
      <c r="L1890" s="104">
        <f t="shared" si="530"/>
        <v>0</v>
      </c>
      <c r="M1890" s="321">
        <v>0</v>
      </c>
      <c r="N1890" s="104">
        <f t="shared" si="531"/>
        <v>0</v>
      </c>
      <c r="O1890" s="321">
        <v>0</v>
      </c>
      <c r="P1890" s="104">
        <f t="shared" si="532"/>
        <v>0</v>
      </c>
      <c r="Q1890" s="321">
        <v>0</v>
      </c>
      <c r="R1890" s="104">
        <f t="shared" si="533"/>
        <v>0</v>
      </c>
      <c r="S1890" s="321">
        <v>0</v>
      </c>
      <c r="T1890" s="104">
        <f t="shared" si="534"/>
        <v>0</v>
      </c>
      <c r="U1890" s="321">
        <v>0</v>
      </c>
      <c r="V1890" s="104">
        <f t="shared" si="535"/>
        <v>0</v>
      </c>
      <c r="W1890" s="321">
        <v>0</v>
      </c>
      <c r="X1890" s="104">
        <f t="shared" si="536"/>
        <v>0</v>
      </c>
      <c r="Y1890" s="321">
        <v>0</v>
      </c>
      <c r="Z1890" s="104">
        <f t="shared" si="537"/>
        <v>0</v>
      </c>
      <c r="AA1890" s="321">
        <v>0</v>
      </c>
      <c r="AB1890" s="104">
        <f t="shared" si="538"/>
        <v>0</v>
      </c>
      <c r="AC1890" s="99">
        <f t="shared" si="525"/>
        <v>0</v>
      </c>
      <c r="AD1890" s="104">
        <f t="shared" si="527"/>
        <v>0</v>
      </c>
    </row>
    <row r="1891" spans="1:30" x14ac:dyDescent="0.2">
      <c r="A1891" s="101">
        <v>40605</v>
      </c>
      <c r="B1891" s="320" t="s">
        <v>209</v>
      </c>
      <c r="C1891" s="321">
        <v>0</v>
      </c>
      <c r="D1891" s="104">
        <f t="shared" si="526"/>
        <v>0</v>
      </c>
      <c r="E1891" s="321">
        <v>0</v>
      </c>
      <c r="F1891" s="104">
        <f t="shared" si="526"/>
        <v>0</v>
      </c>
      <c r="G1891" s="321">
        <v>0</v>
      </c>
      <c r="H1891" s="104">
        <f t="shared" si="528"/>
        <v>0</v>
      </c>
      <c r="I1891" s="321">
        <v>0</v>
      </c>
      <c r="J1891" s="104">
        <f t="shared" si="529"/>
        <v>0</v>
      </c>
      <c r="K1891" s="321">
        <v>0</v>
      </c>
      <c r="L1891" s="104">
        <f t="shared" si="530"/>
        <v>0</v>
      </c>
      <c r="M1891" s="321">
        <v>0</v>
      </c>
      <c r="N1891" s="104">
        <f t="shared" si="531"/>
        <v>0</v>
      </c>
      <c r="O1891" s="321">
        <v>0</v>
      </c>
      <c r="P1891" s="104">
        <f t="shared" si="532"/>
        <v>0</v>
      </c>
      <c r="Q1891" s="321">
        <v>0</v>
      </c>
      <c r="R1891" s="104">
        <f t="shared" si="533"/>
        <v>0</v>
      </c>
      <c r="S1891" s="321">
        <v>0</v>
      </c>
      <c r="T1891" s="104">
        <f t="shared" si="534"/>
        <v>0</v>
      </c>
      <c r="U1891" s="321">
        <v>0</v>
      </c>
      <c r="V1891" s="104">
        <f t="shared" si="535"/>
        <v>0</v>
      </c>
      <c r="W1891" s="321">
        <v>0</v>
      </c>
      <c r="X1891" s="104">
        <f t="shared" si="536"/>
        <v>0</v>
      </c>
      <c r="Y1891" s="321">
        <v>0</v>
      </c>
      <c r="Z1891" s="104">
        <f t="shared" si="537"/>
        <v>0</v>
      </c>
      <c r="AA1891" s="321">
        <v>0</v>
      </c>
      <c r="AB1891" s="104">
        <f t="shared" si="538"/>
        <v>0</v>
      </c>
      <c r="AC1891" s="99">
        <f t="shared" si="525"/>
        <v>0</v>
      </c>
      <c r="AD1891" s="104">
        <f t="shared" si="527"/>
        <v>0</v>
      </c>
    </row>
    <row r="1892" spans="1:30" x14ac:dyDescent="0.2">
      <c r="A1892" s="101">
        <v>40606</v>
      </c>
      <c r="B1892" s="320" t="s">
        <v>210</v>
      </c>
      <c r="C1892" s="321">
        <v>0</v>
      </c>
      <c r="D1892" s="104">
        <f t="shared" si="526"/>
        <v>0</v>
      </c>
      <c r="E1892" s="321">
        <v>0</v>
      </c>
      <c r="F1892" s="104">
        <f t="shared" si="526"/>
        <v>0</v>
      </c>
      <c r="G1892" s="321">
        <v>0</v>
      </c>
      <c r="H1892" s="104">
        <f t="shared" si="528"/>
        <v>0</v>
      </c>
      <c r="I1892" s="321">
        <v>0</v>
      </c>
      <c r="J1892" s="104">
        <f t="shared" si="529"/>
        <v>0</v>
      </c>
      <c r="K1892" s="321">
        <v>0</v>
      </c>
      <c r="L1892" s="104">
        <f t="shared" si="530"/>
        <v>0</v>
      </c>
      <c r="M1892" s="321">
        <v>0</v>
      </c>
      <c r="N1892" s="104">
        <f t="shared" si="531"/>
        <v>0</v>
      </c>
      <c r="O1892" s="321">
        <v>0</v>
      </c>
      <c r="P1892" s="104">
        <f t="shared" si="532"/>
        <v>0</v>
      </c>
      <c r="Q1892" s="321">
        <v>0</v>
      </c>
      <c r="R1892" s="104">
        <f t="shared" si="533"/>
        <v>0</v>
      </c>
      <c r="S1892" s="321">
        <v>0</v>
      </c>
      <c r="T1892" s="104">
        <f t="shared" si="534"/>
        <v>0</v>
      </c>
      <c r="U1892" s="321">
        <v>0</v>
      </c>
      <c r="V1892" s="104">
        <f t="shared" si="535"/>
        <v>0</v>
      </c>
      <c r="W1892" s="321">
        <v>0</v>
      </c>
      <c r="X1892" s="104">
        <f t="shared" si="536"/>
        <v>0</v>
      </c>
      <c r="Y1892" s="321">
        <v>0</v>
      </c>
      <c r="Z1892" s="104">
        <f t="shared" si="537"/>
        <v>0</v>
      </c>
      <c r="AA1892" s="321">
        <v>0</v>
      </c>
      <c r="AB1892" s="104">
        <f t="shared" si="538"/>
        <v>0</v>
      </c>
      <c r="AC1892" s="99">
        <f t="shared" si="525"/>
        <v>0</v>
      </c>
      <c r="AD1892" s="104">
        <f t="shared" si="527"/>
        <v>0</v>
      </c>
    </row>
    <row r="1893" spans="1:30" x14ac:dyDescent="0.2">
      <c r="A1893" s="101">
        <v>40607</v>
      </c>
      <c r="B1893" s="320" t="s">
        <v>211</v>
      </c>
      <c r="C1893" s="321">
        <v>0</v>
      </c>
      <c r="D1893" s="104">
        <f t="shared" si="526"/>
        <v>0</v>
      </c>
      <c r="E1893" s="321">
        <v>0</v>
      </c>
      <c r="F1893" s="104">
        <f t="shared" si="526"/>
        <v>0</v>
      </c>
      <c r="G1893" s="321">
        <v>0</v>
      </c>
      <c r="H1893" s="104">
        <f t="shared" si="528"/>
        <v>0</v>
      </c>
      <c r="I1893" s="321">
        <v>0</v>
      </c>
      <c r="J1893" s="104">
        <f t="shared" si="529"/>
        <v>0</v>
      </c>
      <c r="K1893" s="321">
        <v>0</v>
      </c>
      <c r="L1893" s="104">
        <f t="shared" si="530"/>
        <v>0</v>
      </c>
      <c r="M1893" s="321">
        <v>0</v>
      </c>
      <c r="N1893" s="104">
        <f t="shared" si="531"/>
        <v>0</v>
      </c>
      <c r="O1893" s="321">
        <v>0</v>
      </c>
      <c r="P1893" s="104">
        <f t="shared" si="532"/>
        <v>0</v>
      </c>
      <c r="Q1893" s="321">
        <v>0</v>
      </c>
      <c r="R1893" s="104">
        <f t="shared" si="533"/>
        <v>0</v>
      </c>
      <c r="S1893" s="321">
        <v>0</v>
      </c>
      <c r="T1893" s="104">
        <f t="shared" si="534"/>
        <v>0</v>
      </c>
      <c r="U1893" s="321">
        <v>0</v>
      </c>
      <c r="V1893" s="104">
        <f t="shared" si="535"/>
        <v>0</v>
      </c>
      <c r="W1893" s="321">
        <v>0</v>
      </c>
      <c r="X1893" s="104">
        <f t="shared" si="536"/>
        <v>0</v>
      </c>
      <c r="Y1893" s="321">
        <v>0</v>
      </c>
      <c r="Z1893" s="104">
        <f t="shared" si="537"/>
        <v>0</v>
      </c>
      <c r="AA1893" s="321">
        <v>0</v>
      </c>
      <c r="AB1893" s="104">
        <f t="shared" si="538"/>
        <v>0</v>
      </c>
      <c r="AC1893" s="99">
        <f t="shared" si="525"/>
        <v>0</v>
      </c>
      <c r="AD1893" s="104">
        <f t="shared" si="527"/>
        <v>0</v>
      </c>
    </row>
    <row r="1894" spans="1:30" x14ac:dyDescent="0.2">
      <c r="A1894" s="101">
        <v>40608</v>
      </c>
      <c r="B1894" s="320" t="s">
        <v>212</v>
      </c>
      <c r="C1894" s="321">
        <v>0</v>
      </c>
      <c r="D1894" s="104">
        <f t="shared" si="526"/>
        <v>0</v>
      </c>
      <c r="E1894" s="321">
        <v>0</v>
      </c>
      <c r="F1894" s="104">
        <f t="shared" si="526"/>
        <v>0</v>
      </c>
      <c r="G1894" s="321">
        <v>0</v>
      </c>
      <c r="H1894" s="104">
        <f t="shared" ref="H1894:H1925" si="539">G1894*1000000/325851</f>
        <v>0</v>
      </c>
      <c r="I1894" s="321">
        <v>0</v>
      </c>
      <c r="J1894" s="104">
        <f t="shared" ref="J1894:J1925" si="540">I1894*1000000/325851</f>
        <v>0</v>
      </c>
      <c r="K1894" s="321">
        <v>0</v>
      </c>
      <c r="L1894" s="104">
        <f t="shared" ref="L1894:L1925" si="541">K1894*1000000/325851</f>
        <v>0</v>
      </c>
      <c r="M1894" s="321">
        <v>0</v>
      </c>
      <c r="N1894" s="104">
        <f t="shared" ref="N1894:N1925" si="542">M1894*1000000/325851</f>
        <v>0</v>
      </c>
      <c r="O1894" s="321">
        <v>0</v>
      </c>
      <c r="P1894" s="104">
        <f t="shared" ref="P1894:P1925" si="543">O1894*1000000/325851</f>
        <v>0</v>
      </c>
      <c r="Q1894" s="321">
        <v>0</v>
      </c>
      <c r="R1894" s="104">
        <f t="shared" ref="R1894:R1925" si="544">Q1894*1000000/325851</f>
        <v>0</v>
      </c>
      <c r="S1894" s="321">
        <v>0</v>
      </c>
      <c r="T1894" s="104">
        <f t="shared" ref="T1894:T1925" si="545">S1894*1000000/325851</f>
        <v>0</v>
      </c>
      <c r="U1894" s="321">
        <v>0</v>
      </c>
      <c r="V1894" s="104">
        <f t="shared" ref="V1894:V1925" si="546">U1894*1000000/325851</f>
        <v>0</v>
      </c>
      <c r="W1894" s="321">
        <v>0</v>
      </c>
      <c r="X1894" s="104">
        <f t="shared" ref="X1894:X1925" si="547">W1894*1000000/325851</f>
        <v>0</v>
      </c>
      <c r="Y1894" s="321">
        <v>0</v>
      </c>
      <c r="Z1894" s="104">
        <f t="shared" ref="Z1894:Z1925" si="548">Y1894*1000000/325851</f>
        <v>0</v>
      </c>
      <c r="AA1894" s="321">
        <v>0</v>
      </c>
      <c r="AB1894" s="104">
        <f t="shared" ref="AB1894:AB1925" si="549">AA1894*1000000/325851</f>
        <v>0</v>
      </c>
      <c r="AC1894" s="99">
        <f t="shared" ref="AC1894:AC1957" si="550">C1894+E1894+G1894+I1894+K1894+M1894+O1894+Q1894+S1894+U1894+W1894+Y1894+AA1894</f>
        <v>0</v>
      </c>
      <c r="AD1894" s="104">
        <f t="shared" si="527"/>
        <v>0</v>
      </c>
    </row>
    <row r="1895" spans="1:30" x14ac:dyDescent="0.2">
      <c r="A1895" s="101">
        <v>40609</v>
      </c>
      <c r="B1895" s="320" t="s">
        <v>213</v>
      </c>
      <c r="C1895" s="321">
        <v>0</v>
      </c>
      <c r="D1895" s="104">
        <f t="shared" si="526"/>
        <v>0</v>
      </c>
      <c r="E1895" s="321">
        <v>0</v>
      </c>
      <c r="F1895" s="104">
        <f t="shared" si="526"/>
        <v>0</v>
      </c>
      <c r="G1895" s="321">
        <v>0</v>
      </c>
      <c r="H1895" s="104">
        <f t="shared" si="539"/>
        <v>0</v>
      </c>
      <c r="I1895" s="321">
        <v>0</v>
      </c>
      <c r="J1895" s="104">
        <f t="shared" si="540"/>
        <v>0</v>
      </c>
      <c r="K1895" s="321">
        <v>0</v>
      </c>
      <c r="L1895" s="104">
        <f t="shared" si="541"/>
        <v>0</v>
      </c>
      <c r="M1895" s="321">
        <v>0</v>
      </c>
      <c r="N1895" s="104">
        <f t="shared" si="542"/>
        <v>0</v>
      </c>
      <c r="O1895" s="321">
        <v>0</v>
      </c>
      <c r="P1895" s="104">
        <f t="shared" si="543"/>
        <v>0</v>
      </c>
      <c r="Q1895" s="321">
        <v>0</v>
      </c>
      <c r="R1895" s="104">
        <f t="shared" si="544"/>
        <v>0</v>
      </c>
      <c r="S1895" s="321">
        <v>0</v>
      </c>
      <c r="T1895" s="104">
        <f t="shared" si="545"/>
        <v>0</v>
      </c>
      <c r="U1895" s="321">
        <v>0</v>
      </c>
      <c r="V1895" s="104">
        <f t="shared" si="546"/>
        <v>0</v>
      </c>
      <c r="W1895" s="321">
        <v>0</v>
      </c>
      <c r="X1895" s="104">
        <f t="shared" si="547"/>
        <v>0</v>
      </c>
      <c r="Y1895" s="321">
        <v>0</v>
      </c>
      <c r="Z1895" s="104">
        <f t="shared" si="548"/>
        <v>0</v>
      </c>
      <c r="AA1895" s="321">
        <v>0</v>
      </c>
      <c r="AB1895" s="104">
        <f t="shared" si="549"/>
        <v>0</v>
      </c>
      <c r="AC1895" s="99">
        <f t="shared" si="550"/>
        <v>0</v>
      </c>
      <c r="AD1895" s="104">
        <f t="shared" si="527"/>
        <v>0</v>
      </c>
    </row>
    <row r="1896" spans="1:30" x14ac:dyDescent="0.2">
      <c r="A1896" s="101">
        <v>40610</v>
      </c>
      <c r="B1896" s="320" t="s">
        <v>214</v>
      </c>
      <c r="C1896" s="321">
        <v>0</v>
      </c>
      <c r="D1896" s="104">
        <f t="shared" si="526"/>
        <v>0</v>
      </c>
      <c r="E1896" s="321">
        <v>0</v>
      </c>
      <c r="F1896" s="104">
        <f t="shared" si="526"/>
        <v>0</v>
      </c>
      <c r="G1896" s="321">
        <v>0</v>
      </c>
      <c r="H1896" s="104">
        <f t="shared" si="539"/>
        <v>0</v>
      </c>
      <c r="I1896" s="321">
        <v>0</v>
      </c>
      <c r="J1896" s="104">
        <f t="shared" si="540"/>
        <v>0</v>
      </c>
      <c r="K1896" s="321">
        <v>0</v>
      </c>
      <c r="L1896" s="104">
        <f t="shared" si="541"/>
        <v>0</v>
      </c>
      <c r="M1896" s="321">
        <v>0</v>
      </c>
      <c r="N1896" s="104">
        <f t="shared" si="542"/>
        <v>0</v>
      </c>
      <c r="O1896" s="321">
        <v>0</v>
      </c>
      <c r="P1896" s="104">
        <f t="shared" si="543"/>
        <v>0</v>
      </c>
      <c r="Q1896" s="321">
        <v>0</v>
      </c>
      <c r="R1896" s="104">
        <f t="shared" si="544"/>
        <v>0</v>
      </c>
      <c r="S1896" s="321">
        <v>0</v>
      </c>
      <c r="T1896" s="104">
        <f t="shared" si="545"/>
        <v>0</v>
      </c>
      <c r="U1896" s="321">
        <v>0</v>
      </c>
      <c r="V1896" s="104">
        <f t="shared" si="546"/>
        <v>0</v>
      </c>
      <c r="W1896" s="321">
        <v>0</v>
      </c>
      <c r="X1896" s="104">
        <f t="shared" si="547"/>
        <v>0</v>
      </c>
      <c r="Y1896" s="321">
        <v>0</v>
      </c>
      <c r="Z1896" s="104">
        <f t="shared" si="548"/>
        <v>0</v>
      </c>
      <c r="AA1896" s="321">
        <v>0</v>
      </c>
      <c r="AB1896" s="104">
        <f t="shared" si="549"/>
        <v>0</v>
      </c>
      <c r="AC1896" s="99">
        <f t="shared" si="550"/>
        <v>0</v>
      </c>
      <c r="AD1896" s="104">
        <f t="shared" si="527"/>
        <v>0</v>
      </c>
    </row>
    <row r="1897" spans="1:30" x14ac:dyDescent="0.2">
      <c r="A1897" s="101">
        <v>40611</v>
      </c>
      <c r="B1897" s="320" t="s">
        <v>215</v>
      </c>
      <c r="C1897" s="321">
        <v>0</v>
      </c>
      <c r="D1897" s="104">
        <f t="shared" si="526"/>
        <v>0</v>
      </c>
      <c r="E1897" s="321">
        <v>0</v>
      </c>
      <c r="F1897" s="104">
        <f t="shared" si="526"/>
        <v>0</v>
      </c>
      <c r="G1897" s="321">
        <v>0</v>
      </c>
      <c r="H1897" s="104">
        <f t="shared" si="539"/>
        <v>0</v>
      </c>
      <c r="I1897" s="321">
        <v>0</v>
      </c>
      <c r="J1897" s="104">
        <f t="shared" si="540"/>
        <v>0</v>
      </c>
      <c r="K1897" s="321">
        <v>0</v>
      </c>
      <c r="L1897" s="104">
        <f t="shared" si="541"/>
        <v>0</v>
      </c>
      <c r="M1897" s="321">
        <v>0</v>
      </c>
      <c r="N1897" s="104">
        <f t="shared" si="542"/>
        <v>0</v>
      </c>
      <c r="O1897" s="321">
        <v>0</v>
      </c>
      <c r="P1897" s="104">
        <f t="shared" si="543"/>
        <v>0</v>
      </c>
      <c r="Q1897" s="321">
        <v>0</v>
      </c>
      <c r="R1897" s="104">
        <f t="shared" si="544"/>
        <v>0</v>
      </c>
      <c r="S1897" s="321">
        <v>0</v>
      </c>
      <c r="T1897" s="104">
        <f t="shared" si="545"/>
        <v>0</v>
      </c>
      <c r="U1897" s="321">
        <v>0</v>
      </c>
      <c r="V1897" s="104">
        <f t="shared" si="546"/>
        <v>0</v>
      </c>
      <c r="W1897" s="321">
        <v>0</v>
      </c>
      <c r="X1897" s="104">
        <f t="shared" si="547"/>
        <v>0</v>
      </c>
      <c r="Y1897" s="321">
        <v>0</v>
      </c>
      <c r="Z1897" s="104">
        <f t="shared" si="548"/>
        <v>0</v>
      </c>
      <c r="AA1897" s="321">
        <v>0</v>
      </c>
      <c r="AB1897" s="104">
        <f t="shared" si="549"/>
        <v>0</v>
      </c>
      <c r="AC1897" s="99">
        <f t="shared" si="550"/>
        <v>0</v>
      </c>
      <c r="AD1897" s="104">
        <f t="shared" si="527"/>
        <v>0</v>
      </c>
    </row>
    <row r="1898" spans="1:30" x14ac:dyDescent="0.2">
      <c r="A1898" s="101">
        <v>40612</v>
      </c>
      <c r="B1898" s="320" t="s">
        <v>216</v>
      </c>
      <c r="C1898" s="321">
        <v>0</v>
      </c>
      <c r="D1898" s="104">
        <f t="shared" si="526"/>
        <v>0</v>
      </c>
      <c r="E1898" s="321">
        <v>0</v>
      </c>
      <c r="F1898" s="104">
        <f t="shared" si="526"/>
        <v>0</v>
      </c>
      <c r="G1898" s="321">
        <v>0</v>
      </c>
      <c r="H1898" s="104">
        <f t="shared" si="539"/>
        <v>0</v>
      </c>
      <c r="I1898" s="321">
        <v>0</v>
      </c>
      <c r="J1898" s="104">
        <f t="shared" si="540"/>
        <v>0</v>
      </c>
      <c r="K1898" s="321">
        <v>0</v>
      </c>
      <c r="L1898" s="104">
        <f t="shared" si="541"/>
        <v>0</v>
      </c>
      <c r="M1898" s="321">
        <v>0</v>
      </c>
      <c r="N1898" s="104">
        <f t="shared" si="542"/>
        <v>0</v>
      </c>
      <c r="O1898" s="321">
        <v>0</v>
      </c>
      <c r="P1898" s="104">
        <f t="shared" si="543"/>
        <v>0</v>
      </c>
      <c r="Q1898" s="321">
        <v>0</v>
      </c>
      <c r="R1898" s="104">
        <f t="shared" si="544"/>
        <v>0</v>
      </c>
      <c r="S1898" s="321">
        <v>0</v>
      </c>
      <c r="T1898" s="104">
        <f t="shared" si="545"/>
        <v>0</v>
      </c>
      <c r="U1898" s="321">
        <v>0</v>
      </c>
      <c r="V1898" s="104">
        <f t="shared" si="546"/>
        <v>0</v>
      </c>
      <c r="W1898" s="321">
        <v>0</v>
      </c>
      <c r="X1898" s="104">
        <f t="shared" si="547"/>
        <v>0</v>
      </c>
      <c r="Y1898" s="321">
        <v>0</v>
      </c>
      <c r="Z1898" s="104">
        <f t="shared" si="548"/>
        <v>0</v>
      </c>
      <c r="AA1898" s="321">
        <v>0</v>
      </c>
      <c r="AB1898" s="104">
        <f t="shared" si="549"/>
        <v>0</v>
      </c>
      <c r="AC1898" s="99">
        <f t="shared" si="550"/>
        <v>0</v>
      </c>
      <c r="AD1898" s="104">
        <f t="shared" si="527"/>
        <v>0</v>
      </c>
    </row>
    <row r="1899" spans="1:30" x14ac:dyDescent="0.2">
      <c r="A1899" s="101">
        <v>40613</v>
      </c>
      <c r="B1899" s="320" t="s">
        <v>217</v>
      </c>
      <c r="C1899" s="321">
        <v>0</v>
      </c>
      <c r="D1899" s="104">
        <f t="shared" si="526"/>
        <v>0</v>
      </c>
      <c r="E1899" s="321">
        <v>0</v>
      </c>
      <c r="F1899" s="104">
        <f t="shared" si="526"/>
        <v>0</v>
      </c>
      <c r="G1899" s="321">
        <v>0.28199999999999997</v>
      </c>
      <c r="H1899" s="104">
        <f t="shared" si="539"/>
        <v>0.86542622241453915</v>
      </c>
      <c r="I1899" s="321">
        <v>0.39300000000000002</v>
      </c>
      <c r="J1899" s="104">
        <f t="shared" si="540"/>
        <v>1.2060727142160066</v>
      </c>
      <c r="K1899" s="321">
        <v>0</v>
      </c>
      <c r="L1899" s="104">
        <f t="shared" si="541"/>
        <v>0</v>
      </c>
      <c r="M1899" s="321">
        <v>0.65900000000000003</v>
      </c>
      <c r="N1899" s="104">
        <f t="shared" si="542"/>
        <v>2.022396739614118</v>
      </c>
      <c r="O1899" s="321">
        <v>0</v>
      </c>
      <c r="P1899" s="104">
        <f t="shared" si="543"/>
        <v>0</v>
      </c>
      <c r="Q1899" s="321">
        <v>0</v>
      </c>
      <c r="R1899" s="104">
        <f t="shared" si="544"/>
        <v>0</v>
      </c>
      <c r="S1899" s="321">
        <v>0</v>
      </c>
      <c r="T1899" s="104">
        <f t="shared" si="545"/>
        <v>0</v>
      </c>
      <c r="U1899" s="321">
        <v>0</v>
      </c>
      <c r="V1899" s="104">
        <f t="shared" si="546"/>
        <v>0</v>
      </c>
      <c r="W1899" s="321">
        <v>0</v>
      </c>
      <c r="X1899" s="104">
        <f t="shared" si="547"/>
        <v>0</v>
      </c>
      <c r="Y1899" s="321">
        <v>0</v>
      </c>
      <c r="Z1899" s="104">
        <f t="shared" si="548"/>
        <v>0</v>
      </c>
      <c r="AA1899" s="321">
        <v>0</v>
      </c>
      <c r="AB1899" s="104">
        <f t="shared" si="549"/>
        <v>0</v>
      </c>
      <c r="AC1899" s="99">
        <f t="shared" si="550"/>
        <v>1.3340000000000001</v>
      </c>
      <c r="AD1899" s="104">
        <f t="shared" si="527"/>
        <v>4.0938956762446637</v>
      </c>
    </row>
    <row r="1900" spans="1:30" x14ac:dyDescent="0.2">
      <c r="A1900" s="101">
        <v>40614</v>
      </c>
      <c r="B1900" s="320" t="s">
        <v>218</v>
      </c>
      <c r="C1900" s="321">
        <v>1.23</v>
      </c>
      <c r="D1900" s="104">
        <f t="shared" si="526"/>
        <v>3.7747313956378834</v>
      </c>
      <c r="E1900" s="321">
        <v>0</v>
      </c>
      <c r="F1900" s="104">
        <f t="shared" si="526"/>
        <v>0</v>
      </c>
      <c r="G1900" s="321">
        <v>0.39400000000000002</v>
      </c>
      <c r="H1900" s="104">
        <f t="shared" si="539"/>
        <v>1.2091416015295335</v>
      </c>
      <c r="I1900" s="321">
        <v>1.014</v>
      </c>
      <c r="J1900" s="104">
        <f t="shared" si="540"/>
        <v>3.1118517359161091</v>
      </c>
      <c r="K1900" s="321">
        <v>0</v>
      </c>
      <c r="L1900" s="104">
        <f t="shared" si="541"/>
        <v>0</v>
      </c>
      <c r="M1900" s="321">
        <v>1.73</v>
      </c>
      <c r="N1900" s="104">
        <f t="shared" si="542"/>
        <v>5.3091750524012511</v>
      </c>
      <c r="O1900" s="321">
        <v>0</v>
      </c>
      <c r="P1900" s="104">
        <f t="shared" si="543"/>
        <v>0</v>
      </c>
      <c r="Q1900" s="321">
        <v>0</v>
      </c>
      <c r="R1900" s="104">
        <f t="shared" si="544"/>
        <v>0</v>
      </c>
      <c r="S1900" s="321">
        <v>0</v>
      </c>
      <c r="T1900" s="104">
        <f t="shared" si="545"/>
        <v>0</v>
      </c>
      <c r="U1900" s="321">
        <v>0</v>
      </c>
      <c r="V1900" s="104">
        <f t="shared" si="546"/>
        <v>0</v>
      </c>
      <c r="W1900" s="321">
        <v>0</v>
      </c>
      <c r="X1900" s="104">
        <f t="shared" si="547"/>
        <v>0</v>
      </c>
      <c r="Y1900" s="321">
        <v>0</v>
      </c>
      <c r="Z1900" s="104">
        <f t="shared" si="548"/>
        <v>0</v>
      </c>
      <c r="AA1900" s="321">
        <v>0</v>
      </c>
      <c r="AB1900" s="104">
        <f t="shared" si="549"/>
        <v>0</v>
      </c>
      <c r="AC1900" s="99">
        <f t="shared" si="550"/>
        <v>4.3680000000000003</v>
      </c>
      <c r="AD1900" s="104">
        <f t="shared" si="527"/>
        <v>13.404899785484776</v>
      </c>
    </row>
    <row r="1901" spans="1:30" x14ac:dyDescent="0.2">
      <c r="A1901" s="101">
        <v>40615</v>
      </c>
      <c r="B1901" s="320" t="s">
        <v>219</v>
      </c>
      <c r="C1901" s="321">
        <v>1.72</v>
      </c>
      <c r="D1901" s="104">
        <f t="shared" si="526"/>
        <v>5.2784861792659834</v>
      </c>
      <c r="E1901" s="321">
        <v>0</v>
      </c>
      <c r="F1901" s="104">
        <f t="shared" si="526"/>
        <v>0</v>
      </c>
      <c r="G1901" s="321">
        <v>0</v>
      </c>
      <c r="H1901" s="104">
        <f t="shared" si="539"/>
        <v>0</v>
      </c>
      <c r="I1901" s="321">
        <v>0.97799999999999998</v>
      </c>
      <c r="J1901" s="104">
        <f t="shared" si="540"/>
        <v>3.0013717926291466</v>
      </c>
      <c r="K1901" s="321">
        <v>0</v>
      </c>
      <c r="L1901" s="104">
        <f t="shared" si="541"/>
        <v>0</v>
      </c>
      <c r="M1901" s="321">
        <v>1.6830000000000001</v>
      </c>
      <c r="N1901" s="104">
        <f t="shared" si="542"/>
        <v>5.1649373486654939</v>
      </c>
      <c r="O1901" s="321">
        <v>0</v>
      </c>
      <c r="P1901" s="104">
        <f t="shared" si="543"/>
        <v>0</v>
      </c>
      <c r="Q1901" s="321">
        <v>1.198</v>
      </c>
      <c r="R1901" s="104">
        <f t="shared" si="544"/>
        <v>3.6765270016050282</v>
      </c>
      <c r="S1901" s="321">
        <v>0</v>
      </c>
      <c r="T1901" s="104">
        <f t="shared" si="545"/>
        <v>0</v>
      </c>
      <c r="U1901" s="321">
        <v>0</v>
      </c>
      <c r="V1901" s="104">
        <f t="shared" si="546"/>
        <v>0</v>
      </c>
      <c r="W1901" s="321">
        <v>0</v>
      </c>
      <c r="X1901" s="104">
        <f t="shared" si="547"/>
        <v>0</v>
      </c>
      <c r="Y1901" s="321">
        <v>0</v>
      </c>
      <c r="Z1901" s="104">
        <f t="shared" si="548"/>
        <v>0</v>
      </c>
      <c r="AA1901" s="321">
        <v>0</v>
      </c>
      <c r="AB1901" s="104">
        <f t="shared" si="549"/>
        <v>0</v>
      </c>
      <c r="AC1901" s="99">
        <f t="shared" si="550"/>
        <v>5.5790000000000006</v>
      </c>
      <c r="AD1901" s="104">
        <f t="shared" si="527"/>
        <v>17.121322322165657</v>
      </c>
    </row>
    <row r="1902" spans="1:30" x14ac:dyDescent="0.2">
      <c r="A1902" s="101">
        <v>40616</v>
      </c>
      <c r="B1902" s="320" t="s">
        <v>220</v>
      </c>
      <c r="C1902" s="321">
        <v>0.58199999999999996</v>
      </c>
      <c r="D1902" s="104">
        <f t="shared" si="526"/>
        <v>1.7860924164725596</v>
      </c>
      <c r="E1902" s="321">
        <v>0</v>
      </c>
      <c r="F1902" s="104">
        <f t="shared" si="526"/>
        <v>0</v>
      </c>
      <c r="G1902" s="321">
        <v>0</v>
      </c>
      <c r="H1902" s="104">
        <f t="shared" si="539"/>
        <v>0</v>
      </c>
      <c r="I1902" s="321">
        <v>0.33400000000000002</v>
      </c>
      <c r="J1902" s="104">
        <f t="shared" si="540"/>
        <v>1.0250083627179294</v>
      </c>
      <c r="K1902" s="321">
        <v>0</v>
      </c>
      <c r="L1902" s="104">
        <f t="shared" si="541"/>
        <v>0</v>
      </c>
      <c r="M1902" s="321">
        <v>0.58699999999999997</v>
      </c>
      <c r="N1902" s="104">
        <f t="shared" si="542"/>
        <v>1.8014368530401932</v>
      </c>
      <c r="O1902" s="321">
        <v>0</v>
      </c>
      <c r="P1902" s="104">
        <f t="shared" si="543"/>
        <v>0</v>
      </c>
      <c r="Q1902" s="321">
        <v>1.198</v>
      </c>
      <c r="R1902" s="104">
        <f t="shared" si="544"/>
        <v>3.6765270016050282</v>
      </c>
      <c r="S1902" s="321">
        <v>0</v>
      </c>
      <c r="T1902" s="104">
        <f t="shared" si="545"/>
        <v>0</v>
      </c>
      <c r="U1902" s="321">
        <v>0</v>
      </c>
      <c r="V1902" s="104">
        <f t="shared" si="546"/>
        <v>0</v>
      </c>
      <c r="W1902" s="321">
        <v>0</v>
      </c>
      <c r="X1902" s="104">
        <f t="shared" si="547"/>
        <v>0</v>
      </c>
      <c r="Y1902" s="321">
        <v>0</v>
      </c>
      <c r="Z1902" s="104">
        <f t="shared" si="548"/>
        <v>0</v>
      </c>
      <c r="AA1902" s="321">
        <v>0</v>
      </c>
      <c r="AB1902" s="104">
        <f t="shared" si="549"/>
        <v>0</v>
      </c>
      <c r="AC1902" s="99">
        <f t="shared" si="550"/>
        <v>2.7009999999999996</v>
      </c>
      <c r="AD1902" s="104">
        <f t="shared" si="527"/>
        <v>8.289064633835709</v>
      </c>
    </row>
    <row r="1903" spans="1:30" x14ac:dyDescent="0.2">
      <c r="A1903" s="101">
        <v>40617</v>
      </c>
      <c r="B1903" s="320" t="s">
        <v>221</v>
      </c>
      <c r="C1903" s="321">
        <v>0</v>
      </c>
      <c r="D1903" s="104">
        <f t="shared" si="526"/>
        <v>0</v>
      </c>
      <c r="E1903" s="321">
        <v>0</v>
      </c>
      <c r="F1903" s="104">
        <f t="shared" si="526"/>
        <v>0</v>
      </c>
      <c r="G1903" s="321">
        <v>0</v>
      </c>
      <c r="H1903" s="104">
        <f t="shared" si="539"/>
        <v>0</v>
      </c>
      <c r="I1903" s="321">
        <v>0</v>
      </c>
      <c r="J1903" s="104">
        <f t="shared" si="540"/>
        <v>0</v>
      </c>
      <c r="K1903" s="321">
        <v>0</v>
      </c>
      <c r="L1903" s="104">
        <f t="shared" si="541"/>
        <v>0</v>
      </c>
      <c r="M1903" s="321">
        <v>0</v>
      </c>
      <c r="N1903" s="104">
        <f t="shared" si="542"/>
        <v>0</v>
      </c>
      <c r="O1903" s="321">
        <v>0</v>
      </c>
      <c r="P1903" s="104">
        <f t="shared" si="543"/>
        <v>0</v>
      </c>
      <c r="Q1903" s="321">
        <v>1.198</v>
      </c>
      <c r="R1903" s="104">
        <f t="shared" si="544"/>
        <v>3.6765270016050282</v>
      </c>
      <c r="S1903" s="321">
        <v>0</v>
      </c>
      <c r="T1903" s="104">
        <f t="shared" si="545"/>
        <v>0</v>
      </c>
      <c r="U1903" s="321">
        <v>0</v>
      </c>
      <c r="V1903" s="104">
        <f t="shared" si="546"/>
        <v>0</v>
      </c>
      <c r="W1903" s="321">
        <v>0</v>
      </c>
      <c r="X1903" s="104">
        <f t="shared" si="547"/>
        <v>0</v>
      </c>
      <c r="Y1903" s="321">
        <v>0</v>
      </c>
      <c r="Z1903" s="104">
        <f t="shared" si="548"/>
        <v>0</v>
      </c>
      <c r="AA1903" s="321">
        <v>0</v>
      </c>
      <c r="AB1903" s="104">
        <f t="shared" si="549"/>
        <v>0</v>
      </c>
      <c r="AC1903" s="99">
        <f t="shared" si="550"/>
        <v>1.198</v>
      </c>
      <c r="AD1903" s="104">
        <f t="shared" si="527"/>
        <v>3.6765270016050282</v>
      </c>
    </row>
    <row r="1904" spans="1:30" x14ac:dyDescent="0.2">
      <c r="A1904" s="101">
        <v>40618</v>
      </c>
      <c r="B1904" s="320" t="s">
        <v>222</v>
      </c>
      <c r="C1904" s="321">
        <v>0</v>
      </c>
      <c r="D1904" s="104">
        <f t="shared" si="526"/>
        <v>0</v>
      </c>
      <c r="E1904" s="321">
        <v>0</v>
      </c>
      <c r="F1904" s="104">
        <f t="shared" si="526"/>
        <v>0</v>
      </c>
      <c r="G1904" s="321">
        <v>0</v>
      </c>
      <c r="H1904" s="104">
        <f t="shared" si="539"/>
        <v>0</v>
      </c>
      <c r="I1904" s="321">
        <v>0</v>
      </c>
      <c r="J1904" s="104">
        <f t="shared" si="540"/>
        <v>0</v>
      </c>
      <c r="K1904" s="321">
        <v>0</v>
      </c>
      <c r="L1904" s="104">
        <f t="shared" si="541"/>
        <v>0</v>
      </c>
      <c r="M1904" s="321">
        <v>0</v>
      </c>
      <c r="N1904" s="104">
        <f t="shared" si="542"/>
        <v>0</v>
      </c>
      <c r="O1904" s="321">
        <v>0</v>
      </c>
      <c r="P1904" s="104">
        <f t="shared" si="543"/>
        <v>0</v>
      </c>
      <c r="Q1904" s="321">
        <v>1.198</v>
      </c>
      <c r="R1904" s="104">
        <f t="shared" si="544"/>
        <v>3.6765270016050282</v>
      </c>
      <c r="S1904" s="321">
        <v>0</v>
      </c>
      <c r="T1904" s="104">
        <f t="shared" si="545"/>
        <v>0</v>
      </c>
      <c r="U1904" s="321">
        <v>0</v>
      </c>
      <c r="V1904" s="104">
        <f t="shared" si="546"/>
        <v>0</v>
      </c>
      <c r="W1904" s="321">
        <v>0</v>
      </c>
      <c r="X1904" s="104">
        <f t="shared" si="547"/>
        <v>0</v>
      </c>
      <c r="Y1904" s="321">
        <v>0</v>
      </c>
      <c r="Z1904" s="104">
        <f t="shared" si="548"/>
        <v>0</v>
      </c>
      <c r="AA1904" s="321">
        <v>0</v>
      </c>
      <c r="AB1904" s="104">
        <f t="shared" si="549"/>
        <v>0</v>
      </c>
      <c r="AC1904" s="99">
        <f t="shared" si="550"/>
        <v>1.198</v>
      </c>
      <c r="AD1904" s="104">
        <f t="shared" si="527"/>
        <v>3.6765270016050282</v>
      </c>
    </row>
    <row r="1905" spans="1:30" x14ac:dyDescent="0.2">
      <c r="A1905" s="101">
        <v>40619</v>
      </c>
      <c r="B1905" s="320" t="s">
        <v>223</v>
      </c>
      <c r="C1905" s="321">
        <v>0</v>
      </c>
      <c r="D1905" s="104">
        <f t="shared" si="526"/>
        <v>0</v>
      </c>
      <c r="E1905" s="321">
        <v>0</v>
      </c>
      <c r="F1905" s="104">
        <f t="shared" si="526"/>
        <v>0</v>
      </c>
      <c r="G1905" s="321">
        <v>0</v>
      </c>
      <c r="H1905" s="104">
        <f t="shared" si="539"/>
        <v>0</v>
      </c>
      <c r="I1905" s="321">
        <v>0</v>
      </c>
      <c r="J1905" s="104">
        <f t="shared" si="540"/>
        <v>0</v>
      </c>
      <c r="K1905" s="321">
        <v>0</v>
      </c>
      <c r="L1905" s="104">
        <f t="shared" si="541"/>
        <v>0</v>
      </c>
      <c r="M1905" s="321">
        <v>0</v>
      </c>
      <c r="N1905" s="104">
        <f t="shared" si="542"/>
        <v>0</v>
      </c>
      <c r="O1905" s="321">
        <v>0</v>
      </c>
      <c r="P1905" s="104">
        <f t="shared" si="543"/>
        <v>0</v>
      </c>
      <c r="Q1905" s="321">
        <v>0.108</v>
      </c>
      <c r="R1905" s="104">
        <f t="shared" si="544"/>
        <v>0.33143982986088733</v>
      </c>
      <c r="S1905" s="321">
        <v>0</v>
      </c>
      <c r="T1905" s="104">
        <f t="shared" si="545"/>
        <v>0</v>
      </c>
      <c r="U1905" s="321">
        <v>0</v>
      </c>
      <c r="V1905" s="104">
        <f t="shared" si="546"/>
        <v>0</v>
      </c>
      <c r="W1905" s="321">
        <v>0</v>
      </c>
      <c r="X1905" s="104">
        <f t="shared" si="547"/>
        <v>0</v>
      </c>
      <c r="Y1905" s="321">
        <v>0</v>
      </c>
      <c r="Z1905" s="104">
        <f t="shared" si="548"/>
        <v>0</v>
      </c>
      <c r="AA1905" s="321">
        <v>0</v>
      </c>
      <c r="AB1905" s="104">
        <f t="shared" si="549"/>
        <v>0</v>
      </c>
      <c r="AC1905" s="99">
        <f t="shared" si="550"/>
        <v>0.108</v>
      </c>
      <c r="AD1905" s="104">
        <f t="shared" si="527"/>
        <v>0.33143982986088733</v>
      </c>
    </row>
    <row r="1906" spans="1:30" x14ac:dyDescent="0.2">
      <c r="A1906" s="101">
        <v>40620</v>
      </c>
      <c r="B1906" s="320" t="s">
        <v>224</v>
      </c>
      <c r="C1906" s="321">
        <v>0</v>
      </c>
      <c r="D1906" s="104">
        <f t="shared" si="526"/>
        <v>0</v>
      </c>
      <c r="E1906" s="321">
        <v>0</v>
      </c>
      <c r="F1906" s="104">
        <f t="shared" si="526"/>
        <v>0</v>
      </c>
      <c r="G1906" s="321">
        <v>0.32900000000000001</v>
      </c>
      <c r="H1906" s="104">
        <f t="shared" si="539"/>
        <v>1.0096639261502958</v>
      </c>
      <c r="I1906" s="321">
        <v>0.44900000000000001</v>
      </c>
      <c r="J1906" s="104">
        <f t="shared" si="540"/>
        <v>1.3779304037735038</v>
      </c>
      <c r="K1906" s="321">
        <v>0</v>
      </c>
      <c r="L1906" s="104">
        <f t="shared" si="541"/>
        <v>0</v>
      </c>
      <c r="M1906" s="321">
        <v>0.752</v>
      </c>
      <c r="N1906" s="104">
        <f t="shared" si="542"/>
        <v>2.3078032597721045</v>
      </c>
      <c r="O1906" s="321">
        <v>0</v>
      </c>
      <c r="P1906" s="104">
        <f t="shared" si="543"/>
        <v>0</v>
      </c>
      <c r="Q1906" s="321">
        <v>0</v>
      </c>
      <c r="R1906" s="104">
        <f t="shared" si="544"/>
        <v>0</v>
      </c>
      <c r="S1906" s="321">
        <v>0</v>
      </c>
      <c r="T1906" s="104">
        <f t="shared" si="545"/>
        <v>0</v>
      </c>
      <c r="U1906" s="321">
        <v>0.50700000000000001</v>
      </c>
      <c r="V1906" s="104">
        <f t="shared" si="546"/>
        <v>1.5559258679580545</v>
      </c>
      <c r="W1906" s="321">
        <v>0</v>
      </c>
      <c r="X1906" s="104">
        <f t="shared" si="547"/>
        <v>0</v>
      </c>
      <c r="Y1906" s="321">
        <v>0</v>
      </c>
      <c r="Z1906" s="104">
        <f t="shared" si="548"/>
        <v>0</v>
      </c>
      <c r="AA1906" s="321">
        <v>0</v>
      </c>
      <c r="AB1906" s="104">
        <f t="shared" si="549"/>
        <v>0</v>
      </c>
      <c r="AC1906" s="99">
        <f t="shared" si="550"/>
        <v>2.0369999999999999</v>
      </c>
      <c r="AD1906" s="104">
        <f t="shared" si="527"/>
        <v>6.2513234576539585</v>
      </c>
    </row>
    <row r="1907" spans="1:30" x14ac:dyDescent="0.2">
      <c r="A1907" s="101">
        <v>40621</v>
      </c>
      <c r="B1907" s="320" t="s">
        <v>225</v>
      </c>
      <c r="C1907" s="321">
        <v>0</v>
      </c>
      <c r="D1907" s="104">
        <f t="shared" si="526"/>
        <v>0</v>
      </c>
      <c r="E1907" s="321">
        <v>0</v>
      </c>
      <c r="F1907" s="104">
        <f t="shared" si="526"/>
        <v>0</v>
      </c>
      <c r="G1907" s="321">
        <v>0.754</v>
      </c>
      <c r="H1907" s="104">
        <f t="shared" si="539"/>
        <v>2.313941034399158</v>
      </c>
      <c r="I1907" s="321">
        <v>0.98799999999999999</v>
      </c>
      <c r="J1907" s="104">
        <f t="shared" si="540"/>
        <v>3.0320606657644138</v>
      </c>
      <c r="K1907" s="321">
        <v>0</v>
      </c>
      <c r="L1907" s="104">
        <f t="shared" si="541"/>
        <v>0</v>
      </c>
      <c r="M1907" s="321">
        <v>1.6990000000000001</v>
      </c>
      <c r="N1907" s="104">
        <f t="shared" si="542"/>
        <v>5.2140395456819224</v>
      </c>
      <c r="O1907" s="321">
        <v>0</v>
      </c>
      <c r="P1907" s="104">
        <f t="shared" si="543"/>
        <v>0</v>
      </c>
      <c r="Q1907" s="321">
        <v>0</v>
      </c>
      <c r="R1907" s="104">
        <f t="shared" si="544"/>
        <v>0</v>
      </c>
      <c r="S1907" s="321">
        <v>0</v>
      </c>
      <c r="T1907" s="104">
        <f t="shared" si="545"/>
        <v>0</v>
      </c>
      <c r="U1907" s="321">
        <v>1.4359999999999999</v>
      </c>
      <c r="V1907" s="104">
        <f t="shared" si="546"/>
        <v>4.4069221822243909</v>
      </c>
      <c r="W1907" s="321">
        <v>0</v>
      </c>
      <c r="X1907" s="104">
        <f t="shared" si="547"/>
        <v>0</v>
      </c>
      <c r="Y1907" s="321">
        <v>0</v>
      </c>
      <c r="Z1907" s="104">
        <f t="shared" si="548"/>
        <v>0</v>
      </c>
      <c r="AA1907" s="321">
        <v>0</v>
      </c>
      <c r="AB1907" s="104">
        <f t="shared" si="549"/>
        <v>0</v>
      </c>
      <c r="AC1907" s="99">
        <f t="shared" si="550"/>
        <v>4.8769999999999998</v>
      </c>
      <c r="AD1907" s="104">
        <f t="shared" si="527"/>
        <v>14.966963428069885</v>
      </c>
    </row>
    <row r="1908" spans="1:30" x14ac:dyDescent="0.2">
      <c r="A1908" s="101">
        <v>40622</v>
      </c>
      <c r="B1908" s="320" t="s">
        <v>226</v>
      </c>
      <c r="C1908" s="321">
        <v>0</v>
      </c>
      <c r="D1908" s="104">
        <f t="shared" si="526"/>
        <v>0</v>
      </c>
      <c r="E1908" s="321">
        <v>0</v>
      </c>
      <c r="F1908" s="104">
        <f t="shared" si="526"/>
        <v>0</v>
      </c>
      <c r="G1908" s="321">
        <v>0.70899999999999996</v>
      </c>
      <c r="H1908" s="104">
        <f t="shared" si="539"/>
        <v>2.1758411052904547</v>
      </c>
      <c r="I1908" s="321">
        <v>0.95199999999999996</v>
      </c>
      <c r="J1908" s="104">
        <f t="shared" si="540"/>
        <v>2.9215807224774513</v>
      </c>
      <c r="K1908" s="321">
        <v>0</v>
      </c>
      <c r="L1908" s="104">
        <f t="shared" si="541"/>
        <v>0</v>
      </c>
      <c r="M1908" s="321">
        <v>1.6559999999999999</v>
      </c>
      <c r="N1908" s="104">
        <f t="shared" si="542"/>
        <v>5.0820773912002721</v>
      </c>
      <c r="O1908" s="321">
        <v>0</v>
      </c>
      <c r="P1908" s="104">
        <f t="shared" si="543"/>
        <v>0</v>
      </c>
      <c r="Q1908" s="321">
        <v>0</v>
      </c>
      <c r="R1908" s="104">
        <f t="shared" si="544"/>
        <v>0</v>
      </c>
      <c r="S1908" s="321">
        <v>0</v>
      </c>
      <c r="T1908" s="104">
        <f t="shared" si="545"/>
        <v>0</v>
      </c>
      <c r="U1908" s="321">
        <v>1.0589999999999999</v>
      </c>
      <c r="V1908" s="104">
        <f t="shared" si="546"/>
        <v>3.2499516650248119</v>
      </c>
      <c r="W1908" s="321">
        <v>0</v>
      </c>
      <c r="X1908" s="104">
        <f t="shared" si="547"/>
        <v>0</v>
      </c>
      <c r="Y1908" s="321">
        <v>0</v>
      </c>
      <c r="Z1908" s="104">
        <f t="shared" si="548"/>
        <v>0</v>
      </c>
      <c r="AA1908" s="321">
        <v>0</v>
      </c>
      <c r="AB1908" s="104">
        <f t="shared" si="549"/>
        <v>0</v>
      </c>
      <c r="AC1908" s="99">
        <f t="shared" si="550"/>
        <v>4.3760000000000003</v>
      </c>
      <c r="AD1908" s="104">
        <f t="shared" si="527"/>
        <v>13.42945088399299</v>
      </c>
    </row>
    <row r="1909" spans="1:30" x14ac:dyDescent="0.2">
      <c r="A1909" s="101">
        <v>40623</v>
      </c>
      <c r="B1909" s="320" t="s">
        <v>227</v>
      </c>
      <c r="C1909" s="321">
        <v>0</v>
      </c>
      <c r="D1909" s="104">
        <f t="shared" si="526"/>
        <v>0</v>
      </c>
      <c r="E1909" s="321">
        <v>0</v>
      </c>
      <c r="F1909" s="104">
        <f t="shared" si="526"/>
        <v>0</v>
      </c>
      <c r="G1909" s="321">
        <v>0</v>
      </c>
      <c r="H1909" s="104">
        <f t="shared" si="539"/>
        <v>0</v>
      </c>
      <c r="I1909" s="321">
        <v>0.27700000000000002</v>
      </c>
      <c r="J1909" s="104">
        <f t="shared" si="540"/>
        <v>0.85008178584690552</v>
      </c>
      <c r="K1909" s="321">
        <v>0</v>
      </c>
      <c r="L1909" s="104">
        <f t="shared" si="541"/>
        <v>0</v>
      </c>
      <c r="M1909" s="321">
        <v>0.48599999999999999</v>
      </c>
      <c r="N1909" s="104">
        <f t="shared" si="542"/>
        <v>1.4914792343739931</v>
      </c>
      <c r="O1909" s="321">
        <v>0</v>
      </c>
      <c r="P1909" s="104">
        <f t="shared" si="543"/>
        <v>0</v>
      </c>
      <c r="Q1909" s="321">
        <v>0</v>
      </c>
      <c r="R1909" s="104">
        <f t="shared" si="544"/>
        <v>0</v>
      </c>
      <c r="S1909" s="321">
        <v>0</v>
      </c>
      <c r="T1909" s="104">
        <f t="shared" si="545"/>
        <v>0</v>
      </c>
      <c r="U1909" s="321">
        <v>0</v>
      </c>
      <c r="V1909" s="104">
        <f t="shared" si="546"/>
        <v>0</v>
      </c>
      <c r="W1909" s="321">
        <v>0</v>
      </c>
      <c r="X1909" s="104">
        <f t="shared" si="547"/>
        <v>0</v>
      </c>
      <c r="Y1909" s="321">
        <v>0</v>
      </c>
      <c r="Z1909" s="104">
        <f t="shared" si="548"/>
        <v>0</v>
      </c>
      <c r="AA1909" s="321">
        <v>0</v>
      </c>
      <c r="AB1909" s="104">
        <f t="shared" si="549"/>
        <v>0</v>
      </c>
      <c r="AC1909" s="99">
        <f t="shared" si="550"/>
        <v>0.76300000000000001</v>
      </c>
      <c r="AD1909" s="104">
        <f t="shared" si="527"/>
        <v>2.3415610202208983</v>
      </c>
    </row>
    <row r="1910" spans="1:30" x14ac:dyDescent="0.2">
      <c r="A1910" s="101">
        <v>40624</v>
      </c>
      <c r="B1910" s="320" t="s">
        <v>228</v>
      </c>
      <c r="C1910" s="321">
        <v>0</v>
      </c>
      <c r="D1910" s="104">
        <f t="shared" si="526"/>
        <v>0</v>
      </c>
      <c r="E1910" s="321">
        <v>0</v>
      </c>
      <c r="F1910" s="104">
        <f t="shared" si="526"/>
        <v>0</v>
      </c>
      <c r="G1910" s="321">
        <v>0</v>
      </c>
      <c r="H1910" s="104">
        <f t="shared" si="539"/>
        <v>0</v>
      </c>
      <c r="I1910" s="321">
        <v>0</v>
      </c>
      <c r="J1910" s="104">
        <f t="shared" si="540"/>
        <v>0</v>
      </c>
      <c r="K1910" s="321">
        <v>0</v>
      </c>
      <c r="L1910" s="104">
        <f t="shared" si="541"/>
        <v>0</v>
      </c>
      <c r="M1910" s="321">
        <v>0</v>
      </c>
      <c r="N1910" s="104">
        <f t="shared" si="542"/>
        <v>0</v>
      </c>
      <c r="O1910" s="321">
        <v>0</v>
      </c>
      <c r="P1910" s="104">
        <f t="shared" si="543"/>
        <v>0</v>
      </c>
      <c r="Q1910" s="321">
        <v>0</v>
      </c>
      <c r="R1910" s="104">
        <f t="shared" si="544"/>
        <v>0</v>
      </c>
      <c r="S1910" s="321">
        <v>0</v>
      </c>
      <c r="T1910" s="104">
        <f t="shared" si="545"/>
        <v>0</v>
      </c>
      <c r="U1910" s="321">
        <v>0</v>
      </c>
      <c r="V1910" s="104">
        <f t="shared" si="546"/>
        <v>0</v>
      </c>
      <c r="W1910" s="321">
        <v>0</v>
      </c>
      <c r="X1910" s="104">
        <f t="shared" si="547"/>
        <v>0</v>
      </c>
      <c r="Y1910" s="321">
        <v>0</v>
      </c>
      <c r="Z1910" s="104">
        <f t="shared" si="548"/>
        <v>0</v>
      </c>
      <c r="AA1910" s="321">
        <v>0</v>
      </c>
      <c r="AB1910" s="104">
        <f t="shared" si="549"/>
        <v>0</v>
      </c>
      <c r="AC1910" s="99">
        <f t="shared" si="550"/>
        <v>0</v>
      </c>
      <c r="AD1910" s="104">
        <f t="shared" si="527"/>
        <v>0</v>
      </c>
    </row>
    <row r="1911" spans="1:30" x14ac:dyDescent="0.2">
      <c r="A1911" s="101">
        <v>40625</v>
      </c>
      <c r="B1911" s="320" t="s">
        <v>229</v>
      </c>
      <c r="C1911" s="321">
        <v>0</v>
      </c>
      <c r="D1911" s="104">
        <f t="shared" si="526"/>
        <v>0</v>
      </c>
      <c r="E1911" s="321">
        <v>0</v>
      </c>
      <c r="F1911" s="104">
        <f t="shared" si="526"/>
        <v>0</v>
      </c>
      <c r="G1911" s="321">
        <v>0</v>
      </c>
      <c r="H1911" s="104">
        <f t="shared" si="539"/>
        <v>0</v>
      </c>
      <c r="I1911" s="321">
        <v>0</v>
      </c>
      <c r="J1911" s="104">
        <f t="shared" si="540"/>
        <v>0</v>
      </c>
      <c r="K1911" s="321">
        <v>0</v>
      </c>
      <c r="L1911" s="104">
        <f t="shared" si="541"/>
        <v>0</v>
      </c>
      <c r="M1911" s="321">
        <v>0</v>
      </c>
      <c r="N1911" s="104">
        <f t="shared" si="542"/>
        <v>0</v>
      </c>
      <c r="O1911" s="321">
        <v>0</v>
      </c>
      <c r="P1911" s="104">
        <f t="shared" si="543"/>
        <v>0</v>
      </c>
      <c r="Q1911" s="321">
        <v>0</v>
      </c>
      <c r="R1911" s="104">
        <f t="shared" si="544"/>
        <v>0</v>
      </c>
      <c r="S1911" s="321">
        <v>0</v>
      </c>
      <c r="T1911" s="104">
        <f t="shared" si="545"/>
        <v>0</v>
      </c>
      <c r="U1911" s="321">
        <v>0</v>
      </c>
      <c r="V1911" s="104">
        <f t="shared" si="546"/>
        <v>0</v>
      </c>
      <c r="W1911" s="321">
        <v>0</v>
      </c>
      <c r="X1911" s="104">
        <f t="shared" si="547"/>
        <v>0</v>
      </c>
      <c r="Y1911" s="321">
        <v>0</v>
      </c>
      <c r="Z1911" s="104">
        <f t="shared" si="548"/>
        <v>0</v>
      </c>
      <c r="AA1911" s="321">
        <v>0</v>
      </c>
      <c r="AB1911" s="104">
        <f t="shared" si="549"/>
        <v>0</v>
      </c>
      <c r="AC1911" s="99">
        <f t="shared" si="550"/>
        <v>0</v>
      </c>
      <c r="AD1911" s="104">
        <f t="shared" si="527"/>
        <v>0</v>
      </c>
    </row>
    <row r="1912" spans="1:30" x14ac:dyDescent="0.2">
      <c r="A1912" s="101">
        <v>40626</v>
      </c>
      <c r="B1912" s="320" t="s">
        <v>230</v>
      </c>
      <c r="C1912" s="321">
        <v>0</v>
      </c>
      <c r="D1912" s="104">
        <f t="shared" si="526"/>
        <v>0</v>
      </c>
      <c r="E1912" s="321">
        <v>0</v>
      </c>
      <c r="F1912" s="104">
        <f t="shared" si="526"/>
        <v>0</v>
      </c>
      <c r="G1912" s="321">
        <v>0</v>
      </c>
      <c r="H1912" s="104">
        <f t="shared" si="539"/>
        <v>0</v>
      </c>
      <c r="I1912" s="321">
        <v>0</v>
      </c>
      <c r="J1912" s="104">
        <f t="shared" si="540"/>
        <v>0</v>
      </c>
      <c r="K1912" s="321">
        <v>0</v>
      </c>
      <c r="L1912" s="104">
        <f t="shared" si="541"/>
        <v>0</v>
      </c>
      <c r="M1912" s="321">
        <v>0</v>
      </c>
      <c r="N1912" s="104">
        <f t="shared" si="542"/>
        <v>0</v>
      </c>
      <c r="O1912" s="321">
        <v>0</v>
      </c>
      <c r="P1912" s="104">
        <f t="shared" si="543"/>
        <v>0</v>
      </c>
      <c r="Q1912" s="321">
        <v>0</v>
      </c>
      <c r="R1912" s="104">
        <f t="shared" si="544"/>
        <v>0</v>
      </c>
      <c r="S1912" s="321">
        <v>0</v>
      </c>
      <c r="T1912" s="104">
        <f t="shared" si="545"/>
        <v>0</v>
      </c>
      <c r="U1912" s="321">
        <v>0</v>
      </c>
      <c r="V1912" s="104">
        <f t="shared" si="546"/>
        <v>0</v>
      </c>
      <c r="W1912" s="321">
        <v>0</v>
      </c>
      <c r="X1912" s="104">
        <f t="shared" si="547"/>
        <v>0</v>
      </c>
      <c r="Y1912" s="321">
        <v>0</v>
      </c>
      <c r="Z1912" s="104">
        <f t="shared" si="548"/>
        <v>0</v>
      </c>
      <c r="AA1912" s="321">
        <v>0</v>
      </c>
      <c r="AB1912" s="104">
        <f t="shared" si="549"/>
        <v>0</v>
      </c>
      <c r="AC1912" s="99">
        <f t="shared" si="550"/>
        <v>0</v>
      </c>
      <c r="AD1912" s="104">
        <f t="shared" si="527"/>
        <v>0</v>
      </c>
    </row>
    <row r="1913" spans="1:30" x14ac:dyDescent="0.2">
      <c r="A1913" s="101">
        <v>40627</v>
      </c>
      <c r="B1913" s="320" t="s">
        <v>231</v>
      </c>
      <c r="C1913" s="321">
        <v>0</v>
      </c>
      <c r="D1913" s="104">
        <f t="shared" si="526"/>
        <v>0</v>
      </c>
      <c r="E1913" s="321">
        <v>0</v>
      </c>
      <c r="F1913" s="104">
        <f t="shared" si="526"/>
        <v>0</v>
      </c>
      <c r="G1913" s="321">
        <v>0.38900000000000001</v>
      </c>
      <c r="H1913" s="104">
        <f t="shared" si="539"/>
        <v>1.1937971649618997</v>
      </c>
      <c r="I1913" s="321">
        <v>0.52500000000000002</v>
      </c>
      <c r="J1913" s="104">
        <f t="shared" si="540"/>
        <v>1.6111658396015356</v>
      </c>
      <c r="K1913" s="321">
        <v>0</v>
      </c>
      <c r="L1913" s="104">
        <f t="shared" si="541"/>
        <v>0</v>
      </c>
      <c r="M1913" s="321">
        <v>0.88200000000000001</v>
      </c>
      <c r="N1913" s="104">
        <f t="shared" si="542"/>
        <v>2.7067586105305801</v>
      </c>
      <c r="O1913" s="321">
        <v>0</v>
      </c>
      <c r="P1913" s="104">
        <f t="shared" si="543"/>
        <v>0</v>
      </c>
      <c r="Q1913" s="321">
        <v>0</v>
      </c>
      <c r="R1913" s="104">
        <f t="shared" si="544"/>
        <v>0</v>
      </c>
      <c r="S1913" s="321">
        <v>0</v>
      </c>
      <c r="T1913" s="104">
        <f t="shared" si="545"/>
        <v>0</v>
      </c>
      <c r="U1913" s="321">
        <v>0</v>
      </c>
      <c r="V1913" s="104">
        <f t="shared" si="546"/>
        <v>0</v>
      </c>
      <c r="W1913" s="321">
        <v>0</v>
      </c>
      <c r="X1913" s="104">
        <f t="shared" si="547"/>
        <v>0</v>
      </c>
      <c r="Y1913" s="321">
        <v>0</v>
      </c>
      <c r="Z1913" s="104">
        <f t="shared" si="548"/>
        <v>0</v>
      </c>
      <c r="AA1913" s="321">
        <v>0</v>
      </c>
      <c r="AB1913" s="104">
        <f t="shared" si="549"/>
        <v>0</v>
      </c>
      <c r="AC1913" s="99">
        <f t="shared" si="550"/>
        <v>1.796</v>
      </c>
      <c r="AD1913" s="104">
        <f t="shared" si="527"/>
        <v>5.5117216150940154</v>
      </c>
    </row>
    <row r="1914" spans="1:30" x14ac:dyDescent="0.2">
      <c r="A1914" s="101">
        <v>40628</v>
      </c>
      <c r="B1914" s="320" t="s">
        <v>232</v>
      </c>
      <c r="C1914" s="321">
        <v>0</v>
      </c>
      <c r="D1914" s="104">
        <f t="shared" si="526"/>
        <v>0</v>
      </c>
      <c r="E1914" s="321">
        <v>0</v>
      </c>
      <c r="F1914" s="104">
        <f t="shared" si="526"/>
        <v>0</v>
      </c>
      <c r="G1914" s="321">
        <v>0.75</v>
      </c>
      <c r="H1914" s="104">
        <f t="shared" si="539"/>
        <v>2.3016654851450511</v>
      </c>
      <c r="I1914" s="321">
        <v>0.97299999999999998</v>
      </c>
      <c r="J1914" s="104">
        <f t="shared" si="540"/>
        <v>2.9860273560615127</v>
      </c>
      <c r="K1914" s="321">
        <v>0</v>
      </c>
      <c r="L1914" s="104">
        <f t="shared" si="541"/>
        <v>0</v>
      </c>
      <c r="M1914" s="321">
        <v>1.6859999999999999</v>
      </c>
      <c r="N1914" s="104">
        <f t="shared" si="542"/>
        <v>5.1741440106060743</v>
      </c>
      <c r="O1914" s="321">
        <v>0</v>
      </c>
      <c r="P1914" s="104">
        <f t="shared" si="543"/>
        <v>0</v>
      </c>
      <c r="Q1914" s="321">
        <v>0</v>
      </c>
      <c r="R1914" s="104">
        <f t="shared" si="544"/>
        <v>0</v>
      </c>
      <c r="S1914" s="321">
        <v>0</v>
      </c>
      <c r="T1914" s="104">
        <f t="shared" si="545"/>
        <v>0</v>
      </c>
      <c r="U1914" s="321">
        <v>0</v>
      </c>
      <c r="V1914" s="104">
        <f t="shared" si="546"/>
        <v>0</v>
      </c>
      <c r="W1914" s="321">
        <v>0.53500000000000003</v>
      </c>
      <c r="X1914" s="104">
        <f t="shared" si="547"/>
        <v>1.6418547127368031</v>
      </c>
      <c r="Y1914" s="321">
        <v>0</v>
      </c>
      <c r="Z1914" s="104">
        <f t="shared" si="548"/>
        <v>0</v>
      </c>
      <c r="AA1914" s="321">
        <v>0</v>
      </c>
      <c r="AB1914" s="104">
        <f t="shared" si="549"/>
        <v>0</v>
      </c>
      <c r="AC1914" s="99">
        <f t="shared" si="550"/>
        <v>3.944</v>
      </c>
      <c r="AD1914" s="104">
        <f t="shared" si="527"/>
        <v>12.103691564549441</v>
      </c>
    </row>
    <row r="1915" spans="1:30" x14ac:dyDescent="0.2">
      <c r="A1915" s="101">
        <v>40629</v>
      </c>
      <c r="B1915" s="320" t="s">
        <v>233</v>
      </c>
      <c r="C1915" s="321">
        <v>0</v>
      </c>
      <c r="D1915" s="104">
        <f t="shared" si="526"/>
        <v>0</v>
      </c>
      <c r="E1915" s="321">
        <v>0</v>
      </c>
      <c r="F1915" s="104">
        <f t="shared" si="526"/>
        <v>0</v>
      </c>
      <c r="G1915" s="321">
        <v>0.153</v>
      </c>
      <c r="H1915" s="104">
        <f t="shared" si="539"/>
        <v>0.46953975896959038</v>
      </c>
      <c r="I1915" s="321">
        <v>0.94199999999999995</v>
      </c>
      <c r="J1915" s="104">
        <f t="shared" si="540"/>
        <v>2.890891849342184</v>
      </c>
      <c r="K1915" s="321">
        <v>0</v>
      </c>
      <c r="L1915" s="104">
        <f t="shared" si="541"/>
        <v>0</v>
      </c>
      <c r="M1915" s="321">
        <v>1.643</v>
      </c>
      <c r="N1915" s="104">
        <f t="shared" si="542"/>
        <v>5.0421818561244249</v>
      </c>
      <c r="O1915" s="321">
        <v>0</v>
      </c>
      <c r="P1915" s="104">
        <f t="shared" si="543"/>
        <v>0</v>
      </c>
      <c r="Q1915" s="321">
        <v>0</v>
      </c>
      <c r="R1915" s="104">
        <f t="shared" si="544"/>
        <v>0</v>
      </c>
      <c r="S1915" s="321">
        <v>0</v>
      </c>
      <c r="T1915" s="104">
        <f t="shared" si="545"/>
        <v>0</v>
      </c>
      <c r="U1915" s="321">
        <v>0.56000000000000005</v>
      </c>
      <c r="V1915" s="104">
        <f t="shared" si="546"/>
        <v>1.7185768955749714</v>
      </c>
      <c r="W1915" s="321">
        <v>1.111</v>
      </c>
      <c r="X1915" s="104">
        <f t="shared" si="547"/>
        <v>3.409533805328202</v>
      </c>
      <c r="Y1915" s="321">
        <v>0</v>
      </c>
      <c r="Z1915" s="104">
        <f t="shared" si="548"/>
        <v>0</v>
      </c>
      <c r="AA1915" s="321">
        <v>0</v>
      </c>
      <c r="AB1915" s="104">
        <f t="shared" si="549"/>
        <v>0</v>
      </c>
      <c r="AC1915" s="99">
        <f t="shared" si="550"/>
        <v>4.4089999999999998</v>
      </c>
      <c r="AD1915" s="104">
        <f t="shared" si="527"/>
        <v>13.530724165339373</v>
      </c>
    </row>
    <row r="1916" spans="1:30" x14ac:dyDescent="0.2">
      <c r="A1916" s="101">
        <v>40630</v>
      </c>
      <c r="B1916" s="320" t="s">
        <v>234</v>
      </c>
      <c r="C1916" s="321">
        <v>0</v>
      </c>
      <c r="D1916" s="104">
        <f t="shared" si="526"/>
        <v>0</v>
      </c>
      <c r="E1916" s="321">
        <v>0</v>
      </c>
      <c r="F1916" s="104">
        <f t="shared" si="526"/>
        <v>0</v>
      </c>
      <c r="G1916" s="321">
        <v>2.7E-2</v>
      </c>
      <c r="H1916" s="104">
        <f t="shared" si="539"/>
        <v>8.2859957465221831E-2</v>
      </c>
      <c r="I1916" s="321">
        <v>0.31</v>
      </c>
      <c r="J1916" s="104">
        <f t="shared" si="540"/>
        <v>0.95135506719328777</v>
      </c>
      <c r="K1916" s="321">
        <v>0</v>
      </c>
      <c r="L1916" s="104">
        <f t="shared" si="541"/>
        <v>0</v>
      </c>
      <c r="M1916" s="321">
        <v>0.54100000000000004</v>
      </c>
      <c r="N1916" s="104">
        <f t="shared" si="542"/>
        <v>1.6602680366179634</v>
      </c>
      <c r="O1916" s="321">
        <v>0</v>
      </c>
      <c r="P1916" s="104">
        <f t="shared" si="543"/>
        <v>0</v>
      </c>
      <c r="Q1916" s="321">
        <v>0</v>
      </c>
      <c r="R1916" s="104">
        <f t="shared" si="544"/>
        <v>0</v>
      </c>
      <c r="S1916" s="321">
        <v>0</v>
      </c>
      <c r="T1916" s="104">
        <f t="shared" si="545"/>
        <v>0</v>
      </c>
      <c r="U1916" s="321">
        <v>0.373</v>
      </c>
      <c r="V1916" s="104">
        <f t="shared" si="546"/>
        <v>1.1446949679454721</v>
      </c>
      <c r="W1916" s="321">
        <v>0.30299999999999999</v>
      </c>
      <c r="X1916" s="104">
        <f t="shared" si="547"/>
        <v>0.92987285599860059</v>
      </c>
      <c r="Y1916" s="321">
        <v>0</v>
      </c>
      <c r="Z1916" s="104">
        <f t="shared" si="548"/>
        <v>0</v>
      </c>
      <c r="AA1916" s="321">
        <v>0</v>
      </c>
      <c r="AB1916" s="104">
        <f t="shared" si="549"/>
        <v>0</v>
      </c>
      <c r="AC1916" s="99">
        <f t="shared" si="550"/>
        <v>1.554</v>
      </c>
      <c r="AD1916" s="104">
        <f t="shared" si="527"/>
        <v>4.7690508852205458</v>
      </c>
    </row>
    <row r="1917" spans="1:30" x14ac:dyDescent="0.2">
      <c r="A1917" s="101">
        <v>40631</v>
      </c>
      <c r="B1917" s="320" t="s">
        <v>235</v>
      </c>
      <c r="C1917" s="321">
        <v>0</v>
      </c>
      <c r="D1917" s="104">
        <f t="shared" si="526"/>
        <v>0</v>
      </c>
      <c r="E1917" s="321">
        <v>0</v>
      </c>
      <c r="F1917" s="104">
        <f t="shared" si="526"/>
        <v>0</v>
      </c>
      <c r="G1917" s="321">
        <v>0</v>
      </c>
      <c r="H1917" s="104">
        <f t="shared" si="539"/>
        <v>0</v>
      </c>
      <c r="I1917" s="321">
        <v>0</v>
      </c>
      <c r="J1917" s="104">
        <f t="shared" si="540"/>
        <v>0</v>
      </c>
      <c r="K1917" s="321">
        <v>0</v>
      </c>
      <c r="L1917" s="104">
        <f t="shared" si="541"/>
        <v>0</v>
      </c>
      <c r="M1917" s="321">
        <v>0</v>
      </c>
      <c r="N1917" s="104">
        <f t="shared" si="542"/>
        <v>0</v>
      </c>
      <c r="O1917" s="321">
        <v>0</v>
      </c>
      <c r="P1917" s="104">
        <f t="shared" si="543"/>
        <v>0</v>
      </c>
      <c r="Q1917" s="321">
        <v>0</v>
      </c>
      <c r="R1917" s="104">
        <f t="shared" si="544"/>
        <v>0</v>
      </c>
      <c r="S1917" s="321">
        <v>0</v>
      </c>
      <c r="T1917" s="104">
        <f t="shared" si="545"/>
        <v>0</v>
      </c>
      <c r="U1917" s="321">
        <v>0</v>
      </c>
      <c r="V1917" s="104">
        <f t="shared" si="546"/>
        <v>0</v>
      </c>
      <c r="W1917" s="321">
        <v>0</v>
      </c>
      <c r="X1917" s="104">
        <f t="shared" si="547"/>
        <v>0</v>
      </c>
      <c r="Y1917" s="321">
        <v>0</v>
      </c>
      <c r="Z1917" s="104">
        <f t="shared" si="548"/>
        <v>0</v>
      </c>
      <c r="AA1917" s="321">
        <v>0</v>
      </c>
      <c r="AB1917" s="104">
        <f t="shared" si="549"/>
        <v>0</v>
      </c>
      <c r="AC1917" s="99">
        <f t="shared" si="550"/>
        <v>0</v>
      </c>
      <c r="AD1917" s="104">
        <f t="shared" si="527"/>
        <v>0</v>
      </c>
    </row>
    <row r="1918" spans="1:30" x14ac:dyDescent="0.2">
      <c r="A1918" s="101">
        <v>40632</v>
      </c>
      <c r="B1918" s="320" t="s">
        <v>236</v>
      </c>
      <c r="C1918" s="321">
        <v>0</v>
      </c>
      <c r="D1918" s="104">
        <f t="shared" si="526"/>
        <v>0</v>
      </c>
      <c r="E1918" s="321">
        <v>0</v>
      </c>
      <c r="F1918" s="104">
        <f t="shared" si="526"/>
        <v>0</v>
      </c>
      <c r="G1918" s="321">
        <v>0</v>
      </c>
      <c r="H1918" s="104">
        <f t="shared" si="539"/>
        <v>0</v>
      </c>
      <c r="I1918" s="321">
        <v>0</v>
      </c>
      <c r="J1918" s="104">
        <f t="shared" si="540"/>
        <v>0</v>
      </c>
      <c r="K1918" s="321">
        <v>0</v>
      </c>
      <c r="L1918" s="104">
        <f t="shared" si="541"/>
        <v>0</v>
      </c>
      <c r="M1918" s="321">
        <v>0</v>
      </c>
      <c r="N1918" s="104">
        <f t="shared" si="542"/>
        <v>0</v>
      </c>
      <c r="O1918" s="321">
        <v>0</v>
      </c>
      <c r="P1918" s="104">
        <f t="shared" si="543"/>
        <v>0</v>
      </c>
      <c r="Q1918" s="321">
        <v>0</v>
      </c>
      <c r="R1918" s="104">
        <f t="shared" si="544"/>
        <v>0</v>
      </c>
      <c r="S1918" s="321">
        <v>0</v>
      </c>
      <c r="T1918" s="104">
        <f t="shared" si="545"/>
        <v>0</v>
      </c>
      <c r="U1918" s="321">
        <v>0</v>
      </c>
      <c r="V1918" s="104">
        <f t="shared" si="546"/>
        <v>0</v>
      </c>
      <c r="W1918" s="321">
        <v>0</v>
      </c>
      <c r="X1918" s="104">
        <f t="shared" si="547"/>
        <v>0</v>
      </c>
      <c r="Y1918" s="321">
        <v>0</v>
      </c>
      <c r="Z1918" s="104">
        <f t="shared" si="548"/>
        <v>0</v>
      </c>
      <c r="AA1918" s="321">
        <v>0</v>
      </c>
      <c r="AB1918" s="104">
        <f t="shared" si="549"/>
        <v>0</v>
      </c>
      <c r="AC1918" s="99">
        <f t="shared" si="550"/>
        <v>0</v>
      </c>
      <c r="AD1918" s="104">
        <f t="shared" si="527"/>
        <v>0</v>
      </c>
    </row>
    <row r="1919" spans="1:30" x14ac:dyDescent="0.2">
      <c r="A1919" s="101">
        <v>40633</v>
      </c>
      <c r="B1919" s="320" t="s">
        <v>270</v>
      </c>
      <c r="C1919" s="321">
        <v>0</v>
      </c>
      <c r="D1919" s="104">
        <f t="shared" si="526"/>
        <v>0</v>
      </c>
      <c r="E1919" s="321">
        <v>0</v>
      </c>
      <c r="F1919" s="104">
        <f t="shared" si="526"/>
        <v>0</v>
      </c>
      <c r="G1919" s="321">
        <v>0</v>
      </c>
      <c r="H1919" s="104">
        <f t="shared" si="539"/>
        <v>0</v>
      </c>
      <c r="I1919" s="321">
        <v>0</v>
      </c>
      <c r="J1919" s="104">
        <f t="shared" si="540"/>
        <v>0</v>
      </c>
      <c r="K1919" s="321">
        <v>0</v>
      </c>
      <c r="L1919" s="104">
        <f t="shared" si="541"/>
        <v>0</v>
      </c>
      <c r="M1919" s="321">
        <v>0</v>
      </c>
      <c r="N1919" s="104">
        <f t="shared" si="542"/>
        <v>0</v>
      </c>
      <c r="O1919" s="321">
        <v>0</v>
      </c>
      <c r="P1919" s="104">
        <f t="shared" si="543"/>
        <v>0</v>
      </c>
      <c r="Q1919" s="321">
        <v>0</v>
      </c>
      <c r="R1919" s="104">
        <f t="shared" si="544"/>
        <v>0</v>
      </c>
      <c r="S1919" s="321">
        <v>0</v>
      </c>
      <c r="T1919" s="104">
        <f t="shared" si="545"/>
        <v>0</v>
      </c>
      <c r="U1919" s="321">
        <v>0</v>
      </c>
      <c r="V1919" s="104">
        <f t="shared" si="546"/>
        <v>0</v>
      </c>
      <c r="W1919" s="321">
        <v>0</v>
      </c>
      <c r="X1919" s="104">
        <f t="shared" si="547"/>
        <v>0</v>
      </c>
      <c r="Y1919" s="321">
        <v>0</v>
      </c>
      <c r="Z1919" s="104">
        <f t="shared" si="548"/>
        <v>0</v>
      </c>
      <c r="AA1919" s="321">
        <v>0</v>
      </c>
      <c r="AB1919" s="104">
        <f t="shared" si="549"/>
        <v>0</v>
      </c>
      <c r="AC1919" s="99">
        <f t="shared" si="550"/>
        <v>0</v>
      </c>
      <c r="AD1919" s="104">
        <f t="shared" si="527"/>
        <v>0</v>
      </c>
    </row>
    <row r="1920" spans="1:30" x14ac:dyDescent="0.2">
      <c r="A1920" s="101">
        <v>40634</v>
      </c>
      <c r="B1920" s="320" t="s">
        <v>239</v>
      </c>
      <c r="C1920" s="321">
        <v>0</v>
      </c>
      <c r="D1920" s="104">
        <f t="shared" ref="D1920:F1983" si="551">C1920*1000000/325851</f>
        <v>0</v>
      </c>
      <c r="E1920" s="321">
        <v>0</v>
      </c>
      <c r="F1920" s="104">
        <f t="shared" si="551"/>
        <v>0</v>
      </c>
      <c r="G1920" s="321">
        <v>0</v>
      </c>
      <c r="H1920" s="104">
        <f t="shared" si="539"/>
        <v>0</v>
      </c>
      <c r="I1920" s="321">
        <v>0</v>
      </c>
      <c r="J1920" s="104">
        <f t="shared" si="540"/>
        <v>0</v>
      </c>
      <c r="K1920" s="321">
        <v>0</v>
      </c>
      <c r="L1920" s="104">
        <f t="shared" si="541"/>
        <v>0</v>
      </c>
      <c r="M1920" s="321">
        <v>0</v>
      </c>
      <c r="N1920" s="104">
        <f t="shared" si="542"/>
        <v>0</v>
      </c>
      <c r="O1920" s="321">
        <v>0</v>
      </c>
      <c r="P1920" s="104">
        <f t="shared" si="543"/>
        <v>0</v>
      </c>
      <c r="Q1920" s="321">
        <v>0</v>
      </c>
      <c r="R1920" s="104">
        <f t="shared" si="544"/>
        <v>0</v>
      </c>
      <c r="S1920" s="321">
        <v>0</v>
      </c>
      <c r="T1920" s="104">
        <f t="shared" si="545"/>
        <v>0</v>
      </c>
      <c r="U1920" s="321">
        <v>0</v>
      </c>
      <c r="V1920" s="104">
        <f t="shared" si="546"/>
        <v>0</v>
      </c>
      <c r="W1920" s="321">
        <v>0.09</v>
      </c>
      <c r="X1920" s="104">
        <f t="shared" si="547"/>
        <v>0.27619985821740611</v>
      </c>
      <c r="Y1920" s="321">
        <v>0</v>
      </c>
      <c r="Z1920" s="104">
        <f t="shared" si="548"/>
        <v>0</v>
      </c>
      <c r="AA1920" s="321">
        <v>0</v>
      </c>
      <c r="AB1920" s="104">
        <f t="shared" si="549"/>
        <v>0</v>
      </c>
      <c r="AC1920" s="99">
        <f t="shared" si="550"/>
        <v>0.09</v>
      </c>
      <c r="AD1920" s="104">
        <f t="shared" ref="AD1920:AD1983" si="552">AC1920*1000000/325851</f>
        <v>0.27619985821740611</v>
      </c>
    </row>
    <row r="1921" spans="1:30" x14ac:dyDescent="0.2">
      <c r="A1921" s="101">
        <v>40635</v>
      </c>
      <c r="B1921" s="320" t="s">
        <v>240</v>
      </c>
      <c r="C1921" s="321">
        <v>0</v>
      </c>
      <c r="D1921" s="104">
        <f t="shared" si="551"/>
        <v>0</v>
      </c>
      <c r="E1921" s="321">
        <v>0</v>
      </c>
      <c r="F1921" s="104">
        <f t="shared" si="551"/>
        <v>0</v>
      </c>
      <c r="G1921" s="321">
        <v>0</v>
      </c>
      <c r="H1921" s="104">
        <f t="shared" si="539"/>
        <v>0</v>
      </c>
      <c r="I1921" s="321">
        <v>0</v>
      </c>
      <c r="J1921" s="104">
        <f t="shared" si="540"/>
        <v>0</v>
      </c>
      <c r="K1921" s="321">
        <v>0</v>
      </c>
      <c r="L1921" s="104">
        <f t="shared" si="541"/>
        <v>0</v>
      </c>
      <c r="M1921" s="321">
        <v>0</v>
      </c>
      <c r="N1921" s="104">
        <f t="shared" si="542"/>
        <v>0</v>
      </c>
      <c r="O1921" s="321">
        <v>0</v>
      </c>
      <c r="P1921" s="104">
        <f t="shared" si="543"/>
        <v>0</v>
      </c>
      <c r="Q1921" s="321">
        <v>0</v>
      </c>
      <c r="R1921" s="104">
        <f t="shared" si="544"/>
        <v>0</v>
      </c>
      <c r="S1921" s="321">
        <v>0</v>
      </c>
      <c r="T1921" s="104">
        <f t="shared" si="545"/>
        <v>0</v>
      </c>
      <c r="U1921" s="321">
        <v>1.423</v>
      </c>
      <c r="V1921" s="104">
        <f t="shared" si="546"/>
        <v>4.3670266471485437</v>
      </c>
      <c r="W1921" s="321">
        <v>1.175</v>
      </c>
      <c r="X1921" s="104">
        <f t="shared" si="547"/>
        <v>3.6059425933939133</v>
      </c>
      <c r="Y1921" s="321">
        <v>0</v>
      </c>
      <c r="Z1921" s="104">
        <f t="shared" si="548"/>
        <v>0</v>
      </c>
      <c r="AA1921" s="321">
        <v>0</v>
      </c>
      <c r="AB1921" s="104">
        <f t="shared" si="549"/>
        <v>0</v>
      </c>
      <c r="AC1921" s="99">
        <f t="shared" si="550"/>
        <v>2.5979999999999999</v>
      </c>
      <c r="AD1921" s="104">
        <f t="shared" si="552"/>
        <v>7.9729692405424561</v>
      </c>
    </row>
    <row r="1922" spans="1:30" x14ac:dyDescent="0.2">
      <c r="A1922" s="101">
        <v>40636</v>
      </c>
      <c r="B1922" s="320" t="s">
        <v>241</v>
      </c>
      <c r="C1922" s="321">
        <v>0</v>
      </c>
      <c r="D1922" s="104">
        <f t="shared" si="551"/>
        <v>0</v>
      </c>
      <c r="E1922" s="321">
        <v>0</v>
      </c>
      <c r="F1922" s="104">
        <f t="shared" si="551"/>
        <v>0</v>
      </c>
      <c r="G1922" s="321">
        <v>0</v>
      </c>
      <c r="H1922" s="104">
        <f t="shared" si="539"/>
        <v>0</v>
      </c>
      <c r="I1922" s="321">
        <v>0</v>
      </c>
      <c r="J1922" s="104">
        <f t="shared" si="540"/>
        <v>0</v>
      </c>
      <c r="K1922" s="321">
        <v>0</v>
      </c>
      <c r="L1922" s="104">
        <f t="shared" si="541"/>
        <v>0</v>
      </c>
      <c r="M1922" s="321">
        <v>0</v>
      </c>
      <c r="N1922" s="104">
        <f t="shared" si="542"/>
        <v>0</v>
      </c>
      <c r="O1922" s="321">
        <v>0</v>
      </c>
      <c r="P1922" s="104">
        <f t="shared" si="543"/>
        <v>0</v>
      </c>
      <c r="Q1922" s="321">
        <v>0</v>
      </c>
      <c r="R1922" s="104">
        <f t="shared" si="544"/>
        <v>0</v>
      </c>
      <c r="S1922" s="321">
        <v>0</v>
      </c>
      <c r="T1922" s="104">
        <f t="shared" si="545"/>
        <v>0</v>
      </c>
      <c r="U1922" s="321">
        <v>0</v>
      </c>
      <c r="V1922" s="104">
        <f t="shared" si="546"/>
        <v>0</v>
      </c>
      <c r="W1922" s="321">
        <v>0</v>
      </c>
      <c r="X1922" s="104">
        <f t="shared" si="547"/>
        <v>0</v>
      </c>
      <c r="Y1922" s="321">
        <v>0</v>
      </c>
      <c r="Z1922" s="104">
        <f t="shared" si="548"/>
        <v>0</v>
      </c>
      <c r="AA1922" s="321">
        <v>0</v>
      </c>
      <c r="AB1922" s="104">
        <f t="shared" si="549"/>
        <v>0</v>
      </c>
      <c r="AC1922" s="99">
        <f t="shared" si="550"/>
        <v>0</v>
      </c>
      <c r="AD1922" s="104">
        <f t="shared" si="552"/>
        <v>0</v>
      </c>
    </row>
    <row r="1923" spans="1:30" x14ac:dyDescent="0.2">
      <c r="A1923" s="101">
        <v>40637</v>
      </c>
      <c r="B1923" s="320" t="s">
        <v>242</v>
      </c>
      <c r="C1923" s="321">
        <v>0</v>
      </c>
      <c r="D1923" s="104">
        <f t="shared" si="551"/>
        <v>0</v>
      </c>
      <c r="E1923" s="321">
        <v>0</v>
      </c>
      <c r="F1923" s="104">
        <f t="shared" si="551"/>
        <v>0</v>
      </c>
      <c r="G1923" s="321">
        <v>0</v>
      </c>
      <c r="H1923" s="104">
        <f t="shared" si="539"/>
        <v>0</v>
      </c>
      <c r="I1923" s="321">
        <v>0</v>
      </c>
      <c r="J1923" s="104">
        <f t="shared" si="540"/>
        <v>0</v>
      </c>
      <c r="K1923" s="321">
        <v>0</v>
      </c>
      <c r="L1923" s="104">
        <f t="shared" si="541"/>
        <v>0</v>
      </c>
      <c r="M1923" s="321">
        <v>0</v>
      </c>
      <c r="N1923" s="104">
        <f t="shared" si="542"/>
        <v>0</v>
      </c>
      <c r="O1923" s="321">
        <v>0</v>
      </c>
      <c r="P1923" s="104">
        <f t="shared" si="543"/>
        <v>0</v>
      </c>
      <c r="Q1923" s="321">
        <v>0</v>
      </c>
      <c r="R1923" s="104">
        <f t="shared" si="544"/>
        <v>0</v>
      </c>
      <c r="S1923" s="321">
        <v>0</v>
      </c>
      <c r="T1923" s="104">
        <f t="shared" si="545"/>
        <v>0</v>
      </c>
      <c r="U1923" s="321">
        <v>0</v>
      </c>
      <c r="V1923" s="104">
        <f t="shared" si="546"/>
        <v>0</v>
      </c>
      <c r="W1923" s="321">
        <v>0</v>
      </c>
      <c r="X1923" s="104">
        <f t="shared" si="547"/>
        <v>0</v>
      </c>
      <c r="Y1923" s="321">
        <v>0</v>
      </c>
      <c r="Z1923" s="104">
        <f t="shared" si="548"/>
        <v>0</v>
      </c>
      <c r="AA1923" s="321">
        <v>0</v>
      </c>
      <c r="AB1923" s="104">
        <f t="shared" si="549"/>
        <v>0</v>
      </c>
      <c r="AC1923" s="99">
        <f t="shared" si="550"/>
        <v>0</v>
      </c>
      <c r="AD1923" s="104">
        <f t="shared" si="552"/>
        <v>0</v>
      </c>
    </row>
    <row r="1924" spans="1:30" x14ac:dyDescent="0.2">
      <c r="A1924" s="101">
        <v>40638</v>
      </c>
      <c r="B1924" s="320" t="s">
        <v>243</v>
      </c>
      <c r="C1924" s="321">
        <v>0</v>
      </c>
      <c r="D1924" s="104">
        <f t="shared" si="551"/>
        <v>0</v>
      </c>
      <c r="E1924" s="321">
        <v>0</v>
      </c>
      <c r="F1924" s="104">
        <f t="shared" si="551"/>
        <v>0</v>
      </c>
      <c r="G1924" s="321">
        <v>0</v>
      </c>
      <c r="H1924" s="104">
        <f t="shared" si="539"/>
        <v>0</v>
      </c>
      <c r="I1924" s="321">
        <v>0</v>
      </c>
      <c r="J1924" s="104">
        <f t="shared" si="540"/>
        <v>0</v>
      </c>
      <c r="K1924" s="321">
        <v>0</v>
      </c>
      <c r="L1924" s="104">
        <f t="shared" si="541"/>
        <v>0</v>
      </c>
      <c r="M1924" s="321">
        <v>0</v>
      </c>
      <c r="N1924" s="104">
        <f t="shared" si="542"/>
        <v>0</v>
      </c>
      <c r="O1924" s="321">
        <v>0</v>
      </c>
      <c r="P1924" s="104">
        <f t="shared" si="543"/>
        <v>0</v>
      </c>
      <c r="Q1924" s="321">
        <v>0</v>
      </c>
      <c r="R1924" s="104">
        <f t="shared" si="544"/>
        <v>0</v>
      </c>
      <c r="S1924" s="321">
        <v>0</v>
      </c>
      <c r="T1924" s="104">
        <f t="shared" si="545"/>
        <v>0</v>
      </c>
      <c r="U1924" s="321">
        <v>0</v>
      </c>
      <c r="V1924" s="104">
        <f t="shared" si="546"/>
        <v>0</v>
      </c>
      <c r="W1924" s="321">
        <v>0</v>
      </c>
      <c r="X1924" s="104">
        <f t="shared" si="547"/>
        <v>0</v>
      </c>
      <c r="Y1924" s="321">
        <v>0</v>
      </c>
      <c r="Z1924" s="104">
        <f t="shared" si="548"/>
        <v>0</v>
      </c>
      <c r="AA1924" s="321">
        <v>0</v>
      </c>
      <c r="AB1924" s="104">
        <f t="shared" si="549"/>
        <v>0</v>
      </c>
      <c r="AC1924" s="99">
        <f t="shared" si="550"/>
        <v>0</v>
      </c>
      <c r="AD1924" s="104">
        <f t="shared" si="552"/>
        <v>0</v>
      </c>
    </row>
    <row r="1925" spans="1:30" x14ac:dyDescent="0.2">
      <c r="A1925" s="101">
        <v>40639</v>
      </c>
      <c r="B1925" s="320" t="s">
        <v>244</v>
      </c>
      <c r="C1925" s="321">
        <v>0</v>
      </c>
      <c r="D1925" s="104">
        <f t="shared" si="551"/>
        <v>0</v>
      </c>
      <c r="E1925" s="321">
        <v>0</v>
      </c>
      <c r="F1925" s="104">
        <f t="shared" si="551"/>
        <v>0</v>
      </c>
      <c r="G1925" s="321">
        <v>0</v>
      </c>
      <c r="H1925" s="104">
        <f t="shared" si="539"/>
        <v>0</v>
      </c>
      <c r="I1925" s="321">
        <v>0</v>
      </c>
      <c r="J1925" s="104">
        <f t="shared" si="540"/>
        <v>0</v>
      </c>
      <c r="K1925" s="321">
        <v>0</v>
      </c>
      <c r="L1925" s="104">
        <f t="shared" si="541"/>
        <v>0</v>
      </c>
      <c r="M1925" s="321">
        <v>0</v>
      </c>
      <c r="N1925" s="104">
        <f t="shared" si="542"/>
        <v>0</v>
      </c>
      <c r="O1925" s="321">
        <v>0</v>
      </c>
      <c r="P1925" s="104">
        <f t="shared" si="543"/>
        <v>0</v>
      </c>
      <c r="Q1925" s="321">
        <v>0</v>
      </c>
      <c r="R1925" s="104">
        <f t="shared" si="544"/>
        <v>0</v>
      </c>
      <c r="S1925" s="321">
        <v>0</v>
      </c>
      <c r="T1925" s="104">
        <f t="shared" si="545"/>
        <v>0</v>
      </c>
      <c r="U1925" s="321">
        <v>0</v>
      </c>
      <c r="V1925" s="104">
        <f t="shared" si="546"/>
        <v>0</v>
      </c>
      <c r="W1925" s="321">
        <v>0</v>
      </c>
      <c r="X1925" s="104">
        <f t="shared" si="547"/>
        <v>0</v>
      </c>
      <c r="Y1925" s="321">
        <v>0</v>
      </c>
      <c r="Z1925" s="104">
        <f t="shared" si="548"/>
        <v>0</v>
      </c>
      <c r="AA1925" s="321">
        <v>0</v>
      </c>
      <c r="AB1925" s="104">
        <f t="shared" si="549"/>
        <v>0</v>
      </c>
      <c r="AC1925" s="99">
        <f t="shared" si="550"/>
        <v>0</v>
      </c>
      <c r="AD1925" s="104">
        <f t="shared" si="552"/>
        <v>0</v>
      </c>
    </row>
    <row r="1926" spans="1:30" x14ac:dyDescent="0.2">
      <c r="A1926" s="101">
        <v>40640</v>
      </c>
      <c r="B1926" s="320" t="s">
        <v>245</v>
      </c>
      <c r="C1926" s="321">
        <v>0</v>
      </c>
      <c r="D1926" s="104">
        <f t="shared" si="551"/>
        <v>0</v>
      </c>
      <c r="E1926" s="321">
        <v>0</v>
      </c>
      <c r="F1926" s="104">
        <f t="shared" si="551"/>
        <v>0</v>
      </c>
      <c r="G1926" s="321">
        <v>0</v>
      </c>
      <c r="H1926" s="104">
        <f t="shared" ref="H1926:H1957" si="553">G1926*1000000/325851</f>
        <v>0</v>
      </c>
      <c r="I1926" s="321">
        <v>0</v>
      </c>
      <c r="J1926" s="104">
        <f t="shared" ref="J1926:J1957" si="554">I1926*1000000/325851</f>
        <v>0</v>
      </c>
      <c r="K1926" s="321">
        <v>0</v>
      </c>
      <c r="L1926" s="104">
        <f t="shared" ref="L1926:L1957" si="555">K1926*1000000/325851</f>
        <v>0</v>
      </c>
      <c r="M1926" s="321">
        <v>0</v>
      </c>
      <c r="N1926" s="104">
        <f t="shared" ref="N1926:N1957" si="556">M1926*1000000/325851</f>
        <v>0</v>
      </c>
      <c r="O1926" s="321">
        <v>0</v>
      </c>
      <c r="P1926" s="104">
        <f t="shared" ref="P1926:P1957" si="557">O1926*1000000/325851</f>
        <v>0</v>
      </c>
      <c r="Q1926" s="321">
        <v>0</v>
      </c>
      <c r="R1926" s="104">
        <f t="shared" ref="R1926:R1957" si="558">Q1926*1000000/325851</f>
        <v>0</v>
      </c>
      <c r="S1926" s="321">
        <v>0</v>
      </c>
      <c r="T1926" s="104">
        <f t="shared" ref="T1926:T1957" si="559">S1926*1000000/325851</f>
        <v>0</v>
      </c>
      <c r="U1926" s="321">
        <v>0</v>
      </c>
      <c r="V1926" s="104">
        <f t="shared" ref="V1926:V1957" si="560">U1926*1000000/325851</f>
        <v>0</v>
      </c>
      <c r="W1926" s="321">
        <v>0</v>
      </c>
      <c r="X1926" s="104">
        <f t="shared" ref="X1926:X1957" si="561">W1926*1000000/325851</f>
        <v>0</v>
      </c>
      <c r="Y1926" s="321">
        <v>0</v>
      </c>
      <c r="Z1926" s="104">
        <f t="shared" ref="Z1926:Z1957" si="562">Y1926*1000000/325851</f>
        <v>0</v>
      </c>
      <c r="AA1926" s="321">
        <v>0</v>
      </c>
      <c r="AB1926" s="104">
        <f t="shared" ref="AB1926:AB1957" si="563">AA1926*1000000/325851</f>
        <v>0</v>
      </c>
      <c r="AC1926" s="99">
        <f t="shared" si="550"/>
        <v>0</v>
      </c>
      <c r="AD1926" s="104">
        <f t="shared" si="552"/>
        <v>0</v>
      </c>
    </row>
    <row r="1927" spans="1:30" x14ac:dyDescent="0.2">
      <c r="A1927" s="101">
        <v>40641</v>
      </c>
      <c r="B1927" s="320" t="s">
        <v>246</v>
      </c>
      <c r="C1927" s="321">
        <v>0</v>
      </c>
      <c r="D1927" s="104">
        <f t="shared" si="551"/>
        <v>0</v>
      </c>
      <c r="E1927" s="321">
        <v>0</v>
      </c>
      <c r="F1927" s="104">
        <f t="shared" si="551"/>
        <v>0</v>
      </c>
      <c r="G1927" s="321">
        <v>0</v>
      </c>
      <c r="H1927" s="104">
        <f t="shared" si="553"/>
        <v>0</v>
      </c>
      <c r="I1927" s="321">
        <v>0</v>
      </c>
      <c r="J1927" s="104">
        <f t="shared" si="554"/>
        <v>0</v>
      </c>
      <c r="K1927" s="321">
        <v>0</v>
      </c>
      <c r="L1927" s="104">
        <f t="shared" si="555"/>
        <v>0</v>
      </c>
      <c r="M1927" s="321">
        <v>0</v>
      </c>
      <c r="N1927" s="104">
        <f t="shared" si="556"/>
        <v>0</v>
      </c>
      <c r="O1927" s="321">
        <v>0</v>
      </c>
      <c r="P1927" s="104">
        <f t="shared" si="557"/>
        <v>0</v>
      </c>
      <c r="Q1927" s="321">
        <v>0</v>
      </c>
      <c r="R1927" s="104">
        <f t="shared" si="558"/>
        <v>0</v>
      </c>
      <c r="S1927" s="321">
        <v>0</v>
      </c>
      <c r="T1927" s="104">
        <f t="shared" si="559"/>
        <v>0</v>
      </c>
      <c r="U1927" s="321">
        <v>0</v>
      </c>
      <c r="V1927" s="104">
        <f t="shared" si="560"/>
        <v>0</v>
      </c>
      <c r="W1927" s="321">
        <v>0</v>
      </c>
      <c r="X1927" s="104">
        <f t="shared" si="561"/>
        <v>0</v>
      </c>
      <c r="Y1927" s="321">
        <v>0</v>
      </c>
      <c r="Z1927" s="104">
        <f t="shared" si="562"/>
        <v>0</v>
      </c>
      <c r="AA1927" s="321">
        <v>0</v>
      </c>
      <c r="AB1927" s="104">
        <f t="shared" si="563"/>
        <v>0</v>
      </c>
      <c r="AC1927" s="99">
        <f t="shared" si="550"/>
        <v>0</v>
      </c>
      <c r="AD1927" s="104">
        <f t="shared" si="552"/>
        <v>0</v>
      </c>
    </row>
    <row r="1928" spans="1:30" x14ac:dyDescent="0.2">
      <c r="A1928" s="101">
        <v>40642</v>
      </c>
      <c r="B1928" s="320" t="s">
        <v>247</v>
      </c>
      <c r="C1928" s="321">
        <v>0</v>
      </c>
      <c r="D1928" s="104">
        <f t="shared" si="551"/>
        <v>0</v>
      </c>
      <c r="E1928" s="321">
        <v>0</v>
      </c>
      <c r="F1928" s="104">
        <f t="shared" si="551"/>
        <v>0</v>
      </c>
      <c r="G1928" s="321">
        <v>0</v>
      </c>
      <c r="H1928" s="104">
        <f t="shared" si="553"/>
        <v>0</v>
      </c>
      <c r="I1928" s="321">
        <v>0</v>
      </c>
      <c r="J1928" s="104">
        <f t="shared" si="554"/>
        <v>0</v>
      </c>
      <c r="K1928" s="321">
        <v>0</v>
      </c>
      <c r="L1928" s="104">
        <f t="shared" si="555"/>
        <v>0</v>
      </c>
      <c r="M1928" s="321">
        <v>0</v>
      </c>
      <c r="N1928" s="104">
        <f t="shared" si="556"/>
        <v>0</v>
      </c>
      <c r="O1928" s="321">
        <v>0</v>
      </c>
      <c r="P1928" s="104">
        <f t="shared" si="557"/>
        <v>0</v>
      </c>
      <c r="Q1928" s="321">
        <v>0</v>
      </c>
      <c r="R1928" s="104">
        <f t="shared" si="558"/>
        <v>0</v>
      </c>
      <c r="S1928" s="321">
        <v>0</v>
      </c>
      <c r="T1928" s="104">
        <f t="shared" si="559"/>
        <v>0</v>
      </c>
      <c r="U1928" s="321">
        <v>0</v>
      </c>
      <c r="V1928" s="104">
        <f t="shared" si="560"/>
        <v>0</v>
      </c>
      <c r="W1928" s="321">
        <v>0</v>
      </c>
      <c r="X1928" s="104">
        <f t="shared" si="561"/>
        <v>0</v>
      </c>
      <c r="Y1928" s="321">
        <v>0</v>
      </c>
      <c r="Z1928" s="104">
        <f t="shared" si="562"/>
        <v>0</v>
      </c>
      <c r="AA1928" s="321">
        <v>0</v>
      </c>
      <c r="AB1928" s="104">
        <f t="shared" si="563"/>
        <v>0</v>
      </c>
      <c r="AC1928" s="99">
        <f t="shared" si="550"/>
        <v>0</v>
      </c>
      <c r="AD1928" s="104">
        <f t="shared" si="552"/>
        <v>0</v>
      </c>
    </row>
    <row r="1929" spans="1:30" x14ac:dyDescent="0.2">
      <c r="A1929" s="101">
        <v>40643</v>
      </c>
      <c r="B1929" s="320" t="s">
        <v>248</v>
      </c>
      <c r="C1929" s="321">
        <v>0</v>
      </c>
      <c r="D1929" s="104">
        <f t="shared" si="551"/>
        <v>0</v>
      </c>
      <c r="E1929" s="321">
        <v>0</v>
      </c>
      <c r="F1929" s="104">
        <f t="shared" si="551"/>
        <v>0</v>
      </c>
      <c r="G1929" s="321">
        <v>0</v>
      </c>
      <c r="H1929" s="104">
        <f t="shared" si="553"/>
        <v>0</v>
      </c>
      <c r="I1929" s="321">
        <v>0</v>
      </c>
      <c r="J1929" s="104">
        <f t="shared" si="554"/>
        <v>0</v>
      </c>
      <c r="K1929" s="321">
        <v>0</v>
      </c>
      <c r="L1929" s="104">
        <f t="shared" si="555"/>
        <v>0</v>
      </c>
      <c r="M1929" s="321">
        <v>0</v>
      </c>
      <c r="N1929" s="104">
        <f t="shared" si="556"/>
        <v>0</v>
      </c>
      <c r="O1929" s="321">
        <v>0</v>
      </c>
      <c r="P1929" s="104">
        <f t="shared" si="557"/>
        <v>0</v>
      </c>
      <c r="Q1929" s="321">
        <v>0</v>
      </c>
      <c r="R1929" s="104">
        <f t="shared" si="558"/>
        <v>0</v>
      </c>
      <c r="S1929" s="321">
        <v>0</v>
      </c>
      <c r="T1929" s="104">
        <f t="shared" si="559"/>
        <v>0</v>
      </c>
      <c r="U1929" s="321">
        <v>0</v>
      </c>
      <c r="V1929" s="104">
        <f t="shared" si="560"/>
        <v>0</v>
      </c>
      <c r="W1929" s="321">
        <v>0</v>
      </c>
      <c r="X1929" s="104">
        <f t="shared" si="561"/>
        <v>0</v>
      </c>
      <c r="Y1929" s="321">
        <v>0</v>
      </c>
      <c r="Z1929" s="104">
        <f t="shared" si="562"/>
        <v>0</v>
      </c>
      <c r="AA1929" s="321">
        <v>0</v>
      </c>
      <c r="AB1929" s="104">
        <f t="shared" si="563"/>
        <v>0</v>
      </c>
      <c r="AC1929" s="99">
        <f t="shared" si="550"/>
        <v>0</v>
      </c>
      <c r="AD1929" s="104">
        <f t="shared" si="552"/>
        <v>0</v>
      </c>
    </row>
    <row r="1930" spans="1:30" x14ac:dyDescent="0.2">
      <c r="A1930" s="101">
        <v>40644</v>
      </c>
      <c r="B1930" s="320" t="s">
        <v>249</v>
      </c>
      <c r="C1930" s="321">
        <v>0</v>
      </c>
      <c r="D1930" s="104">
        <f t="shared" si="551"/>
        <v>0</v>
      </c>
      <c r="E1930" s="321">
        <v>0</v>
      </c>
      <c r="F1930" s="104">
        <f t="shared" si="551"/>
        <v>0</v>
      </c>
      <c r="G1930" s="321">
        <v>0</v>
      </c>
      <c r="H1930" s="104">
        <f t="shared" si="553"/>
        <v>0</v>
      </c>
      <c r="I1930" s="321">
        <v>0</v>
      </c>
      <c r="J1930" s="104">
        <f t="shared" si="554"/>
        <v>0</v>
      </c>
      <c r="K1930" s="321">
        <v>0</v>
      </c>
      <c r="L1930" s="104">
        <f t="shared" si="555"/>
        <v>0</v>
      </c>
      <c r="M1930" s="321">
        <v>0</v>
      </c>
      <c r="N1930" s="104">
        <f t="shared" si="556"/>
        <v>0</v>
      </c>
      <c r="O1930" s="321">
        <v>0</v>
      </c>
      <c r="P1930" s="104">
        <f t="shared" si="557"/>
        <v>0</v>
      </c>
      <c r="Q1930" s="321">
        <v>0</v>
      </c>
      <c r="R1930" s="104">
        <f t="shared" si="558"/>
        <v>0</v>
      </c>
      <c r="S1930" s="321">
        <v>0</v>
      </c>
      <c r="T1930" s="104">
        <f t="shared" si="559"/>
        <v>0</v>
      </c>
      <c r="U1930" s="321">
        <v>0</v>
      </c>
      <c r="V1930" s="104">
        <f t="shared" si="560"/>
        <v>0</v>
      </c>
      <c r="W1930" s="321">
        <v>0</v>
      </c>
      <c r="X1930" s="104">
        <f t="shared" si="561"/>
        <v>0</v>
      </c>
      <c r="Y1930" s="321">
        <v>0</v>
      </c>
      <c r="Z1930" s="104">
        <f t="shared" si="562"/>
        <v>0</v>
      </c>
      <c r="AA1930" s="321">
        <v>0</v>
      </c>
      <c r="AB1930" s="104">
        <f t="shared" si="563"/>
        <v>0</v>
      </c>
      <c r="AC1930" s="99">
        <f t="shared" si="550"/>
        <v>0</v>
      </c>
      <c r="AD1930" s="104">
        <f t="shared" si="552"/>
        <v>0</v>
      </c>
    </row>
    <row r="1931" spans="1:30" x14ac:dyDescent="0.2">
      <c r="A1931" s="101">
        <v>40645</v>
      </c>
      <c r="B1931" s="320" t="s">
        <v>250</v>
      </c>
      <c r="C1931" s="321">
        <v>0</v>
      </c>
      <c r="D1931" s="104">
        <f t="shared" si="551"/>
        <v>0</v>
      </c>
      <c r="E1931" s="321">
        <v>0</v>
      </c>
      <c r="F1931" s="104">
        <f t="shared" si="551"/>
        <v>0</v>
      </c>
      <c r="G1931" s="321">
        <v>0</v>
      </c>
      <c r="H1931" s="104">
        <f t="shared" si="553"/>
        <v>0</v>
      </c>
      <c r="I1931" s="321">
        <v>0</v>
      </c>
      <c r="J1931" s="104">
        <f t="shared" si="554"/>
        <v>0</v>
      </c>
      <c r="K1931" s="321">
        <v>0</v>
      </c>
      <c r="L1931" s="104">
        <f t="shared" si="555"/>
        <v>0</v>
      </c>
      <c r="M1931" s="321">
        <v>0</v>
      </c>
      <c r="N1931" s="104">
        <f t="shared" si="556"/>
        <v>0</v>
      </c>
      <c r="O1931" s="321">
        <v>0</v>
      </c>
      <c r="P1931" s="104">
        <f t="shared" si="557"/>
        <v>0</v>
      </c>
      <c r="Q1931" s="321">
        <v>0</v>
      </c>
      <c r="R1931" s="104">
        <f t="shared" si="558"/>
        <v>0</v>
      </c>
      <c r="S1931" s="321">
        <v>0</v>
      </c>
      <c r="T1931" s="104">
        <f t="shared" si="559"/>
        <v>0</v>
      </c>
      <c r="U1931" s="321">
        <v>0</v>
      </c>
      <c r="V1931" s="104">
        <f t="shared" si="560"/>
        <v>0</v>
      </c>
      <c r="W1931" s="321">
        <v>0</v>
      </c>
      <c r="X1931" s="104">
        <f t="shared" si="561"/>
        <v>0</v>
      </c>
      <c r="Y1931" s="321">
        <v>0</v>
      </c>
      <c r="Z1931" s="104">
        <f t="shared" si="562"/>
        <v>0</v>
      </c>
      <c r="AA1931" s="321">
        <v>0</v>
      </c>
      <c r="AB1931" s="104">
        <f t="shared" si="563"/>
        <v>0</v>
      </c>
      <c r="AC1931" s="99">
        <f t="shared" si="550"/>
        <v>0</v>
      </c>
      <c r="AD1931" s="104">
        <f t="shared" si="552"/>
        <v>0</v>
      </c>
    </row>
    <row r="1932" spans="1:30" x14ac:dyDescent="0.2">
      <c r="A1932" s="101">
        <v>40646</v>
      </c>
      <c r="B1932" s="320" t="s">
        <v>251</v>
      </c>
      <c r="C1932" s="321">
        <v>0</v>
      </c>
      <c r="D1932" s="104">
        <f t="shared" si="551"/>
        <v>0</v>
      </c>
      <c r="E1932" s="321">
        <v>0</v>
      </c>
      <c r="F1932" s="104">
        <f t="shared" si="551"/>
        <v>0</v>
      </c>
      <c r="G1932" s="321">
        <v>0</v>
      </c>
      <c r="H1932" s="104">
        <f t="shared" si="553"/>
        <v>0</v>
      </c>
      <c r="I1932" s="321">
        <v>0</v>
      </c>
      <c r="J1932" s="104">
        <f t="shared" si="554"/>
        <v>0</v>
      </c>
      <c r="K1932" s="321">
        <v>0</v>
      </c>
      <c r="L1932" s="104">
        <f t="shared" si="555"/>
        <v>0</v>
      </c>
      <c r="M1932" s="321">
        <v>0</v>
      </c>
      <c r="N1932" s="104">
        <f t="shared" si="556"/>
        <v>0</v>
      </c>
      <c r="O1932" s="321">
        <v>0</v>
      </c>
      <c r="P1932" s="104">
        <f t="shared" si="557"/>
        <v>0</v>
      </c>
      <c r="Q1932" s="321">
        <v>0</v>
      </c>
      <c r="R1932" s="104">
        <f t="shared" si="558"/>
        <v>0</v>
      </c>
      <c r="S1932" s="321">
        <v>0</v>
      </c>
      <c r="T1932" s="104">
        <f t="shared" si="559"/>
        <v>0</v>
      </c>
      <c r="U1932" s="321">
        <v>0</v>
      </c>
      <c r="V1932" s="104">
        <f t="shared" si="560"/>
        <v>0</v>
      </c>
      <c r="W1932" s="321">
        <v>0</v>
      </c>
      <c r="X1932" s="104">
        <f t="shared" si="561"/>
        <v>0</v>
      </c>
      <c r="Y1932" s="321">
        <v>0</v>
      </c>
      <c r="Z1932" s="104">
        <f t="shared" si="562"/>
        <v>0</v>
      </c>
      <c r="AA1932" s="321">
        <v>0</v>
      </c>
      <c r="AB1932" s="104">
        <f t="shared" si="563"/>
        <v>0</v>
      </c>
      <c r="AC1932" s="99">
        <f t="shared" si="550"/>
        <v>0</v>
      </c>
      <c r="AD1932" s="104">
        <f t="shared" si="552"/>
        <v>0</v>
      </c>
    </row>
    <row r="1933" spans="1:30" x14ac:dyDescent="0.2">
      <c r="A1933" s="101">
        <v>40647</v>
      </c>
      <c r="B1933" s="320" t="s">
        <v>252</v>
      </c>
      <c r="C1933" s="321">
        <v>0</v>
      </c>
      <c r="D1933" s="104">
        <f t="shared" si="551"/>
        <v>0</v>
      </c>
      <c r="E1933" s="321">
        <v>0</v>
      </c>
      <c r="F1933" s="104">
        <f t="shared" si="551"/>
        <v>0</v>
      </c>
      <c r="G1933" s="321">
        <v>0</v>
      </c>
      <c r="H1933" s="104">
        <f t="shared" si="553"/>
        <v>0</v>
      </c>
      <c r="I1933" s="321">
        <v>0</v>
      </c>
      <c r="J1933" s="104">
        <f t="shared" si="554"/>
        <v>0</v>
      </c>
      <c r="K1933" s="321">
        <v>0</v>
      </c>
      <c r="L1933" s="104">
        <f t="shared" si="555"/>
        <v>0</v>
      </c>
      <c r="M1933" s="321">
        <v>0</v>
      </c>
      <c r="N1933" s="104">
        <f t="shared" si="556"/>
        <v>0</v>
      </c>
      <c r="O1933" s="321">
        <v>0</v>
      </c>
      <c r="P1933" s="104">
        <f t="shared" si="557"/>
        <v>0</v>
      </c>
      <c r="Q1933" s="321">
        <v>0</v>
      </c>
      <c r="R1933" s="104">
        <f t="shared" si="558"/>
        <v>0</v>
      </c>
      <c r="S1933" s="321">
        <v>0</v>
      </c>
      <c r="T1933" s="104">
        <f t="shared" si="559"/>
        <v>0</v>
      </c>
      <c r="U1933" s="321">
        <v>0</v>
      </c>
      <c r="V1933" s="104">
        <f t="shared" si="560"/>
        <v>0</v>
      </c>
      <c r="W1933" s="321">
        <v>0</v>
      </c>
      <c r="X1933" s="104">
        <f t="shared" si="561"/>
        <v>0</v>
      </c>
      <c r="Y1933" s="321">
        <v>0</v>
      </c>
      <c r="Z1933" s="104">
        <f t="shared" si="562"/>
        <v>0</v>
      </c>
      <c r="AA1933" s="321">
        <v>0</v>
      </c>
      <c r="AB1933" s="104">
        <f t="shared" si="563"/>
        <v>0</v>
      </c>
      <c r="AC1933" s="99">
        <f t="shared" si="550"/>
        <v>0</v>
      </c>
      <c r="AD1933" s="104">
        <f t="shared" si="552"/>
        <v>0</v>
      </c>
    </row>
    <row r="1934" spans="1:30" x14ac:dyDescent="0.2">
      <c r="A1934" s="101">
        <v>40648</v>
      </c>
      <c r="B1934" s="320" t="s">
        <v>253</v>
      </c>
      <c r="C1934" s="321">
        <v>0</v>
      </c>
      <c r="D1934" s="104">
        <f t="shared" si="551"/>
        <v>0</v>
      </c>
      <c r="E1934" s="321">
        <v>0</v>
      </c>
      <c r="F1934" s="104">
        <f t="shared" si="551"/>
        <v>0</v>
      </c>
      <c r="G1934" s="321">
        <v>0</v>
      </c>
      <c r="H1934" s="104">
        <f t="shared" si="553"/>
        <v>0</v>
      </c>
      <c r="I1934" s="321">
        <v>0</v>
      </c>
      <c r="J1934" s="104">
        <f t="shared" si="554"/>
        <v>0</v>
      </c>
      <c r="K1934" s="321">
        <v>0</v>
      </c>
      <c r="L1934" s="104">
        <f t="shared" si="555"/>
        <v>0</v>
      </c>
      <c r="M1934" s="321">
        <v>0</v>
      </c>
      <c r="N1934" s="104">
        <f t="shared" si="556"/>
        <v>0</v>
      </c>
      <c r="O1934" s="321">
        <v>0</v>
      </c>
      <c r="P1934" s="104">
        <f t="shared" si="557"/>
        <v>0</v>
      </c>
      <c r="Q1934" s="321">
        <v>0</v>
      </c>
      <c r="R1934" s="104">
        <f t="shared" si="558"/>
        <v>0</v>
      </c>
      <c r="S1934" s="321">
        <v>0</v>
      </c>
      <c r="T1934" s="104">
        <f t="shared" si="559"/>
        <v>0</v>
      </c>
      <c r="U1934" s="321">
        <v>0</v>
      </c>
      <c r="V1934" s="104">
        <f t="shared" si="560"/>
        <v>0</v>
      </c>
      <c r="W1934" s="321">
        <v>0.53300000000000003</v>
      </c>
      <c r="X1934" s="104">
        <f t="shared" si="561"/>
        <v>1.6357169381097496</v>
      </c>
      <c r="Y1934" s="321">
        <v>0.55000000000000004</v>
      </c>
      <c r="Z1934" s="104">
        <f t="shared" si="562"/>
        <v>1.6878880224397039</v>
      </c>
      <c r="AA1934" s="321">
        <v>0</v>
      </c>
      <c r="AB1934" s="104">
        <f t="shared" si="563"/>
        <v>0</v>
      </c>
      <c r="AC1934" s="99">
        <f t="shared" si="550"/>
        <v>1.0830000000000002</v>
      </c>
      <c r="AD1934" s="104">
        <f t="shared" si="552"/>
        <v>3.3236049605494542</v>
      </c>
    </row>
    <row r="1935" spans="1:30" x14ac:dyDescent="0.2">
      <c r="A1935" s="101">
        <v>40649</v>
      </c>
      <c r="B1935" s="320" t="s">
        <v>254</v>
      </c>
      <c r="C1935" s="321">
        <v>0</v>
      </c>
      <c r="D1935" s="104">
        <f t="shared" si="551"/>
        <v>0</v>
      </c>
      <c r="E1935" s="321">
        <v>0</v>
      </c>
      <c r="F1935" s="104">
        <f t="shared" si="551"/>
        <v>0</v>
      </c>
      <c r="G1935" s="321">
        <v>0</v>
      </c>
      <c r="H1935" s="104">
        <f t="shared" si="553"/>
        <v>0</v>
      </c>
      <c r="I1935" s="321">
        <v>0</v>
      </c>
      <c r="J1935" s="104">
        <f t="shared" si="554"/>
        <v>0</v>
      </c>
      <c r="K1935" s="321">
        <v>0</v>
      </c>
      <c r="L1935" s="104">
        <f t="shared" si="555"/>
        <v>0</v>
      </c>
      <c r="M1935" s="321">
        <v>0</v>
      </c>
      <c r="N1935" s="104">
        <f t="shared" si="556"/>
        <v>0</v>
      </c>
      <c r="O1935" s="321">
        <v>0</v>
      </c>
      <c r="P1935" s="104">
        <f t="shared" si="557"/>
        <v>0</v>
      </c>
      <c r="Q1935" s="321">
        <v>0</v>
      </c>
      <c r="R1935" s="104">
        <f t="shared" si="558"/>
        <v>0</v>
      </c>
      <c r="S1935" s="321">
        <v>0</v>
      </c>
      <c r="T1935" s="104">
        <f t="shared" si="559"/>
        <v>0</v>
      </c>
      <c r="U1935" s="321">
        <v>0</v>
      </c>
      <c r="V1935" s="104">
        <f t="shared" si="560"/>
        <v>0</v>
      </c>
      <c r="W1935" s="321">
        <v>1.1859999999999999</v>
      </c>
      <c r="X1935" s="104">
        <f t="shared" si="561"/>
        <v>3.6397003538427071</v>
      </c>
      <c r="Y1935" s="321">
        <v>1.2150000000000001</v>
      </c>
      <c r="Z1935" s="104">
        <f t="shared" si="562"/>
        <v>3.7286980859349828</v>
      </c>
      <c r="AA1935" s="321">
        <v>0</v>
      </c>
      <c r="AB1935" s="104">
        <f t="shared" si="563"/>
        <v>0</v>
      </c>
      <c r="AC1935" s="99">
        <f t="shared" si="550"/>
        <v>2.4009999999999998</v>
      </c>
      <c r="AD1935" s="104">
        <f t="shared" si="552"/>
        <v>7.3683984397776898</v>
      </c>
    </row>
    <row r="1936" spans="1:30" x14ac:dyDescent="0.2">
      <c r="A1936" s="101">
        <v>40650</v>
      </c>
      <c r="B1936" s="320" t="s">
        <v>255</v>
      </c>
      <c r="C1936" s="321">
        <v>0</v>
      </c>
      <c r="D1936" s="104">
        <f t="shared" si="551"/>
        <v>0</v>
      </c>
      <c r="E1936" s="321">
        <v>0</v>
      </c>
      <c r="F1936" s="104">
        <f t="shared" si="551"/>
        <v>0</v>
      </c>
      <c r="G1936" s="321">
        <v>0</v>
      </c>
      <c r="H1936" s="104">
        <f t="shared" si="553"/>
        <v>0</v>
      </c>
      <c r="I1936" s="321">
        <v>0</v>
      </c>
      <c r="J1936" s="104">
        <f t="shared" si="554"/>
        <v>0</v>
      </c>
      <c r="K1936" s="321">
        <v>0</v>
      </c>
      <c r="L1936" s="104">
        <f t="shared" si="555"/>
        <v>0</v>
      </c>
      <c r="M1936" s="321">
        <v>0</v>
      </c>
      <c r="N1936" s="104">
        <f t="shared" si="556"/>
        <v>0</v>
      </c>
      <c r="O1936" s="321">
        <v>0</v>
      </c>
      <c r="P1936" s="104">
        <f t="shared" si="557"/>
        <v>0</v>
      </c>
      <c r="Q1936" s="321">
        <v>0</v>
      </c>
      <c r="R1936" s="104">
        <f t="shared" si="558"/>
        <v>0</v>
      </c>
      <c r="S1936" s="321">
        <v>0</v>
      </c>
      <c r="T1936" s="104">
        <f t="shared" si="559"/>
        <v>0</v>
      </c>
      <c r="U1936" s="321">
        <v>0</v>
      </c>
      <c r="V1936" s="104">
        <f t="shared" si="560"/>
        <v>0</v>
      </c>
      <c r="W1936" s="321">
        <v>1.1839999999999999</v>
      </c>
      <c r="X1936" s="104">
        <f t="shared" si="561"/>
        <v>3.6335625792156536</v>
      </c>
      <c r="Y1936" s="321">
        <v>0.36399999999999999</v>
      </c>
      <c r="Z1936" s="104">
        <f t="shared" si="562"/>
        <v>1.1170749821237314</v>
      </c>
      <c r="AA1936" s="321">
        <v>0</v>
      </c>
      <c r="AB1936" s="104">
        <f t="shared" si="563"/>
        <v>0</v>
      </c>
      <c r="AC1936" s="99">
        <f t="shared" si="550"/>
        <v>1.548</v>
      </c>
      <c r="AD1936" s="104">
        <f t="shared" si="552"/>
        <v>4.750637561339385</v>
      </c>
    </row>
    <row r="1937" spans="1:30" x14ac:dyDescent="0.2">
      <c r="A1937" s="101">
        <v>40651</v>
      </c>
      <c r="B1937" s="320" t="s">
        <v>256</v>
      </c>
      <c r="C1937" s="321">
        <v>0</v>
      </c>
      <c r="D1937" s="104">
        <f t="shared" si="551"/>
        <v>0</v>
      </c>
      <c r="E1937" s="321">
        <v>0</v>
      </c>
      <c r="F1937" s="104">
        <f t="shared" si="551"/>
        <v>0</v>
      </c>
      <c r="G1937" s="321">
        <v>0</v>
      </c>
      <c r="H1937" s="104">
        <f t="shared" si="553"/>
        <v>0</v>
      </c>
      <c r="I1937" s="321">
        <v>0</v>
      </c>
      <c r="J1937" s="104">
        <f t="shared" si="554"/>
        <v>0</v>
      </c>
      <c r="K1937" s="321">
        <v>0</v>
      </c>
      <c r="L1937" s="104">
        <f t="shared" si="555"/>
        <v>0</v>
      </c>
      <c r="M1937" s="321">
        <v>0</v>
      </c>
      <c r="N1937" s="104">
        <f t="shared" si="556"/>
        <v>0</v>
      </c>
      <c r="O1937" s="321">
        <v>0</v>
      </c>
      <c r="P1937" s="104">
        <f t="shared" si="557"/>
        <v>0</v>
      </c>
      <c r="Q1937" s="321">
        <v>0</v>
      </c>
      <c r="R1937" s="104">
        <f t="shared" si="558"/>
        <v>0</v>
      </c>
      <c r="S1937" s="321">
        <v>0</v>
      </c>
      <c r="T1937" s="104">
        <f t="shared" si="559"/>
        <v>0</v>
      </c>
      <c r="U1937" s="321">
        <v>0</v>
      </c>
      <c r="V1937" s="104">
        <f t="shared" si="560"/>
        <v>0</v>
      </c>
      <c r="W1937" s="321">
        <v>0.29499999999999998</v>
      </c>
      <c r="X1937" s="104">
        <f t="shared" si="561"/>
        <v>0.90532175749038668</v>
      </c>
      <c r="Y1937" s="321">
        <v>0</v>
      </c>
      <c r="Z1937" s="104">
        <f t="shared" si="562"/>
        <v>0</v>
      </c>
      <c r="AA1937" s="321">
        <v>0</v>
      </c>
      <c r="AB1937" s="104">
        <f t="shared" si="563"/>
        <v>0</v>
      </c>
      <c r="AC1937" s="99">
        <f t="shared" si="550"/>
        <v>0.29499999999999998</v>
      </c>
      <c r="AD1937" s="104">
        <f t="shared" si="552"/>
        <v>0.90532175749038668</v>
      </c>
    </row>
    <row r="1938" spans="1:30" x14ac:dyDescent="0.2">
      <c r="A1938" s="101">
        <v>40652</v>
      </c>
      <c r="B1938" s="320" t="s">
        <v>257</v>
      </c>
      <c r="C1938" s="321">
        <v>0</v>
      </c>
      <c r="D1938" s="104">
        <f t="shared" si="551"/>
        <v>0</v>
      </c>
      <c r="E1938" s="321">
        <v>0</v>
      </c>
      <c r="F1938" s="104">
        <f t="shared" si="551"/>
        <v>0</v>
      </c>
      <c r="G1938" s="321">
        <v>0</v>
      </c>
      <c r="H1938" s="104">
        <f t="shared" si="553"/>
        <v>0</v>
      </c>
      <c r="I1938" s="321">
        <v>0</v>
      </c>
      <c r="J1938" s="104">
        <f t="shared" si="554"/>
        <v>0</v>
      </c>
      <c r="K1938" s="321">
        <v>0</v>
      </c>
      <c r="L1938" s="104">
        <f t="shared" si="555"/>
        <v>0</v>
      </c>
      <c r="M1938" s="321">
        <v>0</v>
      </c>
      <c r="N1938" s="104">
        <f t="shared" si="556"/>
        <v>0</v>
      </c>
      <c r="O1938" s="321">
        <v>0</v>
      </c>
      <c r="P1938" s="104">
        <f t="shared" si="557"/>
        <v>0</v>
      </c>
      <c r="Q1938" s="321">
        <v>0</v>
      </c>
      <c r="R1938" s="104">
        <f t="shared" si="558"/>
        <v>0</v>
      </c>
      <c r="S1938" s="321">
        <v>0</v>
      </c>
      <c r="T1938" s="104">
        <f t="shared" si="559"/>
        <v>0</v>
      </c>
      <c r="U1938" s="321">
        <v>0</v>
      </c>
      <c r="V1938" s="104">
        <f t="shared" si="560"/>
        <v>0</v>
      </c>
      <c r="W1938" s="321">
        <v>0</v>
      </c>
      <c r="X1938" s="104">
        <f t="shared" si="561"/>
        <v>0</v>
      </c>
      <c r="Y1938" s="321">
        <v>0</v>
      </c>
      <c r="Z1938" s="104">
        <f t="shared" si="562"/>
        <v>0</v>
      </c>
      <c r="AA1938" s="321">
        <v>0</v>
      </c>
      <c r="AB1938" s="104">
        <f t="shared" si="563"/>
        <v>0</v>
      </c>
      <c r="AC1938" s="99">
        <f t="shared" si="550"/>
        <v>0</v>
      </c>
      <c r="AD1938" s="104">
        <f t="shared" si="552"/>
        <v>0</v>
      </c>
    </row>
    <row r="1939" spans="1:30" x14ac:dyDescent="0.2">
      <c r="A1939" s="101">
        <v>40653</v>
      </c>
      <c r="B1939" s="320" t="s">
        <v>258</v>
      </c>
      <c r="C1939" s="321">
        <v>0</v>
      </c>
      <c r="D1939" s="104">
        <f t="shared" si="551"/>
        <v>0</v>
      </c>
      <c r="E1939" s="321">
        <v>0</v>
      </c>
      <c r="F1939" s="104">
        <f t="shared" si="551"/>
        <v>0</v>
      </c>
      <c r="G1939" s="321">
        <v>0</v>
      </c>
      <c r="H1939" s="104">
        <f t="shared" si="553"/>
        <v>0</v>
      </c>
      <c r="I1939" s="321">
        <v>0</v>
      </c>
      <c r="J1939" s="104">
        <f t="shared" si="554"/>
        <v>0</v>
      </c>
      <c r="K1939" s="321">
        <v>0</v>
      </c>
      <c r="L1939" s="104">
        <f t="shared" si="555"/>
        <v>0</v>
      </c>
      <c r="M1939" s="321">
        <v>0</v>
      </c>
      <c r="N1939" s="104">
        <f t="shared" si="556"/>
        <v>0</v>
      </c>
      <c r="O1939" s="321">
        <v>0</v>
      </c>
      <c r="P1939" s="104">
        <f t="shared" si="557"/>
        <v>0</v>
      </c>
      <c r="Q1939" s="321">
        <v>0</v>
      </c>
      <c r="R1939" s="104">
        <f t="shared" si="558"/>
        <v>0</v>
      </c>
      <c r="S1939" s="321">
        <v>0</v>
      </c>
      <c r="T1939" s="104">
        <f t="shared" si="559"/>
        <v>0</v>
      </c>
      <c r="U1939" s="321">
        <v>0</v>
      </c>
      <c r="V1939" s="104">
        <f t="shared" si="560"/>
        <v>0</v>
      </c>
      <c r="W1939" s="321">
        <v>0</v>
      </c>
      <c r="X1939" s="104">
        <f t="shared" si="561"/>
        <v>0</v>
      </c>
      <c r="Y1939" s="321">
        <v>0</v>
      </c>
      <c r="Z1939" s="104">
        <f t="shared" si="562"/>
        <v>0</v>
      </c>
      <c r="AA1939" s="321">
        <v>0</v>
      </c>
      <c r="AB1939" s="104">
        <f t="shared" si="563"/>
        <v>0</v>
      </c>
      <c r="AC1939" s="99">
        <f t="shared" si="550"/>
        <v>0</v>
      </c>
      <c r="AD1939" s="104">
        <f t="shared" si="552"/>
        <v>0</v>
      </c>
    </row>
    <row r="1940" spans="1:30" x14ac:dyDescent="0.2">
      <c r="A1940" s="101">
        <v>40654</v>
      </c>
      <c r="B1940" s="320" t="s">
        <v>259</v>
      </c>
      <c r="C1940" s="321">
        <v>0</v>
      </c>
      <c r="D1940" s="104">
        <f t="shared" si="551"/>
        <v>0</v>
      </c>
      <c r="E1940" s="321">
        <v>0</v>
      </c>
      <c r="F1940" s="104">
        <f t="shared" si="551"/>
        <v>0</v>
      </c>
      <c r="G1940" s="321">
        <v>0</v>
      </c>
      <c r="H1940" s="104">
        <f t="shared" si="553"/>
        <v>0</v>
      </c>
      <c r="I1940" s="321">
        <v>0</v>
      </c>
      <c r="J1940" s="104">
        <f t="shared" si="554"/>
        <v>0</v>
      </c>
      <c r="K1940" s="321">
        <v>0</v>
      </c>
      <c r="L1940" s="104">
        <f t="shared" si="555"/>
        <v>0</v>
      </c>
      <c r="M1940" s="321">
        <v>0</v>
      </c>
      <c r="N1940" s="104">
        <f t="shared" si="556"/>
        <v>0</v>
      </c>
      <c r="O1940" s="321">
        <v>0</v>
      </c>
      <c r="P1940" s="104">
        <f t="shared" si="557"/>
        <v>0</v>
      </c>
      <c r="Q1940" s="321">
        <v>0</v>
      </c>
      <c r="R1940" s="104">
        <f t="shared" si="558"/>
        <v>0</v>
      </c>
      <c r="S1940" s="321">
        <v>0</v>
      </c>
      <c r="T1940" s="104">
        <f t="shared" si="559"/>
        <v>0</v>
      </c>
      <c r="U1940" s="321">
        <v>0</v>
      </c>
      <c r="V1940" s="104">
        <f t="shared" si="560"/>
        <v>0</v>
      </c>
      <c r="W1940" s="321">
        <v>0.66200000000000003</v>
      </c>
      <c r="X1940" s="104">
        <f t="shared" si="561"/>
        <v>2.0316034015546984</v>
      </c>
      <c r="Y1940" s="321">
        <v>0</v>
      </c>
      <c r="Z1940" s="104">
        <f t="shared" si="562"/>
        <v>0</v>
      </c>
      <c r="AA1940" s="321">
        <v>0</v>
      </c>
      <c r="AB1940" s="104">
        <f t="shared" si="563"/>
        <v>0</v>
      </c>
      <c r="AC1940" s="99">
        <f t="shared" si="550"/>
        <v>0.66200000000000003</v>
      </c>
      <c r="AD1940" s="104">
        <f t="shared" si="552"/>
        <v>2.0316034015546984</v>
      </c>
    </row>
    <row r="1941" spans="1:30" x14ac:dyDescent="0.2">
      <c r="A1941" s="101">
        <v>40655</v>
      </c>
      <c r="B1941" s="320" t="s">
        <v>260</v>
      </c>
      <c r="C1941" s="321">
        <v>0</v>
      </c>
      <c r="D1941" s="104">
        <f t="shared" si="551"/>
        <v>0</v>
      </c>
      <c r="E1941" s="321">
        <v>0</v>
      </c>
      <c r="F1941" s="104">
        <f t="shared" si="551"/>
        <v>0</v>
      </c>
      <c r="G1941" s="321">
        <v>0</v>
      </c>
      <c r="H1941" s="104">
        <f t="shared" si="553"/>
        <v>0</v>
      </c>
      <c r="I1941" s="321">
        <v>0</v>
      </c>
      <c r="J1941" s="104">
        <f t="shared" si="554"/>
        <v>0</v>
      </c>
      <c r="K1941" s="321">
        <v>0</v>
      </c>
      <c r="L1941" s="104">
        <f t="shared" si="555"/>
        <v>0</v>
      </c>
      <c r="M1941" s="321">
        <v>0</v>
      </c>
      <c r="N1941" s="104">
        <f t="shared" si="556"/>
        <v>0</v>
      </c>
      <c r="O1941" s="321">
        <v>0</v>
      </c>
      <c r="P1941" s="104">
        <f t="shared" si="557"/>
        <v>0</v>
      </c>
      <c r="Q1941" s="321">
        <v>0</v>
      </c>
      <c r="R1941" s="104">
        <f t="shared" si="558"/>
        <v>0</v>
      </c>
      <c r="S1941" s="321">
        <v>0</v>
      </c>
      <c r="T1941" s="104">
        <f t="shared" si="559"/>
        <v>0</v>
      </c>
      <c r="U1941" s="321">
        <v>0</v>
      </c>
      <c r="V1941" s="104">
        <f t="shared" si="560"/>
        <v>0</v>
      </c>
      <c r="W1941" s="321">
        <v>1.1850000000000001</v>
      </c>
      <c r="X1941" s="104">
        <f t="shared" si="561"/>
        <v>3.6366314665291806</v>
      </c>
      <c r="Y1941" s="321">
        <v>0.622</v>
      </c>
      <c r="Z1941" s="104">
        <f t="shared" si="562"/>
        <v>1.908847909013629</v>
      </c>
      <c r="AA1941" s="321">
        <v>1E-3</v>
      </c>
      <c r="AB1941" s="104">
        <f t="shared" si="563"/>
        <v>3.0688873135267347E-3</v>
      </c>
      <c r="AC1941" s="99">
        <f t="shared" si="550"/>
        <v>1.8079999999999998</v>
      </c>
      <c r="AD1941" s="104">
        <f t="shared" si="552"/>
        <v>5.5485482628563352</v>
      </c>
    </row>
    <row r="1942" spans="1:30" x14ac:dyDescent="0.2">
      <c r="A1942" s="101">
        <v>40656</v>
      </c>
      <c r="B1942" s="320" t="s">
        <v>261</v>
      </c>
      <c r="C1942" s="321">
        <v>0</v>
      </c>
      <c r="D1942" s="104">
        <f t="shared" si="551"/>
        <v>0</v>
      </c>
      <c r="E1942" s="321">
        <v>0</v>
      </c>
      <c r="F1942" s="104">
        <f t="shared" si="551"/>
        <v>0</v>
      </c>
      <c r="G1942" s="321">
        <v>0</v>
      </c>
      <c r="H1942" s="104">
        <f t="shared" si="553"/>
        <v>0</v>
      </c>
      <c r="I1942" s="321">
        <v>0</v>
      </c>
      <c r="J1942" s="104">
        <f t="shared" si="554"/>
        <v>0</v>
      </c>
      <c r="K1942" s="321">
        <v>0</v>
      </c>
      <c r="L1942" s="104">
        <f t="shared" si="555"/>
        <v>0</v>
      </c>
      <c r="M1942" s="321">
        <v>0</v>
      </c>
      <c r="N1942" s="104">
        <f t="shared" si="556"/>
        <v>0</v>
      </c>
      <c r="O1942" s="321">
        <v>0</v>
      </c>
      <c r="P1942" s="104">
        <f t="shared" si="557"/>
        <v>0</v>
      </c>
      <c r="Q1942" s="321">
        <v>0</v>
      </c>
      <c r="R1942" s="104">
        <f t="shared" si="558"/>
        <v>0</v>
      </c>
      <c r="S1942" s="321">
        <v>0</v>
      </c>
      <c r="T1942" s="104">
        <f t="shared" si="559"/>
        <v>0</v>
      </c>
      <c r="U1942" s="321">
        <v>0</v>
      </c>
      <c r="V1942" s="104">
        <f t="shared" si="560"/>
        <v>0</v>
      </c>
      <c r="W1942" s="321">
        <v>1.181</v>
      </c>
      <c r="X1942" s="104">
        <f t="shared" si="561"/>
        <v>3.6243559172750737</v>
      </c>
      <c r="Y1942" s="321">
        <v>1.0820000000000001</v>
      </c>
      <c r="Z1942" s="104">
        <f t="shared" si="562"/>
        <v>3.3205360732359268</v>
      </c>
      <c r="AA1942" s="321">
        <v>0</v>
      </c>
      <c r="AB1942" s="104">
        <f t="shared" si="563"/>
        <v>0</v>
      </c>
      <c r="AC1942" s="99">
        <f t="shared" si="550"/>
        <v>2.2629999999999999</v>
      </c>
      <c r="AD1942" s="104">
        <f t="shared" si="552"/>
        <v>6.9448919905110005</v>
      </c>
    </row>
    <row r="1943" spans="1:30" x14ac:dyDescent="0.2">
      <c r="A1943" s="101">
        <v>40657</v>
      </c>
      <c r="B1943" s="320" t="s">
        <v>262</v>
      </c>
      <c r="C1943" s="321">
        <v>0</v>
      </c>
      <c r="D1943" s="104">
        <f t="shared" si="551"/>
        <v>0</v>
      </c>
      <c r="E1943" s="321">
        <v>0</v>
      </c>
      <c r="F1943" s="104">
        <f t="shared" si="551"/>
        <v>0</v>
      </c>
      <c r="G1943" s="321">
        <v>0</v>
      </c>
      <c r="H1943" s="104">
        <f t="shared" si="553"/>
        <v>0</v>
      </c>
      <c r="I1943" s="321">
        <v>0</v>
      </c>
      <c r="J1943" s="104">
        <f t="shared" si="554"/>
        <v>0</v>
      </c>
      <c r="K1943" s="321">
        <v>0</v>
      </c>
      <c r="L1943" s="104">
        <f t="shared" si="555"/>
        <v>0</v>
      </c>
      <c r="M1943" s="321">
        <v>0</v>
      </c>
      <c r="N1943" s="104">
        <f t="shared" si="556"/>
        <v>0</v>
      </c>
      <c r="O1943" s="321">
        <v>0</v>
      </c>
      <c r="P1943" s="104">
        <f t="shared" si="557"/>
        <v>0</v>
      </c>
      <c r="Q1943" s="321">
        <v>0</v>
      </c>
      <c r="R1943" s="104">
        <f t="shared" si="558"/>
        <v>0</v>
      </c>
      <c r="S1943" s="321">
        <v>0</v>
      </c>
      <c r="T1943" s="104">
        <f t="shared" si="559"/>
        <v>0</v>
      </c>
      <c r="U1943" s="321">
        <v>0</v>
      </c>
      <c r="V1943" s="104">
        <f t="shared" si="560"/>
        <v>0</v>
      </c>
      <c r="W1943" s="321">
        <v>0.85099999999999998</v>
      </c>
      <c r="X1943" s="104">
        <f t="shared" si="561"/>
        <v>2.611623103811251</v>
      </c>
      <c r="Y1943" s="321">
        <v>0</v>
      </c>
      <c r="Z1943" s="104">
        <f t="shared" si="562"/>
        <v>0</v>
      </c>
      <c r="AA1943" s="321">
        <v>0</v>
      </c>
      <c r="AB1943" s="104">
        <f t="shared" si="563"/>
        <v>0</v>
      </c>
      <c r="AC1943" s="99">
        <f t="shared" si="550"/>
        <v>0.85099999999999998</v>
      </c>
      <c r="AD1943" s="104">
        <f t="shared" si="552"/>
        <v>2.611623103811251</v>
      </c>
    </row>
    <row r="1944" spans="1:30" x14ac:dyDescent="0.2">
      <c r="A1944" s="101">
        <v>40658</v>
      </c>
      <c r="B1944" s="320" t="s">
        <v>263</v>
      </c>
      <c r="C1944" s="321">
        <v>0</v>
      </c>
      <c r="D1944" s="104">
        <f t="shared" si="551"/>
        <v>0</v>
      </c>
      <c r="E1944" s="321">
        <v>0</v>
      </c>
      <c r="F1944" s="104">
        <f t="shared" si="551"/>
        <v>0</v>
      </c>
      <c r="G1944" s="321">
        <v>0</v>
      </c>
      <c r="H1944" s="104">
        <f t="shared" si="553"/>
        <v>0</v>
      </c>
      <c r="I1944" s="321">
        <v>0</v>
      </c>
      <c r="J1944" s="104">
        <f t="shared" si="554"/>
        <v>0</v>
      </c>
      <c r="K1944" s="321">
        <v>0</v>
      </c>
      <c r="L1944" s="104">
        <f t="shared" si="555"/>
        <v>0</v>
      </c>
      <c r="M1944" s="321">
        <v>0</v>
      </c>
      <c r="N1944" s="104">
        <f t="shared" si="556"/>
        <v>0</v>
      </c>
      <c r="O1944" s="321">
        <v>0</v>
      </c>
      <c r="P1944" s="104">
        <f t="shared" si="557"/>
        <v>0</v>
      </c>
      <c r="Q1944" s="321">
        <v>0</v>
      </c>
      <c r="R1944" s="104">
        <f t="shared" si="558"/>
        <v>0</v>
      </c>
      <c r="S1944" s="321">
        <v>0</v>
      </c>
      <c r="T1944" s="104">
        <f t="shared" si="559"/>
        <v>0</v>
      </c>
      <c r="U1944" s="321">
        <v>0</v>
      </c>
      <c r="V1944" s="104">
        <f t="shared" si="560"/>
        <v>0</v>
      </c>
      <c r="W1944" s="321">
        <v>0</v>
      </c>
      <c r="X1944" s="104">
        <f t="shared" si="561"/>
        <v>0</v>
      </c>
      <c r="Y1944" s="321">
        <v>0</v>
      </c>
      <c r="Z1944" s="104">
        <f t="shared" si="562"/>
        <v>0</v>
      </c>
      <c r="AA1944" s="321">
        <v>0</v>
      </c>
      <c r="AB1944" s="104">
        <f t="shared" si="563"/>
        <v>0</v>
      </c>
      <c r="AC1944" s="99">
        <f t="shared" si="550"/>
        <v>0</v>
      </c>
      <c r="AD1944" s="104">
        <f t="shared" si="552"/>
        <v>0</v>
      </c>
    </row>
    <row r="1945" spans="1:30" x14ac:dyDescent="0.2">
      <c r="A1945" s="101">
        <v>40659</v>
      </c>
      <c r="B1945" s="320" t="s">
        <v>264</v>
      </c>
      <c r="C1945" s="321">
        <v>0</v>
      </c>
      <c r="D1945" s="104">
        <f t="shared" si="551"/>
        <v>0</v>
      </c>
      <c r="E1945" s="321">
        <v>0</v>
      </c>
      <c r="F1945" s="104">
        <f t="shared" si="551"/>
        <v>0</v>
      </c>
      <c r="G1945" s="321">
        <v>0</v>
      </c>
      <c r="H1945" s="104">
        <f t="shared" si="553"/>
        <v>0</v>
      </c>
      <c r="I1945" s="321">
        <v>0</v>
      </c>
      <c r="J1945" s="104">
        <f t="shared" si="554"/>
        <v>0</v>
      </c>
      <c r="K1945" s="321">
        <v>0</v>
      </c>
      <c r="L1945" s="104">
        <f t="shared" si="555"/>
        <v>0</v>
      </c>
      <c r="M1945" s="321">
        <v>0</v>
      </c>
      <c r="N1945" s="104">
        <f t="shared" si="556"/>
        <v>0</v>
      </c>
      <c r="O1945" s="321">
        <v>0</v>
      </c>
      <c r="P1945" s="104">
        <f t="shared" si="557"/>
        <v>0</v>
      </c>
      <c r="Q1945" s="321">
        <v>0</v>
      </c>
      <c r="R1945" s="104">
        <f t="shared" si="558"/>
        <v>0</v>
      </c>
      <c r="S1945" s="321">
        <v>0</v>
      </c>
      <c r="T1945" s="104">
        <f t="shared" si="559"/>
        <v>0</v>
      </c>
      <c r="U1945" s="321">
        <v>0</v>
      </c>
      <c r="V1945" s="104">
        <f t="shared" si="560"/>
        <v>0</v>
      </c>
      <c r="W1945" s="321">
        <v>0</v>
      </c>
      <c r="X1945" s="104">
        <f t="shared" si="561"/>
        <v>0</v>
      </c>
      <c r="Y1945" s="321">
        <v>0</v>
      </c>
      <c r="Z1945" s="104">
        <f t="shared" si="562"/>
        <v>0</v>
      </c>
      <c r="AA1945" s="321">
        <v>0</v>
      </c>
      <c r="AB1945" s="104">
        <f t="shared" si="563"/>
        <v>0</v>
      </c>
      <c r="AC1945" s="99">
        <f t="shared" si="550"/>
        <v>0</v>
      </c>
      <c r="AD1945" s="104">
        <f t="shared" si="552"/>
        <v>0</v>
      </c>
    </row>
    <row r="1946" spans="1:30" x14ac:dyDescent="0.2">
      <c r="A1946" s="101">
        <v>40660</v>
      </c>
      <c r="B1946" s="320" t="s">
        <v>265</v>
      </c>
      <c r="C1946" s="321">
        <v>0</v>
      </c>
      <c r="D1946" s="104">
        <f t="shared" si="551"/>
        <v>0</v>
      </c>
      <c r="E1946" s="321">
        <v>0</v>
      </c>
      <c r="F1946" s="104">
        <f t="shared" si="551"/>
        <v>0</v>
      </c>
      <c r="G1946" s="321">
        <v>0</v>
      </c>
      <c r="H1946" s="104">
        <f t="shared" si="553"/>
        <v>0</v>
      </c>
      <c r="I1946" s="321">
        <v>0</v>
      </c>
      <c r="J1946" s="104">
        <f t="shared" si="554"/>
        <v>0</v>
      </c>
      <c r="K1946" s="321">
        <v>0</v>
      </c>
      <c r="L1946" s="104">
        <f t="shared" si="555"/>
        <v>0</v>
      </c>
      <c r="M1946" s="321">
        <v>0</v>
      </c>
      <c r="N1946" s="104">
        <f t="shared" si="556"/>
        <v>0</v>
      </c>
      <c r="O1946" s="321">
        <v>0</v>
      </c>
      <c r="P1946" s="104">
        <f t="shared" si="557"/>
        <v>0</v>
      </c>
      <c r="Q1946" s="321">
        <v>0</v>
      </c>
      <c r="R1946" s="104">
        <f t="shared" si="558"/>
        <v>0</v>
      </c>
      <c r="S1946" s="321">
        <v>0</v>
      </c>
      <c r="T1946" s="104">
        <f t="shared" si="559"/>
        <v>0</v>
      </c>
      <c r="U1946" s="321">
        <v>0</v>
      </c>
      <c r="V1946" s="104">
        <f t="shared" si="560"/>
        <v>0</v>
      </c>
      <c r="W1946" s="321">
        <v>0</v>
      </c>
      <c r="X1946" s="104">
        <f t="shared" si="561"/>
        <v>0</v>
      </c>
      <c r="Y1946" s="321">
        <v>0</v>
      </c>
      <c r="Z1946" s="104">
        <f t="shared" si="562"/>
        <v>0</v>
      </c>
      <c r="AA1946" s="321">
        <v>0</v>
      </c>
      <c r="AB1946" s="104">
        <f t="shared" si="563"/>
        <v>0</v>
      </c>
      <c r="AC1946" s="99">
        <f t="shared" si="550"/>
        <v>0</v>
      </c>
      <c r="AD1946" s="104">
        <f t="shared" si="552"/>
        <v>0</v>
      </c>
    </row>
    <row r="1947" spans="1:30" x14ac:dyDescent="0.2">
      <c r="A1947" s="101">
        <v>40661</v>
      </c>
      <c r="B1947" s="320" t="s">
        <v>266</v>
      </c>
      <c r="C1947" s="321">
        <v>0</v>
      </c>
      <c r="D1947" s="104">
        <f t="shared" si="551"/>
        <v>0</v>
      </c>
      <c r="E1947" s="321">
        <v>0</v>
      </c>
      <c r="F1947" s="104">
        <f t="shared" si="551"/>
        <v>0</v>
      </c>
      <c r="G1947" s="321">
        <v>0</v>
      </c>
      <c r="H1947" s="104">
        <f t="shared" si="553"/>
        <v>0</v>
      </c>
      <c r="I1947" s="321">
        <v>0</v>
      </c>
      <c r="J1947" s="104">
        <f t="shared" si="554"/>
        <v>0</v>
      </c>
      <c r="K1947" s="321">
        <v>0</v>
      </c>
      <c r="L1947" s="104">
        <f t="shared" si="555"/>
        <v>0</v>
      </c>
      <c r="M1947" s="321">
        <v>0</v>
      </c>
      <c r="N1947" s="104">
        <f t="shared" si="556"/>
        <v>0</v>
      </c>
      <c r="O1947" s="321">
        <v>0</v>
      </c>
      <c r="P1947" s="104">
        <f t="shared" si="557"/>
        <v>0</v>
      </c>
      <c r="Q1947" s="321">
        <v>0</v>
      </c>
      <c r="R1947" s="104">
        <f t="shared" si="558"/>
        <v>0</v>
      </c>
      <c r="S1947" s="321">
        <v>0</v>
      </c>
      <c r="T1947" s="104">
        <f t="shared" si="559"/>
        <v>0</v>
      </c>
      <c r="U1947" s="321">
        <v>0</v>
      </c>
      <c r="V1947" s="104">
        <f t="shared" si="560"/>
        <v>0</v>
      </c>
      <c r="W1947" s="321">
        <v>0</v>
      </c>
      <c r="X1947" s="104">
        <f t="shared" si="561"/>
        <v>0</v>
      </c>
      <c r="Y1947" s="321">
        <v>0</v>
      </c>
      <c r="Z1947" s="104">
        <f t="shared" si="562"/>
        <v>0</v>
      </c>
      <c r="AA1947" s="321">
        <v>0</v>
      </c>
      <c r="AB1947" s="104">
        <f t="shared" si="563"/>
        <v>0</v>
      </c>
      <c r="AC1947" s="99">
        <f t="shared" si="550"/>
        <v>0</v>
      </c>
      <c r="AD1947" s="104">
        <f t="shared" si="552"/>
        <v>0</v>
      </c>
    </row>
    <row r="1948" spans="1:30" x14ac:dyDescent="0.2">
      <c r="A1948" s="101">
        <v>40662</v>
      </c>
      <c r="B1948" s="320" t="s">
        <v>267</v>
      </c>
      <c r="C1948" s="321">
        <v>0</v>
      </c>
      <c r="D1948" s="104">
        <f t="shared" si="551"/>
        <v>0</v>
      </c>
      <c r="E1948" s="321">
        <v>0</v>
      </c>
      <c r="F1948" s="104">
        <f t="shared" si="551"/>
        <v>0</v>
      </c>
      <c r="G1948" s="321">
        <v>0</v>
      </c>
      <c r="H1948" s="104">
        <f t="shared" si="553"/>
        <v>0</v>
      </c>
      <c r="I1948" s="321">
        <v>0</v>
      </c>
      <c r="J1948" s="104">
        <f t="shared" si="554"/>
        <v>0</v>
      </c>
      <c r="K1948" s="321">
        <v>0</v>
      </c>
      <c r="L1948" s="104">
        <f t="shared" si="555"/>
        <v>0</v>
      </c>
      <c r="M1948" s="321">
        <v>0</v>
      </c>
      <c r="N1948" s="104">
        <f t="shared" si="556"/>
        <v>0</v>
      </c>
      <c r="O1948" s="321">
        <v>0</v>
      </c>
      <c r="P1948" s="104">
        <f t="shared" si="557"/>
        <v>0</v>
      </c>
      <c r="Q1948" s="321">
        <v>0</v>
      </c>
      <c r="R1948" s="104">
        <f t="shared" si="558"/>
        <v>0</v>
      </c>
      <c r="S1948" s="321">
        <v>0</v>
      </c>
      <c r="T1948" s="104">
        <f t="shared" si="559"/>
        <v>0</v>
      </c>
      <c r="U1948" s="321">
        <v>0</v>
      </c>
      <c r="V1948" s="104">
        <f t="shared" si="560"/>
        <v>0</v>
      </c>
      <c r="W1948" s="321">
        <v>0</v>
      </c>
      <c r="X1948" s="104">
        <f t="shared" si="561"/>
        <v>0</v>
      </c>
      <c r="Y1948" s="321">
        <v>0</v>
      </c>
      <c r="Z1948" s="104">
        <f t="shared" si="562"/>
        <v>0</v>
      </c>
      <c r="AA1948" s="321">
        <v>0</v>
      </c>
      <c r="AB1948" s="104">
        <f t="shared" si="563"/>
        <v>0</v>
      </c>
      <c r="AC1948" s="99">
        <f t="shared" si="550"/>
        <v>0</v>
      </c>
      <c r="AD1948" s="104">
        <f t="shared" si="552"/>
        <v>0</v>
      </c>
    </row>
    <row r="1949" spans="1:30" x14ac:dyDescent="0.2">
      <c r="A1949" s="101">
        <v>40663</v>
      </c>
      <c r="B1949" s="320" t="s">
        <v>268</v>
      </c>
      <c r="C1949" s="321">
        <v>0</v>
      </c>
      <c r="D1949" s="104">
        <f t="shared" si="551"/>
        <v>0</v>
      </c>
      <c r="E1949" s="321">
        <v>0</v>
      </c>
      <c r="F1949" s="104">
        <f t="shared" si="551"/>
        <v>0</v>
      </c>
      <c r="G1949" s="321">
        <v>0</v>
      </c>
      <c r="H1949" s="104">
        <f t="shared" si="553"/>
        <v>0</v>
      </c>
      <c r="I1949" s="321">
        <v>0</v>
      </c>
      <c r="J1949" s="104">
        <f t="shared" si="554"/>
        <v>0</v>
      </c>
      <c r="K1949" s="321">
        <v>0</v>
      </c>
      <c r="L1949" s="104">
        <f t="shared" si="555"/>
        <v>0</v>
      </c>
      <c r="M1949" s="321">
        <v>0</v>
      </c>
      <c r="N1949" s="104">
        <f t="shared" si="556"/>
        <v>0</v>
      </c>
      <c r="O1949" s="321">
        <v>0</v>
      </c>
      <c r="P1949" s="104">
        <f t="shared" si="557"/>
        <v>0</v>
      </c>
      <c r="Q1949" s="321">
        <v>0</v>
      </c>
      <c r="R1949" s="104">
        <f t="shared" si="558"/>
        <v>0</v>
      </c>
      <c r="S1949" s="321">
        <v>0</v>
      </c>
      <c r="T1949" s="104">
        <f t="shared" si="559"/>
        <v>0</v>
      </c>
      <c r="U1949" s="321">
        <v>0</v>
      </c>
      <c r="V1949" s="104">
        <f t="shared" si="560"/>
        <v>0</v>
      </c>
      <c r="W1949" s="321">
        <v>0</v>
      </c>
      <c r="X1949" s="104">
        <f t="shared" si="561"/>
        <v>0</v>
      </c>
      <c r="Y1949" s="321">
        <v>0</v>
      </c>
      <c r="Z1949" s="104">
        <f t="shared" si="562"/>
        <v>0</v>
      </c>
      <c r="AA1949" s="321">
        <v>0</v>
      </c>
      <c r="AB1949" s="104">
        <f t="shared" si="563"/>
        <v>0</v>
      </c>
      <c r="AC1949" s="99">
        <f t="shared" si="550"/>
        <v>0</v>
      </c>
      <c r="AD1949" s="104">
        <f t="shared" si="552"/>
        <v>0</v>
      </c>
    </row>
    <row r="1950" spans="1:30" x14ac:dyDescent="0.2">
      <c r="A1950" s="101">
        <v>40664</v>
      </c>
      <c r="B1950" s="320" t="s">
        <v>177</v>
      </c>
      <c r="C1950" s="321">
        <v>0</v>
      </c>
      <c r="D1950" s="104">
        <f t="shared" si="551"/>
        <v>0</v>
      </c>
      <c r="E1950" s="321">
        <v>0</v>
      </c>
      <c r="F1950" s="104">
        <f t="shared" si="551"/>
        <v>0</v>
      </c>
      <c r="G1950" s="321">
        <v>0</v>
      </c>
      <c r="H1950" s="104">
        <f t="shared" si="553"/>
        <v>0</v>
      </c>
      <c r="I1950" s="321">
        <v>0</v>
      </c>
      <c r="J1950" s="104">
        <f t="shared" si="554"/>
        <v>0</v>
      </c>
      <c r="K1950" s="321">
        <v>0</v>
      </c>
      <c r="L1950" s="104">
        <f t="shared" si="555"/>
        <v>0</v>
      </c>
      <c r="M1950" s="321">
        <v>0</v>
      </c>
      <c r="N1950" s="104">
        <f t="shared" si="556"/>
        <v>0</v>
      </c>
      <c r="O1950" s="321">
        <v>0</v>
      </c>
      <c r="P1950" s="104">
        <f t="shared" si="557"/>
        <v>0</v>
      </c>
      <c r="Q1950" s="321">
        <v>0</v>
      </c>
      <c r="R1950" s="104">
        <f t="shared" si="558"/>
        <v>0</v>
      </c>
      <c r="S1950" s="321">
        <v>0</v>
      </c>
      <c r="T1950" s="104">
        <f t="shared" si="559"/>
        <v>0</v>
      </c>
      <c r="U1950" s="321">
        <v>0</v>
      </c>
      <c r="V1950" s="104">
        <f t="shared" si="560"/>
        <v>0</v>
      </c>
      <c r="W1950" s="321">
        <v>0</v>
      </c>
      <c r="X1950" s="104">
        <f t="shared" si="561"/>
        <v>0</v>
      </c>
      <c r="Y1950" s="321">
        <v>0</v>
      </c>
      <c r="Z1950" s="104">
        <f t="shared" si="562"/>
        <v>0</v>
      </c>
      <c r="AA1950" s="321">
        <v>0</v>
      </c>
      <c r="AB1950" s="104">
        <f t="shared" si="563"/>
        <v>0</v>
      </c>
      <c r="AC1950" s="99">
        <f t="shared" si="550"/>
        <v>0</v>
      </c>
      <c r="AD1950" s="104">
        <f t="shared" si="552"/>
        <v>0</v>
      </c>
    </row>
    <row r="1951" spans="1:30" x14ac:dyDescent="0.2">
      <c r="A1951" s="101">
        <v>40665</v>
      </c>
      <c r="B1951" s="320" t="s">
        <v>178</v>
      </c>
      <c r="C1951" s="321">
        <v>0</v>
      </c>
      <c r="D1951" s="104">
        <f t="shared" si="551"/>
        <v>0</v>
      </c>
      <c r="E1951" s="321">
        <v>0</v>
      </c>
      <c r="F1951" s="104">
        <f t="shared" si="551"/>
        <v>0</v>
      </c>
      <c r="G1951" s="321">
        <v>0</v>
      </c>
      <c r="H1951" s="104">
        <f t="shared" si="553"/>
        <v>0</v>
      </c>
      <c r="I1951" s="321">
        <v>0</v>
      </c>
      <c r="J1951" s="104">
        <f t="shared" si="554"/>
        <v>0</v>
      </c>
      <c r="K1951" s="321">
        <v>0</v>
      </c>
      <c r="L1951" s="104">
        <f t="shared" si="555"/>
        <v>0</v>
      </c>
      <c r="M1951" s="321">
        <v>0</v>
      </c>
      <c r="N1951" s="104">
        <f t="shared" si="556"/>
        <v>0</v>
      </c>
      <c r="O1951" s="321">
        <v>0</v>
      </c>
      <c r="P1951" s="104">
        <f t="shared" si="557"/>
        <v>0</v>
      </c>
      <c r="Q1951" s="321">
        <v>0</v>
      </c>
      <c r="R1951" s="104">
        <f t="shared" si="558"/>
        <v>0</v>
      </c>
      <c r="S1951" s="321">
        <v>0</v>
      </c>
      <c r="T1951" s="104">
        <f t="shared" si="559"/>
        <v>0</v>
      </c>
      <c r="U1951" s="321">
        <v>0</v>
      </c>
      <c r="V1951" s="104">
        <f t="shared" si="560"/>
        <v>0</v>
      </c>
      <c r="W1951" s="321">
        <v>0</v>
      </c>
      <c r="X1951" s="104">
        <f t="shared" si="561"/>
        <v>0</v>
      </c>
      <c r="Y1951" s="321">
        <v>0</v>
      </c>
      <c r="Z1951" s="104">
        <f t="shared" si="562"/>
        <v>0</v>
      </c>
      <c r="AA1951" s="321">
        <v>0</v>
      </c>
      <c r="AB1951" s="104">
        <f t="shared" si="563"/>
        <v>0</v>
      </c>
      <c r="AC1951" s="99">
        <f t="shared" si="550"/>
        <v>0</v>
      </c>
      <c r="AD1951" s="104">
        <f t="shared" si="552"/>
        <v>0</v>
      </c>
    </row>
    <row r="1952" spans="1:30" x14ac:dyDescent="0.2">
      <c r="A1952" s="101">
        <v>40666</v>
      </c>
      <c r="B1952" s="320" t="s">
        <v>179</v>
      </c>
      <c r="C1952" s="321">
        <v>0</v>
      </c>
      <c r="D1952" s="104">
        <f t="shared" si="551"/>
        <v>0</v>
      </c>
      <c r="E1952" s="321">
        <v>0</v>
      </c>
      <c r="F1952" s="104">
        <f t="shared" si="551"/>
        <v>0</v>
      </c>
      <c r="G1952" s="321">
        <v>0</v>
      </c>
      <c r="H1952" s="104">
        <f t="shared" si="553"/>
        <v>0</v>
      </c>
      <c r="I1952" s="321">
        <v>0</v>
      </c>
      <c r="J1952" s="104">
        <f t="shared" si="554"/>
        <v>0</v>
      </c>
      <c r="K1952" s="321">
        <v>0</v>
      </c>
      <c r="L1952" s="104">
        <f t="shared" si="555"/>
        <v>0</v>
      </c>
      <c r="M1952" s="321">
        <v>0</v>
      </c>
      <c r="N1952" s="104">
        <f t="shared" si="556"/>
        <v>0</v>
      </c>
      <c r="O1952" s="321">
        <v>0</v>
      </c>
      <c r="P1952" s="104">
        <f t="shared" si="557"/>
        <v>0</v>
      </c>
      <c r="Q1952" s="321">
        <v>0</v>
      </c>
      <c r="R1952" s="104">
        <f t="shared" si="558"/>
        <v>0</v>
      </c>
      <c r="S1952" s="321">
        <v>0</v>
      </c>
      <c r="T1952" s="104">
        <f t="shared" si="559"/>
        <v>0</v>
      </c>
      <c r="U1952" s="321">
        <v>0</v>
      </c>
      <c r="V1952" s="104">
        <f t="shared" si="560"/>
        <v>0</v>
      </c>
      <c r="W1952" s="321">
        <v>0</v>
      </c>
      <c r="X1952" s="104">
        <f t="shared" si="561"/>
        <v>0</v>
      </c>
      <c r="Y1952" s="321">
        <v>0</v>
      </c>
      <c r="Z1952" s="104">
        <f t="shared" si="562"/>
        <v>0</v>
      </c>
      <c r="AA1952" s="321">
        <v>0</v>
      </c>
      <c r="AB1952" s="104">
        <f t="shared" si="563"/>
        <v>0</v>
      </c>
      <c r="AC1952" s="99">
        <f t="shared" si="550"/>
        <v>0</v>
      </c>
      <c r="AD1952" s="104">
        <f t="shared" si="552"/>
        <v>0</v>
      </c>
    </row>
    <row r="1953" spans="1:30" x14ac:dyDescent="0.2">
      <c r="A1953" s="101">
        <v>40667</v>
      </c>
      <c r="B1953" s="320" t="s">
        <v>180</v>
      </c>
      <c r="C1953" s="321">
        <v>0</v>
      </c>
      <c r="D1953" s="104">
        <f t="shared" si="551"/>
        <v>0</v>
      </c>
      <c r="E1953" s="321">
        <v>0</v>
      </c>
      <c r="F1953" s="104">
        <f t="shared" si="551"/>
        <v>0</v>
      </c>
      <c r="G1953" s="321">
        <v>0</v>
      </c>
      <c r="H1953" s="104">
        <f t="shared" si="553"/>
        <v>0</v>
      </c>
      <c r="I1953" s="321">
        <v>0</v>
      </c>
      <c r="J1953" s="104">
        <f t="shared" si="554"/>
        <v>0</v>
      </c>
      <c r="K1953" s="321">
        <v>0</v>
      </c>
      <c r="L1953" s="104">
        <f t="shared" si="555"/>
        <v>0</v>
      </c>
      <c r="M1953" s="321">
        <v>0</v>
      </c>
      <c r="N1953" s="104">
        <f t="shared" si="556"/>
        <v>0</v>
      </c>
      <c r="O1953" s="321">
        <v>0</v>
      </c>
      <c r="P1953" s="104">
        <f t="shared" si="557"/>
        <v>0</v>
      </c>
      <c r="Q1953" s="321">
        <v>0</v>
      </c>
      <c r="R1953" s="104">
        <f t="shared" si="558"/>
        <v>0</v>
      </c>
      <c r="S1953" s="321">
        <v>0</v>
      </c>
      <c r="T1953" s="104">
        <f t="shared" si="559"/>
        <v>0</v>
      </c>
      <c r="U1953" s="321">
        <v>0</v>
      </c>
      <c r="V1953" s="104">
        <f t="shared" si="560"/>
        <v>0</v>
      </c>
      <c r="W1953" s="321">
        <v>0</v>
      </c>
      <c r="X1953" s="104">
        <f t="shared" si="561"/>
        <v>0</v>
      </c>
      <c r="Y1953" s="321">
        <v>0</v>
      </c>
      <c r="Z1953" s="104">
        <f t="shared" si="562"/>
        <v>0</v>
      </c>
      <c r="AA1953" s="321">
        <v>0</v>
      </c>
      <c r="AB1953" s="104">
        <f t="shared" si="563"/>
        <v>0</v>
      </c>
      <c r="AC1953" s="99">
        <f t="shared" si="550"/>
        <v>0</v>
      </c>
      <c r="AD1953" s="104">
        <f t="shared" si="552"/>
        <v>0</v>
      </c>
    </row>
    <row r="1954" spans="1:30" x14ac:dyDescent="0.2">
      <c r="A1954" s="101">
        <v>40668</v>
      </c>
      <c r="B1954" s="320" t="s">
        <v>181</v>
      </c>
      <c r="C1954" s="321">
        <v>0</v>
      </c>
      <c r="D1954" s="104">
        <f t="shared" si="551"/>
        <v>0</v>
      </c>
      <c r="E1954" s="321">
        <v>0</v>
      </c>
      <c r="F1954" s="104">
        <f t="shared" si="551"/>
        <v>0</v>
      </c>
      <c r="G1954" s="321">
        <v>0</v>
      </c>
      <c r="H1954" s="104">
        <f t="shared" si="553"/>
        <v>0</v>
      </c>
      <c r="I1954" s="321">
        <v>0</v>
      </c>
      <c r="J1954" s="104">
        <f t="shared" si="554"/>
        <v>0</v>
      </c>
      <c r="K1954" s="321">
        <v>0</v>
      </c>
      <c r="L1954" s="104">
        <f t="shared" si="555"/>
        <v>0</v>
      </c>
      <c r="M1954" s="321">
        <v>0</v>
      </c>
      <c r="N1954" s="104">
        <f t="shared" si="556"/>
        <v>0</v>
      </c>
      <c r="O1954" s="321">
        <v>0</v>
      </c>
      <c r="P1954" s="104">
        <f t="shared" si="557"/>
        <v>0</v>
      </c>
      <c r="Q1954" s="321">
        <v>0</v>
      </c>
      <c r="R1954" s="104">
        <f t="shared" si="558"/>
        <v>0</v>
      </c>
      <c r="S1954" s="321">
        <v>0</v>
      </c>
      <c r="T1954" s="104">
        <f t="shared" si="559"/>
        <v>0</v>
      </c>
      <c r="U1954" s="321">
        <v>0</v>
      </c>
      <c r="V1954" s="104">
        <f t="shared" si="560"/>
        <v>0</v>
      </c>
      <c r="W1954" s="321">
        <v>0</v>
      </c>
      <c r="X1954" s="104">
        <f t="shared" si="561"/>
        <v>0</v>
      </c>
      <c r="Y1954" s="321">
        <v>0</v>
      </c>
      <c r="Z1954" s="104">
        <f t="shared" si="562"/>
        <v>0</v>
      </c>
      <c r="AA1954" s="321">
        <v>0</v>
      </c>
      <c r="AB1954" s="104">
        <f t="shared" si="563"/>
        <v>0</v>
      </c>
      <c r="AC1954" s="99">
        <f t="shared" si="550"/>
        <v>0</v>
      </c>
      <c r="AD1954" s="104">
        <f t="shared" si="552"/>
        <v>0</v>
      </c>
    </row>
    <row r="1955" spans="1:30" x14ac:dyDescent="0.2">
      <c r="A1955" s="101">
        <v>40669</v>
      </c>
      <c r="B1955" s="320" t="s">
        <v>182</v>
      </c>
      <c r="C1955" s="321">
        <v>0</v>
      </c>
      <c r="D1955" s="104">
        <f t="shared" si="551"/>
        <v>0</v>
      </c>
      <c r="E1955" s="321">
        <v>0</v>
      </c>
      <c r="F1955" s="104">
        <f t="shared" si="551"/>
        <v>0</v>
      </c>
      <c r="G1955" s="321">
        <v>0</v>
      </c>
      <c r="H1955" s="104">
        <f t="shared" si="553"/>
        <v>0</v>
      </c>
      <c r="I1955" s="321">
        <v>0</v>
      </c>
      <c r="J1955" s="104">
        <f t="shared" si="554"/>
        <v>0</v>
      </c>
      <c r="K1955" s="321">
        <v>0</v>
      </c>
      <c r="L1955" s="104">
        <f t="shared" si="555"/>
        <v>0</v>
      </c>
      <c r="M1955" s="321">
        <v>0</v>
      </c>
      <c r="N1955" s="104">
        <f t="shared" si="556"/>
        <v>0</v>
      </c>
      <c r="O1955" s="321">
        <v>0</v>
      </c>
      <c r="P1955" s="104">
        <f t="shared" si="557"/>
        <v>0</v>
      </c>
      <c r="Q1955" s="321">
        <v>1.2E-2</v>
      </c>
      <c r="R1955" s="104">
        <f t="shared" si="558"/>
        <v>3.6826647762320815E-2</v>
      </c>
      <c r="S1955" s="321">
        <v>0</v>
      </c>
      <c r="T1955" s="104">
        <f t="shared" si="559"/>
        <v>0</v>
      </c>
      <c r="U1955" s="321">
        <v>0</v>
      </c>
      <c r="V1955" s="104">
        <f t="shared" si="560"/>
        <v>0</v>
      </c>
      <c r="W1955" s="321">
        <v>0.52800000000000002</v>
      </c>
      <c r="X1955" s="104">
        <f t="shared" si="561"/>
        <v>1.620372501542116</v>
      </c>
      <c r="Y1955" s="321">
        <v>0.41299999999999998</v>
      </c>
      <c r="Z1955" s="104">
        <f t="shared" si="562"/>
        <v>1.2674504604865413</v>
      </c>
      <c r="AA1955" s="321">
        <v>0</v>
      </c>
      <c r="AB1955" s="104">
        <f t="shared" si="563"/>
        <v>0</v>
      </c>
      <c r="AC1955" s="99">
        <f t="shared" si="550"/>
        <v>0.95300000000000007</v>
      </c>
      <c r="AD1955" s="104">
        <f t="shared" si="552"/>
        <v>2.9246496097909787</v>
      </c>
    </row>
    <row r="1956" spans="1:30" x14ac:dyDescent="0.2">
      <c r="A1956" s="101">
        <v>40670</v>
      </c>
      <c r="B1956" s="320" t="s">
        <v>183</v>
      </c>
      <c r="C1956" s="321">
        <v>0</v>
      </c>
      <c r="D1956" s="104">
        <f t="shared" si="551"/>
        <v>0</v>
      </c>
      <c r="E1956" s="321">
        <v>0</v>
      </c>
      <c r="F1956" s="104">
        <f t="shared" si="551"/>
        <v>0</v>
      </c>
      <c r="G1956" s="321">
        <v>0</v>
      </c>
      <c r="H1956" s="104">
        <f t="shared" si="553"/>
        <v>0</v>
      </c>
      <c r="I1956" s="321">
        <v>0</v>
      </c>
      <c r="J1956" s="104">
        <f t="shared" si="554"/>
        <v>0</v>
      </c>
      <c r="K1956" s="321">
        <v>0</v>
      </c>
      <c r="L1956" s="104">
        <f t="shared" si="555"/>
        <v>0</v>
      </c>
      <c r="M1956" s="321">
        <v>0</v>
      </c>
      <c r="N1956" s="104">
        <f t="shared" si="556"/>
        <v>0</v>
      </c>
      <c r="O1956" s="321">
        <v>0</v>
      </c>
      <c r="P1956" s="104">
        <f t="shared" si="557"/>
        <v>0</v>
      </c>
      <c r="Q1956" s="321">
        <v>0</v>
      </c>
      <c r="R1956" s="104">
        <f t="shared" si="558"/>
        <v>0</v>
      </c>
      <c r="S1956" s="321">
        <v>0</v>
      </c>
      <c r="T1956" s="104">
        <f t="shared" si="559"/>
        <v>0</v>
      </c>
      <c r="U1956" s="321">
        <v>0</v>
      </c>
      <c r="V1956" s="104">
        <f t="shared" si="560"/>
        <v>0</v>
      </c>
      <c r="W1956" s="321">
        <v>0.64600000000000002</v>
      </c>
      <c r="X1956" s="104">
        <f t="shared" si="561"/>
        <v>1.9825012045382706</v>
      </c>
      <c r="Y1956" s="321">
        <v>0</v>
      </c>
      <c r="Z1956" s="104">
        <f t="shared" si="562"/>
        <v>0</v>
      </c>
      <c r="AA1956" s="321">
        <v>0</v>
      </c>
      <c r="AB1956" s="104">
        <f t="shared" si="563"/>
        <v>0</v>
      </c>
      <c r="AC1956" s="99">
        <f t="shared" si="550"/>
        <v>0.64600000000000002</v>
      </c>
      <c r="AD1956" s="104">
        <f t="shared" si="552"/>
        <v>1.9825012045382706</v>
      </c>
    </row>
    <row r="1957" spans="1:30" x14ac:dyDescent="0.2">
      <c r="A1957" s="101">
        <v>40671</v>
      </c>
      <c r="B1957" s="320" t="s">
        <v>184</v>
      </c>
      <c r="C1957" s="321">
        <v>0</v>
      </c>
      <c r="D1957" s="104">
        <f t="shared" si="551"/>
        <v>0</v>
      </c>
      <c r="E1957" s="321">
        <v>0</v>
      </c>
      <c r="F1957" s="104">
        <f t="shared" si="551"/>
        <v>0</v>
      </c>
      <c r="G1957" s="321">
        <v>0</v>
      </c>
      <c r="H1957" s="104">
        <f t="shared" si="553"/>
        <v>0</v>
      </c>
      <c r="I1957" s="321">
        <v>0</v>
      </c>
      <c r="J1957" s="104">
        <f t="shared" si="554"/>
        <v>0</v>
      </c>
      <c r="K1957" s="321">
        <v>0</v>
      </c>
      <c r="L1957" s="104">
        <f t="shared" si="555"/>
        <v>0</v>
      </c>
      <c r="M1957" s="321">
        <v>0</v>
      </c>
      <c r="N1957" s="104">
        <f t="shared" si="556"/>
        <v>0</v>
      </c>
      <c r="O1957" s="321">
        <v>0</v>
      </c>
      <c r="P1957" s="104">
        <f t="shared" si="557"/>
        <v>0</v>
      </c>
      <c r="Q1957" s="321">
        <v>0</v>
      </c>
      <c r="R1957" s="104">
        <f t="shared" si="558"/>
        <v>0</v>
      </c>
      <c r="S1957" s="321">
        <v>0</v>
      </c>
      <c r="T1957" s="104">
        <f t="shared" si="559"/>
        <v>0</v>
      </c>
      <c r="U1957" s="321">
        <v>0</v>
      </c>
      <c r="V1957" s="104">
        <f t="shared" si="560"/>
        <v>0</v>
      </c>
      <c r="W1957" s="321">
        <v>0</v>
      </c>
      <c r="X1957" s="104">
        <f t="shared" si="561"/>
        <v>0</v>
      </c>
      <c r="Y1957" s="321">
        <v>0</v>
      </c>
      <c r="Z1957" s="104">
        <f t="shared" si="562"/>
        <v>0</v>
      </c>
      <c r="AA1957" s="321">
        <v>0</v>
      </c>
      <c r="AB1957" s="104">
        <f t="shared" si="563"/>
        <v>0</v>
      </c>
      <c r="AC1957" s="99">
        <f t="shared" si="550"/>
        <v>0</v>
      </c>
      <c r="AD1957" s="104">
        <f t="shared" si="552"/>
        <v>0</v>
      </c>
    </row>
    <row r="1958" spans="1:30" x14ac:dyDescent="0.2">
      <c r="A1958" s="101">
        <v>40672</v>
      </c>
      <c r="B1958" s="320" t="s">
        <v>185</v>
      </c>
      <c r="C1958" s="321">
        <v>0</v>
      </c>
      <c r="D1958" s="104">
        <f t="shared" si="551"/>
        <v>0</v>
      </c>
      <c r="E1958" s="321">
        <v>0</v>
      </c>
      <c r="F1958" s="104">
        <f t="shared" si="551"/>
        <v>0</v>
      </c>
      <c r="G1958" s="321">
        <v>0</v>
      </c>
      <c r="H1958" s="104">
        <f t="shared" ref="H1958:H1989" si="564">G1958*1000000/325851</f>
        <v>0</v>
      </c>
      <c r="I1958" s="321">
        <v>0</v>
      </c>
      <c r="J1958" s="104">
        <f t="shared" ref="J1958:J1989" si="565">I1958*1000000/325851</f>
        <v>0</v>
      </c>
      <c r="K1958" s="321">
        <v>0</v>
      </c>
      <c r="L1958" s="104">
        <f t="shared" ref="L1958:L1989" si="566">K1958*1000000/325851</f>
        <v>0</v>
      </c>
      <c r="M1958" s="321">
        <v>0</v>
      </c>
      <c r="N1958" s="104">
        <f t="shared" ref="N1958:N1989" si="567">M1958*1000000/325851</f>
        <v>0</v>
      </c>
      <c r="O1958" s="321">
        <v>0</v>
      </c>
      <c r="P1958" s="104">
        <f t="shared" ref="P1958:P1989" si="568">O1958*1000000/325851</f>
        <v>0</v>
      </c>
      <c r="Q1958" s="321">
        <v>0</v>
      </c>
      <c r="R1958" s="104">
        <f t="shared" ref="R1958:R1989" si="569">Q1958*1000000/325851</f>
        <v>0</v>
      </c>
      <c r="S1958" s="321">
        <v>0</v>
      </c>
      <c r="T1958" s="104">
        <f t="shared" ref="T1958:T1989" si="570">S1958*1000000/325851</f>
        <v>0</v>
      </c>
      <c r="U1958" s="321">
        <v>0</v>
      </c>
      <c r="V1958" s="104">
        <f t="shared" ref="V1958:V1989" si="571">U1958*1000000/325851</f>
        <v>0</v>
      </c>
      <c r="W1958" s="321">
        <v>0</v>
      </c>
      <c r="X1958" s="104">
        <f t="shared" ref="X1958:X1989" si="572">W1958*1000000/325851</f>
        <v>0</v>
      </c>
      <c r="Y1958" s="321">
        <v>0</v>
      </c>
      <c r="Z1958" s="104">
        <f t="shared" ref="Z1958:Z1989" si="573">Y1958*1000000/325851</f>
        <v>0</v>
      </c>
      <c r="AA1958" s="321">
        <v>0</v>
      </c>
      <c r="AB1958" s="104">
        <f t="shared" ref="AB1958:AB1989" si="574">AA1958*1000000/325851</f>
        <v>0</v>
      </c>
      <c r="AC1958" s="99">
        <f t="shared" ref="AC1958:AC2021" si="575">C1958+E1958+G1958+I1958+K1958+M1958+O1958+Q1958+S1958+U1958+W1958+Y1958+AA1958</f>
        <v>0</v>
      </c>
      <c r="AD1958" s="104">
        <f t="shared" si="552"/>
        <v>0</v>
      </c>
    </row>
    <row r="1959" spans="1:30" x14ac:dyDescent="0.2">
      <c r="A1959" s="101">
        <v>40673</v>
      </c>
      <c r="B1959" s="320" t="s">
        <v>186</v>
      </c>
      <c r="C1959" s="321">
        <v>0</v>
      </c>
      <c r="D1959" s="104">
        <f t="shared" si="551"/>
        <v>0</v>
      </c>
      <c r="E1959" s="321">
        <v>0</v>
      </c>
      <c r="F1959" s="104">
        <f t="shared" si="551"/>
        <v>0</v>
      </c>
      <c r="G1959" s="321">
        <v>0</v>
      </c>
      <c r="H1959" s="104">
        <f t="shared" si="564"/>
        <v>0</v>
      </c>
      <c r="I1959" s="321">
        <v>0</v>
      </c>
      <c r="J1959" s="104">
        <f t="shared" si="565"/>
        <v>0</v>
      </c>
      <c r="K1959" s="321">
        <v>0</v>
      </c>
      <c r="L1959" s="104">
        <f t="shared" si="566"/>
        <v>0</v>
      </c>
      <c r="M1959" s="321">
        <v>0</v>
      </c>
      <c r="N1959" s="104">
        <f t="shared" si="567"/>
        <v>0</v>
      </c>
      <c r="O1959" s="321">
        <v>0</v>
      </c>
      <c r="P1959" s="104">
        <f t="shared" si="568"/>
        <v>0</v>
      </c>
      <c r="Q1959" s="321">
        <v>0</v>
      </c>
      <c r="R1959" s="104">
        <f t="shared" si="569"/>
        <v>0</v>
      </c>
      <c r="S1959" s="321">
        <v>0</v>
      </c>
      <c r="T1959" s="104">
        <f t="shared" si="570"/>
        <v>0</v>
      </c>
      <c r="U1959" s="321">
        <v>0</v>
      </c>
      <c r="V1959" s="104">
        <f t="shared" si="571"/>
        <v>0</v>
      </c>
      <c r="W1959" s="321">
        <v>0</v>
      </c>
      <c r="X1959" s="104">
        <f t="shared" si="572"/>
        <v>0</v>
      </c>
      <c r="Y1959" s="321">
        <v>0</v>
      </c>
      <c r="Z1959" s="104">
        <f t="shared" si="573"/>
        <v>0</v>
      </c>
      <c r="AA1959" s="321">
        <v>0</v>
      </c>
      <c r="AB1959" s="104">
        <f t="shared" si="574"/>
        <v>0</v>
      </c>
      <c r="AC1959" s="99">
        <f t="shared" si="575"/>
        <v>0</v>
      </c>
      <c r="AD1959" s="104">
        <f t="shared" si="552"/>
        <v>0</v>
      </c>
    </row>
    <row r="1960" spans="1:30" x14ac:dyDescent="0.2">
      <c r="A1960" s="101">
        <v>40674</v>
      </c>
      <c r="B1960" s="320" t="s">
        <v>187</v>
      </c>
      <c r="C1960" s="321">
        <v>0</v>
      </c>
      <c r="D1960" s="104">
        <f t="shared" si="551"/>
        <v>0</v>
      </c>
      <c r="E1960" s="321">
        <v>0</v>
      </c>
      <c r="F1960" s="104">
        <f t="shared" si="551"/>
        <v>0</v>
      </c>
      <c r="G1960" s="321">
        <v>0</v>
      </c>
      <c r="H1960" s="104">
        <f t="shared" si="564"/>
        <v>0</v>
      </c>
      <c r="I1960" s="321">
        <v>0</v>
      </c>
      <c r="J1960" s="104">
        <f t="shared" si="565"/>
        <v>0</v>
      </c>
      <c r="K1960" s="321">
        <v>0</v>
      </c>
      <c r="L1960" s="104">
        <f t="shared" si="566"/>
        <v>0</v>
      </c>
      <c r="M1960" s="321">
        <v>0</v>
      </c>
      <c r="N1960" s="104">
        <f t="shared" si="567"/>
        <v>0</v>
      </c>
      <c r="O1960" s="321">
        <v>0</v>
      </c>
      <c r="P1960" s="104">
        <f t="shared" si="568"/>
        <v>0</v>
      </c>
      <c r="Q1960" s="321">
        <v>0</v>
      </c>
      <c r="R1960" s="104">
        <f t="shared" si="569"/>
        <v>0</v>
      </c>
      <c r="S1960" s="321">
        <v>0</v>
      </c>
      <c r="T1960" s="104">
        <f t="shared" si="570"/>
        <v>0</v>
      </c>
      <c r="U1960" s="321">
        <v>0</v>
      </c>
      <c r="V1960" s="104">
        <f t="shared" si="571"/>
        <v>0</v>
      </c>
      <c r="W1960" s="321">
        <v>0</v>
      </c>
      <c r="X1960" s="104">
        <f t="shared" si="572"/>
        <v>0</v>
      </c>
      <c r="Y1960" s="321">
        <v>0</v>
      </c>
      <c r="Z1960" s="104">
        <f t="shared" si="573"/>
        <v>0</v>
      </c>
      <c r="AA1960" s="321">
        <v>0</v>
      </c>
      <c r="AB1960" s="104">
        <f t="shared" si="574"/>
        <v>0</v>
      </c>
      <c r="AC1960" s="99">
        <f t="shared" si="575"/>
        <v>0</v>
      </c>
      <c r="AD1960" s="104">
        <f t="shared" si="552"/>
        <v>0</v>
      </c>
    </row>
    <row r="1961" spans="1:30" x14ac:dyDescent="0.2">
      <c r="A1961" s="101">
        <v>40675</v>
      </c>
      <c r="B1961" s="320" t="s">
        <v>188</v>
      </c>
      <c r="C1961" s="321">
        <v>0</v>
      </c>
      <c r="D1961" s="104">
        <f t="shared" si="551"/>
        <v>0</v>
      </c>
      <c r="E1961" s="321">
        <v>0</v>
      </c>
      <c r="F1961" s="104">
        <f t="shared" si="551"/>
        <v>0</v>
      </c>
      <c r="G1961" s="321">
        <v>0</v>
      </c>
      <c r="H1961" s="104">
        <f t="shared" si="564"/>
        <v>0</v>
      </c>
      <c r="I1961" s="321">
        <v>0</v>
      </c>
      <c r="J1961" s="104">
        <f t="shared" si="565"/>
        <v>0</v>
      </c>
      <c r="K1961" s="321">
        <v>0</v>
      </c>
      <c r="L1961" s="104">
        <f t="shared" si="566"/>
        <v>0</v>
      </c>
      <c r="M1961" s="321">
        <v>0</v>
      </c>
      <c r="N1961" s="104">
        <f t="shared" si="567"/>
        <v>0</v>
      </c>
      <c r="O1961" s="321">
        <v>0</v>
      </c>
      <c r="P1961" s="104">
        <f t="shared" si="568"/>
        <v>0</v>
      </c>
      <c r="Q1961" s="321">
        <v>0</v>
      </c>
      <c r="R1961" s="104">
        <f t="shared" si="569"/>
        <v>0</v>
      </c>
      <c r="S1961" s="321">
        <v>0</v>
      </c>
      <c r="T1961" s="104">
        <f t="shared" si="570"/>
        <v>0</v>
      </c>
      <c r="U1961" s="321">
        <v>0</v>
      </c>
      <c r="V1961" s="104">
        <f t="shared" si="571"/>
        <v>0</v>
      </c>
      <c r="W1961" s="321">
        <v>0</v>
      </c>
      <c r="X1961" s="104">
        <f t="shared" si="572"/>
        <v>0</v>
      </c>
      <c r="Y1961" s="321">
        <v>0</v>
      </c>
      <c r="Z1961" s="104">
        <f t="shared" si="573"/>
        <v>0</v>
      </c>
      <c r="AA1961" s="321">
        <v>0</v>
      </c>
      <c r="AB1961" s="104">
        <f t="shared" si="574"/>
        <v>0</v>
      </c>
      <c r="AC1961" s="99">
        <f t="shared" si="575"/>
        <v>0</v>
      </c>
      <c r="AD1961" s="104">
        <f t="shared" si="552"/>
        <v>0</v>
      </c>
    </row>
    <row r="1962" spans="1:30" x14ac:dyDescent="0.2">
      <c r="A1962" s="101">
        <v>40676</v>
      </c>
      <c r="B1962" s="320" t="s">
        <v>189</v>
      </c>
      <c r="C1962" s="321">
        <v>1.238</v>
      </c>
      <c r="D1962" s="104">
        <f t="shared" si="551"/>
        <v>3.7992824941460976</v>
      </c>
      <c r="E1962" s="321">
        <v>0</v>
      </c>
      <c r="F1962" s="104">
        <f t="shared" si="551"/>
        <v>0</v>
      </c>
      <c r="G1962" s="321">
        <v>0</v>
      </c>
      <c r="H1962" s="104">
        <f t="shared" si="564"/>
        <v>0</v>
      </c>
      <c r="I1962" s="321">
        <v>0.81299999999999994</v>
      </c>
      <c r="J1962" s="104">
        <f t="shared" si="565"/>
        <v>2.4950053858972354</v>
      </c>
      <c r="K1962" s="321">
        <v>0</v>
      </c>
      <c r="L1962" s="104">
        <f t="shared" si="566"/>
        <v>0</v>
      </c>
      <c r="M1962" s="321">
        <v>1.3640000000000001</v>
      </c>
      <c r="N1962" s="104">
        <f t="shared" si="567"/>
        <v>4.1859622956504658</v>
      </c>
      <c r="O1962" s="321">
        <v>0</v>
      </c>
      <c r="P1962" s="104">
        <f t="shared" si="568"/>
        <v>0</v>
      </c>
      <c r="Q1962" s="321">
        <v>0.83899999999999997</v>
      </c>
      <c r="R1962" s="104">
        <f t="shared" si="569"/>
        <v>2.5747964560489303</v>
      </c>
      <c r="S1962" s="321">
        <v>0</v>
      </c>
      <c r="T1962" s="104">
        <f t="shared" si="570"/>
        <v>0</v>
      </c>
      <c r="U1962" s="321">
        <v>0.25700000000000001</v>
      </c>
      <c r="V1962" s="104">
        <f t="shared" si="571"/>
        <v>0.78870403957637081</v>
      </c>
      <c r="W1962" s="321">
        <v>2.9000000000000001E-2</v>
      </c>
      <c r="X1962" s="104">
        <f t="shared" si="572"/>
        <v>8.8997732092275308E-2</v>
      </c>
      <c r="Y1962" s="321">
        <v>0.91800000000000004</v>
      </c>
      <c r="Z1962" s="104">
        <f t="shared" si="573"/>
        <v>2.8172385538175422</v>
      </c>
      <c r="AA1962" s="321">
        <v>0</v>
      </c>
      <c r="AB1962" s="104">
        <f t="shared" si="574"/>
        <v>0</v>
      </c>
      <c r="AC1962" s="99">
        <f t="shared" si="575"/>
        <v>5.4579999999999993</v>
      </c>
      <c r="AD1962" s="104">
        <f t="shared" si="552"/>
        <v>16.749986957228916</v>
      </c>
    </row>
    <row r="1963" spans="1:30" x14ac:dyDescent="0.2">
      <c r="A1963" s="101">
        <v>40677</v>
      </c>
      <c r="B1963" s="320" t="s">
        <v>190</v>
      </c>
      <c r="C1963" s="321">
        <v>1.7370000000000001</v>
      </c>
      <c r="D1963" s="104">
        <f t="shared" si="551"/>
        <v>5.3306572635959384</v>
      </c>
      <c r="E1963" s="321">
        <v>0</v>
      </c>
      <c r="F1963" s="104">
        <f t="shared" si="551"/>
        <v>0</v>
      </c>
      <c r="G1963" s="321">
        <v>0</v>
      </c>
      <c r="H1963" s="104">
        <f t="shared" si="564"/>
        <v>0</v>
      </c>
      <c r="I1963" s="321">
        <v>1.0169999999999999</v>
      </c>
      <c r="J1963" s="104">
        <f t="shared" si="565"/>
        <v>3.1210583978566886</v>
      </c>
      <c r="K1963" s="321">
        <v>0</v>
      </c>
      <c r="L1963" s="104">
        <f t="shared" si="566"/>
        <v>0</v>
      </c>
      <c r="M1963" s="321">
        <v>1.736</v>
      </c>
      <c r="N1963" s="104">
        <f t="shared" si="567"/>
        <v>5.327588376282411</v>
      </c>
      <c r="O1963" s="321">
        <v>0</v>
      </c>
      <c r="P1963" s="104">
        <f t="shared" si="568"/>
        <v>0</v>
      </c>
      <c r="Q1963" s="321">
        <v>1.05</v>
      </c>
      <c r="R1963" s="104">
        <f t="shared" si="569"/>
        <v>3.2223316792030712</v>
      </c>
      <c r="S1963" s="321">
        <v>0</v>
      </c>
      <c r="T1963" s="104">
        <f t="shared" si="570"/>
        <v>0</v>
      </c>
      <c r="U1963" s="321">
        <v>0</v>
      </c>
      <c r="V1963" s="104">
        <f t="shared" si="571"/>
        <v>0</v>
      </c>
      <c r="W1963" s="321">
        <v>0</v>
      </c>
      <c r="X1963" s="104">
        <f t="shared" si="572"/>
        <v>0</v>
      </c>
      <c r="Y1963" s="321">
        <v>1.204</v>
      </c>
      <c r="Z1963" s="104">
        <f t="shared" si="573"/>
        <v>3.6949403254861886</v>
      </c>
      <c r="AA1963" s="321">
        <v>0</v>
      </c>
      <c r="AB1963" s="104">
        <f t="shared" si="574"/>
        <v>0</v>
      </c>
      <c r="AC1963" s="99">
        <f t="shared" si="575"/>
        <v>6.7439999999999998</v>
      </c>
      <c r="AD1963" s="104">
        <f t="shared" si="552"/>
        <v>20.696576042424297</v>
      </c>
    </row>
    <row r="1964" spans="1:30" x14ac:dyDescent="0.2">
      <c r="A1964" s="101">
        <v>40678</v>
      </c>
      <c r="B1964" s="320" t="s">
        <v>191</v>
      </c>
      <c r="C1964" s="321">
        <v>1.7030000000000001</v>
      </c>
      <c r="D1964" s="104">
        <f t="shared" si="551"/>
        <v>5.2263150949360293</v>
      </c>
      <c r="E1964" s="321">
        <v>0</v>
      </c>
      <c r="F1964" s="104">
        <f t="shared" si="551"/>
        <v>0</v>
      </c>
      <c r="G1964" s="321">
        <v>0</v>
      </c>
      <c r="H1964" s="104">
        <f t="shared" si="564"/>
        <v>0</v>
      </c>
      <c r="I1964" s="321">
        <v>0.98799999999999999</v>
      </c>
      <c r="J1964" s="104">
        <f t="shared" si="565"/>
        <v>3.0320606657644138</v>
      </c>
      <c r="K1964" s="321">
        <v>0</v>
      </c>
      <c r="L1964" s="104">
        <f t="shared" si="566"/>
        <v>0</v>
      </c>
      <c r="M1964" s="321">
        <v>1.7</v>
      </c>
      <c r="N1964" s="104">
        <f t="shared" si="567"/>
        <v>5.2171084329954489</v>
      </c>
      <c r="O1964" s="321">
        <v>0</v>
      </c>
      <c r="P1964" s="104">
        <f t="shared" si="568"/>
        <v>0</v>
      </c>
      <c r="Q1964" s="321">
        <v>1.0329999999999999</v>
      </c>
      <c r="R1964" s="104">
        <f t="shared" si="569"/>
        <v>3.1701605948731166</v>
      </c>
      <c r="S1964" s="321">
        <v>0</v>
      </c>
      <c r="T1964" s="104">
        <f t="shared" si="570"/>
        <v>0</v>
      </c>
      <c r="U1964" s="321">
        <v>0</v>
      </c>
      <c r="V1964" s="104">
        <f t="shared" si="571"/>
        <v>0</v>
      </c>
      <c r="W1964" s="321">
        <v>0</v>
      </c>
      <c r="X1964" s="104">
        <f t="shared" si="572"/>
        <v>0</v>
      </c>
      <c r="Y1964" s="321">
        <v>1.198</v>
      </c>
      <c r="Z1964" s="104">
        <f t="shared" si="573"/>
        <v>3.6765270016050282</v>
      </c>
      <c r="AA1964" s="321">
        <v>0</v>
      </c>
      <c r="AB1964" s="104">
        <f t="shared" si="574"/>
        <v>0</v>
      </c>
      <c r="AC1964" s="99">
        <f t="shared" si="575"/>
        <v>6.6219999999999999</v>
      </c>
      <c r="AD1964" s="104">
        <f t="shared" si="552"/>
        <v>20.322171790174036</v>
      </c>
    </row>
    <row r="1965" spans="1:30" x14ac:dyDescent="0.2">
      <c r="A1965" s="101">
        <v>40679</v>
      </c>
      <c r="B1965" s="320" t="s">
        <v>192</v>
      </c>
      <c r="C1965" s="321">
        <v>1.6779999999999999</v>
      </c>
      <c r="D1965" s="104">
        <f t="shared" si="551"/>
        <v>5.1495929120978605</v>
      </c>
      <c r="E1965" s="321">
        <v>0</v>
      </c>
      <c r="F1965" s="104">
        <f t="shared" si="551"/>
        <v>0</v>
      </c>
      <c r="G1965" s="321">
        <v>0</v>
      </c>
      <c r="H1965" s="104">
        <f t="shared" si="564"/>
        <v>0</v>
      </c>
      <c r="I1965" s="321">
        <v>0.96899999999999997</v>
      </c>
      <c r="J1965" s="104">
        <f t="shared" si="565"/>
        <v>2.9737518068074058</v>
      </c>
      <c r="K1965" s="321">
        <v>0</v>
      </c>
      <c r="L1965" s="104">
        <f t="shared" si="566"/>
        <v>0</v>
      </c>
      <c r="M1965" s="321">
        <v>1.671</v>
      </c>
      <c r="N1965" s="104">
        <f t="shared" si="567"/>
        <v>5.1281107009031732</v>
      </c>
      <c r="O1965" s="321">
        <v>0</v>
      </c>
      <c r="P1965" s="104">
        <f t="shared" si="568"/>
        <v>0</v>
      </c>
      <c r="Q1965" s="321">
        <v>1.107</v>
      </c>
      <c r="R1965" s="104">
        <f t="shared" si="569"/>
        <v>3.3972582560740952</v>
      </c>
      <c r="S1965" s="321">
        <v>0</v>
      </c>
      <c r="T1965" s="104">
        <f t="shared" si="570"/>
        <v>0</v>
      </c>
      <c r="U1965" s="321">
        <v>0</v>
      </c>
      <c r="V1965" s="104">
        <f t="shared" si="571"/>
        <v>0</v>
      </c>
      <c r="W1965" s="321">
        <v>0</v>
      </c>
      <c r="X1965" s="104">
        <f t="shared" si="572"/>
        <v>0</v>
      </c>
      <c r="Y1965" s="321">
        <v>1.1950000000000001</v>
      </c>
      <c r="Z1965" s="104">
        <f t="shared" si="573"/>
        <v>3.6673203396644478</v>
      </c>
      <c r="AA1965" s="321">
        <v>0</v>
      </c>
      <c r="AB1965" s="104">
        <f t="shared" si="574"/>
        <v>0</v>
      </c>
      <c r="AC1965" s="99">
        <f t="shared" si="575"/>
        <v>6.62</v>
      </c>
      <c r="AD1965" s="104">
        <f t="shared" si="552"/>
        <v>20.316034015546983</v>
      </c>
    </row>
    <row r="1966" spans="1:30" x14ac:dyDescent="0.2">
      <c r="A1966" s="101">
        <v>40680</v>
      </c>
      <c r="B1966" s="320" t="s">
        <v>193</v>
      </c>
      <c r="C1966" s="321">
        <v>0.84299999999999997</v>
      </c>
      <c r="D1966" s="104">
        <f t="shared" si="551"/>
        <v>2.5870720053030372</v>
      </c>
      <c r="E1966" s="321">
        <v>0</v>
      </c>
      <c r="F1966" s="104">
        <f t="shared" si="551"/>
        <v>0</v>
      </c>
      <c r="G1966" s="321">
        <v>0</v>
      </c>
      <c r="H1966" s="104">
        <f t="shared" si="564"/>
        <v>0</v>
      </c>
      <c r="I1966" s="321">
        <v>0.95599999999999996</v>
      </c>
      <c r="J1966" s="104">
        <f t="shared" si="565"/>
        <v>2.9338562717315582</v>
      </c>
      <c r="K1966" s="321">
        <v>0</v>
      </c>
      <c r="L1966" s="104">
        <f t="shared" si="566"/>
        <v>0</v>
      </c>
      <c r="M1966" s="321">
        <v>1.6539999999999999</v>
      </c>
      <c r="N1966" s="104">
        <f t="shared" si="567"/>
        <v>5.0759396165732191</v>
      </c>
      <c r="O1966" s="321">
        <v>0</v>
      </c>
      <c r="P1966" s="104">
        <f t="shared" si="568"/>
        <v>0</v>
      </c>
      <c r="Q1966" s="321">
        <v>0.57299999999999995</v>
      </c>
      <c r="R1966" s="104">
        <f t="shared" si="569"/>
        <v>1.758472430650819</v>
      </c>
      <c r="S1966" s="321">
        <v>0</v>
      </c>
      <c r="T1966" s="104">
        <f t="shared" si="570"/>
        <v>0</v>
      </c>
      <c r="U1966" s="321">
        <v>0</v>
      </c>
      <c r="V1966" s="104">
        <f t="shared" si="571"/>
        <v>0</v>
      </c>
      <c r="W1966" s="321">
        <v>0.48899999999999999</v>
      </c>
      <c r="X1966" s="104">
        <f t="shared" si="572"/>
        <v>1.5006858963145733</v>
      </c>
      <c r="Y1966" s="321">
        <v>0.88600000000000001</v>
      </c>
      <c r="Z1966" s="104">
        <f t="shared" si="573"/>
        <v>2.719034159784687</v>
      </c>
      <c r="AA1966" s="321">
        <v>0</v>
      </c>
      <c r="AB1966" s="104">
        <f t="shared" si="574"/>
        <v>0</v>
      </c>
      <c r="AC1966" s="99">
        <f t="shared" si="575"/>
        <v>5.4009999999999998</v>
      </c>
      <c r="AD1966" s="104">
        <f t="shared" si="552"/>
        <v>16.575060380357893</v>
      </c>
    </row>
    <row r="1967" spans="1:30" x14ac:dyDescent="0.2">
      <c r="A1967" s="101">
        <v>40681</v>
      </c>
      <c r="B1967" s="320" t="s">
        <v>194</v>
      </c>
      <c r="C1967" s="321">
        <v>0.58899999999999997</v>
      </c>
      <c r="D1967" s="104">
        <f t="shared" si="551"/>
        <v>1.8075746276672466</v>
      </c>
      <c r="E1967" s="321">
        <v>0</v>
      </c>
      <c r="F1967" s="104">
        <f t="shared" si="551"/>
        <v>0</v>
      </c>
      <c r="G1967" s="321">
        <v>0</v>
      </c>
      <c r="H1967" s="104">
        <f t="shared" si="564"/>
        <v>0</v>
      </c>
      <c r="I1967" s="321">
        <v>0.94499999999999995</v>
      </c>
      <c r="J1967" s="104">
        <f t="shared" si="565"/>
        <v>2.9000985112827644</v>
      </c>
      <c r="K1967" s="321">
        <v>0</v>
      </c>
      <c r="L1967" s="104">
        <f t="shared" si="566"/>
        <v>0</v>
      </c>
      <c r="M1967" s="321">
        <v>1.641</v>
      </c>
      <c r="N1967" s="104">
        <f t="shared" si="567"/>
        <v>5.0360440814973719</v>
      </c>
      <c r="O1967" s="321">
        <v>0</v>
      </c>
      <c r="P1967" s="104">
        <f t="shared" si="568"/>
        <v>0</v>
      </c>
      <c r="Q1967" s="321">
        <v>0</v>
      </c>
      <c r="R1967" s="104">
        <f t="shared" si="569"/>
        <v>0</v>
      </c>
      <c r="S1967" s="321">
        <v>0</v>
      </c>
      <c r="T1967" s="104">
        <f t="shared" si="570"/>
        <v>0</v>
      </c>
      <c r="U1967" s="321">
        <v>0</v>
      </c>
      <c r="V1967" s="104">
        <f t="shared" si="571"/>
        <v>0</v>
      </c>
      <c r="W1967" s="321">
        <v>1.1759999999999999</v>
      </c>
      <c r="X1967" s="104">
        <f t="shared" si="572"/>
        <v>3.6090114807074398</v>
      </c>
      <c r="Y1967" s="321">
        <v>0</v>
      </c>
      <c r="Z1967" s="104">
        <f t="shared" si="573"/>
        <v>0</v>
      </c>
      <c r="AA1967" s="321">
        <v>0</v>
      </c>
      <c r="AB1967" s="104">
        <f t="shared" si="574"/>
        <v>0</v>
      </c>
      <c r="AC1967" s="99">
        <f t="shared" si="575"/>
        <v>4.351</v>
      </c>
      <c r="AD1967" s="104">
        <f t="shared" si="552"/>
        <v>13.352728701154822</v>
      </c>
    </row>
    <row r="1968" spans="1:30" x14ac:dyDescent="0.2">
      <c r="A1968" s="101">
        <v>40682</v>
      </c>
      <c r="B1968" s="320" t="s">
        <v>195</v>
      </c>
      <c r="C1968" s="321">
        <v>1.7050000000000001</v>
      </c>
      <c r="D1968" s="104">
        <f t="shared" si="551"/>
        <v>5.2324528695630823</v>
      </c>
      <c r="E1968" s="321">
        <v>0</v>
      </c>
      <c r="F1968" s="104">
        <f t="shared" si="551"/>
        <v>0</v>
      </c>
      <c r="G1968" s="321">
        <v>0</v>
      </c>
      <c r="H1968" s="104">
        <f t="shared" si="564"/>
        <v>0</v>
      </c>
      <c r="I1968" s="321">
        <v>0.93400000000000005</v>
      </c>
      <c r="J1968" s="104">
        <f t="shared" si="565"/>
        <v>2.8663407508339702</v>
      </c>
      <c r="K1968" s="321">
        <v>0</v>
      </c>
      <c r="L1968" s="104">
        <f t="shared" si="566"/>
        <v>0</v>
      </c>
      <c r="M1968" s="321">
        <v>1.6259999999999999</v>
      </c>
      <c r="N1968" s="104">
        <f t="shared" si="567"/>
        <v>4.9900107717944708</v>
      </c>
      <c r="O1968" s="321">
        <v>0</v>
      </c>
      <c r="P1968" s="104">
        <f t="shared" si="568"/>
        <v>0</v>
      </c>
      <c r="Q1968" s="321">
        <v>0</v>
      </c>
      <c r="R1968" s="104">
        <f t="shared" si="569"/>
        <v>0</v>
      </c>
      <c r="S1968" s="321">
        <v>0</v>
      </c>
      <c r="T1968" s="104">
        <f t="shared" si="570"/>
        <v>0</v>
      </c>
      <c r="U1968" s="321">
        <v>0</v>
      </c>
      <c r="V1968" s="104">
        <f t="shared" si="571"/>
        <v>0</v>
      </c>
      <c r="W1968" s="321">
        <v>1.167</v>
      </c>
      <c r="X1968" s="104">
        <f t="shared" si="572"/>
        <v>3.5813914948856991</v>
      </c>
      <c r="Y1968" s="321">
        <v>0</v>
      </c>
      <c r="Z1968" s="104">
        <f t="shared" si="573"/>
        <v>0</v>
      </c>
      <c r="AA1968" s="321">
        <v>0</v>
      </c>
      <c r="AB1968" s="104">
        <f t="shared" si="574"/>
        <v>0</v>
      </c>
      <c r="AC1968" s="99">
        <f t="shared" si="575"/>
        <v>5.4320000000000004</v>
      </c>
      <c r="AD1968" s="104">
        <f t="shared" si="552"/>
        <v>16.670195887077224</v>
      </c>
    </row>
    <row r="1969" spans="1:30" x14ac:dyDescent="0.2">
      <c r="A1969" s="101">
        <v>40683</v>
      </c>
      <c r="B1969" s="320" t="s">
        <v>196</v>
      </c>
      <c r="C1969" s="321">
        <v>1.675</v>
      </c>
      <c r="D1969" s="104">
        <f t="shared" si="551"/>
        <v>5.1403862501572801</v>
      </c>
      <c r="E1969" s="321">
        <v>0</v>
      </c>
      <c r="F1969" s="104">
        <f t="shared" si="551"/>
        <v>0</v>
      </c>
      <c r="G1969" s="321">
        <v>0</v>
      </c>
      <c r="H1969" s="104">
        <f t="shared" si="564"/>
        <v>0</v>
      </c>
      <c r="I1969" s="321">
        <v>0.92700000000000005</v>
      </c>
      <c r="J1969" s="104">
        <f t="shared" si="565"/>
        <v>2.8448585396392829</v>
      </c>
      <c r="K1969" s="321">
        <v>0</v>
      </c>
      <c r="L1969" s="104">
        <f t="shared" si="566"/>
        <v>0</v>
      </c>
      <c r="M1969" s="321">
        <v>1.6180000000000001</v>
      </c>
      <c r="N1969" s="104">
        <f t="shared" si="567"/>
        <v>4.965459673286257</v>
      </c>
      <c r="O1969" s="321">
        <v>0</v>
      </c>
      <c r="P1969" s="104">
        <f t="shared" si="568"/>
        <v>0</v>
      </c>
      <c r="Q1969" s="321">
        <v>0</v>
      </c>
      <c r="R1969" s="104">
        <f t="shared" si="569"/>
        <v>0</v>
      </c>
      <c r="S1969" s="321">
        <v>0</v>
      </c>
      <c r="T1969" s="104">
        <f t="shared" si="570"/>
        <v>0</v>
      </c>
      <c r="U1969" s="321">
        <v>0</v>
      </c>
      <c r="V1969" s="104">
        <f t="shared" si="571"/>
        <v>0</v>
      </c>
      <c r="W1969" s="321">
        <v>1.1599999999999999</v>
      </c>
      <c r="X1969" s="104">
        <f t="shared" si="572"/>
        <v>3.5599092836910122</v>
      </c>
      <c r="Y1969" s="321">
        <v>0.79100000000000004</v>
      </c>
      <c r="Z1969" s="104">
        <f t="shared" si="573"/>
        <v>2.427489864999647</v>
      </c>
      <c r="AA1969" s="321">
        <v>0</v>
      </c>
      <c r="AB1969" s="104">
        <f t="shared" si="574"/>
        <v>0</v>
      </c>
      <c r="AC1969" s="99">
        <f t="shared" si="575"/>
        <v>6.1710000000000012</v>
      </c>
      <c r="AD1969" s="104">
        <f t="shared" si="552"/>
        <v>18.938103611773482</v>
      </c>
    </row>
    <row r="1970" spans="1:30" x14ac:dyDescent="0.2">
      <c r="A1970" s="101">
        <v>40684</v>
      </c>
      <c r="B1970" s="320" t="s">
        <v>197</v>
      </c>
      <c r="C1970" s="321">
        <v>1.653</v>
      </c>
      <c r="D1970" s="104">
        <f t="shared" si="551"/>
        <v>5.0728707292596926</v>
      </c>
      <c r="E1970" s="321">
        <v>0</v>
      </c>
      <c r="F1970" s="104">
        <f t="shared" si="551"/>
        <v>0</v>
      </c>
      <c r="G1970" s="321">
        <v>0</v>
      </c>
      <c r="H1970" s="104">
        <f t="shared" si="564"/>
        <v>0</v>
      </c>
      <c r="I1970" s="321">
        <v>0.91900000000000004</v>
      </c>
      <c r="J1970" s="104">
        <f t="shared" si="565"/>
        <v>2.8203074411310691</v>
      </c>
      <c r="K1970" s="321">
        <v>0</v>
      </c>
      <c r="L1970" s="104">
        <f t="shared" si="566"/>
        <v>0</v>
      </c>
      <c r="M1970" s="321">
        <v>1.607</v>
      </c>
      <c r="N1970" s="104">
        <f t="shared" si="567"/>
        <v>4.9317019128374628</v>
      </c>
      <c r="O1970" s="321">
        <v>0</v>
      </c>
      <c r="P1970" s="104">
        <f t="shared" si="568"/>
        <v>0</v>
      </c>
      <c r="Q1970" s="321">
        <v>0</v>
      </c>
      <c r="R1970" s="104">
        <f t="shared" si="569"/>
        <v>0</v>
      </c>
      <c r="S1970" s="321">
        <v>0</v>
      </c>
      <c r="T1970" s="104">
        <f t="shared" si="570"/>
        <v>0</v>
      </c>
      <c r="U1970" s="321">
        <v>0</v>
      </c>
      <c r="V1970" s="104">
        <f t="shared" si="571"/>
        <v>0</v>
      </c>
      <c r="W1970" s="321">
        <v>1.159</v>
      </c>
      <c r="X1970" s="104">
        <f t="shared" si="572"/>
        <v>3.5568403963774853</v>
      </c>
      <c r="Y1970" s="321">
        <v>0.61599999999999999</v>
      </c>
      <c r="Z1970" s="104">
        <f t="shared" si="573"/>
        <v>1.8904345851324684</v>
      </c>
      <c r="AA1970" s="321">
        <v>0</v>
      </c>
      <c r="AB1970" s="104">
        <f t="shared" si="574"/>
        <v>0</v>
      </c>
      <c r="AC1970" s="99">
        <f t="shared" si="575"/>
        <v>5.9539999999999997</v>
      </c>
      <c r="AD1970" s="104">
        <f t="shared" si="552"/>
        <v>18.272155064738179</v>
      </c>
    </row>
    <row r="1971" spans="1:30" x14ac:dyDescent="0.2">
      <c r="A1971" s="101">
        <v>40685</v>
      </c>
      <c r="B1971" s="320" t="s">
        <v>198</v>
      </c>
      <c r="C1971" s="321">
        <v>0.54400000000000004</v>
      </c>
      <c r="D1971" s="104">
        <f t="shared" si="551"/>
        <v>1.6694746985585436</v>
      </c>
      <c r="E1971" s="321">
        <v>0</v>
      </c>
      <c r="F1971" s="104">
        <f t="shared" si="551"/>
        <v>0</v>
      </c>
      <c r="G1971" s="321">
        <v>0</v>
      </c>
      <c r="H1971" s="104">
        <f t="shared" si="564"/>
        <v>0</v>
      </c>
      <c r="I1971" s="321">
        <v>0.91400000000000003</v>
      </c>
      <c r="J1971" s="104">
        <f t="shared" si="565"/>
        <v>2.8049630045634353</v>
      </c>
      <c r="K1971" s="321">
        <v>0</v>
      </c>
      <c r="L1971" s="104">
        <f t="shared" si="566"/>
        <v>0</v>
      </c>
      <c r="M1971" s="321">
        <v>1.601</v>
      </c>
      <c r="N1971" s="104">
        <f t="shared" si="567"/>
        <v>4.913288588956302</v>
      </c>
      <c r="O1971" s="321">
        <v>0</v>
      </c>
      <c r="P1971" s="104">
        <f t="shared" si="568"/>
        <v>0</v>
      </c>
      <c r="Q1971" s="321">
        <v>0</v>
      </c>
      <c r="R1971" s="104">
        <f t="shared" si="569"/>
        <v>0</v>
      </c>
      <c r="S1971" s="321">
        <v>0</v>
      </c>
      <c r="T1971" s="104">
        <f t="shared" si="570"/>
        <v>0</v>
      </c>
      <c r="U1971" s="321">
        <v>0</v>
      </c>
      <c r="V1971" s="104">
        <f t="shared" si="571"/>
        <v>0</v>
      </c>
      <c r="W1971" s="321">
        <v>0.628</v>
      </c>
      <c r="X1971" s="104">
        <f t="shared" si="572"/>
        <v>1.9272612328947893</v>
      </c>
      <c r="Y1971" s="321">
        <v>0</v>
      </c>
      <c r="Z1971" s="104">
        <f t="shared" si="573"/>
        <v>0</v>
      </c>
      <c r="AA1971" s="321">
        <v>0</v>
      </c>
      <c r="AB1971" s="104">
        <f t="shared" si="574"/>
        <v>0</v>
      </c>
      <c r="AC1971" s="99">
        <f t="shared" si="575"/>
        <v>3.6870000000000003</v>
      </c>
      <c r="AD1971" s="104">
        <f t="shared" si="552"/>
        <v>11.314987524973072</v>
      </c>
    </row>
    <row r="1972" spans="1:30" x14ac:dyDescent="0.2">
      <c r="A1972" s="101">
        <v>40686</v>
      </c>
      <c r="B1972" s="320" t="s">
        <v>199</v>
      </c>
      <c r="C1972" s="321">
        <v>0</v>
      </c>
      <c r="D1972" s="104">
        <f t="shared" si="551"/>
        <v>0</v>
      </c>
      <c r="E1972" s="321">
        <v>0</v>
      </c>
      <c r="F1972" s="104">
        <f t="shared" si="551"/>
        <v>0</v>
      </c>
      <c r="G1972" s="321">
        <v>0</v>
      </c>
      <c r="H1972" s="104">
        <f t="shared" si="564"/>
        <v>0</v>
      </c>
      <c r="I1972" s="321">
        <v>0.67600000000000005</v>
      </c>
      <c r="J1972" s="104">
        <f t="shared" si="565"/>
        <v>2.0745678239440726</v>
      </c>
      <c r="K1972" s="321">
        <v>0</v>
      </c>
      <c r="L1972" s="104">
        <f t="shared" si="566"/>
        <v>0</v>
      </c>
      <c r="M1972" s="321">
        <v>1.1859999999999999</v>
      </c>
      <c r="N1972" s="104">
        <f t="shared" si="567"/>
        <v>3.6397003538427071</v>
      </c>
      <c r="O1972" s="321">
        <v>0</v>
      </c>
      <c r="P1972" s="104">
        <f t="shared" si="568"/>
        <v>0</v>
      </c>
      <c r="Q1972" s="321">
        <v>0</v>
      </c>
      <c r="R1972" s="104">
        <f t="shared" si="569"/>
        <v>0</v>
      </c>
      <c r="S1972" s="321">
        <v>0</v>
      </c>
      <c r="T1972" s="104">
        <f t="shared" si="570"/>
        <v>0</v>
      </c>
      <c r="U1972" s="321">
        <v>0</v>
      </c>
      <c r="V1972" s="104">
        <f t="shared" si="571"/>
        <v>0</v>
      </c>
      <c r="W1972" s="321">
        <v>6.2E-2</v>
      </c>
      <c r="X1972" s="104">
        <f t="shared" si="572"/>
        <v>0.19027101343865754</v>
      </c>
      <c r="Y1972" s="321">
        <v>6.4000000000000001E-2</v>
      </c>
      <c r="Z1972" s="104">
        <f t="shared" si="573"/>
        <v>0.19640878806571102</v>
      </c>
      <c r="AA1972" s="321">
        <v>0</v>
      </c>
      <c r="AB1972" s="104">
        <f t="shared" si="574"/>
        <v>0</v>
      </c>
      <c r="AC1972" s="99">
        <f t="shared" si="575"/>
        <v>1.9880000000000002</v>
      </c>
      <c r="AD1972" s="104">
        <f t="shared" si="552"/>
        <v>6.1009479792911492</v>
      </c>
    </row>
    <row r="1973" spans="1:30" x14ac:dyDescent="0.2">
      <c r="A1973" s="101">
        <v>40687</v>
      </c>
      <c r="B1973" s="320" t="s">
        <v>200</v>
      </c>
      <c r="C1973" s="321">
        <v>0</v>
      </c>
      <c r="D1973" s="104">
        <f t="shared" si="551"/>
        <v>0</v>
      </c>
      <c r="E1973" s="321">
        <v>0</v>
      </c>
      <c r="F1973" s="104">
        <f t="shared" si="551"/>
        <v>0</v>
      </c>
      <c r="G1973" s="321">
        <v>0</v>
      </c>
      <c r="H1973" s="104">
        <f t="shared" si="564"/>
        <v>0</v>
      </c>
      <c r="I1973" s="321">
        <v>0</v>
      </c>
      <c r="J1973" s="104">
        <f t="shared" si="565"/>
        <v>0</v>
      </c>
      <c r="K1973" s="321">
        <v>0</v>
      </c>
      <c r="L1973" s="104">
        <f t="shared" si="566"/>
        <v>0</v>
      </c>
      <c r="M1973" s="321">
        <v>0</v>
      </c>
      <c r="N1973" s="104">
        <f t="shared" si="567"/>
        <v>0</v>
      </c>
      <c r="O1973" s="321">
        <v>0</v>
      </c>
      <c r="P1973" s="104">
        <f t="shared" si="568"/>
        <v>0</v>
      </c>
      <c r="Q1973" s="321">
        <v>0</v>
      </c>
      <c r="R1973" s="104">
        <f t="shared" si="569"/>
        <v>0</v>
      </c>
      <c r="S1973" s="321">
        <v>0</v>
      </c>
      <c r="T1973" s="104">
        <f t="shared" si="570"/>
        <v>0</v>
      </c>
      <c r="U1973" s="321">
        <v>0</v>
      </c>
      <c r="V1973" s="104">
        <f t="shared" si="571"/>
        <v>0</v>
      </c>
      <c r="W1973" s="321">
        <v>0</v>
      </c>
      <c r="X1973" s="104">
        <f t="shared" si="572"/>
        <v>0</v>
      </c>
      <c r="Y1973" s="321">
        <v>0</v>
      </c>
      <c r="Z1973" s="104">
        <f t="shared" si="573"/>
        <v>0</v>
      </c>
      <c r="AA1973" s="321">
        <v>0</v>
      </c>
      <c r="AB1973" s="104">
        <f t="shared" si="574"/>
        <v>0</v>
      </c>
      <c r="AC1973" s="99">
        <f t="shared" si="575"/>
        <v>0</v>
      </c>
      <c r="AD1973" s="104">
        <f t="shared" si="552"/>
        <v>0</v>
      </c>
    </row>
    <row r="1974" spans="1:30" x14ac:dyDescent="0.2">
      <c r="A1974" s="101">
        <v>40688</v>
      </c>
      <c r="B1974" s="320" t="s">
        <v>201</v>
      </c>
      <c r="C1974" s="321">
        <v>0</v>
      </c>
      <c r="D1974" s="104">
        <f t="shared" si="551"/>
        <v>0</v>
      </c>
      <c r="E1974" s="321">
        <v>0</v>
      </c>
      <c r="F1974" s="104">
        <f t="shared" si="551"/>
        <v>0</v>
      </c>
      <c r="G1974" s="321">
        <v>0</v>
      </c>
      <c r="H1974" s="104">
        <f t="shared" si="564"/>
        <v>0</v>
      </c>
      <c r="I1974" s="321">
        <v>0</v>
      </c>
      <c r="J1974" s="104">
        <f t="shared" si="565"/>
        <v>0</v>
      </c>
      <c r="K1974" s="321">
        <v>0</v>
      </c>
      <c r="L1974" s="104">
        <f t="shared" si="566"/>
        <v>0</v>
      </c>
      <c r="M1974" s="321">
        <v>0</v>
      </c>
      <c r="N1974" s="104">
        <f t="shared" si="567"/>
        <v>0</v>
      </c>
      <c r="O1974" s="321">
        <v>0</v>
      </c>
      <c r="P1974" s="104">
        <f t="shared" si="568"/>
        <v>0</v>
      </c>
      <c r="Q1974" s="321">
        <v>0</v>
      </c>
      <c r="R1974" s="104">
        <f t="shared" si="569"/>
        <v>0</v>
      </c>
      <c r="S1974" s="321">
        <v>0</v>
      </c>
      <c r="T1974" s="104">
        <f t="shared" si="570"/>
        <v>0</v>
      </c>
      <c r="U1974" s="321">
        <v>0</v>
      </c>
      <c r="V1974" s="104">
        <f t="shared" si="571"/>
        <v>0</v>
      </c>
      <c r="W1974" s="321">
        <v>0</v>
      </c>
      <c r="X1974" s="104">
        <f t="shared" si="572"/>
        <v>0</v>
      </c>
      <c r="Y1974" s="321">
        <v>0</v>
      </c>
      <c r="Z1974" s="104">
        <f t="shared" si="573"/>
        <v>0</v>
      </c>
      <c r="AA1974" s="321">
        <v>0</v>
      </c>
      <c r="AB1974" s="104">
        <f t="shared" si="574"/>
        <v>0</v>
      </c>
      <c r="AC1974" s="99">
        <f t="shared" si="575"/>
        <v>0</v>
      </c>
      <c r="AD1974" s="104">
        <f t="shared" si="552"/>
        <v>0</v>
      </c>
    </row>
    <row r="1975" spans="1:30" x14ac:dyDescent="0.2">
      <c r="A1975" s="101">
        <v>40689</v>
      </c>
      <c r="B1975" s="320" t="s">
        <v>202</v>
      </c>
      <c r="C1975" s="321">
        <v>0</v>
      </c>
      <c r="D1975" s="104">
        <f t="shared" si="551"/>
        <v>0</v>
      </c>
      <c r="E1975" s="321">
        <v>0</v>
      </c>
      <c r="F1975" s="104">
        <f t="shared" si="551"/>
        <v>0</v>
      </c>
      <c r="G1975" s="321">
        <v>0</v>
      </c>
      <c r="H1975" s="104">
        <f t="shared" si="564"/>
        <v>0</v>
      </c>
      <c r="I1975" s="321">
        <v>0</v>
      </c>
      <c r="J1975" s="104">
        <f t="shared" si="565"/>
        <v>0</v>
      </c>
      <c r="K1975" s="321">
        <v>0</v>
      </c>
      <c r="L1975" s="104">
        <f t="shared" si="566"/>
        <v>0</v>
      </c>
      <c r="M1975" s="321">
        <v>0</v>
      </c>
      <c r="N1975" s="104">
        <f t="shared" si="567"/>
        <v>0</v>
      </c>
      <c r="O1975" s="321">
        <v>0</v>
      </c>
      <c r="P1975" s="104">
        <f t="shared" si="568"/>
        <v>0</v>
      </c>
      <c r="Q1975" s="321">
        <v>0</v>
      </c>
      <c r="R1975" s="104">
        <f t="shared" si="569"/>
        <v>0</v>
      </c>
      <c r="S1975" s="321">
        <v>0</v>
      </c>
      <c r="T1975" s="104">
        <f t="shared" si="570"/>
        <v>0</v>
      </c>
      <c r="U1975" s="321">
        <v>0</v>
      </c>
      <c r="V1975" s="104">
        <f t="shared" si="571"/>
        <v>0</v>
      </c>
      <c r="W1975" s="321">
        <v>0</v>
      </c>
      <c r="X1975" s="104">
        <f t="shared" si="572"/>
        <v>0</v>
      </c>
      <c r="Y1975" s="321">
        <v>0</v>
      </c>
      <c r="Z1975" s="104">
        <f t="shared" si="573"/>
        <v>0</v>
      </c>
      <c r="AA1975" s="321">
        <v>0</v>
      </c>
      <c r="AB1975" s="104">
        <f t="shared" si="574"/>
        <v>0</v>
      </c>
      <c r="AC1975" s="99">
        <f t="shared" si="575"/>
        <v>0</v>
      </c>
      <c r="AD1975" s="104">
        <f t="shared" si="552"/>
        <v>0</v>
      </c>
    </row>
    <row r="1976" spans="1:30" x14ac:dyDescent="0.2">
      <c r="A1976" s="101">
        <v>40690</v>
      </c>
      <c r="B1976" s="320" t="s">
        <v>203</v>
      </c>
      <c r="C1976" s="321">
        <v>0</v>
      </c>
      <c r="D1976" s="104">
        <f t="shared" si="551"/>
        <v>0</v>
      </c>
      <c r="E1976" s="321">
        <v>0</v>
      </c>
      <c r="F1976" s="104">
        <f t="shared" si="551"/>
        <v>0</v>
      </c>
      <c r="G1976" s="321">
        <v>0</v>
      </c>
      <c r="H1976" s="104">
        <f t="shared" si="564"/>
        <v>0</v>
      </c>
      <c r="I1976" s="321">
        <v>0.35299999999999998</v>
      </c>
      <c r="J1976" s="104">
        <f t="shared" si="565"/>
        <v>1.0833172216749374</v>
      </c>
      <c r="K1976" s="321">
        <v>0</v>
      </c>
      <c r="L1976" s="104">
        <f t="shared" si="566"/>
        <v>0</v>
      </c>
      <c r="M1976" s="321">
        <v>0.59899999999999998</v>
      </c>
      <c r="N1976" s="104">
        <f t="shared" si="567"/>
        <v>1.8382635008025141</v>
      </c>
      <c r="O1976" s="321">
        <v>0</v>
      </c>
      <c r="P1976" s="104">
        <f t="shared" si="568"/>
        <v>0</v>
      </c>
      <c r="Q1976" s="321">
        <v>0</v>
      </c>
      <c r="R1976" s="104">
        <f t="shared" si="569"/>
        <v>0</v>
      </c>
      <c r="S1976" s="321">
        <v>0</v>
      </c>
      <c r="T1976" s="104">
        <f t="shared" si="570"/>
        <v>0</v>
      </c>
      <c r="U1976" s="321">
        <v>0.46700000000000003</v>
      </c>
      <c r="V1976" s="104">
        <f t="shared" si="571"/>
        <v>1.4331703754169851</v>
      </c>
      <c r="W1976" s="321">
        <v>0.626</v>
      </c>
      <c r="X1976" s="104">
        <f t="shared" si="572"/>
        <v>1.9211234582677359</v>
      </c>
      <c r="Y1976" s="321">
        <v>0.73199999999999998</v>
      </c>
      <c r="Z1976" s="104">
        <f t="shared" si="573"/>
        <v>2.2464255135015696</v>
      </c>
      <c r="AA1976" s="321">
        <v>1E-3</v>
      </c>
      <c r="AB1976" s="104">
        <f t="shared" si="574"/>
        <v>3.0688873135267347E-3</v>
      </c>
      <c r="AC1976" s="99">
        <f t="shared" si="575"/>
        <v>2.778</v>
      </c>
      <c r="AD1976" s="104">
        <f t="shared" si="552"/>
        <v>8.5253689569772693</v>
      </c>
    </row>
    <row r="1977" spans="1:30" x14ac:dyDescent="0.2">
      <c r="A1977" s="101">
        <v>40691</v>
      </c>
      <c r="B1977" s="320" t="s">
        <v>204</v>
      </c>
      <c r="C1977" s="321">
        <v>0</v>
      </c>
      <c r="D1977" s="104">
        <f t="shared" si="551"/>
        <v>0</v>
      </c>
      <c r="E1977" s="321">
        <v>0</v>
      </c>
      <c r="F1977" s="104">
        <f t="shared" si="551"/>
        <v>0</v>
      </c>
      <c r="G1977" s="321">
        <v>0</v>
      </c>
      <c r="H1977" s="104">
        <f t="shared" si="564"/>
        <v>0</v>
      </c>
      <c r="I1977" s="321">
        <v>0</v>
      </c>
      <c r="J1977" s="104">
        <f t="shared" si="565"/>
        <v>0</v>
      </c>
      <c r="K1977" s="321">
        <v>0</v>
      </c>
      <c r="L1977" s="104">
        <f t="shared" si="566"/>
        <v>0</v>
      </c>
      <c r="M1977" s="321">
        <v>0</v>
      </c>
      <c r="N1977" s="104">
        <f t="shared" si="567"/>
        <v>0</v>
      </c>
      <c r="O1977" s="321">
        <v>0</v>
      </c>
      <c r="P1977" s="104">
        <f t="shared" si="568"/>
        <v>0</v>
      </c>
      <c r="Q1977" s="321">
        <v>0</v>
      </c>
      <c r="R1977" s="104">
        <f t="shared" si="569"/>
        <v>0</v>
      </c>
      <c r="S1977" s="321">
        <v>0</v>
      </c>
      <c r="T1977" s="104">
        <f t="shared" si="570"/>
        <v>0</v>
      </c>
      <c r="U1977" s="321">
        <v>0</v>
      </c>
      <c r="V1977" s="104">
        <f t="shared" si="571"/>
        <v>0</v>
      </c>
      <c r="W1977" s="321">
        <v>1.1819999999999999</v>
      </c>
      <c r="X1977" s="104">
        <f t="shared" si="572"/>
        <v>3.6274248045886002</v>
      </c>
      <c r="Y1977" s="321">
        <v>0.84599999999999997</v>
      </c>
      <c r="Z1977" s="104">
        <f t="shared" si="573"/>
        <v>2.5962786672436176</v>
      </c>
      <c r="AA1977" s="321">
        <v>0</v>
      </c>
      <c r="AB1977" s="104">
        <f t="shared" si="574"/>
        <v>0</v>
      </c>
      <c r="AC1977" s="99">
        <f t="shared" si="575"/>
        <v>2.028</v>
      </c>
      <c r="AD1977" s="104">
        <f t="shared" si="552"/>
        <v>6.2237034718322182</v>
      </c>
    </row>
    <row r="1978" spans="1:30" x14ac:dyDescent="0.2">
      <c r="A1978" s="101">
        <v>40692</v>
      </c>
      <c r="B1978" s="320" t="s">
        <v>205</v>
      </c>
      <c r="C1978" s="321">
        <v>0</v>
      </c>
      <c r="D1978" s="104">
        <f t="shared" si="551"/>
        <v>0</v>
      </c>
      <c r="E1978" s="321">
        <v>0</v>
      </c>
      <c r="F1978" s="104">
        <f t="shared" si="551"/>
        <v>0</v>
      </c>
      <c r="G1978" s="321">
        <v>0</v>
      </c>
      <c r="H1978" s="104">
        <f t="shared" si="564"/>
        <v>0</v>
      </c>
      <c r="I1978" s="321">
        <v>0</v>
      </c>
      <c r="J1978" s="104">
        <f t="shared" si="565"/>
        <v>0</v>
      </c>
      <c r="K1978" s="321">
        <v>0</v>
      </c>
      <c r="L1978" s="104">
        <f t="shared" si="566"/>
        <v>0</v>
      </c>
      <c r="M1978" s="321">
        <v>0</v>
      </c>
      <c r="N1978" s="104">
        <f t="shared" si="567"/>
        <v>0</v>
      </c>
      <c r="O1978" s="321">
        <v>0</v>
      </c>
      <c r="P1978" s="104">
        <f t="shared" si="568"/>
        <v>0</v>
      </c>
      <c r="Q1978" s="321">
        <v>0</v>
      </c>
      <c r="R1978" s="104">
        <f t="shared" si="569"/>
        <v>0</v>
      </c>
      <c r="S1978" s="321">
        <v>0</v>
      </c>
      <c r="T1978" s="104">
        <f t="shared" si="570"/>
        <v>0</v>
      </c>
      <c r="U1978" s="321">
        <v>0</v>
      </c>
      <c r="V1978" s="104">
        <f t="shared" si="571"/>
        <v>0</v>
      </c>
      <c r="W1978" s="321">
        <v>1.1779999999999999</v>
      </c>
      <c r="X1978" s="104">
        <f t="shared" si="572"/>
        <v>3.6151492553344933</v>
      </c>
      <c r="Y1978" s="321">
        <v>0</v>
      </c>
      <c r="Z1978" s="104">
        <f t="shared" si="573"/>
        <v>0</v>
      </c>
      <c r="AA1978" s="321">
        <v>0</v>
      </c>
      <c r="AB1978" s="104">
        <f t="shared" si="574"/>
        <v>0</v>
      </c>
      <c r="AC1978" s="99">
        <f t="shared" si="575"/>
        <v>1.1779999999999999</v>
      </c>
      <c r="AD1978" s="104">
        <f t="shared" si="552"/>
        <v>3.6151492553344933</v>
      </c>
    </row>
    <row r="1979" spans="1:30" x14ac:dyDescent="0.2">
      <c r="A1979" s="101">
        <v>40693</v>
      </c>
      <c r="B1979" s="320" t="s">
        <v>237</v>
      </c>
      <c r="C1979" s="321">
        <v>0</v>
      </c>
      <c r="D1979" s="104">
        <f t="shared" si="551"/>
        <v>0</v>
      </c>
      <c r="E1979" s="321">
        <v>0</v>
      </c>
      <c r="F1979" s="104">
        <f t="shared" si="551"/>
        <v>0</v>
      </c>
      <c r="G1979" s="321">
        <v>0</v>
      </c>
      <c r="H1979" s="104">
        <f t="shared" si="564"/>
        <v>0</v>
      </c>
      <c r="I1979" s="321">
        <v>0</v>
      </c>
      <c r="J1979" s="104">
        <f t="shared" si="565"/>
        <v>0</v>
      </c>
      <c r="K1979" s="321">
        <v>0</v>
      </c>
      <c r="L1979" s="104">
        <f t="shared" si="566"/>
        <v>0</v>
      </c>
      <c r="M1979" s="321">
        <v>0</v>
      </c>
      <c r="N1979" s="104">
        <f t="shared" si="567"/>
        <v>0</v>
      </c>
      <c r="O1979" s="321">
        <v>0</v>
      </c>
      <c r="P1979" s="104">
        <f t="shared" si="568"/>
        <v>0</v>
      </c>
      <c r="Q1979" s="321">
        <v>0</v>
      </c>
      <c r="R1979" s="104">
        <f t="shared" si="569"/>
        <v>0</v>
      </c>
      <c r="S1979" s="321">
        <v>0</v>
      </c>
      <c r="T1979" s="104">
        <f t="shared" si="570"/>
        <v>0</v>
      </c>
      <c r="U1979" s="321">
        <v>0</v>
      </c>
      <c r="V1979" s="104">
        <f t="shared" si="571"/>
        <v>0</v>
      </c>
      <c r="W1979" s="321">
        <v>1.177</v>
      </c>
      <c r="X1979" s="104">
        <f t="shared" si="572"/>
        <v>3.6120803680209668</v>
      </c>
      <c r="Y1979" s="321">
        <v>0</v>
      </c>
      <c r="Z1979" s="104">
        <f t="shared" si="573"/>
        <v>0</v>
      </c>
      <c r="AA1979" s="321">
        <v>0</v>
      </c>
      <c r="AB1979" s="104">
        <f t="shared" si="574"/>
        <v>0</v>
      </c>
      <c r="AC1979" s="99">
        <f t="shared" si="575"/>
        <v>1.177</v>
      </c>
      <c r="AD1979" s="104">
        <f t="shared" si="552"/>
        <v>3.6120803680209668</v>
      </c>
    </row>
    <row r="1980" spans="1:30" x14ac:dyDescent="0.2">
      <c r="A1980" s="101">
        <v>40694</v>
      </c>
      <c r="B1980" s="320" t="s">
        <v>238</v>
      </c>
      <c r="C1980" s="321">
        <v>0</v>
      </c>
      <c r="D1980" s="104">
        <f t="shared" si="551"/>
        <v>0</v>
      </c>
      <c r="E1980" s="321">
        <v>0</v>
      </c>
      <c r="F1980" s="104">
        <f t="shared" si="551"/>
        <v>0</v>
      </c>
      <c r="G1980" s="321">
        <v>0</v>
      </c>
      <c r="H1980" s="104">
        <f t="shared" si="564"/>
        <v>0</v>
      </c>
      <c r="I1980" s="321">
        <v>0</v>
      </c>
      <c r="J1980" s="104">
        <f t="shared" si="565"/>
        <v>0</v>
      </c>
      <c r="K1980" s="321">
        <v>0</v>
      </c>
      <c r="L1980" s="104">
        <f t="shared" si="566"/>
        <v>0</v>
      </c>
      <c r="M1980" s="321">
        <v>0</v>
      </c>
      <c r="N1980" s="104">
        <f t="shared" si="567"/>
        <v>0</v>
      </c>
      <c r="O1980" s="321">
        <v>0</v>
      </c>
      <c r="P1980" s="104">
        <f t="shared" si="568"/>
        <v>0</v>
      </c>
      <c r="Q1980" s="321">
        <v>0</v>
      </c>
      <c r="R1980" s="104">
        <f t="shared" si="569"/>
        <v>0</v>
      </c>
      <c r="S1980" s="321">
        <v>0</v>
      </c>
      <c r="T1980" s="104">
        <f t="shared" si="570"/>
        <v>0</v>
      </c>
      <c r="U1980" s="321">
        <v>0</v>
      </c>
      <c r="V1980" s="104">
        <f t="shared" si="571"/>
        <v>0</v>
      </c>
      <c r="W1980" s="321">
        <v>1.0329999999999999</v>
      </c>
      <c r="X1980" s="104">
        <f t="shared" si="572"/>
        <v>3.1701605948731166</v>
      </c>
      <c r="Y1980" s="321">
        <v>0</v>
      </c>
      <c r="Z1980" s="104">
        <f t="shared" si="573"/>
        <v>0</v>
      </c>
      <c r="AA1980" s="321">
        <v>0</v>
      </c>
      <c r="AB1980" s="104">
        <f t="shared" si="574"/>
        <v>0</v>
      </c>
      <c r="AC1980" s="99">
        <f t="shared" si="575"/>
        <v>1.0329999999999999</v>
      </c>
      <c r="AD1980" s="104">
        <f t="shared" si="552"/>
        <v>3.1701605948731166</v>
      </c>
    </row>
    <row r="1981" spans="1:30" x14ac:dyDescent="0.2">
      <c r="A1981" s="101">
        <v>40695</v>
      </c>
      <c r="B1981" s="320" t="s">
        <v>54</v>
      </c>
      <c r="C1981" s="321">
        <v>0</v>
      </c>
      <c r="D1981" s="104">
        <f t="shared" si="551"/>
        <v>0</v>
      </c>
      <c r="E1981" s="321">
        <v>0</v>
      </c>
      <c r="F1981" s="104">
        <f t="shared" si="551"/>
        <v>0</v>
      </c>
      <c r="G1981" s="321">
        <v>0</v>
      </c>
      <c r="H1981" s="104">
        <f t="shared" si="564"/>
        <v>0</v>
      </c>
      <c r="I1981" s="321">
        <v>0</v>
      </c>
      <c r="J1981" s="104">
        <f t="shared" si="565"/>
        <v>0</v>
      </c>
      <c r="K1981" s="321">
        <v>0</v>
      </c>
      <c r="L1981" s="104">
        <f t="shared" si="566"/>
        <v>0</v>
      </c>
      <c r="M1981" s="321">
        <v>0</v>
      </c>
      <c r="N1981" s="104">
        <f t="shared" si="567"/>
        <v>0</v>
      </c>
      <c r="O1981" s="321">
        <v>0</v>
      </c>
      <c r="P1981" s="104">
        <f t="shared" si="568"/>
        <v>0</v>
      </c>
      <c r="Q1981" s="321">
        <v>0</v>
      </c>
      <c r="R1981" s="104">
        <f t="shared" si="569"/>
        <v>0</v>
      </c>
      <c r="S1981" s="321">
        <v>0</v>
      </c>
      <c r="T1981" s="104">
        <f t="shared" si="570"/>
        <v>0</v>
      </c>
      <c r="U1981" s="321">
        <v>0</v>
      </c>
      <c r="V1981" s="104">
        <f t="shared" si="571"/>
        <v>0</v>
      </c>
      <c r="W1981" s="321">
        <v>0.35399999999999998</v>
      </c>
      <c r="X1981" s="104">
        <f t="shared" si="572"/>
        <v>1.0863861089884641</v>
      </c>
      <c r="Y1981" s="321">
        <v>0</v>
      </c>
      <c r="Z1981" s="104">
        <f t="shared" si="573"/>
        <v>0</v>
      </c>
      <c r="AA1981" s="321">
        <v>0</v>
      </c>
      <c r="AB1981" s="104">
        <f t="shared" si="574"/>
        <v>0</v>
      </c>
      <c r="AC1981" s="99">
        <f t="shared" si="575"/>
        <v>0.35399999999999998</v>
      </c>
      <c r="AD1981" s="104">
        <f t="shared" si="552"/>
        <v>1.0863861089884641</v>
      </c>
    </row>
    <row r="1982" spans="1:30" x14ac:dyDescent="0.2">
      <c r="A1982" s="101">
        <v>40696</v>
      </c>
      <c r="B1982" s="320" t="s">
        <v>55</v>
      </c>
      <c r="C1982" s="321">
        <v>0</v>
      </c>
      <c r="D1982" s="104">
        <f t="shared" si="551"/>
        <v>0</v>
      </c>
      <c r="E1982" s="321">
        <v>0</v>
      </c>
      <c r="F1982" s="104">
        <f t="shared" si="551"/>
        <v>0</v>
      </c>
      <c r="G1982" s="321">
        <v>0</v>
      </c>
      <c r="H1982" s="104">
        <f t="shared" si="564"/>
        <v>0</v>
      </c>
      <c r="I1982" s="321">
        <v>0</v>
      </c>
      <c r="J1982" s="104">
        <f t="shared" si="565"/>
        <v>0</v>
      </c>
      <c r="K1982" s="321">
        <v>0</v>
      </c>
      <c r="L1982" s="104">
        <f t="shared" si="566"/>
        <v>0</v>
      </c>
      <c r="M1982" s="321">
        <v>0</v>
      </c>
      <c r="N1982" s="104">
        <f t="shared" si="567"/>
        <v>0</v>
      </c>
      <c r="O1982" s="321">
        <v>0</v>
      </c>
      <c r="P1982" s="104">
        <f t="shared" si="568"/>
        <v>0</v>
      </c>
      <c r="Q1982" s="321">
        <v>0</v>
      </c>
      <c r="R1982" s="104">
        <f t="shared" si="569"/>
        <v>0</v>
      </c>
      <c r="S1982" s="321">
        <v>0</v>
      </c>
      <c r="T1982" s="104">
        <f t="shared" si="570"/>
        <v>0</v>
      </c>
      <c r="U1982" s="321">
        <v>0</v>
      </c>
      <c r="V1982" s="104">
        <f t="shared" si="571"/>
        <v>0</v>
      </c>
      <c r="W1982" s="321">
        <v>0</v>
      </c>
      <c r="X1982" s="104">
        <f t="shared" si="572"/>
        <v>0</v>
      </c>
      <c r="Y1982" s="321">
        <v>0</v>
      </c>
      <c r="Z1982" s="104">
        <f t="shared" si="573"/>
        <v>0</v>
      </c>
      <c r="AA1982" s="321">
        <v>0</v>
      </c>
      <c r="AB1982" s="104">
        <f t="shared" si="574"/>
        <v>0</v>
      </c>
      <c r="AC1982" s="99">
        <f t="shared" si="575"/>
        <v>0</v>
      </c>
      <c r="AD1982" s="104">
        <f t="shared" si="552"/>
        <v>0</v>
      </c>
    </row>
    <row r="1983" spans="1:30" x14ac:dyDescent="0.2">
      <c r="A1983" s="101">
        <v>40697</v>
      </c>
      <c r="B1983" s="320" t="s">
        <v>56</v>
      </c>
      <c r="C1983" s="321">
        <v>0</v>
      </c>
      <c r="D1983" s="104">
        <f t="shared" si="551"/>
        <v>0</v>
      </c>
      <c r="E1983" s="321">
        <v>0</v>
      </c>
      <c r="F1983" s="104">
        <f t="shared" si="551"/>
        <v>0</v>
      </c>
      <c r="G1983" s="321">
        <v>0</v>
      </c>
      <c r="H1983" s="104">
        <f t="shared" si="564"/>
        <v>0</v>
      </c>
      <c r="I1983" s="321">
        <v>0</v>
      </c>
      <c r="J1983" s="104">
        <f t="shared" si="565"/>
        <v>0</v>
      </c>
      <c r="K1983" s="321">
        <v>0</v>
      </c>
      <c r="L1983" s="104">
        <f t="shared" si="566"/>
        <v>0</v>
      </c>
      <c r="M1983" s="321">
        <v>0</v>
      </c>
      <c r="N1983" s="104">
        <f t="shared" si="567"/>
        <v>0</v>
      </c>
      <c r="O1983" s="321">
        <v>0</v>
      </c>
      <c r="P1983" s="104">
        <f t="shared" si="568"/>
        <v>0</v>
      </c>
      <c r="Q1983" s="321">
        <v>0</v>
      </c>
      <c r="R1983" s="104">
        <f t="shared" si="569"/>
        <v>0</v>
      </c>
      <c r="S1983" s="321">
        <v>0</v>
      </c>
      <c r="T1983" s="104">
        <f t="shared" si="570"/>
        <v>0</v>
      </c>
      <c r="U1983" s="321">
        <v>0</v>
      </c>
      <c r="V1983" s="104">
        <f t="shared" si="571"/>
        <v>0</v>
      </c>
      <c r="W1983" s="321">
        <v>0</v>
      </c>
      <c r="X1983" s="104">
        <f t="shared" si="572"/>
        <v>0</v>
      </c>
      <c r="Y1983" s="321">
        <v>0.82299999999999995</v>
      </c>
      <c r="Z1983" s="104">
        <f t="shared" si="573"/>
        <v>2.5256942590325027</v>
      </c>
      <c r="AA1983" s="321">
        <v>0</v>
      </c>
      <c r="AB1983" s="104">
        <f t="shared" si="574"/>
        <v>0</v>
      </c>
      <c r="AC1983" s="99">
        <f t="shared" si="575"/>
        <v>0.82299999999999995</v>
      </c>
      <c r="AD1983" s="104">
        <f t="shared" si="552"/>
        <v>2.5256942590325027</v>
      </c>
    </row>
    <row r="1984" spans="1:30" x14ac:dyDescent="0.2">
      <c r="A1984" s="101">
        <v>40698</v>
      </c>
      <c r="B1984" s="320" t="s">
        <v>57</v>
      </c>
      <c r="C1984" s="321">
        <v>0</v>
      </c>
      <c r="D1984" s="104">
        <f t="shared" ref="D1984:F1996" si="576">C1984*1000000/325851</f>
        <v>0</v>
      </c>
      <c r="E1984" s="321">
        <v>0</v>
      </c>
      <c r="F1984" s="104">
        <f t="shared" si="576"/>
        <v>0</v>
      </c>
      <c r="G1984" s="321">
        <v>0</v>
      </c>
      <c r="H1984" s="104">
        <f t="shared" si="564"/>
        <v>0</v>
      </c>
      <c r="I1984" s="321">
        <v>0</v>
      </c>
      <c r="J1984" s="104">
        <f t="shared" si="565"/>
        <v>0</v>
      </c>
      <c r="K1984" s="321">
        <v>0</v>
      </c>
      <c r="L1984" s="104">
        <f t="shared" si="566"/>
        <v>0</v>
      </c>
      <c r="M1984" s="321">
        <v>0</v>
      </c>
      <c r="N1984" s="104">
        <f t="shared" si="567"/>
        <v>0</v>
      </c>
      <c r="O1984" s="321">
        <v>0</v>
      </c>
      <c r="P1984" s="104">
        <f t="shared" si="568"/>
        <v>0</v>
      </c>
      <c r="Q1984" s="321">
        <v>0</v>
      </c>
      <c r="R1984" s="104">
        <f t="shared" si="569"/>
        <v>0</v>
      </c>
      <c r="S1984" s="321">
        <v>0</v>
      </c>
      <c r="T1984" s="104">
        <f t="shared" si="570"/>
        <v>0</v>
      </c>
      <c r="U1984" s="321">
        <v>0</v>
      </c>
      <c r="V1984" s="104">
        <f t="shared" si="571"/>
        <v>0</v>
      </c>
      <c r="W1984" s="321">
        <v>0</v>
      </c>
      <c r="X1984" s="104">
        <f t="shared" si="572"/>
        <v>0</v>
      </c>
      <c r="Y1984" s="321">
        <v>1.2150000000000001</v>
      </c>
      <c r="Z1984" s="104">
        <f t="shared" si="573"/>
        <v>3.7286980859349828</v>
      </c>
      <c r="AA1984" s="321">
        <v>0</v>
      </c>
      <c r="AB1984" s="104">
        <f t="shared" si="574"/>
        <v>0</v>
      </c>
      <c r="AC1984" s="99">
        <f t="shared" si="575"/>
        <v>1.2150000000000001</v>
      </c>
      <c r="AD1984" s="104">
        <f t="shared" ref="AD1984:AD2047" si="577">AC1984*1000000/325851</f>
        <v>3.7286980859349828</v>
      </c>
    </row>
    <row r="1985" spans="1:30" x14ac:dyDescent="0.2">
      <c r="A1985" s="101">
        <v>40699</v>
      </c>
      <c r="B1985" s="320" t="s">
        <v>58</v>
      </c>
      <c r="C1985" s="321">
        <v>0</v>
      </c>
      <c r="D1985" s="104">
        <f t="shared" si="576"/>
        <v>0</v>
      </c>
      <c r="E1985" s="321">
        <v>0</v>
      </c>
      <c r="F1985" s="104">
        <f t="shared" si="576"/>
        <v>0</v>
      </c>
      <c r="G1985" s="321">
        <v>0</v>
      </c>
      <c r="H1985" s="104">
        <f t="shared" si="564"/>
        <v>0</v>
      </c>
      <c r="I1985" s="321">
        <v>0.40600000000000003</v>
      </c>
      <c r="J1985" s="104">
        <f t="shared" si="565"/>
        <v>1.2459682492918542</v>
      </c>
      <c r="K1985" s="321">
        <v>0</v>
      </c>
      <c r="L1985" s="104">
        <f t="shared" si="566"/>
        <v>0</v>
      </c>
      <c r="M1985" s="321">
        <v>0.68500000000000005</v>
      </c>
      <c r="N1985" s="104">
        <f t="shared" si="567"/>
        <v>2.1021878097658133</v>
      </c>
      <c r="O1985" s="321">
        <v>0</v>
      </c>
      <c r="P1985" s="104">
        <f t="shared" si="568"/>
        <v>0</v>
      </c>
      <c r="Q1985" s="321">
        <v>0</v>
      </c>
      <c r="R1985" s="104">
        <f t="shared" si="569"/>
        <v>0</v>
      </c>
      <c r="S1985" s="321">
        <v>0</v>
      </c>
      <c r="T1985" s="104">
        <f t="shared" si="570"/>
        <v>0</v>
      </c>
      <c r="U1985" s="321">
        <v>0.53600000000000003</v>
      </c>
      <c r="V1985" s="104">
        <f t="shared" si="571"/>
        <v>1.6449236000503298</v>
      </c>
      <c r="W1985" s="321">
        <v>0.504</v>
      </c>
      <c r="X1985" s="104">
        <f t="shared" si="572"/>
        <v>1.5467192060174741</v>
      </c>
      <c r="Y1985" s="321">
        <v>8.4000000000000005E-2</v>
      </c>
      <c r="Z1985" s="104">
        <f t="shared" si="573"/>
        <v>0.25778653433624571</v>
      </c>
      <c r="AA1985" s="321">
        <v>0</v>
      </c>
      <c r="AB1985" s="104">
        <f t="shared" si="574"/>
        <v>0</v>
      </c>
      <c r="AC1985" s="99">
        <f t="shared" si="575"/>
        <v>2.2150000000000003</v>
      </c>
      <c r="AD1985" s="104">
        <f t="shared" si="577"/>
        <v>6.7975853994617186</v>
      </c>
    </row>
    <row r="1986" spans="1:30" x14ac:dyDescent="0.2">
      <c r="A1986" s="101">
        <v>40700</v>
      </c>
      <c r="B1986" s="320" t="s">
        <v>59</v>
      </c>
      <c r="C1986" s="321">
        <v>0</v>
      </c>
      <c r="D1986" s="104">
        <f t="shared" si="576"/>
        <v>0</v>
      </c>
      <c r="E1986" s="321">
        <v>0</v>
      </c>
      <c r="F1986" s="104">
        <f t="shared" si="576"/>
        <v>0</v>
      </c>
      <c r="G1986" s="321">
        <v>0</v>
      </c>
      <c r="H1986" s="104">
        <f t="shared" si="564"/>
        <v>0</v>
      </c>
      <c r="I1986" s="321">
        <v>0</v>
      </c>
      <c r="J1986" s="104">
        <f t="shared" si="565"/>
        <v>0</v>
      </c>
      <c r="K1986" s="321">
        <v>0</v>
      </c>
      <c r="L1986" s="104">
        <f t="shared" si="566"/>
        <v>0</v>
      </c>
      <c r="M1986" s="321">
        <v>0</v>
      </c>
      <c r="N1986" s="104">
        <f t="shared" si="567"/>
        <v>0</v>
      </c>
      <c r="O1986" s="321">
        <v>0</v>
      </c>
      <c r="P1986" s="104">
        <f t="shared" si="568"/>
        <v>0</v>
      </c>
      <c r="Q1986" s="321">
        <v>0</v>
      </c>
      <c r="R1986" s="104">
        <f t="shared" si="569"/>
        <v>0</v>
      </c>
      <c r="S1986" s="321">
        <v>0</v>
      </c>
      <c r="T1986" s="104">
        <f t="shared" si="570"/>
        <v>0</v>
      </c>
      <c r="U1986" s="321">
        <v>0</v>
      </c>
      <c r="V1986" s="104">
        <f t="shared" si="571"/>
        <v>0</v>
      </c>
      <c r="W1986" s="321">
        <v>0</v>
      </c>
      <c r="X1986" s="104">
        <f t="shared" si="572"/>
        <v>0</v>
      </c>
      <c r="Y1986" s="321">
        <v>0</v>
      </c>
      <c r="Z1986" s="104">
        <f t="shared" si="573"/>
        <v>0</v>
      </c>
      <c r="AA1986" s="321">
        <v>0</v>
      </c>
      <c r="AB1986" s="104">
        <f t="shared" si="574"/>
        <v>0</v>
      </c>
      <c r="AC1986" s="99">
        <f t="shared" si="575"/>
        <v>0</v>
      </c>
      <c r="AD1986" s="104">
        <f t="shared" si="577"/>
        <v>0</v>
      </c>
    </row>
    <row r="1987" spans="1:30" x14ac:dyDescent="0.2">
      <c r="A1987" s="101">
        <v>40701</v>
      </c>
      <c r="B1987" s="320" t="s">
        <v>60</v>
      </c>
      <c r="C1987" s="321">
        <v>0</v>
      </c>
      <c r="D1987" s="104">
        <f t="shared" si="576"/>
        <v>0</v>
      </c>
      <c r="E1987" s="321">
        <v>0</v>
      </c>
      <c r="F1987" s="104">
        <f t="shared" si="576"/>
        <v>0</v>
      </c>
      <c r="G1987" s="321">
        <v>0</v>
      </c>
      <c r="H1987" s="104">
        <f t="shared" si="564"/>
        <v>0</v>
      </c>
      <c r="I1987" s="321">
        <v>0</v>
      </c>
      <c r="J1987" s="104">
        <f t="shared" si="565"/>
        <v>0</v>
      </c>
      <c r="K1987" s="321">
        <v>0</v>
      </c>
      <c r="L1987" s="104">
        <f t="shared" si="566"/>
        <v>0</v>
      </c>
      <c r="M1987" s="321">
        <v>0</v>
      </c>
      <c r="N1987" s="104">
        <f t="shared" si="567"/>
        <v>0</v>
      </c>
      <c r="O1987" s="321">
        <v>0</v>
      </c>
      <c r="P1987" s="104">
        <f t="shared" si="568"/>
        <v>0</v>
      </c>
      <c r="Q1987" s="321">
        <v>0</v>
      </c>
      <c r="R1987" s="104">
        <f t="shared" si="569"/>
        <v>0</v>
      </c>
      <c r="S1987" s="321">
        <v>0</v>
      </c>
      <c r="T1987" s="104">
        <f t="shared" si="570"/>
        <v>0</v>
      </c>
      <c r="U1987" s="321">
        <v>0</v>
      </c>
      <c r="V1987" s="104">
        <f t="shared" si="571"/>
        <v>0</v>
      </c>
      <c r="W1987" s="321">
        <v>0</v>
      </c>
      <c r="X1987" s="104">
        <f t="shared" si="572"/>
        <v>0</v>
      </c>
      <c r="Y1987" s="321">
        <v>0</v>
      </c>
      <c r="Z1987" s="104">
        <f t="shared" si="573"/>
        <v>0</v>
      </c>
      <c r="AA1987" s="321">
        <v>0</v>
      </c>
      <c r="AB1987" s="104">
        <f t="shared" si="574"/>
        <v>0</v>
      </c>
      <c r="AC1987" s="99">
        <f t="shared" si="575"/>
        <v>0</v>
      </c>
      <c r="AD1987" s="104">
        <f t="shared" si="577"/>
        <v>0</v>
      </c>
    </row>
    <row r="1988" spans="1:30" x14ac:dyDescent="0.2">
      <c r="A1988" s="101">
        <v>40702</v>
      </c>
      <c r="B1988" s="320" t="s">
        <v>61</v>
      </c>
      <c r="C1988" s="321">
        <v>0</v>
      </c>
      <c r="D1988" s="104">
        <f t="shared" si="576"/>
        <v>0</v>
      </c>
      <c r="E1988" s="321">
        <v>0</v>
      </c>
      <c r="F1988" s="104">
        <f t="shared" si="576"/>
        <v>0</v>
      </c>
      <c r="G1988" s="321">
        <v>0</v>
      </c>
      <c r="H1988" s="104">
        <f t="shared" si="564"/>
        <v>0</v>
      </c>
      <c r="I1988" s="321">
        <v>0</v>
      </c>
      <c r="J1988" s="104">
        <f t="shared" si="565"/>
        <v>0</v>
      </c>
      <c r="K1988" s="321">
        <v>0</v>
      </c>
      <c r="L1988" s="104">
        <f t="shared" si="566"/>
        <v>0</v>
      </c>
      <c r="M1988" s="321">
        <v>0</v>
      </c>
      <c r="N1988" s="104">
        <f t="shared" si="567"/>
        <v>0</v>
      </c>
      <c r="O1988" s="321">
        <v>0</v>
      </c>
      <c r="P1988" s="104">
        <f t="shared" si="568"/>
        <v>0</v>
      </c>
      <c r="Q1988" s="321">
        <v>0</v>
      </c>
      <c r="R1988" s="104">
        <f t="shared" si="569"/>
        <v>0</v>
      </c>
      <c r="S1988" s="321">
        <v>0</v>
      </c>
      <c r="T1988" s="104">
        <f t="shared" si="570"/>
        <v>0</v>
      </c>
      <c r="U1988" s="321">
        <v>0</v>
      </c>
      <c r="V1988" s="104">
        <f t="shared" si="571"/>
        <v>0</v>
      </c>
      <c r="W1988" s="321">
        <v>0</v>
      </c>
      <c r="X1988" s="104">
        <f t="shared" si="572"/>
        <v>0</v>
      </c>
      <c r="Y1988" s="321">
        <v>0</v>
      </c>
      <c r="Z1988" s="104">
        <f t="shared" si="573"/>
        <v>0</v>
      </c>
      <c r="AA1988" s="321">
        <v>0</v>
      </c>
      <c r="AB1988" s="104">
        <f t="shared" si="574"/>
        <v>0</v>
      </c>
      <c r="AC1988" s="99">
        <f t="shared" si="575"/>
        <v>0</v>
      </c>
      <c r="AD1988" s="104">
        <f t="shared" si="577"/>
        <v>0</v>
      </c>
    </row>
    <row r="1989" spans="1:30" x14ac:dyDescent="0.2">
      <c r="A1989" s="101">
        <v>40703</v>
      </c>
      <c r="B1989" s="320" t="s">
        <v>62</v>
      </c>
      <c r="C1989" s="321">
        <v>0</v>
      </c>
      <c r="D1989" s="104">
        <f t="shared" si="576"/>
        <v>0</v>
      </c>
      <c r="E1989" s="321">
        <v>0</v>
      </c>
      <c r="F1989" s="104">
        <f t="shared" si="576"/>
        <v>0</v>
      </c>
      <c r="G1989" s="321">
        <v>0</v>
      </c>
      <c r="H1989" s="104">
        <f t="shared" si="564"/>
        <v>0</v>
      </c>
      <c r="I1989" s="321">
        <v>0</v>
      </c>
      <c r="J1989" s="104">
        <f t="shared" si="565"/>
        <v>0</v>
      </c>
      <c r="K1989" s="321">
        <v>0</v>
      </c>
      <c r="L1989" s="104">
        <f t="shared" si="566"/>
        <v>0</v>
      </c>
      <c r="M1989" s="321">
        <v>0</v>
      </c>
      <c r="N1989" s="104">
        <f t="shared" si="567"/>
        <v>0</v>
      </c>
      <c r="O1989" s="321">
        <v>0</v>
      </c>
      <c r="P1989" s="104">
        <f t="shared" si="568"/>
        <v>0</v>
      </c>
      <c r="Q1989" s="321">
        <v>0</v>
      </c>
      <c r="R1989" s="104">
        <f t="shared" si="569"/>
        <v>0</v>
      </c>
      <c r="S1989" s="321">
        <v>0</v>
      </c>
      <c r="T1989" s="104">
        <f t="shared" si="570"/>
        <v>0</v>
      </c>
      <c r="U1989" s="321">
        <v>0</v>
      </c>
      <c r="V1989" s="104">
        <f t="shared" si="571"/>
        <v>0</v>
      </c>
      <c r="W1989" s="321">
        <v>0.66900000000000004</v>
      </c>
      <c r="X1989" s="104">
        <f t="shared" si="572"/>
        <v>2.0530856127493853</v>
      </c>
      <c r="Y1989" s="321">
        <v>0</v>
      </c>
      <c r="Z1989" s="104">
        <f t="shared" si="573"/>
        <v>0</v>
      </c>
      <c r="AA1989" s="321">
        <v>0</v>
      </c>
      <c r="AB1989" s="104">
        <f t="shared" si="574"/>
        <v>0</v>
      </c>
      <c r="AC1989" s="99">
        <f t="shared" si="575"/>
        <v>0.66900000000000004</v>
      </c>
      <c r="AD1989" s="104">
        <f t="shared" si="577"/>
        <v>2.0530856127493853</v>
      </c>
    </row>
    <row r="1990" spans="1:30" x14ac:dyDescent="0.2">
      <c r="A1990" s="101">
        <v>40704</v>
      </c>
      <c r="B1990" s="320" t="s">
        <v>63</v>
      </c>
      <c r="C1990" s="321">
        <v>0</v>
      </c>
      <c r="D1990" s="104">
        <f t="shared" si="576"/>
        <v>0</v>
      </c>
      <c r="E1990" s="321">
        <v>0</v>
      </c>
      <c r="F1990" s="104">
        <f t="shared" si="576"/>
        <v>0</v>
      </c>
      <c r="G1990" s="321">
        <v>0</v>
      </c>
      <c r="H1990" s="104">
        <f t="shared" ref="H1990:H2053" si="578">G1990*1000000/325851</f>
        <v>0</v>
      </c>
      <c r="I1990" s="321">
        <v>0</v>
      </c>
      <c r="J1990" s="104">
        <f t="shared" ref="J1990:J2053" si="579">I1990*1000000/325851</f>
        <v>0</v>
      </c>
      <c r="K1990" s="321">
        <v>0</v>
      </c>
      <c r="L1990" s="104">
        <f t="shared" ref="L1990:L2053" si="580">K1990*1000000/325851</f>
        <v>0</v>
      </c>
      <c r="M1990" s="321">
        <v>0</v>
      </c>
      <c r="N1990" s="104">
        <f t="shared" ref="N1990:N2053" si="581">M1990*1000000/325851</f>
        <v>0</v>
      </c>
      <c r="O1990" s="321">
        <v>0</v>
      </c>
      <c r="P1990" s="104">
        <f t="shared" ref="P1990:P2053" si="582">O1990*1000000/325851</f>
        <v>0</v>
      </c>
      <c r="Q1990" s="321">
        <v>0</v>
      </c>
      <c r="R1990" s="104">
        <f t="shared" ref="R1990:R2053" si="583">Q1990*1000000/325851</f>
        <v>0</v>
      </c>
      <c r="S1990" s="321">
        <v>0</v>
      </c>
      <c r="T1990" s="104">
        <f t="shared" ref="T1990:T2053" si="584">S1990*1000000/325851</f>
        <v>0</v>
      </c>
      <c r="U1990" s="321">
        <v>0</v>
      </c>
      <c r="V1990" s="104">
        <f t="shared" ref="V1990:V2053" si="585">U1990*1000000/325851</f>
        <v>0</v>
      </c>
      <c r="W1990" s="321">
        <v>1.18</v>
      </c>
      <c r="X1990" s="104">
        <f t="shared" ref="X1990:X2053" si="586">W1990*1000000/325851</f>
        <v>3.6212870299615467</v>
      </c>
      <c r="Y1990" s="321">
        <v>0</v>
      </c>
      <c r="Z1990" s="104">
        <f t="shared" ref="Z1990:Z2053" si="587">Y1990*1000000/325851</f>
        <v>0</v>
      </c>
      <c r="AA1990" s="321">
        <v>0</v>
      </c>
      <c r="AB1990" s="104">
        <f t="shared" ref="AB1990:AB2053" si="588">AA1990*1000000/325851</f>
        <v>0</v>
      </c>
      <c r="AC1990" s="99">
        <f t="shared" si="575"/>
        <v>1.18</v>
      </c>
      <c r="AD1990" s="104">
        <f t="shared" si="577"/>
        <v>3.6212870299615467</v>
      </c>
    </row>
    <row r="1991" spans="1:30" x14ac:dyDescent="0.2">
      <c r="A1991" s="101">
        <v>40705</v>
      </c>
      <c r="B1991" s="320" t="s">
        <v>64</v>
      </c>
      <c r="C1991" s="321">
        <v>0</v>
      </c>
      <c r="D1991" s="104">
        <f t="shared" si="576"/>
        <v>0</v>
      </c>
      <c r="E1991" s="321">
        <v>0</v>
      </c>
      <c r="F1991" s="104">
        <f t="shared" si="576"/>
        <v>0</v>
      </c>
      <c r="G1991" s="321">
        <v>0</v>
      </c>
      <c r="H1991" s="104">
        <f t="shared" si="578"/>
        <v>0</v>
      </c>
      <c r="I1991" s="321">
        <v>0</v>
      </c>
      <c r="J1991" s="104">
        <f t="shared" si="579"/>
        <v>0</v>
      </c>
      <c r="K1991" s="321">
        <v>0</v>
      </c>
      <c r="L1991" s="104">
        <f t="shared" si="580"/>
        <v>0</v>
      </c>
      <c r="M1991" s="321">
        <v>0</v>
      </c>
      <c r="N1991" s="104">
        <f t="shared" si="581"/>
        <v>0</v>
      </c>
      <c r="O1991" s="321">
        <v>0</v>
      </c>
      <c r="P1991" s="104">
        <f t="shared" si="582"/>
        <v>0</v>
      </c>
      <c r="Q1991" s="321">
        <v>0</v>
      </c>
      <c r="R1991" s="104">
        <f t="shared" si="583"/>
        <v>0</v>
      </c>
      <c r="S1991" s="321">
        <v>0</v>
      </c>
      <c r="T1991" s="104">
        <f t="shared" si="584"/>
        <v>0</v>
      </c>
      <c r="U1991" s="321">
        <v>0</v>
      </c>
      <c r="V1991" s="104">
        <f t="shared" si="585"/>
        <v>0</v>
      </c>
      <c r="W1991" s="321">
        <v>1.1759999999999999</v>
      </c>
      <c r="X1991" s="104">
        <f t="shared" si="586"/>
        <v>3.6090114807074398</v>
      </c>
      <c r="Y1991" s="321">
        <v>0</v>
      </c>
      <c r="Z1991" s="104">
        <f t="shared" si="587"/>
        <v>0</v>
      </c>
      <c r="AA1991" s="321">
        <v>0</v>
      </c>
      <c r="AB1991" s="104">
        <f t="shared" si="588"/>
        <v>0</v>
      </c>
      <c r="AC1991" s="99">
        <f t="shared" si="575"/>
        <v>1.1759999999999999</v>
      </c>
      <c r="AD1991" s="104">
        <f t="shared" si="577"/>
        <v>3.6090114807074398</v>
      </c>
    </row>
    <row r="1992" spans="1:30" x14ac:dyDescent="0.2">
      <c r="A1992" s="101">
        <v>40706</v>
      </c>
      <c r="B1992" s="320" t="s">
        <v>65</v>
      </c>
      <c r="C1992" s="321">
        <v>0</v>
      </c>
      <c r="D1992" s="104">
        <f t="shared" si="576"/>
        <v>0</v>
      </c>
      <c r="E1992" s="321">
        <v>0</v>
      </c>
      <c r="F1992" s="104">
        <f t="shared" si="576"/>
        <v>0</v>
      </c>
      <c r="G1992" s="321">
        <v>0</v>
      </c>
      <c r="H1992" s="104">
        <f t="shared" si="578"/>
        <v>0</v>
      </c>
      <c r="I1992" s="321">
        <v>0</v>
      </c>
      <c r="J1992" s="104">
        <f t="shared" si="579"/>
        <v>0</v>
      </c>
      <c r="K1992" s="321">
        <v>0</v>
      </c>
      <c r="L1992" s="104">
        <f t="shared" si="580"/>
        <v>0</v>
      </c>
      <c r="M1992" s="321">
        <v>0</v>
      </c>
      <c r="N1992" s="104">
        <f t="shared" si="581"/>
        <v>0</v>
      </c>
      <c r="O1992" s="321">
        <v>0</v>
      </c>
      <c r="P1992" s="104">
        <f t="shared" si="582"/>
        <v>0</v>
      </c>
      <c r="Q1992" s="321">
        <v>0</v>
      </c>
      <c r="R1992" s="104">
        <f t="shared" si="583"/>
        <v>0</v>
      </c>
      <c r="S1992" s="321">
        <v>0</v>
      </c>
      <c r="T1992" s="104">
        <f t="shared" si="584"/>
        <v>0</v>
      </c>
      <c r="U1992" s="321">
        <v>0</v>
      </c>
      <c r="V1992" s="104">
        <f t="shared" si="585"/>
        <v>0</v>
      </c>
      <c r="W1992" s="321">
        <v>0.27900000000000003</v>
      </c>
      <c r="X1992" s="104">
        <f t="shared" si="586"/>
        <v>0.85621956047395897</v>
      </c>
      <c r="Y1992" s="321">
        <v>0</v>
      </c>
      <c r="Z1992" s="104">
        <f t="shared" si="587"/>
        <v>0</v>
      </c>
      <c r="AA1992" s="321">
        <v>0</v>
      </c>
      <c r="AB1992" s="104">
        <f t="shared" si="588"/>
        <v>0</v>
      </c>
      <c r="AC1992" s="99">
        <f t="shared" si="575"/>
        <v>0.27900000000000003</v>
      </c>
      <c r="AD1992" s="104">
        <f t="shared" si="577"/>
        <v>0.85621956047395897</v>
      </c>
    </row>
    <row r="1993" spans="1:30" x14ac:dyDescent="0.2">
      <c r="A1993" s="101">
        <v>40707</v>
      </c>
      <c r="B1993" s="320" t="s">
        <v>66</v>
      </c>
      <c r="C1993" s="321">
        <v>0</v>
      </c>
      <c r="D1993" s="104">
        <f t="shared" si="576"/>
        <v>0</v>
      </c>
      <c r="E1993" s="321">
        <v>0</v>
      </c>
      <c r="F1993" s="104">
        <f t="shared" si="576"/>
        <v>0</v>
      </c>
      <c r="G1993" s="321">
        <v>0</v>
      </c>
      <c r="H1993" s="104">
        <f t="shared" si="578"/>
        <v>0</v>
      </c>
      <c r="I1993" s="321">
        <v>0</v>
      </c>
      <c r="J1993" s="104">
        <f t="shared" si="579"/>
        <v>0</v>
      </c>
      <c r="K1993" s="321">
        <v>0</v>
      </c>
      <c r="L1993" s="104">
        <f t="shared" si="580"/>
        <v>0</v>
      </c>
      <c r="M1993" s="321">
        <v>0</v>
      </c>
      <c r="N1993" s="104">
        <f t="shared" si="581"/>
        <v>0</v>
      </c>
      <c r="O1993" s="321">
        <v>0</v>
      </c>
      <c r="P1993" s="104">
        <f t="shared" si="582"/>
        <v>0</v>
      </c>
      <c r="Q1993" s="321">
        <v>0</v>
      </c>
      <c r="R1993" s="104">
        <f t="shared" si="583"/>
        <v>0</v>
      </c>
      <c r="S1993" s="321">
        <v>0</v>
      </c>
      <c r="T1993" s="104">
        <f t="shared" si="584"/>
        <v>0</v>
      </c>
      <c r="U1993" s="321">
        <v>0</v>
      </c>
      <c r="V1993" s="104">
        <f t="shared" si="585"/>
        <v>0</v>
      </c>
      <c r="W1993" s="321">
        <v>0</v>
      </c>
      <c r="X1993" s="104">
        <f t="shared" si="586"/>
        <v>0</v>
      </c>
      <c r="Y1993" s="321">
        <v>0</v>
      </c>
      <c r="Z1993" s="104">
        <f t="shared" si="587"/>
        <v>0</v>
      </c>
      <c r="AA1993" s="321">
        <v>0</v>
      </c>
      <c r="AB1993" s="104">
        <f t="shared" si="588"/>
        <v>0</v>
      </c>
      <c r="AC1993" s="99">
        <f t="shared" si="575"/>
        <v>0</v>
      </c>
      <c r="AD1993" s="104">
        <f t="shared" si="577"/>
        <v>0</v>
      </c>
    </row>
    <row r="1994" spans="1:30" x14ac:dyDescent="0.2">
      <c r="A1994" s="101">
        <v>40708</v>
      </c>
      <c r="B1994" s="320" t="s">
        <v>67</v>
      </c>
      <c r="C1994" s="321">
        <v>0</v>
      </c>
      <c r="D1994" s="104">
        <f t="shared" si="576"/>
        <v>0</v>
      </c>
      <c r="E1994" s="321">
        <v>0</v>
      </c>
      <c r="F1994" s="104">
        <f t="shared" si="576"/>
        <v>0</v>
      </c>
      <c r="G1994" s="321">
        <v>0</v>
      </c>
      <c r="H1994" s="104">
        <f t="shared" si="578"/>
        <v>0</v>
      </c>
      <c r="I1994" s="321">
        <v>0</v>
      </c>
      <c r="J1994" s="104">
        <f t="shared" si="579"/>
        <v>0</v>
      </c>
      <c r="K1994" s="321">
        <v>0</v>
      </c>
      <c r="L1994" s="104">
        <f t="shared" si="580"/>
        <v>0</v>
      </c>
      <c r="M1994" s="321">
        <v>0</v>
      </c>
      <c r="N1994" s="104">
        <f t="shared" si="581"/>
        <v>0</v>
      </c>
      <c r="O1994" s="321">
        <v>0</v>
      </c>
      <c r="P1994" s="104">
        <f t="shared" si="582"/>
        <v>0</v>
      </c>
      <c r="Q1994" s="321">
        <v>0</v>
      </c>
      <c r="R1994" s="104">
        <f t="shared" si="583"/>
        <v>0</v>
      </c>
      <c r="S1994" s="321">
        <v>0</v>
      </c>
      <c r="T1994" s="104">
        <f t="shared" si="584"/>
        <v>0</v>
      </c>
      <c r="U1994" s="321">
        <v>0</v>
      </c>
      <c r="V1994" s="104">
        <f t="shared" si="585"/>
        <v>0</v>
      </c>
      <c r="W1994" s="321">
        <v>0</v>
      </c>
      <c r="X1994" s="104">
        <f t="shared" si="586"/>
        <v>0</v>
      </c>
      <c r="Y1994" s="321">
        <v>0</v>
      </c>
      <c r="Z1994" s="104">
        <f t="shared" si="587"/>
        <v>0</v>
      </c>
      <c r="AA1994" s="321">
        <v>0</v>
      </c>
      <c r="AB1994" s="104">
        <f t="shared" si="588"/>
        <v>0</v>
      </c>
      <c r="AC1994" s="99">
        <f t="shared" si="575"/>
        <v>0</v>
      </c>
      <c r="AD1994" s="104">
        <f t="shared" si="577"/>
        <v>0</v>
      </c>
    </row>
    <row r="1995" spans="1:30" x14ac:dyDescent="0.2">
      <c r="A1995" s="101">
        <v>40709</v>
      </c>
      <c r="B1995" s="320" t="s">
        <v>68</v>
      </c>
      <c r="C1995" s="321">
        <v>0</v>
      </c>
      <c r="D1995" s="104">
        <f t="shared" si="576"/>
        <v>0</v>
      </c>
      <c r="E1995" s="321">
        <v>0</v>
      </c>
      <c r="F1995" s="104">
        <f t="shared" si="576"/>
        <v>0</v>
      </c>
      <c r="G1995" s="321">
        <v>0</v>
      </c>
      <c r="H1995" s="104">
        <f t="shared" si="578"/>
        <v>0</v>
      </c>
      <c r="I1995" s="321">
        <v>0</v>
      </c>
      <c r="J1995" s="104">
        <f t="shared" si="579"/>
        <v>0</v>
      </c>
      <c r="K1995" s="321">
        <v>0</v>
      </c>
      <c r="L1995" s="104">
        <f t="shared" si="580"/>
        <v>0</v>
      </c>
      <c r="M1995" s="321">
        <v>0</v>
      </c>
      <c r="N1995" s="104">
        <f t="shared" si="581"/>
        <v>0</v>
      </c>
      <c r="O1995" s="321">
        <v>0</v>
      </c>
      <c r="P1995" s="104">
        <f t="shared" si="582"/>
        <v>0</v>
      </c>
      <c r="Q1995" s="321">
        <v>0</v>
      </c>
      <c r="R1995" s="104">
        <f t="shared" si="583"/>
        <v>0</v>
      </c>
      <c r="S1995" s="321">
        <v>0</v>
      </c>
      <c r="T1995" s="104">
        <f t="shared" si="584"/>
        <v>0</v>
      </c>
      <c r="U1995" s="321">
        <v>0</v>
      </c>
      <c r="V1995" s="104">
        <f t="shared" si="585"/>
        <v>0</v>
      </c>
      <c r="W1995" s="321">
        <v>0.23300000000000001</v>
      </c>
      <c r="X1995" s="104">
        <f t="shared" si="586"/>
        <v>0.71505074405172919</v>
      </c>
      <c r="Y1995" s="321">
        <v>0.24099999999999999</v>
      </c>
      <c r="Z1995" s="104">
        <f t="shared" si="587"/>
        <v>0.73960184255994299</v>
      </c>
      <c r="AA1995" s="321">
        <v>0</v>
      </c>
      <c r="AB1995" s="104">
        <f t="shared" si="588"/>
        <v>0</v>
      </c>
      <c r="AC1995" s="99">
        <f t="shared" si="575"/>
        <v>0.47399999999999998</v>
      </c>
      <c r="AD1995" s="104">
        <f t="shared" si="577"/>
        <v>1.4546525866116722</v>
      </c>
    </row>
    <row r="1996" spans="1:30" x14ac:dyDescent="0.2">
      <c r="A1996" s="101">
        <v>40710</v>
      </c>
      <c r="B1996" s="320" t="s">
        <v>69</v>
      </c>
      <c r="C1996" s="321">
        <v>0</v>
      </c>
      <c r="D1996" s="104">
        <f t="shared" si="576"/>
        <v>0</v>
      </c>
      <c r="E1996" s="321">
        <v>0</v>
      </c>
      <c r="F1996" s="104">
        <f t="shared" si="576"/>
        <v>0</v>
      </c>
      <c r="G1996" s="321">
        <v>0</v>
      </c>
      <c r="H1996" s="104">
        <f t="shared" si="578"/>
        <v>0</v>
      </c>
      <c r="I1996" s="321">
        <v>0</v>
      </c>
      <c r="J1996" s="104">
        <f t="shared" si="579"/>
        <v>0</v>
      </c>
      <c r="K1996" s="321">
        <v>0</v>
      </c>
      <c r="L1996" s="104">
        <f t="shared" si="580"/>
        <v>0</v>
      </c>
      <c r="M1996" s="321">
        <v>0</v>
      </c>
      <c r="N1996" s="104">
        <f t="shared" si="581"/>
        <v>0</v>
      </c>
      <c r="O1996" s="321">
        <v>0</v>
      </c>
      <c r="P1996" s="104">
        <f t="shared" si="582"/>
        <v>0</v>
      </c>
      <c r="Q1996" s="321">
        <v>0</v>
      </c>
      <c r="R1996" s="104">
        <f t="shared" si="583"/>
        <v>0</v>
      </c>
      <c r="S1996" s="321">
        <v>0</v>
      </c>
      <c r="T1996" s="104">
        <f t="shared" si="584"/>
        <v>0</v>
      </c>
      <c r="U1996" s="321">
        <v>0</v>
      </c>
      <c r="V1996" s="104">
        <f t="shared" si="585"/>
        <v>0</v>
      </c>
      <c r="W1996" s="321">
        <v>0.70599999999999996</v>
      </c>
      <c r="X1996" s="104">
        <f t="shared" si="586"/>
        <v>2.1666344433498748</v>
      </c>
      <c r="Y1996" s="321">
        <v>0</v>
      </c>
      <c r="Z1996" s="104">
        <f t="shared" si="587"/>
        <v>0</v>
      </c>
      <c r="AA1996" s="321">
        <v>0</v>
      </c>
      <c r="AB1996" s="104">
        <f t="shared" si="588"/>
        <v>0</v>
      </c>
      <c r="AC1996" s="99">
        <f t="shared" si="575"/>
        <v>0.70599999999999996</v>
      </c>
      <c r="AD1996" s="104">
        <f t="shared" si="577"/>
        <v>2.1666344433498748</v>
      </c>
    </row>
    <row r="1997" spans="1:30" x14ac:dyDescent="0.2">
      <c r="A1997" s="101">
        <v>40711</v>
      </c>
      <c r="B1997" s="320" t="s">
        <v>70</v>
      </c>
      <c r="C1997" s="321">
        <v>0</v>
      </c>
      <c r="D1997" s="104">
        <f t="shared" ref="D1997:D2060" si="589">C1997*1000000/325851</f>
        <v>0</v>
      </c>
      <c r="E1997" s="321">
        <v>0</v>
      </c>
      <c r="F1997" s="104">
        <f t="shared" ref="F1997:F2060" si="590">E1997*1000000/325851</f>
        <v>0</v>
      </c>
      <c r="G1997" s="321">
        <v>0</v>
      </c>
      <c r="H1997" s="104">
        <f t="shared" si="578"/>
        <v>0</v>
      </c>
      <c r="I1997" s="321">
        <v>0</v>
      </c>
      <c r="J1997" s="104">
        <f t="shared" si="579"/>
        <v>0</v>
      </c>
      <c r="K1997" s="321">
        <v>0</v>
      </c>
      <c r="L1997" s="104">
        <f t="shared" si="580"/>
        <v>0</v>
      </c>
      <c r="M1997" s="321">
        <v>0</v>
      </c>
      <c r="N1997" s="104">
        <f t="shared" si="581"/>
        <v>0</v>
      </c>
      <c r="O1997" s="321">
        <v>0</v>
      </c>
      <c r="P1997" s="104">
        <f t="shared" si="582"/>
        <v>0</v>
      </c>
      <c r="Q1997" s="321">
        <v>0</v>
      </c>
      <c r="R1997" s="104">
        <f t="shared" si="583"/>
        <v>0</v>
      </c>
      <c r="S1997" s="321">
        <v>0</v>
      </c>
      <c r="T1997" s="104">
        <f t="shared" si="584"/>
        <v>0</v>
      </c>
      <c r="U1997" s="321">
        <v>0</v>
      </c>
      <c r="V1997" s="104">
        <f t="shared" si="585"/>
        <v>0</v>
      </c>
      <c r="W1997" s="321">
        <v>1.1359999999999999</v>
      </c>
      <c r="X1997" s="104">
        <f t="shared" si="586"/>
        <v>3.4862559881663704</v>
      </c>
      <c r="Y1997" s="321">
        <v>0</v>
      </c>
      <c r="Z1997" s="104">
        <f t="shared" si="587"/>
        <v>0</v>
      </c>
      <c r="AA1997" s="321">
        <v>0</v>
      </c>
      <c r="AB1997" s="104">
        <f t="shared" si="588"/>
        <v>0</v>
      </c>
      <c r="AC1997" s="99">
        <f t="shared" si="575"/>
        <v>1.1359999999999999</v>
      </c>
      <c r="AD1997" s="104">
        <f t="shared" si="577"/>
        <v>3.4862559881663704</v>
      </c>
    </row>
    <row r="1998" spans="1:30" x14ac:dyDescent="0.2">
      <c r="A1998" s="101">
        <v>40712</v>
      </c>
      <c r="B1998" s="320" t="s">
        <v>71</v>
      </c>
      <c r="C1998" s="321">
        <v>0</v>
      </c>
      <c r="D1998" s="104">
        <f t="shared" si="589"/>
        <v>0</v>
      </c>
      <c r="E1998" s="321">
        <v>0</v>
      </c>
      <c r="F1998" s="104">
        <f t="shared" si="590"/>
        <v>0</v>
      </c>
      <c r="G1998" s="321">
        <v>0</v>
      </c>
      <c r="H1998" s="104">
        <f t="shared" si="578"/>
        <v>0</v>
      </c>
      <c r="I1998" s="321">
        <v>0</v>
      </c>
      <c r="J1998" s="104">
        <f t="shared" si="579"/>
        <v>0</v>
      </c>
      <c r="K1998" s="321">
        <v>0</v>
      </c>
      <c r="L1998" s="104">
        <f t="shared" si="580"/>
        <v>0</v>
      </c>
      <c r="M1998" s="321">
        <v>0</v>
      </c>
      <c r="N1998" s="104">
        <f t="shared" si="581"/>
        <v>0</v>
      </c>
      <c r="O1998" s="321">
        <v>0</v>
      </c>
      <c r="P1998" s="104">
        <f t="shared" si="582"/>
        <v>0</v>
      </c>
      <c r="Q1998" s="321">
        <v>0</v>
      </c>
      <c r="R1998" s="104">
        <f t="shared" si="583"/>
        <v>0</v>
      </c>
      <c r="S1998" s="321">
        <v>0</v>
      </c>
      <c r="T1998" s="104">
        <f t="shared" si="584"/>
        <v>0</v>
      </c>
      <c r="U1998" s="321">
        <v>0</v>
      </c>
      <c r="V1998" s="104">
        <f t="shared" si="585"/>
        <v>0</v>
      </c>
      <c r="W1998" s="321">
        <v>1.1759999999999999</v>
      </c>
      <c r="X1998" s="104">
        <f t="shared" si="586"/>
        <v>3.6090114807074398</v>
      </c>
      <c r="Y1998" s="321">
        <v>0</v>
      </c>
      <c r="Z1998" s="104">
        <f t="shared" si="587"/>
        <v>0</v>
      </c>
      <c r="AA1998" s="321">
        <v>0</v>
      </c>
      <c r="AB1998" s="104">
        <f t="shared" si="588"/>
        <v>0</v>
      </c>
      <c r="AC1998" s="99">
        <f t="shared" si="575"/>
        <v>1.1759999999999999</v>
      </c>
      <c r="AD1998" s="104">
        <f t="shared" si="577"/>
        <v>3.6090114807074398</v>
      </c>
    </row>
    <row r="1999" spans="1:30" x14ac:dyDescent="0.2">
      <c r="A1999" s="101">
        <v>40713</v>
      </c>
      <c r="B1999" s="320" t="s">
        <v>72</v>
      </c>
      <c r="C1999" s="321">
        <v>0</v>
      </c>
      <c r="D1999" s="104">
        <f t="shared" si="589"/>
        <v>0</v>
      </c>
      <c r="E1999" s="321">
        <v>0</v>
      </c>
      <c r="F1999" s="104">
        <f t="shared" si="590"/>
        <v>0</v>
      </c>
      <c r="G1999" s="321">
        <v>0</v>
      </c>
      <c r="H1999" s="104">
        <f t="shared" si="578"/>
        <v>0</v>
      </c>
      <c r="I1999" s="321">
        <v>0</v>
      </c>
      <c r="J1999" s="104">
        <f t="shared" si="579"/>
        <v>0</v>
      </c>
      <c r="K1999" s="321">
        <v>0</v>
      </c>
      <c r="L1999" s="104">
        <f t="shared" si="580"/>
        <v>0</v>
      </c>
      <c r="M1999" s="321">
        <v>0</v>
      </c>
      <c r="N1999" s="104">
        <f t="shared" si="581"/>
        <v>0</v>
      </c>
      <c r="O1999" s="321">
        <v>0</v>
      </c>
      <c r="P1999" s="104">
        <f t="shared" si="582"/>
        <v>0</v>
      </c>
      <c r="Q1999" s="321">
        <v>0</v>
      </c>
      <c r="R1999" s="104">
        <f t="shared" si="583"/>
        <v>0</v>
      </c>
      <c r="S1999" s="321">
        <v>0</v>
      </c>
      <c r="T1999" s="104">
        <f t="shared" si="584"/>
        <v>0</v>
      </c>
      <c r="U1999" s="321">
        <v>0</v>
      </c>
      <c r="V1999" s="104">
        <f t="shared" si="585"/>
        <v>0</v>
      </c>
      <c r="W1999" s="321">
        <v>0.751</v>
      </c>
      <c r="X1999" s="104">
        <f t="shared" si="586"/>
        <v>2.3047343724585776</v>
      </c>
      <c r="Y1999" s="321">
        <v>0</v>
      </c>
      <c r="Z1999" s="104">
        <f t="shared" si="587"/>
        <v>0</v>
      </c>
      <c r="AA1999" s="321">
        <v>0</v>
      </c>
      <c r="AB1999" s="104">
        <f t="shared" si="588"/>
        <v>0</v>
      </c>
      <c r="AC1999" s="99">
        <f t="shared" si="575"/>
        <v>0.751</v>
      </c>
      <c r="AD1999" s="104">
        <f t="shared" si="577"/>
        <v>2.3047343724585776</v>
      </c>
    </row>
    <row r="2000" spans="1:30" x14ac:dyDescent="0.2">
      <c r="A2000" s="101">
        <v>40714</v>
      </c>
      <c r="B2000" s="320" t="s">
        <v>73</v>
      </c>
      <c r="C2000" s="321">
        <v>0</v>
      </c>
      <c r="D2000" s="104">
        <f t="shared" si="589"/>
        <v>0</v>
      </c>
      <c r="E2000" s="321">
        <v>0</v>
      </c>
      <c r="F2000" s="104">
        <f t="shared" si="590"/>
        <v>0</v>
      </c>
      <c r="G2000" s="321">
        <v>0</v>
      </c>
      <c r="H2000" s="104">
        <f t="shared" si="578"/>
        <v>0</v>
      </c>
      <c r="I2000" s="321">
        <v>0</v>
      </c>
      <c r="J2000" s="104">
        <f t="shared" si="579"/>
        <v>0</v>
      </c>
      <c r="K2000" s="321">
        <v>0</v>
      </c>
      <c r="L2000" s="104">
        <f t="shared" si="580"/>
        <v>0</v>
      </c>
      <c r="M2000" s="321">
        <v>0</v>
      </c>
      <c r="N2000" s="104">
        <f t="shared" si="581"/>
        <v>0</v>
      </c>
      <c r="O2000" s="321">
        <v>0</v>
      </c>
      <c r="P2000" s="104">
        <f t="shared" si="582"/>
        <v>0</v>
      </c>
      <c r="Q2000" s="321">
        <v>0</v>
      </c>
      <c r="R2000" s="104">
        <f t="shared" si="583"/>
        <v>0</v>
      </c>
      <c r="S2000" s="321">
        <v>0</v>
      </c>
      <c r="T2000" s="104">
        <f t="shared" si="584"/>
        <v>0</v>
      </c>
      <c r="U2000" s="321">
        <v>0</v>
      </c>
      <c r="V2000" s="104">
        <f t="shared" si="585"/>
        <v>0</v>
      </c>
      <c r="W2000" s="321">
        <v>0</v>
      </c>
      <c r="X2000" s="104">
        <f t="shared" si="586"/>
        <v>0</v>
      </c>
      <c r="Y2000" s="321">
        <v>0</v>
      </c>
      <c r="Z2000" s="104">
        <f t="shared" si="587"/>
        <v>0</v>
      </c>
      <c r="AA2000" s="321">
        <v>0</v>
      </c>
      <c r="AB2000" s="104">
        <f t="shared" si="588"/>
        <v>0</v>
      </c>
      <c r="AC2000" s="99">
        <f t="shared" si="575"/>
        <v>0</v>
      </c>
      <c r="AD2000" s="104">
        <f t="shared" si="577"/>
        <v>0</v>
      </c>
    </row>
    <row r="2001" spans="1:30" x14ac:dyDescent="0.2">
      <c r="A2001" s="101">
        <v>40715</v>
      </c>
      <c r="B2001" s="320" t="s">
        <v>74</v>
      </c>
      <c r="C2001" s="321">
        <v>0</v>
      </c>
      <c r="D2001" s="104">
        <f t="shared" si="589"/>
        <v>0</v>
      </c>
      <c r="E2001" s="321">
        <v>0</v>
      </c>
      <c r="F2001" s="104">
        <f t="shared" si="590"/>
        <v>0</v>
      </c>
      <c r="G2001" s="321">
        <v>0</v>
      </c>
      <c r="H2001" s="104">
        <f t="shared" si="578"/>
        <v>0</v>
      </c>
      <c r="I2001" s="321">
        <v>0</v>
      </c>
      <c r="J2001" s="104">
        <f t="shared" si="579"/>
        <v>0</v>
      </c>
      <c r="K2001" s="321">
        <v>0</v>
      </c>
      <c r="L2001" s="104">
        <f t="shared" si="580"/>
        <v>0</v>
      </c>
      <c r="M2001" s="321">
        <v>0</v>
      </c>
      <c r="N2001" s="104">
        <f t="shared" si="581"/>
        <v>0</v>
      </c>
      <c r="O2001" s="321">
        <v>0</v>
      </c>
      <c r="P2001" s="104">
        <f t="shared" si="582"/>
        <v>0</v>
      </c>
      <c r="Q2001" s="321">
        <v>0</v>
      </c>
      <c r="R2001" s="104">
        <f t="shared" si="583"/>
        <v>0</v>
      </c>
      <c r="S2001" s="321">
        <v>0</v>
      </c>
      <c r="T2001" s="104">
        <f t="shared" si="584"/>
        <v>0</v>
      </c>
      <c r="U2001" s="321">
        <v>0</v>
      </c>
      <c r="V2001" s="104">
        <f t="shared" si="585"/>
        <v>0</v>
      </c>
      <c r="W2001" s="321">
        <v>0</v>
      </c>
      <c r="X2001" s="104">
        <f t="shared" si="586"/>
        <v>0</v>
      </c>
      <c r="Y2001" s="321">
        <v>0</v>
      </c>
      <c r="Z2001" s="104">
        <f t="shared" si="587"/>
        <v>0</v>
      </c>
      <c r="AA2001" s="321">
        <v>0</v>
      </c>
      <c r="AB2001" s="104">
        <f t="shared" si="588"/>
        <v>0</v>
      </c>
      <c r="AC2001" s="99">
        <f t="shared" si="575"/>
        <v>0</v>
      </c>
      <c r="AD2001" s="104">
        <f t="shared" si="577"/>
        <v>0</v>
      </c>
    </row>
    <row r="2002" spans="1:30" x14ac:dyDescent="0.2">
      <c r="A2002" s="101">
        <v>40716</v>
      </c>
      <c r="B2002" s="320" t="s">
        <v>75</v>
      </c>
      <c r="C2002" s="321">
        <v>0</v>
      </c>
      <c r="D2002" s="104">
        <f t="shared" si="589"/>
        <v>0</v>
      </c>
      <c r="E2002" s="321">
        <v>0</v>
      </c>
      <c r="F2002" s="104">
        <f t="shared" si="590"/>
        <v>0</v>
      </c>
      <c r="G2002" s="321">
        <v>0</v>
      </c>
      <c r="H2002" s="104">
        <f t="shared" si="578"/>
        <v>0</v>
      </c>
      <c r="I2002" s="321">
        <v>0</v>
      </c>
      <c r="J2002" s="104">
        <f t="shared" si="579"/>
        <v>0</v>
      </c>
      <c r="K2002" s="321">
        <v>0</v>
      </c>
      <c r="L2002" s="104">
        <f t="shared" si="580"/>
        <v>0</v>
      </c>
      <c r="M2002" s="321">
        <v>0</v>
      </c>
      <c r="N2002" s="104">
        <f t="shared" si="581"/>
        <v>0</v>
      </c>
      <c r="O2002" s="321">
        <v>0</v>
      </c>
      <c r="P2002" s="104">
        <f t="shared" si="582"/>
        <v>0</v>
      </c>
      <c r="Q2002" s="321">
        <v>0</v>
      </c>
      <c r="R2002" s="104">
        <f t="shared" si="583"/>
        <v>0</v>
      </c>
      <c r="S2002" s="321">
        <v>0</v>
      </c>
      <c r="T2002" s="104">
        <f t="shared" si="584"/>
        <v>0</v>
      </c>
      <c r="U2002" s="321">
        <v>0</v>
      </c>
      <c r="V2002" s="104">
        <f t="shared" si="585"/>
        <v>0</v>
      </c>
      <c r="W2002" s="321">
        <v>0</v>
      </c>
      <c r="X2002" s="104">
        <f t="shared" si="586"/>
        <v>0</v>
      </c>
      <c r="Y2002" s="321">
        <v>0.67100000000000004</v>
      </c>
      <c r="Z2002" s="104">
        <f t="shared" si="587"/>
        <v>2.0592233873764387</v>
      </c>
      <c r="AA2002" s="321">
        <v>0</v>
      </c>
      <c r="AB2002" s="104">
        <f t="shared" si="588"/>
        <v>0</v>
      </c>
      <c r="AC2002" s="99">
        <f t="shared" si="575"/>
        <v>0.67100000000000004</v>
      </c>
      <c r="AD2002" s="104">
        <f t="shared" si="577"/>
        <v>2.0592233873764387</v>
      </c>
    </row>
    <row r="2003" spans="1:30" x14ac:dyDescent="0.2">
      <c r="A2003" s="101">
        <v>40717</v>
      </c>
      <c r="B2003" s="320" t="s">
        <v>76</v>
      </c>
      <c r="C2003" s="321">
        <v>0</v>
      </c>
      <c r="D2003" s="104">
        <f t="shared" si="589"/>
        <v>0</v>
      </c>
      <c r="E2003" s="321">
        <v>0</v>
      </c>
      <c r="F2003" s="104">
        <f t="shared" si="590"/>
        <v>0</v>
      </c>
      <c r="G2003" s="321">
        <v>0</v>
      </c>
      <c r="H2003" s="104">
        <f t="shared" si="578"/>
        <v>0</v>
      </c>
      <c r="I2003" s="321">
        <v>0</v>
      </c>
      <c r="J2003" s="104">
        <f t="shared" si="579"/>
        <v>0</v>
      </c>
      <c r="K2003" s="321">
        <v>0</v>
      </c>
      <c r="L2003" s="104">
        <f t="shared" si="580"/>
        <v>0</v>
      </c>
      <c r="M2003" s="321">
        <v>0</v>
      </c>
      <c r="N2003" s="104">
        <f t="shared" si="581"/>
        <v>0</v>
      </c>
      <c r="O2003" s="321">
        <v>0</v>
      </c>
      <c r="P2003" s="104">
        <f t="shared" si="582"/>
        <v>0</v>
      </c>
      <c r="Q2003" s="321">
        <v>0</v>
      </c>
      <c r="R2003" s="104">
        <f t="shared" si="583"/>
        <v>0</v>
      </c>
      <c r="S2003" s="321">
        <v>0</v>
      </c>
      <c r="T2003" s="104">
        <f t="shared" si="584"/>
        <v>0</v>
      </c>
      <c r="U2003" s="321">
        <v>0</v>
      </c>
      <c r="V2003" s="104">
        <f t="shared" si="585"/>
        <v>0</v>
      </c>
      <c r="W2003" s="321">
        <v>0.67400000000000004</v>
      </c>
      <c r="X2003" s="104">
        <f t="shared" si="586"/>
        <v>2.0684300493170191</v>
      </c>
      <c r="Y2003" s="321">
        <v>0.23400000000000001</v>
      </c>
      <c r="Z2003" s="104">
        <f t="shared" si="587"/>
        <v>0.71811963136525592</v>
      </c>
      <c r="AA2003" s="321">
        <v>0</v>
      </c>
      <c r="AB2003" s="104">
        <f t="shared" si="588"/>
        <v>0</v>
      </c>
      <c r="AC2003" s="99">
        <f t="shared" si="575"/>
        <v>0.90800000000000003</v>
      </c>
      <c r="AD2003" s="104">
        <f t="shared" si="577"/>
        <v>2.7865496806822749</v>
      </c>
    </row>
    <row r="2004" spans="1:30" x14ac:dyDescent="0.2">
      <c r="A2004" s="101">
        <v>40718</v>
      </c>
      <c r="B2004" s="320" t="s">
        <v>77</v>
      </c>
      <c r="C2004" s="321">
        <v>0</v>
      </c>
      <c r="D2004" s="104">
        <f t="shared" si="589"/>
        <v>0</v>
      </c>
      <c r="E2004" s="321">
        <v>0</v>
      </c>
      <c r="F2004" s="104">
        <f t="shared" si="590"/>
        <v>0</v>
      </c>
      <c r="G2004" s="321">
        <v>0</v>
      </c>
      <c r="H2004" s="104">
        <f t="shared" si="578"/>
        <v>0</v>
      </c>
      <c r="I2004" s="321">
        <v>0</v>
      </c>
      <c r="J2004" s="104">
        <f t="shared" si="579"/>
        <v>0</v>
      </c>
      <c r="K2004" s="321">
        <v>0</v>
      </c>
      <c r="L2004" s="104">
        <f t="shared" si="580"/>
        <v>0</v>
      </c>
      <c r="M2004" s="321">
        <v>0</v>
      </c>
      <c r="N2004" s="104">
        <f t="shared" si="581"/>
        <v>0</v>
      </c>
      <c r="O2004" s="321">
        <v>0</v>
      </c>
      <c r="P2004" s="104">
        <f t="shared" si="582"/>
        <v>0</v>
      </c>
      <c r="Q2004" s="321">
        <v>0</v>
      </c>
      <c r="R2004" s="104">
        <f t="shared" si="583"/>
        <v>0</v>
      </c>
      <c r="S2004" s="321">
        <v>0</v>
      </c>
      <c r="T2004" s="104">
        <f t="shared" si="584"/>
        <v>0</v>
      </c>
      <c r="U2004" s="321">
        <v>0</v>
      </c>
      <c r="V2004" s="104">
        <f t="shared" si="585"/>
        <v>0</v>
      </c>
      <c r="W2004" s="321">
        <v>1.177</v>
      </c>
      <c r="X2004" s="104">
        <f t="shared" si="586"/>
        <v>3.6120803680209668</v>
      </c>
      <c r="Y2004" s="321">
        <v>0</v>
      </c>
      <c r="Z2004" s="104">
        <f t="shared" si="587"/>
        <v>0</v>
      </c>
      <c r="AA2004" s="321">
        <v>0</v>
      </c>
      <c r="AB2004" s="104">
        <f t="shared" si="588"/>
        <v>0</v>
      </c>
      <c r="AC2004" s="99">
        <f t="shared" si="575"/>
        <v>1.177</v>
      </c>
      <c r="AD2004" s="104">
        <f t="shared" si="577"/>
        <v>3.6120803680209668</v>
      </c>
    </row>
    <row r="2005" spans="1:30" x14ac:dyDescent="0.2">
      <c r="A2005" s="101">
        <v>40719</v>
      </c>
      <c r="B2005" s="320" t="s">
        <v>78</v>
      </c>
      <c r="C2005" s="321">
        <v>0</v>
      </c>
      <c r="D2005" s="104">
        <f t="shared" si="589"/>
        <v>0</v>
      </c>
      <c r="E2005" s="321">
        <v>0</v>
      </c>
      <c r="F2005" s="104">
        <f t="shared" si="590"/>
        <v>0</v>
      </c>
      <c r="G2005" s="321">
        <v>0</v>
      </c>
      <c r="H2005" s="104">
        <f t="shared" si="578"/>
        <v>0</v>
      </c>
      <c r="I2005" s="321">
        <v>0</v>
      </c>
      <c r="J2005" s="104">
        <f t="shared" si="579"/>
        <v>0</v>
      </c>
      <c r="K2005" s="321">
        <v>0</v>
      </c>
      <c r="L2005" s="104">
        <f t="shared" si="580"/>
        <v>0</v>
      </c>
      <c r="M2005" s="321">
        <v>0</v>
      </c>
      <c r="N2005" s="104">
        <f t="shared" si="581"/>
        <v>0</v>
      </c>
      <c r="O2005" s="321">
        <v>0</v>
      </c>
      <c r="P2005" s="104">
        <f t="shared" si="582"/>
        <v>0</v>
      </c>
      <c r="Q2005" s="321">
        <v>0</v>
      </c>
      <c r="R2005" s="104">
        <f t="shared" si="583"/>
        <v>0</v>
      </c>
      <c r="S2005" s="321">
        <v>0</v>
      </c>
      <c r="T2005" s="104">
        <f t="shared" si="584"/>
        <v>0</v>
      </c>
      <c r="U2005" s="321">
        <v>0</v>
      </c>
      <c r="V2005" s="104">
        <f t="shared" si="585"/>
        <v>0</v>
      </c>
      <c r="W2005" s="321">
        <v>1.1739999999999999</v>
      </c>
      <c r="X2005" s="104">
        <f t="shared" si="586"/>
        <v>3.6028737060803864</v>
      </c>
      <c r="Y2005" s="321">
        <v>0</v>
      </c>
      <c r="Z2005" s="104">
        <f t="shared" si="587"/>
        <v>0</v>
      </c>
      <c r="AA2005" s="321">
        <v>0</v>
      </c>
      <c r="AB2005" s="104">
        <f t="shared" si="588"/>
        <v>0</v>
      </c>
      <c r="AC2005" s="99">
        <f t="shared" si="575"/>
        <v>1.1739999999999999</v>
      </c>
      <c r="AD2005" s="104">
        <f t="shared" si="577"/>
        <v>3.6028737060803864</v>
      </c>
    </row>
    <row r="2006" spans="1:30" x14ac:dyDescent="0.2">
      <c r="A2006" s="101">
        <v>40720</v>
      </c>
      <c r="B2006" s="320" t="s">
        <v>79</v>
      </c>
      <c r="C2006" s="321">
        <v>0</v>
      </c>
      <c r="D2006" s="104">
        <f t="shared" si="589"/>
        <v>0</v>
      </c>
      <c r="E2006" s="321">
        <v>0</v>
      </c>
      <c r="F2006" s="104">
        <f t="shared" si="590"/>
        <v>0</v>
      </c>
      <c r="G2006" s="321">
        <v>0</v>
      </c>
      <c r="H2006" s="104">
        <f t="shared" si="578"/>
        <v>0</v>
      </c>
      <c r="I2006" s="321">
        <v>0</v>
      </c>
      <c r="J2006" s="104">
        <f t="shared" si="579"/>
        <v>0</v>
      </c>
      <c r="K2006" s="321">
        <v>0</v>
      </c>
      <c r="L2006" s="104">
        <f t="shared" si="580"/>
        <v>0</v>
      </c>
      <c r="M2006" s="321">
        <v>0</v>
      </c>
      <c r="N2006" s="104">
        <f t="shared" si="581"/>
        <v>0</v>
      </c>
      <c r="O2006" s="321">
        <v>0</v>
      </c>
      <c r="P2006" s="104">
        <f t="shared" si="582"/>
        <v>0</v>
      </c>
      <c r="Q2006" s="321">
        <v>0</v>
      </c>
      <c r="R2006" s="104">
        <f t="shared" si="583"/>
        <v>0</v>
      </c>
      <c r="S2006" s="321">
        <v>0</v>
      </c>
      <c r="T2006" s="104">
        <f t="shared" si="584"/>
        <v>0</v>
      </c>
      <c r="U2006" s="321">
        <v>0</v>
      </c>
      <c r="V2006" s="104">
        <f t="shared" si="585"/>
        <v>0</v>
      </c>
      <c r="W2006" s="321">
        <v>0.91</v>
      </c>
      <c r="X2006" s="104">
        <f t="shared" si="586"/>
        <v>2.7926874553093284</v>
      </c>
      <c r="Y2006" s="321">
        <v>0</v>
      </c>
      <c r="Z2006" s="104">
        <f t="shared" si="587"/>
        <v>0</v>
      </c>
      <c r="AA2006" s="321">
        <v>0</v>
      </c>
      <c r="AB2006" s="104">
        <f t="shared" si="588"/>
        <v>0</v>
      </c>
      <c r="AC2006" s="99">
        <f t="shared" si="575"/>
        <v>0.91</v>
      </c>
      <c r="AD2006" s="104">
        <f t="shared" si="577"/>
        <v>2.7926874553093284</v>
      </c>
    </row>
    <row r="2007" spans="1:30" x14ac:dyDescent="0.2">
      <c r="A2007" s="101">
        <v>40721</v>
      </c>
      <c r="B2007" s="320" t="s">
        <v>80</v>
      </c>
      <c r="C2007" s="321">
        <v>0</v>
      </c>
      <c r="D2007" s="104">
        <f t="shared" si="589"/>
        <v>0</v>
      </c>
      <c r="E2007" s="321">
        <v>0</v>
      </c>
      <c r="F2007" s="104">
        <f t="shared" si="590"/>
        <v>0</v>
      </c>
      <c r="G2007" s="321">
        <v>0</v>
      </c>
      <c r="H2007" s="104">
        <f t="shared" si="578"/>
        <v>0</v>
      </c>
      <c r="I2007" s="321">
        <v>0</v>
      </c>
      <c r="J2007" s="104">
        <f t="shared" si="579"/>
        <v>0</v>
      </c>
      <c r="K2007" s="321">
        <v>0</v>
      </c>
      <c r="L2007" s="104">
        <f t="shared" si="580"/>
        <v>0</v>
      </c>
      <c r="M2007" s="321">
        <v>0</v>
      </c>
      <c r="N2007" s="104">
        <f t="shared" si="581"/>
        <v>0</v>
      </c>
      <c r="O2007" s="321">
        <v>0</v>
      </c>
      <c r="P2007" s="104">
        <f t="shared" si="582"/>
        <v>0</v>
      </c>
      <c r="Q2007" s="321">
        <v>0</v>
      </c>
      <c r="R2007" s="104">
        <f t="shared" si="583"/>
        <v>0</v>
      </c>
      <c r="S2007" s="321">
        <v>0</v>
      </c>
      <c r="T2007" s="104">
        <f t="shared" si="584"/>
        <v>0</v>
      </c>
      <c r="U2007" s="321">
        <v>0</v>
      </c>
      <c r="V2007" s="104">
        <f t="shared" si="585"/>
        <v>0</v>
      </c>
      <c r="W2007" s="321">
        <v>0</v>
      </c>
      <c r="X2007" s="104">
        <f t="shared" si="586"/>
        <v>0</v>
      </c>
      <c r="Y2007" s="321">
        <v>0</v>
      </c>
      <c r="Z2007" s="104">
        <f t="shared" si="587"/>
        <v>0</v>
      </c>
      <c r="AA2007" s="321">
        <v>0</v>
      </c>
      <c r="AB2007" s="104">
        <f t="shared" si="588"/>
        <v>0</v>
      </c>
      <c r="AC2007" s="99">
        <f t="shared" si="575"/>
        <v>0</v>
      </c>
      <c r="AD2007" s="104">
        <f t="shared" si="577"/>
        <v>0</v>
      </c>
    </row>
    <row r="2008" spans="1:30" x14ac:dyDescent="0.2">
      <c r="A2008" s="101">
        <v>40722</v>
      </c>
      <c r="B2008" s="320" t="s">
        <v>81</v>
      </c>
      <c r="C2008" s="321">
        <v>0</v>
      </c>
      <c r="D2008" s="104">
        <f t="shared" si="589"/>
        <v>0</v>
      </c>
      <c r="E2008" s="321">
        <v>0</v>
      </c>
      <c r="F2008" s="104">
        <f t="shared" si="590"/>
        <v>0</v>
      </c>
      <c r="G2008" s="321">
        <v>0</v>
      </c>
      <c r="H2008" s="104">
        <f t="shared" si="578"/>
        <v>0</v>
      </c>
      <c r="I2008" s="321">
        <v>0</v>
      </c>
      <c r="J2008" s="104">
        <f t="shared" si="579"/>
        <v>0</v>
      </c>
      <c r="K2008" s="321">
        <v>0</v>
      </c>
      <c r="L2008" s="104">
        <f t="shared" si="580"/>
        <v>0</v>
      </c>
      <c r="M2008" s="321">
        <v>0</v>
      </c>
      <c r="N2008" s="104">
        <f t="shared" si="581"/>
        <v>0</v>
      </c>
      <c r="O2008" s="321">
        <v>0</v>
      </c>
      <c r="P2008" s="104">
        <f t="shared" si="582"/>
        <v>0</v>
      </c>
      <c r="Q2008" s="321">
        <v>0</v>
      </c>
      <c r="R2008" s="104">
        <f t="shared" si="583"/>
        <v>0</v>
      </c>
      <c r="S2008" s="321">
        <v>0</v>
      </c>
      <c r="T2008" s="104">
        <f t="shared" si="584"/>
        <v>0</v>
      </c>
      <c r="U2008" s="321">
        <v>0</v>
      </c>
      <c r="V2008" s="104">
        <f t="shared" si="585"/>
        <v>0</v>
      </c>
      <c r="W2008" s="321">
        <v>0</v>
      </c>
      <c r="X2008" s="104">
        <f t="shared" si="586"/>
        <v>0</v>
      </c>
      <c r="Y2008" s="321">
        <v>0</v>
      </c>
      <c r="Z2008" s="104">
        <f t="shared" si="587"/>
        <v>0</v>
      </c>
      <c r="AA2008" s="321">
        <v>0</v>
      </c>
      <c r="AB2008" s="104">
        <f t="shared" si="588"/>
        <v>0</v>
      </c>
      <c r="AC2008" s="99">
        <f t="shared" si="575"/>
        <v>0</v>
      </c>
      <c r="AD2008" s="104">
        <f t="shared" si="577"/>
        <v>0</v>
      </c>
    </row>
    <row r="2009" spans="1:30" x14ac:dyDescent="0.2">
      <c r="A2009" s="101">
        <v>40723</v>
      </c>
      <c r="B2009" s="320" t="s">
        <v>82</v>
      </c>
      <c r="C2009" s="321">
        <v>0</v>
      </c>
      <c r="D2009" s="104">
        <f t="shared" si="589"/>
        <v>0</v>
      </c>
      <c r="E2009" s="321">
        <v>0</v>
      </c>
      <c r="F2009" s="104">
        <f t="shared" si="590"/>
        <v>0</v>
      </c>
      <c r="G2009" s="321">
        <v>0</v>
      </c>
      <c r="H2009" s="104">
        <f t="shared" si="578"/>
        <v>0</v>
      </c>
      <c r="I2009" s="321">
        <v>0</v>
      </c>
      <c r="J2009" s="104">
        <f t="shared" si="579"/>
        <v>0</v>
      </c>
      <c r="K2009" s="321">
        <v>0</v>
      </c>
      <c r="L2009" s="104">
        <f t="shared" si="580"/>
        <v>0</v>
      </c>
      <c r="M2009" s="321">
        <v>0</v>
      </c>
      <c r="N2009" s="104">
        <f t="shared" si="581"/>
        <v>0</v>
      </c>
      <c r="O2009" s="321">
        <v>0</v>
      </c>
      <c r="P2009" s="104">
        <f t="shared" si="582"/>
        <v>0</v>
      </c>
      <c r="Q2009" s="321">
        <v>0</v>
      </c>
      <c r="R2009" s="104">
        <f t="shared" si="583"/>
        <v>0</v>
      </c>
      <c r="S2009" s="321">
        <v>0</v>
      </c>
      <c r="T2009" s="104">
        <f t="shared" si="584"/>
        <v>0</v>
      </c>
      <c r="U2009" s="321">
        <v>0</v>
      </c>
      <c r="V2009" s="104">
        <f t="shared" si="585"/>
        <v>0</v>
      </c>
      <c r="W2009" s="321">
        <v>0</v>
      </c>
      <c r="X2009" s="104">
        <f t="shared" si="586"/>
        <v>0</v>
      </c>
      <c r="Y2009" s="321">
        <v>0.83099999999999996</v>
      </c>
      <c r="Z2009" s="104">
        <f t="shared" si="587"/>
        <v>2.5502453575407165</v>
      </c>
      <c r="AA2009" s="321">
        <v>0</v>
      </c>
      <c r="AB2009" s="104">
        <f t="shared" si="588"/>
        <v>0</v>
      </c>
      <c r="AC2009" s="99">
        <f t="shared" si="575"/>
        <v>0.83099999999999996</v>
      </c>
      <c r="AD2009" s="104">
        <f t="shared" si="577"/>
        <v>2.5502453575407165</v>
      </c>
    </row>
    <row r="2010" spans="1:30" x14ac:dyDescent="0.2">
      <c r="A2010" s="101">
        <v>40724</v>
      </c>
      <c r="B2010" s="320" t="s">
        <v>83</v>
      </c>
      <c r="C2010" s="321">
        <v>0</v>
      </c>
      <c r="D2010" s="104">
        <f t="shared" si="589"/>
        <v>0</v>
      </c>
      <c r="E2010" s="321">
        <v>0</v>
      </c>
      <c r="F2010" s="104">
        <f t="shared" si="590"/>
        <v>0</v>
      </c>
      <c r="G2010" s="321">
        <v>0</v>
      </c>
      <c r="H2010" s="104">
        <f t="shared" si="578"/>
        <v>0</v>
      </c>
      <c r="I2010" s="321">
        <v>0</v>
      </c>
      <c r="J2010" s="104">
        <f t="shared" si="579"/>
        <v>0</v>
      </c>
      <c r="K2010" s="321">
        <v>0</v>
      </c>
      <c r="L2010" s="104">
        <f t="shared" si="580"/>
        <v>0</v>
      </c>
      <c r="M2010" s="321">
        <v>0</v>
      </c>
      <c r="N2010" s="104">
        <f t="shared" si="581"/>
        <v>0</v>
      </c>
      <c r="O2010" s="321">
        <v>0</v>
      </c>
      <c r="P2010" s="104">
        <f t="shared" si="582"/>
        <v>0</v>
      </c>
      <c r="Q2010" s="321">
        <v>0</v>
      </c>
      <c r="R2010" s="104">
        <f t="shared" si="583"/>
        <v>0</v>
      </c>
      <c r="S2010" s="321">
        <v>0</v>
      </c>
      <c r="T2010" s="104">
        <f t="shared" si="584"/>
        <v>0</v>
      </c>
      <c r="U2010" s="321">
        <v>8.0000000000000002E-3</v>
      </c>
      <c r="V2010" s="104">
        <f t="shared" si="585"/>
        <v>2.4551098508213878E-2</v>
      </c>
      <c r="W2010" s="321">
        <v>3.1E-2</v>
      </c>
      <c r="X2010" s="104">
        <f t="shared" si="586"/>
        <v>9.5135506719328772E-2</v>
      </c>
      <c r="Y2010" s="321">
        <v>3.3000000000000002E-2</v>
      </c>
      <c r="Z2010" s="104">
        <f t="shared" si="587"/>
        <v>0.10127328134638225</v>
      </c>
      <c r="AA2010" s="321">
        <v>0</v>
      </c>
      <c r="AB2010" s="104">
        <f t="shared" si="588"/>
        <v>0</v>
      </c>
      <c r="AC2010" s="99">
        <f t="shared" si="575"/>
        <v>7.2000000000000008E-2</v>
      </c>
      <c r="AD2010" s="104">
        <f t="shared" si="577"/>
        <v>0.22095988657392493</v>
      </c>
    </row>
    <row r="2011" spans="1:30" x14ac:dyDescent="0.2">
      <c r="A2011" s="101">
        <v>40725</v>
      </c>
      <c r="B2011" s="322" t="s">
        <v>239</v>
      </c>
      <c r="C2011" s="321">
        <v>0</v>
      </c>
      <c r="D2011" s="104">
        <f t="shared" si="589"/>
        <v>0</v>
      </c>
      <c r="E2011" s="321">
        <v>0</v>
      </c>
      <c r="F2011" s="104">
        <f t="shared" si="590"/>
        <v>0</v>
      </c>
      <c r="G2011" s="321">
        <v>0</v>
      </c>
      <c r="H2011" s="104">
        <f t="shared" si="578"/>
        <v>0</v>
      </c>
      <c r="I2011" s="321">
        <v>0</v>
      </c>
      <c r="J2011" s="104">
        <f t="shared" si="579"/>
        <v>0</v>
      </c>
      <c r="K2011" s="321">
        <v>0</v>
      </c>
      <c r="L2011" s="104">
        <f t="shared" si="580"/>
        <v>0</v>
      </c>
      <c r="M2011" s="321">
        <v>0</v>
      </c>
      <c r="N2011" s="104">
        <f t="shared" si="581"/>
        <v>0</v>
      </c>
      <c r="O2011" s="321">
        <v>0</v>
      </c>
      <c r="P2011" s="104">
        <f t="shared" si="582"/>
        <v>0</v>
      </c>
      <c r="Q2011" s="321">
        <v>0</v>
      </c>
      <c r="R2011" s="104">
        <f t="shared" si="583"/>
        <v>0</v>
      </c>
      <c r="S2011" s="321">
        <v>0</v>
      </c>
      <c r="T2011" s="104">
        <f t="shared" si="584"/>
        <v>0</v>
      </c>
      <c r="U2011" s="321">
        <v>0</v>
      </c>
      <c r="V2011" s="104">
        <f t="shared" si="585"/>
        <v>0</v>
      </c>
      <c r="W2011" s="321">
        <v>0</v>
      </c>
      <c r="X2011" s="104">
        <f t="shared" si="586"/>
        <v>0</v>
      </c>
      <c r="Y2011" s="321">
        <v>0.503</v>
      </c>
      <c r="Z2011" s="104">
        <f t="shared" si="587"/>
        <v>1.5436503187039474</v>
      </c>
      <c r="AA2011" s="321">
        <v>0</v>
      </c>
      <c r="AB2011" s="104">
        <f t="shared" si="588"/>
        <v>0</v>
      </c>
      <c r="AC2011" s="99">
        <f t="shared" si="575"/>
        <v>0.503</v>
      </c>
      <c r="AD2011" s="104">
        <f t="shared" si="577"/>
        <v>1.5436503187039474</v>
      </c>
    </row>
    <row r="2012" spans="1:30" x14ac:dyDescent="0.2">
      <c r="A2012" s="101">
        <v>40726</v>
      </c>
      <c r="B2012" s="322" t="s">
        <v>240</v>
      </c>
      <c r="C2012" s="321">
        <v>0</v>
      </c>
      <c r="D2012" s="104">
        <f t="shared" si="589"/>
        <v>0</v>
      </c>
      <c r="E2012" s="321">
        <v>0</v>
      </c>
      <c r="F2012" s="104">
        <f t="shared" si="590"/>
        <v>0</v>
      </c>
      <c r="G2012" s="321">
        <v>0</v>
      </c>
      <c r="H2012" s="104">
        <f t="shared" si="578"/>
        <v>0</v>
      </c>
      <c r="I2012" s="321">
        <v>0</v>
      </c>
      <c r="J2012" s="104">
        <f t="shared" si="579"/>
        <v>0</v>
      </c>
      <c r="K2012" s="321">
        <v>0</v>
      </c>
      <c r="L2012" s="104">
        <f t="shared" si="580"/>
        <v>0</v>
      </c>
      <c r="M2012" s="321">
        <v>0</v>
      </c>
      <c r="N2012" s="104">
        <f t="shared" si="581"/>
        <v>0</v>
      </c>
      <c r="O2012" s="321">
        <v>0</v>
      </c>
      <c r="P2012" s="104">
        <f t="shared" si="582"/>
        <v>0</v>
      </c>
      <c r="Q2012" s="321">
        <v>0</v>
      </c>
      <c r="R2012" s="104">
        <f t="shared" si="583"/>
        <v>0</v>
      </c>
      <c r="S2012" s="321">
        <v>0</v>
      </c>
      <c r="T2012" s="104">
        <f t="shared" si="584"/>
        <v>0</v>
      </c>
      <c r="U2012" s="321">
        <v>0</v>
      </c>
      <c r="V2012" s="104">
        <f t="shared" si="585"/>
        <v>0</v>
      </c>
      <c r="W2012" s="321">
        <v>0</v>
      </c>
      <c r="X2012" s="104">
        <f t="shared" si="586"/>
        <v>0</v>
      </c>
      <c r="Y2012" s="321">
        <v>1.2150000000000001</v>
      </c>
      <c r="Z2012" s="104">
        <f t="shared" si="587"/>
        <v>3.7286980859349828</v>
      </c>
      <c r="AA2012" s="321">
        <v>0</v>
      </c>
      <c r="AB2012" s="104">
        <f t="shared" si="588"/>
        <v>0</v>
      </c>
      <c r="AC2012" s="99">
        <f t="shared" si="575"/>
        <v>1.2150000000000001</v>
      </c>
      <c r="AD2012" s="104">
        <f t="shared" si="577"/>
        <v>3.7286980859349828</v>
      </c>
    </row>
    <row r="2013" spans="1:30" x14ac:dyDescent="0.2">
      <c r="A2013" s="101">
        <v>40727</v>
      </c>
      <c r="B2013" s="322" t="s">
        <v>241</v>
      </c>
      <c r="C2013" s="321">
        <v>0</v>
      </c>
      <c r="D2013" s="104">
        <f t="shared" si="589"/>
        <v>0</v>
      </c>
      <c r="E2013" s="321">
        <v>0</v>
      </c>
      <c r="F2013" s="104">
        <f t="shared" si="590"/>
        <v>0</v>
      </c>
      <c r="G2013" s="321">
        <v>0</v>
      </c>
      <c r="H2013" s="104">
        <f t="shared" si="578"/>
        <v>0</v>
      </c>
      <c r="I2013" s="321">
        <v>0</v>
      </c>
      <c r="J2013" s="104">
        <f t="shared" si="579"/>
        <v>0</v>
      </c>
      <c r="K2013" s="321">
        <v>0</v>
      </c>
      <c r="L2013" s="104">
        <f t="shared" si="580"/>
        <v>0</v>
      </c>
      <c r="M2013" s="321">
        <v>0</v>
      </c>
      <c r="N2013" s="104">
        <f t="shared" si="581"/>
        <v>0</v>
      </c>
      <c r="O2013" s="321">
        <v>0</v>
      </c>
      <c r="P2013" s="104">
        <f t="shared" si="582"/>
        <v>0</v>
      </c>
      <c r="Q2013" s="321">
        <v>0</v>
      </c>
      <c r="R2013" s="104">
        <f t="shared" si="583"/>
        <v>0</v>
      </c>
      <c r="S2013" s="321">
        <v>0</v>
      </c>
      <c r="T2013" s="104">
        <f t="shared" si="584"/>
        <v>0</v>
      </c>
      <c r="U2013" s="321">
        <v>0</v>
      </c>
      <c r="V2013" s="104">
        <f t="shared" si="585"/>
        <v>0</v>
      </c>
      <c r="W2013" s="321">
        <v>0</v>
      </c>
      <c r="X2013" s="104">
        <f t="shared" si="586"/>
        <v>0</v>
      </c>
      <c r="Y2013" s="321">
        <v>1.0109999999999999</v>
      </c>
      <c r="Z2013" s="104">
        <f t="shared" si="587"/>
        <v>3.1026450739755282</v>
      </c>
      <c r="AA2013" s="321">
        <v>0</v>
      </c>
      <c r="AB2013" s="104">
        <f t="shared" si="588"/>
        <v>0</v>
      </c>
      <c r="AC2013" s="99">
        <f t="shared" si="575"/>
        <v>1.0109999999999999</v>
      </c>
      <c r="AD2013" s="104">
        <f t="shared" si="577"/>
        <v>3.1026450739755282</v>
      </c>
    </row>
    <row r="2014" spans="1:30" x14ac:dyDescent="0.2">
      <c r="A2014" s="101">
        <v>40728</v>
      </c>
      <c r="B2014" s="322" t="s">
        <v>242</v>
      </c>
      <c r="C2014" s="321">
        <v>0</v>
      </c>
      <c r="D2014" s="104">
        <f t="shared" si="589"/>
        <v>0</v>
      </c>
      <c r="E2014" s="321">
        <v>0</v>
      </c>
      <c r="F2014" s="104">
        <f t="shared" si="590"/>
        <v>0</v>
      </c>
      <c r="G2014" s="321">
        <v>0</v>
      </c>
      <c r="H2014" s="104">
        <f t="shared" si="578"/>
        <v>0</v>
      </c>
      <c r="I2014" s="321">
        <v>0</v>
      </c>
      <c r="J2014" s="104">
        <f t="shared" si="579"/>
        <v>0</v>
      </c>
      <c r="K2014" s="321">
        <v>0</v>
      </c>
      <c r="L2014" s="104">
        <f t="shared" si="580"/>
        <v>0</v>
      </c>
      <c r="M2014" s="321">
        <v>0</v>
      </c>
      <c r="N2014" s="104">
        <f t="shared" si="581"/>
        <v>0</v>
      </c>
      <c r="O2014" s="321">
        <v>0</v>
      </c>
      <c r="P2014" s="104">
        <f t="shared" si="582"/>
        <v>0</v>
      </c>
      <c r="Q2014" s="321">
        <v>0</v>
      </c>
      <c r="R2014" s="104">
        <f t="shared" si="583"/>
        <v>0</v>
      </c>
      <c r="S2014" s="321">
        <v>0</v>
      </c>
      <c r="T2014" s="104">
        <f t="shared" si="584"/>
        <v>0</v>
      </c>
      <c r="U2014" s="321">
        <v>0</v>
      </c>
      <c r="V2014" s="104">
        <f t="shared" si="585"/>
        <v>0</v>
      </c>
      <c r="W2014" s="321">
        <v>0</v>
      </c>
      <c r="X2014" s="104">
        <f t="shared" si="586"/>
        <v>0</v>
      </c>
      <c r="Y2014" s="321">
        <v>0</v>
      </c>
      <c r="Z2014" s="104">
        <f t="shared" si="587"/>
        <v>0</v>
      </c>
      <c r="AA2014" s="321">
        <v>0</v>
      </c>
      <c r="AB2014" s="104">
        <f t="shared" si="588"/>
        <v>0</v>
      </c>
      <c r="AC2014" s="99">
        <f t="shared" si="575"/>
        <v>0</v>
      </c>
      <c r="AD2014" s="104">
        <f t="shared" si="577"/>
        <v>0</v>
      </c>
    </row>
    <row r="2015" spans="1:30" x14ac:dyDescent="0.2">
      <c r="A2015" s="101">
        <v>40729</v>
      </c>
      <c r="B2015" s="322" t="s">
        <v>243</v>
      </c>
      <c r="C2015" s="321">
        <v>0</v>
      </c>
      <c r="D2015" s="104">
        <f t="shared" si="589"/>
        <v>0</v>
      </c>
      <c r="E2015" s="321">
        <v>0</v>
      </c>
      <c r="F2015" s="104">
        <f t="shared" si="590"/>
        <v>0</v>
      </c>
      <c r="G2015" s="321">
        <v>0</v>
      </c>
      <c r="H2015" s="104">
        <f t="shared" si="578"/>
        <v>0</v>
      </c>
      <c r="I2015" s="321">
        <v>0</v>
      </c>
      <c r="J2015" s="104">
        <f t="shared" si="579"/>
        <v>0</v>
      </c>
      <c r="K2015" s="321">
        <v>0</v>
      </c>
      <c r="L2015" s="104">
        <f t="shared" si="580"/>
        <v>0</v>
      </c>
      <c r="M2015" s="321">
        <v>0</v>
      </c>
      <c r="N2015" s="104">
        <f t="shared" si="581"/>
        <v>0</v>
      </c>
      <c r="O2015" s="321">
        <v>0</v>
      </c>
      <c r="P2015" s="104">
        <f t="shared" si="582"/>
        <v>0</v>
      </c>
      <c r="Q2015" s="321">
        <v>0</v>
      </c>
      <c r="R2015" s="104">
        <f t="shared" si="583"/>
        <v>0</v>
      </c>
      <c r="S2015" s="321">
        <v>0</v>
      </c>
      <c r="T2015" s="104">
        <f t="shared" si="584"/>
        <v>0</v>
      </c>
      <c r="U2015" s="321">
        <v>0</v>
      </c>
      <c r="V2015" s="104">
        <f t="shared" si="585"/>
        <v>0</v>
      </c>
      <c r="W2015" s="321">
        <v>0</v>
      </c>
      <c r="X2015" s="104">
        <f t="shared" si="586"/>
        <v>0</v>
      </c>
      <c r="Y2015" s="321">
        <v>0</v>
      </c>
      <c r="Z2015" s="104">
        <f t="shared" si="587"/>
        <v>0</v>
      </c>
      <c r="AA2015" s="321">
        <v>0</v>
      </c>
      <c r="AB2015" s="104">
        <f t="shared" si="588"/>
        <v>0</v>
      </c>
      <c r="AC2015" s="99">
        <f t="shared" si="575"/>
        <v>0</v>
      </c>
      <c r="AD2015" s="104">
        <f t="shared" si="577"/>
        <v>0</v>
      </c>
    </row>
    <row r="2016" spans="1:30" x14ac:dyDescent="0.2">
      <c r="A2016" s="101">
        <v>40730</v>
      </c>
      <c r="B2016" s="322" t="s">
        <v>244</v>
      </c>
      <c r="C2016" s="321">
        <v>0</v>
      </c>
      <c r="D2016" s="104">
        <f t="shared" si="589"/>
        <v>0</v>
      </c>
      <c r="E2016" s="321">
        <v>0</v>
      </c>
      <c r="F2016" s="104">
        <f t="shared" si="590"/>
        <v>0</v>
      </c>
      <c r="G2016" s="321">
        <v>0</v>
      </c>
      <c r="H2016" s="104">
        <f t="shared" si="578"/>
        <v>0</v>
      </c>
      <c r="I2016" s="321">
        <v>0</v>
      </c>
      <c r="J2016" s="104">
        <f t="shared" si="579"/>
        <v>0</v>
      </c>
      <c r="K2016" s="321">
        <v>0</v>
      </c>
      <c r="L2016" s="104">
        <f t="shared" si="580"/>
        <v>0</v>
      </c>
      <c r="M2016" s="321">
        <v>0</v>
      </c>
      <c r="N2016" s="104">
        <f t="shared" si="581"/>
        <v>0</v>
      </c>
      <c r="O2016" s="321">
        <v>0</v>
      </c>
      <c r="P2016" s="104">
        <f t="shared" si="582"/>
        <v>0</v>
      </c>
      <c r="Q2016" s="321">
        <v>0</v>
      </c>
      <c r="R2016" s="104">
        <f t="shared" si="583"/>
        <v>0</v>
      </c>
      <c r="S2016" s="321">
        <v>0</v>
      </c>
      <c r="T2016" s="104">
        <f t="shared" si="584"/>
        <v>0</v>
      </c>
      <c r="U2016" s="321">
        <v>0</v>
      </c>
      <c r="V2016" s="104">
        <f t="shared" si="585"/>
        <v>0</v>
      </c>
      <c r="W2016" s="321">
        <v>0</v>
      </c>
      <c r="X2016" s="104">
        <f t="shared" si="586"/>
        <v>0</v>
      </c>
      <c r="Y2016" s="321">
        <v>0</v>
      </c>
      <c r="Z2016" s="104">
        <f t="shared" si="587"/>
        <v>0</v>
      </c>
      <c r="AA2016" s="321">
        <v>0</v>
      </c>
      <c r="AB2016" s="104">
        <f t="shared" si="588"/>
        <v>0</v>
      </c>
      <c r="AC2016" s="99">
        <f t="shared" si="575"/>
        <v>0</v>
      </c>
      <c r="AD2016" s="104">
        <f t="shared" si="577"/>
        <v>0</v>
      </c>
    </row>
    <row r="2017" spans="1:30" x14ac:dyDescent="0.2">
      <c r="A2017" s="101">
        <v>40731</v>
      </c>
      <c r="B2017" s="322" t="s">
        <v>245</v>
      </c>
      <c r="C2017" s="321">
        <v>0</v>
      </c>
      <c r="D2017" s="104">
        <f t="shared" si="589"/>
        <v>0</v>
      </c>
      <c r="E2017" s="321">
        <v>0</v>
      </c>
      <c r="F2017" s="104">
        <f t="shared" si="590"/>
        <v>0</v>
      </c>
      <c r="G2017" s="321">
        <v>0</v>
      </c>
      <c r="H2017" s="104">
        <f t="shared" si="578"/>
        <v>0</v>
      </c>
      <c r="I2017" s="321">
        <v>0</v>
      </c>
      <c r="J2017" s="104">
        <f t="shared" si="579"/>
        <v>0</v>
      </c>
      <c r="K2017" s="321">
        <v>0</v>
      </c>
      <c r="L2017" s="104">
        <f t="shared" si="580"/>
        <v>0</v>
      </c>
      <c r="M2017" s="321">
        <v>0</v>
      </c>
      <c r="N2017" s="104">
        <f t="shared" si="581"/>
        <v>0</v>
      </c>
      <c r="O2017" s="321">
        <v>0</v>
      </c>
      <c r="P2017" s="104">
        <f t="shared" si="582"/>
        <v>0</v>
      </c>
      <c r="Q2017" s="321">
        <v>0</v>
      </c>
      <c r="R2017" s="104">
        <f t="shared" si="583"/>
        <v>0</v>
      </c>
      <c r="S2017" s="321">
        <v>0</v>
      </c>
      <c r="T2017" s="104">
        <f t="shared" si="584"/>
        <v>0</v>
      </c>
      <c r="U2017" s="321">
        <v>0</v>
      </c>
      <c r="V2017" s="104">
        <f t="shared" si="585"/>
        <v>0</v>
      </c>
      <c r="W2017" s="321">
        <v>0</v>
      </c>
      <c r="X2017" s="104">
        <f t="shared" si="586"/>
        <v>0</v>
      </c>
      <c r="Y2017" s="321">
        <v>0.76400000000000001</v>
      </c>
      <c r="Z2017" s="104">
        <f t="shared" si="587"/>
        <v>2.3446299075344252</v>
      </c>
      <c r="AA2017" s="321">
        <v>0</v>
      </c>
      <c r="AB2017" s="104">
        <f t="shared" si="588"/>
        <v>0</v>
      </c>
      <c r="AC2017" s="99">
        <f t="shared" si="575"/>
        <v>0.76400000000000001</v>
      </c>
      <c r="AD2017" s="104">
        <f t="shared" si="577"/>
        <v>2.3446299075344252</v>
      </c>
    </row>
    <row r="2018" spans="1:30" x14ac:dyDescent="0.2">
      <c r="A2018" s="101">
        <v>40732</v>
      </c>
      <c r="B2018" s="322" t="s">
        <v>246</v>
      </c>
      <c r="C2018" s="321">
        <v>0</v>
      </c>
      <c r="D2018" s="104">
        <f t="shared" si="589"/>
        <v>0</v>
      </c>
      <c r="E2018" s="321">
        <v>0</v>
      </c>
      <c r="F2018" s="104">
        <f t="shared" si="590"/>
        <v>0</v>
      </c>
      <c r="G2018" s="321">
        <v>0</v>
      </c>
      <c r="H2018" s="104">
        <f t="shared" si="578"/>
        <v>0</v>
      </c>
      <c r="I2018" s="321">
        <v>0</v>
      </c>
      <c r="J2018" s="104">
        <f t="shared" si="579"/>
        <v>0</v>
      </c>
      <c r="K2018" s="321">
        <v>0</v>
      </c>
      <c r="L2018" s="104">
        <f t="shared" si="580"/>
        <v>0</v>
      </c>
      <c r="M2018" s="321">
        <v>0</v>
      </c>
      <c r="N2018" s="104">
        <f t="shared" si="581"/>
        <v>0</v>
      </c>
      <c r="O2018" s="321">
        <v>0</v>
      </c>
      <c r="P2018" s="104">
        <f t="shared" si="582"/>
        <v>0</v>
      </c>
      <c r="Q2018" s="321">
        <v>0</v>
      </c>
      <c r="R2018" s="104">
        <f t="shared" si="583"/>
        <v>0</v>
      </c>
      <c r="S2018" s="321">
        <v>0</v>
      </c>
      <c r="T2018" s="104">
        <f t="shared" si="584"/>
        <v>0</v>
      </c>
      <c r="U2018" s="321">
        <v>0</v>
      </c>
      <c r="V2018" s="104">
        <f t="shared" si="585"/>
        <v>0</v>
      </c>
      <c r="W2018" s="321">
        <v>0</v>
      </c>
      <c r="X2018" s="104">
        <f t="shared" si="586"/>
        <v>0</v>
      </c>
      <c r="Y2018" s="321">
        <v>1.212</v>
      </c>
      <c r="Z2018" s="104">
        <f t="shared" si="587"/>
        <v>3.7194914239944024</v>
      </c>
      <c r="AA2018" s="321">
        <v>0</v>
      </c>
      <c r="AB2018" s="104">
        <f t="shared" si="588"/>
        <v>0</v>
      </c>
      <c r="AC2018" s="99">
        <f t="shared" si="575"/>
        <v>1.212</v>
      </c>
      <c r="AD2018" s="104">
        <f t="shared" si="577"/>
        <v>3.7194914239944024</v>
      </c>
    </row>
    <row r="2019" spans="1:30" x14ac:dyDescent="0.2">
      <c r="A2019" s="101">
        <v>40733</v>
      </c>
      <c r="B2019" s="322" t="s">
        <v>247</v>
      </c>
      <c r="C2019" s="321">
        <v>0</v>
      </c>
      <c r="D2019" s="104">
        <f t="shared" si="589"/>
        <v>0</v>
      </c>
      <c r="E2019" s="321">
        <v>0</v>
      </c>
      <c r="F2019" s="104">
        <f t="shared" si="590"/>
        <v>0</v>
      </c>
      <c r="G2019" s="321">
        <v>0</v>
      </c>
      <c r="H2019" s="104">
        <f t="shared" si="578"/>
        <v>0</v>
      </c>
      <c r="I2019" s="321">
        <v>0</v>
      </c>
      <c r="J2019" s="104">
        <f t="shared" si="579"/>
        <v>0</v>
      </c>
      <c r="K2019" s="321">
        <v>0</v>
      </c>
      <c r="L2019" s="104">
        <f t="shared" si="580"/>
        <v>0</v>
      </c>
      <c r="M2019" s="321">
        <v>0</v>
      </c>
      <c r="N2019" s="104">
        <f t="shared" si="581"/>
        <v>0</v>
      </c>
      <c r="O2019" s="321">
        <v>0</v>
      </c>
      <c r="P2019" s="104">
        <f t="shared" si="582"/>
        <v>0</v>
      </c>
      <c r="Q2019" s="321">
        <v>0</v>
      </c>
      <c r="R2019" s="104">
        <f t="shared" si="583"/>
        <v>0</v>
      </c>
      <c r="S2019" s="321">
        <v>0</v>
      </c>
      <c r="T2019" s="104">
        <f t="shared" si="584"/>
        <v>0</v>
      </c>
      <c r="U2019" s="321">
        <v>0</v>
      </c>
      <c r="V2019" s="104">
        <f t="shared" si="585"/>
        <v>0</v>
      </c>
      <c r="W2019" s="321">
        <v>0</v>
      </c>
      <c r="X2019" s="104">
        <f t="shared" si="586"/>
        <v>0</v>
      </c>
      <c r="Y2019" s="321">
        <v>1.206</v>
      </c>
      <c r="Z2019" s="104">
        <f t="shared" si="587"/>
        <v>3.701078100113242</v>
      </c>
      <c r="AA2019" s="321">
        <v>0</v>
      </c>
      <c r="AB2019" s="104">
        <f t="shared" si="588"/>
        <v>0</v>
      </c>
      <c r="AC2019" s="99">
        <f t="shared" si="575"/>
        <v>1.206</v>
      </c>
      <c r="AD2019" s="104">
        <f t="shared" si="577"/>
        <v>3.701078100113242</v>
      </c>
    </row>
    <row r="2020" spans="1:30" x14ac:dyDescent="0.2">
      <c r="A2020" s="101">
        <v>40734</v>
      </c>
      <c r="B2020" s="322" t="s">
        <v>248</v>
      </c>
      <c r="C2020" s="321">
        <v>0</v>
      </c>
      <c r="D2020" s="104">
        <f t="shared" si="589"/>
        <v>0</v>
      </c>
      <c r="E2020" s="321">
        <v>0</v>
      </c>
      <c r="F2020" s="104">
        <f t="shared" si="590"/>
        <v>0</v>
      </c>
      <c r="G2020" s="321">
        <v>0</v>
      </c>
      <c r="H2020" s="104">
        <f t="shared" si="578"/>
        <v>0</v>
      </c>
      <c r="I2020" s="321">
        <v>0</v>
      </c>
      <c r="J2020" s="104">
        <f t="shared" si="579"/>
        <v>0</v>
      </c>
      <c r="K2020" s="321">
        <v>0</v>
      </c>
      <c r="L2020" s="104">
        <f t="shared" si="580"/>
        <v>0</v>
      </c>
      <c r="M2020" s="321">
        <v>0</v>
      </c>
      <c r="N2020" s="104">
        <f t="shared" si="581"/>
        <v>0</v>
      </c>
      <c r="O2020" s="321">
        <v>0</v>
      </c>
      <c r="P2020" s="104">
        <f t="shared" si="582"/>
        <v>0</v>
      </c>
      <c r="Q2020" s="321">
        <v>0</v>
      </c>
      <c r="R2020" s="104">
        <f t="shared" si="583"/>
        <v>0</v>
      </c>
      <c r="S2020" s="321">
        <v>0</v>
      </c>
      <c r="T2020" s="104">
        <f t="shared" si="584"/>
        <v>0</v>
      </c>
      <c r="U2020" s="321">
        <v>0</v>
      </c>
      <c r="V2020" s="104">
        <f t="shared" si="585"/>
        <v>0</v>
      </c>
      <c r="W2020" s="321">
        <v>0</v>
      </c>
      <c r="X2020" s="104">
        <f t="shared" si="586"/>
        <v>0</v>
      </c>
      <c r="Y2020" s="321">
        <v>0.93</v>
      </c>
      <c r="Z2020" s="104">
        <f t="shared" si="587"/>
        <v>2.8540652015798633</v>
      </c>
      <c r="AA2020" s="321">
        <v>0</v>
      </c>
      <c r="AB2020" s="104">
        <f t="shared" si="588"/>
        <v>0</v>
      </c>
      <c r="AC2020" s="99">
        <f t="shared" si="575"/>
        <v>0.93</v>
      </c>
      <c r="AD2020" s="104">
        <f t="shared" si="577"/>
        <v>2.8540652015798633</v>
      </c>
    </row>
    <row r="2021" spans="1:30" x14ac:dyDescent="0.2">
      <c r="A2021" s="101">
        <v>40735</v>
      </c>
      <c r="B2021" s="322" t="s">
        <v>249</v>
      </c>
      <c r="C2021" s="321">
        <v>0</v>
      </c>
      <c r="D2021" s="104">
        <f t="shared" si="589"/>
        <v>0</v>
      </c>
      <c r="E2021" s="321">
        <v>0</v>
      </c>
      <c r="F2021" s="104">
        <f t="shared" si="590"/>
        <v>0</v>
      </c>
      <c r="G2021" s="321">
        <v>0</v>
      </c>
      <c r="H2021" s="104">
        <f t="shared" si="578"/>
        <v>0</v>
      </c>
      <c r="I2021" s="321">
        <v>0</v>
      </c>
      <c r="J2021" s="104">
        <f t="shared" si="579"/>
        <v>0</v>
      </c>
      <c r="K2021" s="321">
        <v>0</v>
      </c>
      <c r="L2021" s="104">
        <f t="shared" si="580"/>
        <v>0</v>
      </c>
      <c r="M2021" s="321">
        <v>0</v>
      </c>
      <c r="N2021" s="104">
        <f t="shared" si="581"/>
        <v>0</v>
      </c>
      <c r="O2021" s="321">
        <v>0</v>
      </c>
      <c r="P2021" s="104">
        <f t="shared" si="582"/>
        <v>0</v>
      </c>
      <c r="Q2021" s="321">
        <v>0</v>
      </c>
      <c r="R2021" s="104">
        <f t="shared" si="583"/>
        <v>0</v>
      </c>
      <c r="S2021" s="321">
        <v>0</v>
      </c>
      <c r="T2021" s="104">
        <f t="shared" si="584"/>
        <v>0</v>
      </c>
      <c r="U2021" s="321">
        <v>0</v>
      </c>
      <c r="V2021" s="104">
        <f t="shared" si="585"/>
        <v>0</v>
      </c>
      <c r="W2021" s="321">
        <v>0</v>
      </c>
      <c r="X2021" s="104">
        <f t="shared" si="586"/>
        <v>0</v>
      </c>
      <c r="Y2021" s="321">
        <v>0</v>
      </c>
      <c r="Z2021" s="104">
        <f t="shared" si="587"/>
        <v>0</v>
      </c>
      <c r="AA2021" s="321">
        <v>0</v>
      </c>
      <c r="AB2021" s="104">
        <f t="shared" si="588"/>
        <v>0</v>
      </c>
      <c r="AC2021" s="99">
        <f t="shared" si="575"/>
        <v>0</v>
      </c>
      <c r="AD2021" s="104">
        <f t="shared" si="577"/>
        <v>0</v>
      </c>
    </row>
    <row r="2022" spans="1:30" x14ac:dyDescent="0.2">
      <c r="A2022" s="101">
        <v>40736</v>
      </c>
      <c r="B2022" s="322" t="s">
        <v>250</v>
      </c>
      <c r="C2022" s="321">
        <v>0</v>
      </c>
      <c r="D2022" s="104">
        <f t="shared" si="589"/>
        <v>0</v>
      </c>
      <c r="E2022" s="321">
        <v>0</v>
      </c>
      <c r="F2022" s="104">
        <f t="shared" si="590"/>
        <v>0</v>
      </c>
      <c r="G2022" s="321">
        <v>0</v>
      </c>
      <c r="H2022" s="104">
        <f t="shared" si="578"/>
        <v>0</v>
      </c>
      <c r="I2022" s="321">
        <v>0</v>
      </c>
      <c r="J2022" s="104">
        <f t="shared" si="579"/>
        <v>0</v>
      </c>
      <c r="K2022" s="321">
        <v>0</v>
      </c>
      <c r="L2022" s="104">
        <f t="shared" si="580"/>
        <v>0</v>
      </c>
      <c r="M2022" s="321">
        <v>0</v>
      </c>
      <c r="N2022" s="104">
        <f t="shared" si="581"/>
        <v>0</v>
      </c>
      <c r="O2022" s="321">
        <v>0</v>
      </c>
      <c r="P2022" s="104">
        <f t="shared" si="582"/>
        <v>0</v>
      </c>
      <c r="Q2022" s="321">
        <v>0</v>
      </c>
      <c r="R2022" s="104">
        <f t="shared" si="583"/>
        <v>0</v>
      </c>
      <c r="S2022" s="321">
        <v>0</v>
      </c>
      <c r="T2022" s="104">
        <f t="shared" si="584"/>
        <v>0</v>
      </c>
      <c r="U2022" s="321">
        <v>0</v>
      </c>
      <c r="V2022" s="104">
        <f t="shared" si="585"/>
        <v>0</v>
      </c>
      <c r="W2022" s="321">
        <v>0</v>
      </c>
      <c r="X2022" s="104">
        <f t="shared" si="586"/>
        <v>0</v>
      </c>
      <c r="Y2022" s="321">
        <v>0</v>
      </c>
      <c r="Z2022" s="104">
        <f t="shared" si="587"/>
        <v>0</v>
      </c>
      <c r="AA2022" s="321">
        <v>0</v>
      </c>
      <c r="AB2022" s="104">
        <f t="shared" si="588"/>
        <v>0</v>
      </c>
      <c r="AC2022" s="99">
        <f t="shared" ref="AC2022:AC2085" si="591">C2022+E2022+G2022+I2022+K2022+M2022+O2022+Q2022+S2022+U2022+W2022+Y2022+AA2022</f>
        <v>0</v>
      </c>
      <c r="AD2022" s="104">
        <f t="shared" si="577"/>
        <v>0</v>
      </c>
    </row>
    <row r="2023" spans="1:30" x14ac:dyDescent="0.2">
      <c r="A2023" s="101">
        <v>40737</v>
      </c>
      <c r="B2023" s="322" t="s">
        <v>251</v>
      </c>
      <c r="C2023" s="321">
        <v>0</v>
      </c>
      <c r="D2023" s="104">
        <f t="shared" si="589"/>
        <v>0</v>
      </c>
      <c r="E2023" s="321">
        <v>0</v>
      </c>
      <c r="F2023" s="104">
        <f t="shared" si="590"/>
        <v>0</v>
      </c>
      <c r="G2023" s="321">
        <v>0</v>
      </c>
      <c r="H2023" s="104">
        <f t="shared" si="578"/>
        <v>0</v>
      </c>
      <c r="I2023" s="321">
        <v>0</v>
      </c>
      <c r="J2023" s="104">
        <f t="shared" si="579"/>
        <v>0</v>
      </c>
      <c r="K2023" s="321">
        <v>0</v>
      </c>
      <c r="L2023" s="104">
        <f t="shared" si="580"/>
        <v>0</v>
      </c>
      <c r="M2023" s="321">
        <v>0</v>
      </c>
      <c r="N2023" s="104">
        <f t="shared" si="581"/>
        <v>0</v>
      </c>
      <c r="O2023" s="321">
        <v>0</v>
      </c>
      <c r="P2023" s="104">
        <f t="shared" si="582"/>
        <v>0</v>
      </c>
      <c r="Q2023" s="321">
        <v>0</v>
      </c>
      <c r="R2023" s="104">
        <f t="shared" si="583"/>
        <v>0</v>
      </c>
      <c r="S2023" s="321">
        <v>0</v>
      </c>
      <c r="T2023" s="104">
        <f t="shared" si="584"/>
        <v>0</v>
      </c>
      <c r="U2023" s="321">
        <v>0</v>
      </c>
      <c r="V2023" s="104">
        <f t="shared" si="585"/>
        <v>0</v>
      </c>
      <c r="W2023" s="321">
        <v>0</v>
      </c>
      <c r="X2023" s="104">
        <f t="shared" si="586"/>
        <v>0</v>
      </c>
      <c r="Y2023" s="321">
        <v>0</v>
      </c>
      <c r="Z2023" s="104">
        <f t="shared" si="587"/>
        <v>0</v>
      </c>
      <c r="AA2023" s="321">
        <v>0</v>
      </c>
      <c r="AB2023" s="104">
        <f t="shared" si="588"/>
        <v>0</v>
      </c>
      <c r="AC2023" s="99">
        <f t="shared" si="591"/>
        <v>0</v>
      </c>
      <c r="AD2023" s="104">
        <f t="shared" si="577"/>
        <v>0</v>
      </c>
    </row>
    <row r="2024" spans="1:30" x14ac:dyDescent="0.2">
      <c r="A2024" s="101">
        <v>40738</v>
      </c>
      <c r="B2024" s="322" t="s">
        <v>252</v>
      </c>
      <c r="C2024" s="321">
        <v>0</v>
      </c>
      <c r="D2024" s="104">
        <f t="shared" si="589"/>
        <v>0</v>
      </c>
      <c r="E2024" s="321">
        <v>0</v>
      </c>
      <c r="F2024" s="104">
        <f t="shared" si="590"/>
        <v>0</v>
      </c>
      <c r="G2024" s="321">
        <v>0</v>
      </c>
      <c r="H2024" s="104">
        <f t="shared" si="578"/>
        <v>0</v>
      </c>
      <c r="I2024" s="321">
        <v>0</v>
      </c>
      <c r="J2024" s="104">
        <f t="shared" si="579"/>
        <v>0</v>
      </c>
      <c r="K2024" s="321">
        <v>0</v>
      </c>
      <c r="L2024" s="104">
        <f t="shared" si="580"/>
        <v>0</v>
      </c>
      <c r="M2024" s="321">
        <v>0</v>
      </c>
      <c r="N2024" s="104">
        <f t="shared" si="581"/>
        <v>0</v>
      </c>
      <c r="O2024" s="321">
        <v>0</v>
      </c>
      <c r="P2024" s="104">
        <f t="shared" si="582"/>
        <v>0</v>
      </c>
      <c r="Q2024" s="321">
        <v>0</v>
      </c>
      <c r="R2024" s="104">
        <f t="shared" si="583"/>
        <v>0</v>
      </c>
      <c r="S2024" s="321">
        <v>0</v>
      </c>
      <c r="T2024" s="104">
        <f t="shared" si="584"/>
        <v>0</v>
      </c>
      <c r="U2024" s="321">
        <v>0</v>
      </c>
      <c r="V2024" s="104">
        <f t="shared" si="585"/>
        <v>0</v>
      </c>
      <c r="W2024" s="321">
        <v>0</v>
      </c>
      <c r="X2024" s="104">
        <f t="shared" si="586"/>
        <v>0</v>
      </c>
      <c r="Y2024" s="321">
        <v>0</v>
      </c>
      <c r="Z2024" s="104">
        <f t="shared" si="587"/>
        <v>0</v>
      </c>
      <c r="AA2024" s="321">
        <v>0</v>
      </c>
      <c r="AB2024" s="104">
        <f t="shared" si="588"/>
        <v>0</v>
      </c>
      <c r="AC2024" s="99">
        <f t="shared" si="591"/>
        <v>0</v>
      </c>
      <c r="AD2024" s="104">
        <f t="shared" si="577"/>
        <v>0</v>
      </c>
    </row>
    <row r="2025" spans="1:30" x14ac:dyDescent="0.2">
      <c r="A2025" s="101">
        <v>40739</v>
      </c>
      <c r="B2025" s="322" t="s">
        <v>253</v>
      </c>
      <c r="C2025" s="321">
        <v>0</v>
      </c>
      <c r="D2025" s="104">
        <f t="shared" si="589"/>
        <v>0</v>
      </c>
      <c r="E2025" s="321">
        <v>0</v>
      </c>
      <c r="F2025" s="104">
        <f t="shared" si="590"/>
        <v>0</v>
      </c>
      <c r="G2025" s="321">
        <v>0</v>
      </c>
      <c r="H2025" s="104">
        <f t="shared" si="578"/>
        <v>0</v>
      </c>
      <c r="I2025" s="321">
        <v>0</v>
      </c>
      <c r="J2025" s="104">
        <f t="shared" si="579"/>
        <v>0</v>
      </c>
      <c r="K2025" s="321">
        <v>7.1999999999999995E-2</v>
      </c>
      <c r="L2025" s="104">
        <f t="shared" si="580"/>
        <v>0.2209598865739249</v>
      </c>
      <c r="M2025" s="321">
        <v>0.65400000000000003</v>
      </c>
      <c r="N2025" s="104">
        <f t="shared" si="581"/>
        <v>2.0070523030464846</v>
      </c>
      <c r="O2025" s="321">
        <v>0</v>
      </c>
      <c r="P2025" s="104">
        <f t="shared" si="582"/>
        <v>0</v>
      </c>
      <c r="Q2025" s="321">
        <v>0.41299999999999998</v>
      </c>
      <c r="R2025" s="104">
        <f t="shared" si="583"/>
        <v>1.2674504604865413</v>
      </c>
      <c r="S2025" s="321">
        <v>0</v>
      </c>
      <c r="T2025" s="104">
        <f t="shared" si="584"/>
        <v>0</v>
      </c>
      <c r="U2025" s="321">
        <v>0.13600000000000001</v>
      </c>
      <c r="V2025" s="104">
        <f t="shared" si="585"/>
        <v>0.41736867463963589</v>
      </c>
      <c r="W2025" s="321">
        <v>0.439</v>
      </c>
      <c r="X2025" s="104">
        <f t="shared" si="586"/>
        <v>1.3472415306382366</v>
      </c>
      <c r="Y2025" s="321">
        <v>0.44700000000000001</v>
      </c>
      <c r="Z2025" s="104">
        <f t="shared" si="587"/>
        <v>1.3717926291464504</v>
      </c>
      <c r="AA2025" s="321">
        <v>0</v>
      </c>
      <c r="AB2025" s="104">
        <f t="shared" si="588"/>
        <v>0</v>
      </c>
      <c r="AC2025" s="99">
        <f t="shared" si="591"/>
        <v>2.161</v>
      </c>
      <c r="AD2025" s="104">
        <f t="shared" si="577"/>
        <v>6.6318654845312732</v>
      </c>
    </row>
    <row r="2026" spans="1:30" x14ac:dyDescent="0.2">
      <c r="A2026" s="101">
        <v>40740</v>
      </c>
      <c r="B2026" s="322" t="s">
        <v>254</v>
      </c>
      <c r="C2026" s="321">
        <v>0</v>
      </c>
      <c r="D2026" s="104">
        <f t="shared" si="589"/>
        <v>0</v>
      </c>
      <c r="E2026" s="321">
        <v>0</v>
      </c>
      <c r="F2026" s="104">
        <f t="shared" si="590"/>
        <v>0</v>
      </c>
      <c r="G2026" s="321">
        <v>0</v>
      </c>
      <c r="H2026" s="104">
        <f t="shared" si="578"/>
        <v>0</v>
      </c>
      <c r="I2026" s="321">
        <v>0</v>
      </c>
      <c r="J2026" s="104">
        <f t="shared" si="579"/>
        <v>0</v>
      </c>
      <c r="K2026" s="321">
        <v>0</v>
      </c>
      <c r="L2026" s="104">
        <f t="shared" si="580"/>
        <v>0</v>
      </c>
      <c r="M2026" s="321">
        <v>1.792</v>
      </c>
      <c r="N2026" s="104">
        <f t="shared" si="581"/>
        <v>5.4994460658399085</v>
      </c>
      <c r="O2026" s="321">
        <v>0</v>
      </c>
      <c r="P2026" s="104">
        <f t="shared" si="582"/>
        <v>0</v>
      </c>
      <c r="Q2026" s="321">
        <v>1.2909999999999999</v>
      </c>
      <c r="R2026" s="104">
        <f t="shared" si="583"/>
        <v>3.9619335217630143</v>
      </c>
      <c r="S2026" s="321">
        <v>0</v>
      </c>
      <c r="T2026" s="104">
        <f t="shared" si="584"/>
        <v>0</v>
      </c>
      <c r="U2026" s="321">
        <v>1.45</v>
      </c>
      <c r="V2026" s="104">
        <f t="shared" si="585"/>
        <v>4.4498866046137655</v>
      </c>
      <c r="W2026" s="321">
        <v>1.1539999999999999</v>
      </c>
      <c r="X2026" s="104">
        <f t="shared" si="586"/>
        <v>3.5414959598098519</v>
      </c>
      <c r="Y2026" s="321">
        <v>1.2010000000000001</v>
      </c>
      <c r="Z2026" s="104">
        <f t="shared" si="587"/>
        <v>3.6857336635456082</v>
      </c>
      <c r="AA2026" s="321">
        <v>0</v>
      </c>
      <c r="AB2026" s="104">
        <f t="shared" si="588"/>
        <v>0</v>
      </c>
      <c r="AC2026" s="99">
        <f t="shared" si="591"/>
        <v>6.8879999999999999</v>
      </c>
      <c r="AD2026" s="104">
        <f t="shared" si="577"/>
        <v>21.138495815572149</v>
      </c>
    </row>
    <row r="2027" spans="1:30" x14ac:dyDescent="0.2">
      <c r="A2027" s="101">
        <v>40741</v>
      </c>
      <c r="B2027" s="322" t="s">
        <v>255</v>
      </c>
      <c r="C2027" s="321">
        <v>8.3000000000000004E-2</v>
      </c>
      <c r="D2027" s="104">
        <f t="shared" si="589"/>
        <v>0.25471764702271898</v>
      </c>
      <c r="E2027" s="321">
        <v>0</v>
      </c>
      <c r="F2027" s="104">
        <f t="shared" si="590"/>
        <v>0</v>
      </c>
      <c r="G2027" s="321">
        <v>0</v>
      </c>
      <c r="H2027" s="104">
        <f t="shared" si="578"/>
        <v>0</v>
      </c>
      <c r="I2027" s="321">
        <v>0</v>
      </c>
      <c r="J2027" s="104">
        <f t="shared" si="579"/>
        <v>0</v>
      </c>
      <c r="K2027" s="321">
        <v>0</v>
      </c>
      <c r="L2027" s="104">
        <f t="shared" si="580"/>
        <v>0</v>
      </c>
      <c r="M2027" s="321">
        <v>1.7549999999999999</v>
      </c>
      <c r="N2027" s="104">
        <f t="shared" si="581"/>
        <v>5.385897235239419</v>
      </c>
      <c r="O2027" s="321">
        <v>0</v>
      </c>
      <c r="P2027" s="104">
        <f t="shared" si="582"/>
        <v>0</v>
      </c>
      <c r="Q2027" s="321">
        <v>1.3029999999999999</v>
      </c>
      <c r="R2027" s="104">
        <f t="shared" si="583"/>
        <v>3.9987601695253354</v>
      </c>
      <c r="S2027" s="321">
        <v>0</v>
      </c>
      <c r="T2027" s="104">
        <f t="shared" si="584"/>
        <v>0</v>
      </c>
      <c r="U2027" s="321">
        <v>1.4359999999999999</v>
      </c>
      <c r="V2027" s="104">
        <f t="shared" si="585"/>
        <v>4.4069221822243909</v>
      </c>
      <c r="W2027" s="321">
        <v>1.149</v>
      </c>
      <c r="X2027" s="104">
        <f t="shared" si="586"/>
        <v>3.526151523242218</v>
      </c>
      <c r="Y2027" s="321">
        <v>1.1950000000000001</v>
      </c>
      <c r="Z2027" s="104">
        <f t="shared" si="587"/>
        <v>3.6673203396644478</v>
      </c>
      <c r="AA2027" s="321">
        <v>0</v>
      </c>
      <c r="AB2027" s="104">
        <f t="shared" si="588"/>
        <v>0</v>
      </c>
      <c r="AC2027" s="99">
        <f t="shared" si="591"/>
        <v>6.9210000000000003</v>
      </c>
      <c r="AD2027" s="104">
        <f t="shared" si="577"/>
        <v>21.239769096918529</v>
      </c>
    </row>
    <row r="2028" spans="1:30" x14ac:dyDescent="0.2">
      <c r="A2028" s="101">
        <v>40742</v>
      </c>
      <c r="B2028" s="322" t="s">
        <v>256</v>
      </c>
      <c r="C2028" s="321">
        <v>0</v>
      </c>
      <c r="D2028" s="104">
        <f t="shared" si="589"/>
        <v>0</v>
      </c>
      <c r="E2028" s="321">
        <v>0</v>
      </c>
      <c r="F2028" s="104">
        <f t="shared" si="590"/>
        <v>0</v>
      </c>
      <c r="G2028" s="321">
        <v>0</v>
      </c>
      <c r="H2028" s="104">
        <f t="shared" si="578"/>
        <v>0</v>
      </c>
      <c r="I2028" s="321">
        <v>0</v>
      </c>
      <c r="J2028" s="104">
        <f t="shared" si="579"/>
        <v>0</v>
      </c>
      <c r="K2028" s="321">
        <v>0</v>
      </c>
      <c r="L2028" s="104">
        <f t="shared" si="580"/>
        <v>0</v>
      </c>
      <c r="M2028" s="321">
        <v>1.734</v>
      </c>
      <c r="N2028" s="104">
        <f t="shared" si="581"/>
        <v>5.321450601655358</v>
      </c>
      <c r="O2028" s="321">
        <v>0</v>
      </c>
      <c r="P2028" s="104">
        <f t="shared" si="582"/>
        <v>0</v>
      </c>
      <c r="Q2028" s="321">
        <v>1.2929999999999999</v>
      </c>
      <c r="R2028" s="104">
        <f t="shared" si="583"/>
        <v>3.9680712963900677</v>
      </c>
      <c r="S2028" s="321">
        <v>0</v>
      </c>
      <c r="T2028" s="104">
        <f t="shared" si="584"/>
        <v>0</v>
      </c>
      <c r="U2028" s="321">
        <v>1.4339999999999999</v>
      </c>
      <c r="V2028" s="104">
        <f t="shared" si="585"/>
        <v>4.400784407597337</v>
      </c>
      <c r="W2028" s="321">
        <v>1.1479999999999999</v>
      </c>
      <c r="X2028" s="104">
        <f t="shared" si="586"/>
        <v>3.5230826359286915</v>
      </c>
      <c r="Y2028" s="321">
        <v>1.19</v>
      </c>
      <c r="Z2028" s="104">
        <f t="shared" si="587"/>
        <v>3.651975903096814</v>
      </c>
      <c r="AA2028" s="321">
        <v>0</v>
      </c>
      <c r="AB2028" s="104">
        <f t="shared" si="588"/>
        <v>0</v>
      </c>
      <c r="AC2028" s="99">
        <f t="shared" si="591"/>
        <v>6.7989999999999995</v>
      </c>
      <c r="AD2028" s="104">
        <f t="shared" si="577"/>
        <v>20.865364844668267</v>
      </c>
    </row>
    <row r="2029" spans="1:30" x14ac:dyDescent="0.2">
      <c r="A2029" s="101">
        <v>40743</v>
      </c>
      <c r="B2029" s="322" t="s">
        <v>257</v>
      </c>
      <c r="C2029" s="321">
        <v>0</v>
      </c>
      <c r="D2029" s="104">
        <f t="shared" si="589"/>
        <v>0</v>
      </c>
      <c r="E2029" s="321">
        <v>0</v>
      </c>
      <c r="F2029" s="104">
        <f t="shared" si="590"/>
        <v>0</v>
      </c>
      <c r="G2029" s="321">
        <v>0</v>
      </c>
      <c r="H2029" s="104">
        <f t="shared" si="578"/>
        <v>0</v>
      </c>
      <c r="I2029" s="321">
        <v>0</v>
      </c>
      <c r="J2029" s="104">
        <f t="shared" si="579"/>
        <v>0</v>
      </c>
      <c r="K2029" s="321">
        <v>4.7E-2</v>
      </c>
      <c r="L2029" s="104">
        <f t="shared" si="580"/>
        <v>0.14423770373575653</v>
      </c>
      <c r="M2029" s="321">
        <v>1.7170000000000001</v>
      </c>
      <c r="N2029" s="104">
        <f t="shared" si="581"/>
        <v>5.269279517325403</v>
      </c>
      <c r="O2029" s="321">
        <v>0</v>
      </c>
      <c r="P2029" s="104">
        <f t="shared" si="582"/>
        <v>0</v>
      </c>
      <c r="Q2029" s="321">
        <v>1.282</v>
      </c>
      <c r="R2029" s="104">
        <f t="shared" si="583"/>
        <v>3.934313535941274</v>
      </c>
      <c r="S2029" s="321">
        <v>0</v>
      </c>
      <c r="T2029" s="104">
        <f t="shared" si="584"/>
        <v>0</v>
      </c>
      <c r="U2029" s="321">
        <v>0.85799999999999998</v>
      </c>
      <c r="V2029" s="104">
        <f t="shared" si="585"/>
        <v>2.6331053150059383</v>
      </c>
      <c r="W2029" s="321">
        <v>1.1000000000000001</v>
      </c>
      <c r="X2029" s="104">
        <f t="shared" si="586"/>
        <v>3.3757760448794079</v>
      </c>
      <c r="Y2029" s="321">
        <v>1.1719999999999999</v>
      </c>
      <c r="Z2029" s="104">
        <f t="shared" si="587"/>
        <v>3.5967359314533329</v>
      </c>
      <c r="AA2029" s="321">
        <v>0</v>
      </c>
      <c r="AB2029" s="104">
        <f t="shared" si="588"/>
        <v>0</v>
      </c>
      <c r="AC2029" s="99">
        <f t="shared" si="591"/>
        <v>6.1760000000000002</v>
      </c>
      <c r="AD2029" s="104">
        <f t="shared" si="577"/>
        <v>18.953448048341112</v>
      </c>
    </row>
    <row r="2030" spans="1:30" x14ac:dyDescent="0.2">
      <c r="A2030" s="101">
        <v>40744</v>
      </c>
      <c r="B2030" s="322" t="s">
        <v>258</v>
      </c>
      <c r="C2030" s="321">
        <v>0</v>
      </c>
      <c r="D2030" s="104">
        <f t="shared" si="589"/>
        <v>0</v>
      </c>
      <c r="E2030" s="321">
        <v>0</v>
      </c>
      <c r="F2030" s="104">
        <f t="shared" si="590"/>
        <v>0</v>
      </c>
      <c r="G2030" s="321">
        <v>0</v>
      </c>
      <c r="H2030" s="104">
        <f t="shared" si="578"/>
        <v>0</v>
      </c>
      <c r="I2030" s="321">
        <v>0</v>
      </c>
      <c r="J2030" s="104">
        <f t="shared" si="579"/>
        <v>0</v>
      </c>
      <c r="K2030" s="321">
        <v>8.3000000000000004E-2</v>
      </c>
      <c r="L2030" s="104">
        <f t="shared" si="580"/>
        <v>0.25471764702271898</v>
      </c>
      <c r="M2030" s="321">
        <v>1.2170000000000001</v>
      </c>
      <c r="N2030" s="104">
        <f t="shared" si="581"/>
        <v>3.7348358605620362</v>
      </c>
      <c r="O2030" s="321">
        <v>0</v>
      </c>
      <c r="P2030" s="104">
        <f t="shared" si="582"/>
        <v>0</v>
      </c>
      <c r="Q2030" s="321">
        <v>0.86099999999999999</v>
      </c>
      <c r="R2030" s="104">
        <f t="shared" si="583"/>
        <v>2.6423119769465186</v>
      </c>
      <c r="S2030" s="321">
        <v>0</v>
      </c>
      <c r="T2030" s="104">
        <f t="shared" si="584"/>
        <v>0</v>
      </c>
      <c r="U2030" s="321">
        <v>0.81799999999999995</v>
      </c>
      <c r="V2030" s="104">
        <f t="shared" si="585"/>
        <v>2.5103498224648688</v>
      </c>
      <c r="W2030" s="321">
        <v>1.1539999999999999</v>
      </c>
      <c r="X2030" s="104">
        <f t="shared" si="586"/>
        <v>3.5414959598098519</v>
      </c>
      <c r="Y2030" s="321">
        <v>1.1859999999999999</v>
      </c>
      <c r="Z2030" s="104">
        <f t="shared" si="587"/>
        <v>3.6397003538427071</v>
      </c>
      <c r="AA2030" s="321">
        <v>0</v>
      </c>
      <c r="AB2030" s="104">
        <f t="shared" si="588"/>
        <v>0</v>
      </c>
      <c r="AC2030" s="99">
        <f t="shared" si="591"/>
        <v>5.319</v>
      </c>
      <c r="AD2030" s="104">
        <f t="shared" si="577"/>
        <v>16.323411620648702</v>
      </c>
    </row>
    <row r="2031" spans="1:30" x14ac:dyDescent="0.2">
      <c r="A2031" s="101">
        <v>40745</v>
      </c>
      <c r="B2031" s="322" t="s">
        <v>259</v>
      </c>
      <c r="C2031" s="321">
        <v>0</v>
      </c>
      <c r="D2031" s="104">
        <f t="shared" si="589"/>
        <v>0</v>
      </c>
      <c r="E2031" s="321">
        <v>0</v>
      </c>
      <c r="F2031" s="104">
        <f t="shared" si="590"/>
        <v>0</v>
      </c>
      <c r="G2031" s="321">
        <v>0</v>
      </c>
      <c r="H2031" s="104">
        <f t="shared" si="578"/>
        <v>0</v>
      </c>
      <c r="I2031" s="321">
        <v>0</v>
      </c>
      <c r="J2031" s="104">
        <f t="shared" si="579"/>
        <v>0</v>
      </c>
      <c r="K2031" s="321">
        <v>0</v>
      </c>
      <c r="L2031" s="104">
        <f t="shared" si="580"/>
        <v>0</v>
      </c>
      <c r="M2031" s="321">
        <v>1.7070000000000001</v>
      </c>
      <c r="N2031" s="104">
        <f t="shared" si="581"/>
        <v>5.2385906441901362</v>
      </c>
      <c r="O2031" s="321">
        <v>0</v>
      </c>
      <c r="P2031" s="104">
        <f t="shared" si="582"/>
        <v>0</v>
      </c>
      <c r="Q2031" s="321">
        <v>1.2569999999999999</v>
      </c>
      <c r="R2031" s="104">
        <f t="shared" si="583"/>
        <v>3.8575913531031052</v>
      </c>
      <c r="S2031" s="321">
        <v>0</v>
      </c>
      <c r="T2031" s="104">
        <f t="shared" si="584"/>
        <v>0</v>
      </c>
      <c r="U2031" s="321">
        <v>1.4330000000000001</v>
      </c>
      <c r="V2031" s="104">
        <f t="shared" si="585"/>
        <v>4.3977155202838105</v>
      </c>
      <c r="W2031" s="321">
        <v>1.1439999999999999</v>
      </c>
      <c r="X2031" s="104">
        <f t="shared" si="586"/>
        <v>3.5108070866745842</v>
      </c>
      <c r="Y2031" s="321">
        <v>1.181</v>
      </c>
      <c r="Z2031" s="104">
        <f t="shared" si="587"/>
        <v>3.6243559172750737</v>
      </c>
      <c r="AA2031" s="321">
        <v>0</v>
      </c>
      <c r="AB2031" s="104">
        <f t="shared" si="588"/>
        <v>0</v>
      </c>
      <c r="AC2031" s="99">
        <f t="shared" si="591"/>
        <v>6.7220000000000004</v>
      </c>
      <c r="AD2031" s="104">
        <f t="shared" si="577"/>
        <v>20.629060521526711</v>
      </c>
    </row>
    <row r="2032" spans="1:30" x14ac:dyDescent="0.2">
      <c r="A2032" s="101">
        <v>40746</v>
      </c>
      <c r="B2032" s="322" t="s">
        <v>260</v>
      </c>
      <c r="C2032" s="321">
        <v>0</v>
      </c>
      <c r="D2032" s="104">
        <f t="shared" si="589"/>
        <v>0</v>
      </c>
      <c r="E2032" s="321">
        <v>0</v>
      </c>
      <c r="F2032" s="104">
        <f t="shared" si="590"/>
        <v>0</v>
      </c>
      <c r="G2032" s="321">
        <v>0</v>
      </c>
      <c r="H2032" s="104">
        <f t="shared" si="578"/>
        <v>0</v>
      </c>
      <c r="I2032" s="321">
        <v>0</v>
      </c>
      <c r="J2032" s="104">
        <f t="shared" si="579"/>
        <v>0</v>
      </c>
      <c r="K2032" s="321">
        <v>0</v>
      </c>
      <c r="L2032" s="104">
        <f t="shared" si="580"/>
        <v>0</v>
      </c>
      <c r="M2032" s="321">
        <v>1.6970000000000001</v>
      </c>
      <c r="N2032" s="104">
        <f t="shared" si="581"/>
        <v>5.2079017710548685</v>
      </c>
      <c r="O2032" s="321">
        <v>0</v>
      </c>
      <c r="P2032" s="104">
        <f t="shared" si="582"/>
        <v>0</v>
      </c>
      <c r="Q2032" s="321">
        <v>1.2509999999999999</v>
      </c>
      <c r="R2032" s="104">
        <f t="shared" si="583"/>
        <v>3.8391780292219448</v>
      </c>
      <c r="S2032" s="321">
        <v>0</v>
      </c>
      <c r="T2032" s="104">
        <f t="shared" si="584"/>
        <v>0</v>
      </c>
      <c r="U2032" s="321">
        <v>1.427</v>
      </c>
      <c r="V2032" s="104">
        <f t="shared" si="585"/>
        <v>4.3793021964026506</v>
      </c>
      <c r="W2032" s="321">
        <v>1.143</v>
      </c>
      <c r="X2032" s="104">
        <f t="shared" si="586"/>
        <v>3.5077381993610577</v>
      </c>
      <c r="Y2032" s="321">
        <v>1.18</v>
      </c>
      <c r="Z2032" s="104">
        <f t="shared" si="587"/>
        <v>3.6212870299615467</v>
      </c>
      <c r="AA2032" s="321">
        <v>0</v>
      </c>
      <c r="AB2032" s="104">
        <f t="shared" si="588"/>
        <v>0</v>
      </c>
      <c r="AC2032" s="99">
        <f t="shared" si="591"/>
        <v>6.6979999999999995</v>
      </c>
      <c r="AD2032" s="104">
        <f t="shared" si="577"/>
        <v>20.555407226002064</v>
      </c>
    </row>
    <row r="2033" spans="1:30" x14ac:dyDescent="0.2">
      <c r="A2033" s="101">
        <v>40747</v>
      </c>
      <c r="B2033" s="322" t="s">
        <v>261</v>
      </c>
      <c r="C2033" s="321">
        <v>0</v>
      </c>
      <c r="D2033" s="104">
        <f t="shared" si="589"/>
        <v>0</v>
      </c>
      <c r="E2033" s="321">
        <v>0</v>
      </c>
      <c r="F2033" s="104">
        <f t="shared" si="590"/>
        <v>0</v>
      </c>
      <c r="G2033" s="321">
        <v>0</v>
      </c>
      <c r="H2033" s="104">
        <f t="shared" si="578"/>
        <v>0</v>
      </c>
      <c r="I2033" s="321">
        <v>0</v>
      </c>
      <c r="J2033" s="104">
        <f t="shared" si="579"/>
        <v>0</v>
      </c>
      <c r="K2033" s="321">
        <v>0</v>
      </c>
      <c r="L2033" s="104">
        <f t="shared" si="580"/>
        <v>0</v>
      </c>
      <c r="M2033" s="321">
        <v>1.6879999999999999</v>
      </c>
      <c r="N2033" s="104">
        <f t="shared" si="581"/>
        <v>5.1802817852331282</v>
      </c>
      <c r="O2033" s="321">
        <v>0</v>
      </c>
      <c r="P2033" s="104">
        <f t="shared" si="582"/>
        <v>0</v>
      </c>
      <c r="Q2033" s="321">
        <v>1.2370000000000001</v>
      </c>
      <c r="R2033" s="104">
        <f t="shared" si="583"/>
        <v>3.7962136068325707</v>
      </c>
      <c r="S2033" s="321">
        <v>0</v>
      </c>
      <c r="T2033" s="104">
        <f t="shared" si="584"/>
        <v>0</v>
      </c>
      <c r="U2033" s="321">
        <v>1.425</v>
      </c>
      <c r="V2033" s="104">
        <f t="shared" si="585"/>
        <v>4.3731644217755967</v>
      </c>
      <c r="W2033" s="321">
        <v>1.1419999999999999</v>
      </c>
      <c r="X2033" s="104">
        <f t="shared" si="586"/>
        <v>3.5046693120475307</v>
      </c>
      <c r="Y2033" s="321">
        <v>1.1779999999999999</v>
      </c>
      <c r="Z2033" s="104">
        <f t="shared" si="587"/>
        <v>3.6151492553344933</v>
      </c>
      <c r="AA2033" s="321">
        <v>0</v>
      </c>
      <c r="AB2033" s="104">
        <f t="shared" si="588"/>
        <v>0</v>
      </c>
      <c r="AC2033" s="99">
        <f t="shared" si="591"/>
        <v>6.669999999999999</v>
      </c>
      <c r="AD2033" s="104">
        <f t="shared" si="577"/>
        <v>20.469478381223318</v>
      </c>
    </row>
    <row r="2034" spans="1:30" x14ac:dyDescent="0.2">
      <c r="A2034" s="101">
        <v>40748</v>
      </c>
      <c r="B2034" s="322" t="s">
        <v>262</v>
      </c>
      <c r="C2034" s="321">
        <v>0</v>
      </c>
      <c r="D2034" s="104">
        <f t="shared" si="589"/>
        <v>0</v>
      </c>
      <c r="E2034" s="321">
        <v>0</v>
      </c>
      <c r="F2034" s="104">
        <f t="shared" si="590"/>
        <v>0</v>
      </c>
      <c r="G2034" s="321">
        <v>0</v>
      </c>
      <c r="H2034" s="104">
        <f t="shared" si="578"/>
        <v>0</v>
      </c>
      <c r="I2034" s="321">
        <v>0</v>
      </c>
      <c r="J2034" s="104">
        <f t="shared" si="579"/>
        <v>0</v>
      </c>
      <c r="K2034" s="321">
        <v>0</v>
      </c>
      <c r="L2034" s="104">
        <f t="shared" si="580"/>
        <v>0</v>
      </c>
      <c r="M2034" s="321">
        <v>1.681</v>
      </c>
      <c r="N2034" s="104">
        <f t="shared" si="581"/>
        <v>5.1587995740384409</v>
      </c>
      <c r="O2034" s="321">
        <v>0</v>
      </c>
      <c r="P2034" s="104">
        <f t="shared" si="582"/>
        <v>0</v>
      </c>
      <c r="Q2034" s="321">
        <v>1.2230000000000001</v>
      </c>
      <c r="R2034" s="104">
        <f t="shared" si="583"/>
        <v>3.7532491844431966</v>
      </c>
      <c r="S2034" s="321">
        <v>0</v>
      </c>
      <c r="T2034" s="104">
        <f t="shared" si="584"/>
        <v>0</v>
      </c>
      <c r="U2034" s="321">
        <v>1.423</v>
      </c>
      <c r="V2034" s="104">
        <f t="shared" si="585"/>
        <v>4.3670266471485437</v>
      </c>
      <c r="W2034" s="321">
        <v>1.141</v>
      </c>
      <c r="X2034" s="104">
        <f t="shared" si="586"/>
        <v>3.5016004247340042</v>
      </c>
      <c r="Y2034" s="321">
        <v>1.177</v>
      </c>
      <c r="Z2034" s="104">
        <f t="shared" si="587"/>
        <v>3.6120803680209668</v>
      </c>
      <c r="AA2034" s="321">
        <v>0</v>
      </c>
      <c r="AB2034" s="104">
        <f t="shared" si="588"/>
        <v>0</v>
      </c>
      <c r="AC2034" s="99">
        <f t="shared" si="591"/>
        <v>6.6449999999999996</v>
      </c>
      <c r="AD2034" s="104">
        <f t="shared" si="577"/>
        <v>20.39275619838515</v>
      </c>
    </row>
    <row r="2035" spans="1:30" x14ac:dyDescent="0.2">
      <c r="A2035" s="101">
        <v>40749</v>
      </c>
      <c r="B2035" s="322" t="s">
        <v>263</v>
      </c>
      <c r="C2035" s="321">
        <v>0</v>
      </c>
      <c r="D2035" s="104">
        <f t="shared" si="589"/>
        <v>0</v>
      </c>
      <c r="E2035" s="321">
        <v>0</v>
      </c>
      <c r="F2035" s="104">
        <f t="shared" si="590"/>
        <v>0</v>
      </c>
      <c r="G2035" s="321">
        <v>0</v>
      </c>
      <c r="H2035" s="104">
        <f t="shared" si="578"/>
        <v>0</v>
      </c>
      <c r="I2035" s="321">
        <v>0</v>
      </c>
      <c r="J2035" s="104">
        <f t="shared" si="579"/>
        <v>0</v>
      </c>
      <c r="K2035" s="321">
        <v>0</v>
      </c>
      <c r="L2035" s="104">
        <f t="shared" si="580"/>
        <v>0</v>
      </c>
      <c r="M2035" s="321">
        <v>1.677</v>
      </c>
      <c r="N2035" s="104">
        <f t="shared" si="581"/>
        <v>5.146524024784334</v>
      </c>
      <c r="O2035" s="321">
        <v>0</v>
      </c>
      <c r="P2035" s="104">
        <f t="shared" si="582"/>
        <v>0</v>
      </c>
      <c r="Q2035" s="321">
        <v>1.214</v>
      </c>
      <c r="R2035" s="104">
        <f t="shared" si="583"/>
        <v>3.7256291986214558</v>
      </c>
      <c r="S2035" s="321">
        <v>0</v>
      </c>
      <c r="T2035" s="104">
        <f t="shared" si="584"/>
        <v>0</v>
      </c>
      <c r="U2035" s="321">
        <v>1.4179999999999999</v>
      </c>
      <c r="V2035" s="104">
        <f t="shared" si="585"/>
        <v>4.3516822105809094</v>
      </c>
      <c r="W2035" s="321">
        <v>1.139</v>
      </c>
      <c r="X2035" s="104">
        <f t="shared" si="586"/>
        <v>3.4954626501069508</v>
      </c>
      <c r="Y2035" s="321">
        <v>1.1719999999999999</v>
      </c>
      <c r="Z2035" s="104">
        <f t="shared" si="587"/>
        <v>3.5967359314533329</v>
      </c>
      <c r="AA2035" s="321">
        <v>0</v>
      </c>
      <c r="AB2035" s="104">
        <f t="shared" si="588"/>
        <v>0</v>
      </c>
      <c r="AC2035" s="99">
        <f t="shared" si="591"/>
        <v>6.62</v>
      </c>
      <c r="AD2035" s="104">
        <f t="shared" si="577"/>
        <v>20.316034015546983</v>
      </c>
    </row>
    <row r="2036" spans="1:30" x14ac:dyDescent="0.2">
      <c r="A2036" s="101">
        <v>40750</v>
      </c>
      <c r="B2036" s="322" t="s">
        <v>264</v>
      </c>
      <c r="C2036" s="321">
        <v>0</v>
      </c>
      <c r="D2036" s="104">
        <f t="shared" si="589"/>
        <v>0</v>
      </c>
      <c r="E2036" s="321">
        <v>0</v>
      </c>
      <c r="F2036" s="104">
        <f t="shared" si="590"/>
        <v>0</v>
      </c>
      <c r="G2036" s="321">
        <v>0</v>
      </c>
      <c r="H2036" s="104">
        <f t="shared" si="578"/>
        <v>0</v>
      </c>
      <c r="I2036" s="321">
        <v>0</v>
      </c>
      <c r="J2036" s="104">
        <f t="shared" si="579"/>
        <v>0</v>
      </c>
      <c r="K2036" s="321">
        <v>0</v>
      </c>
      <c r="L2036" s="104">
        <f t="shared" si="580"/>
        <v>0</v>
      </c>
      <c r="M2036" s="321">
        <v>1.671</v>
      </c>
      <c r="N2036" s="104">
        <f t="shared" si="581"/>
        <v>5.1281107009031732</v>
      </c>
      <c r="O2036" s="321">
        <v>0</v>
      </c>
      <c r="P2036" s="104">
        <f t="shared" si="582"/>
        <v>0</v>
      </c>
      <c r="Q2036" s="321">
        <v>1.2050000000000001</v>
      </c>
      <c r="R2036" s="104">
        <f t="shared" si="583"/>
        <v>3.6980092127997151</v>
      </c>
      <c r="S2036" s="321">
        <v>0</v>
      </c>
      <c r="T2036" s="104">
        <f t="shared" si="584"/>
        <v>0</v>
      </c>
      <c r="U2036" s="321">
        <v>1.4179999999999999</v>
      </c>
      <c r="V2036" s="104">
        <f t="shared" si="585"/>
        <v>4.3516822105809094</v>
      </c>
      <c r="W2036" s="321">
        <v>1.1459999999999999</v>
      </c>
      <c r="X2036" s="104">
        <f t="shared" si="586"/>
        <v>3.5169448613016381</v>
      </c>
      <c r="Y2036" s="321">
        <v>0</v>
      </c>
      <c r="Z2036" s="104">
        <f t="shared" si="587"/>
        <v>0</v>
      </c>
      <c r="AA2036" s="321">
        <v>0</v>
      </c>
      <c r="AB2036" s="104">
        <f t="shared" si="588"/>
        <v>0</v>
      </c>
      <c r="AC2036" s="99">
        <f t="shared" si="591"/>
        <v>5.44</v>
      </c>
      <c r="AD2036" s="104">
        <f t="shared" si="577"/>
        <v>16.694746985585436</v>
      </c>
    </row>
    <row r="2037" spans="1:30" x14ac:dyDescent="0.2">
      <c r="A2037" s="101">
        <v>40751</v>
      </c>
      <c r="B2037" s="322" t="s">
        <v>265</v>
      </c>
      <c r="C2037" s="321">
        <v>0</v>
      </c>
      <c r="D2037" s="104">
        <f t="shared" si="589"/>
        <v>0</v>
      </c>
      <c r="E2037" s="321">
        <v>0</v>
      </c>
      <c r="F2037" s="104">
        <f t="shared" si="590"/>
        <v>0</v>
      </c>
      <c r="G2037" s="321">
        <v>0</v>
      </c>
      <c r="H2037" s="104">
        <f t="shared" si="578"/>
        <v>0</v>
      </c>
      <c r="I2037" s="321">
        <v>0</v>
      </c>
      <c r="J2037" s="104">
        <f t="shared" si="579"/>
        <v>0</v>
      </c>
      <c r="K2037" s="321">
        <v>0</v>
      </c>
      <c r="L2037" s="104">
        <f t="shared" si="580"/>
        <v>0</v>
      </c>
      <c r="M2037" s="321">
        <v>1.67</v>
      </c>
      <c r="N2037" s="104">
        <f t="shared" si="581"/>
        <v>5.1250418135896467</v>
      </c>
      <c r="O2037" s="321">
        <v>0</v>
      </c>
      <c r="P2037" s="104">
        <f t="shared" si="582"/>
        <v>0</v>
      </c>
      <c r="Q2037" s="321">
        <v>1.2130000000000001</v>
      </c>
      <c r="R2037" s="104">
        <f t="shared" si="583"/>
        <v>3.7225603113079293</v>
      </c>
      <c r="S2037" s="321">
        <v>0</v>
      </c>
      <c r="T2037" s="104">
        <f t="shared" si="584"/>
        <v>0</v>
      </c>
      <c r="U2037" s="321">
        <v>1.4139999999999999</v>
      </c>
      <c r="V2037" s="104">
        <f t="shared" si="585"/>
        <v>4.3394066613268025</v>
      </c>
      <c r="W2037" s="321">
        <v>1.143</v>
      </c>
      <c r="X2037" s="104">
        <f t="shared" si="586"/>
        <v>3.5077381993610577</v>
      </c>
      <c r="Y2037" s="321">
        <v>0</v>
      </c>
      <c r="Z2037" s="104">
        <f t="shared" si="587"/>
        <v>0</v>
      </c>
      <c r="AA2037" s="321">
        <v>0</v>
      </c>
      <c r="AB2037" s="104">
        <f t="shared" si="588"/>
        <v>0</v>
      </c>
      <c r="AC2037" s="99">
        <f t="shared" si="591"/>
        <v>5.4399999999999995</v>
      </c>
      <c r="AD2037" s="104">
        <f t="shared" si="577"/>
        <v>16.694746985585432</v>
      </c>
    </row>
    <row r="2038" spans="1:30" x14ac:dyDescent="0.2">
      <c r="A2038" s="101">
        <v>40752</v>
      </c>
      <c r="B2038" s="322" t="s">
        <v>266</v>
      </c>
      <c r="C2038" s="321">
        <v>0</v>
      </c>
      <c r="D2038" s="104">
        <f t="shared" si="589"/>
        <v>0</v>
      </c>
      <c r="E2038" s="321">
        <v>0</v>
      </c>
      <c r="F2038" s="104">
        <f t="shared" si="590"/>
        <v>0</v>
      </c>
      <c r="G2038" s="321">
        <v>0</v>
      </c>
      <c r="H2038" s="104">
        <f t="shared" si="578"/>
        <v>0</v>
      </c>
      <c r="I2038" s="321">
        <v>0</v>
      </c>
      <c r="J2038" s="104">
        <f t="shared" si="579"/>
        <v>0</v>
      </c>
      <c r="K2038" s="321">
        <v>0</v>
      </c>
      <c r="L2038" s="104">
        <f t="shared" si="580"/>
        <v>0</v>
      </c>
      <c r="M2038" s="321">
        <v>1.667</v>
      </c>
      <c r="N2038" s="104">
        <f t="shared" si="581"/>
        <v>5.1158351516490663</v>
      </c>
      <c r="O2038" s="321">
        <v>0</v>
      </c>
      <c r="P2038" s="104">
        <f t="shared" si="582"/>
        <v>0</v>
      </c>
      <c r="Q2038" s="321">
        <v>1.218</v>
      </c>
      <c r="R2038" s="104">
        <f t="shared" si="583"/>
        <v>3.7379047478755627</v>
      </c>
      <c r="S2038" s="321">
        <v>0</v>
      </c>
      <c r="T2038" s="104">
        <f t="shared" si="584"/>
        <v>0</v>
      </c>
      <c r="U2038" s="321">
        <v>1.413</v>
      </c>
      <c r="V2038" s="104">
        <f t="shared" si="585"/>
        <v>4.336337774013276</v>
      </c>
      <c r="W2038" s="321">
        <v>1.1439999999999999</v>
      </c>
      <c r="X2038" s="104">
        <f t="shared" si="586"/>
        <v>3.5108070866745842</v>
      </c>
      <c r="Y2038" s="321">
        <v>0</v>
      </c>
      <c r="Z2038" s="104">
        <f t="shared" si="587"/>
        <v>0</v>
      </c>
      <c r="AA2038" s="321">
        <v>0</v>
      </c>
      <c r="AB2038" s="104">
        <f t="shared" si="588"/>
        <v>0</v>
      </c>
      <c r="AC2038" s="99">
        <f t="shared" si="591"/>
        <v>5.4420000000000002</v>
      </c>
      <c r="AD2038" s="104">
        <f t="shared" si="577"/>
        <v>16.700884760212489</v>
      </c>
    </row>
    <row r="2039" spans="1:30" x14ac:dyDescent="0.2">
      <c r="A2039" s="101">
        <v>40753</v>
      </c>
      <c r="B2039" s="322" t="s">
        <v>267</v>
      </c>
      <c r="C2039" s="321">
        <v>0</v>
      </c>
      <c r="D2039" s="104">
        <f t="shared" si="589"/>
        <v>0</v>
      </c>
      <c r="E2039" s="321">
        <v>0</v>
      </c>
      <c r="F2039" s="104">
        <f t="shared" si="590"/>
        <v>0</v>
      </c>
      <c r="G2039" s="321">
        <v>0</v>
      </c>
      <c r="H2039" s="104">
        <f t="shared" si="578"/>
        <v>0</v>
      </c>
      <c r="I2039" s="321">
        <v>0</v>
      </c>
      <c r="J2039" s="104">
        <f t="shared" si="579"/>
        <v>0</v>
      </c>
      <c r="K2039" s="321">
        <v>0</v>
      </c>
      <c r="L2039" s="104">
        <f t="shared" si="580"/>
        <v>0</v>
      </c>
      <c r="M2039" s="321">
        <v>1.661</v>
      </c>
      <c r="N2039" s="104">
        <f t="shared" si="581"/>
        <v>5.0974218277679064</v>
      </c>
      <c r="O2039" s="321">
        <v>0</v>
      </c>
      <c r="P2039" s="104">
        <f t="shared" si="582"/>
        <v>0</v>
      </c>
      <c r="Q2039" s="321">
        <v>1.2090000000000001</v>
      </c>
      <c r="R2039" s="104">
        <f t="shared" si="583"/>
        <v>3.710284762053822</v>
      </c>
      <c r="S2039" s="321">
        <v>0</v>
      </c>
      <c r="T2039" s="104">
        <f t="shared" si="584"/>
        <v>0</v>
      </c>
      <c r="U2039" s="321">
        <v>1.411</v>
      </c>
      <c r="V2039" s="104">
        <f t="shared" si="585"/>
        <v>4.3301999993862221</v>
      </c>
      <c r="W2039" s="321">
        <v>1.1379999999999999</v>
      </c>
      <c r="X2039" s="104">
        <f t="shared" si="586"/>
        <v>3.4923937627934238</v>
      </c>
      <c r="Y2039" s="321">
        <v>0.752</v>
      </c>
      <c r="Z2039" s="104">
        <f t="shared" si="587"/>
        <v>2.3078032597721045</v>
      </c>
      <c r="AA2039" s="321">
        <v>0</v>
      </c>
      <c r="AB2039" s="104">
        <f t="shared" si="588"/>
        <v>0</v>
      </c>
      <c r="AC2039" s="99">
        <f t="shared" si="591"/>
        <v>6.1710000000000003</v>
      </c>
      <c r="AD2039" s="104">
        <f t="shared" si="577"/>
        <v>18.938103611773478</v>
      </c>
    </row>
    <row r="2040" spans="1:30" x14ac:dyDescent="0.2">
      <c r="A2040" s="101">
        <v>40754</v>
      </c>
      <c r="B2040" s="322" t="s">
        <v>268</v>
      </c>
      <c r="C2040" s="321">
        <v>0</v>
      </c>
      <c r="D2040" s="104">
        <f t="shared" si="589"/>
        <v>0</v>
      </c>
      <c r="E2040" s="321">
        <v>0</v>
      </c>
      <c r="F2040" s="104">
        <f t="shared" si="590"/>
        <v>0</v>
      </c>
      <c r="G2040" s="321">
        <v>0</v>
      </c>
      <c r="H2040" s="104">
        <f t="shared" si="578"/>
        <v>0</v>
      </c>
      <c r="I2040" s="321">
        <v>0</v>
      </c>
      <c r="J2040" s="104">
        <f t="shared" si="579"/>
        <v>0</v>
      </c>
      <c r="K2040" s="321">
        <v>0</v>
      </c>
      <c r="L2040" s="104">
        <f t="shared" si="580"/>
        <v>0</v>
      </c>
      <c r="M2040" s="321">
        <v>1.6619999999999999</v>
      </c>
      <c r="N2040" s="104">
        <f t="shared" si="581"/>
        <v>5.1004907150814329</v>
      </c>
      <c r="O2040" s="321">
        <v>0</v>
      </c>
      <c r="P2040" s="104">
        <f t="shared" si="582"/>
        <v>0</v>
      </c>
      <c r="Q2040" s="321">
        <v>1.208</v>
      </c>
      <c r="R2040" s="104">
        <f t="shared" si="583"/>
        <v>3.7072158747402955</v>
      </c>
      <c r="S2040" s="321">
        <v>0</v>
      </c>
      <c r="T2040" s="104">
        <f t="shared" si="584"/>
        <v>0</v>
      </c>
      <c r="U2040" s="321">
        <v>1.4079999999999999</v>
      </c>
      <c r="V2040" s="104">
        <f t="shared" si="585"/>
        <v>4.3209933374456426</v>
      </c>
      <c r="W2040" s="321">
        <v>1.1359999999999999</v>
      </c>
      <c r="X2040" s="104">
        <f t="shared" si="586"/>
        <v>3.4862559881663704</v>
      </c>
      <c r="Y2040" s="321">
        <v>1.1879999999999999</v>
      </c>
      <c r="Z2040" s="104">
        <f t="shared" si="587"/>
        <v>3.6458381284697605</v>
      </c>
      <c r="AA2040" s="321">
        <v>0</v>
      </c>
      <c r="AB2040" s="104">
        <f t="shared" si="588"/>
        <v>0</v>
      </c>
      <c r="AC2040" s="99">
        <f t="shared" si="591"/>
        <v>6.6020000000000003</v>
      </c>
      <c r="AD2040" s="104">
        <f t="shared" si="577"/>
        <v>20.260794043903502</v>
      </c>
    </row>
    <row r="2041" spans="1:30" x14ac:dyDescent="0.2">
      <c r="A2041" s="101">
        <v>40755</v>
      </c>
      <c r="B2041" s="322" t="s">
        <v>269</v>
      </c>
      <c r="C2041" s="321">
        <v>0</v>
      </c>
      <c r="D2041" s="104">
        <f t="shared" si="589"/>
        <v>0</v>
      </c>
      <c r="E2041" s="321">
        <v>0</v>
      </c>
      <c r="F2041" s="104">
        <f t="shared" si="590"/>
        <v>0</v>
      </c>
      <c r="G2041" s="321">
        <v>0</v>
      </c>
      <c r="H2041" s="104">
        <f t="shared" si="578"/>
        <v>0</v>
      </c>
      <c r="I2041" s="321">
        <v>0</v>
      </c>
      <c r="J2041" s="104">
        <f t="shared" si="579"/>
        <v>0</v>
      </c>
      <c r="K2041" s="321">
        <v>0</v>
      </c>
      <c r="L2041" s="104">
        <f t="shared" si="580"/>
        <v>0</v>
      </c>
      <c r="M2041" s="321">
        <v>1.6579999999999999</v>
      </c>
      <c r="N2041" s="104">
        <f t="shared" si="581"/>
        <v>5.088215165827326</v>
      </c>
      <c r="O2041" s="321">
        <v>0</v>
      </c>
      <c r="P2041" s="104">
        <f t="shared" si="582"/>
        <v>0</v>
      </c>
      <c r="Q2041" s="321">
        <v>1.1950000000000001</v>
      </c>
      <c r="R2041" s="104">
        <f t="shared" si="583"/>
        <v>3.6673203396644478</v>
      </c>
      <c r="S2041" s="321">
        <v>0</v>
      </c>
      <c r="T2041" s="104">
        <f t="shared" si="584"/>
        <v>0</v>
      </c>
      <c r="U2041" s="321">
        <v>1.4079999999999999</v>
      </c>
      <c r="V2041" s="104">
        <f t="shared" si="585"/>
        <v>4.3209933374456426</v>
      </c>
      <c r="W2041" s="321">
        <v>1.1339999999999999</v>
      </c>
      <c r="X2041" s="104">
        <f t="shared" si="586"/>
        <v>3.4801182135393169</v>
      </c>
      <c r="Y2041" s="321">
        <v>1.1830000000000001</v>
      </c>
      <c r="Z2041" s="104">
        <f t="shared" si="587"/>
        <v>3.6304936919021271</v>
      </c>
      <c r="AA2041" s="321">
        <v>0</v>
      </c>
      <c r="AB2041" s="104">
        <f t="shared" si="588"/>
        <v>0</v>
      </c>
      <c r="AC2041" s="103">
        <f t="shared" si="591"/>
        <v>6.5779999999999994</v>
      </c>
      <c r="AD2041" s="104">
        <f t="shared" si="577"/>
        <v>20.187140748378859</v>
      </c>
    </row>
    <row r="2042" spans="1:30" x14ac:dyDescent="0.2">
      <c r="A2042" s="101">
        <v>40756</v>
      </c>
      <c r="B2042" s="322" t="s">
        <v>115</v>
      </c>
      <c r="C2042" s="321">
        <v>0</v>
      </c>
      <c r="D2042" s="104">
        <f t="shared" si="589"/>
        <v>0</v>
      </c>
      <c r="E2042" s="321">
        <v>0</v>
      </c>
      <c r="F2042" s="104">
        <f t="shared" si="590"/>
        <v>0</v>
      </c>
      <c r="G2042" s="321">
        <v>2E-3</v>
      </c>
      <c r="H2042" s="104">
        <f t="shared" si="578"/>
        <v>6.1377746270534694E-3</v>
      </c>
      <c r="I2042" s="321">
        <v>0</v>
      </c>
      <c r="J2042" s="104">
        <f t="shared" si="579"/>
        <v>0</v>
      </c>
      <c r="K2042" s="321">
        <v>0</v>
      </c>
      <c r="L2042" s="104">
        <f t="shared" si="580"/>
        <v>0</v>
      </c>
      <c r="M2042" s="321">
        <v>1.653</v>
      </c>
      <c r="N2042" s="104">
        <f t="shared" si="581"/>
        <v>5.0728707292596926</v>
      </c>
      <c r="O2042" s="321">
        <v>0</v>
      </c>
      <c r="P2042" s="104">
        <f t="shared" si="582"/>
        <v>0</v>
      </c>
      <c r="Q2042" s="321">
        <v>1.198</v>
      </c>
      <c r="R2042" s="104">
        <f t="shared" si="583"/>
        <v>3.6765270016050282</v>
      </c>
      <c r="S2042" s="321">
        <v>0</v>
      </c>
      <c r="T2042" s="104">
        <f t="shared" si="584"/>
        <v>0</v>
      </c>
      <c r="U2042" s="321">
        <v>1.407</v>
      </c>
      <c r="V2042" s="104">
        <f t="shared" si="585"/>
        <v>4.3179244501321152</v>
      </c>
      <c r="W2042" s="321">
        <v>1.135</v>
      </c>
      <c r="X2042" s="104">
        <f t="shared" si="586"/>
        <v>3.4831871008528439</v>
      </c>
      <c r="Y2042" s="321">
        <v>1.179</v>
      </c>
      <c r="Z2042" s="104">
        <f t="shared" si="587"/>
        <v>3.6182181426480202</v>
      </c>
      <c r="AA2042" s="321">
        <v>0</v>
      </c>
      <c r="AB2042" s="104">
        <f t="shared" si="588"/>
        <v>0</v>
      </c>
      <c r="AC2042" s="103">
        <f t="shared" si="591"/>
        <v>6.5739999999999998</v>
      </c>
      <c r="AD2042" s="104">
        <f t="shared" si="577"/>
        <v>20.174865199124753</v>
      </c>
    </row>
    <row r="2043" spans="1:30" x14ac:dyDescent="0.2">
      <c r="A2043" s="101">
        <v>40757</v>
      </c>
      <c r="B2043" s="322" t="s">
        <v>116</v>
      </c>
      <c r="C2043" s="321">
        <v>0</v>
      </c>
      <c r="D2043" s="104">
        <f t="shared" si="589"/>
        <v>0</v>
      </c>
      <c r="E2043" s="321">
        <v>0</v>
      </c>
      <c r="F2043" s="104">
        <f t="shared" si="590"/>
        <v>0</v>
      </c>
      <c r="G2043" s="321">
        <v>0</v>
      </c>
      <c r="H2043" s="104">
        <f t="shared" si="578"/>
        <v>0</v>
      </c>
      <c r="I2043" s="321">
        <v>0.746</v>
      </c>
      <c r="J2043" s="104">
        <f t="shared" si="579"/>
        <v>2.2893899358909442</v>
      </c>
      <c r="K2043" s="321">
        <v>0</v>
      </c>
      <c r="L2043" s="104">
        <f t="shared" si="580"/>
        <v>0</v>
      </c>
      <c r="M2043" s="321">
        <v>1.649</v>
      </c>
      <c r="N2043" s="104">
        <f t="shared" si="581"/>
        <v>5.0605951800055857</v>
      </c>
      <c r="O2043" s="321">
        <v>0</v>
      </c>
      <c r="P2043" s="104">
        <f t="shared" si="582"/>
        <v>0</v>
      </c>
      <c r="Q2043" s="321">
        <v>1.1930000000000001</v>
      </c>
      <c r="R2043" s="104">
        <f t="shared" si="583"/>
        <v>3.6611825650373944</v>
      </c>
      <c r="S2043" s="321">
        <v>0</v>
      </c>
      <c r="T2043" s="104">
        <f t="shared" si="584"/>
        <v>0</v>
      </c>
      <c r="U2043" s="321">
        <v>1.405</v>
      </c>
      <c r="V2043" s="104">
        <f t="shared" si="585"/>
        <v>4.3117866755050622</v>
      </c>
      <c r="W2043" s="321">
        <v>1.1299999999999999</v>
      </c>
      <c r="X2043" s="104">
        <f t="shared" si="586"/>
        <v>3.46784266428521</v>
      </c>
      <c r="Y2043" s="321">
        <v>0.52900000000000003</v>
      </c>
      <c r="Z2043" s="104">
        <f t="shared" si="587"/>
        <v>1.6234413888556427</v>
      </c>
      <c r="AA2043" s="321">
        <v>0</v>
      </c>
      <c r="AB2043" s="104">
        <f t="shared" si="588"/>
        <v>0</v>
      </c>
      <c r="AC2043" s="103">
        <f t="shared" si="591"/>
        <v>6.6520000000000001</v>
      </c>
      <c r="AD2043" s="104">
        <f t="shared" si="577"/>
        <v>20.414238409579838</v>
      </c>
    </row>
    <row r="2044" spans="1:30" x14ac:dyDescent="0.2">
      <c r="A2044" s="101">
        <v>40758</v>
      </c>
      <c r="B2044" s="322" t="s">
        <v>117</v>
      </c>
      <c r="C2044" s="321">
        <v>0</v>
      </c>
      <c r="D2044" s="104">
        <f t="shared" si="589"/>
        <v>0</v>
      </c>
      <c r="E2044" s="321">
        <v>0</v>
      </c>
      <c r="F2044" s="104">
        <f t="shared" si="590"/>
        <v>0</v>
      </c>
      <c r="G2044" s="321">
        <v>0</v>
      </c>
      <c r="H2044" s="104">
        <f t="shared" si="578"/>
        <v>0</v>
      </c>
      <c r="I2044" s="321">
        <v>0.94799999999999995</v>
      </c>
      <c r="J2044" s="104">
        <f t="shared" si="579"/>
        <v>2.9093051732233444</v>
      </c>
      <c r="K2044" s="321">
        <v>0</v>
      </c>
      <c r="L2044" s="104">
        <f t="shared" si="580"/>
        <v>0</v>
      </c>
      <c r="M2044" s="321">
        <v>1.6319999999999999</v>
      </c>
      <c r="N2044" s="104">
        <f t="shared" si="581"/>
        <v>5.0084240956756307</v>
      </c>
      <c r="O2044" s="321">
        <v>0</v>
      </c>
      <c r="P2044" s="104">
        <f t="shared" si="582"/>
        <v>0</v>
      </c>
      <c r="Q2044" s="321">
        <v>1.1779999999999999</v>
      </c>
      <c r="R2044" s="104">
        <f t="shared" si="583"/>
        <v>3.6151492553344933</v>
      </c>
      <c r="S2044" s="321">
        <v>0</v>
      </c>
      <c r="T2044" s="104">
        <f t="shared" si="584"/>
        <v>0</v>
      </c>
      <c r="U2044" s="321">
        <v>1.4019999999999999</v>
      </c>
      <c r="V2044" s="104">
        <f t="shared" si="585"/>
        <v>4.3025800135644818</v>
      </c>
      <c r="W2044" s="321">
        <v>1.131</v>
      </c>
      <c r="X2044" s="104">
        <f t="shared" si="586"/>
        <v>3.470911551598737</v>
      </c>
      <c r="Y2044" s="321">
        <v>0</v>
      </c>
      <c r="Z2044" s="104">
        <f t="shared" si="587"/>
        <v>0</v>
      </c>
      <c r="AA2044" s="321">
        <v>0</v>
      </c>
      <c r="AB2044" s="104">
        <f t="shared" si="588"/>
        <v>0</v>
      </c>
      <c r="AC2044" s="103">
        <f t="shared" si="591"/>
        <v>6.2910000000000004</v>
      </c>
      <c r="AD2044" s="104">
        <f t="shared" si="577"/>
        <v>19.306370089396687</v>
      </c>
    </row>
    <row r="2045" spans="1:30" x14ac:dyDescent="0.2">
      <c r="A2045" s="101">
        <v>40759</v>
      </c>
      <c r="B2045" s="322" t="s">
        <v>118</v>
      </c>
      <c r="C2045" s="321">
        <v>0</v>
      </c>
      <c r="D2045" s="104">
        <f t="shared" si="589"/>
        <v>0</v>
      </c>
      <c r="E2045" s="321">
        <v>0</v>
      </c>
      <c r="F2045" s="104">
        <f t="shared" si="590"/>
        <v>0</v>
      </c>
      <c r="G2045" s="321">
        <v>0</v>
      </c>
      <c r="H2045" s="104">
        <f t="shared" si="578"/>
        <v>0</v>
      </c>
      <c r="I2045" s="321">
        <v>0.93200000000000005</v>
      </c>
      <c r="J2045" s="104">
        <f t="shared" si="579"/>
        <v>2.8602029762069168</v>
      </c>
      <c r="K2045" s="321">
        <v>0</v>
      </c>
      <c r="L2045" s="104">
        <f t="shared" si="580"/>
        <v>0</v>
      </c>
      <c r="M2045" s="321">
        <v>1.619</v>
      </c>
      <c r="N2045" s="104">
        <f t="shared" si="581"/>
        <v>4.9685285605997835</v>
      </c>
      <c r="O2045" s="321">
        <v>0</v>
      </c>
      <c r="P2045" s="104">
        <f t="shared" si="582"/>
        <v>0</v>
      </c>
      <c r="Q2045" s="321">
        <v>1.179</v>
      </c>
      <c r="R2045" s="104">
        <f t="shared" si="583"/>
        <v>3.6182181426480202</v>
      </c>
      <c r="S2045" s="321">
        <v>0</v>
      </c>
      <c r="T2045" s="104">
        <f t="shared" si="584"/>
        <v>0</v>
      </c>
      <c r="U2045" s="321">
        <v>1.401</v>
      </c>
      <c r="V2045" s="104">
        <f t="shared" si="585"/>
        <v>4.2995111262509553</v>
      </c>
      <c r="W2045" s="321">
        <v>1.1299999999999999</v>
      </c>
      <c r="X2045" s="104">
        <f t="shared" si="586"/>
        <v>3.46784266428521</v>
      </c>
      <c r="Y2045" s="321">
        <v>0</v>
      </c>
      <c r="Z2045" s="104">
        <f t="shared" si="587"/>
        <v>0</v>
      </c>
      <c r="AA2045" s="321">
        <v>0</v>
      </c>
      <c r="AB2045" s="104">
        <f t="shared" si="588"/>
        <v>0</v>
      </c>
      <c r="AC2045" s="103">
        <f t="shared" si="591"/>
        <v>6.2610000000000001</v>
      </c>
      <c r="AD2045" s="104">
        <f t="shared" si="577"/>
        <v>19.214303469990885</v>
      </c>
    </row>
    <row r="2046" spans="1:30" x14ac:dyDescent="0.2">
      <c r="A2046" s="101">
        <v>40760</v>
      </c>
      <c r="B2046" s="322" t="s">
        <v>119</v>
      </c>
      <c r="C2046" s="321">
        <v>0</v>
      </c>
      <c r="D2046" s="104">
        <f t="shared" si="589"/>
        <v>0</v>
      </c>
      <c r="E2046" s="321">
        <v>0</v>
      </c>
      <c r="F2046" s="104">
        <f t="shared" si="590"/>
        <v>0</v>
      </c>
      <c r="G2046" s="321">
        <v>0</v>
      </c>
      <c r="H2046" s="104">
        <f t="shared" si="578"/>
        <v>0</v>
      </c>
      <c r="I2046" s="321">
        <v>0.92300000000000004</v>
      </c>
      <c r="J2046" s="104">
        <f t="shared" si="579"/>
        <v>2.832582990385176</v>
      </c>
      <c r="K2046" s="321">
        <v>0</v>
      </c>
      <c r="L2046" s="104">
        <f t="shared" si="580"/>
        <v>0</v>
      </c>
      <c r="M2046" s="321">
        <v>1.61</v>
      </c>
      <c r="N2046" s="104">
        <f t="shared" si="581"/>
        <v>4.9409085747780424</v>
      </c>
      <c r="O2046" s="321">
        <v>0</v>
      </c>
      <c r="P2046" s="104">
        <f t="shared" si="582"/>
        <v>0</v>
      </c>
      <c r="Q2046" s="321">
        <v>1.1779999999999999</v>
      </c>
      <c r="R2046" s="104">
        <f t="shared" si="583"/>
        <v>3.6151492553344933</v>
      </c>
      <c r="S2046" s="321">
        <v>0</v>
      </c>
      <c r="T2046" s="104">
        <f t="shared" si="584"/>
        <v>0</v>
      </c>
      <c r="U2046" s="321">
        <v>1.399</v>
      </c>
      <c r="V2046" s="104">
        <f t="shared" si="585"/>
        <v>4.2933733516239014</v>
      </c>
      <c r="W2046" s="321">
        <v>1.1299999999999999</v>
      </c>
      <c r="X2046" s="104">
        <f t="shared" si="586"/>
        <v>3.46784266428521</v>
      </c>
      <c r="Y2046" s="321">
        <v>0</v>
      </c>
      <c r="Z2046" s="104">
        <f t="shared" si="587"/>
        <v>0</v>
      </c>
      <c r="AA2046" s="321">
        <v>0</v>
      </c>
      <c r="AB2046" s="104">
        <f t="shared" si="588"/>
        <v>0</v>
      </c>
      <c r="AC2046" s="103">
        <f t="shared" si="591"/>
        <v>6.24</v>
      </c>
      <c r="AD2046" s="104">
        <f t="shared" si="577"/>
        <v>19.149856836406823</v>
      </c>
    </row>
    <row r="2047" spans="1:30" x14ac:dyDescent="0.2">
      <c r="A2047" s="101">
        <v>40761</v>
      </c>
      <c r="B2047" s="322" t="s">
        <v>120</v>
      </c>
      <c r="C2047" s="321">
        <v>0</v>
      </c>
      <c r="D2047" s="104">
        <f t="shared" si="589"/>
        <v>0</v>
      </c>
      <c r="E2047" s="321">
        <v>0</v>
      </c>
      <c r="F2047" s="104">
        <f t="shared" si="590"/>
        <v>0</v>
      </c>
      <c r="G2047" s="321">
        <v>0</v>
      </c>
      <c r="H2047" s="104">
        <f t="shared" si="578"/>
        <v>0</v>
      </c>
      <c r="I2047" s="321">
        <v>0.91400000000000003</v>
      </c>
      <c r="J2047" s="104">
        <f t="shared" si="579"/>
        <v>2.8049630045634353</v>
      </c>
      <c r="K2047" s="321">
        <v>0</v>
      </c>
      <c r="L2047" s="104">
        <f t="shared" si="580"/>
        <v>0</v>
      </c>
      <c r="M2047" s="321">
        <v>1.6040000000000001</v>
      </c>
      <c r="N2047" s="104">
        <f t="shared" si="581"/>
        <v>4.9224952508968824</v>
      </c>
      <c r="O2047" s="321">
        <v>0</v>
      </c>
      <c r="P2047" s="104">
        <f t="shared" si="582"/>
        <v>0</v>
      </c>
      <c r="Q2047" s="321">
        <v>1.1599999999999999</v>
      </c>
      <c r="R2047" s="104">
        <f t="shared" si="583"/>
        <v>3.5599092836910122</v>
      </c>
      <c r="S2047" s="321">
        <v>0</v>
      </c>
      <c r="T2047" s="104">
        <f t="shared" si="584"/>
        <v>0</v>
      </c>
      <c r="U2047" s="321">
        <v>1.397</v>
      </c>
      <c r="V2047" s="104">
        <f t="shared" si="585"/>
        <v>4.2872355769968484</v>
      </c>
      <c r="W2047" s="321">
        <v>1.1240000000000001</v>
      </c>
      <c r="X2047" s="104">
        <f t="shared" si="586"/>
        <v>3.4494293404040497</v>
      </c>
      <c r="Y2047" s="321">
        <v>0.82799999999999996</v>
      </c>
      <c r="Z2047" s="104">
        <f t="shared" si="587"/>
        <v>2.5410386956001361</v>
      </c>
      <c r="AA2047" s="321">
        <v>0</v>
      </c>
      <c r="AB2047" s="104">
        <f t="shared" si="588"/>
        <v>0</v>
      </c>
      <c r="AC2047" s="103">
        <f t="shared" si="591"/>
        <v>7.0270000000000001</v>
      </c>
      <c r="AD2047" s="104">
        <f t="shared" si="577"/>
        <v>21.565071152152363</v>
      </c>
    </row>
    <row r="2048" spans="1:30" x14ac:dyDescent="0.2">
      <c r="A2048" s="101">
        <v>40762</v>
      </c>
      <c r="B2048" s="322" t="s">
        <v>121</v>
      </c>
      <c r="C2048" s="321">
        <v>0</v>
      </c>
      <c r="D2048" s="104">
        <f t="shared" si="589"/>
        <v>0</v>
      </c>
      <c r="E2048" s="321">
        <v>0</v>
      </c>
      <c r="F2048" s="104">
        <f t="shared" si="590"/>
        <v>0</v>
      </c>
      <c r="G2048" s="321">
        <v>0</v>
      </c>
      <c r="H2048" s="104">
        <f t="shared" si="578"/>
        <v>0</v>
      </c>
      <c r="I2048" s="321">
        <v>0.90800000000000003</v>
      </c>
      <c r="J2048" s="104">
        <f t="shared" si="579"/>
        <v>2.7865496806822749</v>
      </c>
      <c r="K2048" s="321">
        <v>0</v>
      </c>
      <c r="L2048" s="104">
        <f t="shared" si="580"/>
        <v>0</v>
      </c>
      <c r="M2048" s="321">
        <v>1.5940000000000001</v>
      </c>
      <c r="N2048" s="104">
        <f t="shared" si="581"/>
        <v>4.8918063777616148</v>
      </c>
      <c r="O2048" s="321">
        <v>0</v>
      </c>
      <c r="P2048" s="104">
        <f t="shared" si="582"/>
        <v>0</v>
      </c>
      <c r="Q2048" s="321">
        <v>1.153</v>
      </c>
      <c r="R2048" s="104">
        <f t="shared" si="583"/>
        <v>3.5384270724963249</v>
      </c>
      <c r="S2048" s="321">
        <v>0</v>
      </c>
      <c r="T2048" s="104">
        <f t="shared" si="584"/>
        <v>0</v>
      </c>
      <c r="U2048" s="321">
        <v>1.397</v>
      </c>
      <c r="V2048" s="104">
        <f t="shared" si="585"/>
        <v>4.2872355769968484</v>
      </c>
      <c r="W2048" s="321">
        <v>1.1259999999999999</v>
      </c>
      <c r="X2048" s="104">
        <f t="shared" si="586"/>
        <v>3.4555671150311031</v>
      </c>
      <c r="Y2048" s="321">
        <v>0.89700000000000002</v>
      </c>
      <c r="Z2048" s="104">
        <f t="shared" si="587"/>
        <v>2.7527919202334807</v>
      </c>
      <c r="AA2048" s="321">
        <v>0</v>
      </c>
      <c r="AB2048" s="104">
        <f t="shared" si="588"/>
        <v>0</v>
      </c>
      <c r="AC2048" s="103">
        <f t="shared" si="591"/>
        <v>7.0750000000000011</v>
      </c>
      <c r="AD2048" s="104">
        <f t="shared" ref="AD2048:AD2111" si="592">AC2048*1000000/325851</f>
        <v>21.71237774320165</v>
      </c>
    </row>
    <row r="2049" spans="1:30" x14ac:dyDescent="0.2">
      <c r="A2049" s="101">
        <v>40763</v>
      </c>
      <c r="B2049" s="322" t="s">
        <v>122</v>
      </c>
      <c r="C2049" s="321">
        <v>0</v>
      </c>
      <c r="D2049" s="104">
        <f t="shared" si="589"/>
        <v>0</v>
      </c>
      <c r="E2049" s="321">
        <v>0</v>
      </c>
      <c r="F2049" s="104">
        <f t="shared" si="590"/>
        <v>0</v>
      </c>
      <c r="G2049" s="321">
        <v>0</v>
      </c>
      <c r="H2049" s="104">
        <f t="shared" si="578"/>
        <v>0</v>
      </c>
      <c r="I2049" s="321">
        <v>0.90300000000000002</v>
      </c>
      <c r="J2049" s="104">
        <f t="shared" si="579"/>
        <v>2.7712052441146415</v>
      </c>
      <c r="K2049" s="321">
        <v>0</v>
      </c>
      <c r="L2049" s="104">
        <f t="shared" si="580"/>
        <v>0</v>
      </c>
      <c r="M2049" s="321">
        <v>1.59</v>
      </c>
      <c r="N2049" s="104">
        <f t="shared" si="581"/>
        <v>4.8795308285075079</v>
      </c>
      <c r="O2049" s="321">
        <v>0</v>
      </c>
      <c r="P2049" s="104">
        <f t="shared" si="582"/>
        <v>0</v>
      </c>
      <c r="Q2049" s="321">
        <v>1.1319999999999999</v>
      </c>
      <c r="R2049" s="104">
        <f t="shared" si="583"/>
        <v>3.4739804389122635</v>
      </c>
      <c r="S2049" s="321">
        <v>0</v>
      </c>
      <c r="T2049" s="104">
        <f t="shared" si="584"/>
        <v>0</v>
      </c>
      <c r="U2049" s="321">
        <v>1.3939999999999999</v>
      </c>
      <c r="V2049" s="104">
        <f t="shared" si="585"/>
        <v>4.278028915056268</v>
      </c>
      <c r="W2049" s="321">
        <v>1.1279999999999999</v>
      </c>
      <c r="X2049" s="104">
        <f t="shared" si="586"/>
        <v>3.4617048896581566</v>
      </c>
      <c r="Y2049" s="321">
        <v>0</v>
      </c>
      <c r="Z2049" s="104">
        <f t="shared" si="587"/>
        <v>0</v>
      </c>
      <c r="AA2049" s="321">
        <v>0</v>
      </c>
      <c r="AB2049" s="104">
        <f t="shared" si="588"/>
        <v>0</v>
      </c>
      <c r="AC2049" s="103">
        <f t="shared" si="591"/>
        <v>6.1470000000000002</v>
      </c>
      <c r="AD2049" s="104">
        <f t="shared" si="592"/>
        <v>18.864450316248838</v>
      </c>
    </row>
    <row r="2050" spans="1:30" x14ac:dyDescent="0.2">
      <c r="A2050" s="101">
        <v>40764</v>
      </c>
      <c r="B2050" s="322" t="s">
        <v>123</v>
      </c>
      <c r="C2050" s="321">
        <v>0</v>
      </c>
      <c r="D2050" s="104">
        <f t="shared" si="589"/>
        <v>0</v>
      </c>
      <c r="E2050" s="321">
        <v>0</v>
      </c>
      <c r="F2050" s="104">
        <f t="shared" si="590"/>
        <v>0</v>
      </c>
      <c r="G2050" s="321">
        <v>0</v>
      </c>
      <c r="H2050" s="104">
        <f t="shared" si="578"/>
        <v>0</v>
      </c>
      <c r="I2050" s="321">
        <v>0.89800000000000002</v>
      </c>
      <c r="J2050" s="104">
        <f t="shared" si="579"/>
        <v>2.7558608075470077</v>
      </c>
      <c r="K2050" s="321">
        <v>0</v>
      </c>
      <c r="L2050" s="104">
        <f t="shared" si="580"/>
        <v>0</v>
      </c>
      <c r="M2050" s="321">
        <v>1.5820000000000001</v>
      </c>
      <c r="N2050" s="104">
        <f t="shared" si="581"/>
        <v>4.8549797299992941</v>
      </c>
      <c r="O2050" s="321">
        <v>0</v>
      </c>
      <c r="P2050" s="104">
        <f t="shared" si="582"/>
        <v>0</v>
      </c>
      <c r="Q2050" s="321">
        <v>1.131</v>
      </c>
      <c r="R2050" s="104">
        <f t="shared" si="583"/>
        <v>3.470911551598737</v>
      </c>
      <c r="S2050" s="321">
        <v>0</v>
      </c>
      <c r="T2050" s="104">
        <f t="shared" si="584"/>
        <v>0</v>
      </c>
      <c r="U2050" s="321">
        <v>1.3939999999999999</v>
      </c>
      <c r="V2050" s="104">
        <f t="shared" si="585"/>
        <v>4.278028915056268</v>
      </c>
      <c r="W2050" s="321">
        <v>1.1299999999999999</v>
      </c>
      <c r="X2050" s="104">
        <f t="shared" si="586"/>
        <v>3.46784266428521</v>
      </c>
      <c r="Y2050" s="321">
        <v>0</v>
      </c>
      <c r="Z2050" s="104">
        <f t="shared" si="587"/>
        <v>0</v>
      </c>
      <c r="AA2050" s="321">
        <v>0</v>
      </c>
      <c r="AB2050" s="104">
        <f t="shared" si="588"/>
        <v>0</v>
      </c>
      <c r="AC2050" s="103">
        <f t="shared" si="591"/>
        <v>6.1349999999999998</v>
      </c>
      <c r="AD2050" s="104">
        <f t="shared" si="592"/>
        <v>18.827623668486517</v>
      </c>
    </row>
    <row r="2051" spans="1:30" x14ac:dyDescent="0.2">
      <c r="A2051" s="101">
        <v>40765</v>
      </c>
      <c r="B2051" s="322" t="s">
        <v>124</v>
      </c>
      <c r="C2051" s="321">
        <v>0</v>
      </c>
      <c r="D2051" s="104">
        <f t="shared" si="589"/>
        <v>0</v>
      </c>
      <c r="E2051" s="321">
        <v>0</v>
      </c>
      <c r="F2051" s="104">
        <f t="shared" si="590"/>
        <v>0</v>
      </c>
      <c r="G2051" s="321">
        <v>0</v>
      </c>
      <c r="H2051" s="104">
        <f t="shared" si="578"/>
        <v>0</v>
      </c>
      <c r="I2051" s="321">
        <v>0.89300000000000002</v>
      </c>
      <c r="J2051" s="104">
        <f t="shared" si="579"/>
        <v>2.7405163709793738</v>
      </c>
      <c r="K2051" s="321">
        <v>0</v>
      </c>
      <c r="L2051" s="104">
        <f t="shared" si="580"/>
        <v>0</v>
      </c>
      <c r="M2051" s="321">
        <v>1.577</v>
      </c>
      <c r="N2051" s="104">
        <f t="shared" si="581"/>
        <v>4.8396352934316607</v>
      </c>
      <c r="O2051" s="321">
        <v>0</v>
      </c>
      <c r="P2051" s="104">
        <f t="shared" si="582"/>
        <v>0</v>
      </c>
      <c r="Q2051" s="321">
        <v>1.1259999999999999</v>
      </c>
      <c r="R2051" s="104">
        <f t="shared" si="583"/>
        <v>3.4555671150311031</v>
      </c>
      <c r="S2051" s="321">
        <v>0</v>
      </c>
      <c r="T2051" s="104">
        <f t="shared" si="584"/>
        <v>0</v>
      </c>
      <c r="U2051" s="321">
        <v>1.391</v>
      </c>
      <c r="V2051" s="104">
        <f t="shared" si="585"/>
        <v>4.2688222531156876</v>
      </c>
      <c r="W2051" s="321">
        <v>1.1279999999999999</v>
      </c>
      <c r="X2051" s="104">
        <f t="shared" si="586"/>
        <v>3.4617048896581566</v>
      </c>
      <c r="Y2051" s="321">
        <v>0</v>
      </c>
      <c r="Z2051" s="104">
        <f t="shared" si="587"/>
        <v>0</v>
      </c>
      <c r="AA2051" s="321">
        <v>0</v>
      </c>
      <c r="AB2051" s="104">
        <f t="shared" si="588"/>
        <v>0</v>
      </c>
      <c r="AC2051" s="103">
        <f t="shared" si="591"/>
        <v>6.1150000000000002</v>
      </c>
      <c r="AD2051" s="104">
        <f t="shared" si="592"/>
        <v>18.766245922215983</v>
      </c>
    </row>
    <row r="2052" spans="1:30" x14ac:dyDescent="0.2">
      <c r="A2052" s="101">
        <v>40766</v>
      </c>
      <c r="B2052" s="322" t="s">
        <v>125</v>
      </c>
      <c r="C2052" s="321">
        <v>0</v>
      </c>
      <c r="D2052" s="104">
        <f t="shared" si="589"/>
        <v>0</v>
      </c>
      <c r="E2052" s="321">
        <v>0</v>
      </c>
      <c r="F2052" s="104">
        <f t="shared" si="590"/>
        <v>0</v>
      </c>
      <c r="G2052" s="321">
        <v>0</v>
      </c>
      <c r="H2052" s="104">
        <f t="shared" si="578"/>
        <v>0</v>
      </c>
      <c r="I2052" s="321">
        <v>0.89</v>
      </c>
      <c r="J2052" s="104">
        <f t="shared" si="579"/>
        <v>2.7313097090387939</v>
      </c>
      <c r="K2052" s="321">
        <v>0</v>
      </c>
      <c r="L2052" s="104">
        <f t="shared" si="580"/>
        <v>0</v>
      </c>
      <c r="M2052" s="321">
        <v>1.579</v>
      </c>
      <c r="N2052" s="104">
        <f t="shared" si="581"/>
        <v>4.8457730680587137</v>
      </c>
      <c r="O2052" s="321">
        <v>0</v>
      </c>
      <c r="P2052" s="104">
        <f t="shared" si="582"/>
        <v>0</v>
      </c>
      <c r="Q2052" s="321">
        <v>1.1279999999999999</v>
      </c>
      <c r="R2052" s="104">
        <f t="shared" si="583"/>
        <v>3.4617048896581566</v>
      </c>
      <c r="S2052" s="321">
        <v>0</v>
      </c>
      <c r="T2052" s="104">
        <f t="shared" si="584"/>
        <v>0</v>
      </c>
      <c r="U2052" s="321">
        <v>1.391</v>
      </c>
      <c r="V2052" s="104">
        <f t="shared" si="585"/>
        <v>4.2688222531156876</v>
      </c>
      <c r="W2052" s="321">
        <v>1.1299999999999999</v>
      </c>
      <c r="X2052" s="104">
        <f t="shared" si="586"/>
        <v>3.46784266428521</v>
      </c>
      <c r="Y2052" s="321">
        <v>0</v>
      </c>
      <c r="Z2052" s="104">
        <f t="shared" si="587"/>
        <v>0</v>
      </c>
      <c r="AA2052" s="321">
        <v>0</v>
      </c>
      <c r="AB2052" s="104">
        <f t="shared" si="588"/>
        <v>0</v>
      </c>
      <c r="AC2052" s="103">
        <f t="shared" si="591"/>
        <v>6.1179999999999994</v>
      </c>
      <c r="AD2052" s="104">
        <f t="shared" si="592"/>
        <v>18.775452584156561</v>
      </c>
    </row>
    <row r="2053" spans="1:30" x14ac:dyDescent="0.2">
      <c r="A2053" s="101">
        <v>40767</v>
      </c>
      <c r="B2053" s="322" t="s">
        <v>126</v>
      </c>
      <c r="C2053" s="321">
        <v>0</v>
      </c>
      <c r="D2053" s="104">
        <f t="shared" si="589"/>
        <v>0</v>
      </c>
      <c r="E2053" s="321">
        <v>0</v>
      </c>
      <c r="F2053" s="104">
        <f t="shared" si="590"/>
        <v>0</v>
      </c>
      <c r="G2053" s="321">
        <v>0</v>
      </c>
      <c r="H2053" s="104">
        <f t="shared" si="578"/>
        <v>0</v>
      </c>
      <c r="I2053" s="321">
        <v>0.88600000000000001</v>
      </c>
      <c r="J2053" s="104">
        <f t="shared" si="579"/>
        <v>2.719034159784687</v>
      </c>
      <c r="K2053" s="321">
        <v>0</v>
      </c>
      <c r="L2053" s="104">
        <f t="shared" si="580"/>
        <v>0</v>
      </c>
      <c r="M2053" s="321">
        <v>1.5660000000000001</v>
      </c>
      <c r="N2053" s="104">
        <f t="shared" si="581"/>
        <v>4.8058775329828665</v>
      </c>
      <c r="O2053" s="321">
        <v>0</v>
      </c>
      <c r="P2053" s="104">
        <f t="shared" si="582"/>
        <v>0</v>
      </c>
      <c r="Q2053" s="321">
        <v>1.1240000000000001</v>
      </c>
      <c r="R2053" s="104">
        <f t="shared" si="583"/>
        <v>3.4494293404040497</v>
      </c>
      <c r="S2053" s="321">
        <v>0</v>
      </c>
      <c r="T2053" s="104">
        <f t="shared" si="584"/>
        <v>0</v>
      </c>
      <c r="U2053" s="321">
        <v>1.389</v>
      </c>
      <c r="V2053" s="104">
        <f t="shared" si="585"/>
        <v>4.2626844784886346</v>
      </c>
      <c r="W2053" s="321">
        <v>1.1279999999999999</v>
      </c>
      <c r="X2053" s="104">
        <f t="shared" si="586"/>
        <v>3.4617048896581566</v>
      </c>
      <c r="Y2053" s="321">
        <v>0</v>
      </c>
      <c r="Z2053" s="104">
        <f t="shared" si="587"/>
        <v>0</v>
      </c>
      <c r="AA2053" s="321">
        <v>0</v>
      </c>
      <c r="AB2053" s="104">
        <f t="shared" si="588"/>
        <v>0</v>
      </c>
      <c r="AC2053" s="103">
        <f t="shared" si="591"/>
        <v>6.093</v>
      </c>
      <c r="AD2053" s="104">
        <f t="shared" si="592"/>
        <v>18.698730401318393</v>
      </c>
    </row>
    <row r="2054" spans="1:30" x14ac:dyDescent="0.2">
      <c r="A2054" s="101">
        <v>40768</v>
      </c>
      <c r="B2054" s="322" t="s">
        <v>127</v>
      </c>
      <c r="C2054" s="321">
        <v>0</v>
      </c>
      <c r="D2054" s="104">
        <f t="shared" si="589"/>
        <v>0</v>
      </c>
      <c r="E2054" s="321">
        <v>0</v>
      </c>
      <c r="F2054" s="104">
        <f t="shared" si="590"/>
        <v>0</v>
      </c>
      <c r="G2054" s="321">
        <v>0</v>
      </c>
      <c r="H2054" s="104">
        <f t="shared" ref="H2054:H2117" si="593">G2054*1000000/325851</f>
        <v>0</v>
      </c>
      <c r="I2054" s="321">
        <v>0.88400000000000001</v>
      </c>
      <c r="J2054" s="104">
        <f t="shared" ref="J2054:J2117" si="594">I2054*1000000/325851</f>
        <v>2.7128963851576335</v>
      </c>
      <c r="K2054" s="321">
        <v>0</v>
      </c>
      <c r="L2054" s="104">
        <f t="shared" ref="L2054:L2117" si="595">K2054*1000000/325851</f>
        <v>0</v>
      </c>
      <c r="M2054" s="321">
        <v>1.5740000000000001</v>
      </c>
      <c r="N2054" s="104">
        <f t="shared" ref="N2054:N2117" si="596">M2054*1000000/325851</f>
        <v>4.8304286314910803</v>
      </c>
      <c r="O2054" s="321">
        <v>0</v>
      </c>
      <c r="P2054" s="104">
        <f t="shared" ref="P2054:P2117" si="597">O2054*1000000/325851</f>
        <v>0</v>
      </c>
      <c r="Q2054" s="321">
        <v>1.125</v>
      </c>
      <c r="R2054" s="104">
        <f t="shared" ref="R2054:R2117" si="598">Q2054*1000000/325851</f>
        <v>3.4524982277175766</v>
      </c>
      <c r="S2054" s="321">
        <v>0</v>
      </c>
      <c r="T2054" s="104">
        <f t="shared" ref="T2054:T2117" si="599">S2054*1000000/325851</f>
        <v>0</v>
      </c>
      <c r="U2054" s="321">
        <v>1.387</v>
      </c>
      <c r="V2054" s="104">
        <f t="shared" ref="V2054:V2117" si="600">U2054*1000000/325851</f>
        <v>4.2565467038615807</v>
      </c>
      <c r="W2054" s="321">
        <v>1.129</v>
      </c>
      <c r="X2054" s="104">
        <f t="shared" ref="X2054:X2117" si="601">W2054*1000000/325851</f>
        <v>3.4647737769716835</v>
      </c>
      <c r="Y2054" s="321">
        <v>0</v>
      </c>
      <c r="Z2054" s="104">
        <f t="shared" ref="Z2054:Z2117" si="602">Y2054*1000000/325851</f>
        <v>0</v>
      </c>
      <c r="AA2054" s="321">
        <v>0</v>
      </c>
      <c r="AB2054" s="104">
        <f t="shared" ref="AB2054:AB2117" si="603">AA2054*1000000/325851</f>
        <v>0</v>
      </c>
      <c r="AC2054" s="103">
        <f t="shared" si="591"/>
        <v>6.0990000000000002</v>
      </c>
      <c r="AD2054" s="104">
        <f t="shared" si="592"/>
        <v>18.717143725199556</v>
      </c>
    </row>
    <row r="2055" spans="1:30" x14ac:dyDescent="0.2">
      <c r="A2055" s="101">
        <v>40769</v>
      </c>
      <c r="B2055" s="322" t="s">
        <v>128</v>
      </c>
      <c r="C2055" s="321">
        <v>0</v>
      </c>
      <c r="D2055" s="104">
        <f t="shared" si="589"/>
        <v>0</v>
      </c>
      <c r="E2055" s="321">
        <v>0</v>
      </c>
      <c r="F2055" s="104">
        <f t="shared" si="590"/>
        <v>0</v>
      </c>
      <c r="G2055" s="321">
        <v>0</v>
      </c>
      <c r="H2055" s="104">
        <f t="shared" si="593"/>
        <v>0</v>
      </c>
      <c r="I2055" s="321">
        <v>0.879</v>
      </c>
      <c r="J2055" s="104">
        <f t="shared" si="594"/>
        <v>2.6975519485899997</v>
      </c>
      <c r="K2055" s="321">
        <v>0</v>
      </c>
      <c r="L2055" s="104">
        <f t="shared" si="595"/>
        <v>0</v>
      </c>
      <c r="M2055" s="321">
        <v>1.5649999999999999</v>
      </c>
      <c r="N2055" s="104">
        <f t="shared" si="596"/>
        <v>4.80280864566934</v>
      </c>
      <c r="O2055" s="321">
        <v>0</v>
      </c>
      <c r="P2055" s="104">
        <f t="shared" si="597"/>
        <v>0</v>
      </c>
      <c r="Q2055" s="321">
        <v>1.1220000000000001</v>
      </c>
      <c r="R2055" s="104">
        <f t="shared" si="598"/>
        <v>3.4432915657769962</v>
      </c>
      <c r="S2055" s="321">
        <v>0</v>
      </c>
      <c r="T2055" s="104">
        <f t="shared" si="599"/>
        <v>0</v>
      </c>
      <c r="U2055" s="321">
        <v>1.3859999999999999</v>
      </c>
      <c r="V2055" s="104">
        <f t="shared" si="600"/>
        <v>4.2534778165480542</v>
      </c>
      <c r="W2055" s="321">
        <v>1.129</v>
      </c>
      <c r="X2055" s="104">
        <f t="shared" si="601"/>
        <v>3.4647737769716835</v>
      </c>
      <c r="Y2055" s="321">
        <v>0</v>
      </c>
      <c r="Z2055" s="104">
        <f t="shared" si="602"/>
        <v>0</v>
      </c>
      <c r="AA2055" s="321">
        <v>0</v>
      </c>
      <c r="AB2055" s="104">
        <f t="shared" si="603"/>
        <v>0</v>
      </c>
      <c r="AC2055" s="103">
        <f t="shared" si="591"/>
        <v>6.0809999999999995</v>
      </c>
      <c r="AD2055" s="104">
        <f t="shared" si="592"/>
        <v>18.661903753556071</v>
      </c>
    </row>
    <row r="2056" spans="1:30" x14ac:dyDescent="0.2">
      <c r="A2056" s="101">
        <v>40770</v>
      </c>
      <c r="B2056" s="322" t="s">
        <v>129</v>
      </c>
      <c r="C2056" s="321">
        <v>0</v>
      </c>
      <c r="D2056" s="104">
        <f t="shared" si="589"/>
        <v>0</v>
      </c>
      <c r="E2056" s="321">
        <v>0</v>
      </c>
      <c r="F2056" s="104">
        <f t="shared" si="590"/>
        <v>0</v>
      </c>
      <c r="G2056" s="321">
        <v>0</v>
      </c>
      <c r="H2056" s="104">
        <f t="shared" si="593"/>
        <v>0</v>
      </c>
      <c r="I2056" s="321">
        <v>0.878</v>
      </c>
      <c r="J2056" s="104">
        <f t="shared" si="594"/>
        <v>2.6944830612764732</v>
      </c>
      <c r="K2056" s="321">
        <v>0</v>
      </c>
      <c r="L2056" s="104">
        <f t="shared" si="595"/>
        <v>0</v>
      </c>
      <c r="M2056" s="321">
        <v>1.5620000000000001</v>
      </c>
      <c r="N2056" s="104">
        <f t="shared" si="596"/>
        <v>4.7936019837287596</v>
      </c>
      <c r="O2056" s="321">
        <v>0</v>
      </c>
      <c r="P2056" s="104">
        <f t="shared" si="597"/>
        <v>0</v>
      </c>
      <c r="Q2056" s="321">
        <v>1.121</v>
      </c>
      <c r="R2056" s="104">
        <f t="shared" si="598"/>
        <v>3.4402226784634693</v>
      </c>
      <c r="S2056" s="321">
        <v>0</v>
      </c>
      <c r="T2056" s="104">
        <f t="shared" si="599"/>
        <v>0</v>
      </c>
      <c r="U2056" s="321">
        <v>1.3839999999999999</v>
      </c>
      <c r="V2056" s="104">
        <f t="shared" si="600"/>
        <v>4.2473400419210003</v>
      </c>
      <c r="W2056" s="321">
        <v>1.127</v>
      </c>
      <c r="X2056" s="104">
        <f t="shared" si="601"/>
        <v>3.4586360023446301</v>
      </c>
      <c r="Y2056" s="321">
        <v>0</v>
      </c>
      <c r="Z2056" s="104">
        <f t="shared" si="602"/>
        <v>0</v>
      </c>
      <c r="AA2056" s="321">
        <v>0</v>
      </c>
      <c r="AB2056" s="104">
        <f t="shared" si="603"/>
        <v>0</v>
      </c>
      <c r="AC2056" s="103">
        <f t="shared" si="591"/>
        <v>6.0720000000000001</v>
      </c>
      <c r="AD2056" s="104">
        <f t="shared" si="592"/>
        <v>18.634283767734331</v>
      </c>
    </row>
    <row r="2057" spans="1:30" x14ac:dyDescent="0.2">
      <c r="A2057" s="101">
        <v>40771</v>
      </c>
      <c r="B2057" s="322" t="s">
        <v>130</v>
      </c>
      <c r="C2057" s="321">
        <v>0</v>
      </c>
      <c r="D2057" s="104">
        <f t="shared" si="589"/>
        <v>0</v>
      </c>
      <c r="E2057" s="321">
        <v>0</v>
      </c>
      <c r="F2057" s="104">
        <f t="shared" si="590"/>
        <v>0</v>
      </c>
      <c r="G2057" s="321">
        <v>0</v>
      </c>
      <c r="H2057" s="104">
        <f t="shared" si="593"/>
        <v>0</v>
      </c>
      <c r="I2057" s="321">
        <v>0.875</v>
      </c>
      <c r="J2057" s="104">
        <f t="shared" si="594"/>
        <v>2.6852763993358928</v>
      </c>
      <c r="K2057" s="321">
        <v>0</v>
      </c>
      <c r="L2057" s="104">
        <f t="shared" si="595"/>
        <v>0</v>
      </c>
      <c r="M2057" s="321">
        <v>1.5580000000000001</v>
      </c>
      <c r="N2057" s="104">
        <f t="shared" si="596"/>
        <v>4.7813264344746527</v>
      </c>
      <c r="O2057" s="321">
        <v>0</v>
      </c>
      <c r="P2057" s="104">
        <f t="shared" si="597"/>
        <v>0</v>
      </c>
      <c r="Q2057" s="321">
        <v>1.119</v>
      </c>
      <c r="R2057" s="104">
        <f t="shared" si="598"/>
        <v>3.4340849038364158</v>
      </c>
      <c r="S2057" s="321">
        <v>0</v>
      </c>
      <c r="T2057" s="104">
        <f t="shared" si="599"/>
        <v>0</v>
      </c>
      <c r="U2057" s="321">
        <v>1.381</v>
      </c>
      <c r="V2057" s="104">
        <f t="shared" si="600"/>
        <v>4.2381333799804208</v>
      </c>
      <c r="W2057" s="321">
        <v>1.1259999999999999</v>
      </c>
      <c r="X2057" s="104">
        <f t="shared" si="601"/>
        <v>3.4555671150311031</v>
      </c>
      <c r="Y2057" s="321">
        <v>0</v>
      </c>
      <c r="Z2057" s="104">
        <f t="shared" si="602"/>
        <v>0</v>
      </c>
      <c r="AA2057" s="321">
        <v>0</v>
      </c>
      <c r="AB2057" s="104">
        <f t="shared" si="603"/>
        <v>0</v>
      </c>
      <c r="AC2057" s="103">
        <f t="shared" si="591"/>
        <v>6.0589999999999993</v>
      </c>
      <c r="AD2057" s="104">
        <f t="shared" si="592"/>
        <v>18.594388232658481</v>
      </c>
    </row>
    <row r="2058" spans="1:30" x14ac:dyDescent="0.2">
      <c r="A2058" s="101">
        <v>40772</v>
      </c>
      <c r="B2058" s="322" t="s">
        <v>131</v>
      </c>
      <c r="C2058" s="321">
        <v>0</v>
      </c>
      <c r="D2058" s="104">
        <f t="shared" si="589"/>
        <v>0</v>
      </c>
      <c r="E2058" s="321">
        <v>0</v>
      </c>
      <c r="F2058" s="104">
        <f t="shared" si="590"/>
        <v>0</v>
      </c>
      <c r="G2058" s="321">
        <v>0</v>
      </c>
      <c r="H2058" s="104">
        <f t="shared" si="593"/>
        <v>0</v>
      </c>
      <c r="I2058" s="321">
        <v>0.872</v>
      </c>
      <c r="J2058" s="104">
        <f t="shared" si="594"/>
        <v>2.6760697373953124</v>
      </c>
      <c r="K2058" s="321">
        <v>0</v>
      </c>
      <c r="L2058" s="104">
        <f t="shared" si="595"/>
        <v>0</v>
      </c>
      <c r="M2058" s="321">
        <v>1.554</v>
      </c>
      <c r="N2058" s="104">
        <f t="shared" si="596"/>
        <v>4.7690508852205458</v>
      </c>
      <c r="O2058" s="321">
        <v>0</v>
      </c>
      <c r="P2058" s="104">
        <f t="shared" si="597"/>
        <v>0</v>
      </c>
      <c r="Q2058" s="321">
        <v>1.119</v>
      </c>
      <c r="R2058" s="104">
        <f t="shared" si="598"/>
        <v>3.4340849038364158</v>
      </c>
      <c r="S2058" s="321">
        <v>0</v>
      </c>
      <c r="T2058" s="104">
        <f t="shared" si="599"/>
        <v>0</v>
      </c>
      <c r="U2058" s="321">
        <v>1.38</v>
      </c>
      <c r="V2058" s="104">
        <f t="shared" si="600"/>
        <v>4.2350644926668934</v>
      </c>
      <c r="W2058" s="321">
        <v>1.127</v>
      </c>
      <c r="X2058" s="104">
        <f t="shared" si="601"/>
        <v>3.4586360023446301</v>
      </c>
      <c r="Y2058" s="321">
        <v>0</v>
      </c>
      <c r="Z2058" s="104">
        <f t="shared" si="602"/>
        <v>0</v>
      </c>
      <c r="AA2058" s="321">
        <v>0</v>
      </c>
      <c r="AB2058" s="104">
        <f t="shared" si="603"/>
        <v>0</v>
      </c>
      <c r="AC2058" s="103">
        <f t="shared" si="591"/>
        <v>6.0519999999999996</v>
      </c>
      <c r="AD2058" s="104">
        <f t="shared" si="592"/>
        <v>18.572906021463798</v>
      </c>
    </row>
    <row r="2059" spans="1:30" x14ac:dyDescent="0.2">
      <c r="A2059" s="101">
        <v>40773</v>
      </c>
      <c r="B2059" s="322" t="s">
        <v>132</v>
      </c>
      <c r="C2059" s="321">
        <v>0</v>
      </c>
      <c r="D2059" s="104">
        <f t="shared" si="589"/>
        <v>0</v>
      </c>
      <c r="E2059" s="321">
        <v>0</v>
      </c>
      <c r="F2059" s="104">
        <f t="shared" si="590"/>
        <v>0</v>
      </c>
      <c r="G2059" s="321">
        <v>0.36899999999999999</v>
      </c>
      <c r="H2059" s="104">
        <f t="shared" si="593"/>
        <v>1.132419418691365</v>
      </c>
      <c r="I2059" s="321">
        <v>0.442</v>
      </c>
      <c r="J2059" s="104">
        <f t="shared" si="594"/>
        <v>1.3564481925788168</v>
      </c>
      <c r="K2059" s="321">
        <v>0</v>
      </c>
      <c r="L2059" s="104">
        <f t="shared" si="595"/>
        <v>0</v>
      </c>
      <c r="M2059" s="321">
        <v>1.556</v>
      </c>
      <c r="N2059" s="104">
        <f t="shared" si="596"/>
        <v>4.7751886598475988</v>
      </c>
      <c r="O2059" s="321">
        <v>0</v>
      </c>
      <c r="P2059" s="104">
        <f t="shared" si="597"/>
        <v>0</v>
      </c>
      <c r="Q2059" s="321">
        <v>1.1160000000000001</v>
      </c>
      <c r="R2059" s="104">
        <f t="shared" si="598"/>
        <v>3.4248782418958359</v>
      </c>
      <c r="S2059" s="321">
        <v>0</v>
      </c>
      <c r="T2059" s="104">
        <f t="shared" si="599"/>
        <v>0</v>
      </c>
      <c r="U2059" s="321">
        <v>1.377</v>
      </c>
      <c r="V2059" s="104">
        <f t="shared" si="600"/>
        <v>4.2258578307263139</v>
      </c>
      <c r="W2059" s="321">
        <v>1.1259999999999999</v>
      </c>
      <c r="X2059" s="104">
        <f t="shared" si="601"/>
        <v>3.4555671150311031</v>
      </c>
      <c r="Y2059" s="321">
        <v>0</v>
      </c>
      <c r="Z2059" s="104">
        <f t="shared" si="602"/>
        <v>0</v>
      </c>
      <c r="AA2059" s="321">
        <v>0</v>
      </c>
      <c r="AB2059" s="104">
        <f t="shared" si="603"/>
        <v>0</v>
      </c>
      <c r="AC2059" s="103">
        <f t="shared" si="591"/>
        <v>5.9860000000000007</v>
      </c>
      <c r="AD2059" s="104">
        <f t="shared" si="592"/>
        <v>18.370359458771038</v>
      </c>
    </row>
    <row r="2060" spans="1:30" x14ac:dyDescent="0.2">
      <c r="A2060" s="101">
        <v>40774</v>
      </c>
      <c r="B2060" s="322" t="s">
        <v>133</v>
      </c>
      <c r="C2060" s="321">
        <v>0</v>
      </c>
      <c r="D2060" s="104">
        <f t="shared" si="589"/>
        <v>0</v>
      </c>
      <c r="E2060" s="321">
        <v>0</v>
      </c>
      <c r="F2060" s="104">
        <f t="shared" si="590"/>
        <v>0</v>
      </c>
      <c r="G2060" s="321">
        <v>0.73199999999999998</v>
      </c>
      <c r="H2060" s="104">
        <f t="shared" si="593"/>
        <v>2.2464255135015696</v>
      </c>
      <c r="I2060" s="321">
        <v>0</v>
      </c>
      <c r="J2060" s="104">
        <f t="shared" si="594"/>
        <v>0</v>
      </c>
      <c r="K2060" s="321">
        <v>0</v>
      </c>
      <c r="L2060" s="104">
        <f t="shared" si="595"/>
        <v>0</v>
      </c>
      <c r="M2060" s="321">
        <v>1.5609999999999999</v>
      </c>
      <c r="N2060" s="104">
        <f t="shared" si="596"/>
        <v>4.7905330964152331</v>
      </c>
      <c r="O2060" s="321">
        <v>0</v>
      </c>
      <c r="P2060" s="104">
        <f t="shared" si="597"/>
        <v>0</v>
      </c>
      <c r="Q2060" s="321">
        <v>1.111</v>
      </c>
      <c r="R2060" s="104">
        <f t="shared" si="598"/>
        <v>3.409533805328202</v>
      </c>
      <c r="S2060" s="321">
        <v>0</v>
      </c>
      <c r="T2060" s="104">
        <f t="shared" si="599"/>
        <v>0</v>
      </c>
      <c r="U2060" s="321">
        <v>1.377</v>
      </c>
      <c r="V2060" s="104">
        <f t="shared" si="600"/>
        <v>4.2258578307263139</v>
      </c>
      <c r="W2060" s="321">
        <v>1.127</v>
      </c>
      <c r="X2060" s="104">
        <f t="shared" si="601"/>
        <v>3.4586360023446301</v>
      </c>
      <c r="Y2060" s="321">
        <v>0</v>
      </c>
      <c r="Z2060" s="104">
        <f t="shared" si="602"/>
        <v>0</v>
      </c>
      <c r="AA2060" s="321">
        <v>0</v>
      </c>
      <c r="AB2060" s="104">
        <f t="shared" si="603"/>
        <v>0</v>
      </c>
      <c r="AC2060" s="103">
        <f t="shared" si="591"/>
        <v>5.9079999999999995</v>
      </c>
      <c r="AD2060" s="104">
        <f t="shared" si="592"/>
        <v>18.130986248315946</v>
      </c>
    </row>
    <row r="2061" spans="1:30" x14ac:dyDescent="0.2">
      <c r="A2061" s="101">
        <v>40775</v>
      </c>
      <c r="B2061" s="322" t="s">
        <v>134</v>
      </c>
      <c r="C2061" s="321">
        <v>0</v>
      </c>
      <c r="D2061" s="104">
        <f t="shared" ref="D2061:D2092" si="604">C2061*1000000/325851</f>
        <v>0</v>
      </c>
      <c r="E2061" s="321">
        <v>0</v>
      </c>
      <c r="F2061" s="104">
        <f t="shared" ref="F2061:F2102" si="605">E2061*1000000/325851</f>
        <v>0</v>
      </c>
      <c r="G2061" s="321">
        <v>0.72899999999999998</v>
      </c>
      <c r="H2061" s="104">
        <f t="shared" si="593"/>
        <v>2.2372188515609897</v>
      </c>
      <c r="I2061" s="321">
        <v>0</v>
      </c>
      <c r="J2061" s="104">
        <f t="shared" si="594"/>
        <v>0</v>
      </c>
      <c r="K2061" s="321">
        <v>0</v>
      </c>
      <c r="L2061" s="104">
        <f t="shared" si="595"/>
        <v>0</v>
      </c>
      <c r="M2061" s="321">
        <v>1.569</v>
      </c>
      <c r="N2061" s="104">
        <f t="shared" si="596"/>
        <v>4.8150841949234469</v>
      </c>
      <c r="O2061" s="321">
        <v>0</v>
      </c>
      <c r="P2061" s="104">
        <f t="shared" si="597"/>
        <v>0</v>
      </c>
      <c r="Q2061" s="321">
        <v>1.103</v>
      </c>
      <c r="R2061" s="104">
        <f t="shared" si="598"/>
        <v>3.3849827068199883</v>
      </c>
      <c r="S2061" s="321">
        <v>0</v>
      </c>
      <c r="T2061" s="104">
        <f t="shared" si="599"/>
        <v>0</v>
      </c>
      <c r="U2061" s="321">
        <v>1.351</v>
      </c>
      <c r="V2061" s="104">
        <f t="shared" si="600"/>
        <v>4.1460667605746186</v>
      </c>
      <c r="W2061" s="321">
        <v>1.1080000000000001</v>
      </c>
      <c r="X2061" s="104">
        <f t="shared" si="601"/>
        <v>3.4003271433876221</v>
      </c>
      <c r="Y2061" s="321">
        <v>0</v>
      </c>
      <c r="Z2061" s="104">
        <f t="shared" si="602"/>
        <v>0</v>
      </c>
      <c r="AA2061" s="321">
        <v>0</v>
      </c>
      <c r="AB2061" s="104">
        <f t="shared" si="603"/>
        <v>0</v>
      </c>
      <c r="AC2061" s="103">
        <f t="shared" si="591"/>
        <v>5.8599999999999994</v>
      </c>
      <c r="AD2061" s="104">
        <f t="shared" si="592"/>
        <v>17.983679657266663</v>
      </c>
    </row>
    <row r="2062" spans="1:30" x14ac:dyDescent="0.2">
      <c r="A2062" s="101">
        <v>40776</v>
      </c>
      <c r="B2062" s="322" t="s">
        <v>135</v>
      </c>
      <c r="C2062" s="321">
        <v>0</v>
      </c>
      <c r="D2062" s="104">
        <f t="shared" si="604"/>
        <v>0</v>
      </c>
      <c r="E2062" s="321">
        <v>0</v>
      </c>
      <c r="F2062" s="104">
        <f t="shared" si="605"/>
        <v>0</v>
      </c>
      <c r="G2062" s="321">
        <v>0.72899999999999998</v>
      </c>
      <c r="H2062" s="104">
        <f t="shared" si="593"/>
        <v>2.2372188515609897</v>
      </c>
      <c r="I2062" s="321">
        <v>0</v>
      </c>
      <c r="J2062" s="104">
        <f t="shared" si="594"/>
        <v>0</v>
      </c>
      <c r="K2062" s="321">
        <v>0</v>
      </c>
      <c r="L2062" s="104">
        <f t="shared" si="595"/>
        <v>0</v>
      </c>
      <c r="M2062" s="321">
        <v>1.575</v>
      </c>
      <c r="N2062" s="104">
        <f t="shared" si="596"/>
        <v>4.8334975188046068</v>
      </c>
      <c r="O2062" s="321">
        <v>0</v>
      </c>
      <c r="P2062" s="104">
        <f t="shared" si="597"/>
        <v>0</v>
      </c>
      <c r="Q2062" s="321">
        <v>1.1040000000000001</v>
      </c>
      <c r="R2062" s="104">
        <f t="shared" si="598"/>
        <v>3.3880515941335152</v>
      </c>
      <c r="S2062" s="321">
        <v>0</v>
      </c>
      <c r="T2062" s="104">
        <f t="shared" si="599"/>
        <v>0</v>
      </c>
      <c r="U2062" s="321">
        <v>0</v>
      </c>
      <c r="V2062" s="104">
        <f t="shared" si="600"/>
        <v>0</v>
      </c>
      <c r="W2062" s="321">
        <v>0</v>
      </c>
      <c r="X2062" s="104">
        <f t="shared" si="601"/>
        <v>0</v>
      </c>
      <c r="Y2062" s="321">
        <v>0</v>
      </c>
      <c r="Z2062" s="104">
        <f t="shared" si="602"/>
        <v>0</v>
      </c>
      <c r="AA2062" s="321">
        <v>0</v>
      </c>
      <c r="AB2062" s="104">
        <f t="shared" si="603"/>
        <v>0</v>
      </c>
      <c r="AC2062" s="103">
        <f t="shared" si="591"/>
        <v>3.4079999999999999</v>
      </c>
      <c r="AD2062" s="104">
        <f t="shared" si="592"/>
        <v>10.458767964499112</v>
      </c>
    </row>
    <row r="2063" spans="1:30" x14ac:dyDescent="0.2">
      <c r="A2063" s="101">
        <v>40777</v>
      </c>
      <c r="B2063" s="322" t="s">
        <v>136</v>
      </c>
      <c r="C2063" s="321">
        <v>0</v>
      </c>
      <c r="D2063" s="104">
        <f t="shared" si="604"/>
        <v>0</v>
      </c>
      <c r="E2063" s="321">
        <v>0</v>
      </c>
      <c r="F2063" s="104">
        <f t="shared" si="605"/>
        <v>0</v>
      </c>
      <c r="G2063" s="321">
        <v>0.72699999999999998</v>
      </c>
      <c r="H2063" s="104">
        <f t="shared" si="593"/>
        <v>2.2310810769339362</v>
      </c>
      <c r="I2063" s="321">
        <v>0</v>
      </c>
      <c r="J2063" s="104">
        <f t="shared" si="594"/>
        <v>0</v>
      </c>
      <c r="K2063" s="321">
        <v>0</v>
      </c>
      <c r="L2063" s="104">
        <f t="shared" si="595"/>
        <v>0</v>
      </c>
      <c r="M2063" s="321">
        <v>1.573</v>
      </c>
      <c r="N2063" s="104">
        <f t="shared" si="596"/>
        <v>4.8273597441775538</v>
      </c>
      <c r="O2063" s="321">
        <v>0</v>
      </c>
      <c r="P2063" s="104">
        <f t="shared" si="597"/>
        <v>0</v>
      </c>
      <c r="Q2063" s="321">
        <v>1.105</v>
      </c>
      <c r="R2063" s="104">
        <f t="shared" si="598"/>
        <v>3.3911204814470417</v>
      </c>
      <c r="S2063" s="321">
        <v>0</v>
      </c>
      <c r="T2063" s="104">
        <f t="shared" si="599"/>
        <v>0</v>
      </c>
      <c r="U2063" s="321">
        <v>0</v>
      </c>
      <c r="V2063" s="104">
        <f t="shared" si="600"/>
        <v>0</v>
      </c>
      <c r="W2063" s="321">
        <v>0.56799999999999995</v>
      </c>
      <c r="X2063" s="104">
        <f t="shared" si="601"/>
        <v>1.7431279940831852</v>
      </c>
      <c r="Y2063" s="321">
        <v>0</v>
      </c>
      <c r="Z2063" s="104">
        <f t="shared" si="602"/>
        <v>0</v>
      </c>
      <c r="AA2063" s="321">
        <v>0</v>
      </c>
      <c r="AB2063" s="104">
        <f t="shared" si="603"/>
        <v>0</v>
      </c>
      <c r="AC2063" s="103">
        <f t="shared" si="591"/>
        <v>3.9729999999999999</v>
      </c>
      <c r="AD2063" s="104">
        <f t="shared" si="592"/>
        <v>12.192689296641717</v>
      </c>
    </row>
    <row r="2064" spans="1:30" x14ac:dyDescent="0.2">
      <c r="A2064" s="101">
        <v>40778</v>
      </c>
      <c r="B2064" s="322" t="s">
        <v>137</v>
      </c>
      <c r="C2064" s="321">
        <v>0</v>
      </c>
      <c r="D2064" s="104">
        <f t="shared" si="604"/>
        <v>0</v>
      </c>
      <c r="E2064" s="321">
        <v>0</v>
      </c>
      <c r="F2064" s="104">
        <f t="shared" si="605"/>
        <v>0</v>
      </c>
      <c r="G2064" s="321">
        <v>0.72699999999999998</v>
      </c>
      <c r="H2064" s="104">
        <f t="shared" si="593"/>
        <v>2.2310810769339362</v>
      </c>
      <c r="I2064" s="321">
        <v>0.33400000000000002</v>
      </c>
      <c r="J2064" s="104">
        <f t="shared" si="594"/>
        <v>1.0250083627179294</v>
      </c>
      <c r="K2064" s="321">
        <v>0</v>
      </c>
      <c r="L2064" s="104">
        <f t="shared" si="595"/>
        <v>0</v>
      </c>
      <c r="M2064" s="321">
        <v>1.5740000000000001</v>
      </c>
      <c r="N2064" s="104">
        <f t="shared" si="596"/>
        <v>4.8304286314910803</v>
      </c>
      <c r="O2064" s="321">
        <v>0</v>
      </c>
      <c r="P2064" s="104">
        <f t="shared" si="597"/>
        <v>0</v>
      </c>
      <c r="Q2064" s="321">
        <v>0.65800000000000003</v>
      </c>
      <c r="R2064" s="104">
        <f t="shared" si="598"/>
        <v>2.0193278523005915</v>
      </c>
      <c r="S2064" s="321">
        <v>0</v>
      </c>
      <c r="T2064" s="104">
        <f t="shared" si="599"/>
        <v>0</v>
      </c>
      <c r="U2064" s="321">
        <v>0</v>
      </c>
      <c r="V2064" s="104">
        <f t="shared" si="600"/>
        <v>0</v>
      </c>
      <c r="W2064" s="321">
        <v>1.143</v>
      </c>
      <c r="X2064" s="104">
        <f t="shared" si="601"/>
        <v>3.5077381993610577</v>
      </c>
      <c r="Y2064" s="321">
        <v>0.20100000000000001</v>
      </c>
      <c r="Z2064" s="104">
        <f t="shared" si="602"/>
        <v>0.61684635001887367</v>
      </c>
      <c r="AA2064" s="321">
        <v>0</v>
      </c>
      <c r="AB2064" s="104">
        <f t="shared" si="603"/>
        <v>0</v>
      </c>
      <c r="AC2064" s="103">
        <f t="shared" si="591"/>
        <v>4.6369999999999996</v>
      </c>
      <c r="AD2064" s="104">
        <f t="shared" si="592"/>
        <v>14.230430472823468</v>
      </c>
    </row>
    <row r="2065" spans="1:30" x14ac:dyDescent="0.2">
      <c r="A2065" s="101">
        <v>40779</v>
      </c>
      <c r="B2065" s="322" t="s">
        <v>138</v>
      </c>
      <c r="C2065" s="321">
        <v>0</v>
      </c>
      <c r="D2065" s="104">
        <f t="shared" si="604"/>
        <v>0</v>
      </c>
      <c r="E2065" s="321">
        <v>0</v>
      </c>
      <c r="F2065" s="104">
        <f t="shared" si="605"/>
        <v>0</v>
      </c>
      <c r="G2065" s="321">
        <v>0.72299999999999998</v>
      </c>
      <c r="H2065" s="104">
        <f t="shared" si="593"/>
        <v>2.2188055276798293</v>
      </c>
      <c r="I2065" s="321">
        <v>0.78700000000000003</v>
      </c>
      <c r="J2065" s="104">
        <f t="shared" si="594"/>
        <v>2.4152143157455401</v>
      </c>
      <c r="K2065" s="321">
        <v>0</v>
      </c>
      <c r="L2065" s="104">
        <f t="shared" si="595"/>
        <v>0</v>
      </c>
      <c r="M2065" s="321">
        <v>1.5609999999999999</v>
      </c>
      <c r="N2065" s="104">
        <f t="shared" si="596"/>
        <v>4.7905330964152331</v>
      </c>
      <c r="O2065" s="321">
        <v>0</v>
      </c>
      <c r="P2065" s="104">
        <f t="shared" si="597"/>
        <v>0</v>
      </c>
      <c r="Q2065" s="321">
        <v>0.13</v>
      </c>
      <c r="R2065" s="104">
        <f t="shared" si="598"/>
        <v>0.39895535075847549</v>
      </c>
      <c r="S2065" s="321">
        <v>0</v>
      </c>
      <c r="T2065" s="104">
        <f t="shared" si="599"/>
        <v>0</v>
      </c>
      <c r="U2065" s="321">
        <v>1.359</v>
      </c>
      <c r="V2065" s="104">
        <f t="shared" si="600"/>
        <v>4.1706178590828324</v>
      </c>
      <c r="W2065" s="321">
        <v>1.1259999999999999</v>
      </c>
      <c r="X2065" s="104">
        <f t="shared" si="601"/>
        <v>3.4555671150311031</v>
      </c>
      <c r="Y2065" s="321">
        <v>1.198</v>
      </c>
      <c r="Z2065" s="104">
        <f t="shared" si="602"/>
        <v>3.6765270016050282</v>
      </c>
      <c r="AA2065" s="321">
        <v>0</v>
      </c>
      <c r="AB2065" s="104">
        <f t="shared" si="603"/>
        <v>0</v>
      </c>
      <c r="AC2065" s="103">
        <f t="shared" si="591"/>
        <v>6.8840000000000003</v>
      </c>
      <c r="AD2065" s="104">
        <f t="shared" si="592"/>
        <v>21.12622026631804</v>
      </c>
    </row>
    <row r="2066" spans="1:30" x14ac:dyDescent="0.2">
      <c r="A2066" s="101">
        <v>40780</v>
      </c>
      <c r="B2066" s="322" t="s">
        <v>139</v>
      </c>
      <c r="C2066" s="321">
        <v>0</v>
      </c>
      <c r="D2066" s="104">
        <f t="shared" si="604"/>
        <v>0</v>
      </c>
      <c r="E2066" s="321">
        <v>0</v>
      </c>
      <c r="F2066" s="104">
        <f t="shared" si="605"/>
        <v>0</v>
      </c>
      <c r="G2066" s="321">
        <v>0.72</v>
      </c>
      <c r="H2066" s="104">
        <f t="shared" si="593"/>
        <v>2.2095988657392489</v>
      </c>
      <c r="I2066" s="321">
        <v>0.86399999999999999</v>
      </c>
      <c r="J2066" s="104">
        <f t="shared" si="594"/>
        <v>2.6515186388870986</v>
      </c>
      <c r="K2066" s="321">
        <v>0</v>
      </c>
      <c r="L2066" s="104">
        <f t="shared" si="595"/>
        <v>0</v>
      </c>
      <c r="M2066" s="321">
        <v>1.5529999999999999</v>
      </c>
      <c r="N2066" s="104">
        <f t="shared" si="596"/>
        <v>4.7659819979070193</v>
      </c>
      <c r="O2066" s="321">
        <v>0</v>
      </c>
      <c r="P2066" s="104">
        <f t="shared" si="597"/>
        <v>0</v>
      </c>
      <c r="Q2066" s="321">
        <v>0.17399999999999999</v>
      </c>
      <c r="R2066" s="104">
        <f t="shared" si="598"/>
        <v>0.53398639255365177</v>
      </c>
      <c r="S2066" s="321">
        <v>0</v>
      </c>
      <c r="T2066" s="104">
        <f t="shared" si="599"/>
        <v>0</v>
      </c>
      <c r="U2066" s="321">
        <v>1.383</v>
      </c>
      <c r="V2066" s="104">
        <f t="shared" si="600"/>
        <v>4.2442711546074738</v>
      </c>
      <c r="W2066" s="321">
        <v>1.123</v>
      </c>
      <c r="X2066" s="104">
        <f t="shared" si="601"/>
        <v>3.4463604530905232</v>
      </c>
      <c r="Y2066" s="321">
        <v>1.1879999999999999</v>
      </c>
      <c r="Z2066" s="104">
        <f t="shared" si="602"/>
        <v>3.6458381284697605</v>
      </c>
      <c r="AA2066" s="321">
        <v>0</v>
      </c>
      <c r="AB2066" s="104">
        <f t="shared" si="603"/>
        <v>0</v>
      </c>
      <c r="AC2066" s="103">
        <f t="shared" si="591"/>
        <v>7.0049999999999999</v>
      </c>
      <c r="AD2066" s="104">
        <f t="shared" si="592"/>
        <v>21.497555631254777</v>
      </c>
    </row>
    <row r="2067" spans="1:30" x14ac:dyDescent="0.2">
      <c r="A2067" s="101">
        <v>40781</v>
      </c>
      <c r="B2067" s="322" t="s">
        <v>140</v>
      </c>
      <c r="C2067" s="321">
        <v>0</v>
      </c>
      <c r="D2067" s="104">
        <f t="shared" si="604"/>
        <v>0</v>
      </c>
      <c r="E2067" s="321">
        <v>0</v>
      </c>
      <c r="F2067" s="104">
        <f t="shared" si="605"/>
        <v>0</v>
      </c>
      <c r="G2067" s="321">
        <v>0.311</v>
      </c>
      <c r="H2067" s="104">
        <f t="shared" si="593"/>
        <v>0.9544239545068145</v>
      </c>
      <c r="I2067" s="321">
        <v>0.85299999999999998</v>
      </c>
      <c r="J2067" s="104">
        <f t="shared" si="594"/>
        <v>2.6177608784383044</v>
      </c>
      <c r="K2067" s="321">
        <v>0</v>
      </c>
      <c r="L2067" s="104">
        <f t="shared" si="595"/>
        <v>0</v>
      </c>
      <c r="M2067" s="321">
        <v>1.5409999999999999</v>
      </c>
      <c r="N2067" s="104">
        <f t="shared" si="596"/>
        <v>4.7291553501446977</v>
      </c>
      <c r="O2067" s="321">
        <v>0</v>
      </c>
      <c r="P2067" s="104">
        <f t="shared" si="597"/>
        <v>0</v>
      </c>
      <c r="Q2067" s="321">
        <v>0</v>
      </c>
      <c r="R2067" s="104">
        <f t="shared" si="598"/>
        <v>0</v>
      </c>
      <c r="S2067" s="321">
        <v>0</v>
      </c>
      <c r="T2067" s="104">
        <f t="shared" si="599"/>
        <v>0</v>
      </c>
      <c r="U2067" s="321">
        <v>1.379</v>
      </c>
      <c r="V2067" s="104">
        <f t="shared" si="600"/>
        <v>4.2319956053533669</v>
      </c>
      <c r="W2067" s="321">
        <v>1.1319999999999999</v>
      </c>
      <c r="X2067" s="104">
        <f t="shared" si="601"/>
        <v>3.4739804389122635</v>
      </c>
      <c r="Y2067" s="321">
        <v>0.505</v>
      </c>
      <c r="Z2067" s="104">
        <f t="shared" si="602"/>
        <v>1.5497880933310009</v>
      </c>
      <c r="AA2067" s="321">
        <v>0</v>
      </c>
      <c r="AB2067" s="104">
        <f t="shared" si="603"/>
        <v>0</v>
      </c>
      <c r="AC2067" s="103">
        <f t="shared" si="591"/>
        <v>5.7209999999999992</v>
      </c>
      <c r="AD2067" s="104">
        <f t="shared" si="592"/>
        <v>17.557104320686445</v>
      </c>
    </row>
    <row r="2068" spans="1:30" x14ac:dyDescent="0.2">
      <c r="A2068" s="101">
        <v>40782</v>
      </c>
      <c r="B2068" s="322" t="s">
        <v>141</v>
      </c>
      <c r="C2068" s="321">
        <v>0.20100000000000001</v>
      </c>
      <c r="D2068" s="104">
        <f t="shared" si="604"/>
        <v>0.61684635001887367</v>
      </c>
      <c r="E2068" s="321">
        <v>0</v>
      </c>
      <c r="F2068" s="104">
        <f t="shared" si="605"/>
        <v>0</v>
      </c>
      <c r="G2068" s="321">
        <v>0</v>
      </c>
      <c r="H2068" s="104">
        <f t="shared" si="593"/>
        <v>0</v>
      </c>
      <c r="I2068" s="321">
        <v>0.85099999999999998</v>
      </c>
      <c r="J2068" s="104">
        <f t="shared" si="594"/>
        <v>2.611623103811251</v>
      </c>
      <c r="K2068" s="321">
        <v>0</v>
      </c>
      <c r="L2068" s="104">
        <f t="shared" si="595"/>
        <v>0</v>
      </c>
      <c r="M2068" s="321">
        <v>1.5349999999999999</v>
      </c>
      <c r="N2068" s="104">
        <f t="shared" si="596"/>
        <v>4.7107420262635378</v>
      </c>
      <c r="O2068" s="321">
        <v>0</v>
      </c>
      <c r="P2068" s="104">
        <f t="shared" si="597"/>
        <v>0</v>
      </c>
      <c r="Q2068" s="321">
        <v>0</v>
      </c>
      <c r="R2068" s="104">
        <f t="shared" si="598"/>
        <v>0</v>
      </c>
      <c r="S2068" s="321">
        <v>0</v>
      </c>
      <c r="T2068" s="104">
        <f t="shared" si="599"/>
        <v>0</v>
      </c>
      <c r="U2068" s="321">
        <v>0.44900000000000001</v>
      </c>
      <c r="V2068" s="104">
        <f t="shared" si="600"/>
        <v>1.3779304037735038</v>
      </c>
      <c r="W2068" s="321">
        <v>0.38300000000000001</v>
      </c>
      <c r="X2068" s="104">
        <f t="shared" si="601"/>
        <v>1.1753838410807393</v>
      </c>
      <c r="Y2068" s="321">
        <v>0</v>
      </c>
      <c r="Z2068" s="104">
        <f t="shared" si="602"/>
        <v>0</v>
      </c>
      <c r="AA2068" s="321">
        <v>0</v>
      </c>
      <c r="AB2068" s="104">
        <f t="shared" si="603"/>
        <v>0</v>
      </c>
      <c r="AC2068" s="103">
        <f t="shared" si="591"/>
        <v>3.4189999999999996</v>
      </c>
      <c r="AD2068" s="104">
        <f t="shared" si="592"/>
        <v>10.492525724947905</v>
      </c>
    </row>
    <row r="2069" spans="1:30" x14ac:dyDescent="0.2">
      <c r="A2069" s="101">
        <v>40783</v>
      </c>
      <c r="B2069" s="322" t="s">
        <v>142</v>
      </c>
      <c r="C2069" s="321">
        <v>1.792</v>
      </c>
      <c r="D2069" s="104">
        <f t="shared" si="604"/>
        <v>5.4994460658399085</v>
      </c>
      <c r="E2069" s="321">
        <v>0</v>
      </c>
      <c r="F2069" s="104">
        <f t="shared" si="605"/>
        <v>0</v>
      </c>
      <c r="G2069" s="321">
        <v>0</v>
      </c>
      <c r="H2069" s="104">
        <f t="shared" si="593"/>
        <v>0</v>
      </c>
      <c r="I2069" s="321">
        <v>0.84899999999999998</v>
      </c>
      <c r="J2069" s="104">
        <f t="shared" si="594"/>
        <v>2.6054853291841975</v>
      </c>
      <c r="K2069" s="321">
        <v>0</v>
      </c>
      <c r="L2069" s="104">
        <f t="shared" si="595"/>
        <v>0</v>
      </c>
      <c r="M2069" s="321">
        <v>1.53</v>
      </c>
      <c r="N2069" s="104">
        <f t="shared" si="596"/>
        <v>4.6953975896959044</v>
      </c>
      <c r="O2069" s="321">
        <v>0</v>
      </c>
      <c r="P2069" s="104">
        <f t="shared" si="597"/>
        <v>0</v>
      </c>
      <c r="Q2069" s="321">
        <v>0</v>
      </c>
      <c r="R2069" s="104">
        <f t="shared" si="598"/>
        <v>0</v>
      </c>
      <c r="S2069" s="321">
        <v>0</v>
      </c>
      <c r="T2069" s="104">
        <f t="shared" si="599"/>
        <v>0</v>
      </c>
      <c r="U2069" s="321">
        <v>0</v>
      </c>
      <c r="V2069" s="104">
        <f t="shared" si="600"/>
        <v>0</v>
      </c>
      <c r="W2069" s="321">
        <v>0.78500000000000003</v>
      </c>
      <c r="X2069" s="104">
        <f t="shared" si="601"/>
        <v>2.4090765411184867</v>
      </c>
      <c r="Y2069" s="321">
        <v>0</v>
      </c>
      <c r="Z2069" s="104">
        <f t="shared" si="602"/>
        <v>0</v>
      </c>
      <c r="AA2069" s="321">
        <v>0</v>
      </c>
      <c r="AB2069" s="104">
        <f t="shared" si="603"/>
        <v>0</v>
      </c>
      <c r="AC2069" s="103">
        <f t="shared" si="591"/>
        <v>4.9560000000000004</v>
      </c>
      <c r="AD2069" s="104">
        <f t="shared" si="592"/>
        <v>15.209405525838497</v>
      </c>
    </row>
    <row r="2070" spans="1:30" x14ac:dyDescent="0.2">
      <c r="A2070" s="101">
        <v>40784</v>
      </c>
      <c r="B2070" s="322" t="s">
        <v>143</v>
      </c>
      <c r="C2070" s="321">
        <v>1.738</v>
      </c>
      <c r="D2070" s="104">
        <f t="shared" si="604"/>
        <v>5.3337261509094649</v>
      </c>
      <c r="E2070" s="321">
        <v>0</v>
      </c>
      <c r="F2070" s="104">
        <f t="shared" si="605"/>
        <v>0</v>
      </c>
      <c r="G2070" s="321">
        <v>0</v>
      </c>
      <c r="H2070" s="104">
        <f t="shared" si="593"/>
        <v>0</v>
      </c>
      <c r="I2070" s="321">
        <v>0.34</v>
      </c>
      <c r="J2070" s="104">
        <f t="shared" si="594"/>
        <v>1.0434216865990897</v>
      </c>
      <c r="K2070" s="321">
        <v>0</v>
      </c>
      <c r="L2070" s="104">
        <f t="shared" si="595"/>
        <v>0</v>
      </c>
      <c r="M2070" s="321">
        <v>1.534</v>
      </c>
      <c r="N2070" s="104">
        <f t="shared" si="596"/>
        <v>4.7076731389500113</v>
      </c>
      <c r="O2070" s="321">
        <v>0</v>
      </c>
      <c r="P2070" s="104">
        <f t="shared" si="597"/>
        <v>0</v>
      </c>
      <c r="Q2070" s="321">
        <v>0.25</v>
      </c>
      <c r="R2070" s="104">
        <f t="shared" si="598"/>
        <v>0.76722182838168362</v>
      </c>
      <c r="S2070" s="321">
        <v>0</v>
      </c>
      <c r="T2070" s="104">
        <f t="shared" si="599"/>
        <v>0</v>
      </c>
      <c r="U2070" s="321">
        <v>0</v>
      </c>
      <c r="V2070" s="104">
        <f t="shared" si="600"/>
        <v>0</v>
      </c>
      <c r="W2070" s="321">
        <v>0.45500000000000002</v>
      </c>
      <c r="X2070" s="104">
        <f t="shared" si="601"/>
        <v>1.3963437276546642</v>
      </c>
      <c r="Y2070" s="321">
        <v>0</v>
      </c>
      <c r="Z2070" s="104">
        <f t="shared" si="602"/>
        <v>0</v>
      </c>
      <c r="AA2070" s="321">
        <v>0</v>
      </c>
      <c r="AB2070" s="104">
        <f t="shared" si="603"/>
        <v>0</v>
      </c>
      <c r="AC2070" s="103">
        <f t="shared" si="591"/>
        <v>4.3170000000000002</v>
      </c>
      <c r="AD2070" s="104">
        <f t="shared" si="592"/>
        <v>13.248386532494914</v>
      </c>
    </row>
    <row r="2071" spans="1:30" x14ac:dyDescent="0.2">
      <c r="A2071" s="101">
        <v>40785</v>
      </c>
      <c r="B2071" s="322" t="s">
        <v>144</v>
      </c>
      <c r="C2071" s="321">
        <v>1.702</v>
      </c>
      <c r="D2071" s="104">
        <f t="shared" si="604"/>
        <v>5.2232462076225019</v>
      </c>
      <c r="E2071" s="321">
        <v>0</v>
      </c>
      <c r="F2071" s="104">
        <f t="shared" si="605"/>
        <v>0</v>
      </c>
      <c r="G2071" s="321">
        <v>0</v>
      </c>
      <c r="H2071" s="104">
        <f t="shared" si="593"/>
        <v>0</v>
      </c>
      <c r="I2071" s="321">
        <v>0.57699999999999996</v>
      </c>
      <c r="J2071" s="104">
        <f t="shared" si="594"/>
        <v>1.7707479799049259</v>
      </c>
      <c r="K2071" s="321">
        <v>0</v>
      </c>
      <c r="L2071" s="104">
        <f t="shared" si="595"/>
        <v>0</v>
      </c>
      <c r="M2071" s="321">
        <v>1.546</v>
      </c>
      <c r="N2071" s="104">
        <f t="shared" si="596"/>
        <v>4.744499786712332</v>
      </c>
      <c r="O2071" s="321">
        <v>0</v>
      </c>
      <c r="P2071" s="104">
        <f t="shared" si="597"/>
        <v>0</v>
      </c>
      <c r="Q2071" s="321">
        <v>0.60799999999999998</v>
      </c>
      <c r="R2071" s="104">
        <f t="shared" si="598"/>
        <v>1.8658834866242546</v>
      </c>
      <c r="S2071" s="321">
        <v>0</v>
      </c>
      <c r="T2071" s="104">
        <f t="shared" si="599"/>
        <v>0</v>
      </c>
      <c r="U2071" s="321">
        <v>0</v>
      </c>
      <c r="V2071" s="104">
        <f t="shared" si="600"/>
        <v>0</v>
      </c>
      <c r="W2071" s="321">
        <v>0.77200000000000002</v>
      </c>
      <c r="X2071" s="104">
        <f t="shared" si="601"/>
        <v>2.369181006042639</v>
      </c>
      <c r="Y2071" s="321">
        <v>0.66900000000000004</v>
      </c>
      <c r="Z2071" s="104">
        <f t="shared" si="602"/>
        <v>2.0530856127493853</v>
      </c>
      <c r="AA2071" s="321">
        <v>0</v>
      </c>
      <c r="AB2071" s="104">
        <f t="shared" si="603"/>
        <v>0</v>
      </c>
      <c r="AC2071" s="103">
        <f t="shared" si="591"/>
        <v>5.8740000000000006</v>
      </c>
      <c r="AD2071" s="104">
        <f t="shared" si="592"/>
        <v>18.026644079656041</v>
      </c>
    </row>
    <row r="2072" spans="1:30" x14ac:dyDescent="0.2">
      <c r="A2072" s="101">
        <v>40786</v>
      </c>
      <c r="B2072" s="322" t="s">
        <v>145</v>
      </c>
      <c r="C2072" s="321">
        <v>1.6739999999999999</v>
      </c>
      <c r="D2072" s="104">
        <f t="shared" si="604"/>
        <v>5.1373173628437536</v>
      </c>
      <c r="E2072" s="321">
        <v>0</v>
      </c>
      <c r="F2072" s="104">
        <f t="shared" si="605"/>
        <v>0</v>
      </c>
      <c r="G2072" s="321">
        <v>0</v>
      </c>
      <c r="H2072" s="104">
        <f t="shared" si="593"/>
        <v>0</v>
      </c>
      <c r="I2072" s="321">
        <v>0.86199999999999999</v>
      </c>
      <c r="J2072" s="104">
        <f t="shared" si="594"/>
        <v>2.6453808642600452</v>
      </c>
      <c r="K2072" s="321">
        <v>0</v>
      </c>
      <c r="L2072" s="104">
        <f t="shared" si="595"/>
        <v>0</v>
      </c>
      <c r="M2072" s="321">
        <v>1.5389999999999999</v>
      </c>
      <c r="N2072" s="104">
        <f t="shared" si="596"/>
        <v>4.7230175755176447</v>
      </c>
      <c r="O2072" s="321">
        <v>0</v>
      </c>
      <c r="P2072" s="104">
        <f t="shared" si="597"/>
        <v>0</v>
      </c>
      <c r="Q2072" s="321">
        <v>1.1379999999999999</v>
      </c>
      <c r="R2072" s="104">
        <f t="shared" si="598"/>
        <v>3.4923937627934238</v>
      </c>
      <c r="S2072" s="321">
        <v>0</v>
      </c>
      <c r="T2072" s="104">
        <f t="shared" si="599"/>
        <v>0</v>
      </c>
      <c r="U2072" s="321">
        <v>0</v>
      </c>
      <c r="V2072" s="104">
        <f t="shared" si="600"/>
        <v>0</v>
      </c>
      <c r="W2072" s="321">
        <v>1.1220000000000001</v>
      </c>
      <c r="X2072" s="104">
        <f t="shared" si="601"/>
        <v>3.4432915657769962</v>
      </c>
      <c r="Y2072" s="321">
        <v>1.1890000000000001</v>
      </c>
      <c r="Z2072" s="104">
        <f t="shared" si="602"/>
        <v>3.6489070157832875</v>
      </c>
      <c r="AA2072" s="321">
        <v>0</v>
      </c>
      <c r="AB2072" s="104">
        <f t="shared" si="603"/>
        <v>0</v>
      </c>
      <c r="AC2072" s="103">
        <f t="shared" si="591"/>
        <v>7.524</v>
      </c>
      <c r="AD2072" s="104">
        <f t="shared" si="592"/>
        <v>23.090308146975151</v>
      </c>
    </row>
    <row r="2073" spans="1:30" x14ac:dyDescent="0.2">
      <c r="A2073" s="101">
        <v>40787</v>
      </c>
      <c r="B2073" s="322" t="s">
        <v>146</v>
      </c>
      <c r="C2073" s="321">
        <v>0.61299999999999999</v>
      </c>
      <c r="D2073" s="104">
        <f t="shared" si="604"/>
        <v>1.8812279231918883</v>
      </c>
      <c r="E2073" s="321">
        <v>0</v>
      </c>
      <c r="F2073" s="104">
        <f t="shared" si="605"/>
        <v>0</v>
      </c>
      <c r="G2073" s="321">
        <v>0</v>
      </c>
      <c r="H2073" s="104">
        <f t="shared" si="593"/>
        <v>0</v>
      </c>
      <c r="I2073" s="321">
        <v>0.89800000000000002</v>
      </c>
      <c r="J2073" s="104">
        <f t="shared" si="594"/>
        <v>2.7558608075470077</v>
      </c>
      <c r="K2073" s="321">
        <v>0</v>
      </c>
      <c r="L2073" s="104">
        <f t="shared" si="595"/>
        <v>0</v>
      </c>
      <c r="M2073" s="321">
        <v>1.5369999999999999</v>
      </c>
      <c r="N2073" s="104">
        <f t="shared" si="596"/>
        <v>4.7168798008905908</v>
      </c>
      <c r="O2073" s="321">
        <v>0</v>
      </c>
      <c r="P2073" s="104">
        <f t="shared" si="597"/>
        <v>0</v>
      </c>
      <c r="Q2073" s="321">
        <v>1.0900000000000001</v>
      </c>
      <c r="R2073" s="104">
        <f t="shared" si="598"/>
        <v>3.3450871717441406</v>
      </c>
      <c r="S2073" s="321">
        <v>0</v>
      </c>
      <c r="T2073" s="104">
        <f t="shared" si="599"/>
        <v>0</v>
      </c>
      <c r="U2073" s="321">
        <v>0</v>
      </c>
      <c r="V2073" s="104">
        <f t="shared" si="600"/>
        <v>0</v>
      </c>
      <c r="W2073" s="321">
        <v>0.41</v>
      </c>
      <c r="X2073" s="104">
        <f t="shared" si="601"/>
        <v>1.2582437985459611</v>
      </c>
      <c r="Y2073" s="321">
        <v>0.38900000000000001</v>
      </c>
      <c r="Z2073" s="104">
        <f t="shared" si="602"/>
        <v>1.1937971649618997</v>
      </c>
      <c r="AA2073" s="321">
        <v>0</v>
      </c>
      <c r="AB2073" s="104">
        <f t="shared" si="603"/>
        <v>0</v>
      </c>
      <c r="AC2073" s="103">
        <f t="shared" si="591"/>
        <v>4.9370000000000003</v>
      </c>
      <c r="AD2073" s="104">
        <f t="shared" si="592"/>
        <v>15.151096666881489</v>
      </c>
    </row>
    <row r="2074" spans="1:30" x14ac:dyDescent="0.2">
      <c r="A2074" s="101">
        <v>40788</v>
      </c>
      <c r="B2074" s="322" t="s">
        <v>147</v>
      </c>
      <c r="C2074" s="321">
        <v>0</v>
      </c>
      <c r="D2074" s="104">
        <f t="shared" si="604"/>
        <v>0</v>
      </c>
      <c r="E2074" s="321">
        <v>0</v>
      </c>
      <c r="F2074" s="104">
        <f t="shared" si="605"/>
        <v>0</v>
      </c>
      <c r="G2074" s="321">
        <v>0.39100000000000001</v>
      </c>
      <c r="H2074" s="104">
        <f t="shared" si="593"/>
        <v>1.1999349395889531</v>
      </c>
      <c r="I2074" s="321">
        <v>0.89900000000000002</v>
      </c>
      <c r="J2074" s="104">
        <f t="shared" si="594"/>
        <v>2.7589296948605346</v>
      </c>
      <c r="K2074" s="321">
        <v>0</v>
      </c>
      <c r="L2074" s="104">
        <f t="shared" si="595"/>
        <v>0</v>
      </c>
      <c r="M2074" s="321">
        <v>1.5309999999999999</v>
      </c>
      <c r="N2074" s="104">
        <f t="shared" si="596"/>
        <v>4.6984664770094309</v>
      </c>
      <c r="O2074" s="321">
        <v>0</v>
      </c>
      <c r="P2074" s="104">
        <f t="shared" si="597"/>
        <v>0</v>
      </c>
      <c r="Q2074" s="321">
        <v>1.1419999999999999</v>
      </c>
      <c r="R2074" s="104">
        <f t="shared" si="598"/>
        <v>3.5046693120475307</v>
      </c>
      <c r="S2074" s="321">
        <v>0</v>
      </c>
      <c r="T2074" s="104">
        <f t="shared" si="599"/>
        <v>0</v>
      </c>
      <c r="U2074" s="321">
        <v>0</v>
      </c>
      <c r="V2074" s="104">
        <f t="shared" si="600"/>
        <v>0</v>
      </c>
      <c r="W2074" s="321">
        <v>0.35899999999999999</v>
      </c>
      <c r="X2074" s="104">
        <f t="shared" si="601"/>
        <v>1.1017305455560977</v>
      </c>
      <c r="Y2074" s="321">
        <v>0.377</v>
      </c>
      <c r="Z2074" s="104">
        <f t="shared" si="602"/>
        <v>1.156970517199579</v>
      </c>
      <c r="AA2074" s="321">
        <v>0</v>
      </c>
      <c r="AB2074" s="104">
        <f t="shared" si="603"/>
        <v>0</v>
      </c>
      <c r="AC2074" s="103">
        <f t="shared" si="591"/>
        <v>4.698999999999999</v>
      </c>
      <c r="AD2074" s="104">
        <f t="shared" si="592"/>
        <v>14.420701486262123</v>
      </c>
    </row>
    <row r="2075" spans="1:30" x14ac:dyDescent="0.2">
      <c r="A2075" s="101">
        <v>40789</v>
      </c>
      <c r="B2075" s="322" t="s">
        <v>148</v>
      </c>
      <c r="C2075" s="321">
        <v>0</v>
      </c>
      <c r="D2075" s="104">
        <f t="shared" si="604"/>
        <v>0</v>
      </c>
      <c r="E2075" s="321">
        <v>0</v>
      </c>
      <c r="F2075" s="104">
        <f t="shared" si="605"/>
        <v>0</v>
      </c>
      <c r="G2075" s="321">
        <v>0.71799999999999997</v>
      </c>
      <c r="H2075" s="104">
        <f t="shared" si="593"/>
        <v>2.2034610911121955</v>
      </c>
      <c r="I2075" s="321">
        <v>0.88800000000000001</v>
      </c>
      <c r="J2075" s="104">
        <f t="shared" si="594"/>
        <v>2.7251719344117404</v>
      </c>
      <c r="K2075" s="321">
        <v>0</v>
      </c>
      <c r="L2075" s="104">
        <f t="shared" si="595"/>
        <v>0</v>
      </c>
      <c r="M2075" s="321">
        <v>1.5229999999999999</v>
      </c>
      <c r="N2075" s="104">
        <f t="shared" si="596"/>
        <v>4.6739153785012171</v>
      </c>
      <c r="O2075" s="321">
        <v>0</v>
      </c>
      <c r="P2075" s="104">
        <f t="shared" si="597"/>
        <v>0</v>
      </c>
      <c r="Q2075" s="321">
        <v>1.1339999999999999</v>
      </c>
      <c r="R2075" s="104">
        <f t="shared" si="598"/>
        <v>3.4801182135393169</v>
      </c>
      <c r="S2075" s="321">
        <v>0</v>
      </c>
      <c r="T2075" s="104">
        <f t="shared" si="599"/>
        <v>0</v>
      </c>
      <c r="U2075" s="321">
        <v>0</v>
      </c>
      <c r="V2075" s="104">
        <f t="shared" si="600"/>
        <v>0</v>
      </c>
      <c r="W2075" s="321">
        <v>0.90900000000000003</v>
      </c>
      <c r="X2075" s="104">
        <f t="shared" si="601"/>
        <v>2.7896185679958019</v>
      </c>
      <c r="Y2075" s="321">
        <v>0.95699999999999996</v>
      </c>
      <c r="Z2075" s="104">
        <f t="shared" si="602"/>
        <v>2.9369251590450851</v>
      </c>
      <c r="AA2075" s="321">
        <v>0</v>
      </c>
      <c r="AB2075" s="104">
        <f t="shared" si="603"/>
        <v>0</v>
      </c>
      <c r="AC2075" s="103">
        <f t="shared" si="591"/>
        <v>6.1289999999999996</v>
      </c>
      <c r="AD2075" s="104">
        <f t="shared" si="592"/>
        <v>18.809210344605358</v>
      </c>
    </row>
    <row r="2076" spans="1:30" x14ac:dyDescent="0.2">
      <c r="A2076" s="101">
        <v>40790</v>
      </c>
      <c r="B2076" s="322" t="s">
        <v>149</v>
      </c>
      <c r="C2076" s="321">
        <v>0</v>
      </c>
      <c r="D2076" s="104">
        <f t="shared" si="604"/>
        <v>0</v>
      </c>
      <c r="E2076" s="321">
        <v>0</v>
      </c>
      <c r="F2076" s="104">
        <f t="shared" si="605"/>
        <v>0</v>
      </c>
      <c r="G2076" s="321">
        <v>0.71599999999999997</v>
      </c>
      <c r="H2076" s="104">
        <f t="shared" si="593"/>
        <v>2.197323316485142</v>
      </c>
      <c r="I2076" s="321">
        <v>0.88600000000000001</v>
      </c>
      <c r="J2076" s="104">
        <f t="shared" si="594"/>
        <v>2.719034159784687</v>
      </c>
      <c r="K2076" s="321">
        <v>0</v>
      </c>
      <c r="L2076" s="104">
        <f t="shared" si="595"/>
        <v>0</v>
      </c>
      <c r="M2076" s="321">
        <v>0.59199999999999997</v>
      </c>
      <c r="N2076" s="104">
        <f t="shared" si="596"/>
        <v>1.8167812896078268</v>
      </c>
      <c r="O2076" s="321">
        <v>0</v>
      </c>
      <c r="P2076" s="104">
        <f t="shared" si="597"/>
        <v>0</v>
      </c>
      <c r="Q2076" s="321">
        <v>1.135</v>
      </c>
      <c r="R2076" s="104">
        <f t="shared" si="598"/>
        <v>3.4831871008528439</v>
      </c>
      <c r="S2076" s="321">
        <v>0</v>
      </c>
      <c r="T2076" s="104">
        <f t="shared" si="599"/>
        <v>0</v>
      </c>
      <c r="U2076" s="321">
        <v>0</v>
      </c>
      <c r="V2076" s="104">
        <f t="shared" si="600"/>
        <v>0</v>
      </c>
      <c r="W2076" s="321">
        <v>0</v>
      </c>
      <c r="X2076" s="104">
        <f t="shared" si="601"/>
        <v>0</v>
      </c>
      <c r="Y2076" s="321">
        <v>0</v>
      </c>
      <c r="Z2076" s="104">
        <f t="shared" si="602"/>
        <v>0</v>
      </c>
      <c r="AA2076" s="321">
        <v>0</v>
      </c>
      <c r="AB2076" s="104">
        <f t="shared" si="603"/>
        <v>0</v>
      </c>
      <c r="AC2076" s="103">
        <f t="shared" si="591"/>
        <v>3.3289999999999997</v>
      </c>
      <c r="AD2076" s="104">
        <f t="shared" si="592"/>
        <v>10.216325866730498</v>
      </c>
    </row>
    <row r="2077" spans="1:30" x14ac:dyDescent="0.2">
      <c r="A2077" s="101">
        <v>40791</v>
      </c>
      <c r="B2077" s="322" t="s">
        <v>150</v>
      </c>
      <c r="C2077" s="321">
        <v>0</v>
      </c>
      <c r="D2077" s="104">
        <f t="shared" si="604"/>
        <v>0</v>
      </c>
      <c r="E2077" s="321">
        <v>0</v>
      </c>
      <c r="F2077" s="104">
        <f t="shared" si="605"/>
        <v>0</v>
      </c>
      <c r="G2077" s="321">
        <v>0.71399999999999997</v>
      </c>
      <c r="H2077" s="104">
        <f t="shared" si="593"/>
        <v>2.1911855418580886</v>
      </c>
      <c r="I2077" s="321">
        <v>0.89700000000000002</v>
      </c>
      <c r="J2077" s="104">
        <f t="shared" si="594"/>
        <v>2.7527919202334807</v>
      </c>
      <c r="K2077" s="321">
        <v>0</v>
      </c>
      <c r="L2077" s="104">
        <f t="shared" si="595"/>
        <v>0</v>
      </c>
      <c r="M2077" s="321">
        <v>0</v>
      </c>
      <c r="N2077" s="104">
        <f t="shared" si="596"/>
        <v>0</v>
      </c>
      <c r="O2077" s="321">
        <v>0</v>
      </c>
      <c r="P2077" s="104">
        <f t="shared" si="597"/>
        <v>0</v>
      </c>
      <c r="Q2077" s="321">
        <v>1.1439999999999999</v>
      </c>
      <c r="R2077" s="104">
        <f t="shared" si="598"/>
        <v>3.5108070866745842</v>
      </c>
      <c r="S2077" s="321">
        <v>0</v>
      </c>
      <c r="T2077" s="104">
        <f t="shared" si="599"/>
        <v>0</v>
      </c>
      <c r="U2077" s="321">
        <v>0</v>
      </c>
      <c r="V2077" s="104">
        <f t="shared" si="600"/>
        <v>0</v>
      </c>
      <c r="W2077" s="321">
        <v>0</v>
      </c>
      <c r="X2077" s="104">
        <f t="shared" si="601"/>
        <v>0</v>
      </c>
      <c r="Y2077" s="321">
        <v>0</v>
      </c>
      <c r="Z2077" s="104">
        <f t="shared" si="602"/>
        <v>0</v>
      </c>
      <c r="AA2077" s="321">
        <v>0</v>
      </c>
      <c r="AB2077" s="104">
        <f t="shared" si="603"/>
        <v>0</v>
      </c>
      <c r="AC2077" s="103">
        <f t="shared" si="591"/>
        <v>2.7549999999999999</v>
      </c>
      <c r="AD2077" s="104">
        <f t="shared" si="592"/>
        <v>8.4547845487661544</v>
      </c>
    </row>
    <row r="2078" spans="1:30" x14ac:dyDescent="0.2">
      <c r="A2078" s="101">
        <v>40792</v>
      </c>
      <c r="B2078" s="322" t="s">
        <v>151</v>
      </c>
      <c r="C2078" s="321">
        <v>0</v>
      </c>
      <c r="D2078" s="104">
        <f t="shared" si="604"/>
        <v>0</v>
      </c>
      <c r="E2078" s="321">
        <v>0</v>
      </c>
      <c r="F2078" s="104">
        <f t="shared" si="605"/>
        <v>0</v>
      </c>
      <c r="G2078" s="321">
        <v>0.71299999999999997</v>
      </c>
      <c r="H2078" s="104">
        <f t="shared" si="593"/>
        <v>2.1881166545445616</v>
      </c>
      <c r="I2078" s="321">
        <v>0.90300000000000002</v>
      </c>
      <c r="J2078" s="104">
        <f t="shared" si="594"/>
        <v>2.7712052441146415</v>
      </c>
      <c r="K2078" s="321">
        <v>0</v>
      </c>
      <c r="L2078" s="104">
        <f t="shared" si="595"/>
        <v>0</v>
      </c>
      <c r="M2078" s="321">
        <v>1.0149999999999999</v>
      </c>
      <c r="N2078" s="104">
        <f t="shared" si="596"/>
        <v>3.1149206232296351</v>
      </c>
      <c r="O2078" s="321">
        <v>0</v>
      </c>
      <c r="P2078" s="104">
        <f t="shared" si="597"/>
        <v>0</v>
      </c>
      <c r="Q2078" s="321">
        <v>1.149</v>
      </c>
      <c r="R2078" s="104">
        <f t="shared" si="598"/>
        <v>3.526151523242218</v>
      </c>
      <c r="S2078" s="321">
        <v>0</v>
      </c>
      <c r="T2078" s="104">
        <f t="shared" si="599"/>
        <v>0</v>
      </c>
      <c r="U2078" s="321">
        <v>0</v>
      </c>
      <c r="V2078" s="104">
        <f t="shared" si="600"/>
        <v>0</v>
      </c>
      <c r="W2078" s="321">
        <v>0.72499999999999998</v>
      </c>
      <c r="X2078" s="104">
        <f t="shared" si="601"/>
        <v>2.2249433023068828</v>
      </c>
      <c r="Y2078" s="321">
        <v>0</v>
      </c>
      <c r="Z2078" s="104">
        <f t="shared" si="602"/>
        <v>0</v>
      </c>
      <c r="AA2078" s="321">
        <v>0</v>
      </c>
      <c r="AB2078" s="104">
        <f t="shared" si="603"/>
        <v>0</v>
      </c>
      <c r="AC2078" s="103">
        <f t="shared" si="591"/>
        <v>4.5049999999999999</v>
      </c>
      <c r="AD2078" s="104">
        <f t="shared" si="592"/>
        <v>13.825337347437939</v>
      </c>
    </row>
    <row r="2079" spans="1:30" x14ac:dyDescent="0.2">
      <c r="A2079" s="101">
        <v>40793</v>
      </c>
      <c r="B2079" s="322" t="s">
        <v>152</v>
      </c>
      <c r="C2079" s="321">
        <v>0</v>
      </c>
      <c r="D2079" s="104">
        <f t="shared" si="604"/>
        <v>0</v>
      </c>
      <c r="E2079" s="321">
        <v>0</v>
      </c>
      <c r="F2079" s="104">
        <f t="shared" si="605"/>
        <v>0</v>
      </c>
      <c r="G2079" s="321">
        <v>0.71099999999999997</v>
      </c>
      <c r="H2079" s="104">
        <f t="shared" si="593"/>
        <v>2.1819788799175082</v>
      </c>
      <c r="I2079" s="321">
        <v>0.89500000000000002</v>
      </c>
      <c r="J2079" s="104">
        <f t="shared" si="594"/>
        <v>2.7466541456064273</v>
      </c>
      <c r="K2079" s="321">
        <v>0</v>
      </c>
      <c r="L2079" s="104">
        <f t="shared" si="595"/>
        <v>0</v>
      </c>
      <c r="M2079" s="321">
        <v>0.55600000000000005</v>
      </c>
      <c r="N2079" s="104">
        <f t="shared" si="596"/>
        <v>1.7063013463208645</v>
      </c>
      <c r="O2079" s="321">
        <v>0</v>
      </c>
      <c r="P2079" s="104">
        <f t="shared" si="597"/>
        <v>0</v>
      </c>
      <c r="Q2079" s="321">
        <v>1.145</v>
      </c>
      <c r="R2079" s="104">
        <f t="shared" si="598"/>
        <v>3.5138759739881111</v>
      </c>
      <c r="S2079" s="321">
        <v>0</v>
      </c>
      <c r="T2079" s="104">
        <f t="shared" si="599"/>
        <v>0</v>
      </c>
      <c r="U2079" s="321">
        <v>0</v>
      </c>
      <c r="V2079" s="104">
        <f t="shared" si="600"/>
        <v>0</v>
      </c>
      <c r="W2079" s="321">
        <v>0.40300000000000002</v>
      </c>
      <c r="X2079" s="104">
        <f t="shared" si="601"/>
        <v>1.2367615873512741</v>
      </c>
      <c r="Y2079" s="321">
        <v>0</v>
      </c>
      <c r="Z2079" s="104">
        <f t="shared" si="602"/>
        <v>0</v>
      </c>
      <c r="AA2079" s="321">
        <v>0</v>
      </c>
      <c r="AB2079" s="104">
        <f t="shared" si="603"/>
        <v>0</v>
      </c>
      <c r="AC2079" s="103">
        <f t="shared" si="591"/>
        <v>3.71</v>
      </c>
      <c r="AD2079" s="104">
        <f t="shared" si="592"/>
        <v>11.385571933184185</v>
      </c>
    </row>
    <row r="2080" spans="1:30" x14ac:dyDescent="0.2">
      <c r="A2080" s="101">
        <v>40794</v>
      </c>
      <c r="B2080" s="322" t="s">
        <v>153</v>
      </c>
      <c r="C2080" s="321">
        <v>0</v>
      </c>
      <c r="D2080" s="104">
        <f t="shared" si="604"/>
        <v>0</v>
      </c>
      <c r="E2080" s="321">
        <v>0</v>
      </c>
      <c r="F2080" s="104">
        <f t="shared" si="605"/>
        <v>0</v>
      </c>
      <c r="G2080" s="321">
        <v>0.71</v>
      </c>
      <c r="H2080" s="104">
        <f t="shared" si="593"/>
        <v>2.1789099926039817</v>
      </c>
      <c r="I2080" s="321">
        <v>0.90300000000000002</v>
      </c>
      <c r="J2080" s="104">
        <f t="shared" si="594"/>
        <v>2.7712052441146415</v>
      </c>
      <c r="K2080" s="321">
        <v>0</v>
      </c>
      <c r="L2080" s="104">
        <f t="shared" si="595"/>
        <v>0</v>
      </c>
      <c r="M2080" s="321">
        <v>0</v>
      </c>
      <c r="N2080" s="104">
        <f t="shared" si="596"/>
        <v>0</v>
      </c>
      <c r="O2080" s="321">
        <v>0</v>
      </c>
      <c r="P2080" s="104">
        <f t="shared" si="597"/>
        <v>0</v>
      </c>
      <c r="Q2080" s="321">
        <v>1.137</v>
      </c>
      <c r="R2080" s="104">
        <f t="shared" si="598"/>
        <v>3.4893248754798973</v>
      </c>
      <c r="S2080" s="321">
        <v>0</v>
      </c>
      <c r="T2080" s="104">
        <f t="shared" si="599"/>
        <v>0</v>
      </c>
      <c r="U2080" s="321">
        <v>0</v>
      </c>
      <c r="V2080" s="104">
        <f t="shared" si="600"/>
        <v>0</v>
      </c>
      <c r="W2080" s="321">
        <v>0.73299999999999998</v>
      </c>
      <c r="X2080" s="104">
        <f t="shared" si="601"/>
        <v>2.2494944008150966</v>
      </c>
      <c r="Y2080" s="321">
        <v>0.76700000000000002</v>
      </c>
      <c r="Z2080" s="104">
        <f t="shared" si="602"/>
        <v>2.3538365694750056</v>
      </c>
      <c r="AA2080" s="321">
        <v>0</v>
      </c>
      <c r="AB2080" s="104">
        <f t="shared" si="603"/>
        <v>0</v>
      </c>
      <c r="AC2080" s="103">
        <f t="shared" si="591"/>
        <v>4.25</v>
      </c>
      <c r="AD2080" s="104">
        <f t="shared" si="592"/>
        <v>13.042771082488622</v>
      </c>
    </row>
    <row r="2081" spans="1:30" x14ac:dyDescent="0.2">
      <c r="A2081" s="101">
        <v>40795</v>
      </c>
      <c r="B2081" s="322" t="s">
        <v>154</v>
      </c>
      <c r="C2081" s="321">
        <v>0</v>
      </c>
      <c r="D2081" s="104">
        <f t="shared" si="604"/>
        <v>0</v>
      </c>
      <c r="E2081" s="321">
        <v>0</v>
      </c>
      <c r="F2081" s="104">
        <f t="shared" si="605"/>
        <v>0</v>
      </c>
      <c r="G2081" s="321">
        <v>0.71</v>
      </c>
      <c r="H2081" s="104">
        <f t="shared" si="593"/>
        <v>2.1789099926039817</v>
      </c>
      <c r="I2081" s="321">
        <v>0.91100000000000003</v>
      </c>
      <c r="J2081" s="104">
        <f t="shared" si="594"/>
        <v>2.7957563426228553</v>
      </c>
      <c r="K2081" s="321">
        <v>0</v>
      </c>
      <c r="L2081" s="104">
        <f t="shared" si="595"/>
        <v>0</v>
      </c>
      <c r="M2081" s="321">
        <v>0</v>
      </c>
      <c r="N2081" s="104">
        <f t="shared" si="596"/>
        <v>0</v>
      </c>
      <c r="O2081" s="321">
        <v>0</v>
      </c>
      <c r="P2081" s="104">
        <f t="shared" si="597"/>
        <v>0</v>
      </c>
      <c r="Q2081" s="321">
        <v>1.135</v>
      </c>
      <c r="R2081" s="104">
        <f t="shared" si="598"/>
        <v>3.4831871008528439</v>
      </c>
      <c r="S2081" s="321">
        <v>0</v>
      </c>
      <c r="T2081" s="104">
        <f t="shared" si="599"/>
        <v>0</v>
      </c>
      <c r="U2081" s="321">
        <v>0</v>
      </c>
      <c r="V2081" s="104">
        <f t="shared" si="600"/>
        <v>0</v>
      </c>
      <c r="W2081" s="321">
        <v>1.1459999999999999</v>
      </c>
      <c r="X2081" s="104">
        <f t="shared" si="601"/>
        <v>3.5169448613016381</v>
      </c>
      <c r="Y2081" s="321">
        <v>1.196</v>
      </c>
      <c r="Z2081" s="104">
        <f t="shared" si="602"/>
        <v>3.6703892269779748</v>
      </c>
      <c r="AA2081" s="321">
        <v>0</v>
      </c>
      <c r="AB2081" s="104">
        <f t="shared" si="603"/>
        <v>0</v>
      </c>
      <c r="AC2081" s="103">
        <f t="shared" si="591"/>
        <v>5.0979999999999999</v>
      </c>
      <c r="AD2081" s="104">
        <f t="shared" si="592"/>
        <v>15.645187524359294</v>
      </c>
    </row>
    <row r="2082" spans="1:30" x14ac:dyDescent="0.2">
      <c r="A2082" s="101">
        <v>40796</v>
      </c>
      <c r="B2082" s="322" t="s">
        <v>155</v>
      </c>
      <c r="C2082" s="321">
        <v>0</v>
      </c>
      <c r="D2082" s="104">
        <f t="shared" si="604"/>
        <v>0</v>
      </c>
      <c r="E2082" s="321">
        <v>0</v>
      </c>
      <c r="F2082" s="104">
        <f t="shared" si="605"/>
        <v>0</v>
      </c>
      <c r="G2082" s="321">
        <v>0.71199999999999997</v>
      </c>
      <c r="H2082" s="104">
        <f t="shared" si="593"/>
        <v>2.1850477672310351</v>
      </c>
      <c r="I2082" s="321">
        <v>0.91500000000000004</v>
      </c>
      <c r="J2082" s="104">
        <f t="shared" si="594"/>
        <v>2.8080318918769622</v>
      </c>
      <c r="K2082" s="321">
        <v>0</v>
      </c>
      <c r="L2082" s="104">
        <f t="shared" si="595"/>
        <v>0</v>
      </c>
      <c r="M2082" s="321">
        <v>0</v>
      </c>
      <c r="N2082" s="104">
        <f t="shared" si="596"/>
        <v>0</v>
      </c>
      <c r="O2082" s="321">
        <v>0</v>
      </c>
      <c r="P2082" s="104">
        <f t="shared" si="597"/>
        <v>0</v>
      </c>
      <c r="Q2082" s="321">
        <v>1.131</v>
      </c>
      <c r="R2082" s="104">
        <f t="shared" si="598"/>
        <v>3.470911551598737</v>
      </c>
      <c r="S2082" s="321">
        <v>0</v>
      </c>
      <c r="T2082" s="104">
        <f t="shared" si="599"/>
        <v>0</v>
      </c>
      <c r="U2082" s="321">
        <v>0</v>
      </c>
      <c r="V2082" s="104">
        <f t="shared" si="600"/>
        <v>0</v>
      </c>
      <c r="W2082" s="321">
        <v>0.34599999999999997</v>
      </c>
      <c r="X2082" s="104">
        <f t="shared" si="601"/>
        <v>1.0618350104802501</v>
      </c>
      <c r="Y2082" s="321">
        <v>0.36</v>
      </c>
      <c r="Z2082" s="104">
        <f t="shared" si="602"/>
        <v>1.1047994328696245</v>
      </c>
      <c r="AA2082" s="321">
        <v>0</v>
      </c>
      <c r="AB2082" s="104">
        <f t="shared" si="603"/>
        <v>0</v>
      </c>
      <c r="AC2082" s="103">
        <f t="shared" si="591"/>
        <v>3.464</v>
      </c>
      <c r="AD2082" s="104">
        <f t="shared" si="592"/>
        <v>10.630625654056608</v>
      </c>
    </row>
    <row r="2083" spans="1:30" x14ac:dyDescent="0.2">
      <c r="A2083" s="101">
        <v>40797</v>
      </c>
      <c r="B2083" s="322" t="s">
        <v>156</v>
      </c>
      <c r="C2083" s="321">
        <v>0</v>
      </c>
      <c r="D2083" s="104">
        <f t="shared" si="604"/>
        <v>0</v>
      </c>
      <c r="E2083" s="321">
        <v>0</v>
      </c>
      <c r="F2083" s="104">
        <f t="shared" si="605"/>
        <v>0</v>
      </c>
      <c r="G2083" s="321">
        <v>0.71099999999999997</v>
      </c>
      <c r="H2083" s="104">
        <f t="shared" si="593"/>
        <v>2.1819788799175082</v>
      </c>
      <c r="I2083" s="321">
        <v>0.91900000000000004</v>
      </c>
      <c r="J2083" s="104">
        <f t="shared" si="594"/>
        <v>2.8203074411310691</v>
      </c>
      <c r="K2083" s="321">
        <v>0</v>
      </c>
      <c r="L2083" s="104">
        <f t="shared" si="595"/>
        <v>0</v>
      </c>
      <c r="M2083" s="321">
        <v>0</v>
      </c>
      <c r="N2083" s="104">
        <f t="shared" si="596"/>
        <v>0</v>
      </c>
      <c r="O2083" s="321">
        <v>0</v>
      </c>
      <c r="P2083" s="104">
        <f t="shared" si="597"/>
        <v>0</v>
      </c>
      <c r="Q2083" s="321">
        <v>1.1240000000000001</v>
      </c>
      <c r="R2083" s="104">
        <f t="shared" si="598"/>
        <v>3.4494293404040497</v>
      </c>
      <c r="S2083" s="321">
        <v>0</v>
      </c>
      <c r="T2083" s="104">
        <f t="shared" si="599"/>
        <v>0</v>
      </c>
      <c r="U2083" s="321">
        <v>0</v>
      </c>
      <c r="V2083" s="104">
        <f t="shared" si="600"/>
        <v>0</v>
      </c>
      <c r="W2083" s="321">
        <v>0.33200000000000002</v>
      </c>
      <c r="X2083" s="104">
        <f t="shared" si="601"/>
        <v>1.0188705880908759</v>
      </c>
      <c r="Y2083" s="321">
        <v>0.505</v>
      </c>
      <c r="Z2083" s="104">
        <f t="shared" si="602"/>
        <v>1.5497880933310009</v>
      </c>
      <c r="AA2083" s="321">
        <v>0</v>
      </c>
      <c r="AB2083" s="104">
        <f t="shared" si="603"/>
        <v>0</v>
      </c>
      <c r="AC2083" s="103">
        <f t="shared" si="591"/>
        <v>3.5909999999999997</v>
      </c>
      <c r="AD2083" s="104">
        <f t="shared" si="592"/>
        <v>11.020374342874502</v>
      </c>
    </row>
    <row r="2084" spans="1:30" x14ac:dyDescent="0.2">
      <c r="A2084" s="101">
        <v>40798</v>
      </c>
      <c r="B2084" s="322" t="s">
        <v>157</v>
      </c>
      <c r="C2084" s="321">
        <v>0</v>
      </c>
      <c r="D2084" s="104">
        <f t="shared" si="604"/>
        <v>0</v>
      </c>
      <c r="E2084" s="321">
        <v>0</v>
      </c>
      <c r="F2084" s="104">
        <f t="shared" si="605"/>
        <v>0</v>
      </c>
      <c r="G2084" s="321">
        <v>0.71099999999999997</v>
      </c>
      <c r="H2084" s="104">
        <f t="shared" si="593"/>
        <v>2.1819788799175082</v>
      </c>
      <c r="I2084" s="321">
        <v>0.92100000000000004</v>
      </c>
      <c r="J2084" s="104">
        <f t="shared" si="594"/>
        <v>2.8264452157581226</v>
      </c>
      <c r="K2084" s="321">
        <v>0</v>
      </c>
      <c r="L2084" s="104">
        <f t="shared" si="595"/>
        <v>0</v>
      </c>
      <c r="M2084" s="321">
        <v>0</v>
      </c>
      <c r="N2084" s="104">
        <f t="shared" si="596"/>
        <v>0</v>
      </c>
      <c r="O2084" s="321">
        <v>0</v>
      </c>
      <c r="P2084" s="104">
        <f t="shared" si="597"/>
        <v>0</v>
      </c>
      <c r="Q2084" s="321">
        <v>1.119</v>
      </c>
      <c r="R2084" s="104">
        <f t="shared" si="598"/>
        <v>3.4340849038364158</v>
      </c>
      <c r="S2084" s="321">
        <v>0</v>
      </c>
      <c r="T2084" s="104">
        <f t="shared" si="599"/>
        <v>0</v>
      </c>
      <c r="U2084" s="321">
        <v>0</v>
      </c>
      <c r="V2084" s="104">
        <f t="shared" si="600"/>
        <v>0</v>
      </c>
      <c r="W2084" s="321">
        <v>0.45800000000000002</v>
      </c>
      <c r="X2084" s="104">
        <f t="shared" si="601"/>
        <v>1.4055503895952444</v>
      </c>
      <c r="Y2084" s="321">
        <v>0.47699999999999998</v>
      </c>
      <c r="Z2084" s="104">
        <f t="shared" si="602"/>
        <v>1.4638592485522524</v>
      </c>
      <c r="AA2084" s="321">
        <v>0</v>
      </c>
      <c r="AB2084" s="104">
        <f t="shared" si="603"/>
        <v>0</v>
      </c>
      <c r="AC2084" s="103">
        <f t="shared" si="591"/>
        <v>3.6860000000000004</v>
      </c>
      <c r="AD2084" s="104">
        <f t="shared" si="592"/>
        <v>11.311918637659545</v>
      </c>
    </row>
    <row r="2085" spans="1:30" x14ac:dyDescent="0.2">
      <c r="A2085" s="101">
        <v>40799</v>
      </c>
      <c r="B2085" s="322" t="s">
        <v>158</v>
      </c>
      <c r="C2085" s="321">
        <v>0</v>
      </c>
      <c r="D2085" s="104">
        <f t="shared" si="604"/>
        <v>0</v>
      </c>
      <c r="E2085" s="321">
        <v>0</v>
      </c>
      <c r="F2085" s="104">
        <f t="shared" si="605"/>
        <v>0</v>
      </c>
      <c r="G2085" s="321">
        <v>0.71199999999999997</v>
      </c>
      <c r="H2085" s="104">
        <f t="shared" si="593"/>
        <v>2.1850477672310351</v>
      </c>
      <c r="I2085" s="321">
        <v>0.90400000000000003</v>
      </c>
      <c r="J2085" s="104">
        <f t="shared" si="594"/>
        <v>2.774274131428168</v>
      </c>
      <c r="K2085" s="321">
        <v>0</v>
      </c>
      <c r="L2085" s="104">
        <f t="shared" si="595"/>
        <v>0</v>
      </c>
      <c r="M2085" s="321">
        <v>0</v>
      </c>
      <c r="N2085" s="104">
        <f t="shared" si="596"/>
        <v>0</v>
      </c>
      <c r="O2085" s="321">
        <v>0</v>
      </c>
      <c r="P2085" s="104">
        <f t="shared" si="597"/>
        <v>0</v>
      </c>
      <c r="Q2085" s="321">
        <v>1.119</v>
      </c>
      <c r="R2085" s="104">
        <f t="shared" si="598"/>
        <v>3.4340849038364158</v>
      </c>
      <c r="S2085" s="321">
        <v>0</v>
      </c>
      <c r="T2085" s="104">
        <f t="shared" si="599"/>
        <v>0</v>
      </c>
      <c r="U2085" s="321">
        <v>0</v>
      </c>
      <c r="V2085" s="104">
        <f t="shared" si="600"/>
        <v>0</v>
      </c>
      <c r="W2085" s="321">
        <v>0</v>
      </c>
      <c r="X2085" s="104">
        <f t="shared" si="601"/>
        <v>0</v>
      </c>
      <c r="Y2085" s="321">
        <v>0</v>
      </c>
      <c r="Z2085" s="104">
        <f t="shared" si="602"/>
        <v>0</v>
      </c>
      <c r="AA2085" s="321">
        <v>0</v>
      </c>
      <c r="AB2085" s="104">
        <f t="shared" si="603"/>
        <v>0</v>
      </c>
      <c r="AC2085" s="103">
        <f t="shared" si="591"/>
        <v>2.7350000000000003</v>
      </c>
      <c r="AD2085" s="104">
        <f t="shared" si="592"/>
        <v>8.3934068024956208</v>
      </c>
    </row>
    <row r="2086" spans="1:30" x14ac:dyDescent="0.2">
      <c r="A2086" s="101">
        <v>40800</v>
      </c>
      <c r="B2086" s="322" t="s">
        <v>159</v>
      </c>
      <c r="C2086" s="321">
        <v>0</v>
      </c>
      <c r="D2086" s="104">
        <f t="shared" si="604"/>
        <v>0</v>
      </c>
      <c r="E2086" s="321">
        <v>0</v>
      </c>
      <c r="F2086" s="104">
        <f t="shared" si="605"/>
        <v>0</v>
      </c>
      <c r="G2086" s="321">
        <v>0.71099999999999997</v>
      </c>
      <c r="H2086" s="104">
        <f t="shared" si="593"/>
        <v>2.1819788799175082</v>
      </c>
      <c r="I2086" s="321">
        <v>0.877</v>
      </c>
      <c r="J2086" s="104">
        <f t="shared" si="594"/>
        <v>2.6914141739629462</v>
      </c>
      <c r="K2086" s="321">
        <v>0</v>
      </c>
      <c r="L2086" s="104">
        <f t="shared" si="595"/>
        <v>0</v>
      </c>
      <c r="M2086" s="321">
        <v>0</v>
      </c>
      <c r="N2086" s="104">
        <f t="shared" si="596"/>
        <v>0</v>
      </c>
      <c r="O2086" s="321">
        <v>0</v>
      </c>
      <c r="P2086" s="104">
        <f t="shared" si="597"/>
        <v>0</v>
      </c>
      <c r="Q2086" s="321">
        <v>1.1140000000000001</v>
      </c>
      <c r="R2086" s="104">
        <f t="shared" si="598"/>
        <v>3.4187404672687824</v>
      </c>
      <c r="S2086" s="321">
        <v>0</v>
      </c>
      <c r="T2086" s="104">
        <f t="shared" si="599"/>
        <v>0</v>
      </c>
      <c r="U2086" s="321">
        <v>0</v>
      </c>
      <c r="V2086" s="104">
        <f t="shared" si="600"/>
        <v>0</v>
      </c>
      <c r="W2086" s="321">
        <v>0</v>
      </c>
      <c r="X2086" s="104">
        <f t="shared" si="601"/>
        <v>0</v>
      </c>
      <c r="Y2086" s="321">
        <v>0</v>
      </c>
      <c r="Z2086" s="104">
        <f t="shared" si="602"/>
        <v>0</v>
      </c>
      <c r="AA2086" s="321">
        <v>0</v>
      </c>
      <c r="AB2086" s="104">
        <f t="shared" si="603"/>
        <v>0</v>
      </c>
      <c r="AC2086" s="103">
        <f t="shared" ref="AC2086:AC2102" si="606">C2086+E2086+G2086+I2086+K2086+M2086+O2086+Q2086+S2086+U2086+W2086+Y2086+AA2086</f>
        <v>2.702</v>
      </c>
      <c r="AD2086" s="104">
        <f t="shared" si="592"/>
        <v>8.2921335211492373</v>
      </c>
    </row>
    <row r="2087" spans="1:30" x14ac:dyDescent="0.2">
      <c r="A2087" s="101">
        <v>40801</v>
      </c>
      <c r="B2087" s="322" t="s">
        <v>160</v>
      </c>
      <c r="C2087" s="321">
        <v>0</v>
      </c>
      <c r="D2087" s="104">
        <f t="shared" si="604"/>
        <v>0</v>
      </c>
      <c r="E2087" s="321">
        <v>0</v>
      </c>
      <c r="F2087" s="104">
        <f t="shared" si="605"/>
        <v>0</v>
      </c>
      <c r="G2087" s="321">
        <v>0.71299999999999997</v>
      </c>
      <c r="H2087" s="104">
        <f t="shared" si="593"/>
        <v>2.1881166545445616</v>
      </c>
      <c r="I2087" s="321">
        <v>0.878</v>
      </c>
      <c r="J2087" s="104">
        <f t="shared" si="594"/>
        <v>2.6944830612764732</v>
      </c>
      <c r="K2087" s="321">
        <v>0</v>
      </c>
      <c r="L2087" s="104">
        <f t="shared" si="595"/>
        <v>0</v>
      </c>
      <c r="M2087" s="321">
        <v>0</v>
      </c>
      <c r="N2087" s="104">
        <f t="shared" si="596"/>
        <v>0</v>
      </c>
      <c r="O2087" s="321">
        <v>0</v>
      </c>
      <c r="P2087" s="104">
        <f t="shared" si="597"/>
        <v>0</v>
      </c>
      <c r="Q2087" s="321">
        <v>1.1140000000000001</v>
      </c>
      <c r="R2087" s="104">
        <f t="shared" si="598"/>
        <v>3.4187404672687824</v>
      </c>
      <c r="S2087" s="321">
        <v>0</v>
      </c>
      <c r="T2087" s="104">
        <f t="shared" si="599"/>
        <v>0</v>
      </c>
      <c r="U2087" s="321">
        <v>0</v>
      </c>
      <c r="V2087" s="104">
        <f t="shared" si="600"/>
        <v>0</v>
      </c>
      <c r="W2087" s="321">
        <v>0</v>
      </c>
      <c r="X2087" s="104">
        <f t="shared" si="601"/>
        <v>0</v>
      </c>
      <c r="Y2087" s="321">
        <v>0</v>
      </c>
      <c r="Z2087" s="104">
        <f t="shared" si="602"/>
        <v>0</v>
      </c>
      <c r="AA2087" s="321">
        <v>0</v>
      </c>
      <c r="AB2087" s="104">
        <f t="shared" si="603"/>
        <v>0</v>
      </c>
      <c r="AC2087" s="103">
        <f t="shared" si="606"/>
        <v>2.7050000000000001</v>
      </c>
      <c r="AD2087" s="104">
        <f t="shared" si="592"/>
        <v>8.3013401830898168</v>
      </c>
    </row>
    <row r="2088" spans="1:30" x14ac:dyDescent="0.2">
      <c r="A2088" s="101">
        <v>40802</v>
      </c>
      <c r="B2088" s="322" t="s">
        <v>161</v>
      </c>
      <c r="C2088" s="321">
        <v>0</v>
      </c>
      <c r="D2088" s="104">
        <f t="shared" si="604"/>
        <v>0</v>
      </c>
      <c r="E2088" s="321">
        <v>0</v>
      </c>
      <c r="F2088" s="104">
        <f t="shared" si="605"/>
        <v>0</v>
      </c>
      <c r="G2088" s="321">
        <v>0.71199999999999997</v>
      </c>
      <c r="H2088" s="104">
        <f t="shared" si="593"/>
        <v>2.1850477672310351</v>
      </c>
      <c r="I2088" s="321">
        <v>0.88200000000000001</v>
      </c>
      <c r="J2088" s="104">
        <f t="shared" si="594"/>
        <v>2.7067586105305801</v>
      </c>
      <c r="K2088" s="321">
        <v>0</v>
      </c>
      <c r="L2088" s="104">
        <f t="shared" si="595"/>
        <v>0</v>
      </c>
      <c r="M2088" s="321">
        <v>0</v>
      </c>
      <c r="N2088" s="104">
        <f t="shared" si="596"/>
        <v>0</v>
      </c>
      <c r="O2088" s="321">
        <v>0</v>
      </c>
      <c r="P2088" s="104">
        <f t="shared" si="597"/>
        <v>0</v>
      </c>
      <c r="Q2088" s="321">
        <v>1.111</v>
      </c>
      <c r="R2088" s="104">
        <f t="shared" si="598"/>
        <v>3.409533805328202</v>
      </c>
      <c r="S2088" s="321">
        <v>0</v>
      </c>
      <c r="T2088" s="104">
        <f t="shared" si="599"/>
        <v>0</v>
      </c>
      <c r="U2088" s="321">
        <v>0</v>
      </c>
      <c r="V2088" s="104">
        <f t="shared" si="600"/>
        <v>0</v>
      </c>
      <c r="W2088" s="321">
        <v>0</v>
      </c>
      <c r="X2088" s="104">
        <f t="shared" si="601"/>
        <v>0</v>
      </c>
      <c r="Y2088" s="321">
        <v>0</v>
      </c>
      <c r="Z2088" s="104">
        <f t="shared" si="602"/>
        <v>0</v>
      </c>
      <c r="AA2088" s="321">
        <v>0</v>
      </c>
      <c r="AB2088" s="104">
        <f t="shared" si="603"/>
        <v>0</v>
      </c>
      <c r="AC2088" s="103">
        <f t="shared" si="606"/>
        <v>2.7050000000000001</v>
      </c>
      <c r="AD2088" s="104">
        <f t="shared" si="592"/>
        <v>8.3013401830898168</v>
      </c>
    </row>
    <row r="2089" spans="1:30" x14ac:dyDescent="0.2">
      <c r="A2089" s="101">
        <v>40803</v>
      </c>
      <c r="B2089" s="322" t="s">
        <v>162</v>
      </c>
      <c r="C2089" s="321">
        <v>0</v>
      </c>
      <c r="D2089" s="104">
        <f t="shared" si="604"/>
        <v>0</v>
      </c>
      <c r="E2089" s="321">
        <v>0</v>
      </c>
      <c r="F2089" s="104">
        <f t="shared" si="605"/>
        <v>0</v>
      </c>
      <c r="G2089" s="321">
        <v>0.71299999999999997</v>
      </c>
      <c r="H2089" s="104">
        <f t="shared" si="593"/>
        <v>2.1881166545445616</v>
      </c>
      <c r="I2089" s="321">
        <v>0.88200000000000001</v>
      </c>
      <c r="J2089" s="104">
        <f t="shared" si="594"/>
        <v>2.7067586105305801</v>
      </c>
      <c r="K2089" s="321">
        <v>0</v>
      </c>
      <c r="L2089" s="104">
        <f t="shared" si="595"/>
        <v>0</v>
      </c>
      <c r="M2089" s="321">
        <v>0</v>
      </c>
      <c r="N2089" s="104">
        <f t="shared" si="596"/>
        <v>0</v>
      </c>
      <c r="O2089" s="321">
        <v>0</v>
      </c>
      <c r="P2089" s="104">
        <f t="shared" si="597"/>
        <v>0</v>
      </c>
      <c r="Q2089" s="321">
        <v>1.1100000000000001</v>
      </c>
      <c r="R2089" s="104">
        <f t="shared" si="598"/>
        <v>3.4064649180146755</v>
      </c>
      <c r="S2089" s="321">
        <v>0</v>
      </c>
      <c r="T2089" s="104">
        <f t="shared" si="599"/>
        <v>0</v>
      </c>
      <c r="U2089" s="321">
        <v>0</v>
      </c>
      <c r="V2089" s="104">
        <f t="shared" si="600"/>
        <v>0</v>
      </c>
      <c r="W2089" s="321">
        <v>0</v>
      </c>
      <c r="X2089" s="104">
        <f t="shared" si="601"/>
        <v>0</v>
      </c>
      <c r="Y2089" s="321">
        <v>0</v>
      </c>
      <c r="Z2089" s="104">
        <f t="shared" si="602"/>
        <v>0</v>
      </c>
      <c r="AA2089" s="321">
        <v>0</v>
      </c>
      <c r="AB2089" s="104">
        <f t="shared" si="603"/>
        <v>0</v>
      </c>
      <c r="AC2089" s="103">
        <f t="shared" si="606"/>
        <v>2.7050000000000001</v>
      </c>
      <c r="AD2089" s="104">
        <f t="shared" si="592"/>
        <v>8.3013401830898168</v>
      </c>
    </row>
    <row r="2090" spans="1:30" x14ac:dyDescent="0.2">
      <c r="A2090" s="101">
        <v>40804</v>
      </c>
      <c r="B2090" s="322" t="s">
        <v>163</v>
      </c>
      <c r="C2090" s="321">
        <v>0</v>
      </c>
      <c r="D2090" s="104">
        <f t="shared" si="604"/>
        <v>0</v>
      </c>
      <c r="E2090" s="321">
        <v>0</v>
      </c>
      <c r="F2090" s="104">
        <f t="shared" si="605"/>
        <v>0</v>
      </c>
      <c r="G2090" s="321">
        <v>0.71199999999999997</v>
      </c>
      <c r="H2090" s="104">
        <f t="shared" si="593"/>
        <v>2.1850477672310351</v>
      </c>
      <c r="I2090" s="321">
        <v>0.88200000000000001</v>
      </c>
      <c r="J2090" s="104">
        <f t="shared" si="594"/>
        <v>2.7067586105305801</v>
      </c>
      <c r="K2090" s="321">
        <v>0</v>
      </c>
      <c r="L2090" s="104">
        <f t="shared" si="595"/>
        <v>0</v>
      </c>
      <c r="M2090" s="321">
        <v>0</v>
      </c>
      <c r="N2090" s="104">
        <f t="shared" si="596"/>
        <v>0</v>
      </c>
      <c r="O2090" s="321">
        <v>0</v>
      </c>
      <c r="P2090" s="104">
        <f t="shared" si="597"/>
        <v>0</v>
      </c>
      <c r="Q2090" s="321">
        <v>1.109</v>
      </c>
      <c r="R2090" s="104">
        <f t="shared" si="598"/>
        <v>3.4033960307011486</v>
      </c>
      <c r="S2090" s="321">
        <v>0</v>
      </c>
      <c r="T2090" s="104">
        <f t="shared" si="599"/>
        <v>0</v>
      </c>
      <c r="U2090" s="321">
        <v>0</v>
      </c>
      <c r="V2090" s="104">
        <f t="shared" si="600"/>
        <v>0</v>
      </c>
      <c r="W2090" s="321">
        <v>0</v>
      </c>
      <c r="X2090" s="104">
        <f t="shared" si="601"/>
        <v>0</v>
      </c>
      <c r="Y2090" s="321">
        <v>0</v>
      </c>
      <c r="Z2090" s="104">
        <f t="shared" si="602"/>
        <v>0</v>
      </c>
      <c r="AA2090" s="321">
        <v>0</v>
      </c>
      <c r="AB2090" s="104">
        <f t="shared" si="603"/>
        <v>0</v>
      </c>
      <c r="AC2090" s="103">
        <f t="shared" si="606"/>
        <v>2.7029999999999998</v>
      </c>
      <c r="AD2090" s="104">
        <f t="shared" si="592"/>
        <v>8.2952024084627638</v>
      </c>
    </row>
    <row r="2091" spans="1:30" x14ac:dyDescent="0.2">
      <c r="A2091" s="101">
        <v>40805</v>
      </c>
      <c r="B2091" s="322" t="s">
        <v>164</v>
      </c>
      <c r="C2091" s="321">
        <v>0</v>
      </c>
      <c r="D2091" s="104">
        <f t="shared" si="604"/>
        <v>0</v>
      </c>
      <c r="E2091" s="321">
        <v>0</v>
      </c>
      <c r="F2091" s="104">
        <f t="shared" si="605"/>
        <v>0</v>
      </c>
      <c r="G2091" s="321">
        <v>0.71199999999999997</v>
      </c>
      <c r="H2091" s="104">
        <f t="shared" si="593"/>
        <v>2.1850477672310351</v>
      </c>
      <c r="I2091" s="321">
        <v>0.88200000000000001</v>
      </c>
      <c r="J2091" s="104">
        <f t="shared" si="594"/>
        <v>2.7067586105305801</v>
      </c>
      <c r="K2091" s="321">
        <v>0</v>
      </c>
      <c r="L2091" s="104">
        <f t="shared" si="595"/>
        <v>0</v>
      </c>
      <c r="M2091" s="321">
        <v>0</v>
      </c>
      <c r="N2091" s="104">
        <f t="shared" si="596"/>
        <v>0</v>
      </c>
      <c r="O2091" s="321">
        <v>0</v>
      </c>
      <c r="P2091" s="104">
        <f t="shared" si="597"/>
        <v>0</v>
      </c>
      <c r="Q2091" s="321">
        <v>1.1040000000000001</v>
      </c>
      <c r="R2091" s="104">
        <f t="shared" si="598"/>
        <v>3.3880515941335152</v>
      </c>
      <c r="S2091" s="321">
        <v>0</v>
      </c>
      <c r="T2091" s="104">
        <f t="shared" si="599"/>
        <v>0</v>
      </c>
      <c r="U2091" s="321">
        <v>0</v>
      </c>
      <c r="V2091" s="104">
        <f t="shared" si="600"/>
        <v>0</v>
      </c>
      <c r="W2091" s="321">
        <v>0</v>
      </c>
      <c r="X2091" s="104">
        <f t="shared" si="601"/>
        <v>0</v>
      </c>
      <c r="Y2091" s="321">
        <v>0</v>
      </c>
      <c r="Z2091" s="104">
        <f t="shared" si="602"/>
        <v>0</v>
      </c>
      <c r="AA2091" s="321">
        <v>0</v>
      </c>
      <c r="AB2091" s="104">
        <f t="shared" si="603"/>
        <v>0</v>
      </c>
      <c r="AC2091" s="103">
        <f t="shared" si="606"/>
        <v>2.698</v>
      </c>
      <c r="AD2091" s="104">
        <f t="shared" si="592"/>
        <v>8.2798579718951295</v>
      </c>
    </row>
    <row r="2092" spans="1:30" x14ac:dyDescent="0.2">
      <c r="A2092" s="101">
        <v>40806</v>
      </c>
      <c r="B2092" s="322" t="s">
        <v>165</v>
      </c>
      <c r="C2092" s="321">
        <v>0</v>
      </c>
      <c r="D2092" s="104">
        <f t="shared" si="604"/>
        <v>0</v>
      </c>
      <c r="E2092" s="321">
        <v>0</v>
      </c>
      <c r="F2092" s="104">
        <f t="shared" si="605"/>
        <v>0</v>
      </c>
      <c r="G2092" s="321">
        <v>0.71199999999999997</v>
      </c>
      <c r="H2092" s="104">
        <f t="shared" si="593"/>
        <v>2.1850477672310351</v>
      </c>
      <c r="I2092" s="321">
        <v>0.88400000000000001</v>
      </c>
      <c r="J2092" s="104">
        <f t="shared" si="594"/>
        <v>2.7128963851576335</v>
      </c>
      <c r="K2092" s="321">
        <v>0</v>
      </c>
      <c r="L2092" s="104">
        <f t="shared" si="595"/>
        <v>0</v>
      </c>
      <c r="M2092" s="321">
        <v>0</v>
      </c>
      <c r="N2092" s="104">
        <f t="shared" si="596"/>
        <v>0</v>
      </c>
      <c r="O2092" s="321">
        <v>0</v>
      </c>
      <c r="P2092" s="104">
        <f t="shared" si="597"/>
        <v>0</v>
      </c>
      <c r="Q2092" s="321">
        <v>0.41099999999999998</v>
      </c>
      <c r="R2092" s="104">
        <f t="shared" si="598"/>
        <v>1.2613126858594879</v>
      </c>
      <c r="S2092" s="321">
        <v>0</v>
      </c>
      <c r="T2092" s="104">
        <f t="shared" si="599"/>
        <v>0</v>
      </c>
      <c r="U2092" s="321">
        <v>0</v>
      </c>
      <c r="V2092" s="104">
        <f t="shared" si="600"/>
        <v>0</v>
      </c>
      <c r="W2092" s="321">
        <v>0</v>
      </c>
      <c r="X2092" s="104">
        <f t="shared" si="601"/>
        <v>0</v>
      </c>
      <c r="Y2092" s="321">
        <v>0</v>
      </c>
      <c r="Z2092" s="104">
        <f t="shared" si="602"/>
        <v>0</v>
      </c>
      <c r="AA2092" s="321">
        <v>0</v>
      </c>
      <c r="AB2092" s="104">
        <f t="shared" si="603"/>
        <v>0</v>
      </c>
      <c r="AC2092" s="103">
        <f t="shared" si="606"/>
        <v>2.0070000000000001</v>
      </c>
      <c r="AD2092" s="104">
        <f t="shared" si="592"/>
        <v>6.1592568382481572</v>
      </c>
    </row>
    <row r="2093" spans="1:30" x14ac:dyDescent="0.2">
      <c r="A2093" s="101">
        <v>40807</v>
      </c>
      <c r="B2093" s="322" t="s">
        <v>166</v>
      </c>
      <c r="C2093" s="321">
        <v>0</v>
      </c>
      <c r="D2093" s="104">
        <f t="shared" ref="D2093:D2124" si="607">C2093*1000000/325851</f>
        <v>0</v>
      </c>
      <c r="E2093" s="321">
        <v>0</v>
      </c>
      <c r="F2093" s="104">
        <f t="shared" si="605"/>
        <v>0</v>
      </c>
      <c r="G2093" s="321">
        <v>0.71199999999999997</v>
      </c>
      <c r="H2093" s="104">
        <f t="shared" si="593"/>
        <v>2.1850477672310351</v>
      </c>
      <c r="I2093" s="321">
        <v>0.88</v>
      </c>
      <c r="J2093" s="104">
        <f t="shared" si="594"/>
        <v>2.7006208359035266</v>
      </c>
      <c r="K2093" s="321">
        <v>0</v>
      </c>
      <c r="L2093" s="104">
        <f t="shared" si="595"/>
        <v>0</v>
      </c>
      <c r="M2093" s="321">
        <v>1.099</v>
      </c>
      <c r="N2093" s="104">
        <f t="shared" si="596"/>
        <v>3.3727071575658814</v>
      </c>
      <c r="O2093" s="321">
        <v>0</v>
      </c>
      <c r="P2093" s="104">
        <f t="shared" si="597"/>
        <v>0</v>
      </c>
      <c r="Q2093" s="321">
        <v>0</v>
      </c>
      <c r="R2093" s="104">
        <f t="shared" si="598"/>
        <v>0</v>
      </c>
      <c r="S2093" s="321">
        <v>0</v>
      </c>
      <c r="T2093" s="104">
        <f t="shared" si="599"/>
        <v>0</v>
      </c>
      <c r="U2093" s="321">
        <v>0</v>
      </c>
      <c r="V2093" s="104">
        <f t="shared" si="600"/>
        <v>0</v>
      </c>
      <c r="W2093" s="321">
        <v>0</v>
      </c>
      <c r="X2093" s="104">
        <f t="shared" si="601"/>
        <v>0</v>
      </c>
      <c r="Y2093" s="321">
        <v>0</v>
      </c>
      <c r="Z2093" s="104">
        <f t="shared" si="602"/>
        <v>0</v>
      </c>
      <c r="AA2093" s="321">
        <v>0</v>
      </c>
      <c r="AB2093" s="104">
        <f t="shared" si="603"/>
        <v>0</v>
      </c>
      <c r="AC2093" s="103">
        <f t="shared" si="606"/>
        <v>2.6909999999999998</v>
      </c>
      <c r="AD2093" s="104">
        <f t="shared" si="592"/>
        <v>8.2583757607004422</v>
      </c>
    </row>
    <row r="2094" spans="1:30" x14ac:dyDescent="0.2">
      <c r="A2094" s="101">
        <v>40808</v>
      </c>
      <c r="B2094" s="322" t="s">
        <v>167</v>
      </c>
      <c r="C2094" s="321">
        <v>0</v>
      </c>
      <c r="D2094" s="104">
        <f t="shared" si="607"/>
        <v>0</v>
      </c>
      <c r="E2094" s="321">
        <v>0</v>
      </c>
      <c r="F2094" s="104">
        <f t="shared" si="605"/>
        <v>0</v>
      </c>
      <c r="G2094" s="321">
        <v>0.71</v>
      </c>
      <c r="H2094" s="104">
        <f t="shared" si="593"/>
        <v>2.1789099926039817</v>
      </c>
      <c r="I2094" s="321">
        <v>0.86099999999999999</v>
      </c>
      <c r="J2094" s="104">
        <f t="shared" si="594"/>
        <v>2.6423119769465186</v>
      </c>
      <c r="K2094" s="321">
        <v>0</v>
      </c>
      <c r="L2094" s="104">
        <f t="shared" si="595"/>
        <v>0</v>
      </c>
      <c r="M2094" s="321">
        <v>1.607</v>
      </c>
      <c r="N2094" s="104">
        <f t="shared" si="596"/>
        <v>4.9317019128374628</v>
      </c>
      <c r="O2094" s="321">
        <v>0</v>
      </c>
      <c r="P2094" s="104">
        <f t="shared" si="597"/>
        <v>0</v>
      </c>
      <c r="Q2094" s="321">
        <v>0</v>
      </c>
      <c r="R2094" s="104">
        <f t="shared" si="598"/>
        <v>0</v>
      </c>
      <c r="S2094" s="321">
        <v>0</v>
      </c>
      <c r="T2094" s="104">
        <f t="shared" si="599"/>
        <v>0</v>
      </c>
      <c r="U2094" s="321">
        <v>0</v>
      </c>
      <c r="V2094" s="104">
        <f t="shared" si="600"/>
        <v>0</v>
      </c>
      <c r="W2094" s="321">
        <v>0</v>
      </c>
      <c r="X2094" s="104">
        <f t="shared" si="601"/>
        <v>0</v>
      </c>
      <c r="Y2094" s="321">
        <v>0</v>
      </c>
      <c r="Z2094" s="104">
        <f t="shared" si="602"/>
        <v>0</v>
      </c>
      <c r="AA2094" s="321">
        <v>0</v>
      </c>
      <c r="AB2094" s="104">
        <f t="shared" si="603"/>
        <v>0</v>
      </c>
      <c r="AC2094" s="103">
        <f t="shared" si="606"/>
        <v>3.1779999999999999</v>
      </c>
      <c r="AD2094" s="104">
        <f t="shared" si="592"/>
        <v>9.7529238823879627</v>
      </c>
    </row>
    <row r="2095" spans="1:30" x14ac:dyDescent="0.2">
      <c r="A2095" s="101">
        <v>40809</v>
      </c>
      <c r="B2095" s="322" t="s">
        <v>168</v>
      </c>
      <c r="C2095" s="321">
        <v>0</v>
      </c>
      <c r="D2095" s="104">
        <f t="shared" si="607"/>
        <v>0</v>
      </c>
      <c r="E2095" s="321">
        <v>0</v>
      </c>
      <c r="F2095" s="104">
        <f t="shared" si="605"/>
        <v>0</v>
      </c>
      <c r="G2095" s="321">
        <v>0.70699999999999996</v>
      </c>
      <c r="H2095" s="104">
        <f t="shared" si="593"/>
        <v>2.1697033306634013</v>
      </c>
      <c r="I2095" s="321">
        <v>0.84699999999999998</v>
      </c>
      <c r="J2095" s="104">
        <f t="shared" si="594"/>
        <v>2.5993475545571441</v>
      </c>
      <c r="K2095" s="321">
        <v>0</v>
      </c>
      <c r="L2095" s="104">
        <f t="shared" si="595"/>
        <v>0</v>
      </c>
      <c r="M2095" s="321">
        <v>1.575</v>
      </c>
      <c r="N2095" s="104">
        <f t="shared" si="596"/>
        <v>4.8334975188046068</v>
      </c>
      <c r="O2095" s="321">
        <v>0</v>
      </c>
      <c r="P2095" s="104">
        <f t="shared" si="597"/>
        <v>0</v>
      </c>
      <c r="Q2095" s="321">
        <v>0</v>
      </c>
      <c r="R2095" s="104">
        <f t="shared" si="598"/>
        <v>0</v>
      </c>
      <c r="S2095" s="321">
        <v>0</v>
      </c>
      <c r="T2095" s="104">
        <f t="shared" si="599"/>
        <v>0</v>
      </c>
      <c r="U2095" s="321">
        <v>0</v>
      </c>
      <c r="V2095" s="104">
        <f t="shared" si="600"/>
        <v>0</v>
      </c>
      <c r="W2095" s="321">
        <v>0</v>
      </c>
      <c r="X2095" s="104">
        <f t="shared" si="601"/>
        <v>0</v>
      </c>
      <c r="Y2095" s="321">
        <v>0</v>
      </c>
      <c r="Z2095" s="104">
        <f t="shared" si="602"/>
        <v>0</v>
      </c>
      <c r="AA2095" s="321">
        <v>0</v>
      </c>
      <c r="AB2095" s="104">
        <f t="shared" si="603"/>
        <v>0</v>
      </c>
      <c r="AC2095" s="103">
        <f t="shared" si="606"/>
        <v>3.1289999999999996</v>
      </c>
      <c r="AD2095" s="104">
        <f t="shared" si="592"/>
        <v>9.6025484040251516</v>
      </c>
    </row>
    <row r="2096" spans="1:30" x14ac:dyDescent="0.2">
      <c r="A2096" s="101">
        <v>40810</v>
      </c>
      <c r="B2096" s="322" t="s">
        <v>169</v>
      </c>
      <c r="C2096" s="321">
        <v>0</v>
      </c>
      <c r="D2096" s="104">
        <f t="shared" si="607"/>
        <v>0</v>
      </c>
      <c r="E2096" s="321">
        <v>0</v>
      </c>
      <c r="F2096" s="104">
        <f t="shared" si="605"/>
        <v>0</v>
      </c>
      <c r="G2096" s="321">
        <v>0.70399999999999996</v>
      </c>
      <c r="H2096" s="104">
        <f t="shared" si="593"/>
        <v>2.1604966687228213</v>
      </c>
      <c r="I2096" s="321">
        <v>0.83699999999999997</v>
      </c>
      <c r="J2096" s="104">
        <f t="shared" si="594"/>
        <v>2.5686586814218768</v>
      </c>
      <c r="K2096" s="321">
        <v>0</v>
      </c>
      <c r="L2096" s="104">
        <f t="shared" si="595"/>
        <v>0</v>
      </c>
      <c r="M2096" s="321">
        <v>1.556</v>
      </c>
      <c r="N2096" s="104">
        <f t="shared" si="596"/>
        <v>4.7751886598475988</v>
      </c>
      <c r="O2096" s="321">
        <v>0</v>
      </c>
      <c r="P2096" s="104">
        <f t="shared" si="597"/>
        <v>0</v>
      </c>
      <c r="Q2096" s="321">
        <v>0</v>
      </c>
      <c r="R2096" s="104">
        <f t="shared" si="598"/>
        <v>0</v>
      </c>
      <c r="S2096" s="321">
        <v>0</v>
      </c>
      <c r="T2096" s="104">
        <f t="shared" si="599"/>
        <v>0</v>
      </c>
      <c r="U2096" s="321">
        <v>0</v>
      </c>
      <c r="V2096" s="104">
        <f t="shared" si="600"/>
        <v>0</v>
      </c>
      <c r="W2096" s="321">
        <v>0</v>
      </c>
      <c r="X2096" s="104">
        <f t="shared" si="601"/>
        <v>0</v>
      </c>
      <c r="Y2096" s="321">
        <v>0</v>
      </c>
      <c r="Z2096" s="104">
        <f t="shared" si="602"/>
        <v>0</v>
      </c>
      <c r="AA2096" s="321">
        <v>0</v>
      </c>
      <c r="AB2096" s="104">
        <f t="shared" si="603"/>
        <v>0</v>
      </c>
      <c r="AC2096" s="103">
        <f t="shared" si="606"/>
        <v>3.097</v>
      </c>
      <c r="AD2096" s="104">
        <f t="shared" si="592"/>
        <v>9.5043440099922964</v>
      </c>
    </row>
    <row r="2097" spans="1:30" x14ac:dyDescent="0.2">
      <c r="A2097" s="101">
        <v>40811</v>
      </c>
      <c r="B2097" s="322" t="s">
        <v>170</v>
      </c>
      <c r="C2097" s="321">
        <v>0</v>
      </c>
      <c r="D2097" s="104">
        <f t="shared" si="607"/>
        <v>0</v>
      </c>
      <c r="E2097" s="321">
        <v>0</v>
      </c>
      <c r="F2097" s="104">
        <f t="shared" si="605"/>
        <v>0</v>
      </c>
      <c r="G2097" s="321">
        <v>0.70299999999999996</v>
      </c>
      <c r="H2097" s="104">
        <f t="shared" si="593"/>
        <v>2.1574277814092944</v>
      </c>
      <c r="I2097" s="321">
        <v>0.82899999999999996</v>
      </c>
      <c r="J2097" s="104">
        <f t="shared" si="594"/>
        <v>2.544107582913663</v>
      </c>
      <c r="K2097" s="321">
        <v>0</v>
      </c>
      <c r="L2097" s="104">
        <f t="shared" si="595"/>
        <v>0</v>
      </c>
      <c r="M2097" s="321">
        <v>1.5429999999999999</v>
      </c>
      <c r="N2097" s="104">
        <f t="shared" si="596"/>
        <v>4.7352931247717516</v>
      </c>
      <c r="O2097" s="321">
        <v>0</v>
      </c>
      <c r="P2097" s="104">
        <f t="shared" si="597"/>
        <v>0</v>
      </c>
      <c r="Q2097" s="321">
        <v>0</v>
      </c>
      <c r="R2097" s="104">
        <f t="shared" si="598"/>
        <v>0</v>
      </c>
      <c r="S2097" s="321">
        <v>0</v>
      </c>
      <c r="T2097" s="104">
        <f t="shared" si="599"/>
        <v>0</v>
      </c>
      <c r="U2097" s="321">
        <v>0</v>
      </c>
      <c r="V2097" s="104">
        <f t="shared" si="600"/>
        <v>0</v>
      </c>
      <c r="W2097" s="321">
        <v>0</v>
      </c>
      <c r="X2097" s="104">
        <f t="shared" si="601"/>
        <v>0</v>
      </c>
      <c r="Y2097" s="321">
        <v>0</v>
      </c>
      <c r="Z2097" s="104">
        <f t="shared" si="602"/>
        <v>0</v>
      </c>
      <c r="AA2097" s="321">
        <v>0</v>
      </c>
      <c r="AB2097" s="104">
        <f t="shared" si="603"/>
        <v>0</v>
      </c>
      <c r="AC2097" s="103">
        <f t="shared" si="606"/>
        <v>3.0750000000000002</v>
      </c>
      <c r="AD2097" s="104">
        <f t="shared" si="592"/>
        <v>9.4368284890947081</v>
      </c>
    </row>
    <row r="2098" spans="1:30" x14ac:dyDescent="0.2">
      <c r="A2098" s="101">
        <v>40812</v>
      </c>
      <c r="B2098" s="322" t="s">
        <v>171</v>
      </c>
      <c r="C2098" s="321">
        <v>0</v>
      </c>
      <c r="D2098" s="104">
        <f t="shared" si="607"/>
        <v>0</v>
      </c>
      <c r="E2098" s="321">
        <v>0</v>
      </c>
      <c r="F2098" s="104">
        <f t="shared" si="605"/>
        <v>0</v>
      </c>
      <c r="G2098" s="321">
        <v>0.7</v>
      </c>
      <c r="H2098" s="104">
        <f t="shared" si="593"/>
        <v>2.1482211194687144</v>
      </c>
      <c r="I2098" s="321">
        <v>0.82299999999999995</v>
      </c>
      <c r="J2098" s="104">
        <f t="shared" si="594"/>
        <v>2.5256942590325027</v>
      </c>
      <c r="K2098" s="321">
        <v>0</v>
      </c>
      <c r="L2098" s="104">
        <f t="shared" si="595"/>
        <v>0</v>
      </c>
      <c r="M2098" s="321">
        <v>1.532</v>
      </c>
      <c r="N2098" s="104">
        <f t="shared" si="596"/>
        <v>4.7015353643229574</v>
      </c>
      <c r="O2098" s="321">
        <v>0</v>
      </c>
      <c r="P2098" s="104">
        <f t="shared" si="597"/>
        <v>0</v>
      </c>
      <c r="Q2098" s="321">
        <v>0</v>
      </c>
      <c r="R2098" s="104">
        <f t="shared" si="598"/>
        <v>0</v>
      </c>
      <c r="S2098" s="321">
        <v>0</v>
      </c>
      <c r="T2098" s="104">
        <f t="shared" si="599"/>
        <v>0</v>
      </c>
      <c r="U2098" s="321">
        <v>0</v>
      </c>
      <c r="V2098" s="104">
        <f t="shared" si="600"/>
        <v>0</v>
      </c>
      <c r="W2098" s="321">
        <v>0</v>
      </c>
      <c r="X2098" s="104">
        <f t="shared" si="601"/>
        <v>0</v>
      </c>
      <c r="Y2098" s="321">
        <v>0</v>
      </c>
      <c r="Z2098" s="104">
        <f t="shared" si="602"/>
        <v>0</v>
      </c>
      <c r="AA2098" s="321">
        <v>0</v>
      </c>
      <c r="AB2098" s="104">
        <f t="shared" si="603"/>
        <v>0</v>
      </c>
      <c r="AC2098" s="103">
        <f t="shared" si="606"/>
        <v>3.0549999999999997</v>
      </c>
      <c r="AD2098" s="104">
        <f t="shared" si="592"/>
        <v>9.3754507428241727</v>
      </c>
    </row>
    <row r="2099" spans="1:30" x14ac:dyDescent="0.2">
      <c r="A2099" s="101">
        <v>40813</v>
      </c>
      <c r="B2099" s="322" t="s">
        <v>172</v>
      </c>
      <c r="C2099" s="321">
        <v>0</v>
      </c>
      <c r="D2099" s="104">
        <f t="shared" si="607"/>
        <v>0</v>
      </c>
      <c r="E2099" s="321">
        <v>0</v>
      </c>
      <c r="F2099" s="104">
        <f t="shared" si="605"/>
        <v>0</v>
      </c>
      <c r="G2099" s="321">
        <v>0.69899999999999995</v>
      </c>
      <c r="H2099" s="104">
        <f t="shared" si="593"/>
        <v>2.1451522321551875</v>
      </c>
      <c r="I2099" s="321">
        <v>0.81799999999999995</v>
      </c>
      <c r="J2099" s="104">
        <f t="shared" si="594"/>
        <v>2.5103498224648688</v>
      </c>
      <c r="K2099" s="321">
        <v>0</v>
      </c>
      <c r="L2099" s="104">
        <f t="shared" si="595"/>
        <v>0</v>
      </c>
      <c r="M2099" s="321">
        <v>1.524</v>
      </c>
      <c r="N2099" s="104">
        <f t="shared" si="596"/>
        <v>4.6769842658147436</v>
      </c>
      <c r="O2099" s="321">
        <v>0</v>
      </c>
      <c r="P2099" s="104">
        <f t="shared" si="597"/>
        <v>0</v>
      </c>
      <c r="Q2099" s="321">
        <v>0</v>
      </c>
      <c r="R2099" s="104">
        <f t="shared" si="598"/>
        <v>0</v>
      </c>
      <c r="S2099" s="321">
        <v>0</v>
      </c>
      <c r="T2099" s="104">
        <f t="shared" si="599"/>
        <v>0</v>
      </c>
      <c r="U2099" s="321">
        <v>0</v>
      </c>
      <c r="V2099" s="104">
        <f t="shared" si="600"/>
        <v>0</v>
      </c>
      <c r="W2099" s="321">
        <v>0</v>
      </c>
      <c r="X2099" s="104">
        <f t="shared" si="601"/>
        <v>0</v>
      </c>
      <c r="Y2099" s="321">
        <v>0</v>
      </c>
      <c r="Z2099" s="104">
        <f t="shared" si="602"/>
        <v>0</v>
      </c>
      <c r="AA2099" s="321">
        <v>0</v>
      </c>
      <c r="AB2099" s="104">
        <f t="shared" si="603"/>
        <v>0</v>
      </c>
      <c r="AC2099" s="103">
        <f t="shared" si="606"/>
        <v>3.0409999999999999</v>
      </c>
      <c r="AD2099" s="104">
        <f t="shared" si="592"/>
        <v>9.3324863204347999</v>
      </c>
    </row>
    <row r="2100" spans="1:30" x14ac:dyDescent="0.2">
      <c r="A2100" s="101">
        <v>40814</v>
      </c>
      <c r="B2100" s="322" t="s">
        <v>173</v>
      </c>
      <c r="C2100" s="321">
        <v>0</v>
      </c>
      <c r="D2100" s="104">
        <f t="shared" si="607"/>
        <v>0</v>
      </c>
      <c r="E2100" s="321">
        <v>0</v>
      </c>
      <c r="F2100" s="104">
        <f t="shared" si="605"/>
        <v>0</v>
      </c>
      <c r="G2100" s="321">
        <v>0.69699999999999995</v>
      </c>
      <c r="H2100" s="104">
        <f t="shared" si="593"/>
        <v>2.139014457528134</v>
      </c>
      <c r="I2100" s="321">
        <v>0.81399999999999995</v>
      </c>
      <c r="J2100" s="104">
        <f t="shared" si="594"/>
        <v>2.4980742732107619</v>
      </c>
      <c r="K2100" s="321">
        <v>0</v>
      </c>
      <c r="L2100" s="104">
        <f t="shared" si="595"/>
        <v>0</v>
      </c>
      <c r="M2100" s="321">
        <v>1.5169999999999999</v>
      </c>
      <c r="N2100" s="104">
        <f t="shared" si="596"/>
        <v>4.6555020546200563</v>
      </c>
      <c r="O2100" s="321">
        <v>0</v>
      </c>
      <c r="P2100" s="104">
        <f t="shared" si="597"/>
        <v>0</v>
      </c>
      <c r="Q2100" s="321">
        <v>0</v>
      </c>
      <c r="R2100" s="104">
        <f t="shared" si="598"/>
        <v>0</v>
      </c>
      <c r="S2100" s="321">
        <v>0</v>
      </c>
      <c r="T2100" s="104">
        <f t="shared" si="599"/>
        <v>0</v>
      </c>
      <c r="U2100" s="321">
        <v>0</v>
      </c>
      <c r="V2100" s="104">
        <f t="shared" si="600"/>
        <v>0</v>
      </c>
      <c r="W2100" s="321">
        <v>0</v>
      </c>
      <c r="X2100" s="104">
        <f t="shared" si="601"/>
        <v>0</v>
      </c>
      <c r="Y2100" s="321">
        <v>0</v>
      </c>
      <c r="Z2100" s="104">
        <f t="shared" si="602"/>
        <v>0</v>
      </c>
      <c r="AA2100" s="321">
        <v>0</v>
      </c>
      <c r="AB2100" s="104">
        <f t="shared" si="603"/>
        <v>0</v>
      </c>
      <c r="AC2100" s="103">
        <f t="shared" si="606"/>
        <v>3.0279999999999996</v>
      </c>
      <c r="AD2100" s="104">
        <f t="shared" si="592"/>
        <v>9.2925907853589518</v>
      </c>
    </row>
    <row r="2101" spans="1:30" x14ac:dyDescent="0.2">
      <c r="A2101" s="101">
        <v>40815</v>
      </c>
      <c r="B2101" s="322" t="s">
        <v>174</v>
      </c>
      <c r="C2101" s="321">
        <v>0</v>
      </c>
      <c r="D2101" s="104">
        <f t="shared" si="607"/>
        <v>0</v>
      </c>
      <c r="E2101" s="321">
        <v>0</v>
      </c>
      <c r="F2101" s="104">
        <f t="shared" si="605"/>
        <v>0</v>
      </c>
      <c r="G2101" s="321">
        <v>0.69699999999999995</v>
      </c>
      <c r="H2101" s="104">
        <f t="shared" si="593"/>
        <v>2.139014457528134</v>
      </c>
      <c r="I2101" s="321">
        <v>0.81100000000000005</v>
      </c>
      <c r="J2101" s="104">
        <f t="shared" si="594"/>
        <v>2.488867611270182</v>
      </c>
      <c r="K2101" s="321">
        <v>0</v>
      </c>
      <c r="L2101" s="104">
        <f t="shared" si="595"/>
        <v>0</v>
      </c>
      <c r="M2101" s="321">
        <v>1.018</v>
      </c>
      <c r="N2101" s="104">
        <f t="shared" si="596"/>
        <v>3.124127285170216</v>
      </c>
      <c r="O2101" s="321">
        <v>0</v>
      </c>
      <c r="P2101" s="104">
        <f t="shared" si="597"/>
        <v>0</v>
      </c>
      <c r="Q2101" s="321">
        <v>0</v>
      </c>
      <c r="R2101" s="104">
        <f t="shared" si="598"/>
        <v>0</v>
      </c>
      <c r="S2101" s="321">
        <v>0</v>
      </c>
      <c r="T2101" s="104">
        <f t="shared" si="599"/>
        <v>0</v>
      </c>
      <c r="U2101" s="321">
        <v>0</v>
      </c>
      <c r="V2101" s="104">
        <f t="shared" si="600"/>
        <v>0</v>
      </c>
      <c r="W2101" s="321">
        <v>0</v>
      </c>
      <c r="X2101" s="104">
        <f t="shared" si="601"/>
        <v>0</v>
      </c>
      <c r="Y2101" s="321">
        <v>0</v>
      </c>
      <c r="Z2101" s="104">
        <f t="shared" si="602"/>
        <v>0</v>
      </c>
      <c r="AA2101" s="321">
        <v>0</v>
      </c>
      <c r="AB2101" s="104">
        <f t="shared" si="603"/>
        <v>0</v>
      </c>
      <c r="AC2101" s="103">
        <f t="shared" si="606"/>
        <v>2.5259999999999998</v>
      </c>
      <c r="AD2101" s="104">
        <f t="shared" si="592"/>
        <v>7.752009353968532</v>
      </c>
    </row>
    <row r="2102" spans="1:30" x14ac:dyDescent="0.2">
      <c r="A2102" s="101">
        <v>40816</v>
      </c>
      <c r="B2102" s="322" t="s">
        <v>175</v>
      </c>
      <c r="C2102" s="321">
        <v>0</v>
      </c>
      <c r="D2102" s="104">
        <f t="shared" si="607"/>
        <v>0</v>
      </c>
      <c r="E2102" s="321">
        <v>0</v>
      </c>
      <c r="F2102" s="104">
        <f t="shared" si="605"/>
        <v>0</v>
      </c>
      <c r="G2102" s="321">
        <v>0.69599999999999995</v>
      </c>
      <c r="H2102" s="104">
        <f t="shared" si="593"/>
        <v>2.1359455702146071</v>
      </c>
      <c r="I2102" s="321">
        <v>0.81899999999999995</v>
      </c>
      <c r="J2102" s="104">
        <f t="shared" si="594"/>
        <v>2.5134187097783958</v>
      </c>
      <c r="K2102" s="321">
        <v>0</v>
      </c>
      <c r="L2102" s="104">
        <f t="shared" si="595"/>
        <v>0</v>
      </c>
      <c r="M2102" s="321">
        <v>1.1120000000000001</v>
      </c>
      <c r="N2102" s="104">
        <f t="shared" si="596"/>
        <v>3.412602692641729</v>
      </c>
      <c r="O2102" s="321">
        <v>0</v>
      </c>
      <c r="P2102" s="104">
        <f t="shared" si="597"/>
        <v>0</v>
      </c>
      <c r="Q2102" s="321">
        <v>0</v>
      </c>
      <c r="R2102" s="104">
        <f t="shared" si="598"/>
        <v>0</v>
      </c>
      <c r="S2102" s="321">
        <v>0</v>
      </c>
      <c r="T2102" s="104">
        <f t="shared" si="599"/>
        <v>0</v>
      </c>
      <c r="U2102" s="321">
        <v>0</v>
      </c>
      <c r="V2102" s="104">
        <f t="shared" si="600"/>
        <v>0</v>
      </c>
      <c r="W2102" s="321">
        <v>0</v>
      </c>
      <c r="X2102" s="104">
        <f t="shared" si="601"/>
        <v>0</v>
      </c>
      <c r="Y2102" s="321">
        <v>0</v>
      </c>
      <c r="Z2102" s="104">
        <f t="shared" si="602"/>
        <v>0</v>
      </c>
      <c r="AA2102" s="321">
        <v>0</v>
      </c>
      <c r="AB2102" s="104">
        <f t="shared" si="603"/>
        <v>0</v>
      </c>
      <c r="AC2102" s="103">
        <f t="shared" si="606"/>
        <v>2.6269999999999998</v>
      </c>
      <c r="AD2102" s="104">
        <f t="shared" si="592"/>
        <v>8.0619669726347318</v>
      </c>
    </row>
    <row r="2103" spans="1:30" x14ac:dyDescent="0.2">
      <c r="A2103" s="101">
        <v>40817</v>
      </c>
      <c r="B2103" s="322" t="s">
        <v>85</v>
      </c>
      <c r="C2103" s="321">
        <v>0</v>
      </c>
      <c r="D2103" s="104">
        <f t="shared" si="607"/>
        <v>0</v>
      </c>
      <c r="E2103" s="321">
        <v>0</v>
      </c>
      <c r="F2103" s="104">
        <f t="shared" ref="F2103:F2124" si="608">E2103*1000000/325851</f>
        <v>0</v>
      </c>
      <c r="G2103" s="321">
        <v>0.69499999999999995</v>
      </c>
      <c r="H2103" s="104">
        <f t="shared" si="593"/>
        <v>2.1328766829010806</v>
      </c>
      <c r="I2103" s="321">
        <v>0.81200000000000006</v>
      </c>
      <c r="J2103" s="104">
        <f t="shared" si="594"/>
        <v>2.4919364985837085</v>
      </c>
      <c r="K2103" s="321">
        <v>0</v>
      </c>
      <c r="L2103" s="104">
        <f t="shared" si="595"/>
        <v>0</v>
      </c>
      <c r="M2103" s="321">
        <v>1.5229999999999999</v>
      </c>
      <c r="N2103" s="104">
        <f t="shared" si="596"/>
        <v>4.6739153785012171</v>
      </c>
      <c r="O2103" s="321">
        <v>0</v>
      </c>
      <c r="P2103" s="104">
        <f t="shared" si="597"/>
        <v>0</v>
      </c>
      <c r="Q2103" s="321">
        <v>0</v>
      </c>
      <c r="R2103" s="104">
        <f t="shared" si="598"/>
        <v>0</v>
      </c>
      <c r="S2103" s="321">
        <v>0</v>
      </c>
      <c r="T2103" s="104">
        <f t="shared" si="599"/>
        <v>0</v>
      </c>
      <c r="U2103" s="321">
        <v>0</v>
      </c>
      <c r="V2103" s="104">
        <f t="shared" si="600"/>
        <v>0</v>
      </c>
      <c r="W2103" s="321">
        <v>0</v>
      </c>
      <c r="X2103" s="104">
        <f t="shared" si="601"/>
        <v>0</v>
      </c>
      <c r="Y2103" s="321">
        <v>0</v>
      </c>
      <c r="Z2103" s="104">
        <f t="shared" si="602"/>
        <v>0</v>
      </c>
      <c r="AA2103" s="321">
        <v>0</v>
      </c>
      <c r="AB2103" s="104">
        <f t="shared" si="603"/>
        <v>0</v>
      </c>
      <c r="AC2103" s="103">
        <f t="shared" ref="AC2103:AC2133" si="609">C2103+E2103+G2103+I2103+K2103+M2103+O2103+Q2103+S2103+U2103+W2103+Y2103+AA2103</f>
        <v>3.0300000000000002</v>
      </c>
      <c r="AD2103" s="104">
        <f t="shared" si="592"/>
        <v>9.2987285599860066</v>
      </c>
    </row>
    <row r="2104" spans="1:30" x14ac:dyDescent="0.2">
      <c r="A2104" s="101">
        <v>40818</v>
      </c>
      <c r="B2104" s="322" t="s">
        <v>86</v>
      </c>
      <c r="C2104" s="321">
        <v>0</v>
      </c>
      <c r="D2104" s="104">
        <f t="shared" si="607"/>
        <v>0</v>
      </c>
      <c r="E2104" s="321">
        <v>0</v>
      </c>
      <c r="F2104" s="104">
        <f t="shared" si="608"/>
        <v>0</v>
      </c>
      <c r="G2104" s="321">
        <v>0.69499999999999995</v>
      </c>
      <c r="H2104" s="104">
        <f t="shared" si="593"/>
        <v>2.1328766829010806</v>
      </c>
      <c r="I2104" s="321">
        <v>0.80800000000000005</v>
      </c>
      <c r="J2104" s="104">
        <f t="shared" si="594"/>
        <v>2.4796609493296016</v>
      </c>
      <c r="K2104" s="321">
        <v>0</v>
      </c>
      <c r="L2104" s="104">
        <f t="shared" si="595"/>
        <v>0</v>
      </c>
      <c r="M2104" s="321">
        <v>1.51</v>
      </c>
      <c r="N2104" s="104">
        <f t="shared" si="596"/>
        <v>4.634019843425369</v>
      </c>
      <c r="O2104" s="321">
        <v>0</v>
      </c>
      <c r="P2104" s="104">
        <f t="shared" si="597"/>
        <v>0</v>
      </c>
      <c r="Q2104" s="321">
        <v>0</v>
      </c>
      <c r="R2104" s="104">
        <f t="shared" si="598"/>
        <v>0</v>
      </c>
      <c r="S2104" s="321">
        <v>0</v>
      </c>
      <c r="T2104" s="104">
        <f t="shared" si="599"/>
        <v>0</v>
      </c>
      <c r="U2104" s="321">
        <v>0</v>
      </c>
      <c r="V2104" s="104">
        <f t="shared" si="600"/>
        <v>0</v>
      </c>
      <c r="W2104" s="321">
        <v>0</v>
      </c>
      <c r="X2104" s="104">
        <f t="shared" si="601"/>
        <v>0</v>
      </c>
      <c r="Y2104" s="321">
        <v>0</v>
      </c>
      <c r="Z2104" s="104">
        <f t="shared" si="602"/>
        <v>0</v>
      </c>
      <c r="AA2104" s="321">
        <v>0</v>
      </c>
      <c r="AB2104" s="104">
        <f t="shared" si="603"/>
        <v>0</v>
      </c>
      <c r="AC2104" s="103">
        <f t="shared" si="609"/>
        <v>3.0129999999999999</v>
      </c>
      <c r="AD2104" s="104">
        <f t="shared" si="592"/>
        <v>9.2465574756560507</v>
      </c>
    </row>
    <row r="2105" spans="1:30" x14ac:dyDescent="0.2">
      <c r="A2105" s="101">
        <v>40819</v>
      </c>
      <c r="B2105" s="322" t="s">
        <v>87</v>
      </c>
      <c r="C2105" s="321">
        <v>0</v>
      </c>
      <c r="D2105" s="104">
        <f t="shared" si="607"/>
        <v>0</v>
      </c>
      <c r="E2105" s="321">
        <v>0</v>
      </c>
      <c r="F2105" s="104">
        <f t="shared" si="608"/>
        <v>0</v>
      </c>
      <c r="G2105" s="321">
        <v>0.69199999999999995</v>
      </c>
      <c r="H2105" s="104">
        <f t="shared" si="593"/>
        <v>2.1236700209605002</v>
      </c>
      <c r="I2105" s="321">
        <v>0.80300000000000005</v>
      </c>
      <c r="J2105" s="104">
        <f t="shared" si="594"/>
        <v>2.4643165127619677</v>
      </c>
      <c r="K2105" s="321">
        <v>0</v>
      </c>
      <c r="L2105" s="104">
        <f t="shared" si="595"/>
        <v>0</v>
      </c>
      <c r="M2105" s="321">
        <v>1.5069999999999999</v>
      </c>
      <c r="N2105" s="104">
        <f t="shared" si="596"/>
        <v>4.6248131814847895</v>
      </c>
      <c r="O2105" s="321">
        <v>0</v>
      </c>
      <c r="P2105" s="104">
        <f t="shared" si="597"/>
        <v>0</v>
      </c>
      <c r="Q2105" s="321">
        <v>0</v>
      </c>
      <c r="R2105" s="104">
        <f t="shared" si="598"/>
        <v>0</v>
      </c>
      <c r="S2105" s="321">
        <v>0</v>
      </c>
      <c r="T2105" s="104">
        <f t="shared" si="599"/>
        <v>0</v>
      </c>
      <c r="U2105" s="321">
        <v>0</v>
      </c>
      <c r="V2105" s="104">
        <f t="shared" si="600"/>
        <v>0</v>
      </c>
      <c r="W2105" s="321">
        <v>0</v>
      </c>
      <c r="X2105" s="104">
        <f t="shared" si="601"/>
        <v>0</v>
      </c>
      <c r="Y2105" s="321">
        <v>0</v>
      </c>
      <c r="Z2105" s="104">
        <f t="shared" si="602"/>
        <v>0</v>
      </c>
      <c r="AA2105" s="321">
        <v>0</v>
      </c>
      <c r="AB2105" s="104">
        <f t="shared" si="603"/>
        <v>0</v>
      </c>
      <c r="AC2105" s="103">
        <f t="shared" si="609"/>
        <v>3.0019999999999998</v>
      </c>
      <c r="AD2105" s="104">
        <f t="shared" si="592"/>
        <v>9.2127997152072574</v>
      </c>
    </row>
    <row r="2106" spans="1:30" x14ac:dyDescent="0.2">
      <c r="A2106" s="101">
        <v>40820</v>
      </c>
      <c r="B2106" s="322" t="s">
        <v>88</v>
      </c>
      <c r="C2106" s="321">
        <v>0</v>
      </c>
      <c r="D2106" s="104">
        <f t="shared" si="607"/>
        <v>0</v>
      </c>
      <c r="E2106" s="321">
        <v>0</v>
      </c>
      <c r="F2106" s="104">
        <f t="shared" si="608"/>
        <v>0</v>
      </c>
      <c r="G2106" s="321">
        <v>0.69199999999999995</v>
      </c>
      <c r="H2106" s="104">
        <f t="shared" si="593"/>
        <v>2.1236700209605002</v>
      </c>
      <c r="I2106" s="321">
        <v>0.53</v>
      </c>
      <c r="J2106" s="104">
        <f t="shared" si="594"/>
        <v>1.6265102761691694</v>
      </c>
      <c r="K2106" s="321">
        <v>0</v>
      </c>
      <c r="L2106" s="104">
        <f t="shared" si="595"/>
        <v>0</v>
      </c>
      <c r="M2106" s="321">
        <v>1.4990000000000001</v>
      </c>
      <c r="N2106" s="104">
        <f t="shared" si="596"/>
        <v>4.6002620829765748</v>
      </c>
      <c r="O2106" s="321">
        <v>0</v>
      </c>
      <c r="P2106" s="104">
        <f t="shared" si="597"/>
        <v>0</v>
      </c>
      <c r="Q2106" s="321">
        <v>0</v>
      </c>
      <c r="R2106" s="104">
        <f t="shared" si="598"/>
        <v>0</v>
      </c>
      <c r="S2106" s="321">
        <v>0</v>
      </c>
      <c r="T2106" s="104">
        <f t="shared" si="599"/>
        <v>0</v>
      </c>
      <c r="U2106" s="321">
        <v>0</v>
      </c>
      <c r="V2106" s="104">
        <f t="shared" si="600"/>
        <v>0</v>
      </c>
      <c r="W2106" s="321">
        <v>0</v>
      </c>
      <c r="X2106" s="104">
        <f t="shared" si="601"/>
        <v>0</v>
      </c>
      <c r="Y2106" s="321">
        <v>0</v>
      </c>
      <c r="Z2106" s="104">
        <f t="shared" si="602"/>
        <v>0</v>
      </c>
      <c r="AA2106" s="321">
        <v>0</v>
      </c>
      <c r="AB2106" s="104">
        <f t="shared" si="603"/>
        <v>0</v>
      </c>
      <c r="AC2106" s="103">
        <f t="shared" si="609"/>
        <v>2.7210000000000001</v>
      </c>
      <c r="AD2106" s="104">
        <f t="shared" si="592"/>
        <v>8.3504423801062444</v>
      </c>
    </row>
    <row r="2107" spans="1:30" x14ac:dyDescent="0.2">
      <c r="A2107" s="101">
        <v>40821</v>
      </c>
      <c r="B2107" s="322" t="s">
        <v>89</v>
      </c>
      <c r="C2107" s="321">
        <v>0</v>
      </c>
      <c r="D2107" s="104">
        <f t="shared" si="607"/>
        <v>0</v>
      </c>
      <c r="E2107" s="321">
        <v>0</v>
      </c>
      <c r="F2107" s="104">
        <f t="shared" si="608"/>
        <v>0</v>
      </c>
      <c r="G2107" s="321">
        <v>0.251</v>
      </c>
      <c r="H2107" s="104">
        <f t="shared" si="593"/>
        <v>0.77029071569521035</v>
      </c>
      <c r="I2107" s="321">
        <v>0</v>
      </c>
      <c r="J2107" s="104">
        <f t="shared" si="594"/>
        <v>0</v>
      </c>
      <c r="K2107" s="321">
        <v>0</v>
      </c>
      <c r="L2107" s="104">
        <f t="shared" si="595"/>
        <v>0</v>
      </c>
      <c r="M2107" s="321">
        <v>0.54400000000000004</v>
      </c>
      <c r="N2107" s="104">
        <f t="shared" si="596"/>
        <v>1.6694746985585436</v>
      </c>
      <c r="O2107" s="321">
        <v>0</v>
      </c>
      <c r="P2107" s="104">
        <f t="shared" si="597"/>
        <v>0</v>
      </c>
      <c r="Q2107" s="321">
        <v>0</v>
      </c>
      <c r="R2107" s="104">
        <f t="shared" si="598"/>
        <v>0</v>
      </c>
      <c r="S2107" s="321">
        <v>0</v>
      </c>
      <c r="T2107" s="104">
        <f t="shared" si="599"/>
        <v>0</v>
      </c>
      <c r="U2107" s="321">
        <v>0</v>
      </c>
      <c r="V2107" s="104">
        <f t="shared" si="600"/>
        <v>0</v>
      </c>
      <c r="W2107" s="321">
        <v>0</v>
      </c>
      <c r="X2107" s="104">
        <f t="shared" si="601"/>
        <v>0</v>
      </c>
      <c r="Y2107" s="321">
        <v>0</v>
      </c>
      <c r="Z2107" s="104">
        <f t="shared" si="602"/>
        <v>0</v>
      </c>
      <c r="AA2107" s="321">
        <v>0</v>
      </c>
      <c r="AB2107" s="104">
        <f t="shared" si="603"/>
        <v>0</v>
      </c>
      <c r="AC2107" s="103">
        <f t="shared" si="609"/>
        <v>0.79500000000000004</v>
      </c>
      <c r="AD2107" s="104">
        <f t="shared" si="592"/>
        <v>2.4397654142537539</v>
      </c>
    </row>
    <row r="2108" spans="1:30" x14ac:dyDescent="0.2">
      <c r="A2108" s="101">
        <v>40822</v>
      </c>
      <c r="B2108" s="322" t="s">
        <v>90</v>
      </c>
      <c r="C2108" s="321">
        <v>0</v>
      </c>
      <c r="D2108" s="104">
        <f t="shared" si="607"/>
        <v>0</v>
      </c>
      <c r="E2108" s="321">
        <v>0</v>
      </c>
      <c r="F2108" s="104">
        <f t="shared" si="608"/>
        <v>0</v>
      </c>
      <c r="G2108" s="321">
        <v>0</v>
      </c>
      <c r="H2108" s="104">
        <f t="shared" si="593"/>
        <v>0</v>
      </c>
      <c r="I2108" s="321">
        <v>0</v>
      </c>
      <c r="J2108" s="104">
        <f t="shared" si="594"/>
        <v>0</v>
      </c>
      <c r="K2108" s="321">
        <v>0</v>
      </c>
      <c r="L2108" s="104">
        <f t="shared" si="595"/>
        <v>0</v>
      </c>
      <c r="M2108" s="321">
        <v>0</v>
      </c>
      <c r="N2108" s="104">
        <f t="shared" si="596"/>
        <v>0</v>
      </c>
      <c r="O2108" s="321">
        <v>0</v>
      </c>
      <c r="P2108" s="104">
        <f t="shared" si="597"/>
        <v>0</v>
      </c>
      <c r="Q2108" s="321">
        <v>0</v>
      </c>
      <c r="R2108" s="104">
        <f t="shared" si="598"/>
        <v>0</v>
      </c>
      <c r="S2108" s="321">
        <v>0</v>
      </c>
      <c r="T2108" s="104">
        <f t="shared" si="599"/>
        <v>0</v>
      </c>
      <c r="U2108" s="321">
        <v>0</v>
      </c>
      <c r="V2108" s="104">
        <f t="shared" si="600"/>
        <v>0</v>
      </c>
      <c r="W2108" s="321">
        <v>0</v>
      </c>
      <c r="X2108" s="104">
        <f t="shared" si="601"/>
        <v>0</v>
      </c>
      <c r="Y2108" s="321">
        <v>0</v>
      </c>
      <c r="Z2108" s="104">
        <f t="shared" si="602"/>
        <v>0</v>
      </c>
      <c r="AA2108" s="321">
        <v>0</v>
      </c>
      <c r="AB2108" s="104">
        <f t="shared" si="603"/>
        <v>0</v>
      </c>
      <c r="AC2108" s="103">
        <f t="shared" si="609"/>
        <v>0</v>
      </c>
      <c r="AD2108" s="104">
        <f t="shared" si="592"/>
        <v>0</v>
      </c>
    </row>
    <row r="2109" spans="1:30" x14ac:dyDescent="0.2">
      <c r="A2109" s="101">
        <v>40823</v>
      </c>
      <c r="B2109" s="322" t="s">
        <v>91</v>
      </c>
      <c r="C2109" s="321">
        <v>0</v>
      </c>
      <c r="D2109" s="104">
        <f t="shared" si="607"/>
        <v>0</v>
      </c>
      <c r="E2109" s="321">
        <v>0</v>
      </c>
      <c r="F2109" s="104">
        <f t="shared" si="608"/>
        <v>0</v>
      </c>
      <c r="G2109" s="321">
        <v>0</v>
      </c>
      <c r="H2109" s="104">
        <f t="shared" si="593"/>
        <v>0</v>
      </c>
      <c r="I2109" s="321">
        <v>0</v>
      </c>
      <c r="J2109" s="104">
        <f t="shared" si="594"/>
        <v>0</v>
      </c>
      <c r="K2109" s="321">
        <v>0</v>
      </c>
      <c r="L2109" s="104">
        <f t="shared" si="595"/>
        <v>0</v>
      </c>
      <c r="M2109" s="321">
        <v>0</v>
      </c>
      <c r="N2109" s="104">
        <f t="shared" si="596"/>
        <v>0</v>
      </c>
      <c r="O2109" s="321">
        <v>0</v>
      </c>
      <c r="P2109" s="104">
        <f t="shared" si="597"/>
        <v>0</v>
      </c>
      <c r="Q2109" s="321">
        <v>0</v>
      </c>
      <c r="R2109" s="104">
        <f t="shared" si="598"/>
        <v>0</v>
      </c>
      <c r="S2109" s="321">
        <v>0</v>
      </c>
      <c r="T2109" s="104">
        <f t="shared" si="599"/>
        <v>0</v>
      </c>
      <c r="U2109" s="321">
        <v>0</v>
      </c>
      <c r="V2109" s="104">
        <f t="shared" si="600"/>
        <v>0</v>
      </c>
      <c r="W2109" s="321">
        <v>0</v>
      </c>
      <c r="X2109" s="104">
        <f t="shared" si="601"/>
        <v>0</v>
      </c>
      <c r="Y2109" s="321">
        <v>0</v>
      </c>
      <c r="Z2109" s="104">
        <f t="shared" si="602"/>
        <v>0</v>
      </c>
      <c r="AA2109" s="321">
        <v>0</v>
      </c>
      <c r="AB2109" s="104">
        <f t="shared" si="603"/>
        <v>0</v>
      </c>
      <c r="AC2109" s="103">
        <f t="shared" si="609"/>
        <v>0</v>
      </c>
      <c r="AD2109" s="104">
        <f t="shared" si="592"/>
        <v>0</v>
      </c>
    </row>
    <row r="2110" spans="1:30" x14ac:dyDescent="0.2">
      <c r="A2110" s="101">
        <v>40824</v>
      </c>
      <c r="B2110" s="322" t="s">
        <v>92</v>
      </c>
      <c r="C2110" s="321">
        <v>0</v>
      </c>
      <c r="D2110" s="104">
        <f t="shared" si="607"/>
        <v>0</v>
      </c>
      <c r="E2110" s="321">
        <v>0</v>
      </c>
      <c r="F2110" s="104">
        <f t="shared" si="608"/>
        <v>0</v>
      </c>
      <c r="G2110" s="321">
        <v>0</v>
      </c>
      <c r="H2110" s="104">
        <f t="shared" si="593"/>
        <v>0</v>
      </c>
      <c r="I2110" s="321">
        <v>0.45300000000000001</v>
      </c>
      <c r="J2110" s="104">
        <f t="shared" si="594"/>
        <v>1.3902059530276107</v>
      </c>
      <c r="K2110" s="321">
        <v>0</v>
      </c>
      <c r="L2110" s="104">
        <f t="shared" si="595"/>
        <v>0</v>
      </c>
      <c r="M2110" s="321">
        <v>0.80300000000000005</v>
      </c>
      <c r="N2110" s="104">
        <f t="shared" si="596"/>
        <v>2.4643165127619677</v>
      </c>
      <c r="O2110" s="321">
        <v>0</v>
      </c>
      <c r="P2110" s="104">
        <f t="shared" si="597"/>
        <v>0</v>
      </c>
      <c r="Q2110" s="321">
        <v>0</v>
      </c>
      <c r="R2110" s="104">
        <f t="shared" si="598"/>
        <v>0</v>
      </c>
      <c r="S2110" s="321">
        <v>0</v>
      </c>
      <c r="T2110" s="104">
        <f t="shared" si="599"/>
        <v>0</v>
      </c>
      <c r="U2110" s="321">
        <v>0.73899999999999999</v>
      </c>
      <c r="V2110" s="104">
        <f t="shared" si="600"/>
        <v>2.2679077246962569</v>
      </c>
      <c r="W2110" s="321">
        <v>0</v>
      </c>
      <c r="X2110" s="104">
        <f t="shared" si="601"/>
        <v>0</v>
      </c>
      <c r="Y2110" s="321">
        <v>0.63700000000000001</v>
      </c>
      <c r="Z2110" s="104">
        <f t="shared" si="602"/>
        <v>1.9548812187165299</v>
      </c>
      <c r="AA2110" s="321">
        <v>0</v>
      </c>
      <c r="AB2110" s="104">
        <f t="shared" si="603"/>
        <v>0</v>
      </c>
      <c r="AC2110" s="103">
        <f t="shared" si="609"/>
        <v>2.6320000000000001</v>
      </c>
      <c r="AD2110" s="104">
        <f t="shared" si="592"/>
        <v>8.0773114092023661</v>
      </c>
    </row>
    <row r="2111" spans="1:30" x14ac:dyDescent="0.2">
      <c r="A2111" s="101">
        <v>40825</v>
      </c>
      <c r="B2111" s="322" t="s">
        <v>93</v>
      </c>
      <c r="C2111" s="321">
        <v>0</v>
      </c>
      <c r="D2111" s="104">
        <f t="shared" si="607"/>
        <v>0</v>
      </c>
      <c r="E2111" s="321">
        <v>0</v>
      </c>
      <c r="F2111" s="104">
        <f t="shared" si="608"/>
        <v>0</v>
      </c>
      <c r="G2111" s="321">
        <v>0</v>
      </c>
      <c r="H2111" s="104">
        <f t="shared" si="593"/>
        <v>0</v>
      </c>
      <c r="I2111" s="321">
        <v>0.88900000000000001</v>
      </c>
      <c r="J2111" s="104">
        <f t="shared" si="594"/>
        <v>2.7282408217252669</v>
      </c>
      <c r="K2111" s="321">
        <v>0</v>
      </c>
      <c r="L2111" s="104">
        <f t="shared" si="595"/>
        <v>0</v>
      </c>
      <c r="M2111" s="321">
        <v>1.603</v>
      </c>
      <c r="N2111" s="104">
        <f t="shared" si="596"/>
        <v>4.9194263635833559</v>
      </c>
      <c r="O2111" s="321">
        <v>0</v>
      </c>
      <c r="P2111" s="104">
        <f t="shared" si="597"/>
        <v>0</v>
      </c>
      <c r="Q2111" s="321">
        <v>0</v>
      </c>
      <c r="R2111" s="104">
        <f t="shared" si="598"/>
        <v>0</v>
      </c>
      <c r="S2111" s="321">
        <v>0</v>
      </c>
      <c r="T2111" s="104">
        <f t="shared" si="599"/>
        <v>0</v>
      </c>
      <c r="U2111" s="321">
        <v>1.395</v>
      </c>
      <c r="V2111" s="104">
        <f t="shared" si="600"/>
        <v>4.2810978023697945</v>
      </c>
      <c r="W2111" s="321">
        <v>0</v>
      </c>
      <c r="X2111" s="104">
        <f t="shared" si="601"/>
        <v>0</v>
      </c>
      <c r="Y2111" s="321">
        <v>0.219</v>
      </c>
      <c r="Z2111" s="104">
        <f t="shared" si="602"/>
        <v>0.67208632166235494</v>
      </c>
      <c r="AA2111" s="321">
        <v>0</v>
      </c>
      <c r="AB2111" s="104">
        <f t="shared" si="603"/>
        <v>0</v>
      </c>
      <c r="AC2111" s="103">
        <f t="shared" si="609"/>
        <v>4.1059999999999999</v>
      </c>
      <c r="AD2111" s="104">
        <f t="shared" si="592"/>
        <v>12.600851309340772</v>
      </c>
    </row>
    <row r="2112" spans="1:30" x14ac:dyDescent="0.2">
      <c r="A2112" s="101">
        <v>40826</v>
      </c>
      <c r="B2112" s="322" t="s">
        <v>94</v>
      </c>
      <c r="C2112" s="321">
        <v>0</v>
      </c>
      <c r="D2112" s="104">
        <f t="shared" si="607"/>
        <v>0</v>
      </c>
      <c r="E2112" s="321">
        <v>0</v>
      </c>
      <c r="F2112" s="104">
        <f t="shared" si="608"/>
        <v>0</v>
      </c>
      <c r="G2112" s="321">
        <v>0</v>
      </c>
      <c r="H2112" s="104">
        <f t="shared" si="593"/>
        <v>0</v>
      </c>
      <c r="I2112" s="321">
        <v>0.86799999999999999</v>
      </c>
      <c r="J2112" s="104">
        <f t="shared" si="594"/>
        <v>2.6637941881412055</v>
      </c>
      <c r="K2112" s="321">
        <v>0</v>
      </c>
      <c r="L2112" s="104">
        <f t="shared" si="595"/>
        <v>0</v>
      </c>
      <c r="M2112" s="321">
        <v>1.5669999999999999</v>
      </c>
      <c r="N2112" s="104">
        <f t="shared" si="596"/>
        <v>4.808946420296393</v>
      </c>
      <c r="O2112" s="321">
        <v>0</v>
      </c>
      <c r="P2112" s="104">
        <f t="shared" si="597"/>
        <v>0</v>
      </c>
      <c r="Q2112" s="321">
        <v>0</v>
      </c>
      <c r="R2112" s="104">
        <f t="shared" si="598"/>
        <v>0</v>
      </c>
      <c r="S2112" s="321">
        <v>0</v>
      </c>
      <c r="T2112" s="104">
        <f t="shared" si="599"/>
        <v>0</v>
      </c>
      <c r="U2112" s="321">
        <v>0.40100000000000002</v>
      </c>
      <c r="V2112" s="104">
        <f t="shared" si="600"/>
        <v>1.2306238127242206</v>
      </c>
      <c r="W2112" s="321">
        <v>0</v>
      </c>
      <c r="X2112" s="104">
        <f t="shared" si="601"/>
        <v>0</v>
      </c>
      <c r="Y2112" s="321">
        <v>0</v>
      </c>
      <c r="Z2112" s="104">
        <f t="shared" si="602"/>
        <v>0</v>
      </c>
      <c r="AA2112" s="321">
        <v>0</v>
      </c>
      <c r="AB2112" s="104">
        <f t="shared" si="603"/>
        <v>0</v>
      </c>
      <c r="AC2112" s="103">
        <f t="shared" si="609"/>
        <v>2.8360000000000003</v>
      </c>
      <c r="AD2112" s="104">
        <f t="shared" ref="AD2112:AD2175" si="610">AC2112*1000000/325851</f>
        <v>8.7033644211618206</v>
      </c>
    </row>
    <row r="2113" spans="1:30" x14ac:dyDescent="0.2">
      <c r="A2113" s="101">
        <v>40827</v>
      </c>
      <c r="B2113" s="322" t="s">
        <v>95</v>
      </c>
      <c r="C2113" s="321">
        <v>0</v>
      </c>
      <c r="D2113" s="104">
        <f t="shared" si="607"/>
        <v>0</v>
      </c>
      <c r="E2113" s="321">
        <v>0</v>
      </c>
      <c r="F2113" s="104">
        <f t="shared" si="608"/>
        <v>0</v>
      </c>
      <c r="G2113" s="321">
        <v>0</v>
      </c>
      <c r="H2113" s="104">
        <f t="shared" si="593"/>
        <v>0</v>
      </c>
      <c r="I2113" s="321">
        <v>4.3999999999999997E-2</v>
      </c>
      <c r="J2113" s="104">
        <f t="shared" si="594"/>
        <v>0.13503104179517633</v>
      </c>
      <c r="K2113" s="321">
        <v>0</v>
      </c>
      <c r="L2113" s="104">
        <f t="shared" si="595"/>
        <v>0</v>
      </c>
      <c r="M2113" s="321">
        <v>8.4000000000000005E-2</v>
      </c>
      <c r="N2113" s="104">
        <f t="shared" si="596"/>
        <v>0.25778653433624571</v>
      </c>
      <c r="O2113" s="321">
        <v>0</v>
      </c>
      <c r="P2113" s="104">
        <f t="shared" si="597"/>
        <v>0</v>
      </c>
      <c r="Q2113" s="321">
        <v>0</v>
      </c>
      <c r="R2113" s="104">
        <f t="shared" si="598"/>
        <v>0</v>
      </c>
      <c r="S2113" s="321">
        <v>0</v>
      </c>
      <c r="T2113" s="104">
        <f t="shared" si="599"/>
        <v>0</v>
      </c>
      <c r="U2113" s="321">
        <v>0</v>
      </c>
      <c r="V2113" s="104">
        <f t="shared" si="600"/>
        <v>0</v>
      </c>
      <c r="W2113" s="321">
        <v>0</v>
      </c>
      <c r="X2113" s="104">
        <f t="shared" si="601"/>
        <v>0</v>
      </c>
      <c r="Y2113" s="321">
        <v>0</v>
      </c>
      <c r="Z2113" s="104">
        <f t="shared" si="602"/>
        <v>0</v>
      </c>
      <c r="AA2113" s="321">
        <v>0</v>
      </c>
      <c r="AB2113" s="104">
        <f t="shared" si="603"/>
        <v>0</v>
      </c>
      <c r="AC2113" s="103">
        <f t="shared" si="609"/>
        <v>0.128</v>
      </c>
      <c r="AD2113" s="104">
        <f t="shared" si="610"/>
        <v>0.39281757613142204</v>
      </c>
    </row>
    <row r="2114" spans="1:30" x14ac:dyDescent="0.2">
      <c r="A2114" s="101">
        <v>40828</v>
      </c>
      <c r="B2114" s="322" t="s">
        <v>96</v>
      </c>
      <c r="C2114" s="321">
        <v>0</v>
      </c>
      <c r="D2114" s="104">
        <f t="shared" si="607"/>
        <v>0</v>
      </c>
      <c r="E2114" s="321">
        <v>0</v>
      </c>
      <c r="F2114" s="104">
        <f t="shared" si="608"/>
        <v>0</v>
      </c>
      <c r="G2114" s="321">
        <v>0</v>
      </c>
      <c r="H2114" s="104">
        <f t="shared" si="593"/>
        <v>0</v>
      </c>
      <c r="I2114" s="321">
        <v>0</v>
      </c>
      <c r="J2114" s="104">
        <f t="shared" si="594"/>
        <v>0</v>
      </c>
      <c r="K2114" s="321">
        <v>0</v>
      </c>
      <c r="L2114" s="104">
        <f t="shared" si="595"/>
        <v>0</v>
      </c>
      <c r="M2114" s="321">
        <v>0</v>
      </c>
      <c r="N2114" s="104">
        <f t="shared" si="596"/>
        <v>0</v>
      </c>
      <c r="O2114" s="321">
        <v>0</v>
      </c>
      <c r="P2114" s="104">
        <f t="shared" si="597"/>
        <v>0</v>
      </c>
      <c r="Q2114" s="321">
        <v>0</v>
      </c>
      <c r="R2114" s="104">
        <f t="shared" si="598"/>
        <v>0</v>
      </c>
      <c r="S2114" s="321">
        <v>0</v>
      </c>
      <c r="T2114" s="104">
        <f t="shared" si="599"/>
        <v>0</v>
      </c>
      <c r="U2114" s="321">
        <v>0</v>
      </c>
      <c r="V2114" s="104">
        <f t="shared" si="600"/>
        <v>0</v>
      </c>
      <c r="W2114" s="321">
        <v>8.0000000000000002E-3</v>
      </c>
      <c r="X2114" s="104">
        <f t="shared" si="601"/>
        <v>2.4551098508213878E-2</v>
      </c>
      <c r="Y2114" s="321">
        <v>0</v>
      </c>
      <c r="Z2114" s="104">
        <f t="shared" si="602"/>
        <v>0</v>
      </c>
      <c r="AA2114" s="321">
        <v>0</v>
      </c>
      <c r="AB2114" s="104">
        <f t="shared" si="603"/>
        <v>0</v>
      </c>
      <c r="AC2114" s="103">
        <f t="shared" si="609"/>
        <v>8.0000000000000002E-3</v>
      </c>
      <c r="AD2114" s="104">
        <f t="shared" si="610"/>
        <v>2.4551098508213878E-2</v>
      </c>
    </row>
    <row r="2115" spans="1:30" x14ac:dyDescent="0.2">
      <c r="A2115" s="101">
        <v>40829</v>
      </c>
      <c r="B2115" s="322" t="s">
        <v>97</v>
      </c>
      <c r="C2115" s="321">
        <v>0</v>
      </c>
      <c r="D2115" s="104">
        <f t="shared" si="607"/>
        <v>0</v>
      </c>
      <c r="E2115" s="321">
        <v>0</v>
      </c>
      <c r="F2115" s="104">
        <f t="shared" si="608"/>
        <v>0</v>
      </c>
      <c r="G2115" s="321">
        <v>0</v>
      </c>
      <c r="H2115" s="104">
        <f t="shared" si="593"/>
        <v>0</v>
      </c>
      <c r="I2115" s="321">
        <v>0</v>
      </c>
      <c r="J2115" s="104">
        <f t="shared" si="594"/>
        <v>0</v>
      </c>
      <c r="K2115" s="321">
        <v>0</v>
      </c>
      <c r="L2115" s="104">
        <f t="shared" si="595"/>
        <v>0</v>
      </c>
      <c r="M2115" s="321">
        <v>0</v>
      </c>
      <c r="N2115" s="104">
        <f t="shared" si="596"/>
        <v>0</v>
      </c>
      <c r="O2115" s="321">
        <v>0</v>
      </c>
      <c r="P2115" s="104">
        <f t="shared" si="597"/>
        <v>0</v>
      </c>
      <c r="Q2115" s="321">
        <v>5.0000000000000001E-3</v>
      </c>
      <c r="R2115" s="104">
        <f t="shared" si="598"/>
        <v>1.5344436567633672E-2</v>
      </c>
      <c r="S2115" s="321">
        <v>0</v>
      </c>
      <c r="T2115" s="104">
        <f t="shared" si="599"/>
        <v>0</v>
      </c>
      <c r="U2115" s="321">
        <v>0</v>
      </c>
      <c r="V2115" s="104">
        <f t="shared" si="600"/>
        <v>0</v>
      </c>
      <c r="W2115" s="321">
        <v>0</v>
      </c>
      <c r="X2115" s="104">
        <f t="shared" si="601"/>
        <v>0</v>
      </c>
      <c r="Y2115" s="321">
        <v>0</v>
      </c>
      <c r="Z2115" s="104">
        <f t="shared" si="602"/>
        <v>0</v>
      </c>
      <c r="AA2115" s="321">
        <v>0</v>
      </c>
      <c r="AB2115" s="104">
        <f t="shared" si="603"/>
        <v>0</v>
      </c>
      <c r="AC2115" s="103">
        <f t="shared" si="609"/>
        <v>5.0000000000000001E-3</v>
      </c>
      <c r="AD2115" s="104">
        <f t="shared" si="610"/>
        <v>1.5344436567633672E-2</v>
      </c>
    </row>
    <row r="2116" spans="1:30" x14ac:dyDescent="0.2">
      <c r="A2116" s="101">
        <v>40830</v>
      </c>
      <c r="B2116" s="322" t="s">
        <v>98</v>
      </c>
      <c r="C2116" s="321">
        <v>0</v>
      </c>
      <c r="D2116" s="104">
        <f t="shared" si="607"/>
        <v>0</v>
      </c>
      <c r="E2116" s="321">
        <v>0</v>
      </c>
      <c r="F2116" s="104">
        <f t="shared" si="608"/>
        <v>0</v>
      </c>
      <c r="G2116" s="321">
        <v>0</v>
      </c>
      <c r="H2116" s="104">
        <f t="shared" si="593"/>
        <v>0</v>
      </c>
      <c r="I2116" s="321">
        <v>0</v>
      </c>
      <c r="J2116" s="104">
        <f t="shared" si="594"/>
        <v>0</v>
      </c>
      <c r="K2116" s="321">
        <v>0</v>
      </c>
      <c r="L2116" s="104">
        <f t="shared" si="595"/>
        <v>0</v>
      </c>
      <c r="M2116" s="321">
        <v>0</v>
      </c>
      <c r="N2116" s="104">
        <f t="shared" si="596"/>
        <v>0</v>
      </c>
      <c r="O2116" s="321">
        <v>0</v>
      </c>
      <c r="P2116" s="104">
        <f t="shared" si="597"/>
        <v>0</v>
      </c>
      <c r="Q2116" s="321">
        <v>0.02</v>
      </c>
      <c r="R2116" s="104">
        <f t="shared" si="598"/>
        <v>6.1377746270534689E-2</v>
      </c>
      <c r="S2116" s="321">
        <v>0</v>
      </c>
      <c r="T2116" s="104">
        <f t="shared" si="599"/>
        <v>0</v>
      </c>
      <c r="U2116" s="321">
        <v>0</v>
      </c>
      <c r="V2116" s="104">
        <f t="shared" si="600"/>
        <v>0</v>
      </c>
      <c r="W2116" s="321">
        <v>0</v>
      </c>
      <c r="X2116" s="104">
        <f t="shared" si="601"/>
        <v>0</v>
      </c>
      <c r="Y2116" s="321">
        <v>0</v>
      </c>
      <c r="Z2116" s="104">
        <f t="shared" si="602"/>
        <v>0</v>
      </c>
      <c r="AA2116" s="321">
        <v>0</v>
      </c>
      <c r="AB2116" s="104">
        <f t="shared" si="603"/>
        <v>0</v>
      </c>
      <c r="AC2116" s="103">
        <f t="shared" si="609"/>
        <v>0.02</v>
      </c>
      <c r="AD2116" s="104">
        <f t="shared" si="610"/>
        <v>6.1377746270534689E-2</v>
      </c>
    </row>
    <row r="2117" spans="1:30" x14ac:dyDescent="0.2">
      <c r="A2117" s="101">
        <v>40831</v>
      </c>
      <c r="B2117" s="322" t="s">
        <v>99</v>
      </c>
      <c r="C2117" s="321">
        <v>0</v>
      </c>
      <c r="D2117" s="104">
        <f t="shared" si="607"/>
        <v>0</v>
      </c>
      <c r="E2117" s="321">
        <v>0</v>
      </c>
      <c r="F2117" s="104">
        <f t="shared" si="608"/>
        <v>0</v>
      </c>
      <c r="G2117" s="321">
        <v>0</v>
      </c>
      <c r="H2117" s="104">
        <f t="shared" si="593"/>
        <v>0</v>
      </c>
      <c r="I2117" s="321">
        <v>0</v>
      </c>
      <c r="J2117" s="104">
        <f t="shared" si="594"/>
        <v>0</v>
      </c>
      <c r="K2117" s="321">
        <v>0</v>
      </c>
      <c r="L2117" s="104">
        <f t="shared" si="595"/>
        <v>0</v>
      </c>
      <c r="M2117" s="321">
        <v>0</v>
      </c>
      <c r="N2117" s="104">
        <f t="shared" si="596"/>
        <v>0</v>
      </c>
      <c r="O2117" s="321">
        <v>0</v>
      </c>
      <c r="P2117" s="104">
        <f t="shared" si="597"/>
        <v>0</v>
      </c>
      <c r="Q2117" s="321">
        <v>0</v>
      </c>
      <c r="R2117" s="104">
        <f t="shared" si="598"/>
        <v>0</v>
      </c>
      <c r="S2117" s="321">
        <v>0</v>
      </c>
      <c r="T2117" s="104">
        <f t="shared" si="599"/>
        <v>0</v>
      </c>
      <c r="U2117" s="321">
        <v>0</v>
      </c>
      <c r="V2117" s="104">
        <f t="shared" si="600"/>
        <v>0</v>
      </c>
      <c r="W2117" s="321">
        <v>0.16500000000000001</v>
      </c>
      <c r="X2117" s="104">
        <f t="shared" si="601"/>
        <v>0.50636640673191124</v>
      </c>
      <c r="Y2117" s="321">
        <v>0</v>
      </c>
      <c r="Z2117" s="104">
        <f t="shared" si="602"/>
        <v>0</v>
      </c>
      <c r="AA2117" s="321">
        <v>0</v>
      </c>
      <c r="AB2117" s="104">
        <f t="shared" si="603"/>
        <v>0</v>
      </c>
      <c r="AC2117" s="103">
        <f t="shared" si="609"/>
        <v>0.16500000000000001</v>
      </c>
      <c r="AD2117" s="104">
        <f t="shared" si="610"/>
        <v>0.50636640673191124</v>
      </c>
    </row>
    <row r="2118" spans="1:30" x14ac:dyDescent="0.2">
      <c r="A2118" s="101">
        <v>40832</v>
      </c>
      <c r="B2118" s="322" t="s">
        <v>100</v>
      </c>
      <c r="C2118" s="321">
        <v>0</v>
      </c>
      <c r="D2118" s="104">
        <f t="shared" si="607"/>
        <v>0</v>
      </c>
      <c r="E2118" s="321">
        <v>0</v>
      </c>
      <c r="F2118" s="104">
        <f t="shared" si="608"/>
        <v>0</v>
      </c>
      <c r="G2118" s="321">
        <v>0</v>
      </c>
      <c r="H2118" s="104">
        <f t="shared" ref="H2118:H2181" si="611">G2118*1000000/325851</f>
        <v>0</v>
      </c>
      <c r="I2118" s="321">
        <v>0</v>
      </c>
      <c r="J2118" s="104">
        <f t="shared" ref="J2118:J2181" si="612">I2118*1000000/325851</f>
        <v>0</v>
      </c>
      <c r="K2118" s="321">
        <v>0</v>
      </c>
      <c r="L2118" s="104">
        <f t="shared" ref="L2118:L2181" si="613">K2118*1000000/325851</f>
        <v>0</v>
      </c>
      <c r="M2118" s="321">
        <v>0</v>
      </c>
      <c r="N2118" s="104">
        <f t="shared" ref="N2118:N2181" si="614">M2118*1000000/325851</f>
        <v>0</v>
      </c>
      <c r="O2118" s="321">
        <v>0</v>
      </c>
      <c r="P2118" s="104">
        <f t="shared" ref="P2118:P2181" si="615">O2118*1000000/325851</f>
        <v>0</v>
      </c>
      <c r="Q2118" s="321">
        <v>0</v>
      </c>
      <c r="R2118" s="104">
        <f t="shared" ref="R2118:R2181" si="616">Q2118*1000000/325851</f>
        <v>0</v>
      </c>
      <c r="S2118" s="321">
        <v>0</v>
      </c>
      <c r="T2118" s="104">
        <f t="shared" ref="T2118:T2181" si="617">S2118*1000000/325851</f>
        <v>0</v>
      </c>
      <c r="U2118" s="321">
        <v>0</v>
      </c>
      <c r="V2118" s="104">
        <f t="shared" ref="V2118:V2181" si="618">U2118*1000000/325851</f>
        <v>0</v>
      </c>
      <c r="W2118" s="321">
        <v>1.17</v>
      </c>
      <c r="X2118" s="104">
        <f t="shared" ref="X2118:X2181" si="619">W2118*1000000/325851</f>
        <v>3.5905981568262795</v>
      </c>
      <c r="Y2118" s="321">
        <v>0</v>
      </c>
      <c r="Z2118" s="104">
        <f t="shared" ref="Z2118:Z2181" si="620">Y2118*1000000/325851</f>
        <v>0</v>
      </c>
      <c r="AA2118" s="321">
        <v>0</v>
      </c>
      <c r="AB2118" s="104">
        <f t="shared" ref="AB2118:AB2181" si="621">AA2118*1000000/325851</f>
        <v>0</v>
      </c>
      <c r="AC2118" s="103">
        <f t="shared" si="609"/>
        <v>1.17</v>
      </c>
      <c r="AD2118" s="104">
        <f t="shared" si="610"/>
        <v>3.5905981568262795</v>
      </c>
    </row>
    <row r="2119" spans="1:30" x14ac:dyDescent="0.2">
      <c r="A2119" s="101">
        <v>40833</v>
      </c>
      <c r="B2119" s="322" t="s">
        <v>101</v>
      </c>
      <c r="C2119" s="321">
        <v>0</v>
      </c>
      <c r="D2119" s="104">
        <f t="shared" si="607"/>
        <v>0</v>
      </c>
      <c r="E2119" s="321">
        <v>0</v>
      </c>
      <c r="F2119" s="104">
        <f t="shared" si="608"/>
        <v>0</v>
      </c>
      <c r="G2119" s="321">
        <v>0</v>
      </c>
      <c r="H2119" s="104">
        <f t="shared" si="611"/>
        <v>0</v>
      </c>
      <c r="I2119" s="321">
        <v>0</v>
      </c>
      <c r="J2119" s="104">
        <f t="shared" si="612"/>
        <v>0</v>
      </c>
      <c r="K2119" s="321">
        <v>0</v>
      </c>
      <c r="L2119" s="104">
        <f t="shared" si="613"/>
        <v>0</v>
      </c>
      <c r="M2119" s="321">
        <v>0</v>
      </c>
      <c r="N2119" s="104">
        <f t="shared" si="614"/>
        <v>0</v>
      </c>
      <c r="O2119" s="321">
        <v>0</v>
      </c>
      <c r="P2119" s="104">
        <f t="shared" si="615"/>
        <v>0</v>
      </c>
      <c r="Q2119" s="321">
        <v>0</v>
      </c>
      <c r="R2119" s="104">
        <f t="shared" si="616"/>
        <v>0</v>
      </c>
      <c r="S2119" s="321">
        <v>0</v>
      </c>
      <c r="T2119" s="104">
        <f t="shared" si="617"/>
        <v>0</v>
      </c>
      <c r="U2119" s="321">
        <v>0</v>
      </c>
      <c r="V2119" s="104">
        <f t="shared" si="618"/>
        <v>0</v>
      </c>
      <c r="W2119" s="321">
        <v>1.167</v>
      </c>
      <c r="X2119" s="104">
        <f t="shared" si="619"/>
        <v>3.5813914948856991</v>
      </c>
      <c r="Y2119" s="321">
        <v>0</v>
      </c>
      <c r="Z2119" s="104">
        <f t="shared" si="620"/>
        <v>0</v>
      </c>
      <c r="AA2119" s="321">
        <v>0</v>
      </c>
      <c r="AB2119" s="104">
        <f t="shared" si="621"/>
        <v>0</v>
      </c>
      <c r="AC2119" s="103">
        <f t="shared" si="609"/>
        <v>1.167</v>
      </c>
      <c r="AD2119" s="104">
        <f t="shared" si="610"/>
        <v>3.5813914948856991</v>
      </c>
    </row>
    <row r="2120" spans="1:30" x14ac:dyDescent="0.2">
      <c r="A2120" s="101">
        <v>40834</v>
      </c>
      <c r="B2120" s="322" t="s">
        <v>102</v>
      </c>
      <c r="C2120" s="321">
        <v>0</v>
      </c>
      <c r="D2120" s="104">
        <f t="shared" si="607"/>
        <v>0</v>
      </c>
      <c r="E2120" s="321">
        <v>0</v>
      </c>
      <c r="F2120" s="104">
        <f t="shared" si="608"/>
        <v>0</v>
      </c>
      <c r="G2120" s="321">
        <v>0</v>
      </c>
      <c r="H2120" s="104">
        <f t="shared" si="611"/>
        <v>0</v>
      </c>
      <c r="I2120" s="321">
        <v>0</v>
      </c>
      <c r="J2120" s="104">
        <f t="shared" si="612"/>
        <v>0</v>
      </c>
      <c r="K2120" s="321">
        <v>0</v>
      </c>
      <c r="L2120" s="104">
        <f t="shared" si="613"/>
        <v>0</v>
      </c>
      <c r="M2120" s="321">
        <v>0</v>
      </c>
      <c r="N2120" s="104">
        <f t="shared" si="614"/>
        <v>0</v>
      </c>
      <c r="O2120" s="321">
        <v>0</v>
      </c>
      <c r="P2120" s="104">
        <f t="shared" si="615"/>
        <v>0</v>
      </c>
      <c r="Q2120" s="321">
        <v>0</v>
      </c>
      <c r="R2120" s="104">
        <f t="shared" si="616"/>
        <v>0</v>
      </c>
      <c r="S2120" s="321">
        <v>0</v>
      </c>
      <c r="T2120" s="104">
        <f t="shared" si="617"/>
        <v>0</v>
      </c>
      <c r="U2120" s="321">
        <v>0</v>
      </c>
      <c r="V2120" s="104">
        <f t="shared" si="618"/>
        <v>0</v>
      </c>
      <c r="W2120" s="321">
        <v>0.438</v>
      </c>
      <c r="X2120" s="104">
        <f t="shared" si="619"/>
        <v>1.3441726433247099</v>
      </c>
      <c r="Y2120" s="321">
        <v>0</v>
      </c>
      <c r="Z2120" s="104">
        <f t="shared" si="620"/>
        <v>0</v>
      </c>
      <c r="AA2120" s="321">
        <v>0</v>
      </c>
      <c r="AB2120" s="104">
        <f t="shared" si="621"/>
        <v>0</v>
      </c>
      <c r="AC2120" s="103">
        <f t="shared" si="609"/>
        <v>0.438</v>
      </c>
      <c r="AD2120" s="104">
        <f t="shared" si="610"/>
        <v>1.3441726433247099</v>
      </c>
    </row>
    <row r="2121" spans="1:30" x14ac:dyDescent="0.2">
      <c r="A2121" s="101">
        <v>40835</v>
      </c>
      <c r="B2121" s="322" t="s">
        <v>103</v>
      </c>
      <c r="C2121" s="321">
        <v>0</v>
      </c>
      <c r="D2121" s="104">
        <f t="shared" si="607"/>
        <v>0</v>
      </c>
      <c r="E2121" s="321">
        <v>0</v>
      </c>
      <c r="F2121" s="104">
        <f t="shared" si="608"/>
        <v>0</v>
      </c>
      <c r="G2121" s="321">
        <v>0</v>
      </c>
      <c r="H2121" s="104">
        <f t="shared" si="611"/>
        <v>0</v>
      </c>
      <c r="I2121" s="321">
        <v>0</v>
      </c>
      <c r="J2121" s="104">
        <f t="shared" si="612"/>
        <v>0</v>
      </c>
      <c r="K2121" s="321">
        <v>0</v>
      </c>
      <c r="L2121" s="104">
        <f t="shared" si="613"/>
        <v>0</v>
      </c>
      <c r="M2121" s="321">
        <v>0</v>
      </c>
      <c r="N2121" s="104">
        <f t="shared" si="614"/>
        <v>0</v>
      </c>
      <c r="O2121" s="321">
        <v>0</v>
      </c>
      <c r="P2121" s="104">
        <f t="shared" si="615"/>
        <v>0</v>
      </c>
      <c r="Q2121" s="321">
        <v>2.8000000000000001E-2</v>
      </c>
      <c r="R2121" s="104">
        <f t="shared" si="616"/>
        <v>8.592884477874857E-2</v>
      </c>
      <c r="S2121" s="321">
        <v>0</v>
      </c>
      <c r="T2121" s="104">
        <f t="shared" si="617"/>
        <v>0</v>
      </c>
      <c r="U2121" s="321">
        <v>0</v>
      </c>
      <c r="V2121" s="104">
        <f t="shared" si="618"/>
        <v>0</v>
      </c>
      <c r="W2121" s="321">
        <v>0</v>
      </c>
      <c r="X2121" s="104">
        <f t="shared" si="619"/>
        <v>0</v>
      </c>
      <c r="Y2121" s="321">
        <v>0</v>
      </c>
      <c r="Z2121" s="104">
        <f t="shared" si="620"/>
        <v>0</v>
      </c>
      <c r="AA2121" s="321">
        <v>0</v>
      </c>
      <c r="AB2121" s="104">
        <f t="shared" si="621"/>
        <v>0</v>
      </c>
      <c r="AC2121" s="103">
        <f t="shared" si="609"/>
        <v>2.8000000000000001E-2</v>
      </c>
      <c r="AD2121" s="104">
        <f t="shared" si="610"/>
        <v>8.592884477874857E-2</v>
      </c>
    </row>
    <row r="2122" spans="1:30" x14ac:dyDescent="0.2">
      <c r="A2122" s="101">
        <v>40836</v>
      </c>
      <c r="B2122" s="322" t="s">
        <v>104</v>
      </c>
      <c r="C2122" s="321">
        <v>0</v>
      </c>
      <c r="D2122" s="104">
        <f t="shared" si="607"/>
        <v>0</v>
      </c>
      <c r="E2122" s="321">
        <v>0</v>
      </c>
      <c r="F2122" s="104">
        <f t="shared" si="608"/>
        <v>0</v>
      </c>
      <c r="G2122" s="321">
        <v>0</v>
      </c>
      <c r="H2122" s="104">
        <f t="shared" si="611"/>
        <v>0</v>
      </c>
      <c r="I2122" s="321">
        <v>0</v>
      </c>
      <c r="J2122" s="104">
        <f t="shared" si="612"/>
        <v>0</v>
      </c>
      <c r="K2122" s="321">
        <v>0</v>
      </c>
      <c r="L2122" s="104">
        <f t="shared" si="613"/>
        <v>0</v>
      </c>
      <c r="M2122" s="321">
        <v>0</v>
      </c>
      <c r="N2122" s="104">
        <f t="shared" si="614"/>
        <v>0</v>
      </c>
      <c r="O2122" s="321">
        <v>0</v>
      </c>
      <c r="P2122" s="104">
        <f t="shared" si="615"/>
        <v>0</v>
      </c>
      <c r="Q2122" s="321">
        <v>0</v>
      </c>
      <c r="R2122" s="104">
        <f t="shared" si="616"/>
        <v>0</v>
      </c>
      <c r="S2122" s="321">
        <v>0</v>
      </c>
      <c r="T2122" s="104">
        <f t="shared" si="617"/>
        <v>0</v>
      </c>
      <c r="U2122" s="321">
        <v>0</v>
      </c>
      <c r="V2122" s="104">
        <f t="shared" si="618"/>
        <v>0</v>
      </c>
      <c r="W2122" s="321">
        <v>0</v>
      </c>
      <c r="X2122" s="104">
        <f t="shared" si="619"/>
        <v>0</v>
      </c>
      <c r="Y2122" s="321">
        <v>0</v>
      </c>
      <c r="Z2122" s="104">
        <f t="shared" si="620"/>
        <v>0</v>
      </c>
      <c r="AA2122" s="321">
        <v>0</v>
      </c>
      <c r="AB2122" s="104">
        <f t="shared" si="621"/>
        <v>0</v>
      </c>
      <c r="AC2122" s="103">
        <f t="shared" si="609"/>
        <v>0</v>
      </c>
      <c r="AD2122" s="104">
        <f t="shared" si="610"/>
        <v>0</v>
      </c>
    </row>
    <row r="2123" spans="1:30" x14ac:dyDescent="0.2">
      <c r="A2123" s="101">
        <v>40837</v>
      </c>
      <c r="B2123" s="322" t="s">
        <v>105</v>
      </c>
      <c r="C2123" s="321">
        <v>0</v>
      </c>
      <c r="D2123" s="104">
        <f t="shared" si="607"/>
        <v>0</v>
      </c>
      <c r="E2123" s="321">
        <v>0</v>
      </c>
      <c r="F2123" s="104">
        <f t="shared" si="608"/>
        <v>0</v>
      </c>
      <c r="G2123" s="321">
        <v>0</v>
      </c>
      <c r="H2123" s="104">
        <f t="shared" si="611"/>
        <v>0</v>
      </c>
      <c r="I2123" s="321">
        <v>0</v>
      </c>
      <c r="J2123" s="104">
        <f t="shared" si="612"/>
        <v>0</v>
      </c>
      <c r="K2123" s="321">
        <v>0</v>
      </c>
      <c r="L2123" s="104">
        <f t="shared" si="613"/>
        <v>0</v>
      </c>
      <c r="M2123" s="321">
        <v>0</v>
      </c>
      <c r="N2123" s="104">
        <f t="shared" si="614"/>
        <v>0</v>
      </c>
      <c r="O2123" s="321">
        <v>0</v>
      </c>
      <c r="P2123" s="104">
        <f t="shared" si="615"/>
        <v>0</v>
      </c>
      <c r="Q2123" s="321">
        <v>0</v>
      </c>
      <c r="R2123" s="104">
        <f t="shared" si="616"/>
        <v>0</v>
      </c>
      <c r="S2123" s="321">
        <v>0</v>
      </c>
      <c r="T2123" s="104">
        <f t="shared" si="617"/>
        <v>0</v>
      </c>
      <c r="U2123" s="321">
        <v>0</v>
      </c>
      <c r="V2123" s="104">
        <f t="shared" si="618"/>
        <v>0</v>
      </c>
      <c r="W2123" s="321">
        <v>0</v>
      </c>
      <c r="X2123" s="104">
        <f t="shared" si="619"/>
        <v>0</v>
      </c>
      <c r="Y2123" s="321">
        <v>0</v>
      </c>
      <c r="Z2123" s="104">
        <f t="shared" si="620"/>
        <v>0</v>
      </c>
      <c r="AA2123" s="321">
        <v>0</v>
      </c>
      <c r="AB2123" s="104">
        <f t="shared" si="621"/>
        <v>0</v>
      </c>
      <c r="AC2123" s="103">
        <f t="shared" si="609"/>
        <v>0</v>
      </c>
      <c r="AD2123" s="104">
        <f t="shared" si="610"/>
        <v>0</v>
      </c>
    </row>
    <row r="2124" spans="1:30" x14ac:dyDescent="0.2">
      <c r="A2124" s="101">
        <v>40838</v>
      </c>
      <c r="B2124" s="322" t="s">
        <v>106</v>
      </c>
      <c r="C2124" s="321">
        <v>0</v>
      </c>
      <c r="D2124" s="104">
        <f t="shared" si="607"/>
        <v>0</v>
      </c>
      <c r="E2124" s="321">
        <v>0</v>
      </c>
      <c r="F2124" s="104">
        <f t="shared" si="608"/>
        <v>0</v>
      </c>
      <c r="G2124" s="321">
        <v>0</v>
      </c>
      <c r="H2124" s="104">
        <f t="shared" si="611"/>
        <v>0</v>
      </c>
      <c r="I2124" s="321">
        <v>0</v>
      </c>
      <c r="J2124" s="104">
        <f t="shared" si="612"/>
        <v>0</v>
      </c>
      <c r="K2124" s="321">
        <v>0</v>
      </c>
      <c r="L2124" s="104">
        <f t="shared" si="613"/>
        <v>0</v>
      </c>
      <c r="M2124" s="321">
        <v>0</v>
      </c>
      <c r="N2124" s="104">
        <f t="shared" si="614"/>
        <v>0</v>
      </c>
      <c r="O2124" s="321">
        <v>0</v>
      </c>
      <c r="P2124" s="104">
        <f t="shared" si="615"/>
        <v>0</v>
      </c>
      <c r="Q2124" s="321">
        <v>0</v>
      </c>
      <c r="R2124" s="104">
        <f t="shared" si="616"/>
        <v>0</v>
      </c>
      <c r="S2124" s="321">
        <v>0</v>
      </c>
      <c r="T2124" s="104">
        <f t="shared" si="617"/>
        <v>0</v>
      </c>
      <c r="U2124" s="321">
        <v>0</v>
      </c>
      <c r="V2124" s="104">
        <f t="shared" si="618"/>
        <v>0</v>
      </c>
      <c r="W2124" s="321">
        <v>0</v>
      </c>
      <c r="X2124" s="104">
        <f t="shared" si="619"/>
        <v>0</v>
      </c>
      <c r="Y2124" s="321">
        <v>0</v>
      </c>
      <c r="Z2124" s="104">
        <f t="shared" si="620"/>
        <v>0</v>
      </c>
      <c r="AA2124" s="321">
        <v>0</v>
      </c>
      <c r="AB2124" s="104">
        <f t="shared" si="621"/>
        <v>0</v>
      </c>
      <c r="AC2124" s="103">
        <f t="shared" si="609"/>
        <v>0</v>
      </c>
      <c r="AD2124" s="104">
        <f t="shared" si="610"/>
        <v>0</v>
      </c>
    </row>
    <row r="2125" spans="1:30" x14ac:dyDescent="0.2">
      <c r="A2125" s="101">
        <v>40839</v>
      </c>
      <c r="B2125" s="322" t="s">
        <v>107</v>
      </c>
      <c r="C2125" s="321">
        <v>0</v>
      </c>
      <c r="D2125" s="104">
        <f t="shared" ref="D2125:F2133" si="622">C2125*1000000/325851</f>
        <v>0</v>
      </c>
      <c r="E2125" s="321">
        <v>0</v>
      </c>
      <c r="F2125" s="104">
        <f t="shared" si="622"/>
        <v>0</v>
      </c>
      <c r="G2125" s="321">
        <v>0</v>
      </c>
      <c r="H2125" s="104">
        <f t="shared" si="611"/>
        <v>0</v>
      </c>
      <c r="I2125" s="321">
        <v>0</v>
      </c>
      <c r="J2125" s="104">
        <f t="shared" si="612"/>
        <v>0</v>
      </c>
      <c r="K2125" s="321">
        <v>0</v>
      </c>
      <c r="L2125" s="104">
        <f t="shared" si="613"/>
        <v>0</v>
      </c>
      <c r="M2125" s="321">
        <v>0</v>
      </c>
      <c r="N2125" s="104">
        <f t="shared" si="614"/>
        <v>0</v>
      </c>
      <c r="O2125" s="321">
        <v>0</v>
      </c>
      <c r="P2125" s="104">
        <f t="shared" si="615"/>
        <v>0</v>
      </c>
      <c r="Q2125" s="321">
        <v>0</v>
      </c>
      <c r="R2125" s="104">
        <f t="shared" si="616"/>
        <v>0</v>
      </c>
      <c r="S2125" s="321">
        <v>0</v>
      </c>
      <c r="T2125" s="104">
        <f t="shared" si="617"/>
        <v>0</v>
      </c>
      <c r="U2125" s="321">
        <v>0</v>
      </c>
      <c r="V2125" s="104">
        <f t="shared" si="618"/>
        <v>0</v>
      </c>
      <c r="W2125" s="321">
        <v>0</v>
      </c>
      <c r="X2125" s="104">
        <f t="shared" si="619"/>
        <v>0</v>
      </c>
      <c r="Y2125" s="321">
        <v>0</v>
      </c>
      <c r="Z2125" s="104">
        <f t="shared" si="620"/>
        <v>0</v>
      </c>
      <c r="AA2125" s="321">
        <v>0</v>
      </c>
      <c r="AB2125" s="104">
        <f t="shared" si="621"/>
        <v>0</v>
      </c>
      <c r="AC2125" s="103">
        <f t="shared" si="609"/>
        <v>0</v>
      </c>
      <c r="AD2125" s="104">
        <f t="shared" si="610"/>
        <v>0</v>
      </c>
    </row>
    <row r="2126" spans="1:30" x14ac:dyDescent="0.2">
      <c r="A2126" s="101">
        <v>40840</v>
      </c>
      <c r="B2126" s="322" t="s">
        <v>108</v>
      </c>
      <c r="C2126" s="321">
        <v>0</v>
      </c>
      <c r="D2126" s="104">
        <f t="shared" si="622"/>
        <v>0</v>
      </c>
      <c r="E2126" s="321">
        <v>0</v>
      </c>
      <c r="F2126" s="104">
        <f t="shared" si="622"/>
        <v>0</v>
      </c>
      <c r="G2126" s="321">
        <v>0</v>
      </c>
      <c r="H2126" s="104">
        <f t="shared" si="611"/>
        <v>0</v>
      </c>
      <c r="I2126" s="321">
        <v>0</v>
      </c>
      <c r="J2126" s="104">
        <f t="shared" si="612"/>
        <v>0</v>
      </c>
      <c r="K2126" s="321">
        <v>0</v>
      </c>
      <c r="L2126" s="104">
        <f t="shared" si="613"/>
        <v>0</v>
      </c>
      <c r="M2126" s="321">
        <v>0</v>
      </c>
      <c r="N2126" s="104">
        <f t="shared" si="614"/>
        <v>0</v>
      </c>
      <c r="O2126" s="321">
        <v>0</v>
      </c>
      <c r="P2126" s="104">
        <f t="shared" si="615"/>
        <v>0</v>
      </c>
      <c r="Q2126" s="321">
        <v>0</v>
      </c>
      <c r="R2126" s="104">
        <f t="shared" si="616"/>
        <v>0</v>
      </c>
      <c r="S2126" s="321">
        <v>0</v>
      </c>
      <c r="T2126" s="104">
        <f t="shared" si="617"/>
        <v>0</v>
      </c>
      <c r="U2126" s="321">
        <v>0</v>
      </c>
      <c r="V2126" s="104">
        <f t="shared" si="618"/>
        <v>0</v>
      </c>
      <c r="W2126" s="321">
        <v>0</v>
      </c>
      <c r="X2126" s="104">
        <f t="shared" si="619"/>
        <v>0</v>
      </c>
      <c r="Y2126" s="321">
        <v>0</v>
      </c>
      <c r="Z2126" s="104">
        <f t="shared" si="620"/>
        <v>0</v>
      </c>
      <c r="AA2126" s="321">
        <v>0</v>
      </c>
      <c r="AB2126" s="104">
        <f t="shared" si="621"/>
        <v>0</v>
      </c>
      <c r="AC2126" s="103">
        <f t="shared" si="609"/>
        <v>0</v>
      </c>
      <c r="AD2126" s="104">
        <f t="shared" si="610"/>
        <v>0</v>
      </c>
    </row>
    <row r="2127" spans="1:30" x14ac:dyDescent="0.2">
      <c r="A2127" s="101">
        <v>40841</v>
      </c>
      <c r="B2127" s="322" t="s">
        <v>109</v>
      </c>
      <c r="C2127" s="321">
        <v>0</v>
      </c>
      <c r="D2127" s="104">
        <f t="shared" si="622"/>
        <v>0</v>
      </c>
      <c r="E2127" s="321">
        <v>0</v>
      </c>
      <c r="F2127" s="104">
        <f t="shared" si="622"/>
        <v>0</v>
      </c>
      <c r="G2127" s="321">
        <v>0</v>
      </c>
      <c r="H2127" s="104">
        <f t="shared" si="611"/>
        <v>0</v>
      </c>
      <c r="I2127" s="321">
        <v>0</v>
      </c>
      <c r="J2127" s="104">
        <f t="shared" si="612"/>
        <v>0</v>
      </c>
      <c r="K2127" s="321">
        <v>0</v>
      </c>
      <c r="L2127" s="104">
        <f t="shared" si="613"/>
        <v>0</v>
      </c>
      <c r="M2127" s="321">
        <v>0</v>
      </c>
      <c r="N2127" s="104">
        <f t="shared" si="614"/>
        <v>0</v>
      </c>
      <c r="O2127" s="321">
        <v>0</v>
      </c>
      <c r="P2127" s="104">
        <f t="shared" si="615"/>
        <v>0</v>
      </c>
      <c r="Q2127" s="321">
        <v>0</v>
      </c>
      <c r="R2127" s="104">
        <f t="shared" si="616"/>
        <v>0</v>
      </c>
      <c r="S2127" s="321">
        <v>0</v>
      </c>
      <c r="T2127" s="104">
        <f t="shared" si="617"/>
        <v>0</v>
      </c>
      <c r="U2127" s="321">
        <v>0</v>
      </c>
      <c r="V2127" s="104">
        <f t="shared" si="618"/>
        <v>0</v>
      </c>
      <c r="W2127" s="321">
        <v>0</v>
      </c>
      <c r="X2127" s="104">
        <f t="shared" si="619"/>
        <v>0</v>
      </c>
      <c r="Y2127" s="321">
        <v>0</v>
      </c>
      <c r="Z2127" s="104">
        <f t="shared" si="620"/>
        <v>0</v>
      </c>
      <c r="AA2127" s="321">
        <v>0</v>
      </c>
      <c r="AB2127" s="104">
        <f t="shared" si="621"/>
        <v>0</v>
      </c>
      <c r="AC2127" s="103">
        <f t="shared" si="609"/>
        <v>0</v>
      </c>
      <c r="AD2127" s="104">
        <f t="shared" si="610"/>
        <v>0</v>
      </c>
    </row>
    <row r="2128" spans="1:30" x14ac:dyDescent="0.2">
      <c r="A2128" s="101">
        <v>40842</v>
      </c>
      <c r="B2128" s="322" t="s">
        <v>110</v>
      </c>
      <c r="C2128" s="321">
        <v>0</v>
      </c>
      <c r="D2128" s="104">
        <f t="shared" si="622"/>
        <v>0</v>
      </c>
      <c r="E2128" s="321">
        <v>0</v>
      </c>
      <c r="F2128" s="104">
        <f t="shared" si="622"/>
        <v>0</v>
      </c>
      <c r="G2128" s="321">
        <v>0</v>
      </c>
      <c r="H2128" s="104">
        <f t="shared" si="611"/>
        <v>0</v>
      </c>
      <c r="I2128" s="321">
        <v>0</v>
      </c>
      <c r="J2128" s="104">
        <f t="shared" si="612"/>
        <v>0</v>
      </c>
      <c r="K2128" s="321">
        <v>0</v>
      </c>
      <c r="L2128" s="104">
        <f t="shared" si="613"/>
        <v>0</v>
      </c>
      <c r="M2128" s="321">
        <v>0</v>
      </c>
      <c r="N2128" s="104">
        <f t="shared" si="614"/>
        <v>0</v>
      </c>
      <c r="O2128" s="321">
        <v>0</v>
      </c>
      <c r="P2128" s="104">
        <f t="shared" si="615"/>
        <v>0</v>
      </c>
      <c r="Q2128" s="321">
        <v>0</v>
      </c>
      <c r="R2128" s="104">
        <f t="shared" si="616"/>
        <v>0</v>
      </c>
      <c r="S2128" s="321">
        <v>0</v>
      </c>
      <c r="T2128" s="104">
        <f t="shared" si="617"/>
        <v>0</v>
      </c>
      <c r="U2128" s="321">
        <v>0</v>
      </c>
      <c r="V2128" s="104">
        <f t="shared" si="618"/>
        <v>0</v>
      </c>
      <c r="W2128" s="321">
        <v>0</v>
      </c>
      <c r="X2128" s="104">
        <f t="shared" si="619"/>
        <v>0</v>
      </c>
      <c r="Y2128" s="321">
        <v>0</v>
      </c>
      <c r="Z2128" s="104">
        <f t="shared" si="620"/>
        <v>0</v>
      </c>
      <c r="AA2128" s="321">
        <v>0</v>
      </c>
      <c r="AB2128" s="104">
        <f t="shared" si="621"/>
        <v>0</v>
      </c>
      <c r="AC2128" s="103">
        <f t="shared" si="609"/>
        <v>0</v>
      </c>
      <c r="AD2128" s="104">
        <f t="shared" si="610"/>
        <v>0</v>
      </c>
    </row>
    <row r="2129" spans="1:30" x14ac:dyDescent="0.2">
      <c r="A2129" s="101">
        <v>40843</v>
      </c>
      <c r="B2129" s="322" t="s">
        <v>111</v>
      </c>
      <c r="C2129" s="321">
        <v>0</v>
      </c>
      <c r="D2129" s="104">
        <f t="shared" si="622"/>
        <v>0</v>
      </c>
      <c r="E2129" s="321">
        <v>0</v>
      </c>
      <c r="F2129" s="104">
        <f t="shared" si="622"/>
        <v>0</v>
      </c>
      <c r="G2129" s="321">
        <v>0</v>
      </c>
      <c r="H2129" s="104">
        <f t="shared" si="611"/>
        <v>0</v>
      </c>
      <c r="I2129" s="321">
        <v>0</v>
      </c>
      <c r="J2129" s="104">
        <f t="shared" si="612"/>
        <v>0</v>
      </c>
      <c r="K2129" s="321">
        <v>0</v>
      </c>
      <c r="L2129" s="104">
        <f t="shared" si="613"/>
        <v>0</v>
      </c>
      <c r="M2129" s="321">
        <v>0</v>
      </c>
      <c r="N2129" s="104">
        <f t="shared" si="614"/>
        <v>0</v>
      </c>
      <c r="O2129" s="321">
        <v>0</v>
      </c>
      <c r="P2129" s="104">
        <f t="shared" si="615"/>
        <v>0</v>
      </c>
      <c r="Q2129" s="321">
        <v>0</v>
      </c>
      <c r="R2129" s="104">
        <f t="shared" si="616"/>
        <v>0</v>
      </c>
      <c r="S2129" s="321">
        <v>0</v>
      </c>
      <c r="T2129" s="104">
        <f t="shared" si="617"/>
        <v>0</v>
      </c>
      <c r="U2129" s="321">
        <v>0</v>
      </c>
      <c r="V2129" s="104">
        <f t="shared" si="618"/>
        <v>0</v>
      </c>
      <c r="W2129" s="321">
        <v>0</v>
      </c>
      <c r="X2129" s="104">
        <f t="shared" si="619"/>
        <v>0</v>
      </c>
      <c r="Y2129" s="321">
        <v>0</v>
      </c>
      <c r="Z2129" s="104">
        <f t="shared" si="620"/>
        <v>0</v>
      </c>
      <c r="AA2129" s="321">
        <v>0</v>
      </c>
      <c r="AB2129" s="104">
        <f t="shared" si="621"/>
        <v>0</v>
      </c>
      <c r="AC2129" s="103">
        <f t="shared" si="609"/>
        <v>0</v>
      </c>
      <c r="AD2129" s="104">
        <f t="shared" si="610"/>
        <v>0</v>
      </c>
    </row>
    <row r="2130" spans="1:30" x14ac:dyDescent="0.2">
      <c r="A2130" s="101">
        <v>40844</v>
      </c>
      <c r="B2130" s="322" t="s">
        <v>112</v>
      </c>
      <c r="C2130" s="321">
        <v>0</v>
      </c>
      <c r="D2130" s="104">
        <f t="shared" si="622"/>
        <v>0</v>
      </c>
      <c r="E2130" s="321">
        <v>0</v>
      </c>
      <c r="F2130" s="104">
        <f t="shared" si="622"/>
        <v>0</v>
      </c>
      <c r="G2130" s="321">
        <v>0</v>
      </c>
      <c r="H2130" s="104">
        <f t="shared" si="611"/>
        <v>0</v>
      </c>
      <c r="I2130" s="321">
        <v>0</v>
      </c>
      <c r="J2130" s="104">
        <f t="shared" si="612"/>
        <v>0</v>
      </c>
      <c r="K2130" s="321">
        <v>0</v>
      </c>
      <c r="L2130" s="104">
        <f t="shared" si="613"/>
        <v>0</v>
      </c>
      <c r="M2130" s="321">
        <v>0</v>
      </c>
      <c r="N2130" s="104">
        <f t="shared" si="614"/>
        <v>0</v>
      </c>
      <c r="O2130" s="321">
        <v>0</v>
      </c>
      <c r="P2130" s="104">
        <f t="shared" si="615"/>
        <v>0</v>
      </c>
      <c r="Q2130" s="321">
        <v>0</v>
      </c>
      <c r="R2130" s="104">
        <f t="shared" si="616"/>
        <v>0</v>
      </c>
      <c r="S2130" s="321">
        <v>0</v>
      </c>
      <c r="T2130" s="104">
        <f t="shared" si="617"/>
        <v>0</v>
      </c>
      <c r="U2130" s="321">
        <v>0</v>
      </c>
      <c r="V2130" s="104">
        <f t="shared" si="618"/>
        <v>0</v>
      </c>
      <c r="W2130" s="321">
        <v>0</v>
      </c>
      <c r="X2130" s="104">
        <f t="shared" si="619"/>
        <v>0</v>
      </c>
      <c r="Y2130" s="321">
        <v>0</v>
      </c>
      <c r="Z2130" s="104">
        <f t="shared" si="620"/>
        <v>0</v>
      </c>
      <c r="AA2130" s="321">
        <v>0</v>
      </c>
      <c r="AB2130" s="104">
        <f t="shared" si="621"/>
        <v>0</v>
      </c>
      <c r="AC2130" s="103">
        <f t="shared" si="609"/>
        <v>0</v>
      </c>
      <c r="AD2130" s="104">
        <f t="shared" si="610"/>
        <v>0</v>
      </c>
    </row>
    <row r="2131" spans="1:30" x14ac:dyDescent="0.2">
      <c r="A2131" s="101">
        <v>40845</v>
      </c>
      <c r="B2131" s="322" t="s">
        <v>113</v>
      </c>
      <c r="C2131" s="321">
        <v>0</v>
      </c>
      <c r="D2131" s="104">
        <f t="shared" si="622"/>
        <v>0</v>
      </c>
      <c r="E2131" s="321">
        <v>0</v>
      </c>
      <c r="F2131" s="104">
        <f t="shared" si="622"/>
        <v>0</v>
      </c>
      <c r="G2131" s="321">
        <v>0</v>
      </c>
      <c r="H2131" s="104">
        <f t="shared" si="611"/>
        <v>0</v>
      </c>
      <c r="I2131" s="321">
        <v>0</v>
      </c>
      <c r="J2131" s="104">
        <f t="shared" si="612"/>
        <v>0</v>
      </c>
      <c r="K2131" s="321">
        <v>0</v>
      </c>
      <c r="L2131" s="104">
        <f t="shared" si="613"/>
        <v>0</v>
      </c>
      <c r="M2131" s="321">
        <v>0</v>
      </c>
      <c r="N2131" s="104">
        <f t="shared" si="614"/>
        <v>0</v>
      </c>
      <c r="O2131" s="321">
        <v>0</v>
      </c>
      <c r="P2131" s="104">
        <f t="shared" si="615"/>
        <v>0</v>
      </c>
      <c r="Q2131" s="321">
        <v>0</v>
      </c>
      <c r="R2131" s="104">
        <f t="shared" si="616"/>
        <v>0</v>
      </c>
      <c r="S2131" s="321">
        <v>0</v>
      </c>
      <c r="T2131" s="104">
        <f t="shared" si="617"/>
        <v>0</v>
      </c>
      <c r="U2131" s="321">
        <v>0</v>
      </c>
      <c r="V2131" s="104">
        <f t="shared" si="618"/>
        <v>0</v>
      </c>
      <c r="W2131" s="321">
        <v>0</v>
      </c>
      <c r="X2131" s="104">
        <f t="shared" si="619"/>
        <v>0</v>
      </c>
      <c r="Y2131" s="321">
        <v>0</v>
      </c>
      <c r="Z2131" s="104">
        <f t="shared" si="620"/>
        <v>0</v>
      </c>
      <c r="AA2131" s="321">
        <v>0</v>
      </c>
      <c r="AB2131" s="104">
        <f t="shared" si="621"/>
        <v>0</v>
      </c>
      <c r="AC2131" s="103">
        <f t="shared" si="609"/>
        <v>0</v>
      </c>
      <c r="AD2131" s="104">
        <f t="shared" si="610"/>
        <v>0</v>
      </c>
    </row>
    <row r="2132" spans="1:30" x14ac:dyDescent="0.2">
      <c r="A2132" s="101">
        <v>40846</v>
      </c>
      <c r="B2132" s="322" t="s">
        <v>114</v>
      </c>
      <c r="C2132" s="321">
        <v>0</v>
      </c>
      <c r="D2132" s="104">
        <f t="shared" si="622"/>
        <v>0</v>
      </c>
      <c r="E2132" s="321">
        <v>0</v>
      </c>
      <c r="F2132" s="104">
        <f t="shared" si="622"/>
        <v>0</v>
      </c>
      <c r="G2132" s="321">
        <v>0</v>
      </c>
      <c r="H2132" s="104">
        <f t="shared" si="611"/>
        <v>0</v>
      </c>
      <c r="I2132" s="321">
        <v>0</v>
      </c>
      <c r="J2132" s="104">
        <f t="shared" si="612"/>
        <v>0</v>
      </c>
      <c r="K2132" s="321">
        <v>0</v>
      </c>
      <c r="L2132" s="104">
        <f t="shared" si="613"/>
        <v>0</v>
      </c>
      <c r="M2132" s="321">
        <v>0</v>
      </c>
      <c r="N2132" s="104">
        <f t="shared" si="614"/>
        <v>0</v>
      </c>
      <c r="O2132" s="321">
        <v>0</v>
      </c>
      <c r="P2132" s="104">
        <f t="shared" si="615"/>
        <v>0</v>
      </c>
      <c r="Q2132" s="321">
        <v>0</v>
      </c>
      <c r="R2132" s="104">
        <f t="shared" si="616"/>
        <v>0</v>
      </c>
      <c r="S2132" s="321">
        <v>0</v>
      </c>
      <c r="T2132" s="104">
        <f t="shared" si="617"/>
        <v>0</v>
      </c>
      <c r="U2132" s="321">
        <v>0</v>
      </c>
      <c r="V2132" s="104">
        <f t="shared" si="618"/>
        <v>0</v>
      </c>
      <c r="W2132" s="321">
        <v>0</v>
      </c>
      <c r="X2132" s="104">
        <f t="shared" si="619"/>
        <v>0</v>
      </c>
      <c r="Y2132" s="321">
        <v>0</v>
      </c>
      <c r="Z2132" s="104">
        <f t="shared" si="620"/>
        <v>0</v>
      </c>
      <c r="AA2132" s="321">
        <v>0</v>
      </c>
      <c r="AB2132" s="104">
        <f t="shared" si="621"/>
        <v>0</v>
      </c>
      <c r="AC2132" s="103">
        <f t="shared" si="609"/>
        <v>0</v>
      </c>
      <c r="AD2132" s="104">
        <f t="shared" si="610"/>
        <v>0</v>
      </c>
    </row>
    <row r="2133" spans="1:30" x14ac:dyDescent="0.2">
      <c r="A2133" s="101">
        <v>40847</v>
      </c>
      <c r="B2133" s="322" t="s">
        <v>206</v>
      </c>
      <c r="C2133" s="321">
        <v>0</v>
      </c>
      <c r="D2133" s="104">
        <f t="shared" si="622"/>
        <v>0</v>
      </c>
      <c r="E2133" s="321">
        <v>0</v>
      </c>
      <c r="F2133" s="104">
        <f t="shared" si="622"/>
        <v>0</v>
      </c>
      <c r="G2133" s="321">
        <v>0</v>
      </c>
      <c r="H2133" s="104">
        <f t="shared" si="611"/>
        <v>0</v>
      </c>
      <c r="I2133" s="321">
        <v>0</v>
      </c>
      <c r="J2133" s="104">
        <f t="shared" si="612"/>
        <v>0</v>
      </c>
      <c r="K2133" s="321">
        <v>0</v>
      </c>
      <c r="L2133" s="104">
        <f t="shared" si="613"/>
        <v>0</v>
      </c>
      <c r="M2133" s="321">
        <v>0</v>
      </c>
      <c r="N2133" s="104">
        <f t="shared" si="614"/>
        <v>0</v>
      </c>
      <c r="O2133" s="321">
        <v>0</v>
      </c>
      <c r="P2133" s="104">
        <f t="shared" si="615"/>
        <v>0</v>
      </c>
      <c r="Q2133" s="321">
        <v>0</v>
      </c>
      <c r="R2133" s="104">
        <f t="shared" si="616"/>
        <v>0</v>
      </c>
      <c r="S2133" s="321">
        <v>0</v>
      </c>
      <c r="T2133" s="104">
        <f t="shared" si="617"/>
        <v>0</v>
      </c>
      <c r="U2133" s="321">
        <v>0</v>
      </c>
      <c r="V2133" s="104">
        <f t="shared" si="618"/>
        <v>0</v>
      </c>
      <c r="W2133" s="321">
        <v>0</v>
      </c>
      <c r="X2133" s="104">
        <f t="shared" si="619"/>
        <v>0</v>
      </c>
      <c r="Y2133" s="321">
        <v>0</v>
      </c>
      <c r="Z2133" s="104">
        <f t="shared" si="620"/>
        <v>0</v>
      </c>
      <c r="AA2133" s="321">
        <v>0</v>
      </c>
      <c r="AB2133" s="104">
        <f t="shared" si="621"/>
        <v>0</v>
      </c>
      <c r="AC2133" s="103">
        <f t="shared" si="609"/>
        <v>0</v>
      </c>
      <c r="AD2133" s="104">
        <f t="shared" si="610"/>
        <v>0</v>
      </c>
    </row>
    <row r="2134" spans="1:30" x14ac:dyDescent="0.2">
      <c r="A2134" s="101">
        <v>40848</v>
      </c>
      <c r="B2134" s="322" t="s">
        <v>207</v>
      </c>
      <c r="C2134" s="321">
        <v>0</v>
      </c>
      <c r="D2134" s="104">
        <f t="shared" ref="D2134:D2162" si="623">C2134*1000000/325851</f>
        <v>0</v>
      </c>
      <c r="E2134" s="321">
        <v>0</v>
      </c>
      <c r="F2134" s="104">
        <f t="shared" ref="F2134:F2162" si="624">E2134*1000000/325851</f>
        <v>0</v>
      </c>
      <c r="G2134" s="321">
        <v>0</v>
      </c>
      <c r="H2134" s="104">
        <f t="shared" si="611"/>
        <v>0</v>
      </c>
      <c r="I2134" s="321">
        <v>0</v>
      </c>
      <c r="J2134" s="104">
        <f t="shared" si="612"/>
        <v>0</v>
      </c>
      <c r="K2134" s="321">
        <v>0</v>
      </c>
      <c r="L2134" s="104">
        <f t="shared" si="613"/>
        <v>0</v>
      </c>
      <c r="M2134" s="321">
        <v>0</v>
      </c>
      <c r="N2134" s="104">
        <f t="shared" si="614"/>
        <v>0</v>
      </c>
      <c r="O2134" s="321">
        <v>0</v>
      </c>
      <c r="P2134" s="104">
        <f t="shared" si="615"/>
        <v>0</v>
      </c>
      <c r="Q2134" s="321">
        <v>0</v>
      </c>
      <c r="R2134" s="104">
        <f t="shared" si="616"/>
        <v>0</v>
      </c>
      <c r="S2134" s="321">
        <v>0</v>
      </c>
      <c r="T2134" s="104">
        <f t="shared" si="617"/>
        <v>0</v>
      </c>
      <c r="U2134" s="321">
        <v>0</v>
      </c>
      <c r="V2134" s="104">
        <f t="shared" si="618"/>
        <v>0</v>
      </c>
      <c r="W2134" s="321">
        <v>0</v>
      </c>
      <c r="X2134" s="104">
        <f t="shared" si="619"/>
        <v>0</v>
      </c>
      <c r="Y2134" s="321">
        <v>0</v>
      </c>
      <c r="Z2134" s="104">
        <f t="shared" si="620"/>
        <v>0</v>
      </c>
      <c r="AA2134" s="321">
        <v>0</v>
      </c>
      <c r="AB2134" s="104">
        <f t="shared" si="621"/>
        <v>0</v>
      </c>
      <c r="AC2134" s="103">
        <f>C2134+E2134+G2134+I2134+K2134+M2134+O2134+Q2134+S2134+U2134+W2134+Y2134+AA2134</f>
        <v>0</v>
      </c>
      <c r="AD2134" s="104">
        <f t="shared" si="610"/>
        <v>0</v>
      </c>
    </row>
    <row r="2135" spans="1:30" x14ac:dyDescent="0.2">
      <c r="A2135" s="101">
        <v>40849</v>
      </c>
      <c r="B2135" s="322" t="s">
        <v>208</v>
      </c>
      <c r="C2135" s="321">
        <v>0</v>
      </c>
      <c r="D2135" s="104">
        <f t="shared" si="623"/>
        <v>0</v>
      </c>
      <c r="E2135" s="321">
        <v>0</v>
      </c>
      <c r="F2135" s="104">
        <f t="shared" si="624"/>
        <v>0</v>
      </c>
      <c r="G2135" s="321">
        <v>0</v>
      </c>
      <c r="H2135" s="104">
        <f t="shared" si="611"/>
        <v>0</v>
      </c>
      <c r="I2135" s="321">
        <v>0</v>
      </c>
      <c r="J2135" s="104">
        <f t="shared" si="612"/>
        <v>0</v>
      </c>
      <c r="K2135" s="321">
        <v>0</v>
      </c>
      <c r="L2135" s="104">
        <f t="shared" si="613"/>
        <v>0</v>
      </c>
      <c r="M2135" s="321">
        <v>0</v>
      </c>
      <c r="N2135" s="104">
        <f t="shared" si="614"/>
        <v>0</v>
      </c>
      <c r="O2135" s="321">
        <v>0</v>
      </c>
      <c r="P2135" s="104">
        <f t="shared" si="615"/>
        <v>0</v>
      </c>
      <c r="Q2135" s="321">
        <v>0</v>
      </c>
      <c r="R2135" s="104">
        <f t="shared" si="616"/>
        <v>0</v>
      </c>
      <c r="S2135" s="321">
        <v>0</v>
      </c>
      <c r="T2135" s="104">
        <f t="shared" si="617"/>
        <v>0</v>
      </c>
      <c r="U2135" s="321">
        <v>0</v>
      </c>
      <c r="V2135" s="104">
        <f t="shared" si="618"/>
        <v>0</v>
      </c>
      <c r="W2135" s="321">
        <v>0</v>
      </c>
      <c r="X2135" s="104">
        <f t="shared" si="619"/>
        <v>0</v>
      </c>
      <c r="Y2135" s="321">
        <v>0</v>
      </c>
      <c r="Z2135" s="104">
        <f t="shared" si="620"/>
        <v>0</v>
      </c>
      <c r="AA2135" s="321">
        <v>0</v>
      </c>
      <c r="AB2135" s="104">
        <f t="shared" si="621"/>
        <v>0</v>
      </c>
      <c r="AC2135" s="103">
        <f t="shared" ref="AC2135:AC2163" si="625">C2135+E2135+G2135+I2135+K2135+M2135+O2135+Q2135+S2135+U2135+W2135+Y2135+AA2135</f>
        <v>0</v>
      </c>
      <c r="AD2135" s="104">
        <f t="shared" si="610"/>
        <v>0</v>
      </c>
    </row>
    <row r="2136" spans="1:30" x14ac:dyDescent="0.2">
      <c r="A2136" s="101">
        <v>40850</v>
      </c>
      <c r="B2136" s="322" t="s">
        <v>209</v>
      </c>
      <c r="C2136" s="321">
        <v>0</v>
      </c>
      <c r="D2136" s="104">
        <f t="shared" si="623"/>
        <v>0</v>
      </c>
      <c r="E2136" s="321">
        <v>0</v>
      </c>
      <c r="F2136" s="104">
        <f t="shared" si="624"/>
        <v>0</v>
      </c>
      <c r="G2136" s="321">
        <v>0</v>
      </c>
      <c r="H2136" s="104">
        <f t="shared" si="611"/>
        <v>0</v>
      </c>
      <c r="I2136" s="321">
        <v>0</v>
      </c>
      <c r="J2136" s="104">
        <f t="shared" si="612"/>
        <v>0</v>
      </c>
      <c r="K2136" s="321">
        <v>0</v>
      </c>
      <c r="L2136" s="104">
        <f t="shared" si="613"/>
        <v>0</v>
      </c>
      <c r="M2136" s="321">
        <v>0</v>
      </c>
      <c r="N2136" s="104">
        <f t="shared" si="614"/>
        <v>0</v>
      </c>
      <c r="O2136" s="321">
        <v>0</v>
      </c>
      <c r="P2136" s="104">
        <f t="shared" si="615"/>
        <v>0</v>
      </c>
      <c r="Q2136" s="321">
        <v>0</v>
      </c>
      <c r="R2136" s="104">
        <f t="shared" si="616"/>
        <v>0</v>
      </c>
      <c r="S2136" s="321">
        <v>0</v>
      </c>
      <c r="T2136" s="104">
        <f t="shared" si="617"/>
        <v>0</v>
      </c>
      <c r="U2136" s="321">
        <v>0</v>
      </c>
      <c r="V2136" s="104">
        <f t="shared" si="618"/>
        <v>0</v>
      </c>
      <c r="W2136" s="321">
        <v>0</v>
      </c>
      <c r="X2136" s="104">
        <f t="shared" si="619"/>
        <v>0</v>
      </c>
      <c r="Y2136" s="321">
        <v>0</v>
      </c>
      <c r="Z2136" s="104">
        <f t="shared" si="620"/>
        <v>0</v>
      </c>
      <c r="AA2136" s="321">
        <v>0</v>
      </c>
      <c r="AB2136" s="104">
        <f t="shared" si="621"/>
        <v>0</v>
      </c>
      <c r="AC2136" s="103">
        <f t="shared" si="625"/>
        <v>0</v>
      </c>
      <c r="AD2136" s="104">
        <f t="shared" si="610"/>
        <v>0</v>
      </c>
    </row>
    <row r="2137" spans="1:30" x14ac:dyDescent="0.2">
      <c r="A2137" s="101">
        <v>40851</v>
      </c>
      <c r="B2137" s="322" t="s">
        <v>210</v>
      </c>
      <c r="C2137" s="321">
        <v>0</v>
      </c>
      <c r="D2137" s="104">
        <f t="shared" si="623"/>
        <v>0</v>
      </c>
      <c r="E2137" s="321">
        <v>0</v>
      </c>
      <c r="F2137" s="104">
        <f t="shared" si="624"/>
        <v>0</v>
      </c>
      <c r="G2137" s="321">
        <v>0</v>
      </c>
      <c r="H2137" s="104">
        <f t="shared" si="611"/>
        <v>0</v>
      </c>
      <c r="I2137" s="321">
        <v>0</v>
      </c>
      <c r="J2137" s="104">
        <f t="shared" si="612"/>
        <v>0</v>
      </c>
      <c r="K2137" s="321">
        <v>0</v>
      </c>
      <c r="L2137" s="104">
        <f t="shared" si="613"/>
        <v>0</v>
      </c>
      <c r="M2137" s="321">
        <v>0</v>
      </c>
      <c r="N2137" s="104">
        <f t="shared" si="614"/>
        <v>0</v>
      </c>
      <c r="O2137" s="321">
        <v>0</v>
      </c>
      <c r="P2137" s="104">
        <f t="shared" si="615"/>
        <v>0</v>
      </c>
      <c r="Q2137" s="321">
        <v>0</v>
      </c>
      <c r="R2137" s="104">
        <f t="shared" si="616"/>
        <v>0</v>
      </c>
      <c r="S2137" s="321">
        <v>0</v>
      </c>
      <c r="T2137" s="104">
        <f t="shared" si="617"/>
        <v>0</v>
      </c>
      <c r="U2137" s="321">
        <v>0</v>
      </c>
      <c r="V2137" s="104">
        <f t="shared" si="618"/>
        <v>0</v>
      </c>
      <c r="W2137" s="321">
        <v>0</v>
      </c>
      <c r="X2137" s="104">
        <f t="shared" si="619"/>
        <v>0</v>
      </c>
      <c r="Y2137" s="321">
        <v>0</v>
      </c>
      <c r="Z2137" s="104">
        <f t="shared" si="620"/>
        <v>0</v>
      </c>
      <c r="AA2137" s="321">
        <v>0</v>
      </c>
      <c r="AB2137" s="104">
        <f t="shared" si="621"/>
        <v>0</v>
      </c>
      <c r="AC2137" s="103">
        <f t="shared" si="625"/>
        <v>0</v>
      </c>
      <c r="AD2137" s="104">
        <f t="shared" si="610"/>
        <v>0</v>
      </c>
    </row>
    <row r="2138" spans="1:30" x14ac:dyDescent="0.2">
      <c r="A2138" s="101">
        <v>40852</v>
      </c>
      <c r="B2138" s="322" t="s">
        <v>211</v>
      </c>
      <c r="C2138" s="321">
        <v>0</v>
      </c>
      <c r="D2138" s="104">
        <f t="shared" si="623"/>
        <v>0</v>
      </c>
      <c r="E2138" s="321">
        <v>0</v>
      </c>
      <c r="F2138" s="104">
        <f t="shared" si="624"/>
        <v>0</v>
      </c>
      <c r="G2138" s="321">
        <v>0</v>
      </c>
      <c r="H2138" s="104">
        <f t="shared" si="611"/>
        <v>0</v>
      </c>
      <c r="I2138" s="321">
        <v>0</v>
      </c>
      <c r="J2138" s="104">
        <f t="shared" si="612"/>
        <v>0</v>
      </c>
      <c r="K2138" s="321">
        <v>0</v>
      </c>
      <c r="L2138" s="104">
        <f t="shared" si="613"/>
        <v>0</v>
      </c>
      <c r="M2138" s="321">
        <v>0</v>
      </c>
      <c r="N2138" s="104">
        <f t="shared" si="614"/>
        <v>0</v>
      </c>
      <c r="O2138" s="321">
        <v>0</v>
      </c>
      <c r="P2138" s="104">
        <f t="shared" si="615"/>
        <v>0</v>
      </c>
      <c r="Q2138" s="321">
        <v>0</v>
      </c>
      <c r="R2138" s="104">
        <f t="shared" si="616"/>
        <v>0</v>
      </c>
      <c r="S2138" s="321">
        <v>0</v>
      </c>
      <c r="T2138" s="104">
        <f t="shared" si="617"/>
        <v>0</v>
      </c>
      <c r="U2138" s="321">
        <v>0</v>
      </c>
      <c r="V2138" s="104">
        <f t="shared" si="618"/>
        <v>0</v>
      </c>
      <c r="W2138" s="321">
        <v>0</v>
      </c>
      <c r="X2138" s="104">
        <f t="shared" si="619"/>
        <v>0</v>
      </c>
      <c r="Y2138" s="321">
        <v>0</v>
      </c>
      <c r="Z2138" s="104">
        <f t="shared" si="620"/>
        <v>0</v>
      </c>
      <c r="AA2138" s="321">
        <v>0</v>
      </c>
      <c r="AB2138" s="104">
        <f t="shared" si="621"/>
        <v>0</v>
      </c>
      <c r="AC2138" s="103">
        <f t="shared" si="625"/>
        <v>0</v>
      </c>
      <c r="AD2138" s="104">
        <f t="shared" si="610"/>
        <v>0</v>
      </c>
    </row>
    <row r="2139" spans="1:30" x14ac:dyDescent="0.2">
      <c r="A2139" s="101">
        <v>40853</v>
      </c>
      <c r="B2139" s="322" t="s">
        <v>212</v>
      </c>
      <c r="C2139" s="321">
        <v>0</v>
      </c>
      <c r="D2139" s="104">
        <f t="shared" si="623"/>
        <v>0</v>
      </c>
      <c r="E2139" s="321">
        <v>0</v>
      </c>
      <c r="F2139" s="104">
        <f t="shared" si="624"/>
        <v>0</v>
      </c>
      <c r="G2139" s="321">
        <v>0</v>
      </c>
      <c r="H2139" s="104">
        <f t="shared" si="611"/>
        <v>0</v>
      </c>
      <c r="I2139" s="321">
        <v>0</v>
      </c>
      <c r="J2139" s="104">
        <f t="shared" si="612"/>
        <v>0</v>
      </c>
      <c r="K2139" s="321">
        <v>0</v>
      </c>
      <c r="L2139" s="104">
        <f t="shared" si="613"/>
        <v>0</v>
      </c>
      <c r="M2139" s="321">
        <v>0</v>
      </c>
      <c r="N2139" s="104">
        <f t="shared" si="614"/>
        <v>0</v>
      </c>
      <c r="O2139" s="321">
        <v>0</v>
      </c>
      <c r="P2139" s="104">
        <f t="shared" si="615"/>
        <v>0</v>
      </c>
      <c r="Q2139" s="321">
        <v>0</v>
      </c>
      <c r="R2139" s="104">
        <f t="shared" si="616"/>
        <v>0</v>
      </c>
      <c r="S2139" s="321">
        <v>0</v>
      </c>
      <c r="T2139" s="104">
        <f t="shared" si="617"/>
        <v>0</v>
      </c>
      <c r="U2139" s="321">
        <v>0</v>
      </c>
      <c r="V2139" s="104">
        <f t="shared" si="618"/>
        <v>0</v>
      </c>
      <c r="W2139" s="321">
        <v>0</v>
      </c>
      <c r="X2139" s="104">
        <f t="shared" si="619"/>
        <v>0</v>
      </c>
      <c r="Y2139" s="321">
        <v>0</v>
      </c>
      <c r="Z2139" s="104">
        <f t="shared" si="620"/>
        <v>0</v>
      </c>
      <c r="AA2139" s="321">
        <v>0</v>
      </c>
      <c r="AB2139" s="104">
        <f t="shared" si="621"/>
        <v>0</v>
      </c>
      <c r="AC2139" s="103">
        <f t="shared" si="625"/>
        <v>0</v>
      </c>
      <c r="AD2139" s="104">
        <f t="shared" si="610"/>
        <v>0</v>
      </c>
    </row>
    <row r="2140" spans="1:30" x14ac:dyDescent="0.2">
      <c r="A2140" s="101">
        <v>40854</v>
      </c>
      <c r="B2140" s="322" t="s">
        <v>213</v>
      </c>
      <c r="C2140" s="321">
        <v>0</v>
      </c>
      <c r="D2140" s="104">
        <f t="shared" si="623"/>
        <v>0</v>
      </c>
      <c r="E2140" s="321">
        <v>0</v>
      </c>
      <c r="F2140" s="104">
        <f t="shared" si="624"/>
        <v>0</v>
      </c>
      <c r="G2140" s="321">
        <v>0</v>
      </c>
      <c r="H2140" s="104">
        <f t="shared" si="611"/>
        <v>0</v>
      </c>
      <c r="I2140" s="321">
        <v>0</v>
      </c>
      <c r="J2140" s="104">
        <f t="shared" si="612"/>
        <v>0</v>
      </c>
      <c r="K2140" s="321">
        <v>0</v>
      </c>
      <c r="L2140" s="104">
        <f t="shared" si="613"/>
        <v>0</v>
      </c>
      <c r="M2140" s="321">
        <v>0</v>
      </c>
      <c r="N2140" s="104">
        <f t="shared" si="614"/>
        <v>0</v>
      </c>
      <c r="O2140" s="321">
        <v>0</v>
      </c>
      <c r="P2140" s="104">
        <f t="shared" si="615"/>
        <v>0</v>
      </c>
      <c r="Q2140" s="321">
        <v>0</v>
      </c>
      <c r="R2140" s="104">
        <f t="shared" si="616"/>
        <v>0</v>
      </c>
      <c r="S2140" s="321">
        <v>0</v>
      </c>
      <c r="T2140" s="104">
        <f t="shared" si="617"/>
        <v>0</v>
      </c>
      <c r="U2140" s="321">
        <v>0</v>
      </c>
      <c r="V2140" s="104">
        <f t="shared" si="618"/>
        <v>0</v>
      </c>
      <c r="W2140" s="321">
        <v>0</v>
      </c>
      <c r="X2140" s="104">
        <f t="shared" si="619"/>
        <v>0</v>
      </c>
      <c r="Y2140" s="321">
        <v>0</v>
      </c>
      <c r="Z2140" s="104">
        <f t="shared" si="620"/>
        <v>0</v>
      </c>
      <c r="AA2140" s="321">
        <v>0</v>
      </c>
      <c r="AB2140" s="104">
        <f t="shared" si="621"/>
        <v>0</v>
      </c>
      <c r="AC2140" s="103">
        <f t="shared" si="625"/>
        <v>0</v>
      </c>
      <c r="AD2140" s="104">
        <f t="shared" si="610"/>
        <v>0</v>
      </c>
    </row>
    <row r="2141" spans="1:30" x14ac:dyDescent="0.2">
      <c r="A2141" s="101">
        <v>40855</v>
      </c>
      <c r="B2141" s="322" t="s">
        <v>214</v>
      </c>
      <c r="C2141" s="321">
        <v>0</v>
      </c>
      <c r="D2141" s="104">
        <f t="shared" si="623"/>
        <v>0</v>
      </c>
      <c r="E2141" s="321">
        <v>0</v>
      </c>
      <c r="F2141" s="104">
        <f t="shared" si="624"/>
        <v>0</v>
      </c>
      <c r="G2141" s="321">
        <v>0</v>
      </c>
      <c r="H2141" s="104">
        <f t="shared" si="611"/>
        <v>0</v>
      </c>
      <c r="I2141" s="321">
        <v>0</v>
      </c>
      <c r="J2141" s="104">
        <f t="shared" si="612"/>
        <v>0</v>
      </c>
      <c r="K2141" s="321">
        <v>0</v>
      </c>
      <c r="L2141" s="104">
        <f t="shared" si="613"/>
        <v>0</v>
      </c>
      <c r="M2141" s="321">
        <v>0</v>
      </c>
      <c r="N2141" s="104">
        <f t="shared" si="614"/>
        <v>0</v>
      </c>
      <c r="O2141" s="321">
        <v>0</v>
      </c>
      <c r="P2141" s="104">
        <f t="shared" si="615"/>
        <v>0</v>
      </c>
      <c r="Q2141" s="321">
        <v>0</v>
      </c>
      <c r="R2141" s="104">
        <f t="shared" si="616"/>
        <v>0</v>
      </c>
      <c r="S2141" s="321">
        <v>0</v>
      </c>
      <c r="T2141" s="104">
        <f t="shared" si="617"/>
        <v>0</v>
      </c>
      <c r="U2141" s="321">
        <v>0</v>
      </c>
      <c r="V2141" s="104">
        <f t="shared" si="618"/>
        <v>0</v>
      </c>
      <c r="W2141" s="321">
        <v>0</v>
      </c>
      <c r="X2141" s="104">
        <f t="shared" si="619"/>
        <v>0</v>
      </c>
      <c r="Y2141" s="321">
        <v>0</v>
      </c>
      <c r="Z2141" s="104">
        <f t="shared" si="620"/>
        <v>0</v>
      </c>
      <c r="AA2141" s="321">
        <v>0</v>
      </c>
      <c r="AB2141" s="104">
        <f t="shared" si="621"/>
        <v>0</v>
      </c>
      <c r="AC2141" s="103">
        <f t="shared" si="625"/>
        <v>0</v>
      </c>
      <c r="AD2141" s="104">
        <f t="shared" si="610"/>
        <v>0</v>
      </c>
    </row>
    <row r="2142" spans="1:30" x14ac:dyDescent="0.2">
      <c r="A2142" s="101">
        <v>40856</v>
      </c>
      <c r="B2142" s="322" t="s">
        <v>215</v>
      </c>
      <c r="C2142" s="321">
        <v>0</v>
      </c>
      <c r="D2142" s="104">
        <f t="shared" si="623"/>
        <v>0</v>
      </c>
      <c r="E2142" s="321">
        <v>0</v>
      </c>
      <c r="F2142" s="104">
        <f t="shared" si="624"/>
        <v>0</v>
      </c>
      <c r="G2142" s="321">
        <v>0</v>
      </c>
      <c r="H2142" s="104">
        <f t="shared" si="611"/>
        <v>0</v>
      </c>
      <c r="I2142" s="321">
        <v>0</v>
      </c>
      <c r="J2142" s="104">
        <f t="shared" si="612"/>
        <v>0</v>
      </c>
      <c r="K2142" s="321">
        <v>0</v>
      </c>
      <c r="L2142" s="104">
        <f t="shared" si="613"/>
        <v>0</v>
      </c>
      <c r="M2142" s="321">
        <v>0</v>
      </c>
      <c r="N2142" s="104">
        <f t="shared" si="614"/>
        <v>0</v>
      </c>
      <c r="O2142" s="321">
        <v>0</v>
      </c>
      <c r="P2142" s="104">
        <f t="shared" si="615"/>
        <v>0</v>
      </c>
      <c r="Q2142" s="321">
        <v>0</v>
      </c>
      <c r="R2142" s="104">
        <f t="shared" si="616"/>
        <v>0</v>
      </c>
      <c r="S2142" s="321">
        <v>0</v>
      </c>
      <c r="T2142" s="104">
        <f t="shared" si="617"/>
        <v>0</v>
      </c>
      <c r="U2142" s="321">
        <v>0</v>
      </c>
      <c r="V2142" s="104">
        <f t="shared" si="618"/>
        <v>0</v>
      </c>
      <c r="W2142" s="321">
        <v>0</v>
      </c>
      <c r="X2142" s="104">
        <f t="shared" si="619"/>
        <v>0</v>
      </c>
      <c r="Y2142" s="321">
        <v>0</v>
      </c>
      <c r="Z2142" s="104">
        <f t="shared" si="620"/>
        <v>0</v>
      </c>
      <c r="AA2142" s="321">
        <v>0</v>
      </c>
      <c r="AB2142" s="104">
        <f t="shared" si="621"/>
        <v>0</v>
      </c>
      <c r="AC2142" s="103">
        <f t="shared" si="625"/>
        <v>0</v>
      </c>
      <c r="AD2142" s="104">
        <f t="shared" si="610"/>
        <v>0</v>
      </c>
    </row>
    <row r="2143" spans="1:30" x14ac:dyDescent="0.2">
      <c r="A2143" s="101">
        <v>40857</v>
      </c>
      <c r="B2143" s="322" t="s">
        <v>216</v>
      </c>
      <c r="C2143" s="321">
        <v>0</v>
      </c>
      <c r="D2143" s="104">
        <f t="shared" si="623"/>
        <v>0</v>
      </c>
      <c r="E2143" s="321">
        <v>0</v>
      </c>
      <c r="F2143" s="104">
        <f t="shared" si="624"/>
        <v>0</v>
      </c>
      <c r="G2143" s="321">
        <v>8.9999999999999993E-3</v>
      </c>
      <c r="H2143" s="104">
        <f t="shared" si="611"/>
        <v>2.7619985821740613E-2</v>
      </c>
      <c r="I2143" s="321">
        <v>0</v>
      </c>
      <c r="J2143" s="104">
        <f t="shared" si="612"/>
        <v>0</v>
      </c>
      <c r="K2143" s="321">
        <v>0</v>
      </c>
      <c r="L2143" s="104">
        <f t="shared" si="613"/>
        <v>0</v>
      </c>
      <c r="M2143" s="321">
        <v>0</v>
      </c>
      <c r="N2143" s="104">
        <f t="shared" si="614"/>
        <v>0</v>
      </c>
      <c r="O2143" s="321">
        <v>0</v>
      </c>
      <c r="P2143" s="104">
        <f t="shared" si="615"/>
        <v>0</v>
      </c>
      <c r="Q2143" s="321">
        <v>0</v>
      </c>
      <c r="R2143" s="104">
        <f t="shared" si="616"/>
        <v>0</v>
      </c>
      <c r="S2143" s="321">
        <v>0</v>
      </c>
      <c r="T2143" s="104">
        <f t="shared" si="617"/>
        <v>0</v>
      </c>
      <c r="U2143" s="321">
        <v>0</v>
      </c>
      <c r="V2143" s="104">
        <f t="shared" si="618"/>
        <v>0</v>
      </c>
      <c r="W2143" s="321">
        <v>0</v>
      </c>
      <c r="X2143" s="104">
        <f t="shared" si="619"/>
        <v>0</v>
      </c>
      <c r="Y2143" s="321">
        <v>0</v>
      </c>
      <c r="Z2143" s="104">
        <f t="shared" si="620"/>
        <v>0</v>
      </c>
      <c r="AA2143" s="321">
        <v>0</v>
      </c>
      <c r="AB2143" s="104">
        <f t="shared" si="621"/>
        <v>0</v>
      </c>
      <c r="AC2143" s="103">
        <f t="shared" si="625"/>
        <v>8.9999999999999993E-3</v>
      </c>
      <c r="AD2143" s="104">
        <f t="shared" si="610"/>
        <v>2.7619985821740613E-2</v>
      </c>
    </row>
    <row r="2144" spans="1:30" x14ac:dyDescent="0.2">
      <c r="A2144" s="101">
        <v>40858</v>
      </c>
      <c r="B2144" s="322" t="s">
        <v>217</v>
      </c>
      <c r="C2144" s="321">
        <v>0</v>
      </c>
      <c r="D2144" s="104">
        <f t="shared" si="623"/>
        <v>0</v>
      </c>
      <c r="E2144" s="321">
        <v>0</v>
      </c>
      <c r="F2144" s="104">
        <f t="shared" si="624"/>
        <v>0</v>
      </c>
      <c r="G2144" s="321">
        <v>0</v>
      </c>
      <c r="H2144" s="104">
        <f t="shared" si="611"/>
        <v>0</v>
      </c>
      <c r="I2144" s="321">
        <v>0</v>
      </c>
      <c r="J2144" s="104">
        <f t="shared" si="612"/>
        <v>0</v>
      </c>
      <c r="K2144" s="321">
        <v>0</v>
      </c>
      <c r="L2144" s="104">
        <f t="shared" si="613"/>
        <v>0</v>
      </c>
      <c r="M2144" s="321">
        <v>0</v>
      </c>
      <c r="N2144" s="104">
        <f t="shared" si="614"/>
        <v>0</v>
      </c>
      <c r="O2144" s="321">
        <v>0</v>
      </c>
      <c r="P2144" s="104">
        <f t="shared" si="615"/>
        <v>0</v>
      </c>
      <c r="Q2144" s="321">
        <v>0</v>
      </c>
      <c r="R2144" s="104">
        <f t="shared" si="616"/>
        <v>0</v>
      </c>
      <c r="S2144" s="321">
        <v>0</v>
      </c>
      <c r="T2144" s="104">
        <f t="shared" si="617"/>
        <v>0</v>
      </c>
      <c r="U2144" s="321">
        <v>0</v>
      </c>
      <c r="V2144" s="104">
        <f t="shared" si="618"/>
        <v>0</v>
      </c>
      <c r="W2144" s="321">
        <v>0</v>
      </c>
      <c r="X2144" s="104">
        <f t="shared" si="619"/>
        <v>0</v>
      </c>
      <c r="Y2144" s="321">
        <v>0</v>
      </c>
      <c r="Z2144" s="104">
        <f t="shared" si="620"/>
        <v>0</v>
      </c>
      <c r="AA2144" s="321">
        <v>0</v>
      </c>
      <c r="AB2144" s="104">
        <f t="shared" si="621"/>
        <v>0</v>
      </c>
      <c r="AC2144" s="103">
        <f t="shared" si="625"/>
        <v>0</v>
      </c>
      <c r="AD2144" s="104">
        <f t="shared" si="610"/>
        <v>0</v>
      </c>
    </row>
    <row r="2145" spans="1:30" x14ac:dyDescent="0.2">
      <c r="A2145" s="101">
        <v>40859</v>
      </c>
      <c r="B2145" s="322" t="s">
        <v>218</v>
      </c>
      <c r="C2145" s="321">
        <v>0</v>
      </c>
      <c r="D2145" s="104">
        <f t="shared" si="623"/>
        <v>0</v>
      </c>
      <c r="E2145" s="321">
        <v>0</v>
      </c>
      <c r="F2145" s="104">
        <f t="shared" si="624"/>
        <v>0</v>
      </c>
      <c r="G2145" s="321">
        <v>0</v>
      </c>
      <c r="H2145" s="104">
        <f t="shared" si="611"/>
        <v>0</v>
      </c>
      <c r="I2145" s="321">
        <v>0</v>
      </c>
      <c r="J2145" s="104">
        <f t="shared" si="612"/>
        <v>0</v>
      </c>
      <c r="K2145" s="321">
        <v>0</v>
      </c>
      <c r="L2145" s="104">
        <f t="shared" si="613"/>
        <v>0</v>
      </c>
      <c r="M2145" s="321">
        <v>0</v>
      </c>
      <c r="N2145" s="104">
        <f t="shared" si="614"/>
        <v>0</v>
      </c>
      <c r="O2145" s="321">
        <v>0</v>
      </c>
      <c r="P2145" s="104">
        <f t="shared" si="615"/>
        <v>0</v>
      </c>
      <c r="Q2145" s="321">
        <v>0</v>
      </c>
      <c r="R2145" s="104">
        <f t="shared" si="616"/>
        <v>0</v>
      </c>
      <c r="S2145" s="321">
        <v>0</v>
      </c>
      <c r="T2145" s="104">
        <f t="shared" si="617"/>
        <v>0</v>
      </c>
      <c r="U2145" s="321">
        <v>0</v>
      </c>
      <c r="V2145" s="104">
        <f t="shared" si="618"/>
        <v>0</v>
      </c>
      <c r="W2145" s="321">
        <v>0</v>
      </c>
      <c r="X2145" s="104">
        <f t="shared" si="619"/>
        <v>0</v>
      </c>
      <c r="Y2145" s="321">
        <v>0</v>
      </c>
      <c r="Z2145" s="104">
        <f t="shared" si="620"/>
        <v>0</v>
      </c>
      <c r="AA2145" s="321">
        <v>0</v>
      </c>
      <c r="AB2145" s="104">
        <f t="shared" si="621"/>
        <v>0</v>
      </c>
      <c r="AC2145" s="103">
        <f t="shared" si="625"/>
        <v>0</v>
      </c>
      <c r="AD2145" s="104">
        <f t="shared" si="610"/>
        <v>0</v>
      </c>
    </row>
    <row r="2146" spans="1:30" x14ac:dyDescent="0.2">
      <c r="A2146" s="101">
        <v>40860</v>
      </c>
      <c r="B2146" s="322" t="s">
        <v>219</v>
      </c>
      <c r="C2146" s="321">
        <v>0</v>
      </c>
      <c r="D2146" s="104">
        <f t="shared" si="623"/>
        <v>0</v>
      </c>
      <c r="E2146" s="321">
        <v>0</v>
      </c>
      <c r="F2146" s="104">
        <f t="shared" si="624"/>
        <v>0</v>
      </c>
      <c r="G2146" s="321">
        <v>0</v>
      </c>
      <c r="H2146" s="104">
        <f t="shared" si="611"/>
        <v>0</v>
      </c>
      <c r="I2146" s="321">
        <v>0</v>
      </c>
      <c r="J2146" s="104">
        <f t="shared" si="612"/>
        <v>0</v>
      </c>
      <c r="K2146" s="321">
        <v>0</v>
      </c>
      <c r="L2146" s="104">
        <f t="shared" si="613"/>
        <v>0</v>
      </c>
      <c r="M2146" s="321">
        <v>0</v>
      </c>
      <c r="N2146" s="104">
        <f t="shared" si="614"/>
        <v>0</v>
      </c>
      <c r="O2146" s="321">
        <v>0</v>
      </c>
      <c r="P2146" s="104">
        <f t="shared" si="615"/>
        <v>0</v>
      </c>
      <c r="Q2146" s="321">
        <v>0</v>
      </c>
      <c r="R2146" s="104">
        <f t="shared" si="616"/>
        <v>0</v>
      </c>
      <c r="S2146" s="321">
        <v>0</v>
      </c>
      <c r="T2146" s="104">
        <f t="shared" si="617"/>
        <v>0</v>
      </c>
      <c r="U2146" s="321">
        <v>0</v>
      </c>
      <c r="V2146" s="104">
        <f t="shared" si="618"/>
        <v>0</v>
      </c>
      <c r="W2146" s="321">
        <v>0</v>
      </c>
      <c r="X2146" s="104">
        <f t="shared" si="619"/>
        <v>0</v>
      </c>
      <c r="Y2146" s="321">
        <v>0</v>
      </c>
      <c r="Z2146" s="104">
        <f t="shared" si="620"/>
        <v>0</v>
      </c>
      <c r="AA2146" s="321">
        <v>0</v>
      </c>
      <c r="AB2146" s="104">
        <f t="shared" si="621"/>
        <v>0</v>
      </c>
      <c r="AC2146" s="103">
        <f t="shared" si="625"/>
        <v>0</v>
      </c>
      <c r="AD2146" s="104">
        <f t="shared" si="610"/>
        <v>0</v>
      </c>
    </row>
    <row r="2147" spans="1:30" x14ac:dyDescent="0.2">
      <c r="A2147" s="101">
        <v>40861</v>
      </c>
      <c r="B2147" s="322" t="s">
        <v>220</v>
      </c>
      <c r="C2147" s="321">
        <v>0</v>
      </c>
      <c r="D2147" s="104">
        <f t="shared" si="623"/>
        <v>0</v>
      </c>
      <c r="E2147" s="321">
        <v>0</v>
      </c>
      <c r="F2147" s="104">
        <f t="shared" si="624"/>
        <v>0</v>
      </c>
      <c r="G2147" s="321">
        <v>0</v>
      </c>
      <c r="H2147" s="104">
        <f t="shared" si="611"/>
        <v>0</v>
      </c>
      <c r="I2147" s="321">
        <v>0</v>
      </c>
      <c r="J2147" s="104">
        <f t="shared" si="612"/>
        <v>0</v>
      </c>
      <c r="K2147" s="321">
        <v>0</v>
      </c>
      <c r="L2147" s="104">
        <f t="shared" si="613"/>
        <v>0</v>
      </c>
      <c r="M2147" s="321">
        <v>0</v>
      </c>
      <c r="N2147" s="104">
        <f t="shared" si="614"/>
        <v>0</v>
      </c>
      <c r="O2147" s="321">
        <v>0</v>
      </c>
      <c r="P2147" s="104">
        <f t="shared" si="615"/>
        <v>0</v>
      </c>
      <c r="Q2147" s="321">
        <v>0</v>
      </c>
      <c r="R2147" s="104">
        <f t="shared" si="616"/>
        <v>0</v>
      </c>
      <c r="S2147" s="321">
        <v>0</v>
      </c>
      <c r="T2147" s="104">
        <f t="shared" si="617"/>
        <v>0</v>
      </c>
      <c r="U2147" s="321">
        <v>0</v>
      </c>
      <c r="V2147" s="104">
        <f t="shared" si="618"/>
        <v>0</v>
      </c>
      <c r="W2147" s="321">
        <v>0</v>
      </c>
      <c r="X2147" s="104">
        <f t="shared" si="619"/>
        <v>0</v>
      </c>
      <c r="Y2147" s="321">
        <v>0</v>
      </c>
      <c r="Z2147" s="104">
        <f t="shared" si="620"/>
        <v>0</v>
      </c>
      <c r="AA2147" s="321">
        <v>0</v>
      </c>
      <c r="AB2147" s="104">
        <f t="shared" si="621"/>
        <v>0</v>
      </c>
      <c r="AC2147" s="103">
        <f t="shared" si="625"/>
        <v>0</v>
      </c>
      <c r="AD2147" s="104">
        <f t="shared" si="610"/>
        <v>0</v>
      </c>
    </row>
    <row r="2148" spans="1:30" x14ac:dyDescent="0.2">
      <c r="A2148" s="101">
        <v>40862</v>
      </c>
      <c r="B2148" s="322" t="s">
        <v>221</v>
      </c>
      <c r="C2148" s="321">
        <v>0</v>
      </c>
      <c r="D2148" s="104">
        <f t="shared" si="623"/>
        <v>0</v>
      </c>
      <c r="E2148" s="321">
        <v>0</v>
      </c>
      <c r="F2148" s="104">
        <f t="shared" si="624"/>
        <v>0</v>
      </c>
      <c r="G2148" s="321">
        <v>0</v>
      </c>
      <c r="H2148" s="104">
        <f t="shared" si="611"/>
        <v>0</v>
      </c>
      <c r="I2148" s="321">
        <v>0</v>
      </c>
      <c r="J2148" s="104">
        <f t="shared" si="612"/>
        <v>0</v>
      </c>
      <c r="K2148" s="321">
        <v>0</v>
      </c>
      <c r="L2148" s="104">
        <f t="shared" si="613"/>
        <v>0</v>
      </c>
      <c r="M2148" s="321">
        <v>0</v>
      </c>
      <c r="N2148" s="104">
        <f t="shared" si="614"/>
        <v>0</v>
      </c>
      <c r="O2148" s="321">
        <v>0</v>
      </c>
      <c r="P2148" s="104">
        <f t="shared" si="615"/>
        <v>0</v>
      </c>
      <c r="Q2148" s="321">
        <v>0</v>
      </c>
      <c r="R2148" s="104">
        <f t="shared" si="616"/>
        <v>0</v>
      </c>
      <c r="S2148" s="321">
        <v>0</v>
      </c>
      <c r="T2148" s="104">
        <f t="shared" si="617"/>
        <v>0</v>
      </c>
      <c r="U2148" s="321">
        <v>0</v>
      </c>
      <c r="V2148" s="104">
        <f t="shared" si="618"/>
        <v>0</v>
      </c>
      <c r="W2148" s="321">
        <v>0</v>
      </c>
      <c r="X2148" s="104">
        <f t="shared" si="619"/>
        <v>0</v>
      </c>
      <c r="Y2148" s="321">
        <v>0</v>
      </c>
      <c r="Z2148" s="104">
        <f t="shared" si="620"/>
        <v>0</v>
      </c>
      <c r="AA2148" s="321">
        <v>0</v>
      </c>
      <c r="AB2148" s="104">
        <f t="shared" si="621"/>
        <v>0</v>
      </c>
      <c r="AC2148" s="103">
        <f t="shared" si="625"/>
        <v>0</v>
      </c>
      <c r="AD2148" s="104">
        <f t="shared" si="610"/>
        <v>0</v>
      </c>
    </row>
    <row r="2149" spans="1:30" x14ac:dyDescent="0.2">
      <c r="A2149" s="101">
        <v>40863</v>
      </c>
      <c r="B2149" s="322" t="s">
        <v>222</v>
      </c>
      <c r="C2149" s="321">
        <v>0</v>
      </c>
      <c r="D2149" s="104">
        <f t="shared" si="623"/>
        <v>0</v>
      </c>
      <c r="E2149" s="321">
        <v>0</v>
      </c>
      <c r="F2149" s="104">
        <f t="shared" si="624"/>
        <v>0</v>
      </c>
      <c r="G2149" s="321">
        <v>0</v>
      </c>
      <c r="H2149" s="104">
        <f t="shared" si="611"/>
        <v>0</v>
      </c>
      <c r="I2149" s="321">
        <v>0</v>
      </c>
      <c r="J2149" s="104">
        <f t="shared" si="612"/>
        <v>0</v>
      </c>
      <c r="K2149" s="321">
        <v>0</v>
      </c>
      <c r="L2149" s="104">
        <f t="shared" si="613"/>
        <v>0</v>
      </c>
      <c r="M2149" s="321">
        <v>0</v>
      </c>
      <c r="N2149" s="104">
        <f t="shared" si="614"/>
        <v>0</v>
      </c>
      <c r="O2149" s="321">
        <v>0</v>
      </c>
      <c r="P2149" s="104">
        <f t="shared" si="615"/>
        <v>0</v>
      </c>
      <c r="Q2149" s="321">
        <v>0</v>
      </c>
      <c r="R2149" s="104">
        <f t="shared" si="616"/>
        <v>0</v>
      </c>
      <c r="S2149" s="321">
        <v>0</v>
      </c>
      <c r="T2149" s="104">
        <f t="shared" si="617"/>
        <v>0</v>
      </c>
      <c r="U2149" s="321">
        <v>0</v>
      </c>
      <c r="V2149" s="104">
        <f t="shared" si="618"/>
        <v>0</v>
      </c>
      <c r="W2149" s="321">
        <v>0</v>
      </c>
      <c r="X2149" s="104">
        <f t="shared" si="619"/>
        <v>0</v>
      </c>
      <c r="Y2149" s="321">
        <v>0</v>
      </c>
      <c r="Z2149" s="104">
        <f t="shared" si="620"/>
        <v>0</v>
      </c>
      <c r="AA2149" s="321">
        <v>0</v>
      </c>
      <c r="AB2149" s="104">
        <f t="shared" si="621"/>
        <v>0</v>
      </c>
      <c r="AC2149" s="103">
        <f t="shared" si="625"/>
        <v>0</v>
      </c>
      <c r="AD2149" s="104">
        <f t="shared" si="610"/>
        <v>0</v>
      </c>
    </row>
    <row r="2150" spans="1:30" x14ac:dyDescent="0.2">
      <c r="A2150" s="101">
        <v>40864</v>
      </c>
      <c r="B2150" s="322" t="s">
        <v>223</v>
      </c>
      <c r="C2150" s="321">
        <v>0</v>
      </c>
      <c r="D2150" s="104">
        <f t="shared" si="623"/>
        <v>0</v>
      </c>
      <c r="E2150" s="321">
        <v>0</v>
      </c>
      <c r="F2150" s="104">
        <f t="shared" si="624"/>
        <v>0</v>
      </c>
      <c r="G2150" s="321">
        <v>0</v>
      </c>
      <c r="H2150" s="104">
        <f t="shared" si="611"/>
        <v>0</v>
      </c>
      <c r="I2150" s="321">
        <v>0</v>
      </c>
      <c r="J2150" s="104">
        <f t="shared" si="612"/>
        <v>0</v>
      </c>
      <c r="K2150" s="321">
        <v>0</v>
      </c>
      <c r="L2150" s="104">
        <f t="shared" si="613"/>
        <v>0</v>
      </c>
      <c r="M2150" s="321">
        <v>0</v>
      </c>
      <c r="N2150" s="104">
        <f t="shared" si="614"/>
        <v>0</v>
      </c>
      <c r="O2150" s="321">
        <v>0</v>
      </c>
      <c r="P2150" s="104">
        <f t="shared" si="615"/>
        <v>0</v>
      </c>
      <c r="Q2150" s="321">
        <v>0</v>
      </c>
      <c r="R2150" s="104">
        <f t="shared" si="616"/>
        <v>0</v>
      </c>
      <c r="S2150" s="321">
        <v>0</v>
      </c>
      <c r="T2150" s="104">
        <f t="shared" si="617"/>
        <v>0</v>
      </c>
      <c r="U2150" s="321">
        <v>0</v>
      </c>
      <c r="V2150" s="104">
        <f t="shared" si="618"/>
        <v>0</v>
      </c>
      <c r="W2150" s="321">
        <v>0</v>
      </c>
      <c r="X2150" s="104">
        <f t="shared" si="619"/>
        <v>0</v>
      </c>
      <c r="Y2150" s="321">
        <v>0</v>
      </c>
      <c r="Z2150" s="104">
        <f t="shared" si="620"/>
        <v>0</v>
      </c>
      <c r="AA2150" s="321">
        <v>0</v>
      </c>
      <c r="AB2150" s="104">
        <f t="shared" si="621"/>
        <v>0</v>
      </c>
      <c r="AC2150" s="103">
        <f t="shared" si="625"/>
        <v>0</v>
      </c>
      <c r="AD2150" s="104">
        <f t="shared" si="610"/>
        <v>0</v>
      </c>
    </row>
    <row r="2151" spans="1:30" x14ac:dyDescent="0.2">
      <c r="A2151" s="101">
        <v>40865</v>
      </c>
      <c r="B2151" s="322" t="s">
        <v>224</v>
      </c>
      <c r="C2151" s="321">
        <v>0</v>
      </c>
      <c r="D2151" s="104">
        <f t="shared" si="623"/>
        <v>0</v>
      </c>
      <c r="E2151" s="321">
        <v>0</v>
      </c>
      <c r="F2151" s="104">
        <f t="shared" si="624"/>
        <v>0</v>
      </c>
      <c r="G2151" s="321">
        <v>0</v>
      </c>
      <c r="H2151" s="104">
        <f t="shared" si="611"/>
        <v>0</v>
      </c>
      <c r="I2151" s="321">
        <v>0</v>
      </c>
      <c r="J2151" s="104">
        <f t="shared" si="612"/>
        <v>0</v>
      </c>
      <c r="K2151" s="321">
        <v>0</v>
      </c>
      <c r="L2151" s="104">
        <f t="shared" si="613"/>
        <v>0</v>
      </c>
      <c r="M2151" s="321">
        <v>0</v>
      </c>
      <c r="N2151" s="104">
        <f t="shared" si="614"/>
        <v>0</v>
      </c>
      <c r="O2151" s="321">
        <v>0</v>
      </c>
      <c r="P2151" s="104">
        <f t="shared" si="615"/>
        <v>0</v>
      </c>
      <c r="Q2151" s="321">
        <v>0</v>
      </c>
      <c r="R2151" s="104">
        <f t="shared" si="616"/>
        <v>0</v>
      </c>
      <c r="S2151" s="321">
        <v>0</v>
      </c>
      <c r="T2151" s="104">
        <f t="shared" si="617"/>
        <v>0</v>
      </c>
      <c r="U2151" s="321">
        <v>0</v>
      </c>
      <c r="V2151" s="104">
        <f t="shared" si="618"/>
        <v>0</v>
      </c>
      <c r="W2151" s="321">
        <v>0</v>
      </c>
      <c r="X2151" s="104">
        <f t="shared" si="619"/>
        <v>0</v>
      </c>
      <c r="Y2151" s="321">
        <v>0</v>
      </c>
      <c r="Z2151" s="104">
        <f t="shared" si="620"/>
        <v>0</v>
      </c>
      <c r="AA2151" s="321">
        <v>0</v>
      </c>
      <c r="AB2151" s="104">
        <f t="shared" si="621"/>
        <v>0</v>
      </c>
      <c r="AC2151" s="103">
        <f t="shared" si="625"/>
        <v>0</v>
      </c>
      <c r="AD2151" s="104">
        <f t="shared" si="610"/>
        <v>0</v>
      </c>
    </row>
    <row r="2152" spans="1:30" x14ac:dyDescent="0.2">
      <c r="A2152" s="101">
        <v>40866</v>
      </c>
      <c r="B2152" s="322" t="s">
        <v>225</v>
      </c>
      <c r="C2152" s="321">
        <v>0</v>
      </c>
      <c r="D2152" s="104">
        <f t="shared" si="623"/>
        <v>0</v>
      </c>
      <c r="E2152" s="321">
        <v>0</v>
      </c>
      <c r="F2152" s="104">
        <f t="shared" si="624"/>
        <v>0</v>
      </c>
      <c r="G2152" s="321">
        <v>0</v>
      </c>
      <c r="H2152" s="104">
        <f t="shared" si="611"/>
        <v>0</v>
      </c>
      <c r="I2152" s="321">
        <v>0</v>
      </c>
      <c r="J2152" s="104">
        <f t="shared" si="612"/>
        <v>0</v>
      </c>
      <c r="K2152" s="321">
        <v>0</v>
      </c>
      <c r="L2152" s="104">
        <f t="shared" si="613"/>
        <v>0</v>
      </c>
      <c r="M2152" s="321">
        <v>0</v>
      </c>
      <c r="N2152" s="104">
        <f t="shared" si="614"/>
        <v>0</v>
      </c>
      <c r="O2152" s="321">
        <v>0</v>
      </c>
      <c r="P2152" s="104">
        <f t="shared" si="615"/>
        <v>0</v>
      </c>
      <c r="Q2152" s="321">
        <v>0</v>
      </c>
      <c r="R2152" s="104">
        <f t="shared" si="616"/>
        <v>0</v>
      </c>
      <c r="S2152" s="321">
        <v>0</v>
      </c>
      <c r="T2152" s="104">
        <f t="shared" si="617"/>
        <v>0</v>
      </c>
      <c r="U2152" s="321">
        <v>0</v>
      </c>
      <c r="V2152" s="104">
        <f t="shared" si="618"/>
        <v>0</v>
      </c>
      <c r="W2152" s="321">
        <v>0</v>
      </c>
      <c r="X2152" s="104">
        <f t="shared" si="619"/>
        <v>0</v>
      </c>
      <c r="Y2152" s="321">
        <v>0</v>
      </c>
      <c r="Z2152" s="104">
        <f t="shared" si="620"/>
        <v>0</v>
      </c>
      <c r="AA2152" s="321">
        <v>0</v>
      </c>
      <c r="AB2152" s="104">
        <f t="shared" si="621"/>
        <v>0</v>
      </c>
      <c r="AC2152" s="103">
        <f t="shared" si="625"/>
        <v>0</v>
      </c>
      <c r="AD2152" s="104">
        <f t="shared" si="610"/>
        <v>0</v>
      </c>
    </row>
    <row r="2153" spans="1:30" x14ac:dyDescent="0.2">
      <c r="A2153" s="101">
        <v>40867</v>
      </c>
      <c r="B2153" s="322" t="s">
        <v>226</v>
      </c>
      <c r="C2153" s="321">
        <v>0</v>
      </c>
      <c r="D2153" s="104">
        <f t="shared" si="623"/>
        <v>0</v>
      </c>
      <c r="E2153" s="321">
        <v>0</v>
      </c>
      <c r="F2153" s="104">
        <f t="shared" si="624"/>
        <v>0</v>
      </c>
      <c r="G2153" s="321">
        <v>0</v>
      </c>
      <c r="H2153" s="104">
        <f t="shared" si="611"/>
        <v>0</v>
      </c>
      <c r="I2153" s="321">
        <v>0</v>
      </c>
      <c r="J2153" s="104">
        <f t="shared" si="612"/>
        <v>0</v>
      </c>
      <c r="K2153" s="321">
        <v>0</v>
      </c>
      <c r="L2153" s="104">
        <f t="shared" si="613"/>
        <v>0</v>
      </c>
      <c r="M2153" s="321">
        <v>0</v>
      </c>
      <c r="N2153" s="104">
        <f t="shared" si="614"/>
        <v>0</v>
      </c>
      <c r="O2153" s="321">
        <v>0</v>
      </c>
      <c r="P2153" s="104">
        <f t="shared" si="615"/>
        <v>0</v>
      </c>
      <c r="Q2153" s="321">
        <v>0</v>
      </c>
      <c r="R2153" s="104">
        <f t="shared" si="616"/>
        <v>0</v>
      </c>
      <c r="S2153" s="321">
        <v>0</v>
      </c>
      <c r="T2153" s="104">
        <f t="shared" si="617"/>
        <v>0</v>
      </c>
      <c r="U2153" s="321">
        <v>0</v>
      </c>
      <c r="V2153" s="104">
        <f t="shared" si="618"/>
        <v>0</v>
      </c>
      <c r="W2153" s="321">
        <v>0</v>
      </c>
      <c r="X2153" s="104">
        <f t="shared" si="619"/>
        <v>0</v>
      </c>
      <c r="Y2153" s="321">
        <v>0</v>
      </c>
      <c r="Z2153" s="104">
        <f t="shared" si="620"/>
        <v>0</v>
      </c>
      <c r="AA2153" s="321">
        <v>0</v>
      </c>
      <c r="AB2153" s="104">
        <f t="shared" si="621"/>
        <v>0</v>
      </c>
      <c r="AC2153" s="103">
        <f t="shared" si="625"/>
        <v>0</v>
      </c>
      <c r="AD2153" s="104">
        <f t="shared" si="610"/>
        <v>0</v>
      </c>
    </row>
    <row r="2154" spans="1:30" x14ac:dyDescent="0.2">
      <c r="A2154" s="101">
        <v>40868</v>
      </c>
      <c r="B2154" s="322" t="s">
        <v>227</v>
      </c>
      <c r="C2154" s="321">
        <v>0</v>
      </c>
      <c r="D2154" s="104">
        <f t="shared" si="623"/>
        <v>0</v>
      </c>
      <c r="E2154" s="321">
        <v>0</v>
      </c>
      <c r="F2154" s="104">
        <f t="shared" si="624"/>
        <v>0</v>
      </c>
      <c r="G2154" s="321">
        <v>0</v>
      </c>
      <c r="H2154" s="104">
        <f t="shared" si="611"/>
        <v>0</v>
      </c>
      <c r="I2154" s="321">
        <v>0</v>
      </c>
      <c r="J2154" s="104">
        <f t="shared" si="612"/>
        <v>0</v>
      </c>
      <c r="K2154" s="321">
        <v>0</v>
      </c>
      <c r="L2154" s="104">
        <f t="shared" si="613"/>
        <v>0</v>
      </c>
      <c r="M2154" s="321">
        <v>0</v>
      </c>
      <c r="N2154" s="104">
        <f t="shared" si="614"/>
        <v>0</v>
      </c>
      <c r="O2154" s="321">
        <v>0</v>
      </c>
      <c r="P2154" s="104">
        <f t="shared" si="615"/>
        <v>0</v>
      </c>
      <c r="Q2154" s="321">
        <v>0</v>
      </c>
      <c r="R2154" s="104">
        <f t="shared" si="616"/>
        <v>0</v>
      </c>
      <c r="S2154" s="321">
        <v>0</v>
      </c>
      <c r="T2154" s="104">
        <f t="shared" si="617"/>
        <v>0</v>
      </c>
      <c r="U2154" s="321">
        <v>0</v>
      </c>
      <c r="V2154" s="104">
        <f t="shared" si="618"/>
        <v>0</v>
      </c>
      <c r="W2154" s="321">
        <v>0</v>
      </c>
      <c r="X2154" s="104">
        <f t="shared" si="619"/>
        <v>0</v>
      </c>
      <c r="Y2154" s="321">
        <v>0</v>
      </c>
      <c r="Z2154" s="104">
        <f t="shared" si="620"/>
        <v>0</v>
      </c>
      <c r="AA2154" s="321">
        <v>0</v>
      </c>
      <c r="AB2154" s="104">
        <f t="shared" si="621"/>
        <v>0</v>
      </c>
      <c r="AC2154" s="103">
        <f t="shared" si="625"/>
        <v>0</v>
      </c>
      <c r="AD2154" s="104">
        <f t="shared" si="610"/>
        <v>0</v>
      </c>
    </row>
    <row r="2155" spans="1:30" x14ac:dyDescent="0.2">
      <c r="A2155" s="101">
        <v>40869</v>
      </c>
      <c r="B2155" s="322" t="s">
        <v>228</v>
      </c>
      <c r="C2155" s="321">
        <v>0</v>
      </c>
      <c r="D2155" s="104">
        <f t="shared" si="623"/>
        <v>0</v>
      </c>
      <c r="E2155" s="321">
        <v>0</v>
      </c>
      <c r="F2155" s="104">
        <f t="shared" si="624"/>
        <v>0</v>
      </c>
      <c r="G2155" s="321">
        <v>0</v>
      </c>
      <c r="H2155" s="104">
        <f t="shared" si="611"/>
        <v>0</v>
      </c>
      <c r="I2155" s="321">
        <v>0</v>
      </c>
      <c r="J2155" s="104">
        <f t="shared" si="612"/>
        <v>0</v>
      </c>
      <c r="K2155" s="321">
        <v>0</v>
      </c>
      <c r="L2155" s="104">
        <f t="shared" si="613"/>
        <v>0</v>
      </c>
      <c r="M2155" s="321">
        <v>0</v>
      </c>
      <c r="N2155" s="104">
        <f t="shared" si="614"/>
        <v>0</v>
      </c>
      <c r="O2155" s="321">
        <v>0</v>
      </c>
      <c r="P2155" s="104">
        <f t="shared" si="615"/>
        <v>0</v>
      </c>
      <c r="Q2155" s="321">
        <v>0</v>
      </c>
      <c r="R2155" s="104">
        <f t="shared" si="616"/>
        <v>0</v>
      </c>
      <c r="S2155" s="321">
        <v>0</v>
      </c>
      <c r="T2155" s="104">
        <f t="shared" si="617"/>
        <v>0</v>
      </c>
      <c r="U2155" s="321">
        <v>0</v>
      </c>
      <c r="V2155" s="104">
        <f t="shared" si="618"/>
        <v>0</v>
      </c>
      <c r="W2155" s="321">
        <v>0</v>
      </c>
      <c r="X2155" s="104">
        <f t="shared" si="619"/>
        <v>0</v>
      </c>
      <c r="Y2155" s="321">
        <v>0</v>
      </c>
      <c r="Z2155" s="104">
        <f t="shared" si="620"/>
        <v>0</v>
      </c>
      <c r="AA2155" s="321">
        <v>0</v>
      </c>
      <c r="AB2155" s="104">
        <f t="shared" si="621"/>
        <v>0</v>
      </c>
      <c r="AC2155" s="103">
        <f t="shared" si="625"/>
        <v>0</v>
      </c>
      <c r="AD2155" s="104">
        <f t="shared" si="610"/>
        <v>0</v>
      </c>
    </row>
    <row r="2156" spans="1:30" x14ac:dyDescent="0.2">
      <c r="A2156" s="101">
        <v>40870</v>
      </c>
      <c r="B2156" s="322" t="s">
        <v>229</v>
      </c>
      <c r="C2156" s="321">
        <v>0</v>
      </c>
      <c r="D2156" s="104">
        <f t="shared" si="623"/>
        <v>0</v>
      </c>
      <c r="E2156" s="321">
        <v>0</v>
      </c>
      <c r="F2156" s="104">
        <f t="shared" si="624"/>
        <v>0</v>
      </c>
      <c r="G2156" s="321">
        <v>0</v>
      </c>
      <c r="H2156" s="104">
        <f t="shared" si="611"/>
        <v>0</v>
      </c>
      <c r="I2156" s="321">
        <v>0</v>
      </c>
      <c r="J2156" s="104">
        <f t="shared" si="612"/>
        <v>0</v>
      </c>
      <c r="K2156" s="321">
        <v>0</v>
      </c>
      <c r="L2156" s="104">
        <f t="shared" si="613"/>
        <v>0</v>
      </c>
      <c r="M2156" s="321">
        <v>0</v>
      </c>
      <c r="N2156" s="104">
        <f t="shared" si="614"/>
        <v>0</v>
      </c>
      <c r="O2156" s="321">
        <v>0</v>
      </c>
      <c r="P2156" s="104">
        <f t="shared" si="615"/>
        <v>0</v>
      </c>
      <c r="Q2156" s="321">
        <v>0</v>
      </c>
      <c r="R2156" s="104">
        <f t="shared" si="616"/>
        <v>0</v>
      </c>
      <c r="S2156" s="321">
        <v>0</v>
      </c>
      <c r="T2156" s="104">
        <f t="shared" si="617"/>
        <v>0</v>
      </c>
      <c r="U2156" s="321">
        <v>0</v>
      </c>
      <c r="V2156" s="104">
        <f t="shared" si="618"/>
        <v>0</v>
      </c>
      <c r="W2156" s="321">
        <v>0</v>
      </c>
      <c r="X2156" s="104">
        <f t="shared" si="619"/>
        <v>0</v>
      </c>
      <c r="Y2156" s="321">
        <v>0</v>
      </c>
      <c r="Z2156" s="104">
        <f t="shared" si="620"/>
        <v>0</v>
      </c>
      <c r="AA2156" s="321">
        <v>0</v>
      </c>
      <c r="AB2156" s="104">
        <f t="shared" si="621"/>
        <v>0</v>
      </c>
      <c r="AC2156" s="103">
        <f t="shared" si="625"/>
        <v>0</v>
      </c>
      <c r="AD2156" s="104">
        <f t="shared" si="610"/>
        <v>0</v>
      </c>
    </row>
    <row r="2157" spans="1:30" x14ac:dyDescent="0.2">
      <c r="A2157" s="101">
        <v>40871</v>
      </c>
      <c r="B2157" s="322" t="s">
        <v>230</v>
      </c>
      <c r="C2157" s="321">
        <v>0</v>
      </c>
      <c r="D2157" s="104">
        <f t="shared" si="623"/>
        <v>0</v>
      </c>
      <c r="E2157" s="321">
        <v>0</v>
      </c>
      <c r="F2157" s="104">
        <f t="shared" si="624"/>
        <v>0</v>
      </c>
      <c r="G2157" s="321">
        <v>0</v>
      </c>
      <c r="H2157" s="104">
        <f t="shared" si="611"/>
        <v>0</v>
      </c>
      <c r="I2157" s="321">
        <v>0</v>
      </c>
      <c r="J2157" s="104">
        <f t="shared" si="612"/>
        <v>0</v>
      </c>
      <c r="K2157" s="321">
        <v>0</v>
      </c>
      <c r="L2157" s="104">
        <f t="shared" si="613"/>
        <v>0</v>
      </c>
      <c r="M2157" s="321">
        <v>0</v>
      </c>
      <c r="N2157" s="104">
        <f t="shared" si="614"/>
        <v>0</v>
      </c>
      <c r="O2157" s="321">
        <v>0</v>
      </c>
      <c r="P2157" s="104">
        <f t="shared" si="615"/>
        <v>0</v>
      </c>
      <c r="Q2157" s="321">
        <v>0</v>
      </c>
      <c r="R2157" s="104">
        <f t="shared" si="616"/>
        <v>0</v>
      </c>
      <c r="S2157" s="321">
        <v>0</v>
      </c>
      <c r="T2157" s="104">
        <f t="shared" si="617"/>
        <v>0</v>
      </c>
      <c r="U2157" s="321">
        <v>0</v>
      </c>
      <c r="V2157" s="104">
        <f t="shared" si="618"/>
        <v>0</v>
      </c>
      <c r="W2157" s="321">
        <v>0</v>
      </c>
      <c r="X2157" s="104">
        <f t="shared" si="619"/>
        <v>0</v>
      </c>
      <c r="Y2157" s="321">
        <v>0</v>
      </c>
      <c r="Z2157" s="104">
        <f t="shared" si="620"/>
        <v>0</v>
      </c>
      <c r="AA2157" s="321">
        <v>0</v>
      </c>
      <c r="AB2157" s="104">
        <f t="shared" si="621"/>
        <v>0</v>
      </c>
      <c r="AC2157" s="103">
        <f t="shared" si="625"/>
        <v>0</v>
      </c>
      <c r="AD2157" s="104">
        <f t="shared" si="610"/>
        <v>0</v>
      </c>
    </row>
    <row r="2158" spans="1:30" x14ac:dyDescent="0.2">
      <c r="A2158" s="101">
        <v>40872</v>
      </c>
      <c r="B2158" s="322" t="s">
        <v>231</v>
      </c>
      <c r="C2158" s="321">
        <v>0</v>
      </c>
      <c r="D2158" s="104">
        <f t="shared" si="623"/>
        <v>0</v>
      </c>
      <c r="E2158" s="321">
        <v>0</v>
      </c>
      <c r="F2158" s="104">
        <f t="shared" si="624"/>
        <v>0</v>
      </c>
      <c r="G2158" s="321">
        <v>0</v>
      </c>
      <c r="H2158" s="104">
        <f t="shared" si="611"/>
        <v>0</v>
      </c>
      <c r="I2158" s="321">
        <v>0</v>
      </c>
      <c r="J2158" s="104">
        <f t="shared" si="612"/>
        <v>0</v>
      </c>
      <c r="K2158" s="321">
        <v>0</v>
      </c>
      <c r="L2158" s="104">
        <f t="shared" si="613"/>
        <v>0</v>
      </c>
      <c r="M2158" s="321">
        <v>0</v>
      </c>
      <c r="N2158" s="104">
        <f t="shared" si="614"/>
        <v>0</v>
      </c>
      <c r="O2158" s="321">
        <v>0</v>
      </c>
      <c r="P2158" s="104">
        <f t="shared" si="615"/>
        <v>0</v>
      </c>
      <c r="Q2158" s="321">
        <v>0</v>
      </c>
      <c r="R2158" s="104">
        <f t="shared" si="616"/>
        <v>0</v>
      </c>
      <c r="S2158" s="321">
        <v>0</v>
      </c>
      <c r="T2158" s="104">
        <f t="shared" si="617"/>
        <v>0</v>
      </c>
      <c r="U2158" s="321">
        <v>0</v>
      </c>
      <c r="V2158" s="104">
        <f t="shared" si="618"/>
        <v>0</v>
      </c>
      <c r="W2158" s="321">
        <v>0</v>
      </c>
      <c r="X2158" s="104">
        <f t="shared" si="619"/>
        <v>0</v>
      </c>
      <c r="Y2158" s="321">
        <v>0</v>
      </c>
      <c r="Z2158" s="104">
        <f t="shared" si="620"/>
        <v>0</v>
      </c>
      <c r="AA2158" s="321">
        <v>0</v>
      </c>
      <c r="AB2158" s="104">
        <f t="shared" si="621"/>
        <v>0</v>
      </c>
      <c r="AC2158" s="103">
        <f t="shared" si="625"/>
        <v>0</v>
      </c>
      <c r="AD2158" s="104">
        <f t="shared" si="610"/>
        <v>0</v>
      </c>
    </row>
    <row r="2159" spans="1:30" x14ac:dyDescent="0.2">
      <c r="A2159" s="101">
        <v>40873</v>
      </c>
      <c r="B2159" s="322" t="s">
        <v>232</v>
      </c>
      <c r="C2159" s="321">
        <v>0</v>
      </c>
      <c r="D2159" s="104">
        <f t="shared" si="623"/>
        <v>0</v>
      </c>
      <c r="E2159" s="321">
        <v>0</v>
      </c>
      <c r="F2159" s="104">
        <f t="shared" si="624"/>
        <v>0</v>
      </c>
      <c r="G2159" s="321">
        <v>0</v>
      </c>
      <c r="H2159" s="104">
        <f t="shared" si="611"/>
        <v>0</v>
      </c>
      <c r="I2159" s="321">
        <v>0</v>
      </c>
      <c r="J2159" s="104">
        <f t="shared" si="612"/>
        <v>0</v>
      </c>
      <c r="K2159" s="321">
        <v>0</v>
      </c>
      <c r="L2159" s="104">
        <f t="shared" si="613"/>
        <v>0</v>
      </c>
      <c r="M2159" s="321">
        <v>0</v>
      </c>
      <c r="N2159" s="104">
        <f t="shared" si="614"/>
        <v>0</v>
      </c>
      <c r="O2159" s="321">
        <v>0</v>
      </c>
      <c r="P2159" s="104">
        <f t="shared" si="615"/>
        <v>0</v>
      </c>
      <c r="Q2159" s="321">
        <v>0</v>
      </c>
      <c r="R2159" s="104">
        <f t="shared" si="616"/>
        <v>0</v>
      </c>
      <c r="S2159" s="321">
        <v>0</v>
      </c>
      <c r="T2159" s="104">
        <f t="shared" si="617"/>
        <v>0</v>
      </c>
      <c r="U2159" s="321">
        <v>0</v>
      </c>
      <c r="V2159" s="104">
        <f t="shared" si="618"/>
        <v>0</v>
      </c>
      <c r="W2159" s="321">
        <v>0</v>
      </c>
      <c r="X2159" s="104">
        <f t="shared" si="619"/>
        <v>0</v>
      </c>
      <c r="Y2159" s="321">
        <v>0</v>
      </c>
      <c r="Z2159" s="104">
        <f t="shared" si="620"/>
        <v>0</v>
      </c>
      <c r="AA2159" s="321">
        <v>0</v>
      </c>
      <c r="AB2159" s="104">
        <f t="shared" si="621"/>
        <v>0</v>
      </c>
      <c r="AC2159" s="103">
        <f t="shared" si="625"/>
        <v>0</v>
      </c>
      <c r="AD2159" s="104">
        <f t="shared" si="610"/>
        <v>0</v>
      </c>
    </row>
    <row r="2160" spans="1:30" x14ac:dyDescent="0.2">
      <c r="A2160" s="101">
        <v>40874</v>
      </c>
      <c r="B2160" s="322" t="s">
        <v>233</v>
      </c>
      <c r="C2160" s="321">
        <v>0</v>
      </c>
      <c r="D2160" s="104">
        <f t="shared" si="623"/>
        <v>0</v>
      </c>
      <c r="E2160" s="321">
        <v>0</v>
      </c>
      <c r="F2160" s="104">
        <f t="shared" si="624"/>
        <v>0</v>
      </c>
      <c r="G2160" s="321">
        <v>0</v>
      </c>
      <c r="H2160" s="104">
        <f t="shared" si="611"/>
        <v>0</v>
      </c>
      <c r="I2160" s="321">
        <v>0</v>
      </c>
      <c r="J2160" s="104">
        <f t="shared" si="612"/>
        <v>0</v>
      </c>
      <c r="K2160" s="321">
        <v>0</v>
      </c>
      <c r="L2160" s="104">
        <f t="shared" si="613"/>
        <v>0</v>
      </c>
      <c r="M2160" s="321">
        <v>0</v>
      </c>
      <c r="N2160" s="104">
        <f t="shared" si="614"/>
        <v>0</v>
      </c>
      <c r="O2160" s="321">
        <v>0</v>
      </c>
      <c r="P2160" s="104">
        <f t="shared" si="615"/>
        <v>0</v>
      </c>
      <c r="Q2160" s="321">
        <v>0</v>
      </c>
      <c r="R2160" s="104">
        <f t="shared" si="616"/>
        <v>0</v>
      </c>
      <c r="S2160" s="321">
        <v>0</v>
      </c>
      <c r="T2160" s="104">
        <f t="shared" si="617"/>
        <v>0</v>
      </c>
      <c r="U2160" s="321">
        <v>0</v>
      </c>
      <c r="V2160" s="104">
        <f t="shared" si="618"/>
        <v>0</v>
      </c>
      <c r="W2160" s="321">
        <v>0</v>
      </c>
      <c r="X2160" s="104">
        <f t="shared" si="619"/>
        <v>0</v>
      </c>
      <c r="Y2160" s="321">
        <v>0</v>
      </c>
      <c r="Z2160" s="104">
        <f t="shared" si="620"/>
        <v>0</v>
      </c>
      <c r="AA2160" s="321">
        <v>0</v>
      </c>
      <c r="AB2160" s="104">
        <f t="shared" si="621"/>
        <v>0</v>
      </c>
      <c r="AC2160" s="103">
        <f t="shared" si="625"/>
        <v>0</v>
      </c>
      <c r="AD2160" s="104">
        <f t="shared" si="610"/>
        <v>0</v>
      </c>
    </row>
    <row r="2161" spans="1:30" x14ac:dyDescent="0.2">
      <c r="A2161" s="101">
        <v>40875</v>
      </c>
      <c r="B2161" s="322" t="s">
        <v>234</v>
      </c>
      <c r="C2161" s="321">
        <v>0</v>
      </c>
      <c r="D2161" s="104">
        <f t="shared" si="623"/>
        <v>0</v>
      </c>
      <c r="E2161" s="321">
        <v>0</v>
      </c>
      <c r="F2161" s="104">
        <f t="shared" si="624"/>
        <v>0</v>
      </c>
      <c r="G2161" s="321">
        <v>0</v>
      </c>
      <c r="H2161" s="104">
        <f t="shared" si="611"/>
        <v>0</v>
      </c>
      <c r="I2161" s="321">
        <v>0</v>
      </c>
      <c r="J2161" s="104">
        <f t="shared" si="612"/>
        <v>0</v>
      </c>
      <c r="K2161" s="321">
        <v>0</v>
      </c>
      <c r="L2161" s="104">
        <f t="shared" si="613"/>
        <v>0</v>
      </c>
      <c r="M2161" s="321">
        <v>0</v>
      </c>
      <c r="N2161" s="104">
        <f t="shared" si="614"/>
        <v>0</v>
      </c>
      <c r="O2161" s="321">
        <v>0</v>
      </c>
      <c r="P2161" s="104">
        <f t="shared" si="615"/>
        <v>0</v>
      </c>
      <c r="Q2161" s="321">
        <v>0</v>
      </c>
      <c r="R2161" s="104">
        <f t="shared" si="616"/>
        <v>0</v>
      </c>
      <c r="S2161" s="321">
        <v>0</v>
      </c>
      <c r="T2161" s="104">
        <f t="shared" si="617"/>
        <v>0</v>
      </c>
      <c r="U2161" s="321">
        <v>0</v>
      </c>
      <c r="V2161" s="104">
        <f t="shared" si="618"/>
        <v>0</v>
      </c>
      <c r="W2161" s="321">
        <v>0</v>
      </c>
      <c r="X2161" s="104">
        <f t="shared" si="619"/>
        <v>0</v>
      </c>
      <c r="Y2161" s="321">
        <v>0</v>
      </c>
      <c r="Z2161" s="104">
        <f t="shared" si="620"/>
        <v>0</v>
      </c>
      <c r="AA2161" s="321">
        <v>0</v>
      </c>
      <c r="AB2161" s="104">
        <f t="shared" si="621"/>
        <v>0</v>
      </c>
      <c r="AC2161" s="103">
        <f t="shared" si="625"/>
        <v>0</v>
      </c>
      <c r="AD2161" s="104">
        <f t="shared" si="610"/>
        <v>0</v>
      </c>
    </row>
    <row r="2162" spans="1:30" x14ac:dyDescent="0.2">
      <c r="A2162" s="101">
        <v>40876</v>
      </c>
      <c r="B2162" s="322" t="s">
        <v>235</v>
      </c>
      <c r="C2162" s="321">
        <v>0</v>
      </c>
      <c r="D2162" s="104">
        <f t="shared" si="623"/>
        <v>0</v>
      </c>
      <c r="E2162" s="321">
        <v>0</v>
      </c>
      <c r="F2162" s="104">
        <f t="shared" si="624"/>
        <v>0</v>
      </c>
      <c r="G2162" s="321">
        <v>0</v>
      </c>
      <c r="H2162" s="104">
        <f t="shared" si="611"/>
        <v>0</v>
      </c>
      <c r="I2162" s="321">
        <v>0</v>
      </c>
      <c r="J2162" s="104">
        <f t="shared" si="612"/>
        <v>0</v>
      </c>
      <c r="K2162" s="321">
        <v>0</v>
      </c>
      <c r="L2162" s="104">
        <f t="shared" si="613"/>
        <v>0</v>
      </c>
      <c r="M2162" s="321">
        <v>0</v>
      </c>
      <c r="N2162" s="104">
        <f t="shared" si="614"/>
        <v>0</v>
      </c>
      <c r="O2162" s="321">
        <v>0</v>
      </c>
      <c r="P2162" s="104">
        <f t="shared" si="615"/>
        <v>0</v>
      </c>
      <c r="Q2162" s="321">
        <v>0</v>
      </c>
      <c r="R2162" s="104">
        <f t="shared" si="616"/>
        <v>0</v>
      </c>
      <c r="S2162" s="321">
        <v>0</v>
      </c>
      <c r="T2162" s="104">
        <f t="shared" si="617"/>
        <v>0</v>
      </c>
      <c r="U2162" s="321">
        <v>0</v>
      </c>
      <c r="V2162" s="104">
        <f t="shared" si="618"/>
        <v>0</v>
      </c>
      <c r="W2162" s="321">
        <v>0</v>
      </c>
      <c r="X2162" s="104">
        <f t="shared" si="619"/>
        <v>0</v>
      </c>
      <c r="Y2162" s="321">
        <v>0</v>
      </c>
      <c r="Z2162" s="104">
        <f t="shared" si="620"/>
        <v>0</v>
      </c>
      <c r="AA2162" s="321">
        <v>0</v>
      </c>
      <c r="AB2162" s="104">
        <f t="shared" si="621"/>
        <v>0</v>
      </c>
      <c r="AC2162" s="103">
        <f t="shared" si="625"/>
        <v>0</v>
      </c>
      <c r="AD2162" s="104">
        <f t="shared" si="610"/>
        <v>0</v>
      </c>
    </row>
    <row r="2163" spans="1:30" x14ac:dyDescent="0.2">
      <c r="A2163" s="101">
        <v>40877</v>
      </c>
      <c r="B2163" s="322" t="s">
        <v>236</v>
      </c>
      <c r="C2163" s="321">
        <v>0</v>
      </c>
      <c r="D2163" s="104">
        <f t="shared" ref="D2163:D2226" si="626">C2163*1000000/325851</f>
        <v>0</v>
      </c>
      <c r="E2163" s="321">
        <v>0</v>
      </c>
      <c r="F2163" s="104">
        <f t="shared" ref="F2163:F2226" si="627">E2163*1000000/325851</f>
        <v>0</v>
      </c>
      <c r="G2163" s="321">
        <v>0</v>
      </c>
      <c r="H2163" s="104">
        <f t="shared" si="611"/>
        <v>0</v>
      </c>
      <c r="I2163" s="321">
        <v>0</v>
      </c>
      <c r="J2163" s="104">
        <f t="shared" si="612"/>
        <v>0</v>
      </c>
      <c r="K2163" s="321">
        <v>0</v>
      </c>
      <c r="L2163" s="104">
        <f t="shared" si="613"/>
        <v>0</v>
      </c>
      <c r="M2163" s="321">
        <v>0</v>
      </c>
      <c r="N2163" s="104">
        <f t="shared" si="614"/>
        <v>0</v>
      </c>
      <c r="O2163" s="321">
        <v>0</v>
      </c>
      <c r="P2163" s="104">
        <f t="shared" si="615"/>
        <v>0</v>
      </c>
      <c r="Q2163" s="321">
        <v>0</v>
      </c>
      <c r="R2163" s="104">
        <f t="shared" si="616"/>
        <v>0</v>
      </c>
      <c r="S2163" s="321">
        <v>0</v>
      </c>
      <c r="T2163" s="104">
        <f t="shared" si="617"/>
        <v>0</v>
      </c>
      <c r="U2163" s="321">
        <v>0</v>
      </c>
      <c r="V2163" s="104">
        <f t="shared" si="618"/>
        <v>0</v>
      </c>
      <c r="W2163" s="321">
        <v>0</v>
      </c>
      <c r="X2163" s="104">
        <f t="shared" si="619"/>
        <v>0</v>
      </c>
      <c r="Y2163" s="321">
        <v>0</v>
      </c>
      <c r="Z2163" s="104">
        <f t="shared" si="620"/>
        <v>0</v>
      </c>
      <c r="AA2163" s="321">
        <v>0</v>
      </c>
      <c r="AB2163" s="104">
        <f t="shared" si="621"/>
        <v>0</v>
      </c>
      <c r="AC2163" s="103">
        <f t="shared" si="625"/>
        <v>0</v>
      </c>
      <c r="AD2163" s="104">
        <f t="shared" si="610"/>
        <v>0</v>
      </c>
    </row>
    <row r="2164" spans="1:30" x14ac:dyDescent="0.2">
      <c r="A2164" s="101">
        <v>40878</v>
      </c>
      <c r="B2164" s="322" t="s">
        <v>146</v>
      </c>
      <c r="C2164" s="321">
        <v>0</v>
      </c>
      <c r="D2164" s="104">
        <f t="shared" si="626"/>
        <v>0</v>
      </c>
      <c r="E2164" s="321">
        <v>0</v>
      </c>
      <c r="F2164" s="104">
        <f t="shared" si="627"/>
        <v>0</v>
      </c>
      <c r="G2164" s="321">
        <v>0</v>
      </c>
      <c r="H2164" s="104">
        <f t="shared" si="611"/>
        <v>0</v>
      </c>
      <c r="I2164" s="321">
        <v>0</v>
      </c>
      <c r="J2164" s="104">
        <f t="shared" si="612"/>
        <v>0</v>
      </c>
      <c r="K2164" s="321">
        <v>0</v>
      </c>
      <c r="L2164" s="104">
        <f t="shared" si="613"/>
        <v>0</v>
      </c>
      <c r="M2164" s="321">
        <v>0</v>
      </c>
      <c r="N2164" s="104">
        <f t="shared" si="614"/>
        <v>0</v>
      </c>
      <c r="O2164" s="321">
        <v>0</v>
      </c>
      <c r="P2164" s="104">
        <f t="shared" si="615"/>
        <v>0</v>
      </c>
      <c r="Q2164" s="321">
        <v>0</v>
      </c>
      <c r="R2164" s="104">
        <f t="shared" si="616"/>
        <v>0</v>
      </c>
      <c r="S2164" s="321">
        <v>0</v>
      </c>
      <c r="T2164" s="104">
        <f t="shared" si="617"/>
        <v>0</v>
      </c>
      <c r="U2164" s="321">
        <v>0</v>
      </c>
      <c r="V2164" s="104">
        <f t="shared" si="618"/>
        <v>0</v>
      </c>
      <c r="W2164" s="321">
        <v>0</v>
      </c>
      <c r="X2164" s="104">
        <f t="shared" si="619"/>
        <v>0</v>
      </c>
      <c r="Y2164" s="321">
        <v>0</v>
      </c>
      <c r="Z2164" s="104">
        <f t="shared" si="620"/>
        <v>0</v>
      </c>
      <c r="AA2164" s="321">
        <v>0</v>
      </c>
      <c r="AB2164" s="104">
        <f t="shared" si="621"/>
        <v>0</v>
      </c>
      <c r="AC2164" s="103">
        <f t="shared" ref="AC2164:AC2225" si="628">C2164+E2164+G2164+I2164+K2164+M2164+O2164+Q2164+S2164+U2164+W2164+Y2164+AA2164</f>
        <v>0</v>
      </c>
      <c r="AD2164" s="104">
        <f t="shared" si="610"/>
        <v>0</v>
      </c>
    </row>
    <row r="2165" spans="1:30" x14ac:dyDescent="0.2">
      <c r="A2165" s="101">
        <v>40879</v>
      </c>
      <c r="B2165" s="322" t="s">
        <v>147</v>
      </c>
      <c r="C2165" s="321">
        <v>0</v>
      </c>
      <c r="D2165" s="104">
        <f t="shared" si="626"/>
        <v>0</v>
      </c>
      <c r="E2165" s="321">
        <v>0</v>
      </c>
      <c r="F2165" s="104">
        <f t="shared" si="627"/>
        <v>0</v>
      </c>
      <c r="G2165" s="321">
        <v>0</v>
      </c>
      <c r="H2165" s="104">
        <f t="shared" si="611"/>
        <v>0</v>
      </c>
      <c r="I2165" s="321">
        <v>0</v>
      </c>
      <c r="J2165" s="104">
        <f t="shared" si="612"/>
        <v>0</v>
      </c>
      <c r="K2165" s="321">
        <v>0</v>
      </c>
      <c r="L2165" s="104">
        <f t="shared" si="613"/>
        <v>0</v>
      </c>
      <c r="M2165" s="321">
        <v>0</v>
      </c>
      <c r="N2165" s="104">
        <f t="shared" si="614"/>
        <v>0</v>
      </c>
      <c r="O2165" s="321">
        <v>0</v>
      </c>
      <c r="P2165" s="104">
        <f t="shared" si="615"/>
        <v>0</v>
      </c>
      <c r="Q2165" s="321">
        <v>0</v>
      </c>
      <c r="R2165" s="104">
        <f t="shared" si="616"/>
        <v>0</v>
      </c>
      <c r="S2165" s="321">
        <v>0</v>
      </c>
      <c r="T2165" s="104">
        <f t="shared" si="617"/>
        <v>0</v>
      </c>
      <c r="U2165" s="321">
        <v>0</v>
      </c>
      <c r="V2165" s="104">
        <f t="shared" si="618"/>
        <v>0</v>
      </c>
      <c r="W2165" s="321">
        <v>0</v>
      </c>
      <c r="X2165" s="104">
        <f t="shared" si="619"/>
        <v>0</v>
      </c>
      <c r="Y2165" s="321">
        <v>0</v>
      </c>
      <c r="Z2165" s="104">
        <f t="shared" si="620"/>
        <v>0</v>
      </c>
      <c r="AA2165" s="321">
        <v>0</v>
      </c>
      <c r="AB2165" s="104">
        <f t="shared" si="621"/>
        <v>0</v>
      </c>
      <c r="AC2165" s="103">
        <f t="shared" si="628"/>
        <v>0</v>
      </c>
      <c r="AD2165" s="104">
        <f t="shared" si="610"/>
        <v>0</v>
      </c>
    </row>
    <row r="2166" spans="1:30" x14ac:dyDescent="0.2">
      <c r="A2166" s="101">
        <v>40880</v>
      </c>
      <c r="B2166" s="322" t="s">
        <v>148</v>
      </c>
      <c r="C2166" s="321">
        <v>0</v>
      </c>
      <c r="D2166" s="104">
        <f t="shared" si="626"/>
        <v>0</v>
      </c>
      <c r="E2166" s="321">
        <v>0</v>
      </c>
      <c r="F2166" s="104">
        <f t="shared" si="627"/>
        <v>0</v>
      </c>
      <c r="G2166" s="321">
        <v>0</v>
      </c>
      <c r="H2166" s="104">
        <f t="shared" si="611"/>
        <v>0</v>
      </c>
      <c r="I2166" s="321">
        <v>0</v>
      </c>
      <c r="J2166" s="104">
        <f t="shared" si="612"/>
        <v>0</v>
      </c>
      <c r="K2166" s="321">
        <v>0</v>
      </c>
      <c r="L2166" s="104">
        <f t="shared" si="613"/>
        <v>0</v>
      </c>
      <c r="M2166" s="321">
        <v>0</v>
      </c>
      <c r="N2166" s="104">
        <f t="shared" si="614"/>
        <v>0</v>
      </c>
      <c r="O2166" s="321">
        <v>0</v>
      </c>
      <c r="P2166" s="104">
        <f t="shared" si="615"/>
        <v>0</v>
      </c>
      <c r="Q2166" s="321">
        <v>0</v>
      </c>
      <c r="R2166" s="104">
        <f t="shared" si="616"/>
        <v>0</v>
      </c>
      <c r="S2166" s="321">
        <v>0</v>
      </c>
      <c r="T2166" s="104">
        <f t="shared" si="617"/>
        <v>0</v>
      </c>
      <c r="U2166" s="321">
        <v>0</v>
      </c>
      <c r="V2166" s="104">
        <f t="shared" si="618"/>
        <v>0</v>
      </c>
      <c r="W2166" s="321">
        <v>0</v>
      </c>
      <c r="X2166" s="104">
        <f t="shared" si="619"/>
        <v>0</v>
      </c>
      <c r="Y2166" s="321">
        <v>0</v>
      </c>
      <c r="Z2166" s="104">
        <f t="shared" si="620"/>
        <v>0</v>
      </c>
      <c r="AA2166" s="321">
        <v>0</v>
      </c>
      <c r="AB2166" s="104">
        <f t="shared" si="621"/>
        <v>0</v>
      </c>
      <c r="AC2166" s="103">
        <f t="shared" si="628"/>
        <v>0</v>
      </c>
      <c r="AD2166" s="104">
        <f t="shared" si="610"/>
        <v>0</v>
      </c>
    </row>
    <row r="2167" spans="1:30" x14ac:dyDescent="0.2">
      <c r="A2167" s="101">
        <v>40881</v>
      </c>
      <c r="B2167" s="322" t="s">
        <v>149</v>
      </c>
      <c r="C2167" s="321">
        <v>0</v>
      </c>
      <c r="D2167" s="104">
        <f t="shared" si="626"/>
        <v>0</v>
      </c>
      <c r="E2167" s="321">
        <v>0</v>
      </c>
      <c r="F2167" s="104">
        <f t="shared" si="627"/>
        <v>0</v>
      </c>
      <c r="G2167" s="321">
        <v>0</v>
      </c>
      <c r="H2167" s="104">
        <f t="shared" si="611"/>
        <v>0</v>
      </c>
      <c r="I2167" s="321">
        <v>0</v>
      </c>
      <c r="J2167" s="104">
        <f t="shared" si="612"/>
        <v>0</v>
      </c>
      <c r="K2167" s="321">
        <v>0</v>
      </c>
      <c r="L2167" s="104">
        <f t="shared" si="613"/>
        <v>0</v>
      </c>
      <c r="M2167" s="321">
        <v>0</v>
      </c>
      <c r="N2167" s="104">
        <f t="shared" si="614"/>
        <v>0</v>
      </c>
      <c r="O2167" s="321">
        <v>0</v>
      </c>
      <c r="P2167" s="104">
        <f t="shared" si="615"/>
        <v>0</v>
      </c>
      <c r="Q2167" s="321">
        <v>0</v>
      </c>
      <c r="R2167" s="104">
        <f t="shared" si="616"/>
        <v>0</v>
      </c>
      <c r="S2167" s="321">
        <v>0</v>
      </c>
      <c r="T2167" s="104">
        <f t="shared" si="617"/>
        <v>0</v>
      </c>
      <c r="U2167" s="321">
        <v>0</v>
      </c>
      <c r="V2167" s="104">
        <f t="shared" si="618"/>
        <v>0</v>
      </c>
      <c r="W2167" s="321">
        <v>0</v>
      </c>
      <c r="X2167" s="104">
        <f t="shared" si="619"/>
        <v>0</v>
      </c>
      <c r="Y2167" s="321">
        <v>0</v>
      </c>
      <c r="Z2167" s="104">
        <f t="shared" si="620"/>
        <v>0</v>
      </c>
      <c r="AA2167" s="321">
        <v>0</v>
      </c>
      <c r="AB2167" s="104">
        <f t="shared" si="621"/>
        <v>0</v>
      </c>
      <c r="AC2167" s="103">
        <f t="shared" si="628"/>
        <v>0</v>
      </c>
      <c r="AD2167" s="104">
        <f t="shared" si="610"/>
        <v>0</v>
      </c>
    </row>
    <row r="2168" spans="1:30" x14ac:dyDescent="0.2">
      <c r="A2168" s="101">
        <v>40882</v>
      </c>
      <c r="B2168" s="322" t="s">
        <v>150</v>
      </c>
      <c r="C2168" s="321">
        <v>0</v>
      </c>
      <c r="D2168" s="104">
        <f t="shared" si="626"/>
        <v>0</v>
      </c>
      <c r="E2168" s="321">
        <v>0</v>
      </c>
      <c r="F2168" s="104">
        <f t="shared" si="627"/>
        <v>0</v>
      </c>
      <c r="G2168" s="321">
        <v>0</v>
      </c>
      <c r="H2168" s="104">
        <f t="shared" si="611"/>
        <v>0</v>
      </c>
      <c r="I2168" s="321">
        <v>0</v>
      </c>
      <c r="J2168" s="104">
        <f t="shared" si="612"/>
        <v>0</v>
      </c>
      <c r="K2168" s="321">
        <v>0</v>
      </c>
      <c r="L2168" s="104">
        <f t="shared" si="613"/>
        <v>0</v>
      </c>
      <c r="M2168" s="321">
        <v>0</v>
      </c>
      <c r="N2168" s="104">
        <f t="shared" si="614"/>
        <v>0</v>
      </c>
      <c r="O2168" s="321">
        <v>0</v>
      </c>
      <c r="P2168" s="104">
        <f t="shared" si="615"/>
        <v>0</v>
      </c>
      <c r="Q2168" s="321">
        <v>0</v>
      </c>
      <c r="R2168" s="104">
        <f t="shared" si="616"/>
        <v>0</v>
      </c>
      <c r="S2168" s="321">
        <v>0</v>
      </c>
      <c r="T2168" s="104">
        <f t="shared" si="617"/>
        <v>0</v>
      </c>
      <c r="U2168" s="321">
        <v>0</v>
      </c>
      <c r="V2168" s="104">
        <f t="shared" si="618"/>
        <v>0</v>
      </c>
      <c r="W2168" s="321">
        <v>0</v>
      </c>
      <c r="X2168" s="104">
        <f t="shared" si="619"/>
        <v>0</v>
      </c>
      <c r="Y2168" s="321">
        <v>0</v>
      </c>
      <c r="Z2168" s="104">
        <f t="shared" si="620"/>
        <v>0</v>
      </c>
      <c r="AA2168" s="321">
        <v>0</v>
      </c>
      <c r="AB2168" s="104">
        <f t="shared" si="621"/>
        <v>0</v>
      </c>
      <c r="AC2168" s="103">
        <f t="shared" si="628"/>
        <v>0</v>
      </c>
      <c r="AD2168" s="104">
        <f t="shared" si="610"/>
        <v>0</v>
      </c>
    </row>
    <row r="2169" spans="1:30" x14ac:dyDescent="0.2">
      <c r="A2169" s="101">
        <v>40883</v>
      </c>
      <c r="B2169" s="322" t="s">
        <v>151</v>
      </c>
      <c r="C2169" s="321">
        <v>0</v>
      </c>
      <c r="D2169" s="104">
        <f t="shared" si="626"/>
        <v>0</v>
      </c>
      <c r="E2169" s="321">
        <v>0</v>
      </c>
      <c r="F2169" s="104">
        <f t="shared" si="627"/>
        <v>0</v>
      </c>
      <c r="G2169" s="321">
        <v>0</v>
      </c>
      <c r="H2169" s="104">
        <f t="shared" si="611"/>
        <v>0</v>
      </c>
      <c r="I2169" s="321">
        <v>0</v>
      </c>
      <c r="J2169" s="104">
        <f t="shared" si="612"/>
        <v>0</v>
      </c>
      <c r="K2169" s="321">
        <v>0</v>
      </c>
      <c r="L2169" s="104">
        <f t="shared" si="613"/>
        <v>0</v>
      </c>
      <c r="M2169" s="321">
        <v>0</v>
      </c>
      <c r="N2169" s="104">
        <f t="shared" si="614"/>
        <v>0</v>
      </c>
      <c r="O2169" s="321">
        <v>0</v>
      </c>
      <c r="P2169" s="104">
        <f t="shared" si="615"/>
        <v>0</v>
      </c>
      <c r="Q2169" s="321">
        <v>0</v>
      </c>
      <c r="R2169" s="104">
        <f t="shared" si="616"/>
        <v>0</v>
      </c>
      <c r="S2169" s="321">
        <v>0</v>
      </c>
      <c r="T2169" s="104">
        <f t="shared" si="617"/>
        <v>0</v>
      </c>
      <c r="U2169" s="321">
        <v>0</v>
      </c>
      <c r="V2169" s="104">
        <f t="shared" si="618"/>
        <v>0</v>
      </c>
      <c r="W2169" s="321">
        <v>0</v>
      </c>
      <c r="X2169" s="104">
        <f t="shared" si="619"/>
        <v>0</v>
      </c>
      <c r="Y2169" s="321">
        <v>0</v>
      </c>
      <c r="Z2169" s="104">
        <f t="shared" si="620"/>
        <v>0</v>
      </c>
      <c r="AA2169" s="321">
        <v>0</v>
      </c>
      <c r="AB2169" s="104">
        <f t="shared" si="621"/>
        <v>0</v>
      </c>
      <c r="AC2169" s="103">
        <f t="shared" si="628"/>
        <v>0</v>
      </c>
      <c r="AD2169" s="104">
        <f t="shared" si="610"/>
        <v>0</v>
      </c>
    </row>
    <row r="2170" spans="1:30" x14ac:dyDescent="0.2">
      <c r="A2170" s="101">
        <v>40884</v>
      </c>
      <c r="B2170" s="322" t="s">
        <v>152</v>
      </c>
      <c r="C2170" s="321">
        <v>0.69199999999999995</v>
      </c>
      <c r="D2170" s="104">
        <f t="shared" si="626"/>
        <v>2.1236700209605002</v>
      </c>
      <c r="E2170" s="321">
        <v>0</v>
      </c>
      <c r="F2170" s="104">
        <f t="shared" si="627"/>
        <v>0</v>
      </c>
      <c r="G2170" s="321">
        <v>0</v>
      </c>
      <c r="H2170" s="104">
        <f t="shared" si="611"/>
        <v>0</v>
      </c>
      <c r="I2170" s="321">
        <v>0</v>
      </c>
      <c r="J2170" s="104">
        <f t="shared" si="612"/>
        <v>0</v>
      </c>
      <c r="K2170" s="321">
        <v>0</v>
      </c>
      <c r="L2170" s="104">
        <f t="shared" si="613"/>
        <v>0</v>
      </c>
      <c r="M2170" s="321">
        <v>0.38200000000000001</v>
      </c>
      <c r="N2170" s="104">
        <f t="shared" si="614"/>
        <v>1.1723149537672126</v>
      </c>
      <c r="O2170" s="321">
        <v>0</v>
      </c>
      <c r="P2170" s="104">
        <f t="shared" si="615"/>
        <v>0</v>
      </c>
      <c r="Q2170" s="321">
        <v>0.42199999999999999</v>
      </c>
      <c r="R2170" s="104">
        <f t="shared" si="616"/>
        <v>1.2950704463082821</v>
      </c>
      <c r="S2170" s="321">
        <v>0</v>
      </c>
      <c r="T2170" s="104">
        <f t="shared" si="617"/>
        <v>0</v>
      </c>
      <c r="U2170" s="321">
        <v>0</v>
      </c>
      <c r="V2170" s="104">
        <f t="shared" si="618"/>
        <v>0</v>
      </c>
      <c r="W2170" s="321">
        <v>0</v>
      </c>
      <c r="X2170" s="104">
        <f t="shared" si="619"/>
        <v>0</v>
      </c>
      <c r="Y2170" s="321">
        <v>0</v>
      </c>
      <c r="Z2170" s="104">
        <f t="shared" si="620"/>
        <v>0</v>
      </c>
      <c r="AA2170" s="321">
        <v>0</v>
      </c>
      <c r="AB2170" s="104">
        <f t="shared" si="621"/>
        <v>0</v>
      </c>
      <c r="AC2170" s="103">
        <f t="shared" si="628"/>
        <v>1.4959999999999998</v>
      </c>
      <c r="AD2170" s="104">
        <f t="shared" si="610"/>
        <v>4.5910554210359944</v>
      </c>
    </row>
    <row r="2171" spans="1:30" x14ac:dyDescent="0.2">
      <c r="A2171" s="101">
        <v>40885</v>
      </c>
      <c r="B2171" s="322" t="s">
        <v>153</v>
      </c>
      <c r="C2171" s="321">
        <v>0</v>
      </c>
      <c r="D2171" s="104">
        <f t="shared" si="626"/>
        <v>0</v>
      </c>
      <c r="E2171" s="321">
        <v>0</v>
      </c>
      <c r="F2171" s="104">
        <f t="shared" si="627"/>
        <v>0</v>
      </c>
      <c r="G2171" s="321">
        <v>0</v>
      </c>
      <c r="H2171" s="104">
        <f t="shared" si="611"/>
        <v>0</v>
      </c>
      <c r="I2171" s="321">
        <v>0</v>
      </c>
      <c r="J2171" s="104">
        <f t="shared" si="612"/>
        <v>0</v>
      </c>
      <c r="K2171" s="321">
        <v>0</v>
      </c>
      <c r="L2171" s="104">
        <f t="shared" si="613"/>
        <v>0</v>
      </c>
      <c r="M2171" s="321">
        <v>0</v>
      </c>
      <c r="N2171" s="104">
        <f t="shared" si="614"/>
        <v>0</v>
      </c>
      <c r="O2171" s="321">
        <v>0</v>
      </c>
      <c r="P2171" s="104">
        <f t="shared" si="615"/>
        <v>0</v>
      </c>
      <c r="Q2171" s="321">
        <v>0</v>
      </c>
      <c r="R2171" s="104">
        <f t="shared" si="616"/>
        <v>0</v>
      </c>
      <c r="S2171" s="321">
        <v>0</v>
      </c>
      <c r="T2171" s="104">
        <f t="shared" si="617"/>
        <v>0</v>
      </c>
      <c r="U2171" s="321">
        <v>0</v>
      </c>
      <c r="V2171" s="104">
        <f t="shared" si="618"/>
        <v>0</v>
      </c>
      <c r="W2171" s="321">
        <v>0</v>
      </c>
      <c r="X2171" s="104">
        <f t="shared" si="619"/>
        <v>0</v>
      </c>
      <c r="Y2171" s="321">
        <v>0</v>
      </c>
      <c r="Z2171" s="104">
        <f t="shared" si="620"/>
        <v>0</v>
      </c>
      <c r="AA2171" s="321">
        <v>0</v>
      </c>
      <c r="AB2171" s="104">
        <f t="shared" si="621"/>
        <v>0</v>
      </c>
      <c r="AC2171" s="103">
        <f t="shared" si="628"/>
        <v>0</v>
      </c>
      <c r="AD2171" s="104">
        <f t="shared" si="610"/>
        <v>0</v>
      </c>
    </row>
    <row r="2172" spans="1:30" x14ac:dyDescent="0.2">
      <c r="A2172" s="101">
        <v>40886</v>
      </c>
      <c r="B2172" s="322" t="s">
        <v>154</v>
      </c>
      <c r="C2172" s="321">
        <v>0</v>
      </c>
      <c r="D2172" s="104">
        <f t="shared" si="626"/>
        <v>0</v>
      </c>
      <c r="E2172" s="321">
        <v>0</v>
      </c>
      <c r="F2172" s="104">
        <f t="shared" si="627"/>
        <v>0</v>
      </c>
      <c r="G2172" s="321">
        <v>0</v>
      </c>
      <c r="H2172" s="104">
        <f t="shared" si="611"/>
        <v>0</v>
      </c>
      <c r="I2172" s="321">
        <v>0</v>
      </c>
      <c r="J2172" s="104">
        <f t="shared" si="612"/>
        <v>0</v>
      </c>
      <c r="K2172" s="321">
        <v>0</v>
      </c>
      <c r="L2172" s="104">
        <f t="shared" si="613"/>
        <v>0</v>
      </c>
      <c r="M2172" s="321">
        <v>0</v>
      </c>
      <c r="N2172" s="104">
        <f t="shared" si="614"/>
        <v>0</v>
      </c>
      <c r="O2172" s="321">
        <v>0</v>
      </c>
      <c r="P2172" s="104">
        <f t="shared" si="615"/>
        <v>0</v>
      </c>
      <c r="Q2172" s="321">
        <v>0</v>
      </c>
      <c r="R2172" s="104">
        <f t="shared" si="616"/>
        <v>0</v>
      </c>
      <c r="S2172" s="321">
        <v>0</v>
      </c>
      <c r="T2172" s="104">
        <f t="shared" si="617"/>
        <v>0</v>
      </c>
      <c r="U2172" s="321">
        <v>0</v>
      </c>
      <c r="V2172" s="104">
        <f t="shared" si="618"/>
        <v>0</v>
      </c>
      <c r="W2172" s="321">
        <v>0</v>
      </c>
      <c r="X2172" s="104">
        <f t="shared" si="619"/>
        <v>0</v>
      </c>
      <c r="Y2172" s="321">
        <v>0</v>
      </c>
      <c r="Z2172" s="104">
        <f t="shared" si="620"/>
        <v>0</v>
      </c>
      <c r="AA2172" s="321">
        <v>0</v>
      </c>
      <c r="AB2172" s="104">
        <f t="shared" si="621"/>
        <v>0</v>
      </c>
      <c r="AC2172" s="103">
        <f t="shared" si="628"/>
        <v>0</v>
      </c>
      <c r="AD2172" s="104">
        <f t="shared" si="610"/>
        <v>0</v>
      </c>
    </row>
    <row r="2173" spans="1:30" x14ac:dyDescent="0.2">
      <c r="A2173" s="101">
        <v>40887</v>
      </c>
      <c r="B2173" s="322" t="s">
        <v>155</v>
      </c>
      <c r="C2173" s="321">
        <v>0</v>
      </c>
      <c r="D2173" s="104">
        <f t="shared" si="626"/>
        <v>0</v>
      </c>
      <c r="E2173" s="321">
        <v>0</v>
      </c>
      <c r="F2173" s="104">
        <f t="shared" si="627"/>
        <v>0</v>
      </c>
      <c r="G2173" s="321">
        <v>0</v>
      </c>
      <c r="H2173" s="104">
        <f t="shared" si="611"/>
        <v>0</v>
      </c>
      <c r="I2173" s="321">
        <v>0</v>
      </c>
      <c r="J2173" s="104">
        <f t="shared" si="612"/>
        <v>0</v>
      </c>
      <c r="K2173" s="321">
        <v>0</v>
      </c>
      <c r="L2173" s="104">
        <f t="shared" si="613"/>
        <v>0</v>
      </c>
      <c r="M2173" s="321">
        <v>0</v>
      </c>
      <c r="N2173" s="104">
        <f t="shared" si="614"/>
        <v>0</v>
      </c>
      <c r="O2173" s="321">
        <v>0</v>
      </c>
      <c r="P2173" s="104">
        <f t="shared" si="615"/>
        <v>0</v>
      </c>
      <c r="Q2173" s="321">
        <v>0</v>
      </c>
      <c r="R2173" s="104">
        <f t="shared" si="616"/>
        <v>0</v>
      </c>
      <c r="S2173" s="321">
        <v>0</v>
      </c>
      <c r="T2173" s="104">
        <f t="shared" si="617"/>
        <v>0</v>
      </c>
      <c r="U2173" s="321">
        <v>0</v>
      </c>
      <c r="V2173" s="104">
        <f t="shared" si="618"/>
        <v>0</v>
      </c>
      <c r="W2173" s="321">
        <v>0</v>
      </c>
      <c r="X2173" s="104">
        <f t="shared" si="619"/>
        <v>0</v>
      </c>
      <c r="Y2173" s="321">
        <v>0</v>
      </c>
      <c r="Z2173" s="104">
        <f t="shared" si="620"/>
        <v>0</v>
      </c>
      <c r="AA2173" s="321">
        <v>0</v>
      </c>
      <c r="AB2173" s="104">
        <f t="shared" si="621"/>
        <v>0</v>
      </c>
      <c r="AC2173" s="103">
        <f t="shared" si="628"/>
        <v>0</v>
      </c>
      <c r="AD2173" s="104">
        <f t="shared" si="610"/>
        <v>0</v>
      </c>
    </row>
    <row r="2174" spans="1:30" x14ac:dyDescent="0.2">
      <c r="A2174" s="101">
        <v>40888</v>
      </c>
      <c r="B2174" s="322" t="s">
        <v>156</v>
      </c>
      <c r="C2174" s="321">
        <v>0</v>
      </c>
      <c r="D2174" s="104">
        <f t="shared" si="626"/>
        <v>0</v>
      </c>
      <c r="E2174" s="321">
        <v>0</v>
      </c>
      <c r="F2174" s="104">
        <f t="shared" si="627"/>
        <v>0</v>
      </c>
      <c r="G2174" s="321">
        <v>0</v>
      </c>
      <c r="H2174" s="104">
        <f t="shared" si="611"/>
        <v>0</v>
      </c>
      <c r="I2174" s="321">
        <v>0</v>
      </c>
      <c r="J2174" s="104">
        <f t="shared" si="612"/>
        <v>0</v>
      </c>
      <c r="K2174" s="321">
        <v>0</v>
      </c>
      <c r="L2174" s="104">
        <f t="shared" si="613"/>
        <v>0</v>
      </c>
      <c r="M2174" s="321">
        <v>0</v>
      </c>
      <c r="N2174" s="104">
        <f t="shared" si="614"/>
        <v>0</v>
      </c>
      <c r="O2174" s="321">
        <v>0</v>
      </c>
      <c r="P2174" s="104">
        <f t="shared" si="615"/>
        <v>0</v>
      </c>
      <c r="Q2174" s="321">
        <v>0</v>
      </c>
      <c r="R2174" s="104">
        <f t="shared" si="616"/>
        <v>0</v>
      </c>
      <c r="S2174" s="321">
        <v>0</v>
      </c>
      <c r="T2174" s="104">
        <f t="shared" si="617"/>
        <v>0</v>
      </c>
      <c r="U2174" s="321">
        <v>0</v>
      </c>
      <c r="V2174" s="104">
        <f t="shared" si="618"/>
        <v>0</v>
      </c>
      <c r="W2174" s="321">
        <v>0</v>
      </c>
      <c r="X2174" s="104">
        <f t="shared" si="619"/>
        <v>0</v>
      </c>
      <c r="Y2174" s="321">
        <v>0</v>
      </c>
      <c r="Z2174" s="104">
        <f t="shared" si="620"/>
        <v>0</v>
      </c>
      <c r="AA2174" s="321">
        <v>0</v>
      </c>
      <c r="AB2174" s="104">
        <f t="shared" si="621"/>
        <v>0</v>
      </c>
      <c r="AC2174" s="103">
        <f t="shared" si="628"/>
        <v>0</v>
      </c>
      <c r="AD2174" s="104">
        <f t="shared" si="610"/>
        <v>0</v>
      </c>
    </row>
    <row r="2175" spans="1:30" x14ac:dyDescent="0.2">
      <c r="A2175" s="101">
        <v>40889</v>
      </c>
      <c r="B2175" s="322" t="s">
        <v>157</v>
      </c>
      <c r="C2175" s="321">
        <v>0</v>
      </c>
      <c r="D2175" s="104">
        <f t="shared" si="626"/>
        <v>0</v>
      </c>
      <c r="E2175" s="321">
        <v>0</v>
      </c>
      <c r="F2175" s="104">
        <f t="shared" si="627"/>
        <v>0</v>
      </c>
      <c r="G2175" s="321">
        <v>0</v>
      </c>
      <c r="H2175" s="104">
        <f t="shared" si="611"/>
        <v>0</v>
      </c>
      <c r="I2175" s="321">
        <v>0</v>
      </c>
      <c r="J2175" s="104">
        <f t="shared" si="612"/>
        <v>0</v>
      </c>
      <c r="K2175" s="321">
        <v>0</v>
      </c>
      <c r="L2175" s="104">
        <f t="shared" si="613"/>
        <v>0</v>
      </c>
      <c r="M2175" s="321">
        <v>0</v>
      </c>
      <c r="N2175" s="104">
        <f t="shared" si="614"/>
        <v>0</v>
      </c>
      <c r="O2175" s="321">
        <v>0</v>
      </c>
      <c r="P2175" s="104">
        <f t="shared" si="615"/>
        <v>0</v>
      </c>
      <c r="Q2175" s="321">
        <v>0</v>
      </c>
      <c r="R2175" s="104">
        <f t="shared" si="616"/>
        <v>0</v>
      </c>
      <c r="S2175" s="321">
        <v>0</v>
      </c>
      <c r="T2175" s="104">
        <f t="shared" si="617"/>
        <v>0</v>
      </c>
      <c r="U2175" s="321">
        <v>0</v>
      </c>
      <c r="V2175" s="104">
        <f t="shared" si="618"/>
        <v>0</v>
      </c>
      <c r="W2175" s="321">
        <v>0</v>
      </c>
      <c r="X2175" s="104">
        <f t="shared" si="619"/>
        <v>0</v>
      </c>
      <c r="Y2175" s="321">
        <v>0</v>
      </c>
      <c r="Z2175" s="104">
        <f t="shared" si="620"/>
        <v>0</v>
      </c>
      <c r="AA2175" s="321">
        <v>0</v>
      </c>
      <c r="AB2175" s="104">
        <f t="shared" si="621"/>
        <v>0</v>
      </c>
      <c r="AC2175" s="103">
        <f t="shared" si="628"/>
        <v>0</v>
      </c>
      <c r="AD2175" s="104">
        <f t="shared" si="610"/>
        <v>0</v>
      </c>
    </row>
    <row r="2176" spans="1:30" x14ac:dyDescent="0.2">
      <c r="A2176" s="101">
        <v>40890</v>
      </c>
      <c r="B2176" s="322" t="s">
        <v>158</v>
      </c>
      <c r="C2176" s="321">
        <v>0</v>
      </c>
      <c r="D2176" s="104">
        <f t="shared" si="626"/>
        <v>0</v>
      </c>
      <c r="E2176" s="321">
        <v>0</v>
      </c>
      <c r="F2176" s="104">
        <f t="shared" si="627"/>
        <v>0</v>
      </c>
      <c r="G2176" s="321">
        <v>0</v>
      </c>
      <c r="H2176" s="104">
        <f t="shared" si="611"/>
        <v>0</v>
      </c>
      <c r="I2176" s="321">
        <v>0</v>
      </c>
      <c r="J2176" s="104">
        <f t="shared" si="612"/>
        <v>0</v>
      </c>
      <c r="K2176" s="321">
        <v>0</v>
      </c>
      <c r="L2176" s="104">
        <f t="shared" si="613"/>
        <v>0</v>
      </c>
      <c r="M2176" s="321">
        <v>0</v>
      </c>
      <c r="N2176" s="104">
        <f t="shared" si="614"/>
        <v>0</v>
      </c>
      <c r="O2176" s="321">
        <v>0</v>
      </c>
      <c r="P2176" s="104">
        <f t="shared" si="615"/>
        <v>0</v>
      </c>
      <c r="Q2176" s="321">
        <v>0</v>
      </c>
      <c r="R2176" s="104">
        <f t="shared" si="616"/>
        <v>0</v>
      </c>
      <c r="S2176" s="321">
        <v>0</v>
      </c>
      <c r="T2176" s="104">
        <f t="shared" si="617"/>
        <v>0</v>
      </c>
      <c r="U2176" s="321">
        <v>0</v>
      </c>
      <c r="V2176" s="104">
        <f t="shared" si="618"/>
        <v>0</v>
      </c>
      <c r="W2176" s="321">
        <v>0</v>
      </c>
      <c r="X2176" s="104">
        <f t="shared" si="619"/>
        <v>0</v>
      </c>
      <c r="Y2176" s="321">
        <v>0</v>
      </c>
      <c r="Z2176" s="104">
        <f t="shared" si="620"/>
        <v>0</v>
      </c>
      <c r="AA2176" s="321">
        <v>0</v>
      </c>
      <c r="AB2176" s="104">
        <f t="shared" si="621"/>
        <v>0</v>
      </c>
      <c r="AC2176" s="103">
        <f t="shared" si="628"/>
        <v>0</v>
      </c>
      <c r="AD2176" s="104">
        <f t="shared" ref="AD2176:AD2239" si="629">AC2176*1000000/325851</f>
        <v>0</v>
      </c>
    </row>
    <row r="2177" spans="1:30" x14ac:dyDescent="0.2">
      <c r="A2177" s="101">
        <v>40891</v>
      </c>
      <c r="B2177" s="322" t="s">
        <v>159</v>
      </c>
      <c r="C2177" s="321">
        <v>0</v>
      </c>
      <c r="D2177" s="104">
        <f t="shared" si="626"/>
        <v>0</v>
      </c>
      <c r="E2177" s="321">
        <v>0</v>
      </c>
      <c r="F2177" s="104">
        <f t="shared" si="627"/>
        <v>0</v>
      </c>
      <c r="G2177" s="321">
        <v>0</v>
      </c>
      <c r="H2177" s="104">
        <f t="shared" si="611"/>
        <v>0</v>
      </c>
      <c r="I2177" s="321">
        <v>0</v>
      </c>
      <c r="J2177" s="104">
        <f t="shared" si="612"/>
        <v>0</v>
      </c>
      <c r="K2177" s="321">
        <v>0</v>
      </c>
      <c r="L2177" s="104">
        <f t="shared" si="613"/>
        <v>0</v>
      </c>
      <c r="M2177" s="321">
        <v>0</v>
      </c>
      <c r="N2177" s="104">
        <f t="shared" si="614"/>
        <v>0</v>
      </c>
      <c r="O2177" s="321">
        <v>0</v>
      </c>
      <c r="P2177" s="104">
        <f t="shared" si="615"/>
        <v>0</v>
      </c>
      <c r="Q2177" s="321">
        <v>0</v>
      </c>
      <c r="R2177" s="104">
        <f t="shared" si="616"/>
        <v>0</v>
      </c>
      <c r="S2177" s="321">
        <v>0</v>
      </c>
      <c r="T2177" s="104">
        <f t="shared" si="617"/>
        <v>0</v>
      </c>
      <c r="U2177" s="321">
        <v>0</v>
      </c>
      <c r="V2177" s="104">
        <f t="shared" si="618"/>
        <v>0</v>
      </c>
      <c r="W2177" s="321">
        <v>0</v>
      </c>
      <c r="X2177" s="104">
        <f t="shared" si="619"/>
        <v>0</v>
      </c>
      <c r="Y2177" s="321">
        <v>0</v>
      </c>
      <c r="Z2177" s="104">
        <f t="shared" si="620"/>
        <v>0</v>
      </c>
      <c r="AA2177" s="321">
        <v>0</v>
      </c>
      <c r="AB2177" s="104">
        <f t="shared" si="621"/>
        <v>0</v>
      </c>
      <c r="AC2177" s="103">
        <f t="shared" si="628"/>
        <v>0</v>
      </c>
      <c r="AD2177" s="104">
        <f t="shared" si="629"/>
        <v>0</v>
      </c>
    </row>
    <row r="2178" spans="1:30" x14ac:dyDescent="0.2">
      <c r="A2178" s="101">
        <v>40892</v>
      </c>
      <c r="B2178" s="322" t="s">
        <v>160</v>
      </c>
      <c r="C2178" s="321">
        <v>0</v>
      </c>
      <c r="D2178" s="104">
        <f t="shared" si="626"/>
        <v>0</v>
      </c>
      <c r="E2178" s="321">
        <v>0</v>
      </c>
      <c r="F2178" s="104">
        <f t="shared" si="627"/>
        <v>0</v>
      </c>
      <c r="G2178" s="321">
        <v>0</v>
      </c>
      <c r="H2178" s="104">
        <f t="shared" si="611"/>
        <v>0</v>
      </c>
      <c r="I2178" s="321">
        <v>0</v>
      </c>
      <c r="J2178" s="104">
        <f t="shared" si="612"/>
        <v>0</v>
      </c>
      <c r="K2178" s="321">
        <v>0</v>
      </c>
      <c r="L2178" s="104">
        <f t="shared" si="613"/>
        <v>0</v>
      </c>
      <c r="M2178" s="321">
        <v>0</v>
      </c>
      <c r="N2178" s="104">
        <f t="shared" si="614"/>
        <v>0</v>
      </c>
      <c r="O2178" s="321">
        <v>0</v>
      </c>
      <c r="P2178" s="104">
        <f t="shared" si="615"/>
        <v>0</v>
      </c>
      <c r="Q2178" s="321">
        <v>0</v>
      </c>
      <c r="R2178" s="104">
        <f t="shared" si="616"/>
        <v>0</v>
      </c>
      <c r="S2178" s="321">
        <v>0</v>
      </c>
      <c r="T2178" s="104">
        <f t="shared" si="617"/>
        <v>0</v>
      </c>
      <c r="U2178" s="321">
        <v>0</v>
      </c>
      <c r="V2178" s="104">
        <f t="shared" si="618"/>
        <v>0</v>
      </c>
      <c r="W2178" s="321">
        <v>0</v>
      </c>
      <c r="X2178" s="104">
        <f t="shared" si="619"/>
        <v>0</v>
      </c>
      <c r="Y2178" s="321">
        <v>0</v>
      </c>
      <c r="Z2178" s="104">
        <f t="shared" si="620"/>
        <v>0</v>
      </c>
      <c r="AA2178" s="321">
        <v>0</v>
      </c>
      <c r="AB2178" s="104">
        <f t="shared" si="621"/>
        <v>0</v>
      </c>
      <c r="AC2178" s="103">
        <f t="shared" si="628"/>
        <v>0</v>
      </c>
      <c r="AD2178" s="104">
        <f t="shared" si="629"/>
        <v>0</v>
      </c>
    </row>
    <row r="2179" spans="1:30" x14ac:dyDescent="0.2">
      <c r="A2179" s="101">
        <v>40893</v>
      </c>
      <c r="B2179" s="322" t="s">
        <v>161</v>
      </c>
      <c r="C2179" s="321">
        <v>0</v>
      </c>
      <c r="D2179" s="104">
        <f t="shared" si="626"/>
        <v>0</v>
      </c>
      <c r="E2179" s="321">
        <v>0</v>
      </c>
      <c r="F2179" s="104">
        <f t="shared" si="627"/>
        <v>0</v>
      </c>
      <c r="G2179" s="321">
        <v>0</v>
      </c>
      <c r="H2179" s="104">
        <f t="shared" si="611"/>
        <v>0</v>
      </c>
      <c r="I2179" s="321">
        <v>0</v>
      </c>
      <c r="J2179" s="104">
        <f t="shared" si="612"/>
        <v>0</v>
      </c>
      <c r="K2179" s="321">
        <v>0</v>
      </c>
      <c r="L2179" s="104">
        <f t="shared" si="613"/>
        <v>0</v>
      </c>
      <c r="M2179" s="321">
        <v>0</v>
      </c>
      <c r="N2179" s="104">
        <f t="shared" si="614"/>
        <v>0</v>
      </c>
      <c r="O2179" s="321">
        <v>0</v>
      </c>
      <c r="P2179" s="104">
        <f t="shared" si="615"/>
        <v>0</v>
      </c>
      <c r="Q2179" s="321">
        <v>0</v>
      </c>
      <c r="R2179" s="104">
        <f t="shared" si="616"/>
        <v>0</v>
      </c>
      <c r="S2179" s="321">
        <v>0</v>
      </c>
      <c r="T2179" s="104">
        <f t="shared" si="617"/>
        <v>0</v>
      </c>
      <c r="U2179" s="321">
        <v>0</v>
      </c>
      <c r="V2179" s="104">
        <f t="shared" si="618"/>
        <v>0</v>
      </c>
      <c r="W2179" s="321">
        <v>0</v>
      </c>
      <c r="X2179" s="104">
        <f t="shared" si="619"/>
        <v>0</v>
      </c>
      <c r="Y2179" s="321">
        <v>0</v>
      </c>
      <c r="Z2179" s="104">
        <f t="shared" si="620"/>
        <v>0</v>
      </c>
      <c r="AA2179" s="321">
        <v>0</v>
      </c>
      <c r="AB2179" s="104">
        <f t="shared" si="621"/>
        <v>0</v>
      </c>
      <c r="AC2179" s="103">
        <f t="shared" si="628"/>
        <v>0</v>
      </c>
      <c r="AD2179" s="104">
        <f t="shared" si="629"/>
        <v>0</v>
      </c>
    </row>
    <row r="2180" spans="1:30" x14ac:dyDescent="0.2">
      <c r="A2180" s="101">
        <v>40894</v>
      </c>
      <c r="B2180" s="322" t="s">
        <v>162</v>
      </c>
      <c r="C2180" s="321">
        <v>0</v>
      </c>
      <c r="D2180" s="104">
        <f t="shared" si="626"/>
        <v>0</v>
      </c>
      <c r="E2180" s="321">
        <v>0</v>
      </c>
      <c r="F2180" s="104">
        <f t="shared" si="627"/>
        <v>0</v>
      </c>
      <c r="G2180" s="321">
        <v>0</v>
      </c>
      <c r="H2180" s="104">
        <f t="shared" si="611"/>
        <v>0</v>
      </c>
      <c r="I2180" s="321">
        <v>0</v>
      </c>
      <c r="J2180" s="104">
        <f t="shared" si="612"/>
        <v>0</v>
      </c>
      <c r="K2180" s="321">
        <v>0</v>
      </c>
      <c r="L2180" s="104">
        <f t="shared" si="613"/>
        <v>0</v>
      </c>
      <c r="M2180" s="321">
        <v>0</v>
      </c>
      <c r="N2180" s="104">
        <f t="shared" si="614"/>
        <v>0</v>
      </c>
      <c r="O2180" s="321">
        <v>0</v>
      </c>
      <c r="P2180" s="104">
        <f t="shared" si="615"/>
        <v>0</v>
      </c>
      <c r="Q2180" s="321">
        <v>0</v>
      </c>
      <c r="R2180" s="104">
        <f t="shared" si="616"/>
        <v>0</v>
      </c>
      <c r="S2180" s="321">
        <v>0</v>
      </c>
      <c r="T2180" s="104">
        <f t="shared" si="617"/>
        <v>0</v>
      </c>
      <c r="U2180" s="321">
        <v>0</v>
      </c>
      <c r="V2180" s="104">
        <f t="shared" si="618"/>
        <v>0</v>
      </c>
      <c r="W2180" s="321">
        <v>0</v>
      </c>
      <c r="X2180" s="104">
        <f t="shared" si="619"/>
        <v>0</v>
      </c>
      <c r="Y2180" s="321">
        <v>0</v>
      </c>
      <c r="Z2180" s="104">
        <f t="shared" si="620"/>
        <v>0</v>
      </c>
      <c r="AA2180" s="321">
        <v>0</v>
      </c>
      <c r="AB2180" s="104">
        <f t="shared" si="621"/>
        <v>0</v>
      </c>
      <c r="AC2180" s="103">
        <f t="shared" si="628"/>
        <v>0</v>
      </c>
      <c r="AD2180" s="104">
        <f t="shared" si="629"/>
        <v>0</v>
      </c>
    </row>
    <row r="2181" spans="1:30" x14ac:dyDescent="0.2">
      <c r="A2181" s="101">
        <v>40895</v>
      </c>
      <c r="B2181" s="322" t="s">
        <v>163</v>
      </c>
      <c r="C2181" s="321">
        <v>0</v>
      </c>
      <c r="D2181" s="104">
        <f t="shared" si="626"/>
        <v>0</v>
      </c>
      <c r="E2181" s="321">
        <v>0</v>
      </c>
      <c r="F2181" s="104">
        <f t="shared" si="627"/>
        <v>0</v>
      </c>
      <c r="G2181" s="321">
        <v>0</v>
      </c>
      <c r="H2181" s="104">
        <f t="shared" si="611"/>
        <v>0</v>
      </c>
      <c r="I2181" s="321">
        <v>0</v>
      </c>
      <c r="J2181" s="104">
        <f t="shared" si="612"/>
        <v>0</v>
      </c>
      <c r="K2181" s="321">
        <v>0</v>
      </c>
      <c r="L2181" s="104">
        <f t="shared" si="613"/>
        <v>0</v>
      </c>
      <c r="M2181" s="321">
        <v>0</v>
      </c>
      <c r="N2181" s="104">
        <f t="shared" si="614"/>
        <v>0</v>
      </c>
      <c r="O2181" s="321">
        <v>0</v>
      </c>
      <c r="P2181" s="104">
        <f t="shared" si="615"/>
        <v>0</v>
      </c>
      <c r="Q2181" s="321">
        <v>0</v>
      </c>
      <c r="R2181" s="104">
        <f t="shared" si="616"/>
        <v>0</v>
      </c>
      <c r="S2181" s="321">
        <v>0</v>
      </c>
      <c r="T2181" s="104">
        <f t="shared" si="617"/>
        <v>0</v>
      </c>
      <c r="U2181" s="321">
        <v>0</v>
      </c>
      <c r="V2181" s="104">
        <f t="shared" si="618"/>
        <v>0</v>
      </c>
      <c r="W2181" s="321">
        <v>0</v>
      </c>
      <c r="X2181" s="104">
        <f t="shared" si="619"/>
        <v>0</v>
      </c>
      <c r="Y2181" s="321">
        <v>0</v>
      </c>
      <c r="Z2181" s="104">
        <f t="shared" si="620"/>
        <v>0</v>
      </c>
      <c r="AA2181" s="321">
        <v>0</v>
      </c>
      <c r="AB2181" s="104">
        <f t="shared" si="621"/>
        <v>0</v>
      </c>
      <c r="AC2181" s="103">
        <f t="shared" si="628"/>
        <v>0</v>
      </c>
      <c r="AD2181" s="104">
        <f t="shared" si="629"/>
        <v>0</v>
      </c>
    </row>
    <row r="2182" spans="1:30" x14ac:dyDescent="0.2">
      <c r="A2182" s="101">
        <v>40896</v>
      </c>
      <c r="B2182" s="322" t="s">
        <v>164</v>
      </c>
      <c r="C2182" s="321">
        <v>0</v>
      </c>
      <c r="D2182" s="104">
        <f t="shared" si="626"/>
        <v>0</v>
      </c>
      <c r="E2182" s="321">
        <v>0</v>
      </c>
      <c r="F2182" s="104">
        <f t="shared" si="627"/>
        <v>0</v>
      </c>
      <c r="G2182" s="321">
        <v>0</v>
      </c>
      <c r="H2182" s="104">
        <f t="shared" ref="H2182:H2245" si="630">G2182*1000000/325851</f>
        <v>0</v>
      </c>
      <c r="I2182" s="321">
        <v>0</v>
      </c>
      <c r="J2182" s="104">
        <f t="shared" ref="J2182:J2245" si="631">I2182*1000000/325851</f>
        <v>0</v>
      </c>
      <c r="K2182" s="321">
        <v>0</v>
      </c>
      <c r="L2182" s="104">
        <f t="shared" ref="L2182:L2245" si="632">K2182*1000000/325851</f>
        <v>0</v>
      </c>
      <c r="M2182" s="321">
        <v>0</v>
      </c>
      <c r="N2182" s="104">
        <f t="shared" ref="N2182:N2245" si="633">M2182*1000000/325851</f>
        <v>0</v>
      </c>
      <c r="O2182" s="321">
        <v>0</v>
      </c>
      <c r="P2182" s="104">
        <f t="shared" ref="P2182:P2245" si="634">O2182*1000000/325851</f>
        <v>0</v>
      </c>
      <c r="Q2182" s="321">
        <v>0</v>
      </c>
      <c r="R2182" s="104">
        <f t="shared" ref="R2182:R2245" si="635">Q2182*1000000/325851</f>
        <v>0</v>
      </c>
      <c r="S2182" s="321">
        <v>0</v>
      </c>
      <c r="T2182" s="104">
        <f t="shared" ref="T2182:T2245" si="636">S2182*1000000/325851</f>
        <v>0</v>
      </c>
      <c r="U2182" s="321">
        <v>0</v>
      </c>
      <c r="V2182" s="104">
        <f t="shared" ref="V2182:V2245" si="637">U2182*1000000/325851</f>
        <v>0</v>
      </c>
      <c r="W2182" s="321">
        <v>0</v>
      </c>
      <c r="X2182" s="104">
        <f t="shared" ref="X2182:X2245" si="638">W2182*1000000/325851</f>
        <v>0</v>
      </c>
      <c r="Y2182" s="321">
        <v>0</v>
      </c>
      <c r="Z2182" s="104">
        <f t="shared" ref="Z2182:Z2245" si="639">Y2182*1000000/325851</f>
        <v>0</v>
      </c>
      <c r="AA2182" s="321">
        <v>0</v>
      </c>
      <c r="AB2182" s="104">
        <f t="shared" ref="AB2182:AB2245" si="640">AA2182*1000000/325851</f>
        <v>0</v>
      </c>
      <c r="AC2182" s="103">
        <f t="shared" si="628"/>
        <v>0</v>
      </c>
      <c r="AD2182" s="104">
        <f t="shared" si="629"/>
        <v>0</v>
      </c>
    </row>
    <row r="2183" spans="1:30" x14ac:dyDescent="0.2">
      <c r="A2183" s="101">
        <v>40897</v>
      </c>
      <c r="B2183" s="322" t="s">
        <v>165</v>
      </c>
      <c r="C2183" s="321">
        <v>0</v>
      </c>
      <c r="D2183" s="104">
        <f t="shared" si="626"/>
        <v>0</v>
      </c>
      <c r="E2183" s="321">
        <v>0</v>
      </c>
      <c r="F2183" s="104">
        <f t="shared" si="627"/>
        <v>0</v>
      </c>
      <c r="G2183" s="321">
        <v>0</v>
      </c>
      <c r="H2183" s="104">
        <f t="shared" si="630"/>
        <v>0</v>
      </c>
      <c r="I2183" s="321">
        <v>0</v>
      </c>
      <c r="J2183" s="104">
        <f t="shared" si="631"/>
        <v>0</v>
      </c>
      <c r="K2183" s="321">
        <v>0</v>
      </c>
      <c r="L2183" s="104">
        <f t="shared" si="632"/>
        <v>0</v>
      </c>
      <c r="M2183" s="321">
        <v>0</v>
      </c>
      <c r="N2183" s="104">
        <f t="shared" si="633"/>
        <v>0</v>
      </c>
      <c r="O2183" s="321">
        <v>0</v>
      </c>
      <c r="P2183" s="104">
        <f t="shared" si="634"/>
        <v>0</v>
      </c>
      <c r="Q2183" s="321">
        <v>0</v>
      </c>
      <c r="R2183" s="104">
        <f t="shared" si="635"/>
        <v>0</v>
      </c>
      <c r="S2183" s="321">
        <v>0</v>
      </c>
      <c r="T2183" s="104">
        <f t="shared" si="636"/>
        <v>0</v>
      </c>
      <c r="U2183" s="321">
        <v>0</v>
      </c>
      <c r="V2183" s="104">
        <f t="shared" si="637"/>
        <v>0</v>
      </c>
      <c r="W2183" s="321">
        <v>0</v>
      </c>
      <c r="X2183" s="104">
        <f t="shared" si="638"/>
        <v>0</v>
      </c>
      <c r="Y2183" s="321">
        <v>0</v>
      </c>
      <c r="Z2183" s="104">
        <f t="shared" si="639"/>
        <v>0</v>
      </c>
      <c r="AA2183" s="321">
        <v>0</v>
      </c>
      <c r="AB2183" s="104">
        <f t="shared" si="640"/>
        <v>0</v>
      </c>
      <c r="AC2183" s="103">
        <f t="shared" si="628"/>
        <v>0</v>
      </c>
      <c r="AD2183" s="104">
        <f t="shared" si="629"/>
        <v>0</v>
      </c>
    </row>
    <row r="2184" spans="1:30" x14ac:dyDescent="0.2">
      <c r="A2184" s="101">
        <v>40898</v>
      </c>
      <c r="B2184" s="322" t="s">
        <v>166</v>
      </c>
      <c r="C2184" s="321">
        <v>0</v>
      </c>
      <c r="D2184" s="104">
        <f t="shared" si="626"/>
        <v>0</v>
      </c>
      <c r="E2184" s="321">
        <v>0</v>
      </c>
      <c r="F2184" s="104">
        <f t="shared" si="627"/>
        <v>0</v>
      </c>
      <c r="G2184" s="321">
        <v>0</v>
      </c>
      <c r="H2184" s="104">
        <f t="shared" si="630"/>
        <v>0</v>
      </c>
      <c r="I2184" s="321">
        <v>0</v>
      </c>
      <c r="J2184" s="104">
        <f t="shared" si="631"/>
        <v>0</v>
      </c>
      <c r="K2184" s="321">
        <v>0</v>
      </c>
      <c r="L2184" s="104">
        <f t="shared" si="632"/>
        <v>0</v>
      </c>
      <c r="M2184" s="321">
        <v>0</v>
      </c>
      <c r="N2184" s="104">
        <f t="shared" si="633"/>
        <v>0</v>
      </c>
      <c r="O2184" s="321">
        <v>0</v>
      </c>
      <c r="P2184" s="104">
        <f t="shared" si="634"/>
        <v>0</v>
      </c>
      <c r="Q2184" s="321">
        <v>0</v>
      </c>
      <c r="R2184" s="104">
        <f t="shared" si="635"/>
        <v>0</v>
      </c>
      <c r="S2184" s="321">
        <v>0</v>
      </c>
      <c r="T2184" s="104">
        <f t="shared" si="636"/>
        <v>0</v>
      </c>
      <c r="U2184" s="321">
        <v>0</v>
      </c>
      <c r="V2184" s="104">
        <f t="shared" si="637"/>
        <v>0</v>
      </c>
      <c r="W2184" s="321">
        <v>0</v>
      </c>
      <c r="X2184" s="104">
        <f t="shared" si="638"/>
        <v>0</v>
      </c>
      <c r="Y2184" s="321">
        <v>0</v>
      </c>
      <c r="Z2184" s="104">
        <f t="shared" si="639"/>
        <v>0</v>
      </c>
      <c r="AA2184" s="321">
        <v>0</v>
      </c>
      <c r="AB2184" s="104">
        <f t="shared" si="640"/>
        <v>0</v>
      </c>
      <c r="AC2184" s="103">
        <f t="shared" si="628"/>
        <v>0</v>
      </c>
      <c r="AD2184" s="104">
        <f t="shared" si="629"/>
        <v>0</v>
      </c>
    </row>
    <row r="2185" spans="1:30" x14ac:dyDescent="0.2">
      <c r="A2185" s="101">
        <v>40899</v>
      </c>
      <c r="B2185" s="322" t="s">
        <v>167</v>
      </c>
      <c r="C2185" s="321">
        <v>0</v>
      </c>
      <c r="D2185" s="104">
        <f t="shared" si="626"/>
        <v>0</v>
      </c>
      <c r="E2185" s="321">
        <v>0</v>
      </c>
      <c r="F2185" s="104">
        <f t="shared" si="627"/>
        <v>0</v>
      </c>
      <c r="G2185" s="321">
        <v>0</v>
      </c>
      <c r="H2185" s="104">
        <f t="shared" si="630"/>
        <v>0</v>
      </c>
      <c r="I2185" s="321">
        <v>0</v>
      </c>
      <c r="J2185" s="104">
        <f t="shared" si="631"/>
        <v>0</v>
      </c>
      <c r="K2185" s="321">
        <v>0</v>
      </c>
      <c r="L2185" s="104">
        <f t="shared" si="632"/>
        <v>0</v>
      </c>
      <c r="M2185" s="321">
        <v>0</v>
      </c>
      <c r="N2185" s="104">
        <f t="shared" si="633"/>
        <v>0</v>
      </c>
      <c r="O2185" s="321">
        <v>0</v>
      </c>
      <c r="P2185" s="104">
        <f t="shared" si="634"/>
        <v>0</v>
      </c>
      <c r="Q2185" s="321">
        <v>0</v>
      </c>
      <c r="R2185" s="104">
        <f t="shared" si="635"/>
        <v>0</v>
      </c>
      <c r="S2185" s="321">
        <v>0</v>
      </c>
      <c r="T2185" s="104">
        <f t="shared" si="636"/>
        <v>0</v>
      </c>
      <c r="U2185" s="321">
        <v>0</v>
      </c>
      <c r="V2185" s="104">
        <f t="shared" si="637"/>
        <v>0</v>
      </c>
      <c r="W2185" s="321">
        <v>0</v>
      </c>
      <c r="X2185" s="104">
        <f t="shared" si="638"/>
        <v>0</v>
      </c>
      <c r="Y2185" s="321">
        <v>0</v>
      </c>
      <c r="Z2185" s="104">
        <f t="shared" si="639"/>
        <v>0</v>
      </c>
      <c r="AA2185" s="321">
        <v>0</v>
      </c>
      <c r="AB2185" s="104">
        <f t="shared" si="640"/>
        <v>0</v>
      </c>
      <c r="AC2185" s="103">
        <f t="shared" si="628"/>
        <v>0</v>
      </c>
      <c r="AD2185" s="104">
        <f t="shared" si="629"/>
        <v>0</v>
      </c>
    </row>
    <row r="2186" spans="1:30" x14ac:dyDescent="0.2">
      <c r="A2186" s="101">
        <v>40900</v>
      </c>
      <c r="B2186" s="322" t="s">
        <v>168</v>
      </c>
      <c r="C2186" s="321">
        <v>0</v>
      </c>
      <c r="D2186" s="104">
        <f t="shared" si="626"/>
        <v>0</v>
      </c>
      <c r="E2186" s="321">
        <v>0</v>
      </c>
      <c r="F2186" s="104">
        <f t="shared" si="627"/>
        <v>0</v>
      </c>
      <c r="G2186" s="321">
        <v>0</v>
      </c>
      <c r="H2186" s="104">
        <f t="shared" si="630"/>
        <v>0</v>
      </c>
      <c r="I2186" s="321">
        <v>0</v>
      </c>
      <c r="J2186" s="104">
        <f t="shared" si="631"/>
        <v>0</v>
      </c>
      <c r="K2186" s="321">
        <v>0</v>
      </c>
      <c r="L2186" s="104">
        <f t="shared" si="632"/>
        <v>0</v>
      </c>
      <c r="M2186" s="321">
        <v>0</v>
      </c>
      <c r="N2186" s="104">
        <f t="shared" si="633"/>
        <v>0</v>
      </c>
      <c r="O2186" s="321">
        <v>0</v>
      </c>
      <c r="P2186" s="104">
        <f t="shared" si="634"/>
        <v>0</v>
      </c>
      <c r="Q2186" s="321">
        <v>0</v>
      </c>
      <c r="R2186" s="104">
        <f t="shared" si="635"/>
        <v>0</v>
      </c>
      <c r="S2186" s="321">
        <v>0</v>
      </c>
      <c r="T2186" s="104">
        <f t="shared" si="636"/>
        <v>0</v>
      </c>
      <c r="U2186" s="321">
        <v>0</v>
      </c>
      <c r="V2186" s="104">
        <f t="shared" si="637"/>
        <v>0</v>
      </c>
      <c r="W2186" s="321">
        <v>0</v>
      </c>
      <c r="X2186" s="104">
        <f t="shared" si="638"/>
        <v>0</v>
      </c>
      <c r="Y2186" s="321">
        <v>0</v>
      </c>
      <c r="Z2186" s="104">
        <f t="shared" si="639"/>
        <v>0</v>
      </c>
      <c r="AA2186" s="321">
        <v>0</v>
      </c>
      <c r="AB2186" s="104">
        <f t="shared" si="640"/>
        <v>0</v>
      </c>
      <c r="AC2186" s="103">
        <f t="shared" si="628"/>
        <v>0</v>
      </c>
      <c r="AD2186" s="104">
        <f t="shared" si="629"/>
        <v>0</v>
      </c>
    </row>
    <row r="2187" spans="1:30" x14ac:dyDescent="0.2">
      <c r="A2187" s="101">
        <v>40901</v>
      </c>
      <c r="B2187" s="322" t="s">
        <v>169</v>
      </c>
      <c r="C2187" s="321">
        <v>0</v>
      </c>
      <c r="D2187" s="104">
        <f t="shared" si="626"/>
        <v>0</v>
      </c>
      <c r="E2187" s="321">
        <v>0</v>
      </c>
      <c r="F2187" s="104">
        <f t="shared" si="627"/>
        <v>0</v>
      </c>
      <c r="G2187" s="321">
        <v>0</v>
      </c>
      <c r="H2187" s="104">
        <f t="shared" si="630"/>
        <v>0</v>
      </c>
      <c r="I2187" s="321">
        <v>0</v>
      </c>
      <c r="J2187" s="104">
        <f t="shared" si="631"/>
        <v>0</v>
      </c>
      <c r="K2187" s="321">
        <v>0</v>
      </c>
      <c r="L2187" s="104">
        <f t="shared" si="632"/>
        <v>0</v>
      </c>
      <c r="M2187" s="321">
        <v>0</v>
      </c>
      <c r="N2187" s="104">
        <f t="shared" si="633"/>
        <v>0</v>
      </c>
      <c r="O2187" s="321">
        <v>0</v>
      </c>
      <c r="P2187" s="104">
        <f t="shared" si="634"/>
        <v>0</v>
      </c>
      <c r="Q2187" s="321">
        <v>0</v>
      </c>
      <c r="R2187" s="104">
        <f t="shared" si="635"/>
        <v>0</v>
      </c>
      <c r="S2187" s="321">
        <v>0</v>
      </c>
      <c r="T2187" s="104">
        <f t="shared" si="636"/>
        <v>0</v>
      </c>
      <c r="U2187" s="321">
        <v>0</v>
      </c>
      <c r="V2187" s="104">
        <f t="shared" si="637"/>
        <v>0</v>
      </c>
      <c r="W2187" s="321">
        <v>0</v>
      </c>
      <c r="X2187" s="104">
        <f t="shared" si="638"/>
        <v>0</v>
      </c>
      <c r="Y2187" s="321">
        <v>0</v>
      </c>
      <c r="Z2187" s="104">
        <f t="shared" si="639"/>
        <v>0</v>
      </c>
      <c r="AA2187" s="321">
        <v>0</v>
      </c>
      <c r="AB2187" s="104">
        <f t="shared" si="640"/>
        <v>0</v>
      </c>
      <c r="AC2187" s="103">
        <f t="shared" si="628"/>
        <v>0</v>
      </c>
      <c r="AD2187" s="104">
        <f t="shared" si="629"/>
        <v>0</v>
      </c>
    </row>
    <row r="2188" spans="1:30" x14ac:dyDescent="0.2">
      <c r="A2188" s="101">
        <v>40902</v>
      </c>
      <c r="B2188" s="322" t="s">
        <v>170</v>
      </c>
      <c r="C2188" s="321">
        <v>0</v>
      </c>
      <c r="D2188" s="104">
        <f t="shared" si="626"/>
        <v>0</v>
      </c>
      <c r="E2188" s="321">
        <v>0</v>
      </c>
      <c r="F2188" s="104">
        <f t="shared" si="627"/>
        <v>0</v>
      </c>
      <c r="G2188" s="321">
        <v>0</v>
      </c>
      <c r="H2188" s="104">
        <f t="shared" si="630"/>
        <v>0</v>
      </c>
      <c r="I2188" s="321">
        <v>0</v>
      </c>
      <c r="J2188" s="104">
        <f t="shared" si="631"/>
        <v>0</v>
      </c>
      <c r="K2188" s="321">
        <v>0</v>
      </c>
      <c r="L2188" s="104">
        <f t="shared" si="632"/>
        <v>0</v>
      </c>
      <c r="M2188" s="321">
        <v>0</v>
      </c>
      <c r="N2188" s="104">
        <f t="shared" si="633"/>
        <v>0</v>
      </c>
      <c r="O2188" s="321">
        <v>0</v>
      </c>
      <c r="P2188" s="104">
        <f t="shared" si="634"/>
        <v>0</v>
      </c>
      <c r="Q2188" s="321">
        <v>0</v>
      </c>
      <c r="R2188" s="104">
        <f t="shared" si="635"/>
        <v>0</v>
      </c>
      <c r="S2188" s="321">
        <v>0</v>
      </c>
      <c r="T2188" s="104">
        <f t="shared" si="636"/>
        <v>0</v>
      </c>
      <c r="U2188" s="321">
        <v>0</v>
      </c>
      <c r="V2188" s="104">
        <f t="shared" si="637"/>
        <v>0</v>
      </c>
      <c r="W2188" s="321">
        <v>0</v>
      </c>
      <c r="X2188" s="104">
        <f t="shared" si="638"/>
        <v>0</v>
      </c>
      <c r="Y2188" s="321">
        <v>0</v>
      </c>
      <c r="Z2188" s="104">
        <f t="shared" si="639"/>
        <v>0</v>
      </c>
      <c r="AA2188" s="321">
        <v>0</v>
      </c>
      <c r="AB2188" s="104">
        <f t="shared" si="640"/>
        <v>0</v>
      </c>
      <c r="AC2188" s="103">
        <f t="shared" si="628"/>
        <v>0</v>
      </c>
      <c r="AD2188" s="104">
        <f t="shared" si="629"/>
        <v>0</v>
      </c>
    </row>
    <row r="2189" spans="1:30" x14ac:dyDescent="0.2">
      <c r="A2189" s="101">
        <v>40903</v>
      </c>
      <c r="B2189" s="322" t="s">
        <v>171</v>
      </c>
      <c r="C2189" s="321">
        <v>0</v>
      </c>
      <c r="D2189" s="104">
        <f t="shared" si="626"/>
        <v>0</v>
      </c>
      <c r="E2189" s="321">
        <v>0</v>
      </c>
      <c r="F2189" s="104">
        <f t="shared" si="627"/>
        <v>0</v>
      </c>
      <c r="G2189" s="321">
        <v>0</v>
      </c>
      <c r="H2189" s="104">
        <f t="shared" si="630"/>
        <v>0</v>
      </c>
      <c r="I2189" s="321">
        <v>0</v>
      </c>
      <c r="J2189" s="104">
        <f t="shared" si="631"/>
        <v>0</v>
      </c>
      <c r="K2189" s="321">
        <v>0</v>
      </c>
      <c r="L2189" s="104">
        <f t="shared" si="632"/>
        <v>0</v>
      </c>
      <c r="M2189" s="321">
        <v>0</v>
      </c>
      <c r="N2189" s="104">
        <f t="shared" si="633"/>
        <v>0</v>
      </c>
      <c r="O2189" s="321">
        <v>0</v>
      </c>
      <c r="P2189" s="104">
        <f t="shared" si="634"/>
        <v>0</v>
      </c>
      <c r="Q2189" s="321">
        <v>0</v>
      </c>
      <c r="R2189" s="104">
        <f t="shared" si="635"/>
        <v>0</v>
      </c>
      <c r="S2189" s="321">
        <v>0</v>
      </c>
      <c r="T2189" s="104">
        <f t="shared" si="636"/>
        <v>0</v>
      </c>
      <c r="U2189" s="321">
        <v>0</v>
      </c>
      <c r="V2189" s="104">
        <f t="shared" si="637"/>
        <v>0</v>
      </c>
      <c r="W2189" s="321">
        <v>0</v>
      </c>
      <c r="X2189" s="104">
        <f t="shared" si="638"/>
        <v>0</v>
      </c>
      <c r="Y2189" s="321">
        <v>0</v>
      </c>
      <c r="Z2189" s="104">
        <f t="shared" si="639"/>
        <v>0</v>
      </c>
      <c r="AA2189" s="321">
        <v>0</v>
      </c>
      <c r="AB2189" s="104">
        <f t="shared" si="640"/>
        <v>0</v>
      </c>
      <c r="AC2189" s="103">
        <f t="shared" si="628"/>
        <v>0</v>
      </c>
      <c r="AD2189" s="104">
        <f t="shared" si="629"/>
        <v>0</v>
      </c>
    </row>
    <row r="2190" spans="1:30" x14ac:dyDescent="0.2">
      <c r="A2190" s="101">
        <v>40904</v>
      </c>
      <c r="B2190" s="322" t="s">
        <v>172</v>
      </c>
      <c r="C2190" s="321">
        <v>0</v>
      </c>
      <c r="D2190" s="104">
        <f t="shared" si="626"/>
        <v>0</v>
      </c>
      <c r="E2190" s="321">
        <v>0</v>
      </c>
      <c r="F2190" s="104">
        <f t="shared" si="627"/>
        <v>0</v>
      </c>
      <c r="G2190" s="321">
        <v>0</v>
      </c>
      <c r="H2190" s="104">
        <f t="shared" si="630"/>
        <v>0</v>
      </c>
      <c r="I2190" s="321">
        <v>0</v>
      </c>
      <c r="J2190" s="104">
        <f t="shared" si="631"/>
        <v>0</v>
      </c>
      <c r="K2190" s="321">
        <v>0</v>
      </c>
      <c r="L2190" s="104">
        <f t="shared" si="632"/>
        <v>0</v>
      </c>
      <c r="M2190" s="321">
        <v>0</v>
      </c>
      <c r="N2190" s="104">
        <f t="shared" si="633"/>
        <v>0</v>
      </c>
      <c r="O2190" s="321">
        <v>0</v>
      </c>
      <c r="P2190" s="104">
        <f t="shared" si="634"/>
        <v>0</v>
      </c>
      <c r="Q2190" s="321">
        <v>0</v>
      </c>
      <c r="R2190" s="104">
        <f t="shared" si="635"/>
        <v>0</v>
      </c>
      <c r="S2190" s="321">
        <v>0</v>
      </c>
      <c r="T2190" s="104">
        <f t="shared" si="636"/>
        <v>0</v>
      </c>
      <c r="U2190" s="321">
        <v>0</v>
      </c>
      <c r="V2190" s="104">
        <f t="shared" si="637"/>
        <v>0</v>
      </c>
      <c r="W2190" s="321">
        <v>0</v>
      </c>
      <c r="X2190" s="104">
        <f t="shared" si="638"/>
        <v>0</v>
      </c>
      <c r="Y2190" s="321">
        <v>0</v>
      </c>
      <c r="Z2190" s="104">
        <f t="shared" si="639"/>
        <v>0</v>
      </c>
      <c r="AA2190" s="321">
        <v>0</v>
      </c>
      <c r="AB2190" s="104">
        <f t="shared" si="640"/>
        <v>0</v>
      </c>
      <c r="AC2190" s="103">
        <f t="shared" si="628"/>
        <v>0</v>
      </c>
      <c r="AD2190" s="104">
        <f t="shared" si="629"/>
        <v>0</v>
      </c>
    </row>
    <row r="2191" spans="1:30" x14ac:dyDescent="0.2">
      <c r="A2191" s="101">
        <v>40905</v>
      </c>
      <c r="B2191" s="322" t="s">
        <v>173</v>
      </c>
      <c r="C2191" s="321">
        <v>0</v>
      </c>
      <c r="D2191" s="104">
        <f t="shared" si="626"/>
        <v>0</v>
      </c>
      <c r="E2191" s="321">
        <v>0</v>
      </c>
      <c r="F2191" s="104">
        <f t="shared" si="627"/>
        <v>0</v>
      </c>
      <c r="G2191" s="321">
        <v>0</v>
      </c>
      <c r="H2191" s="104">
        <f t="shared" si="630"/>
        <v>0</v>
      </c>
      <c r="I2191" s="321">
        <v>0</v>
      </c>
      <c r="J2191" s="104">
        <f t="shared" si="631"/>
        <v>0</v>
      </c>
      <c r="K2191" s="321">
        <v>0</v>
      </c>
      <c r="L2191" s="104">
        <f t="shared" si="632"/>
        <v>0</v>
      </c>
      <c r="M2191" s="321">
        <v>0</v>
      </c>
      <c r="N2191" s="104">
        <f t="shared" si="633"/>
        <v>0</v>
      </c>
      <c r="O2191" s="321">
        <v>0</v>
      </c>
      <c r="P2191" s="104">
        <f t="shared" si="634"/>
        <v>0</v>
      </c>
      <c r="Q2191" s="321">
        <v>0</v>
      </c>
      <c r="R2191" s="104">
        <f t="shared" si="635"/>
        <v>0</v>
      </c>
      <c r="S2191" s="321">
        <v>0</v>
      </c>
      <c r="T2191" s="104">
        <f t="shared" si="636"/>
        <v>0</v>
      </c>
      <c r="U2191" s="321">
        <v>0</v>
      </c>
      <c r="V2191" s="104">
        <f t="shared" si="637"/>
        <v>0</v>
      </c>
      <c r="W2191" s="321">
        <v>0</v>
      </c>
      <c r="X2191" s="104">
        <f t="shared" si="638"/>
        <v>0</v>
      </c>
      <c r="Y2191" s="321">
        <v>0</v>
      </c>
      <c r="Z2191" s="104">
        <f t="shared" si="639"/>
        <v>0</v>
      </c>
      <c r="AA2191" s="321">
        <v>0</v>
      </c>
      <c r="AB2191" s="104">
        <f t="shared" si="640"/>
        <v>0</v>
      </c>
      <c r="AC2191" s="103">
        <f t="shared" si="628"/>
        <v>0</v>
      </c>
      <c r="AD2191" s="104">
        <f t="shared" si="629"/>
        <v>0</v>
      </c>
    </row>
    <row r="2192" spans="1:30" x14ac:dyDescent="0.2">
      <c r="A2192" s="101">
        <v>40906</v>
      </c>
      <c r="B2192" s="322" t="s">
        <v>174</v>
      </c>
      <c r="C2192" s="321">
        <v>0</v>
      </c>
      <c r="D2192" s="104">
        <f t="shared" si="626"/>
        <v>0</v>
      </c>
      <c r="E2192" s="321">
        <v>0</v>
      </c>
      <c r="F2192" s="104">
        <f t="shared" si="627"/>
        <v>0</v>
      </c>
      <c r="G2192" s="321">
        <v>0</v>
      </c>
      <c r="H2192" s="104">
        <f t="shared" si="630"/>
        <v>0</v>
      </c>
      <c r="I2192" s="321">
        <v>0</v>
      </c>
      <c r="J2192" s="104">
        <f t="shared" si="631"/>
        <v>0</v>
      </c>
      <c r="K2192" s="321">
        <v>0</v>
      </c>
      <c r="L2192" s="104">
        <f t="shared" si="632"/>
        <v>0</v>
      </c>
      <c r="M2192" s="321">
        <v>0</v>
      </c>
      <c r="N2192" s="104">
        <f t="shared" si="633"/>
        <v>0</v>
      </c>
      <c r="O2192" s="321">
        <v>0</v>
      </c>
      <c r="P2192" s="104">
        <f t="shared" si="634"/>
        <v>0</v>
      </c>
      <c r="Q2192" s="321">
        <v>0</v>
      </c>
      <c r="R2192" s="104">
        <f t="shared" si="635"/>
        <v>0</v>
      </c>
      <c r="S2192" s="321">
        <v>0</v>
      </c>
      <c r="T2192" s="104">
        <f t="shared" si="636"/>
        <v>0</v>
      </c>
      <c r="U2192" s="321">
        <v>0</v>
      </c>
      <c r="V2192" s="104">
        <f t="shared" si="637"/>
        <v>0</v>
      </c>
      <c r="W2192" s="321">
        <v>0</v>
      </c>
      <c r="X2192" s="104">
        <f t="shared" si="638"/>
        <v>0</v>
      </c>
      <c r="Y2192" s="321">
        <v>0</v>
      </c>
      <c r="Z2192" s="104">
        <f t="shared" si="639"/>
        <v>0</v>
      </c>
      <c r="AA2192" s="321">
        <v>0</v>
      </c>
      <c r="AB2192" s="104">
        <f t="shared" si="640"/>
        <v>0</v>
      </c>
      <c r="AC2192" s="103">
        <f t="shared" si="628"/>
        <v>0</v>
      </c>
      <c r="AD2192" s="104">
        <f t="shared" si="629"/>
        <v>0</v>
      </c>
    </row>
    <row r="2193" spans="1:30" x14ac:dyDescent="0.2">
      <c r="A2193" s="101">
        <v>40907</v>
      </c>
      <c r="B2193" s="322" t="s">
        <v>175</v>
      </c>
      <c r="C2193" s="321">
        <v>0</v>
      </c>
      <c r="D2193" s="104">
        <f t="shared" si="626"/>
        <v>0</v>
      </c>
      <c r="E2193" s="321">
        <v>0</v>
      </c>
      <c r="F2193" s="104">
        <f t="shared" si="627"/>
        <v>0</v>
      </c>
      <c r="G2193" s="321">
        <v>0</v>
      </c>
      <c r="H2193" s="104">
        <f t="shared" si="630"/>
        <v>0</v>
      </c>
      <c r="I2193" s="321">
        <v>0</v>
      </c>
      <c r="J2193" s="104">
        <f t="shared" si="631"/>
        <v>0</v>
      </c>
      <c r="K2193" s="321">
        <v>0</v>
      </c>
      <c r="L2193" s="104">
        <f t="shared" si="632"/>
        <v>0</v>
      </c>
      <c r="M2193" s="321">
        <v>0</v>
      </c>
      <c r="N2193" s="104">
        <f t="shared" si="633"/>
        <v>0</v>
      </c>
      <c r="O2193" s="321">
        <v>0</v>
      </c>
      <c r="P2193" s="104">
        <f t="shared" si="634"/>
        <v>0</v>
      </c>
      <c r="Q2193" s="321">
        <v>0</v>
      </c>
      <c r="R2193" s="104">
        <f t="shared" si="635"/>
        <v>0</v>
      </c>
      <c r="S2193" s="321">
        <v>0</v>
      </c>
      <c r="T2193" s="104">
        <f t="shared" si="636"/>
        <v>0</v>
      </c>
      <c r="U2193" s="321">
        <v>0</v>
      </c>
      <c r="V2193" s="104">
        <f t="shared" si="637"/>
        <v>0</v>
      </c>
      <c r="W2193" s="321">
        <v>0</v>
      </c>
      <c r="X2193" s="104">
        <f t="shared" si="638"/>
        <v>0</v>
      </c>
      <c r="Y2193" s="321">
        <v>0</v>
      </c>
      <c r="Z2193" s="104">
        <f t="shared" si="639"/>
        <v>0</v>
      </c>
      <c r="AA2193" s="321">
        <v>0</v>
      </c>
      <c r="AB2193" s="104">
        <f t="shared" si="640"/>
        <v>0</v>
      </c>
      <c r="AC2193" s="103">
        <f t="shared" si="628"/>
        <v>0</v>
      </c>
      <c r="AD2193" s="104">
        <f t="shared" si="629"/>
        <v>0</v>
      </c>
    </row>
    <row r="2194" spans="1:30" x14ac:dyDescent="0.2">
      <c r="A2194" s="101">
        <v>40908</v>
      </c>
      <c r="B2194" s="322" t="s">
        <v>176</v>
      </c>
      <c r="C2194" s="321">
        <v>0</v>
      </c>
      <c r="D2194" s="104">
        <f t="shared" si="626"/>
        <v>0</v>
      </c>
      <c r="E2194" s="321">
        <v>0</v>
      </c>
      <c r="F2194" s="104">
        <f t="shared" si="627"/>
        <v>0</v>
      </c>
      <c r="G2194" s="321">
        <v>0</v>
      </c>
      <c r="H2194" s="104">
        <f t="shared" si="630"/>
        <v>0</v>
      </c>
      <c r="I2194" s="321">
        <v>0</v>
      </c>
      <c r="J2194" s="104">
        <f t="shared" si="631"/>
        <v>0</v>
      </c>
      <c r="K2194" s="321">
        <v>0</v>
      </c>
      <c r="L2194" s="104">
        <f t="shared" si="632"/>
        <v>0</v>
      </c>
      <c r="M2194" s="321">
        <v>0</v>
      </c>
      <c r="N2194" s="104">
        <f t="shared" si="633"/>
        <v>0</v>
      </c>
      <c r="O2194" s="321">
        <v>0</v>
      </c>
      <c r="P2194" s="104">
        <f t="shared" si="634"/>
        <v>0</v>
      </c>
      <c r="Q2194" s="321">
        <v>0</v>
      </c>
      <c r="R2194" s="104">
        <f t="shared" si="635"/>
        <v>0</v>
      </c>
      <c r="S2194" s="321">
        <v>0</v>
      </c>
      <c r="T2194" s="104">
        <f t="shared" si="636"/>
        <v>0</v>
      </c>
      <c r="U2194" s="321">
        <v>0</v>
      </c>
      <c r="V2194" s="104">
        <f t="shared" si="637"/>
        <v>0</v>
      </c>
      <c r="W2194" s="321">
        <v>0</v>
      </c>
      <c r="X2194" s="104">
        <f t="shared" si="638"/>
        <v>0</v>
      </c>
      <c r="Y2194" s="321">
        <v>0</v>
      </c>
      <c r="Z2194" s="104">
        <f t="shared" si="639"/>
        <v>0</v>
      </c>
      <c r="AA2194" s="321">
        <v>0</v>
      </c>
      <c r="AB2194" s="104">
        <f t="shared" si="640"/>
        <v>0</v>
      </c>
      <c r="AC2194" s="103">
        <f t="shared" si="628"/>
        <v>0</v>
      </c>
      <c r="AD2194" s="104">
        <f t="shared" si="629"/>
        <v>0</v>
      </c>
    </row>
    <row r="2195" spans="1:30" x14ac:dyDescent="0.2">
      <c r="A2195" s="101">
        <v>40909</v>
      </c>
      <c r="B2195" s="322" t="s">
        <v>177</v>
      </c>
      <c r="C2195" s="321">
        <v>0</v>
      </c>
      <c r="D2195" s="104">
        <f t="shared" si="626"/>
        <v>0</v>
      </c>
      <c r="E2195" s="321">
        <v>0</v>
      </c>
      <c r="F2195" s="104">
        <f t="shared" si="627"/>
        <v>0</v>
      </c>
      <c r="G2195" s="321">
        <v>0</v>
      </c>
      <c r="H2195" s="104">
        <f t="shared" si="630"/>
        <v>0</v>
      </c>
      <c r="I2195" s="321">
        <v>0</v>
      </c>
      <c r="J2195" s="104">
        <f t="shared" si="631"/>
        <v>0</v>
      </c>
      <c r="K2195" s="321">
        <v>0</v>
      </c>
      <c r="L2195" s="104">
        <f t="shared" si="632"/>
        <v>0</v>
      </c>
      <c r="M2195" s="321">
        <v>0</v>
      </c>
      <c r="N2195" s="104">
        <f t="shared" si="633"/>
        <v>0</v>
      </c>
      <c r="O2195" s="321">
        <v>0</v>
      </c>
      <c r="P2195" s="104">
        <f t="shared" si="634"/>
        <v>0</v>
      </c>
      <c r="Q2195" s="321">
        <v>0</v>
      </c>
      <c r="R2195" s="104">
        <f t="shared" si="635"/>
        <v>0</v>
      </c>
      <c r="S2195" s="321">
        <v>0</v>
      </c>
      <c r="T2195" s="104">
        <f t="shared" si="636"/>
        <v>0</v>
      </c>
      <c r="U2195" s="321">
        <v>0</v>
      </c>
      <c r="V2195" s="104">
        <f t="shared" si="637"/>
        <v>0</v>
      </c>
      <c r="W2195" s="321">
        <v>0</v>
      </c>
      <c r="X2195" s="104">
        <f t="shared" si="638"/>
        <v>0</v>
      </c>
      <c r="Y2195" s="321">
        <v>0</v>
      </c>
      <c r="Z2195" s="104">
        <f t="shared" si="639"/>
        <v>0</v>
      </c>
      <c r="AA2195" s="321">
        <v>0</v>
      </c>
      <c r="AB2195" s="104">
        <f t="shared" si="640"/>
        <v>0</v>
      </c>
      <c r="AC2195" s="103">
        <f t="shared" si="628"/>
        <v>0</v>
      </c>
      <c r="AD2195" s="104">
        <f t="shared" si="629"/>
        <v>0</v>
      </c>
    </row>
    <row r="2196" spans="1:30" x14ac:dyDescent="0.2">
      <c r="A2196" s="101">
        <v>40910</v>
      </c>
      <c r="B2196" s="322" t="s">
        <v>178</v>
      </c>
      <c r="C2196" s="321">
        <v>0</v>
      </c>
      <c r="D2196" s="104">
        <f t="shared" si="626"/>
        <v>0</v>
      </c>
      <c r="E2196" s="321">
        <v>0</v>
      </c>
      <c r="F2196" s="104">
        <f t="shared" si="627"/>
        <v>0</v>
      </c>
      <c r="G2196" s="321">
        <v>0</v>
      </c>
      <c r="H2196" s="104">
        <f t="shared" si="630"/>
        <v>0</v>
      </c>
      <c r="I2196" s="321">
        <v>0</v>
      </c>
      <c r="J2196" s="104">
        <f t="shared" si="631"/>
        <v>0</v>
      </c>
      <c r="K2196" s="321">
        <v>0</v>
      </c>
      <c r="L2196" s="104">
        <f t="shared" si="632"/>
        <v>0</v>
      </c>
      <c r="M2196" s="321">
        <v>0</v>
      </c>
      <c r="N2196" s="104">
        <f t="shared" si="633"/>
        <v>0</v>
      </c>
      <c r="O2196" s="321">
        <v>0</v>
      </c>
      <c r="P2196" s="104">
        <f t="shared" si="634"/>
        <v>0</v>
      </c>
      <c r="Q2196" s="321">
        <v>0</v>
      </c>
      <c r="R2196" s="104">
        <f t="shared" si="635"/>
        <v>0</v>
      </c>
      <c r="S2196" s="321">
        <v>0</v>
      </c>
      <c r="T2196" s="104">
        <f t="shared" si="636"/>
        <v>0</v>
      </c>
      <c r="U2196" s="321">
        <v>0</v>
      </c>
      <c r="V2196" s="104">
        <f t="shared" si="637"/>
        <v>0</v>
      </c>
      <c r="W2196" s="321">
        <v>0</v>
      </c>
      <c r="X2196" s="104">
        <f t="shared" si="638"/>
        <v>0</v>
      </c>
      <c r="Y2196" s="321">
        <v>0</v>
      </c>
      <c r="Z2196" s="104">
        <f t="shared" si="639"/>
        <v>0</v>
      </c>
      <c r="AA2196" s="321">
        <v>0</v>
      </c>
      <c r="AB2196" s="104">
        <f t="shared" si="640"/>
        <v>0</v>
      </c>
      <c r="AC2196" s="103">
        <f t="shared" si="628"/>
        <v>0</v>
      </c>
      <c r="AD2196" s="104">
        <f t="shared" si="629"/>
        <v>0</v>
      </c>
    </row>
    <row r="2197" spans="1:30" x14ac:dyDescent="0.2">
      <c r="A2197" s="101">
        <v>40911</v>
      </c>
      <c r="B2197" s="322" t="s">
        <v>179</v>
      </c>
      <c r="C2197" s="321">
        <v>0</v>
      </c>
      <c r="D2197" s="104">
        <f t="shared" si="626"/>
        <v>0</v>
      </c>
      <c r="E2197" s="321">
        <v>0</v>
      </c>
      <c r="F2197" s="104">
        <f t="shared" si="627"/>
        <v>0</v>
      </c>
      <c r="G2197" s="321">
        <v>0</v>
      </c>
      <c r="H2197" s="104">
        <f t="shared" si="630"/>
        <v>0</v>
      </c>
      <c r="I2197" s="321">
        <v>0</v>
      </c>
      <c r="J2197" s="104">
        <f t="shared" si="631"/>
        <v>0</v>
      </c>
      <c r="K2197" s="321">
        <v>0</v>
      </c>
      <c r="L2197" s="104">
        <f t="shared" si="632"/>
        <v>0</v>
      </c>
      <c r="M2197" s="321">
        <v>0</v>
      </c>
      <c r="N2197" s="104">
        <f t="shared" si="633"/>
        <v>0</v>
      </c>
      <c r="O2197" s="321">
        <v>0</v>
      </c>
      <c r="P2197" s="104">
        <f t="shared" si="634"/>
        <v>0</v>
      </c>
      <c r="Q2197" s="321">
        <v>0</v>
      </c>
      <c r="R2197" s="104">
        <f t="shared" si="635"/>
        <v>0</v>
      </c>
      <c r="S2197" s="321">
        <v>0</v>
      </c>
      <c r="T2197" s="104">
        <f t="shared" si="636"/>
        <v>0</v>
      </c>
      <c r="U2197" s="321">
        <v>0</v>
      </c>
      <c r="V2197" s="104">
        <f t="shared" si="637"/>
        <v>0</v>
      </c>
      <c r="W2197" s="321">
        <v>0</v>
      </c>
      <c r="X2197" s="104">
        <f t="shared" si="638"/>
        <v>0</v>
      </c>
      <c r="Y2197" s="321">
        <v>0</v>
      </c>
      <c r="Z2197" s="104">
        <f t="shared" si="639"/>
        <v>0</v>
      </c>
      <c r="AA2197" s="321">
        <v>0</v>
      </c>
      <c r="AB2197" s="104">
        <f t="shared" si="640"/>
        <v>0</v>
      </c>
      <c r="AC2197" s="103">
        <f t="shared" si="628"/>
        <v>0</v>
      </c>
      <c r="AD2197" s="104">
        <f t="shared" si="629"/>
        <v>0</v>
      </c>
    </row>
    <row r="2198" spans="1:30" x14ac:dyDescent="0.2">
      <c r="A2198" s="101">
        <v>40912</v>
      </c>
      <c r="B2198" s="322" t="s">
        <v>180</v>
      </c>
      <c r="C2198" s="321">
        <v>0</v>
      </c>
      <c r="D2198" s="104">
        <f t="shared" si="626"/>
        <v>0</v>
      </c>
      <c r="E2198" s="321">
        <v>0</v>
      </c>
      <c r="F2198" s="104">
        <f t="shared" si="627"/>
        <v>0</v>
      </c>
      <c r="G2198" s="321">
        <v>0</v>
      </c>
      <c r="H2198" s="104">
        <f t="shared" si="630"/>
        <v>0</v>
      </c>
      <c r="I2198" s="321">
        <v>0</v>
      </c>
      <c r="J2198" s="104">
        <f t="shared" si="631"/>
        <v>0</v>
      </c>
      <c r="K2198" s="321">
        <v>0</v>
      </c>
      <c r="L2198" s="104">
        <f t="shared" si="632"/>
        <v>0</v>
      </c>
      <c r="M2198" s="321">
        <v>0</v>
      </c>
      <c r="N2198" s="104">
        <f t="shared" si="633"/>
        <v>0</v>
      </c>
      <c r="O2198" s="321">
        <v>0</v>
      </c>
      <c r="P2198" s="104">
        <f t="shared" si="634"/>
        <v>0</v>
      </c>
      <c r="Q2198" s="321">
        <v>0</v>
      </c>
      <c r="R2198" s="104">
        <f t="shared" si="635"/>
        <v>0</v>
      </c>
      <c r="S2198" s="321">
        <v>0</v>
      </c>
      <c r="T2198" s="104">
        <f t="shared" si="636"/>
        <v>0</v>
      </c>
      <c r="U2198" s="321">
        <v>0</v>
      </c>
      <c r="V2198" s="104">
        <f t="shared" si="637"/>
        <v>0</v>
      </c>
      <c r="W2198" s="321">
        <v>0</v>
      </c>
      <c r="X2198" s="104">
        <f t="shared" si="638"/>
        <v>0</v>
      </c>
      <c r="Y2198" s="321">
        <v>0</v>
      </c>
      <c r="Z2198" s="104">
        <f t="shared" si="639"/>
        <v>0</v>
      </c>
      <c r="AA2198" s="321">
        <v>0</v>
      </c>
      <c r="AB2198" s="104">
        <f t="shared" si="640"/>
        <v>0</v>
      </c>
      <c r="AC2198" s="103">
        <f t="shared" si="628"/>
        <v>0</v>
      </c>
      <c r="AD2198" s="104">
        <f t="shared" si="629"/>
        <v>0</v>
      </c>
    </row>
    <row r="2199" spans="1:30" x14ac:dyDescent="0.2">
      <c r="A2199" s="101">
        <v>40913</v>
      </c>
      <c r="B2199" s="322" t="s">
        <v>181</v>
      </c>
      <c r="C2199" s="321">
        <v>0</v>
      </c>
      <c r="D2199" s="104">
        <f t="shared" si="626"/>
        <v>0</v>
      </c>
      <c r="E2199" s="321">
        <v>0</v>
      </c>
      <c r="F2199" s="104">
        <f t="shared" si="627"/>
        <v>0</v>
      </c>
      <c r="G2199" s="321">
        <v>0</v>
      </c>
      <c r="H2199" s="104">
        <f t="shared" si="630"/>
        <v>0</v>
      </c>
      <c r="I2199" s="321">
        <v>0</v>
      </c>
      <c r="J2199" s="104">
        <f t="shared" si="631"/>
        <v>0</v>
      </c>
      <c r="K2199" s="321">
        <v>0</v>
      </c>
      <c r="L2199" s="104">
        <f t="shared" si="632"/>
        <v>0</v>
      </c>
      <c r="M2199" s="321">
        <v>0</v>
      </c>
      <c r="N2199" s="104">
        <f t="shared" si="633"/>
        <v>0</v>
      </c>
      <c r="O2199" s="321">
        <v>0</v>
      </c>
      <c r="P2199" s="104">
        <f t="shared" si="634"/>
        <v>0</v>
      </c>
      <c r="Q2199" s="321">
        <v>0</v>
      </c>
      <c r="R2199" s="104">
        <f t="shared" si="635"/>
        <v>0</v>
      </c>
      <c r="S2199" s="321">
        <v>0</v>
      </c>
      <c r="T2199" s="104">
        <f t="shared" si="636"/>
        <v>0</v>
      </c>
      <c r="U2199" s="321">
        <v>0</v>
      </c>
      <c r="V2199" s="104">
        <f t="shared" si="637"/>
        <v>0</v>
      </c>
      <c r="W2199" s="321">
        <v>0</v>
      </c>
      <c r="X2199" s="104">
        <f t="shared" si="638"/>
        <v>0</v>
      </c>
      <c r="Y2199" s="321">
        <v>0</v>
      </c>
      <c r="Z2199" s="104">
        <f t="shared" si="639"/>
        <v>0</v>
      </c>
      <c r="AA2199" s="321">
        <v>0</v>
      </c>
      <c r="AB2199" s="104">
        <f t="shared" si="640"/>
        <v>0</v>
      </c>
      <c r="AC2199" s="103">
        <f t="shared" si="628"/>
        <v>0</v>
      </c>
      <c r="AD2199" s="104">
        <f t="shared" si="629"/>
        <v>0</v>
      </c>
    </row>
    <row r="2200" spans="1:30" x14ac:dyDescent="0.2">
      <c r="A2200" s="101">
        <v>40914</v>
      </c>
      <c r="B2200" s="322" t="s">
        <v>182</v>
      </c>
      <c r="C2200" s="321">
        <v>0</v>
      </c>
      <c r="D2200" s="104">
        <f t="shared" si="626"/>
        <v>0</v>
      </c>
      <c r="E2200" s="321">
        <v>0</v>
      </c>
      <c r="F2200" s="104">
        <f t="shared" si="627"/>
        <v>0</v>
      </c>
      <c r="G2200" s="321">
        <v>0</v>
      </c>
      <c r="H2200" s="104">
        <f t="shared" si="630"/>
        <v>0</v>
      </c>
      <c r="I2200" s="321">
        <v>1E-3</v>
      </c>
      <c r="J2200" s="104">
        <f t="shared" si="631"/>
        <v>3.0688873135267347E-3</v>
      </c>
      <c r="K2200" s="321">
        <v>0</v>
      </c>
      <c r="L2200" s="104">
        <f t="shared" si="632"/>
        <v>0</v>
      </c>
      <c r="M2200" s="321">
        <v>1.2E-2</v>
      </c>
      <c r="N2200" s="104">
        <f t="shared" si="633"/>
        <v>3.6826647762320815E-2</v>
      </c>
      <c r="O2200" s="321">
        <v>0</v>
      </c>
      <c r="P2200" s="104">
        <f t="shared" si="634"/>
        <v>0</v>
      </c>
      <c r="Q2200" s="321">
        <v>0</v>
      </c>
      <c r="R2200" s="104">
        <f t="shared" si="635"/>
        <v>0</v>
      </c>
      <c r="S2200" s="321">
        <v>0</v>
      </c>
      <c r="T2200" s="104">
        <f t="shared" si="636"/>
        <v>0</v>
      </c>
      <c r="U2200" s="321">
        <v>0</v>
      </c>
      <c r="V2200" s="104">
        <f t="shared" si="637"/>
        <v>0</v>
      </c>
      <c r="W2200" s="321">
        <v>0</v>
      </c>
      <c r="X2200" s="104">
        <f t="shared" si="638"/>
        <v>0</v>
      </c>
      <c r="Y2200" s="321">
        <v>2.5999999999999999E-2</v>
      </c>
      <c r="Z2200" s="104">
        <f t="shared" si="639"/>
        <v>7.9791070151695107E-2</v>
      </c>
      <c r="AA2200" s="321">
        <v>0</v>
      </c>
      <c r="AB2200" s="104">
        <f t="shared" si="640"/>
        <v>0</v>
      </c>
      <c r="AC2200" s="103">
        <f t="shared" si="628"/>
        <v>3.9E-2</v>
      </c>
      <c r="AD2200" s="104">
        <f t="shared" si="629"/>
        <v>0.11968660522754265</v>
      </c>
    </row>
    <row r="2201" spans="1:30" x14ac:dyDescent="0.2">
      <c r="A2201" s="101">
        <v>40915</v>
      </c>
      <c r="B2201" s="322" t="s">
        <v>183</v>
      </c>
      <c r="C2201" s="321">
        <v>0</v>
      </c>
      <c r="D2201" s="104">
        <f t="shared" si="626"/>
        <v>0</v>
      </c>
      <c r="E2201" s="321">
        <v>0</v>
      </c>
      <c r="F2201" s="104">
        <f t="shared" si="627"/>
        <v>0</v>
      </c>
      <c r="G2201" s="321">
        <v>0</v>
      </c>
      <c r="H2201" s="104">
        <f t="shared" si="630"/>
        <v>0</v>
      </c>
      <c r="I2201" s="321">
        <v>0</v>
      </c>
      <c r="J2201" s="104">
        <f t="shared" si="631"/>
        <v>0</v>
      </c>
      <c r="K2201" s="321">
        <v>0</v>
      </c>
      <c r="L2201" s="104">
        <f t="shared" si="632"/>
        <v>0</v>
      </c>
      <c r="M2201" s="321">
        <v>0</v>
      </c>
      <c r="N2201" s="104">
        <f t="shared" si="633"/>
        <v>0</v>
      </c>
      <c r="O2201" s="321">
        <v>0</v>
      </c>
      <c r="P2201" s="104">
        <f t="shared" si="634"/>
        <v>0</v>
      </c>
      <c r="Q2201" s="321">
        <v>0</v>
      </c>
      <c r="R2201" s="104">
        <f t="shared" si="635"/>
        <v>0</v>
      </c>
      <c r="S2201" s="321">
        <v>0</v>
      </c>
      <c r="T2201" s="104">
        <f t="shared" si="636"/>
        <v>0</v>
      </c>
      <c r="U2201" s="321">
        <v>0</v>
      </c>
      <c r="V2201" s="104">
        <f t="shared" si="637"/>
        <v>0</v>
      </c>
      <c r="W2201" s="321">
        <v>0</v>
      </c>
      <c r="X2201" s="104">
        <f t="shared" si="638"/>
        <v>0</v>
      </c>
      <c r="Y2201" s="321">
        <v>0</v>
      </c>
      <c r="Z2201" s="104">
        <f t="shared" si="639"/>
        <v>0</v>
      </c>
      <c r="AA2201" s="321">
        <v>0</v>
      </c>
      <c r="AB2201" s="104">
        <f t="shared" si="640"/>
        <v>0</v>
      </c>
      <c r="AC2201" s="103">
        <f t="shared" si="628"/>
        <v>0</v>
      </c>
      <c r="AD2201" s="104">
        <f t="shared" si="629"/>
        <v>0</v>
      </c>
    </row>
    <row r="2202" spans="1:30" x14ac:dyDescent="0.2">
      <c r="A2202" s="101">
        <v>40916</v>
      </c>
      <c r="B2202" s="322" t="s">
        <v>184</v>
      </c>
      <c r="C2202" s="321">
        <v>0</v>
      </c>
      <c r="D2202" s="104">
        <f t="shared" si="626"/>
        <v>0</v>
      </c>
      <c r="E2202" s="321">
        <v>0</v>
      </c>
      <c r="F2202" s="104">
        <f t="shared" si="627"/>
        <v>0</v>
      </c>
      <c r="G2202" s="321">
        <v>0</v>
      </c>
      <c r="H2202" s="104">
        <f t="shared" si="630"/>
        <v>0</v>
      </c>
      <c r="I2202" s="321">
        <v>0</v>
      </c>
      <c r="J2202" s="104">
        <f t="shared" si="631"/>
        <v>0</v>
      </c>
      <c r="K2202" s="321">
        <v>0</v>
      </c>
      <c r="L2202" s="104">
        <f t="shared" si="632"/>
        <v>0</v>
      </c>
      <c r="M2202" s="321">
        <v>0</v>
      </c>
      <c r="N2202" s="104">
        <f t="shared" si="633"/>
        <v>0</v>
      </c>
      <c r="O2202" s="321">
        <v>0</v>
      </c>
      <c r="P2202" s="104">
        <f t="shared" si="634"/>
        <v>0</v>
      </c>
      <c r="Q2202" s="321">
        <v>0</v>
      </c>
      <c r="R2202" s="104">
        <f t="shared" si="635"/>
        <v>0</v>
      </c>
      <c r="S2202" s="321">
        <v>0</v>
      </c>
      <c r="T2202" s="104">
        <f t="shared" si="636"/>
        <v>0</v>
      </c>
      <c r="U2202" s="321">
        <v>0</v>
      </c>
      <c r="V2202" s="104">
        <f t="shared" si="637"/>
        <v>0</v>
      </c>
      <c r="W2202" s="321">
        <v>0</v>
      </c>
      <c r="X2202" s="104">
        <f t="shared" si="638"/>
        <v>0</v>
      </c>
      <c r="Y2202" s="321">
        <v>0</v>
      </c>
      <c r="Z2202" s="104">
        <f t="shared" si="639"/>
        <v>0</v>
      </c>
      <c r="AA2202" s="321">
        <v>0</v>
      </c>
      <c r="AB2202" s="104">
        <f t="shared" si="640"/>
        <v>0</v>
      </c>
      <c r="AC2202" s="103">
        <f t="shared" si="628"/>
        <v>0</v>
      </c>
      <c r="AD2202" s="104">
        <f t="shared" si="629"/>
        <v>0</v>
      </c>
    </row>
    <row r="2203" spans="1:30" x14ac:dyDescent="0.2">
      <c r="A2203" s="101">
        <v>40917</v>
      </c>
      <c r="B2203" s="322" t="s">
        <v>185</v>
      </c>
      <c r="C2203" s="321">
        <v>0</v>
      </c>
      <c r="D2203" s="104">
        <f t="shared" si="626"/>
        <v>0</v>
      </c>
      <c r="E2203" s="321">
        <v>0</v>
      </c>
      <c r="F2203" s="104">
        <f t="shared" si="627"/>
        <v>0</v>
      </c>
      <c r="G2203" s="321">
        <v>0</v>
      </c>
      <c r="H2203" s="104">
        <f t="shared" si="630"/>
        <v>0</v>
      </c>
      <c r="I2203" s="321">
        <v>0</v>
      </c>
      <c r="J2203" s="104">
        <f t="shared" si="631"/>
        <v>0</v>
      </c>
      <c r="K2203" s="321">
        <v>0</v>
      </c>
      <c r="L2203" s="104">
        <f t="shared" si="632"/>
        <v>0</v>
      </c>
      <c r="M2203" s="321">
        <v>0</v>
      </c>
      <c r="N2203" s="104">
        <f t="shared" si="633"/>
        <v>0</v>
      </c>
      <c r="O2203" s="321">
        <v>0</v>
      </c>
      <c r="P2203" s="104">
        <f t="shared" si="634"/>
        <v>0</v>
      </c>
      <c r="Q2203" s="321">
        <v>0</v>
      </c>
      <c r="R2203" s="104">
        <f t="shared" si="635"/>
        <v>0</v>
      </c>
      <c r="S2203" s="321">
        <v>0</v>
      </c>
      <c r="T2203" s="104">
        <f t="shared" si="636"/>
        <v>0</v>
      </c>
      <c r="U2203" s="321">
        <v>0</v>
      </c>
      <c r="V2203" s="104">
        <f t="shared" si="637"/>
        <v>0</v>
      </c>
      <c r="W2203" s="321">
        <v>0</v>
      </c>
      <c r="X2203" s="104">
        <f t="shared" si="638"/>
        <v>0</v>
      </c>
      <c r="Y2203" s="321">
        <v>0</v>
      </c>
      <c r="Z2203" s="104">
        <f t="shared" si="639"/>
        <v>0</v>
      </c>
      <c r="AA2203" s="321">
        <v>0</v>
      </c>
      <c r="AB2203" s="104">
        <f t="shared" si="640"/>
        <v>0</v>
      </c>
      <c r="AC2203" s="103">
        <f t="shared" si="628"/>
        <v>0</v>
      </c>
      <c r="AD2203" s="104">
        <f t="shared" si="629"/>
        <v>0</v>
      </c>
    </row>
    <row r="2204" spans="1:30" x14ac:dyDescent="0.2">
      <c r="A2204" s="101">
        <v>40918</v>
      </c>
      <c r="B2204" s="322" t="s">
        <v>186</v>
      </c>
      <c r="C2204" s="321">
        <v>0</v>
      </c>
      <c r="D2204" s="104">
        <f t="shared" si="626"/>
        <v>0</v>
      </c>
      <c r="E2204" s="321">
        <v>0</v>
      </c>
      <c r="F2204" s="104">
        <f t="shared" si="627"/>
        <v>0</v>
      </c>
      <c r="G2204" s="321">
        <v>0</v>
      </c>
      <c r="H2204" s="104">
        <f t="shared" si="630"/>
        <v>0</v>
      </c>
      <c r="I2204" s="321">
        <v>0</v>
      </c>
      <c r="J2204" s="104">
        <f t="shared" si="631"/>
        <v>0</v>
      </c>
      <c r="K2204" s="321">
        <v>0</v>
      </c>
      <c r="L2204" s="104">
        <f t="shared" si="632"/>
        <v>0</v>
      </c>
      <c r="M2204" s="321">
        <v>0</v>
      </c>
      <c r="N2204" s="104">
        <f t="shared" si="633"/>
        <v>0</v>
      </c>
      <c r="O2204" s="321">
        <v>0</v>
      </c>
      <c r="P2204" s="104">
        <f t="shared" si="634"/>
        <v>0</v>
      </c>
      <c r="Q2204" s="321">
        <v>0</v>
      </c>
      <c r="R2204" s="104">
        <f t="shared" si="635"/>
        <v>0</v>
      </c>
      <c r="S2204" s="321">
        <v>0</v>
      </c>
      <c r="T2204" s="104">
        <f t="shared" si="636"/>
        <v>0</v>
      </c>
      <c r="U2204" s="321">
        <v>0</v>
      </c>
      <c r="V2204" s="104">
        <f t="shared" si="637"/>
        <v>0</v>
      </c>
      <c r="W2204" s="321">
        <v>0</v>
      </c>
      <c r="X2204" s="104">
        <f t="shared" si="638"/>
        <v>0</v>
      </c>
      <c r="Y2204" s="321">
        <v>0</v>
      </c>
      <c r="Z2204" s="104">
        <f t="shared" si="639"/>
        <v>0</v>
      </c>
      <c r="AA2204" s="321">
        <v>0</v>
      </c>
      <c r="AB2204" s="104">
        <f t="shared" si="640"/>
        <v>0</v>
      </c>
      <c r="AC2204" s="103">
        <f t="shared" si="628"/>
        <v>0</v>
      </c>
      <c r="AD2204" s="104">
        <f t="shared" si="629"/>
        <v>0</v>
      </c>
    </row>
    <row r="2205" spans="1:30" x14ac:dyDescent="0.2">
      <c r="A2205" s="101">
        <v>40919</v>
      </c>
      <c r="B2205" s="322" t="s">
        <v>187</v>
      </c>
      <c r="C2205" s="321">
        <v>0</v>
      </c>
      <c r="D2205" s="104">
        <f t="shared" si="626"/>
        <v>0</v>
      </c>
      <c r="E2205" s="321">
        <v>0</v>
      </c>
      <c r="F2205" s="104">
        <f t="shared" si="627"/>
        <v>0</v>
      </c>
      <c r="G2205" s="321">
        <v>0</v>
      </c>
      <c r="H2205" s="104">
        <f t="shared" si="630"/>
        <v>0</v>
      </c>
      <c r="I2205" s="321">
        <v>0</v>
      </c>
      <c r="J2205" s="104">
        <f t="shared" si="631"/>
        <v>0</v>
      </c>
      <c r="K2205" s="321">
        <v>0</v>
      </c>
      <c r="L2205" s="104">
        <f t="shared" si="632"/>
        <v>0</v>
      </c>
      <c r="M2205" s="321">
        <v>0</v>
      </c>
      <c r="N2205" s="104">
        <f t="shared" si="633"/>
        <v>0</v>
      </c>
      <c r="O2205" s="321">
        <v>0</v>
      </c>
      <c r="P2205" s="104">
        <f t="shared" si="634"/>
        <v>0</v>
      </c>
      <c r="Q2205" s="321">
        <v>0</v>
      </c>
      <c r="R2205" s="104">
        <f t="shared" si="635"/>
        <v>0</v>
      </c>
      <c r="S2205" s="321">
        <v>0</v>
      </c>
      <c r="T2205" s="104">
        <f t="shared" si="636"/>
        <v>0</v>
      </c>
      <c r="U2205" s="321">
        <v>0</v>
      </c>
      <c r="V2205" s="104">
        <f t="shared" si="637"/>
        <v>0</v>
      </c>
      <c r="W2205" s="321">
        <v>0</v>
      </c>
      <c r="X2205" s="104">
        <f t="shared" si="638"/>
        <v>0</v>
      </c>
      <c r="Y2205" s="321">
        <v>0</v>
      </c>
      <c r="Z2205" s="104">
        <f t="shared" si="639"/>
        <v>0</v>
      </c>
      <c r="AA2205" s="321">
        <v>0</v>
      </c>
      <c r="AB2205" s="104">
        <f t="shared" si="640"/>
        <v>0</v>
      </c>
      <c r="AC2205" s="103">
        <f t="shared" si="628"/>
        <v>0</v>
      </c>
      <c r="AD2205" s="104">
        <f t="shared" si="629"/>
        <v>0</v>
      </c>
    </row>
    <row r="2206" spans="1:30" x14ac:dyDescent="0.2">
      <c r="A2206" s="101">
        <v>40920</v>
      </c>
      <c r="B2206" s="322" t="s">
        <v>188</v>
      </c>
      <c r="C2206" s="321">
        <v>0</v>
      </c>
      <c r="D2206" s="104">
        <f t="shared" si="626"/>
        <v>0</v>
      </c>
      <c r="E2206" s="321">
        <v>0</v>
      </c>
      <c r="F2206" s="104">
        <f t="shared" si="627"/>
        <v>0</v>
      </c>
      <c r="G2206" s="321">
        <v>0</v>
      </c>
      <c r="H2206" s="104">
        <f t="shared" si="630"/>
        <v>0</v>
      </c>
      <c r="I2206" s="321">
        <v>0</v>
      </c>
      <c r="J2206" s="104">
        <f t="shared" si="631"/>
        <v>0</v>
      </c>
      <c r="K2206" s="321">
        <v>0</v>
      </c>
      <c r="L2206" s="104">
        <f t="shared" si="632"/>
        <v>0</v>
      </c>
      <c r="M2206" s="321">
        <v>0</v>
      </c>
      <c r="N2206" s="104">
        <f t="shared" si="633"/>
        <v>0</v>
      </c>
      <c r="O2206" s="321">
        <v>0</v>
      </c>
      <c r="P2206" s="104">
        <f t="shared" si="634"/>
        <v>0</v>
      </c>
      <c r="Q2206" s="321">
        <v>0</v>
      </c>
      <c r="R2206" s="104">
        <f t="shared" si="635"/>
        <v>0</v>
      </c>
      <c r="S2206" s="321">
        <v>0</v>
      </c>
      <c r="T2206" s="104">
        <f t="shared" si="636"/>
        <v>0</v>
      </c>
      <c r="U2206" s="321">
        <v>0</v>
      </c>
      <c r="V2206" s="104">
        <f t="shared" si="637"/>
        <v>0</v>
      </c>
      <c r="W2206" s="321">
        <v>0</v>
      </c>
      <c r="X2206" s="104">
        <f t="shared" si="638"/>
        <v>0</v>
      </c>
      <c r="Y2206" s="321">
        <v>0</v>
      </c>
      <c r="Z2206" s="104">
        <f t="shared" si="639"/>
        <v>0</v>
      </c>
      <c r="AA2206" s="321">
        <v>0</v>
      </c>
      <c r="AB2206" s="104">
        <f t="shared" si="640"/>
        <v>0</v>
      </c>
      <c r="AC2206" s="103">
        <f t="shared" si="628"/>
        <v>0</v>
      </c>
      <c r="AD2206" s="104">
        <f t="shared" si="629"/>
        <v>0</v>
      </c>
    </row>
    <row r="2207" spans="1:30" x14ac:dyDescent="0.2">
      <c r="A2207" s="101">
        <v>40921</v>
      </c>
      <c r="B2207" s="322" t="s">
        <v>189</v>
      </c>
      <c r="C2207" s="321">
        <v>0</v>
      </c>
      <c r="D2207" s="104">
        <f t="shared" si="626"/>
        <v>0</v>
      </c>
      <c r="E2207" s="321">
        <v>0</v>
      </c>
      <c r="F2207" s="104">
        <f t="shared" si="627"/>
        <v>0</v>
      </c>
      <c r="G2207" s="321">
        <v>0</v>
      </c>
      <c r="H2207" s="104">
        <f t="shared" si="630"/>
        <v>0</v>
      </c>
      <c r="I2207" s="321">
        <v>0</v>
      </c>
      <c r="J2207" s="104">
        <f t="shared" si="631"/>
        <v>0</v>
      </c>
      <c r="K2207" s="321">
        <v>0</v>
      </c>
      <c r="L2207" s="104">
        <f t="shared" si="632"/>
        <v>0</v>
      </c>
      <c r="M2207" s="321">
        <v>0</v>
      </c>
      <c r="N2207" s="104">
        <f t="shared" si="633"/>
        <v>0</v>
      </c>
      <c r="O2207" s="321">
        <v>0</v>
      </c>
      <c r="P2207" s="104">
        <f t="shared" si="634"/>
        <v>0</v>
      </c>
      <c r="Q2207" s="321">
        <v>0</v>
      </c>
      <c r="R2207" s="104">
        <f t="shared" si="635"/>
        <v>0</v>
      </c>
      <c r="S2207" s="321">
        <v>0</v>
      </c>
      <c r="T2207" s="104">
        <f t="shared" si="636"/>
        <v>0</v>
      </c>
      <c r="U2207" s="321">
        <v>0</v>
      </c>
      <c r="V2207" s="104">
        <f t="shared" si="637"/>
        <v>0</v>
      </c>
      <c r="W2207" s="321">
        <v>0</v>
      </c>
      <c r="X2207" s="104">
        <f t="shared" si="638"/>
        <v>0</v>
      </c>
      <c r="Y2207" s="321">
        <v>0</v>
      </c>
      <c r="Z2207" s="104">
        <f t="shared" si="639"/>
        <v>0</v>
      </c>
      <c r="AA2207" s="321">
        <v>0</v>
      </c>
      <c r="AB2207" s="104">
        <f t="shared" si="640"/>
        <v>0</v>
      </c>
      <c r="AC2207" s="103">
        <f t="shared" si="628"/>
        <v>0</v>
      </c>
      <c r="AD2207" s="104">
        <f t="shared" si="629"/>
        <v>0</v>
      </c>
    </row>
    <row r="2208" spans="1:30" x14ac:dyDescent="0.2">
      <c r="A2208" s="101">
        <v>40922</v>
      </c>
      <c r="B2208" s="322" t="s">
        <v>190</v>
      </c>
      <c r="C2208" s="321">
        <v>0</v>
      </c>
      <c r="D2208" s="104">
        <f t="shared" si="626"/>
        <v>0</v>
      </c>
      <c r="E2208" s="321">
        <v>0</v>
      </c>
      <c r="F2208" s="104">
        <f t="shared" si="627"/>
        <v>0</v>
      </c>
      <c r="G2208" s="321">
        <v>0</v>
      </c>
      <c r="H2208" s="104">
        <f t="shared" si="630"/>
        <v>0</v>
      </c>
      <c r="I2208" s="321">
        <v>0</v>
      </c>
      <c r="J2208" s="104">
        <f t="shared" si="631"/>
        <v>0</v>
      </c>
      <c r="K2208" s="321">
        <v>0</v>
      </c>
      <c r="L2208" s="104">
        <f t="shared" si="632"/>
        <v>0</v>
      </c>
      <c r="M2208" s="321">
        <v>0</v>
      </c>
      <c r="N2208" s="104">
        <f t="shared" si="633"/>
        <v>0</v>
      </c>
      <c r="O2208" s="321">
        <v>0</v>
      </c>
      <c r="P2208" s="104">
        <f t="shared" si="634"/>
        <v>0</v>
      </c>
      <c r="Q2208" s="321">
        <v>0</v>
      </c>
      <c r="R2208" s="104">
        <f t="shared" si="635"/>
        <v>0</v>
      </c>
      <c r="S2208" s="321">
        <v>0</v>
      </c>
      <c r="T2208" s="104">
        <f t="shared" si="636"/>
        <v>0</v>
      </c>
      <c r="U2208" s="321">
        <v>0</v>
      </c>
      <c r="V2208" s="104">
        <f t="shared" si="637"/>
        <v>0</v>
      </c>
      <c r="W2208" s="321">
        <v>0</v>
      </c>
      <c r="X2208" s="104">
        <f t="shared" si="638"/>
        <v>0</v>
      </c>
      <c r="Y2208" s="321">
        <v>0</v>
      </c>
      <c r="Z2208" s="104">
        <f t="shared" si="639"/>
        <v>0</v>
      </c>
      <c r="AA2208" s="321">
        <v>0</v>
      </c>
      <c r="AB2208" s="104">
        <f t="shared" si="640"/>
        <v>0</v>
      </c>
      <c r="AC2208" s="103">
        <f t="shared" si="628"/>
        <v>0</v>
      </c>
      <c r="AD2208" s="104">
        <f t="shared" si="629"/>
        <v>0</v>
      </c>
    </row>
    <row r="2209" spans="1:30" x14ac:dyDescent="0.2">
      <c r="A2209" s="101">
        <v>40923</v>
      </c>
      <c r="B2209" s="322" t="s">
        <v>191</v>
      </c>
      <c r="C2209" s="321">
        <v>0</v>
      </c>
      <c r="D2209" s="104">
        <f t="shared" si="626"/>
        <v>0</v>
      </c>
      <c r="E2209" s="321">
        <v>0</v>
      </c>
      <c r="F2209" s="104">
        <f t="shared" si="627"/>
        <v>0</v>
      </c>
      <c r="G2209" s="321">
        <v>0</v>
      </c>
      <c r="H2209" s="104">
        <f t="shared" si="630"/>
        <v>0</v>
      </c>
      <c r="I2209" s="321">
        <v>0</v>
      </c>
      <c r="J2209" s="104">
        <f t="shared" si="631"/>
        <v>0</v>
      </c>
      <c r="K2209" s="321">
        <v>0</v>
      </c>
      <c r="L2209" s="104">
        <f t="shared" si="632"/>
        <v>0</v>
      </c>
      <c r="M2209" s="321">
        <v>0</v>
      </c>
      <c r="N2209" s="104">
        <f t="shared" si="633"/>
        <v>0</v>
      </c>
      <c r="O2209" s="321">
        <v>0</v>
      </c>
      <c r="P2209" s="104">
        <f t="shared" si="634"/>
        <v>0</v>
      </c>
      <c r="Q2209" s="321">
        <v>0</v>
      </c>
      <c r="R2209" s="104">
        <f t="shared" si="635"/>
        <v>0</v>
      </c>
      <c r="S2209" s="321">
        <v>0</v>
      </c>
      <c r="T2209" s="104">
        <f t="shared" si="636"/>
        <v>0</v>
      </c>
      <c r="U2209" s="321">
        <v>0</v>
      </c>
      <c r="V2209" s="104">
        <f t="shared" si="637"/>
        <v>0</v>
      </c>
      <c r="W2209" s="321">
        <v>0</v>
      </c>
      <c r="X2209" s="104">
        <f t="shared" si="638"/>
        <v>0</v>
      </c>
      <c r="Y2209" s="321">
        <v>0</v>
      </c>
      <c r="Z2209" s="104">
        <f t="shared" si="639"/>
        <v>0</v>
      </c>
      <c r="AA2209" s="321">
        <v>0</v>
      </c>
      <c r="AB2209" s="104">
        <f t="shared" si="640"/>
        <v>0</v>
      </c>
      <c r="AC2209" s="103">
        <f t="shared" si="628"/>
        <v>0</v>
      </c>
      <c r="AD2209" s="104">
        <f t="shared" si="629"/>
        <v>0</v>
      </c>
    </row>
    <row r="2210" spans="1:30" x14ac:dyDescent="0.2">
      <c r="A2210" s="101">
        <v>40924</v>
      </c>
      <c r="B2210" s="322" t="s">
        <v>192</v>
      </c>
      <c r="C2210" s="321">
        <v>0</v>
      </c>
      <c r="D2210" s="104">
        <f t="shared" si="626"/>
        <v>0</v>
      </c>
      <c r="E2210" s="321">
        <v>0</v>
      </c>
      <c r="F2210" s="104">
        <f t="shared" si="627"/>
        <v>0</v>
      </c>
      <c r="G2210" s="321">
        <v>0</v>
      </c>
      <c r="H2210" s="104">
        <f t="shared" si="630"/>
        <v>0</v>
      </c>
      <c r="I2210" s="321">
        <v>0</v>
      </c>
      <c r="J2210" s="104">
        <f t="shared" si="631"/>
        <v>0</v>
      </c>
      <c r="K2210" s="321">
        <v>0</v>
      </c>
      <c r="L2210" s="104">
        <f t="shared" si="632"/>
        <v>0</v>
      </c>
      <c r="M2210" s="321">
        <v>0</v>
      </c>
      <c r="N2210" s="104">
        <f t="shared" si="633"/>
        <v>0</v>
      </c>
      <c r="O2210" s="321">
        <v>0</v>
      </c>
      <c r="P2210" s="104">
        <f t="shared" si="634"/>
        <v>0</v>
      </c>
      <c r="Q2210" s="321">
        <v>0</v>
      </c>
      <c r="R2210" s="104">
        <f t="shared" si="635"/>
        <v>0</v>
      </c>
      <c r="S2210" s="321">
        <v>0</v>
      </c>
      <c r="T2210" s="104">
        <f t="shared" si="636"/>
        <v>0</v>
      </c>
      <c r="U2210" s="321">
        <v>0</v>
      </c>
      <c r="V2210" s="104">
        <f t="shared" si="637"/>
        <v>0</v>
      </c>
      <c r="W2210" s="321">
        <v>0</v>
      </c>
      <c r="X2210" s="104">
        <f t="shared" si="638"/>
        <v>0</v>
      </c>
      <c r="Y2210" s="321">
        <v>0</v>
      </c>
      <c r="Z2210" s="104">
        <f t="shared" si="639"/>
        <v>0</v>
      </c>
      <c r="AA2210" s="321">
        <v>0</v>
      </c>
      <c r="AB2210" s="104">
        <f t="shared" si="640"/>
        <v>0</v>
      </c>
      <c r="AC2210" s="103">
        <f t="shared" si="628"/>
        <v>0</v>
      </c>
      <c r="AD2210" s="104">
        <f t="shared" si="629"/>
        <v>0</v>
      </c>
    </row>
    <row r="2211" spans="1:30" x14ac:dyDescent="0.2">
      <c r="A2211" s="101">
        <v>40925</v>
      </c>
      <c r="B2211" s="322" t="s">
        <v>193</v>
      </c>
      <c r="C2211" s="321">
        <v>0</v>
      </c>
      <c r="D2211" s="104">
        <f t="shared" si="626"/>
        <v>0</v>
      </c>
      <c r="E2211" s="321">
        <v>0</v>
      </c>
      <c r="F2211" s="104">
        <f t="shared" si="627"/>
        <v>0</v>
      </c>
      <c r="G2211" s="321">
        <v>0</v>
      </c>
      <c r="H2211" s="104">
        <f t="shared" si="630"/>
        <v>0</v>
      </c>
      <c r="I2211" s="321">
        <v>0</v>
      </c>
      <c r="J2211" s="104">
        <f t="shared" si="631"/>
        <v>0</v>
      </c>
      <c r="K2211" s="321">
        <v>0</v>
      </c>
      <c r="L2211" s="104">
        <f t="shared" si="632"/>
        <v>0</v>
      </c>
      <c r="M2211" s="321">
        <v>0</v>
      </c>
      <c r="N2211" s="104">
        <f t="shared" si="633"/>
        <v>0</v>
      </c>
      <c r="O2211" s="321">
        <v>0</v>
      </c>
      <c r="P2211" s="104">
        <f t="shared" si="634"/>
        <v>0</v>
      </c>
      <c r="Q2211" s="321">
        <v>0</v>
      </c>
      <c r="R2211" s="104">
        <f t="shared" si="635"/>
        <v>0</v>
      </c>
      <c r="S2211" s="321">
        <v>0</v>
      </c>
      <c r="T2211" s="104">
        <f t="shared" si="636"/>
        <v>0</v>
      </c>
      <c r="U2211" s="321">
        <v>0</v>
      </c>
      <c r="V2211" s="104">
        <f t="shared" si="637"/>
        <v>0</v>
      </c>
      <c r="W2211" s="321">
        <v>0</v>
      </c>
      <c r="X2211" s="104">
        <f t="shared" si="638"/>
        <v>0</v>
      </c>
      <c r="Y2211" s="321">
        <v>0</v>
      </c>
      <c r="Z2211" s="104">
        <f t="shared" si="639"/>
        <v>0</v>
      </c>
      <c r="AA2211" s="321">
        <v>0</v>
      </c>
      <c r="AB2211" s="104">
        <f t="shared" si="640"/>
        <v>0</v>
      </c>
      <c r="AC2211" s="103">
        <f t="shared" si="628"/>
        <v>0</v>
      </c>
      <c r="AD2211" s="104">
        <f t="shared" si="629"/>
        <v>0</v>
      </c>
    </row>
    <row r="2212" spans="1:30" x14ac:dyDescent="0.2">
      <c r="A2212" s="101">
        <v>40926</v>
      </c>
      <c r="B2212" s="322" t="s">
        <v>194</v>
      </c>
      <c r="C2212" s="321">
        <v>0</v>
      </c>
      <c r="D2212" s="104">
        <f t="shared" si="626"/>
        <v>0</v>
      </c>
      <c r="E2212" s="321">
        <v>0</v>
      </c>
      <c r="F2212" s="104">
        <f t="shared" si="627"/>
        <v>0</v>
      </c>
      <c r="G2212" s="321">
        <v>0</v>
      </c>
      <c r="H2212" s="104">
        <f t="shared" si="630"/>
        <v>0</v>
      </c>
      <c r="I2212" s="321">
        <v>0</v>
      </c>
      <c r="J2212" s="104">
        <f t="shared" si="631"/>
        <v>0</v>
      </c>
      <c r="K2212" s="321">
        <v>0</v>
      </c>
      <c r="L2212" s="104">
        <f t="shared" si="632"/>
        <v>0</v>
      </c>
      <c r="M2212" s="321">
        <v>0</v>
      </c>
      <c r="N2212" s="104">
        <f t="shared" si="633"/>
        <v>0</v>
      </c>
      <c r="O2212" s="321">
        <v>0</v>
      </c>
      <c r="P2212" s="104">
        <f t="shared" si="634"/>
        <v>0</v>
      </c>
      <c r="Q2212" s="321">
        <v>0</v>
      </c>
      <c r="R2212" s="104">
        <f t="shared" si="635"/>
        <v>0</v>
      </c>
      <c r="S2212" s="321">
        <v>0</v>
      </c>
      <c r="T2212" s="104">
        <f t="shared" si="636"/>
        <v>0</v>
      </c>
      <c r="U2212" s="321">
        <v>0</v>
      </c>
      <c r="V2212" s="104">
        <f t="shared" si="637"/>
        <v>0</v>
      </c>
      <c r="W2212" s="321">
        <v>0</v>
      </c>
      <c r="X2212" s="104">
        <f t="shared" si="638"/>
        <v>0</v>
      </c>
      <c r="Y2212" s="321">
        <v>0</v>
      </c>
      <c r="Z2212" s="104">
        <f t="shared" si="639"/>
        <v>0</v>
      </c>
      <c r="AA2212" s="321">
        <v>0</v>
      </c>
      <c r="AB2212" s="104">
        <f t="shared" si="640"/>
        <v>0</v>
      </c>
      <c r="AC2212" s="103">
        <f t="shared" si="628"/>
        <v>0</v>
      </c>
      <c r="AD2212" s="104">
        <f t="shared" si="629"/>
        <v>0</v>
      </c>
    </row>
    <row r="2213" spans="1:30" x14ac:dyDescent="0.2">
      <c r="A2213" s="101">
        <v>40927</v>
      </c>
      <c r="B2213" s="322" t="s">
        <v>195</v>
      </c>
      <c r="C2213" s="321">
        <v>0</v>
      </c>
      <c r="D2213" s="104">
        <f t="shared" si="626"/>
        <v>0</v>
      </c>
      <c r="E2213" s="321">
        <v>0</v>
      </c>
      <c r="F2213" s="104">
        <f t="shared" si="627"/>
        <v>0</v>
      </c>
      <c r="G2213" s="321">
        <v>0</v>
      </c>
      <c r="H2213" s="104">
        <f t="shared" si="630"/>
        <v>0</v>
      </c>
      <c r="I2213" s="321">
        <v>0</v>
      </c>
      <c r="J2213" s="104">
        <f t="shared" si="631"/>
        <v>0</v>
      </c>
      <c r="K2213" s="321">
        <v>0</v>
      </c>
      <c r="L2213" s="104">
        <f t="shared" si="632"/>
        <v>0</v>
      </c>
      <c r="M2213" s="321">
        <v>0</v>
      </c>
      <c r="N2213" s="104">
        <f t="shared" si="633"/>
        <v>0</v>
      </c>
      <c r="O2213" s="321">
        <v>0</v>
      </c>
      <c r="P2213" s="104">
        <f t="shared" si="634"/>
        <v>0</v>
      </c>
      <c r="Q2213" s="321">
        <v>0</v>
      </c>
      <c r="R2213" s="104">
        <f t="shared" si="635"/>
        <v>0</v>
      </c>
      <c r="S2213" s="321">
        <v>0</v>
      </c>
      <c r="T2213" s="104">
        <f t="shared" si="636"/>
        <v>0</v>
      </c>
      <c r="U2213" s="321">
        <v>0</v>
      </c>
      <c r="V2213" s="104">
        <f t="shared" si="637"/>
        <v>0</v>
      </c>
      <c r="W2213" s="321">
        <v>0</v>
      </c>
      <c r="X2213" s="104">
        <f t="shared" si="638"/>
        <v>0</v>
      </c>
      <c r="Y2213" s="321">
        <v>0</v>
      </c>
      <c r="Z2213" s="104">
        <f t="shared" si="639"/>
        <v>0</v>
      </c>
      <c r="AA2213" s="321">
        <v>0</v>
      </c>
      <c r="AB2213" s="104">
        <f t="shared" si="640"/>
        <v>0</v>
      </c>
      <c r="AC2213" s="103">
        <f t="shared" si="628"/>
        <v>0</v>
      </c>
      <c r="AD2213" s="104">
        <f t="shared" si="629"/>
        <v>0</v>
      </c>
    </row>
    <row r="2214" spans="1:30" x14ac:dyDescent="0.2">
      <c r="A2214" s="101">
        <v>40928</v>
      </c>
      <c r="B2214" s="322" t="s">
        <v>196</v>
      </c>
      <c r="C2214" s="321">
        <v>0</v>
      </c>
      <c r="D2214" s="104">
        <f t="shared" si="626"/>
        <v>0</v>
      </c>
      <c r="E2214" s="321">
        <v>0</v>
      </c>
      <c r="F2214" s="104">
        <f t="shared" si="627"/>
        <v>0</v>
      </c>
      <c r="G2214" s="321">
        <v>0</v>
      </c>
      <c r="H2214" s="104">
        <f t="shared" si="630"/>
        <v>0</v>
      </c>
      <c r="I2214" s="321">
        <v>0</v>
      </c>
      <c r="J2214" s="104">
        <f t="shared" si="631"/>
        <v>0</v>
      </c>
      <c r="K2214" s="321">
        <v>0</v>
      </c>
      <c r="L2214" s="104">
        <f t="shared" si="632"/>
        <v>0</v>
      </c>
      <c r="M2214" s="321">
        <v>0</v>
      </c>
      <c r="N2214" s="104">
        <f t="shared" si="633"/>
        <v>0</v>
      </c>
      <c r="O2214" s="321">
        <v>0</v>
      </c>
      <c r="P2214" s="104">
        <f t="shared" si="634"/>
        <v>0</v>
      </c>
      <c r="Q2214" s="321">
        <v>0</v>
      </c>
      <c r="R2214" s="104">
        <f t="shared" si="635"/>
        <v>0</v>
      </c>
      <c r="S2214" s="321">
        <v>0</v>
      </c>
      <c r="T2214" s="104">
        <f t="shared" si="636"/>
        <v>0</v>
      </c>
      <c r="U2214" s="321">
        <v>0</v>
      </c>
      <c r="V2214" s="104">
        <f t="shared" si="637"/>
        <v>0</v>
      </c>
      <c r="W2214" s="321">
        <v>0</v>
      </c>
      <c r="X2214" s="104">
        <f t="shared" si="638"/>
        <v>0</v>
      </c>
      <c r="Y2214" s="321">
        <v>0</v>
      </c>
      <c r="Z2214" s="104">
        <f t="shared" si="639"/>
        <v>0</v>
      </c>
      <c r="AA2214" s="321">
        <v>0</v>
      </c>
      <c r="AB2214" s="104">
        <f t="shared" si="640"/>
        <v>0</v>
      </c>
      <c r="AC2214" s="103">
        <f t="shared" si="628"/>
        <v>0</v>
      </c>
      <c r="AD2214" s="104">
        <f t="shared" si="629"/>
        <v>0</v>
      </c>
    </row>
    <row r="2215" spans="1:30" x14ac:dyDescent="0.2">
      <c r="A2215" s="101">
        <v>40929</v>
      </c>
      <c r="B2215" s="322" t="s">
        <v>197</v>
      </c>
      <c r="C2215" s="321">
        <v>0</v>
      </c>
      <c r="D2215" s="104">
        <f t="shared" si="626"/>
        <v>0</v>
      </c>
      <c r="E2215" s="321">
        <v>0</v>
      </c>
      <c r="F2215" s="104">
        <f t="shared" si="627"/>
        <v>0</v>
      </c>
      <c r="G2215" s="321">
        <v>0</v>
      </c>
      <c r="H2215" s="104">
        <f t="shared" si="630"/>
        <v>0</v>
      </c>
      <c r="I2215" s="321">
        <v>0</v>
      </c>
      <c r="J2215" s="104">
        <f t="shared" si="631"/>
        <v>0</v>
      </c>
      <c r="K2215" s="321">
        <v>0</v>
      </c>
      <c r="L2215" s="104">
        <f t="shared" si="632"/>
        <v>0</v>
      </c>
      <c r="M2215" s="321">
        <v>0</v>
      </c>
      <c r="N2215" s="104">
        <f t="shared" si="633"/>
        <v>0</v>
      </c>
      <c r="O2215" s="321">
        <v>0</v>
      </c>
      <c r="P2215" s="104">
        <f t="shared" si="634"/>
        <v>0</v>
      </c>
      <c r="Q2215" s="321">
        <v>0</v>
      </c>
      <c r="R2215" s="104">
        <f t="shared" si="635"/>
        <v>0</v>
      </c>
      <c r="S2215" s="321">
        <v>0</v>
      </c>
      <c r="T2215" s="104">
        <f t="shared" si="636"/>
        <v>0</v>
      </c>
      <c r="U2215" s="321">
        <v>0</v>
      </c>
      <c r="V2215" s="104">
        <f t="shared" si="637"/>
        <v>0</v>
      </c>
      <c r="W2215" s="321">
        <v>0</v>
      </c>
      <c r="X2215" s="104">
        <f t="shared" si="638"/>
        <v>0</v>
      </c>
      <c r="Y2215" s="321">
        <v>0</v>
      </c>
      <c r="Z2215" s="104">
        <f t="shared" si="639"/>
        <v>0</v>
      </c>
      <c r="AA2215" s="321">
        <v>0</v>
      </c>
      <c r="AB2215" s="104">
        <f t="shared" si="640"/>
        <v>0</v>
      </c>
      <c r="AC2215" s="103">
        <f t="shared" si="628"/>
        <v>0</v>
      </c>
      <c r="AD2215" s="104">
        <f t="shared" si="629"/>
        <v>0</v>
      </c>
    </row>
    <row r="2216" spans="1:30" x14ac:dyDescent="0.2">
      <c r="A2216" s="101">
        <v>40930</v>
      </c>
      <c r="B2216" s="322" t="s">
        <v>198</v>
      </c>
      <c r="C2216" s="321">
        <v>0</v>
      </c>
      <c r="D2216" s="104">
        <f t="shared" si="626"/>
        <v>0</v>
      </c>
      <c r="E2216" s="321">
        <v>0</v>
      </c>
      <c r="F2216" s="104">
        <f t="shared" si="627"/>
        <v>0</v>
      </c>
      <c r="G2216" s="321">
        <v>0</v>
      </c>
      <c r="H2216" s="104">
        <f t="shared" si="630"/>
        <v>0</v>
      </c>
      <c r="I2216" s="321">
        <v>0</v>
      </c>
      <c r="J2216" s="104">
        <f t="shared" si="631"/>
        <v>0</v>
      </c>
      <c r="K2216" s="321">
        <v>0</v>
      </c>
      <c r="L2216" s="104">
        <f t="shared" si="632"/>
        <v>0</v>
      </c>
      <c r="M2216" s="321">
        <v>0</v>
      </c>
      <c r="N2216" s="104">
        <f t="shared" si="633"/>
        <v>0</v>
      </c>
      <c r="O2216" s="321">
        <v>0</v>
      </c>
      <c r="P2216" s="104">
        <f t="shared" si="634"/>
        <v>0</v>
      </c>
      <c r="Q2216" s="321">
        <v>0</v>
      </c>
      <c r="R2216" s="104">
        <f t="shared" si="635"/>
        <v>0</v>
      </c>
      <c r="S2216" s="321">
        <v>0</v>
      </c>
      <c r="T2216" s="104">
        <f t="shared" si="636"/>
        <v>0</v>
      </c>
      <c r="U2216" s="321">
        <v>0</v>
      </c>
      <c r="V2216" s="104">
        <f t="shared" si="637"/>
        <v>0</v>
      </c>
      <c r="W2216" s="321">
        <v>0</v>
      </c>
      <c r="X2216" s="104">
        <f t="shared" si="638"/>
        <v>0</v>
      </c>
      <c r="Y2216" s="321">
        <v>0</v>
      </c>
      <c r="Z2216" s="104">
        <f t="shared" si="639"/>
        <v>0</v>
      </c>
      <c r="AA2216" s="321">
        <v>0</v>
      </c>
      <c r="AB2216" s="104">
        <f t="shared" si="640"/>
        <v>0</v>
      </c>
      <c r="AC2216" s="103">
        <f t="shared" si="628"/>
        <v>0</v>
      </c>
      <c r="AD2216" s="104">
        <f t="shared" si="629"/>
        <v>0</v>
      </c>
    </row>
    <row r="2217" spans="1:30" x14ac:dyDescent="0.2">
      <c r="A2217" s="101">
        <v>40931</v>
      </c>
      <c r="B2217" s="322" t="s">
        <v>199</v>
      </c>
      <c r="C2217" s="321">
        <v>0</v>
      </c>
      <c r="D2217" s="104">
        <f t="shared" si="626"/>
        <v>0</v>
      </c>
      <c r="E2217" s="321">
        <v>0</v>
      </c>
      <c r="F2217" s="104">
        <f t="shared" si="627"/>
        <v>0</v>
      </c>
      <c r="G2217" s="321">
        <v>0</v>
      </c>
      <c r="H2217" s="104">
        <f t="shared" si="630"/>
        <v>0</v>
      </c>
      <c r="I2217" s="321">
        <v>0</v>
      </c>
      <c r="J2217" s="104">
        <f t="shared" si="631"/>
        <v>0</v>
      </c>
      <c r="K2217" s="321">
        <v>0</v>
      </c>
      <c r="L2217" s="104">
        <f t="shared" si="632"/>
        <v>0</v>
      </c>
      <c r="M2217" s="321">
        <v>0</v>
      </c>
      <c r="N2217" s="104">
        <f t="shared" si="633"/>
        <v>0</v>
      </c>
      <c r="O2217" s="321">
        <v>0</v>
      </c>
      <c r="P2217" s="104">
        <f t="shared" si="634"/>
        <v>0</v>
      </c>
      <c r="Q2217" s="321">
        <v>0</v>
      </c>
      <c r="R2217" s="104">
        <f t="shared" si="635"/>
        <v>0</v>
      </c>
      <c r="S2217" s="321">
        <v>0</v>
      </c>
      <c r="T2217" s="104">
        <f t="shared" si="636"/>
        <v>0</v>
      </c>
      <c r="U2217" s="321">
        <v>0</v>
      </c>
      <c r="V2217" s="104">
        <f t="shared" si="637"/>
        <v>0</v>
      </c>
      <c r="W2217" s="321">
        <v>0</v>
      </c>
      <c r="X2217" s="104">
        <f t="shared" si="638"/>
        <v>0</v>
      </c>
      <c r="Y2217" s="321">
        <v>0</v>
      </c>
      <c r="Z2217" s="104">
        <f t="shared" si="639"/>
        <v>0</v>
      </c>
      <c r="AA2217" s="321">
        <v>0</v>
      </c>
      <c r="AB2217" s="104">
        <f t="shared" si="640"/>
        <v>0</v>
      </c>
      <c r="AC2217" s="103">
        <f t="shared" si="628"/>
        <v>0</v>
      </c>
      <c r="AD2217" s="104">
        <f t="shared" si="629"/>
        <v>0</v>
      </c>
    </row>
    <row r="2218" spans="1:30" x14ac:dyDescent="0.2">
      <c r="A2218" s="101">
        <v>40932</v>
      </c>
      <c r="B2218" s="322" t="s">
        <v>200</v>
      </c>
      <c r="C2218" s="321">
        <v>0</v>
      </c>
      <c r="D2218" s="104">
        <f t="shared" si="626"/>
        <v>0</v>
      </c>
      <c r="E2218" s="321">
        <v>0</v>
      </c>
      <c r="F2218" s="104">
        <f t="shared" si="627"/>
        <v>0</v>
      </c>
      <c r="G2218" s="321">
        <v>0</v>
      </c>
      <c r="H2218" s="104">
        <f t="shared" si="630"/>
        <v>0</v>
      </c>
      <c r="I2218" s="321">
        <v>0</v>
      </c>
      <c r="J2218" s="104">
        <f t="shared" si="631"/>
        <v>0</v>
      </c>
      <c r="K2218" s="321">
        <v>0</v>
      </c>
      <c r="L2218" s="104">
        <f t="shared" si="632"/>
        <v>0</v>
      </c>
      <c r="M2218" s="321">
        <v>0</v>
      </c>
      <c r="N2218" s="104">
        <f t="shared" si="633"/>
        <v>0</v>
      </c>
      <c r="O2218" s="321">
        <v>0</v>
      </c>
      <c r="P2218" s="104">
        <f t="shared" si="634"/>
        <v>0</v>
      </c>
      <c r="Q2218" s="321">
        <v>0</v>
      </c>
      <c r="R2218" s="104">
        <f t="shared" si="635"/>
        <v>0</v>
      </c>
      <c r="S2218" s="321">
        <v>0</v>
      </c>
      <c r="T2218" s="104">
        <f t="shared" si="636"/>
        <v>0</v>
      </c>
      <c r="U2218" s="321">
        <v>0</v>
      </c>
      <c r="V2218" s="104">
        <f t="shared" si="637"/>
        <v>0</v>
      </c>
      <c r="W2218" s="321">
        <v>0</v>
      </c>
      <c r="X2218" s="104">
        <f t="shared" si="638"/>
        <v>0</v>
      </c>
      <c r="Y2218" s="321">
        <v>0</v>
      </c>
      <c r="Z2218" s="104">
        <f t="shared" si="639"/>
        <v>0</v>
      </c>
      <c r="AA2218" s="321">
        <v>0</v>
      </c>
      <c r="AB2218" s="104">
        <f t="shared" si="640"/>
        <v>0</v>
      </c>
      <c r="AC2218" s="103">
        <f t="shared" si="628"/>
        <v>0</v>
      </c>
      <c r="AD2218" s="104">
        <f t="shared" si="629"/>
        <v>0</v>
      </c>
    </row>
    <row r="2219" spans="1:30" x14ac:dyDescent="0.2">
      <c r="A2219" s="101">
        <v>40933</v>
      </c>
      <c r="B2219" s="322" t="s">
        <v>201</v>
      </c>
      <c r="C2219" s="321">
        <v>0</v>
      </c>
      <c r="D2219" s="104">
        <f t="shared" si="626"/>
        <v>0</v>
      </c>
      <c r="E2219" s="321">
        <v>0</v>
      </c>
      <c r="F2219" s="104">
        <f t="shared" si="627"/>
        <v>0</v>
      </c>
      <c r="G2219" s="321">
        <v>0</v>
      </c>
      <c r="H2219" s="104">
        <f t="shared" si="630"/>
        <v>0</v>
      </c>
      <c r="I2219" s="321">
        <v>0</v>
      </c>
      <c r="J2219" s="104">
        <f t="shared" si="631"/>
        <v>0</v>
      </c>
      <c r="K2219" s="321">
        <v>0</v>
      </c>
      <c r="L2219" s="104">
        <f t="shared" si="632"/>
        <v>0</v>
      </c>
      <c r="M2219" s="321">
        <v>0</v>
      </c>
      <c r="N2219" s="104">
        <f t="shared" si="633"/>
        <v>0</v>
      </c>
      <c r="O2219" s="321">
        <v>0</v>
      </c>
      <c r="P2219" s="104">
        <f t="shared" si="634"/>
        <v>0</v>
      </c>
      <c r="Q2219" s="321">
        <v>0</v>
      </c>
      <c r="R2219" s="104">
        <f t="shared" si="635"/>
        <v>0</v>
      </c>
      <c r="S2219" s="321">
        <v>0</v>
      </c>
      <c r="T2219" s="104">
        <f t="shared" si="636"/>
        <v>0</v>
      </c>
      <c r="U2219" s="321">
        <v>0</v>
      </c>
      <c r="V2219" s="104">
        <f t="shared" si="637"/>
        <v>0</v>
      </c>
      <c r="W2219" s="321">
        <v>0</v>
      </c>
      <c r="X2219" s="104">
        <f t="shared" si="638"/>
        <v>0</v>
      </c>
      <c r="Y2219" s="321">
        <v>0</v>
      </c>
      <c r="Z2219" s="104">
        <f t="shared" si="639"/>
        <v>0</v>
      </c>
      <c r="AA2219" s="321">
        <v>0</v>
      </c>
      <c r="AB2219" s="104">
        <f t="shared" si="640"/>
        <v>0</v>
      </c>
      <c r="AC2219" s="103">
        <f t="shared" si="628"/>
        <v>0</v>
      </c>
      <c r="AD2219" s="104">
        <f t="shared" si="629"/>
        <v>0</v>
      </c>
    </row>
    <row r="2220" spans="1:30" x14ac:dyDescent="0.2">
      <c r="A2220" s="101">
        <v>40934</v>
      </c>
      <c r="B2220" s="322" t="s">
        <v>202</v>
      </c>
      <c r="C2220" s="321">
        <v>0</v>
      </c>
      <c r="D2220" s="104">
        <f t="shared" si="626"/>
        <v>0</v>
      </c>
      <c r="E2220" s="321">
        <v>0</v>
      </c>
      <c r="F2220" s="104">
        <f t="shared" si="627"/>
        <v>0</v>
      </c>
      <c r="G2220" s="321">
        <v>0</v>
      </c>
      <c r="H2220" s="104">
        <f t="shared" si="630"/>
        <v>0</v>
      </c>
      <c r="I2220" s="321">
        <v>0</v>
      </c>
      <c r="J2220" s="104">
        <f t="shared" si="631"/>
        <v>0</v>
      </c>
      <c r="K2220" s="321">
        <v>0</v>
      </c>
      <c r="L2220" s="104">
        <f t="shared" si="632"/>
        <v>0</v>
      </c>
      <c r="M2220" s="321">
        <v>0</v>
      </c>
      <c r="N2220" s="104">
        <f t="shared" si="633"/>
        <v>0</v>
      </c>
      <c r="O2220" s="321">
        <v>0</v>
      </c>
      <c r="P2220" s="104">
        <f t="shared" si="634"/>
        <v>0</v>
      </c>
      <c r="Q2220" s="321">
        <v>0</v>
      </c>
      <c r="R2220" s="104">
        <f t="shared" si="635"/>
        <v>0</v>
      </c>
      <c r="S2220" s="321">
        <v>0</v>
      </c>
      <c r="T2220" s="104">
        <f t="shared" si="636"/>
        <v>0</v>
      </c>
      <c r="U2220" s="321">
        <v>0</v>
      </c>
      <c r="V2220" s="104">
        <f t="shared" si="637"/>
        <v>0</v>
      </c>
      <c r="W2220" s="321">
        <v>0</v>
      </c>
      <c r="X2220" s="104">
        <f t="shared" si="638"/>
        <v>0</v>
      </c>
      <c r="Y2220" s="321">
        <v>0</v>
      </c>
      <c r="Z2220" s="104">
        <f t="shared" si="639"/>
        <v>0</v>
      </c>
      <c r="AA2220" s="321">
        <v>0</v>
      </c>
      <c r="AB2220" s="104">
        <f t="shared" si="640"/>
        <v>0</v>
      </c>
      <c r="AC2220" s="103">
        <f t="shared" si="628"/>
        <v>0</v>
      </c>
      <c r="AD2220" s="104">
        <f t="shared" si="629"/>
        <v>0</v>
      </c>
    </row>
    <row r="2221" spans="1:30" x14ac:dyDescent="0.2">
      <c r="A2221" s="101">
        <v>40935</v>
      </c>
      <c r="B2221" s="322" t="s">
        <v>203</v>
      </c>
      <c r="C2221" s="321">
        <v>0</v>
      </c>
      <c r="D2221" s="104">
        <f t="shared" si="626"/>
        <v>0</v>
      </c>
      <c r="E2221" s="321">
        <v>0</v>
      </c>
      <c r="F2221" s="104">
        <f t="shared" si="627"/>
        <v>0</v>
      </c>
      <c r="G2221" s="321">
        <v>0</v>
      </c>
      <c r="H2221" s="104">
        <f t="shared" si="630"/>
        <v>0</v>
      </c>
      <c r="I2221" s="321">
        <v>0</v>
      </c>
      <c r="J2221" s="104">
        <f t="shared" si="631"/>
        <v>0</v>
      </c>
      <c r="K2221" s="321">
        <v>0</v>
      </c>
      <c r="L2221" s="104">
        <f t="shared" si="632"/>
        <v>0</v>
      </c>
      <c r="M2221" s="321">
        <v>0</v>
      </c>
      <c r="N2221" s="104">
        <f t="shared" si="633"/>
        <v>0</v>
      </c>
      <c r="O2221" s="321">
        <v>0</v>
      </c>
      <c r="P2221" s="104">
        <f t="shared" si="634"/>
        <v>0</v>
      </c>
      <c r="Q2221" s="321">
        <v>0</v>
      </c>
      <c r="R2221" s="104">
        <f t="shared" si="635"/>
        <v>0</v>
      </c>
      <c r="S2221" s="321">
        <v>0</v>
      </c>
      <c r="T2221" s="104">
        <f t="shared" si="636"/>
        <v>0</v>
      </c>
      <c r="U2221" s="321">
        <v>0</v>
      </c>
      <c r="V2221" s="104">
        <f t="shared" si="637"/>
        <v>0</v>
      </c>
      <c r="W2221" s="321">
        <v>0</v>
      </c>
      <c r="X2221" s="104">
        <f t="shared" si="638"/>
        <v>0</v>
      </c>
      <c r="Y2221" s="321">
        <v>0</v>
      </c>
      <c r="Z2221" s="104">
        <f t="shared" si="639"/>
        <v>0</v>
      </c>
      <c r="AA2221" s="321">
        <v>0</v>
      </c>
      <c r="AB2221" s="104">
        <f t="shared" si="640"/>
        <v>0</v>
      </c>
      <c r="AC2221" s="103">
        <f t="shared" si="628"/>
        <v>0</v>
      </c>
      <c r="AD2221" s="104">
        <f t="shared" si="629"/>
        <v>0</v>
      </c>
    </row>
    <row r="2222" spans="1:30" x14ac:dyDescent="0.2">
      <c r="A2222" s="101">
        <v>40936</v>
      </c>
      <c r="B2222" s="322" t="s">
        <v>204</v>
      </c>
      <c r="C2222" s="321">
        <v>0</v>
      </c>
      <c r="D2222" s="104">
        <f t="shared" si="626"/>
        <v>0</v>
      </c>
      <c r="E2222" s="321">
        <v>0</v>
      </c>
      <c r="F2222" s="104">
        <f t="shared" si="627"/>
        <v>0</v>
      </c>
      <c r="G2222" s="321">
        <v>0</v>
      </c>
      <c r="H2222" s="104">
        <f t="shared" si="630"/>
        <v>0</v>
      </c>
      <c r="I2222" s="321">
        <v>0</v>
      </c>
      <c r="J2222" s="104">
        <f t="shared" si="631"/>
        <v>0</v>
      </c>
      <c r="K2222" s="321">
        <v>0</v>
      </c>
      <c r="L2222" s="104">
        <f t="shared" si="632"/>
        <v>0</v>
      </c>
      <c r="M2222" s="321">
        <v>0</v>
      </c>
      <c r="N2222" s="104">
        <f t="shared" si="633"/>
        <v>0</v>
      </c>
      <c r="O2222" s="321">
        <v>0</v>
      </c>
      <c r="P2222" s="104">
        <f t="shared" si="634"/>
        <v>0</v>
      </c>
      <c r="Q2222" s="321">
        <v>0</v>
      </c>
      <c r="R2222" s="104">
        <f t="shared" si="635"/>
        <v>0</v>
      </c>
      <c r="S2222" s="321">
        <v>0</v>
      </c>
      <c r="T2222" s="104">
        <f t="shared" si="636"/>
        <v>0</v>
      </c>
      <c r="U2222" s="321">
        <v>0</v>
      </c>
      <c r="V2222" s="104">
        <f t="shared" si="637"/>
        <v>0</v>
      </c>
      <c r="W2222" s="321">
        <v>0</v>
      </c>
      <c r="X2222" s="104">
        <f t="shared" si="638"/>
        <v>0</v>
      </c>
      <c r="Y2222" s="321">
        <v>0</v>
      </c>
      <c r="Z2222" s="104">
        <f t="shared" si="639"/>
        <v>0</v>
      </c>
      <c r="AA2222" s="321">
        <v>0</v>
      </c>
      <c r="AB2222" s="104">
        <f t="shared" si="640"/>
        <v>0</v>
      </c>
      <c r="AC2222" s="103">
        <f t="shared" si="628"/>
        <v>0</v>
      </c>
      <c r="AD2222" s="104">
        <f t="shared" si="629"/>
        <v>0</v>
      </c>
    </row>
    <row r="2223" spans="1:30" x14ac:dyDescent="0.2">
      <c r="A2223" s="101">
        <v>40937</v>
      </c>
      <c r="B2223" s="322" t="s">
        <v>205</v>
      </c>
      <c r="C2223" s="321">
        <v>0</v>
      </c>
      <c r="D2223" s="104">
        <f t="shared" si="626"/>
        <v>0</v>
      </c>
      <c r="E2223" s="321">
        <v>0</v>
      </c>
      <c r="F2223" s="104">
        <f t="shared" si="627"/>
        <v>0</v>
      </c>
      <c r="G2223" s="321">
        <v>0</v>
      </c>
      <c r="H2223" s="104">
        <f t="shared" si="630"/>
        <v>0</v>
      </c>
      <c r="I2223" s="321">
        <v>0</v>
      </c>
      <c r="J2223" s="104">
        <f t="shared" si="631"/>
        <v>0</v>
      </c>
      <c r="K2223" s="321">
        <v>0</v>
      </c>
      <c r="L2223" s="104">
        <f t="shared" si="632"/>
        <v>0</v>
      </c>
      <c r="M2223" s="321">
        <v>0</v>
      </c>
      <c r="N2223" s="104">
        <f t="shared" si="633"/>
        <v>0</v>
      </c>
      <c r="O2223" s="321">
        <v>0</v>
      </c>
      <c r="P2223" s="104">
        <f t="shared" si="634"/>
        <v>0</v>
      </c>
      <c r="Q2223" s="321">
        <v>0</v>
      </c>
      <c r="R2223" s="104">
        <f t="shared" si="635"/>
        <v>0</v>
      </c>
      <c r="S2223" s="321">
        <v>0</v>
      </c>
      <c r="T2223" s="104">
        <f t="shared" si="636"/>
        <v>0</v>
      </c>
      <c r="U2223" s="321">
        <v>0</v>
      </c>
      <c r="V2223" s="104">
        <f t="shared" si="637"/>
        <v>0</v>
      </c>
      <c r="W2223" s="321">
        <v>0</v>
      </c>
      <c r="X2223" s="104">
        <f t="shared" si="638"/>
        <v>0</v>
      </c>
      <c r="Y2223" s="321">
        <v>0</v>
      </c>
      <c r="Z2223" s="104">
        <f t="shared" si="639"/>
        <v>0</v>
      </c>
      <c r="AA2223" s="321">
        <v>0</v>
      </c>
      <c r="AB2223" s="104">
        <f t="shared" si="640"/>
        <v>0</v>
      </c>
      <c r="AC2223" s="103">
        <f t="shared" si="628"/>
        <v>0</v>
      </c>
      <c r="AD2223" s="104">
        <f t="shared" si="629"/>
        <v>0</v>
      </c>
    </row>
    <row r="2224" spans="1:30" x14ac:dyDescent="0.2">
      <c r="A2224" s="101">
        <v>40938</v>
      </c>
      <c r="B2224" s="322" t="s">
        <v>108</v>
      </c>
      <c r="C2224" s="321">
        <v>0</v>
      </c>
      <c r="D2224" s="104">
        <f t="shared" si="626"/>
        <v>0</v>
      </c>
      <c r="E2224" s="321">
        <v>0</v>
      </c>
      <c r="F2224" s="104">
        <f t="shared" si="627"/>
        <v>0</v>
      </c>
      <c r="G2224" s="321">
        <v>0</v>
      </c>
      <c r="H2224" s="104">
        <f t="shared" si="630"/>
        <v>0</v>
      </c>
      <c r="I2224" s="321">
        <v>0</v>
      </c>
      <c r="J2224" s="104">
        <f t="shared" si="631"/>
        <v>0</v>
      </c>
      <c r="K2224" s="321">
        <v>0</v>
      </c>
      <c r="L2224" s="104">
        <f t="shared" si="632"/>
        <v>0</v>
      </c>
      <c r="M2224" s="321">
        <v>0</v>
      </c>
      <c r="N2224" s="104">
        <f t="shared" si="633"/>
        <v>0</v>
      </c>
      <c r="O2224" s="321">
        <v>0</v>
      </c>
      <c r="P2224" s="104">
        <f t="shared" si="634"/>
        <v>0</v>
      </c>
      <c r="Q2224" s="321">
        <v>0</v>
      </c>
      <c r="R2224" s="104">
        <f t="shared" si="635"/>
        <v>0</v>
      </c>
      <c r="S2224" s="321">
        <v>0</v>
      </c>
      <c r="T2224" s="104">
        <f t="shared" si="636"/>
        <v>0</v>
      </c>
      <c r="U2224" s="321">
        <v>0</v>
      </c>
      <c r="V2224" s="104">
        <f t="shared" si="637"/>
        <v>0</v>
      </c>
      <c r="W2224" s="321">
        <v>0</v>
      </c>
      <c r="X2224" s="104">
        <f t="shared" si="638"/>
        <v>0</v>
      </c>
      <c r="Y2224" s="321">
        <v>0</v>
      </c>
      <c r="Z2224" s="104">
        <f t="shared" si="639"/>
        <v>0</v>
      </c>
      <c r="AA2224" s="321">
        <v>0</v>
      </c>
      <c r="AB2224" s="104">
        <f t="shared" si="640"/>
        <v>0</v>
      </c>
      <c r="AC2224" s="103">
        <f t="shared" si="628"/>
        <v>0</v>
      </c>
      <c r="AD2224" s="104">
        <f t="shared" si="629"/>
        <v>0</v>
      </c>
    </row>
    <row r="2225" spans="1:30" x14ac:dyDescent="0.2">
      <c r="A2225" s="101">
        <v>40939</v>
      </c>
      <c r="B2225" s="322" t="s">
        <v>109</v>
      </c>
      <c r="C2225" s="321">
        <v>0</v>
      </c>
      <c r="D2225" s="104">
        <f t="shared" si="626"/>
        <v>0</v>
      </c>
      <c r="E2225" s="321">
        <v>0</v>
      </c>
      <c r="F2225" s="104">
        <f t="shared" si="627"/>
        <v>0</v>
      </c>
      <c r="G2225" s="321">
        <v>0</v>
      </c>
      <c r="H2225" s="104">
        <f t="shared" si="630"/>
        <v>0</v>
      </c>
      <c r="I2225" s="321">
        <v>0</v>
      </c>
      <c r="J2225" s="104">
        <f t="shared" si="631"/>
        <v>0</v>
      </c>
      <c r="K2225" s="321">
        <v>0</v>
      </c>
      <c r="L2225" s="104">
        <f t="shared" si="632"/>
        <v>0</v>
      </c>
      <c r="M2225" s="321">
        <v>0</v>
      </c>
      <c r="N2225" s="104">
        <f t="shared" si="633"/>
        <v>0</v>
      </c>
      <c r="O2225" s="321">
        <v>0</v>
      </c>
      <c r="P2225" s="104">
        <f t="shared" si="634"/>
        <v>0</v>
      </c>
      <c r="Q2225" s="321">
        <v>0</v>
      </c>
      <c r="R2225" s="104">
        <f t="shared" si="635"/>
        <v>0</v>
      </c>
      <c r="S2225" s="321">
        <v>0</v>
      </c>
      <c r="T2225" s="104">
        <f t="shared" si="636"/>
        <v>0</v>
      </c>
      <c r="U2225" s="321">
        <v>0</v>
      </c>
      <c r="V2225" s="104">
        <f t="shared" si="637"/>
        <v>0</v>
      </c>
      <c r="W2225" s="321">
        <v>0</v>
      </c>
      <c r="X2225" s="104">
        <f t="shared" si="638"/>
        <v>0</v>
      </c>
      <c r="Y2225" s="321">
        <v>0</v>
      </c>
      <c r="Z2225" s="104">
        <f t="shared" si="639"/>
        <v>0</v>
      </c>
      <c r="AA2225" s="321">
        <v>0</v>
      </c>
      <c r="AB2225" s="104">
        <f t="shared" si="640"/>
        <v>0</v>
      </c>
      <c r="AC2225" s="103">
        <f t="shared" si="628"/>
        <v>0</v>
      </c>
      <c r="AD2225" s="104">
        <f t="shared" si="629"/>
        <v>0</v>
      </c>
    </row>
    <row r="2226" spans="1:30" x14ac:dyDescent="0.2">
      <c r="A2226" s="101">
        <v>40940</v>
      </c>
      <c r="B2226" s="322" t="s">
        <v>54</v>
      </c>
      <c r="C2226" s="321">
        <v>0</v>
      </c>
      <c r="D2226" s="104">
        <f t="shared" si="626"/>
        <v>0</v>
      </c>
      <c r="E2226" s="321">
        <v>0</v>
      </c>
      <c r="F2226" s="104">
        <f t="shared" si="627"/>
        <v>0</v>
      </c>
      <c r="G2226" s="321">
        <v>0</v>
      </c>
      <c r="H2226" s="104">
        <f t="shared" si="630"/>
        <v>0</v>
      </c>
      <c r="I2226" s="321">
        <v>0</v>
      </c>
      <c r="J2226" s="104">
        <f t="shared" si="631"/>
        <v>0</v>
      </c>
      <c r="K2226" s="321">
        <v>0</v>
      </c>
      <c r="L2226" s="104">
        <f t="shared" si="632"/>
        <v>0</v>
      </c>
      <c r="M2226" s="321">
        <v>0</v>
      </c>
      <c r="N2226" s="104">
        <f t="shared" si="633"/>
        <v>0</v>
      </c>
      <c r="O2226" s="321">
        <v>0</v>
      </c>
      <c r="P2226" s="104">
        <f t="shared" si="634"/>
        <v>0</v>
      </c>
      <c r="Q2226" s="321">
        <v>0</v>
      </c>
      <c r="R2226" s="104">
        <f t="shared" si="635"/>
        <v>0</v>
      </c>
      <c r="S2226" s="321">
        <v>0</v>
      </c>
      <c r="T2226" s="104">
        <f t="shared" si="636"/>
        <v>0</v>
      </c>
      <c r="U2226" s="321">
        <v>0</v>
      </c>
      <c r="V2226" s="104">
        <f t="shared" si="637"/>
        <v>0</v>
      </c>
      <c r="W2226" s="321">
        <v>0</v>
      </c>
      <c r="X2226" s="104">
        <f t="shared" si="638"/>
        <v>0</v>
      </c>
      <c r="Y2226" s="321">
        <v>0</v>
      </c>
      <c r="Z2226" s="104">
        <f t="shared" si="639"/>
        <v>0</v>
      </c>
      <c r="AA2226" s="321">
        <v>0</v>
      </c>
      <c r="AB2226" s="104">
        <f t="shared" si="640"/>
        <v>0</v>
      </c>
      <c r="AC2226" s="103">
        <f t="shared" ref="AC2226:AC2254" si="641">C2226+E2226+G2226+I2226+K2226+M2226+O2226+Q2226+S2226+U2226+W2226+Y2226+AA2226</f>
        <v>0</v>
      </c>
      <c r="AD2226" s="104">
        <f t="shared" si="629"/>
        <v>0</v>
      </c>
    </row>
    <row r="2227" spans="1:30" x14ac:dyDescent="0.2">
      <c r="A2227" s="101">
        <v>40941</v>
      </c>
      <c r="B2227" s="322" t="s">
        <v>55</v>
      </c>
      <c r="C2227" s="321">
        <v>0</v>
      </c>
      <c r="D2227" s="104">
        <f t="shared" ref="D2227:D2290" si="642">C2227*1000000/325851</f>
        <v>0</v>
      </c>
      <c r="E2227" s="321">
        <v>0</v>
      </c>
      <c r="F2227" s="104">
        <f t="shared" ref="F2227:F2290" si="643">E2227*1000000/325851</f>
        <v>0</v>
      </c>
      <c r="G2227" s="321">
        <v>0</v>
      </c>
      <c r="H2227" s="104">
        <f t="shared" si="630"/>
        <v>0</v>
      </c>
      <c r="I2227" s="321">
        <v>0</v>
      </c>
      <c r="J2227" s="104">
        <f t="shared" si="631"/>
        <v>0</v>
      </c>
      <c r="K2227" s="321">
        <v>0</v>
      </c>
      <c r="L2227" s="104">
        <f t="shared" si="632"/>
        <v>0</v>
      </c>
      <c r="M2227" s="321">
        <v>0</v>
      </c>
      <c r="N2227" s="104">
        <f t="shared" si="633"/>
        <v>0</v>
      </c>
      <c r="O2227" s="321">
        <v>0</v>
      </c>
      <c r="P2227" s="104">
        <f t="shared" si="634"/>
        <v>0</v>
      </c>
      <c r="Q2227" s="321">
        <v>0</v>
      </c>
      <c r="R2227" s="104">
        <f t="shared" si="635"/>
        <v>0</v>
      </c>
      <c r="S2227" s="321">
        <v>0</v>
      </c>
      <c r="T2227" s="104">
        <f t="shared" si="636"/>
        <v>0</v>
      </c>
      <c r="U2227" s="321">
        <v>0</v>
      </c>
      <c r="V2227" s="104">
        <f t="shared" si="637"/>
        <v>0</v>
      </c>
      <c r="W2227" s="321">
        <v>0</v>
      </c>
      <c r="X2227" s="104">
        <f t="shared" si="638"/>
        <v>0</v>
      </c>
      <c r="Y2227" s="321">
        <v>0</v>
      </c>
      <c r="Z2227" s="104">
        <f t="shared" si="639"/>
        <v>0</v>
      </c>
      <c r="AA2227" s="321">
        <v>0</v>
      </c>
      <c r="AB2227" s="104">
        <f t="shared" si="640"/>
        <v>0</v>
      </c>
      <c r="AC2227" s="103">
        <f t="shared" si="641"/>
        <v>0</v>
      </c>
      <c r="AD2227" s="104">
        <f t="shared" si="629"/>
        <v>0</v>
      </c>
    </row>
    <row r="2228" spans="1:30" x14ac:dyDescent="0.2">
      <c r="A2228" s="101">
        <v>40942</v>
      </c>
      <c r="B2228" s="322" t="s">
        <v>56</v>
      </c>
      <c r="C2228" s="321">
        <v>0</v>
      </c>
      <c r="D2228" s="104">
        <f t="shared" si="642"/>
        <v>0</v>
      </c>
      <c r="E2228" s="321">
        <v>0</v>
      </c>
      <c r="F2228" s="104">
        <f t="shared" si="643"/>
        <v>0</v>
      </c>
      <c r="G2228" s="321">
        <v>0</v>
      </c>
      <c r="H2228" s="104">
        <f t="shared" si="630"/>
        <v>0</v>
      </c>
      <c r="I2228" s="321">
        <v>0</v>
      </c>
      <c r="J2228" s="104">
        <f t="shared" si="631"/>
        <v>0</v>
      </c>
      <c r="K2228" s="321">
        <v>0</v>
      </c>
      <c r="L2228" s="104">
        <f t="shared" si="632"/>
        <v>0</v>
      </c>
      <c r="M2228" s="321">
        <v>0</v>
      </c>
      <c r="N2228" s="104">
        <f t="shared" si="633"/>
        <v>0</v>
      </c>
      <c r="O2228" s="321">
        <v>0</v>
      </c>
      <c r="P2228" s="104">
        <f t="shared" si="634"/>
        <v>0</v>
      </c>
      <c r="Q2228" s="321">
        <v>0</v>
      </c>
      <c r="R2228" s="104">
        <f t="shared" si="635"/>
        <v>0</v>
      </c>
      <c r="S2228" s="321">
        <v>0</v>
      </c>
      <c r="T2228" s="104">
        <f t="shared" si="636"/>
        <v>0</v>
      </c>
      <c r="U2228" s="321">
        <v>0</v>
      </c>
      <c r="V2228" s="104">
        <f t="shared" si="637"/>
        <v>0</v>
      </c>
      <c r="W2228" s="321">
        <v>0</v>
      </c>
      <c r="X2228" s="104">
        <f t="shared" si="638"/>
        <v>0</v>
      </c>
      <c r="Y2228" s="321">
        <v>0</v>
      </c>
      <c r="Z2228" s="104">
        <f t="shared" si="639"/>
        <v>0</v>
      </c>
      <c r="AA2228" s="321">
        <v>0</v>
      </c>
      <c r="AB2228" s="104">
        <f t="shared" si="640"/>
        <v>0</v>
      </c>
      <c r="AC2228" s="103">
        <f t="shared" si="641"/>
        <v>0</v>
      </c>
      <c r="AD2228" s="104">
        <f t="shared" si="629"/>
        <v>0</v>
      </c>
    </row>
    <row r="2229" spans="1:30" x14ac:dyDescent="0.2">
      <c r="A2229" s="101">
        <v>40943</v>
      </c>
      <c r="B2229" s="322" t="s">
        <v>57</v>
      </c>
      <c r="C2229" s="321">
        <v>0</v>
      </c>
      <c r="D2229" s="104">
        <f t="shared" si="642"/>
        <v>0</v>
      </c>
      <c r="E2229" s="321">
        <v>0</v>
      </c>
      <c r="F2229" s="104">
        <f t="shared" si="643"/>
        <v>0</v>
      </c>
      <c r="G2229" s="321">
        <v>0</v>
      </c>
      <c r="H2229" s="104">
        <f t="shared" si="630"/>
        <v>0</v>
      </c>
      <c r="I2229" s="321">
        <v>0</v>
      </c>
      <c r="J2229" s="104">
        <f t="shared" si="631"/>
        <v>0</v>
      </c>
      <c r="K2229" s="321">
        <v>0</v>
      </c>
      <c r="L2229" s="104">
        <f t="shared" si="632"/>
        <v>0</v>
      </c>
      <c r="M2229" s="321">
        <v>0</v>
      </c>
      <c r="N2229" s="104">
        <f t="shared" si="633"/>
        <v>0</v>
      </c>
      <c r="O2229" s="321">
        <v>0</v>
      </c>
      <c r="P2229" s="104">
        <f t="shared" si="634"/>
        <v>0</v>
      </c>
      <c r="Q2229" s="321">
        <v>0</v>
      </c>
      <c r="R2229" s="104">
        <f t="shared" si="635"/>
        <v>0</v>
      </c>
      <c r="S2229" s="321">
        <v>0</v>
      </c>
      <c r="T2229" s="104">
        <f t="shared" si="636"/>
        <v>0</v>
      </c>
      <c r="U2229" s="321">
        <v>0</v>
      </c>
      <c r="V2229" s="104">
        <f t="shared" si="637"/>
        <v>0</v>
      </c>
      <c r="W2229" s="321">
        <v>0</v>
      </c>
      <c r="X2229" s="104">
        <f t="shared" si="638"/>
        <v>0</v>
      </c>
      <c r="Y2229" s="321">
        <v>0</v>
      </c>
      <c r="Z2229" s="104">
        <f t="shared" si="639"/>
        <v>0</v>
      </c>
      <c r="AA2229" s="321">
        <v>0</v>
      </c>
      <c r="AB2229" s="104">
        <f t="shared" si="640"/>
        <v>0</v>
      </c>
      <c r="AC2229" s="103">
        <f t="shared" si="641"/>
        <v>0</v>
      </c>
      <c r="AD2229" s="104">
        <f t="shared" si="629"/>
        <v>0</v>
      </c>
    </row>
    <row r="2230" spans="1:30" x14ac:dyDescent="0.2">
      <c r="A2230" s="101">
        <v>40944</v>
      </c>
      <c r="B2230" s="322" t="s">
        <v>58</v>
      </c>
      <c r="C2230" s="321">
        <v>0</v>
      </c>
      <c r="D2230" s="104">
        <f t="shared" si="642"/>
        <v>0</v>
      </c>
      <c r="E2230" s="321">
        <v>0</v>
      </c>
      <c r="F2230" s="104">
        <f t="shared" si="643"/>
        <v>0</v>
      </c>
      <c r="G2230" s="321">
        <v>0</v>
      </c>
      <c r="H2230" s="104">
        <f t="shared" si="630"/>
        <v>0</v>
      </c>
      <c r="I2230" s="321">
        <v>0</v>
      </c>
      <c r="J2230" s="104">
        <f t="shared" si="631"/>
        <v>0</v>
      </c>
      <c r="K2230" s="321">
        <v>0</v>
      </c>
      <c r="L2230" s="104">
        <f t="shared" si="632"/>
        <v>0</v>
      </c>
      <c r="M2230" s="321">
        <v>0</v>
      </c>
      <c r="N2230" s="104">
        <f t="shared" si="633"/>
        <v>0</v>
      </c>
      <c r="O2230" s="321">
        <v>0</v>
      </c>
      <c r="P2230" s="104">
        <f t="shared" si="634"/>
        <v>0</v>
      </c>
      <c r="Q2230" s="321">
        <v>0</v>
      </c>
      <c r="R2230" s="104">
        <f t="shared" si="635"/>
        <v>0</v>
      </c>
      <c r="S2230" s="321">
        <v>0</v>
      </c>
      <c r="T2230" s="104">
        <f t="shared" si="636"/>
        <v>0</v>
      </c>
      <c r="U2230" s="321">
        <v>0</v>
      </c>
      <c r="V2230" s="104">
        <f t="shared" si="637"/>
        <v>0</v>
      </c>
      <c r="W2230" s="321">
        <v>0</v>
      </c>
      <c r="X2230" s="104">
        <f t="shared" si="638"/>
        <v>0</v>
      </c>
      <c r="Y2230" s="321">
        <v>0</v>
      </c>
      <c r="Z2230" s="104">
        <f t="shared" si="639"/>
        <v>0</v>
      </c>
      <c r="AA2230" s="321">
        <v>0</v>
      </c>
      <c r="AB2230" s="104">
        <f t="shared" si="640"/>
        <v>0</v>
      </c>
      <c r="AC2230" s="103">
        <f t="shared" si="641"/>
        <v>0</v>
      </c>
      <c r="AD2230" s="104">
        <f t="shared" si="629"/>
        <v>0</v>
      </c>
    </row>
    <row r="2231" spans="1:30" x14ac:dyDescent="0.2">
      <c r="A2231" s="101">
        <v>40945</v>
      </c>
      <c r="B2231" s="322" t="s">
        <v>59</v>
      </c>
      <c r="C2231" s="321">
        <v>0</v>
      </c>
      <c r="D2231" s="104">
        <f t="shared" si="642"/>
        <v>0</v>
      </c>
      <c r="E2231" s="321">
        <v>0</v>
      </c>
      <c r="F2231" s="104">
        <f t="shared" si="643"/>
        <v>0</v>
      </c>
      <c r="G2231" s="321">
        <v>0</v>
      </c>
      <c r="H2231" s="104">
        <f t="shared" si="630"/>
        <v>0</v>
      </c>
      <c r="I2231" s="321">
        <v>0</v>
      </c>
      <c r="J2231" s="104">
        <f t="shared" si="631"/>
        <v>0</v>
      </c>
      <c r="K2231" s="321">
        <v>0</v>
      </c>
      <c r="L2231" s="104">
        <f t="shared" si="632"/>
        <v>0</v>
      </c>
      <c r="M2231" s="321">
        <v>0</v>
      </c>
      <c r="N2231" s="104">
        <f t="shared" si="633"/>
        <v>0</v>
      </c>
      <c r="O2231" s="321">
        <v>0</v>
      </c>
      <c r="P2231" s="104">
        <f t="shared" si="634"/>
        <v>0</v>
      </c>
      <c r="Q2231" s="321">
        <v>0</v>
      </c>
      <c r="R2231" s="104">
        <f t="shared" si="635"/>
        <v>0</v>
      </c>
      <c r="S2231" s="321">
        <v>0</v>
      </c>
      <c r="T2231" s="104">
        <f t="shared" si="636"/>
        <v>0</v>
      </c>
      <c r="U2231" s="321">
        <v>0</v>
      </c>
      <c r="V2231" s="104">
        <f t="shared" si="637"/>
        <v>0</v>
      </c>
      <c r="W2231" s="321">
        <v>0</v>
      </c>
      <c r="X2231" s="104">
        <f t="shared" si="638"/>
        <v>0</v>
      </c>
      <c r="Y2231" s="321">
        <v>0</v>
      </c>
      <c r="Z2231" s="104">
        <f t="shared" si="639"/>
        <v>0</v>
      </c>
      <c r="AA2231" s="321">
        <v>0</v>
      </c>
      <c r="AB2231" s="104">
        <f t="shared" si="640"/>
        <v>0</v>
      </c>
      <c r="AC2231" s="103">
        <f t="shared" si="641"/>
        <v>0</v>
      </c>
      <c r="AD2231" s="104">
        <f t="shared" si="629"/>
        <v>0</v>
      </c>
    </row>
    <row r="2232" spans="1:30" x14ac:dyDescent="0.2">
      <c r="A2232" s="101">
        <v>40946</v>
      </c>
      <c r="B2232" s="322" t="s">
        <v>60</v>
      </c>
      <c r="C2232" s="321">
        <v>0</v>
      </c>
      <c r="D2232" s="104">
        <f t="shared" si="642"/>
        <v>0</v>
      </c>
      <c r="E2232" s="321">
        <v>0</v>
      </c>
      <c r="F2232" s="104">
        <f t="shared" si="643"/>
        <v>0</v>
      </c>
      <c r="G2232" s="321">
        <v>0</v>
      </c>
      <c r="H2232" s="104">
        <f t="shared" si="630"/>
        <v>0</v>
      </c>
      <c r="I2232" s="321">
        <v>0</v>
      </c>
      <c r="J2232" s="104">
        <f t="shared" si="631"/>
        <v>0</v>
      </c>
      <c r="K2232" s="321">
        <v>0</v>
      </c>
      <c r="L2232" s="104">
        <f t="shared" si="632"/>
        <v>0</v>
      </c>
      <c r="M2232" s="321">
        <v>0</v>
      </c>
      <c r="N2232" s="104">
        <f t="shared" si="633"/>
        <v>0</v>
      </c>
      <c r="O2232" s="321">
        <v>0</v>
      </c>
      <c r="P2232" s="104">
        <f t="shared" si="634"/>
        <v>0</v>
      </c>
      <c r="Q2232" s="321">
        <v>0</v>
      </c>
      <c r="R2232" s="104">
        <f t="shared" si="635"/>
        <v>0</v>
      </c>
      <c r="S2232" s="321">
        <v>0</v>
      </c>
      <c r="T2232" s="104">
        <f t="shared" si="636"/>
        <v>0</v>
      </c>
      <c r="U2232" s="321">
        <v>0</v>
      </c>
      <c r="V2232" s="104">
        <f t="shared" si="637"/>
        <v>0</v>
      </c>
      <c r="W2232" s="321">
        <v>0</v>
      </c>
      <c r="X2232" s="104">
        <f t="shared" si="638"/>
        <v>0</v>
      </c>
      <c r="Y2232" s="321">
        <v>0</v>
      </c>
      <c r="Z2232" s="104">
        <f t="shared" si="639"/>
        <v>0</v>
      </c>
      <c r="AA2232" s="321">
        <v>0</v>
      </c>
      <c r="AB2232" s="104">
        <f t="shared" si="640"/>
        <v>0</v>
      </c>
      <c r="AC2232" s="103">
        <f t="shared" si="641"/>
        <v>0</v>
      </c>
      <c r="AD2232" s="104">
        <f t="shared" si="629"/>
        <v>0</v>
      </c>
    </row>
    <row r="2233" spans="1:30" x14ac:dyDescent="0.2">
      <c r="A2233" s="101">
        <v>40947</v>
      </c>
      <c r="B2233" s="322" t="s">
        <v>61</v>
      </c>
      <c r="C2233" s="321">
        <v>0</v>
      </c>
      <c r="D2233" s="104">
        <f t="shared" si="642"/>
        <v>0</v>
      </c>
      <c r="E2233" s="321">
        <v>0</v>
      </c>
      <c r="F2233" s="104">
        <f t="shared" si="643"/>
        <v>0</v>
      </c>
      <c r="G2233" s="321">
        <v>0</v>
      </c>
      <c r="H2233" s="104">
        <f t="shared" si="630"/>
        <v>0</v>
      </c>
      <c r="I2233" s="321">
        <v>0</v>
      </c>
      <c r="J2233" s="104">
        <f t="shared" si="631"/>
        <v>0</v>
      </c>
      <c r="K2233" s="321">
        <v>0</v>
      </c>
      <c r="L2233" s="104">
        <f t="shared" si="632"/>
        <v>0</v>
      </c>
      <c r="M2233" s="321">
        <v>0</v>
      </c>
      <c r="N2233" s="104">
        <f t="shared" si="633"/>
        <v>0</v>
      </c>
      <c r="O2233" s="321">
        <v>0</v>
      </c>
      <c r="P2233" s="104">
        <f t="shared" si="634"/>
        <v>0</v>
      </c>
      <c r="Q2233" s="321">
        <v>0</v>
      </c>
      <c r="R2233" s="104">
        <f t="shared" si="635"/>
        <v>0</v>
      </c>
      <c r="S2233" s="321">
        <v>0</v>
      </c>
      <c r="T2233" s="104">
        <f t="shared" si="636"/>
        <v>0</v>
      </c>
      <c r="U2233" s="321">
        <v>0</v>
      </c>
      <c r="V2233" s="104">
        <f t="shared" si="637"/>
        <v>0</v>
      </c>
      <c r="W2233" s="321">
        <v>0</v>
      </c>
      <c r="X2233" s="104">
        <f t="shared" si="638"/>
        <v>0</v>
      </c>
      <c r="Y2233" s="321">
        <v>0</v>
      </c>
      <c r="Z2233" s="104">
        <f t="shared" si="639"/>
        <v>0</v>
      </c>
      <c r="AA2233" s="321">
        <v>0</v>
      </c>
      <c r="AB2233" s="104">
        <f t="shared" si="640"/>
        <v>0</v>
      </c>
      <c r="AC2233" s="103">
        <f t="shared" si="641"/>
        <v>0</v>
      </c>
      <c r="AD2233" s="104">
        <f t="shared" si="629"/>
        <v>0</v>
      </c>
    </row>
    <row r="2234" spans="1:30" x14ac:dyDescent="0.2">
      <c r="A2234" s="101">
        <v>40948</v>
      </c>
      <c r="B2234" s="322" t="s">
        <v>62</v>
      </c>
      <c r="C2234" s="321">
        <v>0</v>
      </c>
      <c r="D2234" s="104">
        <f t="shared" si="642"/>
        <v>0</v>
      </c>
      <c r="E2234" s="321">
        <v>0</v>
      </c>
      <c r="F2234" s="104">
        <f t="shared" si="643"/>
        <v>0</v>
      </c>
      <c r="G2234" s="321">
        <v>0</v>
      </c>
      <c r="H2234" s="104">
        <f t="shared" si="630"/>
        <v>0</v>
      </c>
      <c r="I2234" s="321">
        <v>0</v>
      </c>
      <c r="J2234" s="104">
        <f t="shared" si="631"/>
        <v>0</v>
      </c>
      <c r="K2234" s="321">
        <v>0</v>
      </c>
      <c r="L2234" s="104">
        <f t="shared" si="632"/>
        <v>0</v>
      </c>
      <c r="M2234" s="321">
        <v>0</v>
      </c>
      <c r="N2234" s="104">
        <f t="shared" si="633"/>
        <v>0</v>
      </c>
      <c r="O2234" s="321">
        <v>0</v>
      </c>
      <c r="P2234" s="104">
        <f t="shared" si="634"/>
        <v>0</v>
      </c>
      <c r="Q2234" s="321">
        <v>0</v>
      </c>
      <c r="R2234" s="104">
        <f t="shared" si="635"/>
        <v>0</v>
      </c>
      <c r="S2234" s="321">
        <v>0</v>
      </c>
      <c r="T2234" s="104">
        <f t="shared" si="636"/>
        <v>0</v>
      </c>
      <c r="U2234" s="321">
        <v>0</v>
      </c>
      <c r="V2234" s="104">
        <f t="shared" si="637"/>
        <v>0</v>
      </c>
      <c r="W2234" s="321">
        <v>0</v>
      </c>
      <c r="X2234" s="104">
        <f t="shared" si="638"/>
        <v>0</v>
      </c>
      <c r="Y2234" s="321">
        <v>0</v>
      </c>
      <c r="Z2234" s="104">
        <f t="shared" si="639"/>
        <v>0</v>
      </c>
      <c r="AA2234" s="321">
        <v>0</v>
      </c>
      <c r="AB2234" s="104">
        <f t="shared" si="640"/>
        <v>0</v>
      </c>
      <c r="AC2234" s="103">
        <f t="shared" si="641"/>
        <v>0</v>
      </c>
      <c r="AD2234" s="104">
        <f t="shared" si="629"/>
        <v>0</v>
      </c>
    </row>
    <row r="2235" spans="1:30" x14ac:dyDescent="0.2">
      <c r="A2235" s="101">
        <v>40949</v>
      </c>
      <c r="B2235" s="322" t="s">
        <v>63</v>
      </c>
      <c r="C2235" s="321">
        <v>0</v>
      </c>
      <c r="D2235" s="104">
        <f t="shared" si="642"/>
        <v>0</v>
      </c>
      <c r="E2235" s="321">
        <v>0</v>
      </c>
      <c r="F2235" s="104">
        <f t="shared" si="643"/>
        <v>0</v>
      </c>
      <c r="G2235" s="321">
        <v>0</v>
      </c>
      <c r="H2235" s="104">
        <f t="shared" si="630"/>
        <v>0</v>
      </c>
      <c r="I2235" s="321">
        <v>0</v>
      </c>
      <c r="J2235" s="104">
        <f t="shared" si="631"/>
        <v>0</v>
      </c>
      <c r="K2235" s="321">
        <v>0</v>
      </c>
      <c r="L2235" s="104">
        <f t="shared" si="632"/>
        <v>0</v>
      </c>
      <c r="M2235" s="321">
        <v>0</v>
      </c>
      <c r="N2235" s="104">
        <f t="shared" si="633"/>
        <v>0</v>
      </c>
      <c r="O2235" s="321">
        <v>0</v>
      </c>
      <c r="P2235" s="104">
        <f t="shared" si="634"/>
        <v>0</v>
      </c>
      <c r="Q2235" s="321">
        <v>0</v>
      </c>
      <c r="R2235" s="104">
        <f t="shared" si="635"/>
        <v>0</v>
      </c>
      <c r="S2235" s="321">
        <v>0</v>
      </c>
      <c r="T2235" s="104">
        <f t="shared" si="636"/>
        <v>0</v>
      </c>
      <c r="U2235" s="321">
        <v>0</v>
      </c>
      <c r="V2235" s="104">
        <f t="shared" si="637"/>
        <v>0</v>
      </c>
      <c r="W2235" s="321">
        <v>0</v>
      </c>
      <c r="X2235" s="104">
        <f t="shared" si="638"/>
        <v>0</v>
      </c>
      <c r="Y2235" s="321">
        <v>0</v>
      </c>
      <c r="Z2235" s="104">
        <f t="shared" si="639"/>
        <v>0</v>
      </c>
      <c r="AA2235" s="321">
        <v>0</v>
      </c>
      <c r="AB2235" s="104">
        <f t="shared" si="640"/>
        <v>0</v>
      </c>
      <c r="AC2235" s="103">
        <f t="shared" si="641"/>
        <v>0</v>
      </c>
      <c r="AD2235" s="104">
        <f t="shared" si="629"/>
        <v>0</v>
      </c>
    </row>
    <row r="2236" spans="1:30" x14ac:dyDescent="0.2">
      <c r="A2236" s="101">
        <v>40950</v>
      </c>
      <c r="B2236" s="322" t="s">
        <v>64</v>
      </c>
      <c r="C2236" s="321">
        <v>0</v>
      </c>
      <c r="D2236" s="104">
        <f t="shared" si="642"/>
        <v>0</v>
      </c>
      <c r="E2236" s="321">
        <v>0</v>
      </c>
      <c r="F2236" s="104">
        <f t="shared" si="643"/>
        <v>0</v>
      </c>
      <c r="G2236" s="321">
        <v>0</v>
      </c>
      <c r="H2236" s="104">
        <f t="shared" si="630"/>
        <v>0</v>
      </c>
      <c r="I2236" s="321">
        <v>0</v>
      </c>
      <c r="J2236" s="104">
        <f t="shared" si="631"/>
        <v>0</v>
      </c>
      <c r="K2236" s="321">
        <v>0</v>
      </c>
      <c r="L2236" s="104">
        <f t="shared" si="632"/>
        <v>0</v>
      </c>
      <c r="M2236" s="321">
        <v>0</v>
      </c>
      <c r="N2236" s="104">
        <f t="shared" si="633"/>
        <v>0</v>
      </c>
      <c r="O2236" s="321">
        <v>0</v>
      </c>
      <c r="P2236" s="104">
        <f t="shared" si="634"/>
        <v>0</v>
      </c>
      <c r="Q2236" s="321">
        <v>0</v>
      </c>
      <c r="R2236" s="104">
        <f t="shared" si="635"/>
        <v>0</v>
      </c>
      <c r="S2236" s="321">
        <v>0</v>
      </c>
      <c r="T2236" s="104">
        <f t="shared" si="636"/>
        <v>0</v>
      </c>
      <c r="U2236" s="321">
        <v>0</v>
      </c>
      <c r="V2236" s="104">
        <f t="shared" si="637"/>
        <v>0</v>
      </c>
      <c r="W2236" s="321">
        <v>0</v>
      </c>
      <c r="X2236" s="104">
        <f t="shared" si="638"/>
        <v>0</v>
      </c>
      <c r="Y2236" s="321">
        <v>0</v>
      </c>
      <c r="Z2236" s="104">
        <f t="shared" si="639"/>
        <v>0</v>
      </c>
      <c r="AA2236" s="321">
        <v>0</v>
      </c>
      <c r="AB2236" s="104">
        <f t="shared" si="640"/>
        <v>0</v>
      </c>
      <c r="AC2236" s="103">
        <f t="shared" si="641"/>
        <v>0</v>
      </c>
      <c r="AD2236" s="104">
        <f t="shared" si="629"/>
        <v>0</v>
      </c>
    </row>
    <row r="2237" spans="1:30" x14ac:dyDescent="0.2">
      <c r="A2237" s="101">
        <v>40951</v>
      </c>
      <c r="B2237" s="322" t="s">
        <v>65</v>
      </c>
      <c r="C2237" s="321">
        <v>0</v>
      </c>
      <c r="D2237" s="104">
        <f t="shared" si="642"/>
        <v>0</v>
      </c>
      <c r="E2237" s="321">
        <v>0</v>
      </c>
      <c r="F2237" s="104">
        <f t="shared" si="643"/>
        <v>0</v>
      </c>
      <c r="G2237" s="321">
        <v>0</v>
      </c>
      <c r="H2237" s="104">
        <f t="shared" si="630"/>
        <v>0</v>
      </c>
      <c r="I2237" s="321">
        <v>0</v>
      </c>
      <c r="J2237" s="104">
        <f t="shared" si="631"/>
        <v>0</v>
      </c>
      <c r="K2237" s="321">
        <v>0</v>
      </c>
      <c r="L2237" s="104">
        <f t="shared" si="632"/>
        <v>0</v>
      </c>
      <c r="M2237" s="321">
        <v>0</v>
      </c>
      <c r="N2237" s="104">
        <f t="shared" si="633"/>
        <v>0</v>
      </c>
      <c r="O2237" s="321">
        <v>0</v>
      </c>
      <c r="P2237" s="104">
        <f t="shared" si="634"/>
        <v>0</v>
      </c>
      <c r="Q2237" s="321">
        <v>0</v>
      </c>
      <c r="R2237" s="104">
        <f t="shared" si="635"/>
        <v>0</v>
      </c>
      <c r="S2237" s="321">
        <v>0</v>
      </c>
      <c r="T2237" s="104">
        <f t="shared" si="636"/>
        <v>0</v>
      </c>
      <c r="U2237" s="321">
        <v>0</v>
      </c>
      <c r="V2237" s="104">
        <f t="shared" si="637"/>
        <v>0</v>
      </c>
      <c r="W2237" s="321">
        <v>0</v>
      </c>
      <c r="X2237" s="104">
        <f t="shared" si="638"/>
        <v>0</v>
      </c>
      <c r="Y2237" s="321">
        <v>0</v>
      </c>
      <c r="Z2237" s="104">
        <f t="shared" si="639"/>
        <v>0</v>
      </c>
      <c r="AA2237" s="321">
        <v>0</v>
      </c>
      <c r="AB2237" s="104">
        <f t="shared" si="640"/>
        <v>0</v>
      </c>
      <c r="AC2237" s="103">
        <f t="shared" si="641"/>
        <v>0</v>
      </c>
      <c r="AD2237" s="104">
        <f t="shared" si="629"/>
        <v>0</v>
      </c>
    </row>
    <row r="2238" spans="1:30" x14ac:dyDescent="0.2">
      <c r="A2238" s="101">
        <v>40952</v>
      </c>
      <c r="B2238" s="322" t="s">
        <v>66</v>
      </c>
      <c r="C2238" s="321">
        <v>0</v>
      </c>
      <c r="D2238" s="104">
        <f t="shared" si="642"/>
        <v>0</v>
      </c>
      <c r="E2238" s="321">
        <v>0</v>
      </c>
      <c r="F2238" s="104">
        <f t="shared" si="643"/>
        <v>0</v>
      </c>
      <c r="G2238" s="321">
        <v>0</v>
      </c>
      <c r="H2238" s="104">
        <f t="shared" si="630"/>
        <v>0</v>
      </c>
      <c r="I2238" s="321">
        <v>0</v>
      </c>
      <c r="J2238" s="104">
        <f t="shared" si="631"/>
        <v>0</v>
      </c>
      <c r="K2238" s="321">
        <v>0</v>
      </c>
      <c r="L2238" s="104">
        <f t="shared" si="632"/>
        <v>0</v>
      </c>
      <c r="M2238" s="321">
        <v>0</v>
      </c>
      <c r="N2238" s="104">
        <f t="shared" si="633"/>
        <v>0</v>
      </c>
      <c r="O2238" s="321">
        <v>0</v>
      </c>
      <c r="P2238" s="104">
        <f t="shared" si="634"/>
        <v>0</v>
      </c>
      <c r="Q2238" s="321">
        <v>0</v>
      </c>
      <c r="R2238" s="104">
        <f t="shared" si="635"/>
        <v>0</v>
      </c>
      <c r="S2238" s="321">
        <v>0</v>
      </c>
      <c r="T2238" s="104">
        <f t="shared" si="636"/>
        <v>0</v>
      </c>
      <c r="U2238" s="321">
        <v>0</v>
      </c>
      <c r="V2238" s="104">
        <f t="shared" si="637"/>
        <v>0</v>
      </c>
      <c r="W2238" s="321">
        <v>0</v>
      </c>
      <c r="X2238" s="104">
        <f t="shared" si="638"/>
        <v>0</v>
      </c>
      <c r="Y2238" s="321">
        <v>0</v>
      </c>
      <c r="Z2238" s="104">
        <f t="shared" si="639"/>
        <v>0</v>
      </c>
      <c r="AA2238" s="321">
        <v>0</v>
      </c>
      <c r="AB2238" s="104">
        <f t="shared" si="640"/>
        <v>0</v>
      </c>
      <c r="AC2238" s="103">
        <f t="shared" si="641"/>
        <v>0</v>
      </c>
      <c r="AD2238" s="104">
        <f t="shared" si="629"/>
        <v>0</v>
      </c>
    </row>
    <row r="2239" spans="1:30" x14ac:dyDescent="0.2">
      <c r="A2239" s="101">
        <v>40953</v>
      </c>
      <c r="B2239" s="322" t="s">
        <v>67</v>
      </c>
      <c r="C2239" s="321">
        <v>0</v>
      </c>
      <c r="D2239" s="104">
        <f t="shared" si="642"/>
        <v>0</v>
      </c>
      <c r="E2239" s="321">
        <v>0</v>
      </c>
      <c r="F2239" s="104">
        <f t="shared" si="643"/>
        <v>0</v>
      </c>
      <c r="G2239" s="321">
        <v>0</v>
      </c>
      <c r="H2239" s="104">
        <f t="shared" si="630"/>
        <v>0</v>
      </c>
      <c r="I2239" s="321">
        <v>0</v>
      </c>
      <c r="J2239" s="104">
        <f t="shared" si="631"/>
        <v>0</v>
      </c>
      <c r="K2239" s="321">
        <v>0</v>
      </c>
      <c r="L2239" s="104">
        <f t="shared" si="632"/>
        <v>0</v>
      </c>
      <c r="M2239" s="321">
        <v>0</v>
      </c>
      <c r="N2239" s="104">
        <f t="shared" si="633"/>
        <v>0</v>
      </c>
      <c r="O2239" s="321">
        <v>0</v>
      </c>
      <c r="P2239" s="104">
        <f t="shared" si="634"/>
        <v>0</v>
      </c>
      <c r="Q2239" s="321">
        <v>0</v>
      </c>
      <c r="R2239" s="104">
        <f t="shared" si="635"/>
        <v>0</v>
      </c>
      <c r="S2239" s="321">
        <v>0</v>
      </c>
      <c r="T2239" s="104">
        <f t="shared" si="636"/>
        <v>0</v>
      </c>
      <c r="U2239" s="321">
        <v>0</v>
      </c>
      <c r="V2239" s="104">
        <f t="shared" si="637"/>
        <v>0</v>
      </c>
      <c r="W2239" s="321">
        <v>0</v>
      </c>
      <c r="X2239" s="104">
        <f t="shared" si="638"/>
        <v>0</v>
      </c>
      <c r="Y2239" s="321">
        <v>0</v>
      </c>
      <c r="Z2239" s="104">
        <f t="shared" si="639"/>
        <v>0</v>
      </c>
      <c r="AA2239" s="321">
        <v>0</v>
      </c>
      <c r="AB2239" s="104">
        <f t="shared" si="640"/>
        <v>0</v>
      </c>
      <c r="AC2239" s="103">
        <f t="shared" si="641"/>
        <v>0</v>
      </c>
      <c r="AD2239" s="104">
        <f t="shared" si="629"/>
        <v>0</v>
      </c>
    </row>
    <row r="2240" spans="1:30" x14ac:dyDescent="0.2">
      <c r="A2240" s="101">
        <v>40954</v>
      </c>
      <c r="B2240" s="322" t="s">
        <v>68</v>
      </c>
      <c r="C2240" s="321">
        <v>0</v>
      </c>
      <c r="D2240" s="104">
        <f t="shared" si="642"/>
        <v>0</v>
      </c>
      <c r="E2240" s="321">
        <v>0</v>
      </c>
      <c r="F2240" s="104">
        <f t="shared" si="643"/>
        <v>0</v>
      </c>
      <c r="G2240" s="321">
        <v>0</v>
      </c>
      <c r="H2240" s="104">
        <f t="shared" si="630"/>
        <v>0</v>
      </c>
      <c r="I2240" s="321">
        <v>0</v>
      </c>
      <c r="J2240" s="104">
        <f t="shared" si="631"/>
        <v>0</v>
      </c>
      <c r="K2240" s="321">
        <v>0</v>
      </c>
      <c r="L2240" s="104">
        <f t="shared" si="632"/>
        <v>0</v>
      </c>
      <c r="M2240" s="321">
        <v>0</v>
      </c>
      <c r="N2240" s="104">
        <f t="shared" si="633"/>
        <v>0</v>
      </c>
      <c r="O2240" s="321">
        <v>0</v>
      </c>
      <c r="P2240" s="104">
        <f t="shared" si="634"/>
        <v>0</v>
      </c>
      <c r="Q2240" s="321">
        <v>0</v>
      </c>
      <c r="R2240" s="104">
        <f t="shared" si="635"/>
        <v>0</v>
      </c>
      <c r="S2240" s="321">
        <v>0</v>
      </c>
      <c r="T2240" s="104">
        <f t="shared" si="636"/>
        <v>0</v>
      </c>
      <c r="U2240" s="321">
        <v>0</v>
      </c>
      <c r="V2240" s="104">
        <f t="shared" si="637"/>
        <v>0</v>
      </c>
      <c r="W2240" s="321">
        <v>0</v>
      </c>
      <c r="X2240" s="104">
        <f t="shared" si="638"/>
        <v>0</v>
      </c>
      <c r="Y2240" s="321">
        <v>0</v>
      </c>
      <c r="Z2240" s="104">
        <f t="shared" si="639"/>
        <v>0</v>
      </c>
      <c r="AA2240" s="321">
        <v>0</v>
      </c>
      <c r="AB2240" s="104">
        <f t="shared" si="640"/>
        <v>0</v>
      </c>
      <c r="AC2240" s="103">
        <f t="shared" si="641"/>
        <v>0</v>
      </c>
      <c r="AD2240" s="104">
        <f t="shared" ref="AD2240:AD2303" si="644">AC2240*1000000/325851</f>
        <v>0</v>
      </c>
    </row>
    <row r="2241" spans="1:30" x14ac:dyDescent="0.2">
      <c r="A2241" s="101">
        <v>40955</v>
      </c>
      <c r="B2241" s="322" t="s">
        <v>69</v>
      </c>
      <c r="C2241" s="321">
        <v>0</v>
      </c>
      <c r="D2241" s="104">
        <f t="shared" si="642"/>
        <v>0</v>
      </c>
      <c r="E2241" s="321">
        <v>0</v>
      </c>
      <c r="F2241" s="104">
        <f t="shared" si="643"/>
        <v>0</v>
      </c>
      <c r="G2241" s="321">
        <v>0</v>
      </c>
      <c r="H2241" s="104">
        <f t="shared" si="630"/>
        <v>0</v>
      </c>
      <c r="I2241" s="321">
        <v>0</v>
      </c>
      <c r="J2241" s="104">
        <f t="shared" si="631"/>
        <v>0</v>
      </c>
      <c r="K2241" s="321">
        <v>0</v>
      </c>
      <c r="L2241" s="104">
        <f t="shared" si="632"/>
        <v>0</v>
      </c>
      <c r="M2241" s="321">
        <v>0</v>
      </c>
      <c r="N2241" s="104">
        <f t="shared" si="633"/>
        <v>0</v>
      </c>
      <c r="O2241" s="321">
        <v>0</v>
      </c>
      <c r="P2241" s="104">
        <f t="shared" si="634"/>
        <v>0</v>
      </c>
      <c r="Q2241" s="321">
        <v>0</v>
      </c>
      <c r="R2241" s="104">
        <f t="shared" si="635"/>
        <v>0</v>
      </c>
      <c r="S2241" s="321">
        <v>0</v>
      </c>
      <c r="T2241" s="104">
        <f t="shared" si="636"/>
        <v>0</v>
      </c>
      <c r="U2241" s="321">
        <v>0</v>
      </c>
      <c r="V2241" s="104">
        <f t="shared" si="637"/>
        <v>0</v>
      </c>
      <c r="W2241" s="321">
        <v>0</v>
      </c>
      <c r="X2241" s="104">
        <f t="shared" si="638"/>
        <v>0</v>
      </c>
      <c r="Y2241" s="321">
        <v>0</v>
      </c>
      <c r="Z2241" s="104">
        <f t="shared" si="639"/>
        <v>0</v>
      </c>
      <c r="AA2241" s="321">
        <v>0</v>
      </c>
      <c r="AB2241" s="104">
        <f t="shared" si="640"/>
        <v>0</v>
      </c>
      <c r="AC2241" s="103">
        <f t="shared" si="641"/>
        <v>0</v>
      </c>
      <c r="AD2241" s="104">
        <f t="shared" si="644"/>
        <v>0</v>
      </c>
    </row>
    <row r="2242" spans="1:30" x14ac:dyDescent="0.2">
      <c r="A2242" s="101">
        <v>40956</v>
      </c>
      <c r="B2242" s="322" t="s">
        <v>70</v>
      </c>
      <c r="C2242" s="321">
        <v>0</v>
      </c>
      <c r="D2242" s="104">
        <f t="shared" si="642"/>
        <v>0</v>
      </c>
      <c r="E2242" s="321">
        <v>0</v>
      </c>
      <c r="F2242" s="104">
        <f t="shared" si="643"/>
        <v>0</v>
      </c>
      <c r="G2242" s="321">
        <v>0</v>
      </c>
      <c r="H2242" s="104">
        <f t="shared" si="630"/>
        <v>0</v>
      </c>
      <c r="I2242" s="321">
        <v>0</v>
      </c>
      <c r="J2242" s="104">
        <f t="shared" si="631"/>
        <v>0</v>
      </c>
      <c r="K2242" s="321">
        <v>0</v>
      </c>
      <c r="L2242" s="104">
        <f t="shared" si="632"/>
        <v>0</v>
      </c>
      <c r="M2242" s="321">
        <v>0</v>
      </c>
      <c r="N2242" s="104">
        <f t="shared" si="633"/>
        <v>0</v>
      </c>
      <c r="O2242" s="321">
        <v>0</v>
      </c>
      <c r="P2242" s="104">
        <f t="shared" si="634"/>
        <v>0</v>
      </c>
      <c r="Q2242" s="321">
        <v>0</v>
      </c>
      <c r="R2242" s="104">
        <f t="shared" si="635"/>
        <v>0</v>
      </c>
      <c r="S2242" s="321">
        <v>0</v>
      </c>
      <c r="T2242" s="104">
        <f t="shared" si="636"/>
        <v>0</v>
      </c>
      <c r="U2242" s="321">
        <v>0</v>
      </c>
      <c r="V2242" s="104">
        <f t="shared" si="637"/>
        <v>0</v>
      </c>
      <c r="W2242" s="321">
        <v>0</v>
      </c>
      <c r="X2242" s="104">
        <f t="shared" si="638"/>
        <v>0</v>
      </c>
      <c r="Y2242" s="321">
        <v>0</v>
      </c>
      <c r="Z2242" s="104">
        <f t="shared" si="639"/>
        <v>0</v>
      </c>
      <c r="AA2242" s="321">
        <v>0</v>
      </c>
      <c r="AB2242" s="104">
        <f t="shared" si="640"/>
        <v>0</v>
      </c>
      <c r="AC2242" s="103">
        <f t="shared" si="641"/>
        <v>0</v>
      </c>
      <c r="AD2242" s="104">
        <f t="shared" si="644"/>
        <v>0</v>
      </c>
    </row>
    <row r="2243" spans="1:30" x14ac:dyDescent="0.2">
      <c r="A2243" s="101">
        <v>40957</v>
      </c>
      <c r="B2243" s="322" t="s">
        <v>71</v>
      </c>
      <c r="C2243" s="321">
        <v>0</v>
      </c>
      <c r="D2243" s="104">
        <f t="shared" si="642"/>
        <v>0</v>
      </c>
      <c r="E2243" s="321">
        <v>0</v>
      </c>
      <c r="F2243" s="104">
        <f t="shared" si="643"/>
        <v>0</v>
      </c>
      <c r="G2243" s="321">
        <v>0</v>
      </c>
      <c r="H2243" s="104">
        <f t="shared" si="630"/>
        <v>0</v>
      </c>
      <c r="I2243" s="321">
        <v>0</v>
      </c>
      <c r="J2243" s="104">
        <f t="shared" si="631"/>
        <v>0</v>
      </c>
      <c r="K2243" s="321">
        <v>0</v>
      </c>
      <c r="L2243" s="104">
        <f t="shared" si="632"/>
        <v>0</v>
      </c>
      <c r="M2243" s="321">
        <v>0</v>
      </c>
      <c r="N2243" s="104">
        <f t="shared" si="633"/>
        <v>0</v>
      </c>
      <c r="O2243" s="321">
        <v>0</v>
      </c>
      <c r="P2243" s="104">
        <f t="shared" si="634"/>
        <v>0</v>
      </c>
      <c r="Q2243" s="321">
        <v>0</v>
      </c>
      <c r="R2243" s="104">
        <f t="shared" si="635"/>
        <v>0</v>
      </c>
      <c r="S2243" s="321">
        <v>0</v>
      </c>
      <c r="T2243" s="104">
        <f t="shared" si="636"/>
        <v>0</v>
      </c>
      <c r="U2243" s="321">
        <v>0</v>
      </c>
      <c r="V2243" s="104">
        <f t="shared" si="637"/>
        <v>0</v>
      </c>
      <c r="W2243" s="321">
        <v>0</v>
      </c>
      <c r="X2243" s="104">
        <f t="shared" si="638"/>
        <v>0</v>
      </c>
      <c r="Y2243" s="321">
        <v>0</v>
      </c>
      <c r="Z2243" s="104">
        <f t="shared" si="639"/>
        <v>0</v>
      </c>
      <c r="AA2243" s="321">
        <v>0</v>
      </c>
      <c r="AB2243" s="104">
        <f t="shared" si="640"/>
        <v>0</v>
      </c>
      <c r="AC2243" s="103">
        <f t="shared" si="641"/>
        <v>0</v>
      </c>
      <c r="AD2243" s="104">
        <f t="shared" si="644"/>
        <v>0</v>
      </c>
    </row>
    <row r="2244" spans="1:30" x14ac:dyDescent="0.2">
      <c r="A2244" s="101">
        <v>40958</v>
      </c>
      <c r="B2244" s="322" t="s">
        <v>72</v>
      </c>
      <c r="C2244" s="321">
        <v>0</v>
      </c>
      <c r="D2244" s="104">
        <f t="shared" si="642"/>
        <v>0</v>
      </c>
      <c r="E2244" s="321">
        <v>0</v>
      </c>
      <c r="F2244" s="104">
        <f t="shared" si="643"/>
        <v>0</v>
      </c>
      <c r="G2244" s="321">
        <v>0</v>
      </c>
      <c r="H2244" s="104">
        <f t="shared" si="630"/>
        <v>0</v>
      </c>
      <c r="I2244" s="321">
        <v>0</v>
      </c>
      <c r="J2244" s="104">
        <f t="shared" si="631"/>
        <v>0</v>
      </c>
      <c r="K2244" s="321">
        <v>0</v>
      </c>
      <c r="L2244" s="104">
        <f t="shared" si="632"/>
        <v>0</v>
      </c>
      <c r="M2244" s="321">
        <v>0</v>
      </c>
      <c r="N2244" s="104">
        <f t="shared" si="633"/>
        <v>0</v>
      </c>
      <c r="O2244" s="321">
        <v>0</v>
      </c>
      <c r="P2244" s="104">
        <f t="shared" si="634"/>
        <v>0</v>
      </c>
      <c r="Q2244" s="321">
        <v>0</v>
      </c>
      <c r="R2244" s="104">
        <f t="shared" si="635"/>
        <v>0</v>
      </c>
      <c r="S2244" s="321">
        <v>0</v>
      </c>
      <c r="T2244" s="104">
        <f t="shared" si="636"/>
        <v>0</v>
      </c>
      <c r="U2244" s="321">
        <v>0</v>
      </c>
      <c r="V2244" s="104">
        <f t="shared" si="637"/>
        <v>0</v>
      </c>
      <c r="W2244" s="321">
        <v>0</v>
      </c>
      <c r="X2244" s="104">
        <f t="shared" si="638"/>
        <v>0</v>
      </c>
      <c r="Y2244" s="321">
        <v>0</v>
      </c>
      <c r="Z2244" s="104">
        <f t="shared" si="639"/>
        <v>0</v>
      </c>
      <c r="AA2244" s="321">
        <v>0</v>
      </c>
      <c r="AB2244" s="104">
        <f t="shared" si="640"/>
        <v>0</v>
      </c>
      <c r="AC2244" s="103">
        <f t="shared" si="641"/>
        <v>0</v>
      </c>
      <c r="AD2244" s="104">
        <f t="shared" si="644"/>
        <v>0</v>
      </c>
    </row>
    <row r="2245" spans="1:30" x14ac:dyDescent="0.2">
      <c r="A2245" s="101">
        <v>40959</v>
      </c>
      <c r="B2245" s="322" t="s">
        <v>73</v>
      </c>
      <c r="C2245" s="321">
        <v>0</v>
      </c>
      <c r="D2245" s="104">
        <f t="shared" si="642"/>
        <v>0</v>
      </c>
      <c r="E2245" s="321">
        <v>0</v>
      </c>
      <c r="F2245" s="104">
        <f t="shared" si="643"/>
        <v>0</v>
      </c>
      <c r="G2245" s="321">
        <v>0</v>
      </c>
      <c r="H2245" s="104">
        <f t="shared" si="630"/>
        <v>0</v>
      </c>
      <c r="I2245" s="321">
        <v>0</v>
      </c>
      <c r="J2245" s="104">
        <f t="shared" si="631"/>
        <v>0</v>
      </c>
      <c r="K2245" s="321">
        <v>0</v>
      </c>
      <c r="L2245" s="104">
        <f t="shared" si="632"/>
        <v>0</v>
      </c>
      <c r="M2245" s="321">
        <v>0</v>
      </c>
      <c r="N2245" s="104">
        <f t="shared" si="633"/>
        <v>0</v>
      </c>
      <c r="O2245" s="321">
        <v>0</v>
      </c>
      <c r="P2245" s="104">
        <f t="shared" si="634"/>
        <v>0</v>
      </c>
      <c r="Q2245" s="321">
        <v>0</v>
      </c>
      <c r="R2245" s="104">
        <f t="shared" si="635"/>
        <v>0</v>
      </c>
      <c r="S2245" s="321">
        <v>0</v>
      </c>
      <c r="T2245" s="104">
        <f t="shared" si="636"/>
        <v>0</v>
      </c>
      <c r="U2245" s="321">
        <v>0</v>
      </c>
      <c r="V2245" s="104">
        <f t="shared" si="637"/>
        <v>0</v>
      </c>
      <c r="W2245" s="321">
        <v>0</v>
      </c>
      <c r="X2245" s="104">
        <f t="shared" si="638"/>
        <v>0</v>
      </c>
      <c r="Y2245" s="321">
        <v>0</v>
      </c>
      <c r="Z2245" s="104">
        <f t="shared" si="639"/>
        <v>0</v>
      </c>
      <c r="AA2245" s="321">
        <v>0</v>
      </c>
      <c r="AB2245" s="104">
        <f t="shared" si="640"/>
        <v>0</v>
      </c>
      <c r="AC2245" s="103">
        <f t="shared" si="641"/>
        <v>0</v>
      </c>
      <c r="AD2245" s="104">
        <f t="shared" si="644"/>
        <v>0</v>
      </c>
    </row>
    <row r="2246" spans="1:30" x14ac:dyDescent="0.2">
      <c r="A2246" s="101">
        <v>40960</v>
      </c>
      <c r="B2246" s="322" t="s">
        <v>74</v>
      </c>
      <c r="C2246" s="321">
        <v>0</v>
      </c>
      <c r="D2246" s="104">
        <f t="shared" si="642"/>
        <v>0</v>
      </c>
      <c r="E2246" s="321">
        <v>0</v>
      </c>
      <c r="F2246" s="104">
        <f t="shared" si="643"/>
        <v>0</v>
      </c>
      <c r="G2246" s="321">
        <v>0</v>
      </c>
      <c r="H2246" s="104">
        <f t="shared" ref="H2246:H2309" si="645">G2246*1000000/325851</f>
        <v>0</v>
      </c>
      <c r="I2246" s="321">
        <v>0</v>
      </c>
      <c r="J2246" s="104">
        <f t="shared" ref="J2246:J2309" si="646">I2246*1000000/325851</f>
        <v>0</v>
      </c>
      <c r="K2246" s="321">
        <v>0</v>
      </c>
      <c r="L2246" s="104">
        <f t="shared" ref="L2246:L2309" si="647">K2246*1000000/325851</f>
        <v>0</v>
      </c>
      <c r="M2246" s="321">
        <v>0</v>
      </c>
      <c r="N2246" s="104">
        <f t="shared" ref="N2246:N2309" si="648">M2246*1000000/325851</f>
        <v>0</v>
      </c>
      <c r="O2246" s="321">
        <v>0</v>
      </c>
      <c r="P2246" s="104">
        <f t="shared" ref="P2246:P2309" si="649">O2246*1000000/325851</f>
        <v>0</v>
      </c>
      <c r="Q2246" s="321">
        <v>0</v>
      </c>
      <c r="R2246" s="104">
        <f t="shared" ref="R2246:R2309" si="650">Q2246*1000000/325851</f>
        <v>0</v>
      </c>
      <c r="S2246" s="321">
        <v>0</v>
      </c>
      <c r="T2246" s="104">
        <f t="shared" ref="T2246:T2309" si="651">S2246*1000000/325851</f>
        <v>0</v>
      </c>
      <c r="U2246" s="321">
        <v>0</v>
      </c>
      <c r="V2246" s="104">
        <f t="shared" ref="V2246:V2309" si="652">U2246*1000000/325851</f>
        <v>0</v>
      </c>
      <c r="W2246" s="321">
        <v>0</v>
      </c>
      <c r="X2246" s="104">
        <f t="shared" ref="X2246:X2309" si="653">W2246*1000000/325851</f>
        <v>0</v>
      </c>
      <c r="Y2246" s="321">
        <v>0</v>
      </c>
      <c r="Z2246" s="104">
        <f t="shared" ref="Z2246:Z2309" si="654">Y2246*1000000/325851</f>
        <v>0</v>
      </c>
      <c r="AA2246" s="321">
        <v>0</v>
      </c>
      <c r="AB2246" s="104">
        <f t="shared" ref="AB2246:AB2309" si="655">AA2246*1000000/325851</f>
        <v>0</v>
      </c>
      <c r="AC2246" s="103">
        <f t="shared" si="641"/>
        <v>0</v>
      </c>
      <c r="AD2246" s="104">
        <f t="shared" si="644"/>
        <v>0</v>
      </c>
    </row>
    <row r="2247" spans="1:30" x14ac:dyDescent="0.2">
      <c r="A2247" s="101">
        <v>40961</v>
      </c>
      <c r="B2247" s="322" t="s">
        <v>75</v>
      </c>
      <c r="C2247" s="321">
        <v>0</v>
      </c>
      <c r="D2247" s="104">
        <f t="shared" si="642"/>
        <v>0</v>
      </c>
      <c r="E2247" s="321">
        <v>0</v>
      </c>
      <c r="F2247" s="104">
        <f t="shared" si="643"/>
        <v>0</v>
      </c>
      <c r="G2247" s="321">
        <v>0</v>
      </c>
      <c r="H2247" s="104">
        <f t="shared" si="645"/>
        <v>0</v>
      </c>
      <c r="I2247" s="321">
        <v>0</v>
      </c>
      <c r="J2247" s="104">
        <f t="shared" si="646"/>
        <v>0</v>
      </c>
      <c r="K2247" s="321">
        <v>0</v>
      </c>
      <c r="L2247" s="104">
        <f t="shared" si="647"/>
        <v>0</v>
      </c>
      <c r="M2247" s="321">
        <v>0</v>
      </c>
      <c r="N2247" s="104">
        <f t="shared" si="648"/>
        <v>0</v>
      </c>
      <c r="O2247" s="321">
        <v>0</v>
      </c>
      <c r="P2247" s="104">
        <f t="shared" si="649"/>
        <v>0</v>
      </c>
      <c r="Q2247" s="321">
        <v>0</v>
      </c>
      <c r="R2247" s="104">
        <f t="shared" si="650"/>
        <v>0</v>
      </c>
      <c r="S2247" s="321">
        <v>0</v>
      </c>
      <c r="T2247" s="104">
        <f t="shared" si="651"/>
        <v>0</v>
      </c>
      <c r="U2247" s="321">
        <v>0</v>
      </c>
      <c r="V2247" s="104">
        <f t="shared" si="652"/>
        <v>0</v>
      </c>
      <c r="W2247" s="321">
        <v>0</v>
      </c>
      <c r="X2247" s="104">
        <f t="shared" si="653"/>
        <v>0</v>
      </c>
      <c r="Y2247" s="321">
        <v>0</v>
      </c>
      <c r="Z2247" s="104">
        <f t="shared" si="654"/>
        <v>0</v>
      </c>
      <c r="AA2247" s="321">
        <v>0</v>
      </c>
      <c r="AB2247" s="104">
        <f t="shared" si="655"/>
        <v>0</v>
      </c>
      <c r="AC2247" s="103">
        <f t="shared" si="641"/>
        <v>0</v>
      </c>
      <c r="AD2247" s="104">
        <f t="shared" si="644"/>
        <v>0</v>
      </c>
    </row>
    <row r="2248" spans="1:30" x14ac:dyDescent="0.2">
      <c r="A2248" s="101">
        <v>40962</v>
      </c>
      <c r="B2248" s="322" t="s">
        <v>76</v>
      </c>
      <c r="C2248" s="321">
        <v>0</v>
      </c>
      <c r="D2248" s="104">
        <f t="shared" si="642"/>
        <v>0</v>
      </c>
      <c r="E2248" s="321">
        <v>0</v>
      </c>
      <c r="F2248" s="104">
        <f t="shared" si="643"/>
        <v>0</v>
      </c>
      <c r="G2248" s="321">
        <v>0</v>
      </c>
      <c r="H2248" s="104">
        <f t="shared" si="645"/>
        <v>0</v>
      </c>
      <c r="I2248" s="321">
        <v>0</v>
      </c>
      <c r="J2248" s="104">
        <f t="shared" si="646"/>
        <v>0</v>
      </c>
      <c r="K2248" s="321">
        <v>0</v>
      </c>
      <c r="L2248" s="104">
        <f t="shared" si="647"/>
        <v>0</v>
      </c>
      <c r="M2248" s="321">
        <v>0</v>
      </c>
      <c r="N2248" s="104">
        <f t="shared" si="648"/>
        <v>0</v>
      </c>
      <c r="O2248" s="321">
        <v>0</v>
      </c>
      <c r="P2248" s="104">
        <f t="shared" si="649"/>
        <v>0</v>
      </c>
      <c r="Q2248" s="321">
        <v>0</v>
      </c>
      <c r="R2248" s="104">
        <f t="shared" si="650"/>
        <v>0</v>
      </c>
      <c r="S2248" s="321">
        <v>0</v>
      </c>
      <c r="T2248" s="104">
        <f t="shared" si="651"/>
        <v>0</v>
      </c>
      <c r="U2248" s="321">
        <v>0</v>
      </c>
      <c r="V2248" s="104">
        <f t="shared" si="652"/>
        <v>0</v>
      </c>
      <c r="W2248" s="321">
        <v>0</v>
      </c>
      <c r="X2248" s="104">
        <f t="shared" si="653"/>
        <v>0</v>
      </c>
      <c r="Y2248" s="321">
        <v>0</v>
      </c>
      <c r="Z2248" s="104">
        <f t="shared" si="654"/>
        <v>0</v>
      </c>
      <c r="AA2248" s="321">
        <v>0</v>
      </c>
      <c r="AB2248" s="104">
        <f t="shared" si="655"/>
        <v>0</v>
      </c>
      <c r="AC2248" s="103">
        <f t="shared" si="641"/>
        <v>0</v>
      </c>
      <c r="AD2248" s="104">
        <f t="shared" si="644"/>
        <v>0</v>
      </c>
    </row>
    <row r="2249" spans="1:30" x14ac:dyDescent="0.2">
      <c r="A2249" s="101">
        <v>40963</v>
      </c>
      <c r="B2249" s="322" t="s">
        <v>77</v>
      </c>
      <c r="C2249" s="321">
        <v>0</v>
      </c>
      <c r="D2249" s="104">
        <f t="shared" si="642"/>
        <v>0</v>
      </c>
      <c r="E2249" s="321">
        <v>0</v>
      </c>
      <c r="F2249" s="104">
        <f t="shared" si="643"/>
        <v>0</v>
      </c>
      <c r="G2249" s="321">
        <v>0</v>
      </c>
      <c r="H2249" s="104">
        <f t="shared" si="645"/>
        <v>0</v>
      </c>
      <c r="I2249" s="321">
        <v>0</v>
      </c>
      <c r="J2249" s="104">
        <f t="shared" si="646"/>
        <v>0</v>
      </c>
      <c r="K2249" s="321">
        <v>0</v>
      </c>
      <c r="L2249" s="104">
        <f t="shared" si="647"/>
        <v>0</v>
      </c>
      <c r="M2249" s="321">
        <v>0</v>
      </c>
      <c r="N2249" s="104">
        <f t="shared" si="648"/>
        <v>0</v>
      </c>
      <c r="O2249" s="321">
        <v>0</v>
      </c>
      <c r="P2249" s="104">
        <f t="shared" si="649"/>
        <v>0</v>
      </c>
      <c r="Q2249" s="321">
        <v>0</v>
      </c>
      <c r="R2249" s="104">
        <f t="shared" si="650"/>
        <v>0</v>
      </c>
      <c r="S2249" s="321">
        <v>0</v>
      </c>
      <c r="T2249" s="104">
        <f t="shared" si="651"/>
        <v>0</v>
      </c>
      <c r="U2249" s="321">
        <v>0</v>
      </c>
      <c r="V2249" s="104">
        <f t="shared" si="652"/>
        <v>0</v>
      </c>
      <c r="W2249" s="321">
        <v>0</v>
      </c>
      <c r="X2249" s="104">
        <f t="shared" si="653"/>
        <v>0</v>
      </c>
      <c r="Y2249" s="321">
        <v>0</v>
      </c>
      <c r="Z2249" s="104">
        <f t="shared" si="654"/>
        <v>0</v>
      </c>
      <c r="AA2249" s="321">
        <v>0</v>
      </c>
      <c r="AB2249" s="104">
        <f t="shared" si="655"/>
        <v>0</v>
      </c>
      <c r="AC2249" s="103">
        <f t="shared" si="641"/>
        <v>0</v>
      </c>
      <c r="AD2249" s="104">
        <f t="shared" si="644"/>
        <v>0</v>
      </c>
    </row>
    <row r="2250" spans="1:30" x14ac:dyDescent="0.2">
      <c r="A2250" s="101">
        <v>40964</v>
      </c>
      <c r="B2250" s="322" t="s">
        <v>78</v>
      </c>
      <c r="C2250" s="321">
        <v>0</v>
      </c>
      <c r="D2250" s="104">
        <f t="shared" si="642"/>
        <v>0</v>
      </c>
      <c r="E2250" s="321">
        <v>0</v>
      </c>
      <c r="F2250" s="104">
        <f t="shared" si="643"/>
        <v>0</v>
      </c>
      <c r="G2250" s="321">
        <v>0</v>
      </c>
      <c r="H2250" s="104">
        <f t="shared" si="645"/>
        <v>0</v>
      </c>
      <c r="I2250" s="321">
        <v>0</v>
      </c>
      <c r="J2250" s="104">
        <f t="shared" si="646"/>
        <v>0</v>
      </c>
      <c r="K2250" s="321">
        <v>0</v>
      </c>
      <c r="L2250" s="104">
        <f t="shared" si="647"/>
        <v>0</v>
      </c>
      <c r="M2250" s="321">
        <v>0</v>
      </c>
      <c r="N2250" s="104">
        <f t="shared" si="648"/>
        <v>0</v>
      </c>
      <c r="O2250" s="321">
        <v>0</v>
      </c>
      <c r="P2250" s="104">
        <f t="shared" si="649"/>
        <v>0</v>
      </c>
      <c r="Q2250" s="321">
        <v>0</v>
      </c>
      <c r="R2250" s="104">
        <f t="shared" si="650"/>
        <v>0</v>
      </c>
      <c r="S2250" s="321">
        <v>0</v>
      </c>
      <c r="T2250" s="104">
        <f t="shared" si="651"/>
        <v>0</v>
      </c>
      <c r="U2250" s="321">
        <v>0</v>
      </c>
      <c r="V2250" s="104">
        <f t="shared" si="652"/>
        <v>0</v>
      </c>
      <c r="W2250" s="321">
        <v>0</v>
      </c>
      <c r="X2250" s="104">
        <f t="shared" si="653"/>
        <v>0</v>
      </c>
      <c r="Y2250" s="321">
        <v>0</v>
      </c>
      <c r="Z2250" s="104">
        <f t="shared" si="654"/>
        <v>0</v>
      </c>
      <c r="AA2250" s="321">
        <v>0</v>
      </c>
      <c r="AB2250" s="104">
        <f t="shared" si="655"/>
        <v>0</v>
      </c>
      <c r="AC2250" s="103">
        <f t="shared" si="641"/>
        <v>0</v>
      </c>
      <c r="AD2250" s="104">
        <f t="shared" si="644"/>
        <v>0</v>
      </c>
    </row>
    <row r="2251" spans="1:30" x14ac:dyDescent="0.2">
      <c r="A2251" s="101">
        <v>40965</v>
      </c>
      <c r="B2251" s="322" t="s">
        <v>79</v>
      </c>
      <c r="C2251" s="321">
        <v>0</v>
      </c>
      <c r="D2251" s="104">
        <f t="shared" si="642"/>
        <v>0</v>
      </c>
      <c r="E2251" s="321">
        <v>0</v>
      </c>
      <c r="F2251" s="104">
        <f t="shared" si="643"/>
        <v>0</v>
      </c>
      <c r="G2251" s="321">
        <v>0</v>
      </c>
      <c r="H2251" s="104">
        <f t="shared" si="645"/>
        <v>0</v>
      </c>
      <c r="I2251" s="321">
        <v>0</v>
      </c>
      <c r="J2251" s="104">
        <f t="shared" si="646"/>
        <v>0</v>
      </c>
      <c r="K2251" s="321">
        <v>0</v>
      </c>
      <c r="L2251" s="104">
        <f t="shared" si="647"/>
        <v>0</v>
      </c>
      <c r="M2251" s="321">
        <v>0</v>
      </c>
      <c r="N2251" s="104">
        <f t="shared" si="648"/>
        <v>0</v>
      </c>
      <c r="O2251" s="321">
        <v>0</v>
      </c>
      <c r="P2251" s="104">
        <f t="shared" si="649"/>
        <v>0</v>
      </c>
      <c r="Q2251" s="321">
        <v>0</v>
      </c>
      <c r="R2251" s="104">
        <f t="shared" si="650"/>
        <v>0</v>
      </c>
      <c r="S2251" s="321">
        <v>0</v>
      </c>
      <c r="T2251" s="104">
        <f t="shared" si="651"/>
        <v>0</v>
      </c>
      <c r="U2251" s="321">
        <v>0</v>
      </c>
      <c r="V2251" s="104">
        <f t="shared" si="652"/>
        <v>0</v>
      </c>
      <c r="W2251" s="321">
        <v>0</v>
      </c>
      <c r="X2251" s="104">
        <f t="shared" si="653"/>
        <v>0</v>
      </c>
      <c r="Y2251" s="321">
        <v>0</v>
      </c>
      <c r="Z2251" s="104">
        <f t="shared" si="654"/>
        <v>0</v>
      </c>
      <c r="AA2251" s="321">
        <v>0</v>
      </c>
      <c r="AB2251" s="104">
        <f t="shared" si="655"/>
        <v>0</v>
      </c>
      <c r="AC2251" s="103">
        <f t="shared" si="641"/>
        <v>0</v>
      </c>
      <c r="AD2251" s="104">
        <f t="shared" si="644"/>
        <v>0</v>
      </c>
    </row>
    <row r="2252" spans="1:30" x14ac:dyDescent="0.2">
      <c r="A2252" s="101">
        <v>40966</v>
      </c>
      <c r="B2252" s="322" t="s">
        <v>80</v>
      </c>
      <c r="C2252" s="321">
        <v>0</v>
      </c>
      <c r="D2252" s="104">
        <f t="shared" si="642"/>
        <v>0</v>
      </c>
      <c r="E2252" s="321">
        <v>0</v>
      </c>
      <c r="F2252" s="104">
        <f t="shared" si="643"/>
        <v>0</v>
      </c>
      <c r="G2252" s="321">
        <v>0</v>
      </c>
      <c r="H2252" s="104">
        <f t="shared" si="645"/>
        <v>0</v>
      </c>
      <c r="I2252" s="321">
        <v>0</v>
      </c>
      <c r="J2252" s="104">
        <f t="shared" si="646"/>
        <v>0</v>
      </c>
      <c r="K2252" s="321">
        <v>0</v>
      </c>
      <c r="L2252" s="104">
        <f t="shared" si="647"/>
        <v>0</v>
      </c>
      <c r="M2252" s="321">
        <v>0</v>
      </c>
      <c r="N2252" s="104">
        <f t="shared" si="648"/>
        <v>0</v>
      </c>
      <c r="O2252" s="321">
        <v>0</v>
      </c>
      <c r="P2252" s="104">
        <f t="shared" si="649"/>
        <v>0</v>
      </c>
      <c r="Q2252" s="321">
        <v>0</v>
      </c>
      <c r="R2252" s="104">
        <f t="shared" si="650"/>
        <v>0</v>
      </c>
      <c r="S2252" s="321">
        <v>0</v>
      </c>
      <c r="T2252" s="104">
        <f t="shared" si="651"/>
        <v>0</v>
      </c>
      <c r="U2252" s="321">
        <v>0</v>
      </c>
      <c r="V2252" s="104">
        <f t="shared" si="652"/>
        <v>0</v>
      </c>
      <c r="W2252" s="321">
        <v>0</v>
      </c>
      <c r="X2252" s="104">
        <f t="shared" si="653"/>
        <v>0</v>
      </c>
      <c r="Y2252" s="321">
        <v>0</v>
      </c>
      <c r="Z2252" s="104">
        <f t="shared" si="654"/>
        <v>0</v>
      </c>
      <c r="AA2252" s="321">
        <v>0</v>
      </c>
      <c r="AB2252" s="104">
        <f t="shared" si="655"/>
        <v>0</v>
      </c>
      <c r="AC2252" s="103">
        <f t="shared" si="641"/>
        <v>0</v>
      </c>
      <c r="AD2252" s="104">
        <f t="shared" si="644"/>
        <v>0</v>
      </c>
    </row>
    <row r="2253" spans="1:30" x14ac:dyDescent="0.2">
      <c r="A2253" s="101">
        <v>40967</v>
      </c>
      <c r="B2253" s="322" t="s">
        <v>81</v>
      </c>
      <c r="C2253" s="321">
        <v>0</v>
      </c>
      <c r="D2253" s="104">
        <f t="shared" si="642"/>
        <v>0</v>
      </c>
      <c r="E2253" s="321">
        <v>0</v>
      </c>
      <c r="F2253" s="104">
        <f t="shared" si="643"/>
        <v>0</v>
      </c>
      <c r="G2253" s="321">
        <v>0</v>
      </c>
      <c r="H2253" s="104">
        <f t="shared" si="645"/>
        <v>0</v>
      </c>
      <c r="I2253" s="321">
        <v>0</v>
      </c>
      <c r="J2253" s="104">
        <f t="shared" si="646"/>
        <v>0</v>
      </c>
      <c r="K2253" s="321">
        <v>0</v>
      </c>
      <c r="L2253" s="104">
        <f t="shared" si="647"/>
        <v>0</v>
      </c>
      <c r="M2253" s="321">
        <v>0</v>
      </c>
      <c r="N2253" s="104">
        <f t="shared" si="648"/>
        <v>0</v>
      </c>
      <c r="O2253" s="321">
        <v>0</v>
      </c>
      <c r="P2253" s="104">
        <f t="shared" si="649"/>
        <v>0</v>
      </c>
      <c r="Q2253" s="321">
        <v>0</v>
      </c>
      <c r="R2253" s="104">
        <f t="shared" si="650"/>
        <v>0</v>
      </c>
      <c r="S2253" s="321">
        <v>0</v>
      </c>
      <c r="T2253" s="104">
        <f t="shared" si="651"/>
        <v>0</v>
      </c>
      <c r="U2253" s="321">
        <v>0</v>
      </c>
      <c r="V2253" s="104">
        <f t="shared" si="652"/>
        <v>0</v>
      </c>
      <c r="W2253" s="321">
        <v>0</v>
      </c>
      <c r="X2253" s="104">
        <f t="shared" si="653"/>
        <v>0</v>
      </c>
      <c r="Y2253" s="321">
        <v>0</v>
      </c>
      <c r="Z2253" s="104">
        <f t="shared" si="654"/>
        <v>0</v>
      </c>
      <c r="AA2253" s="321">
        <v>0</v>
      </c>
      <c r="AB2253" s="104">
        <f t="shared" si="655"/>
        <v>0</v>
      </c>
      <c r="AC2253" s="103">
        <f t="shared" si="641"/>
        <v>0</v>
      </c>
      <c r="AD2253" s="104">
        <f t="shared" si="644"/>
        <v>0</v>
      </c>
    </row>
    <row r="2254" spans="1:30" x14ac:dyDescent="0.2">
      <c r="A2254" s="101">
        <v>40968</v>
      </c>
      <c r="B2254" s="322" t="s">
        <v>82</v>
      </c>
      <c r="C2254" s="321">
        <v>0</v>
      </c>
      <c r="D2254" s="104">
        <f t="shared" si="642"/>
        <v>0</v>
      </c>
      <c r="E2254" s="321">
        <v>0</v>
      </c>
      <c r="F2254" s="104">
        <f t="shared" si="643"/>
        <v>0</v>
      </c>
      <c r="G2254" s="321">
        <v>0</v>
      </c>
      <c r="H2254" s="104">
        <f t="shared" si="645"/>
        <v>0</v>
      </c>
      <c r="I2254" s="321">
        <v>0</v>
      </c>
      <c r="J2254" s="104">
        <f t="shared" si="646"/>
        <v>0</v>
      </c>
      <c r="K2254" s="321">
        <v>0</v>
      </c>
      <c r="L2254" s="104">
        <f t="shared" si="647"/>
        <v>0</v>
      </c>
      <c r="M2254" s="321">
        <v>0</v>
      </c>
      <c r="N2254" s="104">
        <f t="shared" si="648"/>
        <v>0</v>
      </c>
      <c r="O2254" s="321">
        <v>0</v>
      </c>
      <c r="P2254" s="104">
        <f t="shared" si="649"/>
        <v>0</v>
      </c>
      <c r="Q2254" s="321">
        <v>0</v>
      </c>
      <c r="R2254" s="104">
        <f t="shared" si="650"/>
        <v>0</v>
      </c>
      <c r="S2254" s="321">
        <v>0</v>
      </c>
      <c r="T2254" s="104">
        <f t="shared" si="651"/>
        <v>0</v>
      </c>
      <c r="U2254" s="321">
        <v>0</v>
      </c>
      <c r="V2254" s="104">
        <f t="shared" si="652"/>
        <v>0</v>
      </c>
      <c r="W2254" s="321">
        <v>0</v>
      </c>
      <c r="X2254" s="104">
        <f t="shared" si="653"/>
        <v>0</v>
      </c>
      <c r="Y2254" s="321">
        <v>0</v>
      </c>
      <c r="Z2254" s="104">
        <f t="shared" si="654"/>
        <v>0</v>
      </c>
      <c r="AA2254" s="321">
        <v>0</v>
      </c>
      <c r="AB2254" s="104">
        <f t="shared" si="655"/>
        <v>0</v>
      </c>
      <c r="AC2254" s="103">
        <f t="shared" si="641"/>
        <v>0</v>
      </c>
      <c r="AD2254" s="104">
        <f t="shared" si="644"/>
        <v>0</v>
      </c>
    </row>
    <row r="2255" spans="1:30" x14ac:dyDescent="0.2">
      <c r="A2255" s="101">
        <v>40969</v>
      </c>
      <c r="B2255" s="251" t="s">
        <v>146</v>
      </c>
      <c r="C2255" s="321">
        <v>0</v>
      </c>
      <c r="D2255" s="104">
        <f t="shared" si="642"/>
        <v>0</v>
      </c>
      <c r="E2255" s="321">
        <v>0</v>
      </c>
      <c r="F2255" s="104">
        <f t="shared" si="643"/>
        <v>0</v>
      </c>
      <c r="G2255" s="321">
        <v>0</v>
      </c>
      <c r="H2255" s="104">
        <f t="shared" si="645"/>
        <v>0</v>
      </c>
      <c r="I2255" s="321">
        <v>0</v>
      </c>
      <c r="J2255" s="104">
        <f t="shared" si="646"/>
        <v>0</v>
      </c>
      <c r="K2255" s="321">
        <v>0</v>
      </c>
      <c r="L2255" s="104">
        <f t="shared" si="647"/>
        <v>0</v>
      </c>
      <c r="M2255" s="321">
        <v>0</v>
      </c>
      <c r="N2255" s="104">
        <f t="shared" si="648"/>
        <v>0</v>
      </c>
      <c r="O2255" s="321">
        <v>0</v>
      </c>
      <c r="P2255" s="104">
        <f t="shared" si="649"/>
        <v>0</v>
      </c>
      <c r="Q2255" s="321">
        <v>0</v>
      </c>
      <c r="R2255" s="104">
        <f t="shared" si="650"/>
        <v>0</v>
      </c>
      <c r="S2255" s="321">
        <v>0</v>
      </c>
      <c r="T2255" s="104">
        <f t="shared" si="651"/>
        <v>0</v>
      </c>
      <c r="U2255" s="321">
        <v>0</v>
      </c>
      <c r="V2255" s="104">
        <f t="shared" si="652"/>
        <v>0</v>
      </c>
      <c r="W2255" s="321">
        <v>0</v>
      </c>
      <c r="X2255" s="104">
        <f t="shared" si="653"/>
        <v>0</v>
      </c>
      <c r="Y2255" s="321">
        <v>0</v>
      </c>
      <c r="Z2255" s="104">
        <f t="shared" si="654"/>
        <v>0</v>
      </c>
      <c r="AA2255" s="321">
        <v>0</v>
      </c>
      <c r="AB2255" s="104">
        <f t="shared" si="655"/>
        <v>0</v>
      </c>
      <c r="AC2255" s="103">
        <f t="shared" ref="AC2255:AC2285" si="656">C2255+E2255+G2255+I2255+K2255+M2255+O2255+Q2255+S2255+U2255+W2255+Y2255+AA2255</f>
        <v>0</v>
      </c>
      <c r="AD2255" s="104">
        <f t="shared" si="644"/>
        <v>0</v>
      </c>
    </row>
    <row r="2256" spans="1:30" x14ac:dyDescent="0.2">
      <c r="A2256" s="101">
        <v>40970</v>
      </c>
      <c r="B2256" s="251" t="s">
        <v>147</v>
      </c>
      <c r="C2256" s="321">
        <v>0</v>
      </c>
      <c r="D2256" s="104">
        <f t="shared" si="642"/>
        <v>0</v>
      </c>
      <c r="E2256" s="321">
        <v>0</v>
      </c>
      <c r="F2256" s="104">
        <f t="shared" si="643"/>
        <v>0</v>
      </c>
      <c r="G2256" s="321">
        <v>0</v>
      </c>
      <c r="H2256" s="104">
        <f t="shared" si="645"/>
        <v>0</v>
      </c>
      <c r="I2256" s="321">
        <v>0</v>
      </c>
      <c r="J2256" s="104">
        <f t="shared" si="646"/>
        <v>0</v>
      </c>
      <c r="K2256" s="321">
        <v>0</v>
      </c>
      <c r="L2256" s="104">
        <f t="shared" si="647"/>
        <v>0</v>
      </c>
      <c r="M2256" s="321">
        <v>0</v>
      </c>
      <c r="N2256" s="104">
        <f t="shared" si="648"/>
        <v>0</v>
      </c>
      <c r="O2256" s="321">
        <v>0</v>
      </c>
      <c r="P2256" s="104">
        <f t="shared" si="649"/>
        <v>0</v>
      </c>
      <c r="Q2256" s="321">
        <v>0</v>
      </c>
      <c r="R2256" s="104">
        <f t="shared" si="650"/>
        <v>0</v>
      </c>
      <c r="S2256" s="321">
        <v>0</v>
      </c>
      <c r="T2256" s="104">
        <f t="shared" si="651"/>
        <v>0</v>
      </c>
      <c r="U2256" s="321">
        <v>0</v>
      </c>
      <c r="V2256" s="104">
        <f t="shared" si="652"/>
        <v>0</v>
      </c>
      <c r="W2256" s="321">
        <v>0</v>
      </c>
      <c r="X2256" s="104">
        <f t="shared" si="653"/>
        <v>0</v>
      </c>
      <c r="Y2256" s="321">
        <v>0</v>
      </c>
      <c r="Z2256" s="104">
        <f t="shared" si="654"/>
        <v>0</v>
      </c>
      <c r="AA2256" s="321">
        <v>0</v>
      </c>
      <c r="AB2256" s="104">
        <f t="shared" si="655"/>
        <v>0</v>
      </c>
      <c r="AC2256" s="103">
        <f t="shared" si="656"/>
        <v>0</v>
      </c>
      <c r="AD2256" s="104">
        <f t="shared" si="644"/>
        <v>0</v>
      </c>
    </row>
    <row r="2257" spans="1:30" x14ac:dyDescent="0.2">
      <c r="A2257" s="101">
        <v>40971</v>
      </c>
      <c r="B2257" s="251" t="s">
        <v>148</v>
      </c>
      <c r="C2257" s="321">
        <v>0</v>
      </c>
      <c r="D2257" s="104">
        <f t="shared" si="642"/>
        <v>0</v>
      </c>
      <c r="E2257" s="321">
        <v>0</v>
      </c>
      <c r="F2257" s="104">
        <f t="shared" si="643"/>
        <v>0</v>
      </c>
      <c r="G2257" s="321">
        <v>0</v>
      </c>
      <c r="H2257" s="104">
        <f t="shared" si="645"/>
        <v>0</v>
      </c>
      <c r="I2257" s="321">
        <v>0</v>
      </c>
      <c r="J2257" s="104">
        <f t="shared" si="646"/>
        <v>0</v>
      </c>
      <c r="K2257" s="321">
        <v>0</v>
      </c>
      <c r="L2257" s="104">
        <f t="shared" si="647"/>
        <v>0</v>
      </c>
      <c r="M2257" s="321">
        <v>0</v>
      </c>
      <c r="N2257" s="104">
        <f t="shared" si="648"/>
        <v>0</v>
      </c>
      <c r="O2257" s="321">
        <v>0</v>
      </c>
      <c r="P2257" s="104">
        <f t="shared" si="649"/>
        <v>0</v>
      </c>
      <c r="Q2257" s="321">
        <v>0</v>
      </c>
      <c r="R2257" s="104">
        <f t="shared" si="650"/>
        <v>0</v>
      </c>
      <c r="S2257" s="321">
        <v>0</v>
      </c>
      <c r="T2257" s="104">
        <f t="shared" si="651"/>
        <v>0</v>
      </c>
      <c r="U2257" s="321">
        <v>0</v>
      </c>
      <c r="V2257" s="104">
        <f t="shared" si="652"/>
        <v>0</v>
      </c>
      <c r="W2257" s="321">
        <v>0</v>
      </c>
      <c r="X2257" s="104">
        <f t="shared" si="653"/>
        <v>0</v>
      </c>
      <c r="Y2257" s="321">
        <v>0</v>
      </c>
      <c r="Z2257" s="104">
        <f t="shared" si="654"/>
        <v>0</v>
      </c>
      <c r="AA2257" s="321">
        <v>0</v>
      </c>
      <c r="AB2257" s="104">
        <f t="shared" si="655"/>
        <v>0</v>
      </c>
      <c r="AC2257" s="103">
        <f t="shared" si="656"/>
        <v>0</v>
      </c>
      <c r="AD2257" s="104">
        <f t="shared" si="644"/>
        <v>0</v>
      </c>
    </row>
    <row r="2258" spans="1:30" x14ac:dyDescent="0.2">
      <c r="A2258" s="101">
        <v>40972</v>
      </c>
      <c r="B2258" s="251" t="s">
        <v>149</v>
      </c>
      <c r="C2258" s="321">
        <v>0</v>
      </c>
      <c r="D2258" s="104">
        <f t="shared" si="642"/>
        <v>0</v>
      </c>
      <c r="E2258" s="321">
        <v>0</v>
      </c>
      <c r="F2258" s="104">
        <f t="shared" si="643"/>
        <v>0</v>
      </c>
      <c r="G2258" s="321">
        <v>0</v>
      </c>
      <c r="H2258" s="104">
        <f t="shared" si="645"/>
        <v>0</v>
      </c>
      <c r="I2258" s="321">
        <v>0</v>
      </c>
      <c r="J2258" s="104">
        <f t="shared" si="646"/>
        <v>0</v>
      </c>
      <c r="K2258" s="321">
        <v>0</v>
      </c>
      <c r="L2258" s="104">
        <f t="shared" si="647"/>
        <v>0</v>
      </c>
      <c r="M2258" s="321">
        <v>0</v>
      </c>
      <c r="N2258" s="104">
        <f t="shared" si="648"/>
        <v>0</v>
      </c>
      <c r="O2258" s="321">
        <v>0</v>
      </c>
      <c r="P2258" s="104">
        <f t="shared" si="649"/>
        <v>0</v>
      </c>
      <c r="Q2258" s="321">
        <v>0</v>
      </c>
      <c r="R2258" s="104">
        <f t="shared" si="650"/>
        <v>0</v>
      </c>
      <c r="S2258" s="321">
        <v>0</v>
      </c>
      <c r="T2258" s="104">
        <f t="shared" si="651"/>
        <v>0</v>
      </c>
      <c r="U2258" s="321">
        <v>0</v>
      </c>
      <c r="V2258" s="104">
        <f t="shared" si="652"/>
        <v>0</v>
      </c>
      <c r="W2258" s="321">
        <v>0</v>
      </c>
      <c r="X2258" s="104">
        <f t="shared" si="653"/>
        <v>0</v>
      </c>
      <c r="Y2258" s="321">
        <v>0</v>
      </c>
      <c r="Z2258" s="104">
        <f t="shared" si="654"/>
        <v>0</v>
      </c>
      <c r="AA2258" s="321">
        <v>0</v>
      </c>
      <c r="AB2258" s="104">
        <f t="shared" si="655"/>
        <v>0</v>
      </c>
      <c r="AC2258" s="103">
        <f t="shared" si="656"/>
        <v>0</v>
      </c>
      <c r="AD2258" s="104">
        <f t="shared" si="644"/>
        <v>0</v>
      </c>
    </row>
    <row r="2259" spans="1:30" x14ac:dyDescent="0.2">
      <c r="A2259" s="101">
        <v>40973</v>
      </c>
      <c r="B2259" s="251" t="s">
        <v>150</v>
      </c>
      <c r="C2259" s="321">
        <v>0</v>
      </c>
      <c r="D2259" s="104">
        <f t="shared" si="642"/>
        <v>0</v>
      </c>
      <c r="E2259" s="321">
        <v>0</v>
      </c>
      <c r="F2259" s="104">
        <f t="shared" si="643"/>
        <v>0</v>
      </c>
      <c r="G2259" s="321">
        <v>0</v>
      </c>
      <c r="H2259" s="104">
        <f t="shared" si="645"/>
        <v>0</v>
      </c>
      <c r="I2259" s="321">
        <v>0</v>
      </c>
      <c r="J2259" s="104">
        <f t="shared" si="646"/>
        <v>0</v>
      </c>
      <c r="K2259" s="321">
        <v>0</v>
      </c>
      <c r="L2259" s="104">
        <f t="shared" si="647"/>
        <v>0</v>
      </c>
      <c r="M2259" s="321">
        <v>0</v>
      </c>
      <c r="N2259" s="104">
        <f t="shared" si="648"/>
        <v>0</v>
      </c>
      <c r="O2259" s="321">
        <v>0</v>
      </c>
      <c r="P2259" s="104">
        <f t="shared" si="649"/>
        <v>0</v>
      </c>
      <c r="Q2259" s="321">
        <v>0</v>
      </c>
      <c r="R2259" s="104">
        <f t="shared" si="650"/>
        <v>0</v>
      </c>
      <c r="S2259" s="321">
        <v>0</v>
      </c>
      <c r="T2259" s="104">
        <f t="shared" si="651"/>
        <v>0</v>
      </c>
      <c r="U2259" s="321">
        <v>0</v>
      </c>
      <c r="V2259" s="104">
        <f t="shared" si="652"/>
        <v>0</v>
      </c>
      <c r="W2259" s="321">
        <v>0</v>
      </c>
      <c r="X2259" s="104">
        <f t="shared" si="653"/>
        <v>0</v>
      </c>
      <c r="Y2259" s="321">
        <v>0</v>
      </c>
      <c r="Z2259" s="104">
        <f t="shared" si="654"/>
        <v>0</v>
      </c>
      <c r="AA2259" s="321">
        <v>0</v>
      </c>
      <c r="AB2259" s="104">
        <f t="shared" si="655"/>
        <v>0</v>
      </c>
      <c r="AC2259" s="103">
        <f t="shared" si="656"/>
        <v>0</v>
      </c>
      <c r="AD2259" s="104">
        <f t="shared" si="644"/>
        <v>0</v>
      </c>
    </row>
    <row r="2260" spans="1:30" x14ac:dyDescent="0.2">
      <c r="A2260" s="101">
        <v>40974</v>
      </c>
      <c r="B2260" s="251" t="s">
        <v>151</v>
      </c>
      <c r="C2260" s="321">
        <v>0</v>
      </c>
      <c r="D2260" s="104">
        <f t="shared" si="642"/>
        <v>0</v>
      </c>
      <c r="E2260" s="321">
        <v>0</v>
      </c>
      <c r="F2260" s="104">
        <f t="shared" si="643"/>
        <v>0</v>
      </c>
      <c r="G2260" s="321">
        <v>0</v>
      </c>
      <c r="H2260" s="104">
        <f t="shared" si="645"/>
        <v>0</v>
      </c>
      <c r="I2260" s="321">
        <v>0</v>
      </c>
      <c r="J2260" s="104">
        <f t="shared" si="646"/>
        <v>0</v>
      </c>
      <c r="K2260" s="321">
        <v>0</v>
      </c>
      <c r="L2260" s="104">
        <f t="shared" si="647"/>
        <v>0</v>
      </c>
      <c r="M2260" s="321">
        <v>0</v>
      </c>
      <c r="N2260" s="104">
        <f t="shared" si="648"/>
        <v>0</v>
      </c>
      <c r="O2260" s="321">
        <v>0</v>
      </c>
      <c r="P2260" s="104">
        <f t="shared" si="649"/>
        <v>0</v>
      </c>
      <c r="Q2260" s="321">
        <v>0</v>
      </c>
      <c r="R2260" s="104">
        <f t="shared" si="650"/>
        <v>0</v>
      </c>
      <c r="S2260" s="321">
        <v>0</v>
      </c>
      <c r="T2260" s="104">
        <f t="shared" si="651"/>
        <v>0</v>
      </c>
      <c r="U2260" s="321">
        <v>0</v>
      </c>
      <c r="V2260" s="104">
        <f t="shared" si="652"/>
        <v>0</v>
      </c>
      <c r="W2260" s="321">
        <v>0</v>
      </c>
      <c r="X2260" s="104">
        <f t="shared" si="653"/>
        <v>0</v>
      </c>
      <c r="Y2260" s="321">
        <v>0</v>
      </c>
      <c r="Z2260" s="104">
        <f t="shared" si="654"/>
        <v>0</v>
      </c>
      <c r="AA2260" s="321">
        <v>0</v>
      </c>
      <c r="AB2260" s="104">
        <f t="shared" si="655"/>
        <v>0</v>
      </c>
      <c r="AC2260" s="103">
        <f t="shared" si="656"/>
        <v>0</v>
      </c>
      <c r="AD2260" s="104">
        <f t="shared" si="644"/>
        <v>0</v>
      </c>
    </row>
    <row r="2261" spans="1:30" x14ac:dyDescent="0.2">
      <c r="A2261" s="101">
        <v>40975</v>
      </c>
      <c r="B2261" s="251" t="s">
        <v>152</v>
      </c>
      <c r="C2261" s="321">
        <v>0</v>
      </c>
      <c r="D2261" s="104">
        <f t="shared" si="642"/>
        <v>0</v>
      </c>
      <c r="E2261" s="321">
        <v>0</v>
      </c>
      <c r="F2261" s="104">
        <f t="shared" si="643"/>
        <v>0</v>
      </c>
      <c r="G2261" s="321">
        <v>0</v>
      </c>
      <c r="H2261" s="104">
        <f t="shared" si="645"/>
        <v>0</v>
      </c>
      <c r="I2261" s="321">
        <v>0</v>
      </c>
      <c r="J2261" s="104">
        <f t="shared" si="646"/>
        <v>0</v>
      </c>
      <c r="K2261" s="321">
        <v>0</v>
      </c>
      <c r="L2261" s="104">
        <f t="shared" si="647"/>
        <v>0</v>
      </c>
      <c r="M2261" s="321">
        <v>0</v>
      </c>
      <c r="N2261" s="104">
        <f t="shared" si="648"/>
        <v>0</v>
      </c>
      <c r="O2261" s="321">
        <v>0</v>
      </c>
      <c r="P2261" s="104">
        <f t="shared" si="649"/>
        <v>0</v>
      </c>
      <c r="Q2261" s="321">
        <v>0</v>
      </c>
      <c r="R2261" s="104">
        <f t="shared" si="650"/>
        <v>0</v>
      </c>
      <c r="S2261" s="321">
        <v>0</v>
      </c>
      <c r="T2261" s="104">
        <f t="shared" si="651"/>
        <v>0</v>
      </c>
      <c r="U2261" s="321">
        <v>0</v>
      </c>
      <c r="V2261" s="104">
        <f t="shared" si="652"/>
        <v>0</v>
      </c>
      <c r="W2261" s="321">
        <v>0</v>
      </c>
      <c r="X2261" s="104">
        <f t="shared" si="653"/>
        <v>0</v>
      </c>
      <c r="Y2261" s="321">
        <v>0</v>
      </c>
      <c r="Z2261" s="104">
        <f t="shared" si="654"/>
        <v>0</v>
      </c>
      <c r="AA2261" s="321">
        <v>0</v>
      </c>
      <c r="AB2261" s="104">
        <f t="shared" si="655"/>
        <v>0</v>
      </c>
      <c r="AC2261" s="103">
        <f t="shared" si="656"/>
        <v>0</v>
      </c>
      <c r="AD2261" s="104">
        <f t="shared" si="644"/>
        <v>0</v>
      </c>
    </row>
    <row r="2262" spans="1:30" x14ac:dyDescent="0.2">
      <c r="A2262" s="101">
        <v>40976</v>
      </c>
      <c r="B2262" s="251" t="s">
        <v>153</v>
      </c>
      <c r="C2262" s="321">
        <v>0</v>
      </c>
      <c r="D2262" s="104">
        <f t="shared" si="642"/>
        <v>0</v>
      </c>
      <c r="E2262" s="321">
        <v>0</v>
      </c>
      <c r="F2262" s="104">
        <f t="shared" si="643"/>
        <v>0</v>
      </c>
      <c r="G2262" s="321">
        <v>0</v>
      </c>
      <c r="H2262" s="104">
        <f t="shared" si="645"/>
        <v>0</v>
      </c>
      <c r="I2262" s="321">
        <v>0</v>
      </c>
      <c r="J2262" s="104">
        <f t="shared" si="646"/>
        <v>0</v>
      </c>
      <c r="K2262" s="321">
        <v>0</v>
      </c>
      <c r="L2262" s="104">
        <f t="shared" si="647"/>
        <v>0</v>
      </c>
      <c r="M2262" s="321">
        <v>0</v>
      </c>
      <c r="N2262" s="104">
        <f t="shared" si="648"/>
        <v>0</v>
      </c>
      <c r="O2262" s="321">
        <v>0</v>
      </c>
      <c r="P2262" s="104">
        <f t="shared" si="649"/>
        <v>0</v>
      </c>
      <c r="Q2262" s="321">
        <v>0</v>
      </c>
      <c r="R2262" s="104">
        <f t="shared" si="650"/>
        <v>0</v>
      </c>
      <c r="S2262" s="321">
        <v>0</v>
      </c>
      <c r="T2262" s="104">
        <f t="shared" si="651"/>
        <v>0</v>
      </c>
      <c r="U2262" s="321">
        <v>0</v>
      </c>
      <c r="V2262" s="104">
        <f t="shared" si="652"/>
        <v>0</v>
      </c>
      <c r="W2262" s="321">
        <v>0</v>
      </c>
      <c r="X2262" s="104">
        <f t="shared" si="653"/>
        <v>0</v>
      </c>
      <c r="Y2262" s="321">
        <v>0</v>
      </c>
      <c r="Z2262" s="104">
        <f t="shared" si="654"/>
        <v>0</v>
      </c>
      <c r="AA2262" s="321">
        <v>0</v>
      </c>
      <c r="AB2262" s="104">
        <f t="shared" si="655"/>
        <v>0</v>
      </c>
      <c r="AC2262" s="103">
        <f t="shared" si="656"/>
        <v>0</v>
      </c>
      <c r="AD2262" s="104">
        <f t="shared" si="644"/>
        <v>0</v>
      </c>
    </row>
    <row r="2263" spans="1:30" x14ac:dyDescent="0.2">
      <c r="A2263" s="101">
        <v>40977</v>
      </c>
      <c r="B2263" s="251" t="s">
        <v>154</v>
      </c>
      <c r="C2263" s="321">
        <v>0</v>
      </c>
      <c r="D2263" s="104">
        <f t="shared" si="642"/>
        <v>0</v>
      </c>
      <c r="E2263" s="321">
        <v>0</v>
      </c>
      <c r="F2263" s="104">
        <f t="shared" si="643"/>
        <v>0</v>
      </c>
      <c r="G2263" s="321">
        <v>0</v>
      </c>
      <c r="H2263" s="104">
        <f t="shared" si="645"/>
        <v>0</v>
      </c>
      <c r="I2263" s="321">
        <v>0</v>
      </c>
      <c r="J2263" s="104">
        <f t="shared" si="646"/>
        <v>0</v>
      </c>
      <c r="K2263" s="321">
        <v>0</v>
      </c>
      <c r="L2263" s="104">
        <f t="shared" si="647"/>
        <v>0</v>
      </c>
      <c r="M2263" s="321">
        <v>0</v>
      </c>
      <c r="N2263" s="104">
        <f t="shared" si="648"/>
        <v>0</v>
      </c>
      <c r="O2263" s="321">
        <v>0</v>
      </c>
      <c r="P2263" s="104">
        <f t="shared" si="649"/>
        <v>0</v>
      </c>
      <c r="Q2263" s="321">
        <v>0</v>
      </c>
      <c r="R2263" s="104">
        <f t="shared" si="650"/>
        <v>0</v>
      </c>
      <c r="S2263" s="321">
        <v>0</v>
      </c>
      <c r="T2263" s="104">
        <f t="shared" si="651"/>
        <v>0</v>
      </c>
      <c r="U2263" s="321">
        <v>0</v>
      </c>
      <c r="V2263" s="104">
        <f t="shared" si="652"/>
        <v>0</v>
      </c>
      <c r="W2263" s="321">
        <v>0</v>
      </c>
      <c r="X2263" s="104">
        <f t="shared" si="653"/>
        <v>0</v>
      </c>
      <c r="Y2263" s="321">
        <v>0</v>
      </c>
      <c r="Z2263" s="104">
        <f t="shared" si="654"/>
        <v>0</v>
      </c>
      <c r="AA2263" s="321">
        <v>0</v>
      </c>
      <c r="AB2263" s="104">
        <f t="shared" si="655"/>
        <v>0</v>
      </c>
      <c r="AC2263" s="103">
        <f t="shared" si="656"/>
        <v>0</v>
      </c>
      <c r="AD2263" s="104">
        <f t="shared" si="644"/>
        <v>0</v>
      </c>
    </row>
    <row r="2264" spans="1:30" x14ac:dyDescent="0.2">
      <c r="A2264" s="101">
        <v>40978</v>
      </c>
      <c r="B2264" s="251" t="s">
        <v>155</v>
      </c>
      <c r="C2264" s="321">
        <v>0</v>
      </c>
      <c r="D2264" s="104">
        <f t="shared" si="642"/>
        <v>0</v>
      </c>
      <c r="E2264" s="321">
        <v>0</v>
      </c>
      <c r="F2264" s="104">
        <f t="shared" si="643"/>
        <v>0</v>
      </c>
      <c r="G2264" s="321">
        <v>0</v>
      </c>
      <c r="H2264" s="104">
        <f t="shared" si="645"/>
        <v>0</v>
      </c>
      <c r="I2264" s="321">
        <v>0</v>
      </c>
      <c r="J2264" s="104">
        <f t="shared" si="646"/>
        <v>0</v>
      </c>
      <c r="K2264" s="321">
        <v>0</v>
      </c>
      <c r="L2264" s="104">
        <f t="shared" si="647"/>
        <v>0</v>
      </c>
      <c r="M2264" s="321">
        <v>0</v>
      </c>
      <c r="N2264" s="104">
        <f t="shared" si="648"/>
        <v>0</v>
      </c>
      <c r="O2264" s="321">
        <v>0</v>
      </c>
      <c r="P2264" s="104">
        <f t="shared" si="649"/>
        <v>0</v>
      </c>
      <c r="Q2264" s="321">
        <v>0</v>
      </c>
      <c r="R2264" s="104">
        <f t="shared" si="650"/>
        <v>0</v>
      </c>
      <c r="S2264" s="321">
        <v>0</v>
      </c>
      <c r="T2264" s="104">
        <f t="shared" si="651"/>
        <v>0</v>
      </c>
      <c r="U2264" s="321">
        <v>0</v>
      </c>
      <c r="V2264" s="104">
        <f t="shared" si="652"/>
        <v>0</v>
      </c>
      <c r="W2264" s="321">
        <v>0</v>
      </c>
      <c r="X2264" s="104">
        <f t="shared" si="653"/>
        <v>0</v>
      </c>
      <c r="Y2264" s="321">
        <v>0</v>
      </c>
      <c r="Z2264" s="104">
        <f t="shared" si="654"/>
        <v>0</v>
      </c>
      <c r="AA2264" s="321">
        <v>0</v>
      </c>
      <c r="AB2264" s="104">
        <f t="shared" si="655"/>
        <v>0</v>
      </c>
      <c r="AC2264" s="103">
        <f t="shared" si="656"/>
        <v>0</v>
      </c>
      <c r="AD2264" s="104">
        <f t="shared" si="644"/>
        <v>0</v>
      </c>
    </row>
    <row r="2265" spans="1:30" x14ac:dyDescent="0.2">
      <c r="A2265" s="101">
        <v>40979</v>
      </c>
      <c r="B2265" s="251" t="s">
        <v>156</v>
      </c>
      <c r="C2265" s="321">
        <v>0</v>
      </c>
      <c r="D2265" s="104">
        <f t="shared" si="642"/>
        <v>0</v>
      </c>
      <c r="E2265" s="321">
        <v>0</v>
      </c>
      <c r="F2265" s="104">
        <f t="shared" si="643"/>
        <v>0</v>
      </c>
      <c r="G2265" s="321">
        <v>0</v>
      </c>
      <c r="H2265" s="104">
        <f t="shared" si="645"/>
        <v>0</v>
      </c>
      <c r="I2265" s="321">
        <v>0</v>
      </c>
      <c r="J2265" s="104">
        <f t="shared" si="646"/>
        <v>0</v>
      </c>
      <c r="K2265" s="321">
        <v>0</v>
      </c>
      <c r="L2265" s="104">
        <f t="shared" si="647"/>
        <v>0</v>
      </c>
      <c r="M2265" s="321">
        <v>0</v>
      </c>
      <c r="N2265" s="104">
        <f t="shared" si="648"/>
        <v>0</v>
      </c>
      <c r="O2265" s="321">
        <v>0</v>
      </c>
      <c r="P2265" s="104">
        <f t="shared" si="649"/>
        <v>0</v>
      </c>
      <c r="Q2265" s="321">
        <v>0</v>
      </c>
      <c r="R2265" s="104">
        <f t="shared" si="650"/>
        <v>0</v>
      </c>
      <c r="S2265" s="321">
        <v>0</v>
      </c>
      <c r="T2265" s="104">
        <f t="shared" si="651"/>
        <v>0</v>
      </c>
      <c r="U2265" s="321">
        <v>0</v>
      </c>
      <c r="V2265" s="104">
        <f t="shared" si="652"/>
        <v>0</v>
      </c>
      <c r="W2265" s="321">
        <v>0</v>
      </c>
      <c r="X2265" s="104">
        <f t="shared" si="653"/>
        <v>0</v>
      </c>
      <c r="Y2265" s="321">
        <v>0</v>
      </c>
      <c r="Z2265" s="104">
        <f t="shared" si="654"/>
        <v>0</v>
      </c>
      <c r="AA2265" s="321">
        <v>0</v>
      </c>
      <c r="AB2265" s="104">
        <f t="shared" si="655"/>
        <v>0</v>
      </c>
      <c r="AC2265" s="103">
        <f t="shared" si="656"/>
        <v>0</v>
      </c>
      <c r="AD2265" s="104">
        <f t="shared" si="644"/>
        <v>0</v>
      </c>
    </row>
    <row r="2266" spans="1:30" x14ac:dyDescent="0.2">
      <c r="A2266" s="101">
        <v>40980</v>
      </c>
      <c r="B2266" s="251" t="s">
        <v>157</v>
      </c>
      <c r="C2266" s="321">
        <v>0</v>
      </c>
      <c r="D2266" s="104">
        <f t="shared" si="642"/>
        <v>0</v>
      </c>
      <c r="E2266" s="321">
        <v>0</v>
      </c>
      <c r="F2266" s="104">
        <f t="shared" si="643"/>
        <v>0</v>
      </c>
      <c r="G2266" s="321">
        <v>0</v>
      </c>
      <c r="H2266" s="104">
        <f t="shared" si="645"/>
        <v>0</v>
      </c>
      <c r="I2266" s="321">
        <v>0</v>
      </c>
      <c r="J2266" s="104">
        <f t="shared" si="646"/>
        <v>0</v>
      </c>
      <c r="K2266" s="321">
        <v>0</v>
      </c>
      <c r="L2266" s="104">
        <f t="shared" si="647"/>
        <v>0</v>
      </c>
      <c r="M2266" s="321">
        <v>0</v>
      </c>
      <c r="N2266" s="104">
        <f t="shared" si="648"/>
        <v>0</v>
      </c>
      <c r="O2266" s="321">
        <v>0</v>
      </c>
      <c r="P2266" s="104">
        <f t="shared" si="649"/>
        <v>0</v>
      </c>
      <c r="Q2266" s="321">
        <v>0</v>
      </c>
      <c r="R2266" s="104">
        <f t="shared" si="650"/>
        <v>0</v>
      </c>
      <c r="S2266" s="321">
        <v>0</v>
      </c>
      <c r="T2266" s="104">
        <f t="shared" si="651"/>
        <v>0</v>
      </c>
      <c r="U2266" s="321">
        <v>0</v>
      </c>
      <c r="V2266" s="104">
        <f t="shared" si="652"/>
        <v>0</v>
      </c>
      <c r="W2266" s="321">
        <v>0</v>
      </c>
      <c r="X2266" s="104">
        <f t="shared" si="653"/>
        <v>0</v>
      </c>
      <c r="Y2266" s="321">
        <v>0</v>
      </c>
      <c r="Z2266" s="104">
        <f t="shared" si="654"/>
        <v>0</v>
      </c>
      <c r="AA2266" s="321">
        <v>0</v>
      </c>
      <c r="AB2266" s="104">
        <f t="shared" si="655"/>
        <v>0</v>
      </c>
      <c r="AC2266" s="103">
        <f t="shared" si="656"/>
        <v>0</v>
      </c>
      <c r="AD2266" s="104">
        <f t="shared" si="644"/>
        <v>0</v>
      </c>
    </row>
    <row r="2267" spans="1:30" x14ac:dyDescent="0.2">
      <c r="A2267" s="101">
        <v>40981</v>
      </c>
      <c r="B2267" s="251" t="s">
        <v>158</v>
      </c>
      <c r="C2267" s="321">
        <v>0</v>
      </c>
      <c r="D2267" s="104">
        <f t="shared" si="642"/>
        <v>0</v>
      </c>
      <c r="E2267" s="321">
        <v>0</v>
      </c>
      <c r="F2267" s="104">
        <f t="shared" si="643"/>
        <v>0</v>
      </c>
      <c r="G2267" s="321">
        <v>0</v>
      </c>
      <c r="H2267" s="104">
        <f t="shared" si="645"/>
        <v>0</v>
      </c>
      <c r="I2267" s="321">
        <v>0</v>
      </c>
      <c r="J2267" s="104">
        <f t="shared" si="646"/>
        <v>0</v>
      </c>
      <c r="K2267" s="321">
        <v>0</v>
      </c>
      <c r="L2267" s="104">
        <f t="shared" si="647"/>
        <v>0</v>
      </c>
      <c r="M2267" s="321">
        <v>0</v>
      </c>
      <c r="N2267" s="104">
        <f t="shared" si="648"/>
        <v>0</v>
      </c>
      <c r="O2267" s="321">
        <v>0</v>
      </c>
      <c r="P2267" s="104">
        <f t="shared" si="649"/>
        <v>0</v>
      </c>
      <c r="Q2267" s="321">
        <v>0</v>
      </c>
      <c r="R2267" s="104">
        <f t="shared" si="650"/>
        <v>0</v>
      </c>
      <c r="S2267" s="321">
        <v>0</v>
      </c>
      <c r="T2267" s="104">
        <f t="shared" si="651"/>
        <v>0</v>
      </c>
      <c r="U2267" s="321">
        <v>0</v>
      </c>
      <c r="V2267" s="104">
        <f t="shared" si="652"/>
        <v>0</v>
      </c>
      <c r="W2267" s="321">
        <v>0</v>
      </c>
      <c r="X2267" s="104">
        <f t="shared" si="653"/>
        <v>0</v>
      </c>
      <c r="Y2267" s="321">
        <v>0</v>
      </c>
      <c r="Z2267" s="104">
        <f t="shared" si="654"/>
        <v>0</v>
      </c>
      <c r="AA2267" s="321">
        <v>0</v>
      </c>
      <c r="AB2267" s="104">
        <f t="shared" si="655"/>
        <v>0</v>
      </c>
      <c r="AC2267" s="103">
        <f t="shared" si="656"/>
        <v>0</v>
      </c>
      <c r="AD2267" s="104">
        <f t="shared" si="644"/>
        <v>0</v>
      </c>
    </row>
    <row r="2268" spans="1:30" x14ac:dyDescent="0.2">
      <c r="A2268" s="101">
        <v>40982</v>
      </c>
      <c r="B2268" s="251" t="s">
        <v>159</v>
      </c>
      <c r="C2268" s="321">
        <v>0</v>
      </c>
      <c r="D2268" s="104">
        <f t="shared" si="642"/>
        <v>0</v>
      </c>
      <c r="E2268" s="321">
        <v>0</v>
      </c>
      <c r="F2268" s="104">
        <f t="shared" si="643"/>
        <v>0</v>
      </c>
      <c r="G2268" s="321">
        <v>0</v>
      </c>
      <c r="H2268" s="104">
        <f t="shared" si="645"/>
        <v>0</v>
      </c>
      <c r="I2268" s="321">
        <v>0</v>
      </c>
      <c r="J2268" s="104">
        <f t="shared" si="646"/>
        <v>0</v>
      </c>
      <c r="K2268" s="321">
        <v>0</v>
      </c>
      <c r="L2268" s="104">
        <f t="shared" si="647"/>
        <v>0</v>
      </c>
      <c r="M2268" s="321">
        <v>0</v>
      </c>
      <c r="N2268" s="104">
        <f t="shared" si="648"/>
        <v>0</v>
      </c>
      <c r="O2268" s="321">
        <v>0</v>
      </c>
      <c r="P2268" s="104">
        <f t="shared" si="649"/>
        <v>0</v>
      </c>
      <c r="Q2268" s="321">
        <v>0</v>
      </c>
      <c r="R2268" s="104">
        <f t="shared" si="650"/>
        <v>0</v>
      </c>
      <c r="S2268" s="321">
        <v>0</v>
      </c>
      <c r="T2268" s="104">
        <f t="shared" si="651"/>
        <v>0</v>
      </c>
      <c r="U2268" s="321">
        <v>0</v>
      </c>
      <c r="V2268" s="104">
        <f t="shared" si="652"/>
        <v>0</v>
      </c>
      <c r="W2268" s="321">
        <v>0</v>
      </c>
      <c r="X2268" s="104">
        <f t="shared" si="653"/>
        <v>0</v>
      </c>
      <c r="Y2268" s="321">
        <v>0</v>
      </c>
      <c r="Z2268" s="104">
        <f t="shared" si="654"/>
        <v>0</v>
      </c>
      <c r="AA2268" s="321">
        <v>0</v>
      </c>
      <c r="AB2268" s="104">
        <f t="shared" si="655"/>
        <v>0</v>
      </c>
      <c r="AC2268" s="103">
        <f t="shared" si="656"/>
        <v>0</v>
      </c>
      <c r="AD2268" s="104">
        <f t="shared" si="644"/>
        <v>0</v>
      </c>
    </row>
    <row r="2269" spans="1:30" x14ac:dyDescent="0.2">
      <c r="A2269" s="101">
        <v>40983</v>
      </c>
      <c r="B2269" s="251" t="s">
        <v>160</v>
      </c>
      <c r="C2269" s="321">
        <v>0</v>
      </c>
      <c r="D2269" s="104">
        <f t="shared" si="642"/>
        <v>0</v>
      </c>
      <c r="E2269" s="321">
        <v>0</v>
      </c>
      <c r="F2269" s="104">
        <f t="shared" si="643"/>
        <v>0</v>
      </c>
      <c r="G2269" s="321">
        <v>0</v>
      </c>
      <c r="H2269" s="104">
        <f t="shared" si="645"/>
        <v>0</v>
      </c>
      <c r="I2269" s="321">
        <v>0</v>
      </c>
      <c r="J2269" s="104">
        <f t="shared" si="646"/>
        <v>0</v>
      </c>
      <c r="K2269" s="321">
        <v>0</v>
      </c>
      <c r="L2269" s="104">
        <f t="shared" si="647"/>
        <v>0</v>
      </c>
      <c r="M2269" s="321">
        <v>0</v>
      </c>
      <c r="N2269" s="104">
        <f t="shared" si="648"/>
        <v>0</v>
      </c>
      <c r="O2269" s="321">
        <v>0</v>
      </c>
      <c r="P2269" s="104">
        <f t="shared" si="649"/>
        <v>0</v>
      </c>
      <c r="Q2269" s="321">
        <v>0</v>
      </c>
      <c r="R2269" s="104">
        <f t="shared" si="650"/>
        <v>0</v>
      </c>
      <c r="S2269" s="321">
        <v>0</v>
      </c>
      <c r="T2269" s="104">
        <f t="shared" si="651"/>
        <v>0</v>
      </c>
      <c r="U2269" s="321">
        <v>0</v>
      </c>
      <c r="V2269" s="104">
        <f t="shared" si="652"/>
        <v>0</v>
      </c>
      <c r="W2269" s="321">
        <v>0</v>
      </c>
      <c r="X2269" s="104">
        <f t="shared" si="653"/>
        <v>0</v>
      </c>
      <c r="Y2269" s="321">
        <v>0</v>
      </c>
      <c r="Z2269" s="104">
        <f t="shared" si="654"/>
        <v>0</v>
      </c>
      <c r="AA2269" s="321">
        <v>0</v>
      </c>
      <c r="AB2269" s="104">
        <f t="shared" si="655"/>
        <v>0</v>
      </c>
      <c r="AC2269" s="103">
        <f t="shared" si="656"/>
        <v>0</v>
      </c>
      <c r="AD2269" s="104">
        <f t="shared" si="644"/>
        <v>0</v>
      </c>
    </row>
    <row r="2270" spans="1:30" x14ac:dyDescent="0.2">
      <c r="A2270" s="101">
        <v>40984</v>
      </c>
      <c r="B2270" s="251" t="s">
        <v>161</v>
      </c>
      <c r="C2270" s="321">
        <v>0</v>
      </c>
      <c r="D2270" s="104">
        <f t="shared" si="642"/>
        <v>0</v>
      </c>
      <c r="E2270" s="321">
        <v>0</v>
      </c>
      <c r="F2270" s="104">
        <f t="shared" si="643"/>
        <v>0</v>
      </c>
      <c r="G2270" s="321">
        <v>0</v>
      </c>
      <c r="H2270" s="104">
        <f t="shared" si="645"/>
        <v>0</v>
      </c>
      <c r="I2270" s="321">
        <v>0</v>
      </c>
      <c r="J2270" s="104">
        <f t="shared" si="646"/>
        <v>0</v>
      </c>
      <c r="K2270" s="321">
        <v>0</v>
      </c>
      <c r="L2270" s="104">
        <f t="shared" si="647"/>
        <v>0</v>
      </c>
      <c r="M2270" s="321">
        <v>0</v>
      </c>
      <c r="N2270" s="104">
        <f t="shared" si="648"/>
        <v>0</v>
      </c>
      <c r="O2270" s="321">
        <v>0</v>
      </c>
      <c r="P2270" s="104">
        <f t="shared" si="649"/>
        <v>0</v>
      </c>
      <c r="Q2270" s="321">
        <v>0</v>
      </c>
      <c r="R2270" s="104">
        <f t="shared" si="650"/>
        <v>0</v>
      </c>
      <c r="S2270" s="321">
        <v>0</v>
      </c>
      <c r="T2270" s="104">
        <f t="shared" si="651"/>
        <v>0</v>
      </c>
      <c r="U2270" s="321">
        <v>0</v>
      </c>
      <c r="V2270" s="104">
        <f t="shared" si="652"/>
        <v>0</v>
      </c>
      <c r="W2270" s="321">
        <v>0</v>
      </c>
      <c r="X2270" s="104">
        <f t="shared" si="653"/>
        <v>0</v>
      </c>
      <c r="Y2270" s="321">
        <v>0</v>
      </c>
      <c r="Z2270" s="104">
        <f t="shared" si="654"/>
        <v>0</v>
      </c>
      <c r="AA2270" s="321">
        <v>0</v>
      </c>
      <c r="AB2270" s="104">
        <f t="shared" si="655"/>
        <v>0</v>
      </c>
      <c r="AC2270" s="103">
        <f t="shared" si="656"/>
        <v>0</v>
      </c>
      <c r="AD2270" s="104">
        <f t="shared" si="644"/>
        <v>0</v>
      </c>
    </row>
    <row r="2271" spans="1:30" x14ac:dyDescent="0.2">
      <c r="A2271" s="101">
        <v>40985</v>
      </c>
      <c r="B2271" s="251" t="s">
        <v>162</v>
      </c>
      <c r="C2271" s="321">
        <v>0</v>
      </c>
      <c r="D2271" s="104">
        <f t="shared" si="642"/>
        <v>0</v>
      </c>
      <c r="E2271" s="321">
        <v>0</v>
      </c>
      <c r="F2271" s="104">
        <f t="shared" si="643"/>
        <v>0</v>
      </c>
      <c r="G2271" s="321">
        <v>0</v>
      </c>
      <c r="H2271" s="104">
        <f t="shared" si="645"/>
        <v>0</v>
      </c>
      <c r="I2271" s="321">
        <v>0</v>
      </c>
      <c r="J2271" s="104">
        <f t="shared" si="646"/>
        <v>0</v>
      </c>
      <c r="K2271" s="321">
        <v>0</v>
      </c>
      <c r="L2271" s="104">
        <f t="shared" si="647"/>
        <v>0</v>
      </c>
      <c r="M2271" s="321">
        <v>0</v>
      </c>
      <c r="N2271" s="104">
        <f t="shared" si="648"/>
        <v>0</v>
      </c>
      <c r="O2271" s="321">
        <v>0</v>
      </c>
      <c r="P2271" s="104">
        <f t="shared" si="649"/>
        <v>0</v>
      </c>
      <c r="Q2271" s="321">
        <v>0</v>
      </c>
      <c r="R2271" s="104">
        <f t="shared" si="650"/>
        <v>0</v>
      </c>
      <c r="S2271" s="321">
        <v>0</v>
      </c>
      <c r="T2271" s="104">
        <f t="shared" si="651"/>
        <v>0</v>
      </c>
      <c r="U2271" s="321">
        <v>0</v>
      </c>
      <c r="V2271" s="104">
        <f t="shared" si="652"/>
        <v>0</v>
      </c>
      <c r="W2271" s="321">
        <v>0</v>
      </c>
      <c r="X2271" s="104">
        <f t="shared" si="653"/>
        <v>0</v>
      </c>
      <c r="Y2271" s="321">
        <v>0</v>
      </c>
      <c r="Z2271" s="104">
        <f t="shared" si="654"/>
        <v>0</v>
      </c>
      <c r="AA2271" s="321">
        <v>0</v>
      </c>
      <c r="AB2271" s="104">
        <f t="shared" si="655"/>
        <v>0</v>
      </c>
      <c r="AC2271" s="103">
        <f t="shared" si="656"/>
        <v>0</v>
      </c>
      <c r="AD2271" s="104">
        <f t="shared" si="644"/>
        <v>0</v>
      </c>
    </row>
    <row r="2272" spans="1:30" x14ac:dyDescent="0.2">
      <c r="A2272" s="101">
        <v>40986</v>
      </c>
      <c r="B2272" s="251" t="s">
        <v>163</v>
      </c>
      <c r="C2272" s="321">
        <v>0</v>
      </c>
      <c r="D2272" s="104">
        <f t="shared" si="642"/>
        <v>0</v>
      </c>
      <c r="E2272" s="321">
        <v>0</v>
      </c>
      <c r="F2272" s="104">
        <f t="shared" si="643"/>
        <v>0</v>
      </c>
      <c r="G2272" s="321">
        <v>0</v>
      </c>
      <c r="H2272" s="104">
        <f t="shared" si="645"/>
        <v>0</v>
      </c>
      <c r="I2272" s="321">
        <v>0</v>
      </c>
      <c r="J2272" s="104">
        <f t="shared" si="646"/>
        <v>0</v>
      </c>
      <c r="K2272" s="321">
        <v>0</v>
      </c>
      <c r="L2272" s="104">
        <f t="shared" si="647"/>
        <v>0</v>
      </c>
      <c r="M2272" s="321">
        <v>0</v>
      </c>
      <c r="N2272" s="104">
        <f t="shared" si="648"/>
        <v>0</v>
      </c>
      <c r="O2272" s="321">
        <v>0</v>
      </c>
      <c r="P2272" s="104">
        <f t="shared" si="649"/>
        <v>0</v>
      </c>
      <c r="Q2272" s="321">
        <v>0</v>
      </c>
      <c r="R2272" s="104">
        <f t="shared" si="650"/>
        <v>0</v>
      </c>
      <c r="S2272" s="321">
        <v>0</v>
      </c>
      <c r="T2272" s="104">
        <f t="shared" si="651"/>
        <v>0</v>
      </c>
      <c r="U2272" s="321">
        <v>0</v>
      </c>
      <c r="V2272" s="104">
        <f t="shared" si="652"/>
        <v>0</v>
      </c>
      <c r="W2272" s="321">
        <v>0</v>
      </c>
      <c r="X2272" s="104">
        <f t="shared" si="653"/>
        <v>0</v>
      </c>
      <c r="Y2272" s="321">
        <v>0</v>
      </c>
      <c r="Z2272" s="104">
        <f t="shared" si="654"/>
        <v>0</v>
      </c>
      <c r="AA2272" s="321">
        <v>0</v>
      </c>
      <c r="AB2272" s="104">
        <f t="shared" si="655"/>
        <v>0</v>
      </c>
      <c r="AC2272" s="103">
        <f t="shared" si="656"/>
        <v>0</v>
      </c>
      <c r="AD2272" s="104">
        <f t="shared" si="644"/>
        <v>0</v>
      </c>
    </row>
    <row r="2273" spans="1:30" x14ac:dyDescent="0.2">
      <c r="A2273" s="101">
        <v>40987</v>
      </c>
      <c r="B2273" s="251" t="s">
        <v>164</v>
      </c>
      <c r="C2273" s="321">
        <v>0</v>
      </c>
      <c r="D2273" s="104">
        <f t="shared" si="642"/>
        <v>0</v>
      </c>
      <c r="E2273" s="321">
        <v>0</v>
      </c>
      <c r="F2273" s="104">
        <f t="shared" si="643"/>
        <v>0</v>
      </c>
      <c r="G2273" s="321">
        <v>0</v>
      </c>
      <c r="H2273" s="104">
        <f t="shared" si="645"/>
        <v>0</v>
      </c>
      <c r="I2273" s="321">
        <v>0</v>
      </c>
      <c r="J2273" s="104">
        <f t="shared" si="646"/>
        <v>0</v>
      </c>
      <c r="K2273" s="321">
        <v>0</v>
      </c>
      <c r="L2273" s="104">
        <f t="shared" si="647"/>
        <v>0</v>
      </c>
      <c r="M2273" s="321">
        <v>0</v>
      </c>
      <c r="N2273" s="104">
        <f t="shared" si="648"/>
        <v>0</v>
      </c>
      <c r="O2273" s="321">
        <v>0</v>
      </c>
      <c r="P2273" s="104">
        <f t="shared" si="649"/>
        <v>0</v>
      </c>
      <c r="Q2273" s="321">
        <v>0</v>
      </c>
      <c r="R2273" s="104">
        <f t="shared" si="650"/>
        <v>0</v>
      </c>
      <c r="S2273" s="321">
        <v>0</v>
      </c>
      <c r="T2273" s="104">
        <f t="shared" si="651"/>
        <v>0</v>
      </c>
      <c r="U2273" s="321">
        <v>0</v>
      </c>
      <c r="V2273" s="104">
        <f t="shared" si="652"/>
        <v>0</v>
      </c>
      <c r="W2273" s="321">
        <v>0</v>
      </c>
      <c r="X2273" s="104">
        <f t="shared" si="653"/>
        <v>0</v>
      </c>
      <c r="Y2273" s="321">
        <v>0</v>
      </c>
      <c r="Z2273" s="104">
        <f t="shared" si="654"/>
        <v>0</v>
      </c>
      <c r="AA2273" s="321">
        <v>0</v>
      </c>
      <c r="AB2273" s="104">
        <f t="shared" si="655"/>
        <v>0</v>
      </c>
      <c r="AC2273" s="103">
        <f t="shared" si="656"/>
        <v>0</v>
      </c>
      <c r="AD2273" s="104">
        <f t="shared" si="644"/>
        <v>0</v>
      </c>
    </row>
    <row r="2274" spans="1:30" x14ac:dyDescent="0.2">
      <c r="A2274" s="101">
        <v>40988</v>
      </c>
      <c r="B2274" s="251" t="s">
        <v>165</v>
      </c>
      <c r="C2274" s="321">
        <v>0</v>
      </c>
      <c r="D2274" s="104">
        <f t="shared" si="642"/>
        <v>0</v>
      </c>
      <c r="E2274" s="321">
        <v>0</v>
      </c>
      <c r="F2274" s="104">
        <f t="shared" si="643"/>
        <v>0</v>
      </c>
      <c r="G2274" s="321">
        <v>0</v>
      </c>
      <c r="H2274" s="104">
        <f t="shared" si="645"/>
        <v>0</v>
      </c>
      <c r="I2274" s="321">
        <v>0</v>
      </c>
      <c r="J2274" s="104">
        <f t="shared" si="646"/>
        <v>0</v>
      </c>
      <c r="K2274" s="321">
        <v>0</v>
      </c>
      <c r="L2274" s="104">
        <f t="shared" si="647"/>
        <v>0</v>
      </c>
      <c r="M2274" s="321">
        <v>0</v>
      </c>
      <c r="N2274" s="104">
        <f t="shared" si="648"/>
        <v>0</v>
      </c>
      <c r="O2274" s="321">
        <v>0</v>
      </c>
      <c r="P2274" s="104">
        <f t="shared" si="649"/>
        <v>0</v>
      </c>
      <c r="Q2274" s="321">
        <v>0</v>
      </c>
      <c r="R2274" s="104">
        <f t="shared" si="650"/>
        <v>0</v>
      </c>
      <c r="S2274" s="321">
        <v>0</v>
      </c>
      <c r="T2274" s="104">
        <f t="shared" si="651"/>
        <v>0</v>
      </c>
      <c r="U2274" s="321">
        <v>0</v>
      </c>
      <c r="V2274" s="104">
        <f t="shared" si="652"/>
        <v>0</v>
      </c>
      <c r="W2274" s="321">
        <v>0</v>
      </c>
      <c r="X2274" s="104">
        <f t="shared" si="653"/>
        <v>0</v>
      </c>
      <c r="Y2274" s="321">
        <v>0</v>
      </c>
      <c r="Z2274" s="104">
        <f t="shared" si="654"/>
        <v>0</v>
      </c>
      <c r="AA2274" s="321">
        <v>0</v>
      </c>
      <c r="AB2274" s="104">
        <f t="shared" si="655"/>
        <v>0</v>
      </c>
      <c r="AC2274" s="103">
        <f t="shared" si="656"/>
        <v>0</v>
      </c>
      <c r="AD2274" s="104">
        <f t="shared" si="644"/>
        <v>0</v>
      </c>
    </row>
    <row r="2275" spans="1:30" x14ac:dyDescent="0.2">
      <c r="A2275" s="101">
        <v>40989</v>
      </c>
      <c r="B2275" s="251" t="s">
        <v>166</v>
      </c>
      <c r="C2275" s="321">
        <v>0</v>
      </c>
      <c r="D2275" s="104">
        <f t="shared" si="642"/>
        <v>0</v>
      </c>
      <c r="E2275" s="321">
        <v>0</v>
      </c>
      <c r="F2275" s="104">
        <f t="shared" si="643"/>
        <v>0</v>
      </c>
      <c r="G2275" s="321">
        <v>0</v>
      </c>
      <c r="H2275" s="104">
        <f t="shared" si="645"/>
        <v>0</v>
      </c>
      <c r="I2275" s="321">
        <v>0</v>
      </c>
      <c r="J2275" s="104">
        <f t="shared" si="646"/>
        <v>0</v>
      </c>
      <c r="K2275" s="321">
        <v>0</v>
      </c>
      <c r="L2275" s="104">
        <f t="shared" si="647"/>
        <v>0</v>
      </c>
      <c r="M2275" s="321">
        <v>0</v>
      </c>
      <c r="N2275" s="104">
        <f t="shared" si="648"/>
        <v>0</v>
      </c>
      <c r="O2275" s="321">
        <v>0</v>
      </c>
      <c r="P2275" s="104">
        <f t="shared" si="649"/>
        <v>0</v>
      </c>
      <c r="Q2275" s="321">
        <v>0</v>
      </c>
      <c r="R2275" s="104">
        <f t="shared" si="650"/>
        <v>0</v>
      </c>
      <c r="S2275" s="321">
        <v>0</v>
      </c>
      <c r="T2275" s="104">
        <f t="shared" si="651"/>
        <v>0</v>
      </c>
      <c r="U2275" s="321">
        <v>0</v>
      </c>
      <c r="V2275" s="104">
        <f t="shared" si="652"/>
        <v>0</v>
      </c>
      <c r="W2275" s="321">
        <v>0</v>
      </c>
      <c r="X2275" s="104">
        <f t="shared" si="653"/>
        <v>0</v>
      </c>
      <c r="Y2275" s="321">
        <v>0</v>
      </c>
      <c r="Z2275" s="104">
        <f t="shared" si="654"/>
        <v>0</v>
      </c>
      <c r="AA2275" s="321">
        <v>0</v>
      </c>
      <c r="AB2275" s="104">
        <f t="shared" si="655"/>
        <v>0</v>
      </c>
      <c r="AC2275" s="103">
        <f t="shared" si="656"/>
        <v>0</v>
      </c>
      <c r="AD2275" s="104">
        <f t="shared" si="644"/>
        <v>0</v>
      </c>
    </row>
    <row r="2276" spans="1:30" x14ac:dyDescent="0.2">
      <c r="A2276" s="101">
        <v>40990</v>
      </c>
      <c r="B2276" s="251" t="s">
        <v>167</v>
      </c>
      <c r="C2276" s="321">
        <v>0.34799999999999998</v>
      </c>
      <c r="D2276" s="104">
        <f t="shared" si="642"/>
        <v>1.0679727851073035</v>
      </c>
      <c r="E2276" s="321">
        <v>0</v>
      </c>
      <c r="F2276" s="104">
        <f t="shared" si="643"/>
        <v>0</v>
      </c>
      <c r="G2276" s="321">
        <v>0</v>
      </c>
      <c r="H2276" s="104">
        <f t="shared" si="645"/>
        <v>0</v>
      </c>
      <c r="I2276" s="321">
        <v>0</v>
      </c>
      <c r="J2276" s="104">
        <f t="shared" si="646"/>
        <v>0</v>
      </c>
      <c r="K2276" s="321">
        <v>0</v>
      </c>
      <c r="L2276" s="104">
        <f t="shared" si="647"/>
        <v>0</v>
      </c>
      <c r="M2276" s="321">
        <v>0.48799999999999999</v>
      </c>
      <c r="N2276" s="104">
        <f t="shared" si="648"/>
        <v>1.4976170090010466</v>
      </c>
      <c r="O2276" s="321">
        <v>0</v>
      </c>
      <c r="P2276" s="104">
        <f t="shared" si="649"/>
        <v>0</v>
      </c>
      <c r="Q2276" s="321">
        <v>0.32900000000000001</v>
      </c>
      <c r="R2276" s="104">
        <f t="shared" si="650"/>
        <v>1.0096639261502958</v>
      </c>
      <c r="S2276" s="321">
        <v>0</v>
      </c>
      <c r="T2276" s="104">
        <f t="shared" si="651"/>
        <v>0</v>
      </c>
      <c r="U2276" s="321">
        <v>0</v>
      </c>
      <c r="V2276" s="104">
        <f t="shared" si="652"/>
        <v>0</v>
      </c>
      <c r="W2276" s="321">
        <v>0</v>
      </c>
      <c r="X2276" s="104">
        <f t="shared" si="653"/>
        <v>0</v>
      </c>
      <c r="Y2276" s="321">
        <v>0</v>
      </c>
      <c r="Z2276" s="104">
        <f t="shared" si="654"/>
        <v>0</v>
      </c>
      <c r="AA2276" s="321">
        <v>0</v>
      </c>
      <c r="AB2276" s="104">
        <f t="shared" si="655"/>
        <v>0</v>
      </c>
      <c r="AC2276" s="103">
        <f t="shared" si="656"/>
        <v>1.165</v>
      </c>
      <c r="AD2276" s="104">
        <f t="shared" si="644"/>
        <v>3.5752537202586456</v>
      </c>
    </row>
    <row r="2277" spans="1:30" x14ac:dyDescent="0.2">
      <c r="A2277" s="101">
        <v>40991</v>
      </c>
      <c r="B2277" s="251" t="s">
        <v>168</v>
      </c>
      <c r="C2277" s="321">
        <v>0</v>
      </c>
      <c r="D2277" s="104">
        <f t="shared" si="642"/>
        <v>0</v>
      </c>
      <c r="E2277" s="321">
        <v>0</v>
      </c>
      <c r="F2277" s="104">
        <f t="shared" si="643"/>
        <v>0</v>
      </c>
      <c r="G2277" s="321">
        <v>0</v>
      </c>
      <c r="H2277" s="104">
        <f t="shared" si="645"/>
        <v>0</v>
      </c>
      <c r="I2277" s="321">
        <v>0</v>
      </c>
      <c r="J2277" s="104">
        <f t="shared" si="646"/>
        <v>0</v>
      </c>
      <c r="K2277" s="321">
        <v>0</v>
      </c>
      <c r="L2277" s="104">
        <f t="shared" si="647"/>
        <v>0</v>
      </c>
      <c r="M2277" s="321">
        <v>0</v>
      </c>
      <c r="N2277" s="104">
        <f t="shared" si="648"/>
        <v>0</v>
      </c>
      <c r="O2277" s="321">
        <v>0</v>
      </c>
      <c r="P2277" s="104">
        <f t="shared" si="649"/>
        <v>0</v>
      </c>
      <c r="Q2277" s="321">
        <v>0</v>
      </c>
      <c r="R2277" s="104">
        <f t="shared" si="650"/>
        <v>0</v>
      </c>
      <c r="S2277" s="321">
        <v>0</v>
      </c>
      <c r="T2277" s="104">
        <f t="shared" si="651"/>
        <v>0</v>
      </c>
      <c r="U2277" s="321">
        <v>0</v>
      </c>
      <c r="V2277" s="104">
        <f t="shared" si="652"/>
        <v>0</v>
      </c>
      <c r="W2277" s="321">
        <v>0</v>
      </c>
      <c r="X2277" s="104">
        <f t="shared" si="653"/>
        <v>0</v>
      </c>
      <c r="Y2277" s="321">
        <v>0</v>
      </c>
      <c r="Z2277" s="104">
        <f t="shared" si="654"/>
        <v>0</v>
      </c>
      <c r="AA2277" s="321">
        <v>0</v>
      </c>
      <c r="AB2277" s="104">
        <f t="shared" si="655"/>
        <v>0</v>
      </c>
      <c r="AC2277" s="103">
        <f t="shared" si="656"/>
        <v>0</v>
      </c>
      <c r="AD2277" s="104">
        <f t="shared" si="644"/>
        <v>0</v>
      </c>
    </row>
    <row r="2278" spans="1:30" x14ac:dyDescent="0.2">
      <c r="A2278" s="101">
        <v>40992</v>
      </c>
      <c r="B2278" s="251" t="s">
        <v>169</v>
      </c>
      <c r="C2278" s="321">
        <v>0</v>
      </c>
      <c r="D2278" s="104">
        <f t="shared" si="642"/>
        <v>0</v>
      </c>
      <c r="E2278" s="321">
        <v>0</v>
      </c>
      <c r="F2278" s="104">
        <f t="shared" si="643"/>
        <v>0</v>
      </c>
      <c r="G2278" s="321">
        <v>0</v>
      </c>
      <c r="H2278" s="104">
        <f t="shared" si="645"/>
        <v>0</v>
      </c>
      <c r="I2278" s="321">
        <v>0</v>
      </c>
      <c r="J2278" s="104">
        <f t="shared" si="646"/>
        <v>0</v>
      </c>
      <c r="K2278" s="321">
        <v>0</v>
      </c>
      <c r="L2278" s="104">
        <f t="shared" si="647"/>
        <v>0</v>
      </c>
      <c r="M2278" s="321">
        <v>0</v>
      </c>
      <c r="N2278" s="104">
        <f t="shared" si="648"/>
        <v>0</v>
      </c>
      <c r="O2278" s="321">
        <v>0</v>
      </c>
      <c r="P2278" s="104">
        <f t="shared" si="649"/>
        <v>0</v>
      </c>
      <c r="Q2278" s="321">
        <v>0</v>
      </c>
      <c r="R2278" s="104">
        <f t="shared" si="650"/>
        <v>0</v>
      </c>
      <c r="S2278" s="321">
        <v>0</v>
      </c>
      <c r="T2278" s="104">
        <f t="shared" si="651"/>
        <v>0</v>
      </c>
      <c r="U2278" s="321">
        <v>0</v>
      </c>
      <c r="V2278" s="104">
        <f t="shared" si="652"/>
        <v>0</v>
      </c>
      <c r="W2278" s="321">
        <v>0</v>
      </c>
      <c r="X2278" s="104">
        <f t="shared" si="653"/>
        <v>0</v>
      </c>
      <c r="Y2278" s="321">
        <v>0</v>
      </c>
      <c r="Z2278" s="104">
        <f t="shared" si="654"/>
        <v>0</v>
      </c>
      <c r="AA2278" s="321">
        <v>0</v>
      </c>
      <c r="AB2278" s="104">
        <f t="shared" si="655"/>
        <v>0</v>
      </c>
      <c r="AC2278" s="103">
        <f t="shared" si="656"/>
        <v>0</v>
      </c>
      <c r="AD2278" s="104">
        <f t="shared" si="644"/>
        <v>0</v>
      </c>
    </row>
    <row r="2279" spans="1:30" x14ac:dyDescent="0.2">
      <c r="A2279" s="101">
        <v>40993</v>
      </c>
      <c r="B2279" s="251" t="s">
        <v>170</v>
      </c>
      <c r="C2279" s="321">
        <v>0</v>
      </c>
      <c r="D2279" s="104">
        <f t="shared" si="642"/>
        <v>0</v>
      </c>
      <c r="E2279" s="321">
        <v>0</v>
      </c>
      <c r="F2279" s="104">
        <f t="shared" si="643"/>
        <v>0</v>
      </c>
      <c r="G2279" s="321">
        <v>0</v>
      </c>
      <c r="H2279" s="104">
        <f t="shared" si="645"/>
        <v>0</v>
      </c>
      <c r="I2279" s="321">
        <v>0</v>
      </c>
      <c r="J2279" s="104">
        <f t="shared" si="646"/>
        <v>0</v>
      </c>
      <c r="K2279" s="321">
        <v>0</v>
      </c>
      <c r="L2279" s="104">
        <f t="shared" si="647"/>
        <v>0</v>
      </c>
      <c r="M2279" s="321">
        <v>0</v>
      </c>
      <c r="N2279" s="104">
        <f t="shared" si="648"/>
        <v>0</v>
      </c>
      <c r="O2279" s="321">
        <v>0</v>
      </c>
      <c r="P2279" s="104">
        <f t="shared" si="649"/>
        <v>0</v>
      </c>
      <c r="Q2279" s="321">
        <v>0</v>
      </c>
      <c r="R2279" s="104">
        <f t="shared" si="650"/>
        <v>0</v>
      </c>
      <c r="S2279" s="321">
        <v>0</v>
      </c>
      <c r="T2279" s="104">
        <f t="shared" si="651"/>
        <v>0</v>
      </c>
      <c r="U2279" s="321">
        <v>0</v>
      </c>
      <c r="V2279" s="104">
        <f t="shared" si="652"/>
        <v>0</v>
      </c>
      <c r="W2279" s="321">
        <v>0</v>
      </c>
      <c r="X2279" s="104">
        <f t="shared" si="653"/>
        <v>0</v>
      </c>
      <c r="Y2279" s="321">
        <v>0</v>
      </c>
      <c r="Z2279" s="104">
        <f t="shared" si="654"/>
        <v>0</v>
      </c>
      <c r="AA2279" s="321">
        <v>0</v>
      </c>
      <c r="AB2279" s="104">
        <f t="shared" si="655"/>
        <v>0</v>
      </c>
      <c r="AC2279" s="103">
        <f t="shared" si="656"/>
        <v>0</v>
      </c>
      <c r="AD2279" s="104">
        <f t="shared" si="644"/>
        <v>0</v>
      </c>
    </row>
    <row r="2280" spans="1:30" x14ac:dyDescent="0.2">
      <c r="A2280" s="101">
        <v>40994</v>
      </c>
      <c r="B2280" s="251" t="s">
        <v>171</v>
      </c>
      <c r="C2280" s="321">
        <v>0</v>
      </c>
      <c r="D2280" s="104">
        <f t="shared" si="642"/>
        <v>0</v>
      </c>
      <c r="E2280" s="321">
        <v>0</v>
      </c>
      <c r="F2280" s="104">
        <f t="shared" si="643"/>
        <v>0</v>
      </c>
      <c r="G2280" s="321">
        <v>0</v>
      </c>
      <c r="H2280" s="104">
        <f t="shared" si="645"/>
        <v>0</v>
      </c>
      <c r="I2280" s="321">
        <v>0</v>
      </c>
      <c r="J2280" s="104">
        <f t="shared" si="646"/>
        <v>0</v>
      </c>
      <c r="K2280" s="321">
        <v>0</v>
      </c>
      <c r="L2280" s="104">
        <f t="shared" si="647"/>
        <v>0</v>
      </c>
      <c r="M2280" s="321">
        <v>0</v>
      </c>
      <c r="N2280" s="104">
        <f t="shared" si="648"/>
        <v>0</v>
      </c>
      <c r="O2280" s="321">
        <v>0</v>
      </c>
      <c r="P2280" s="104">
        <f t="shared" si="649"/>
        <v>0</v>
      </c>
      <c r="Q2280" s="321">
        <v>0</v>
      </c>
      <c r="R2280" s="104">
        <f t="shared" si="650"/>
        <v>0</v>
      </c>
      <c r="S2280" s="321">
        <v>0</v>
      </c>
      <c r="T2280" s="104">
        <f t="shared" si="651"/>
        <v>0</v>
      </c>
      <c r="U2280" s="321">
        <v>0</v>
      </c>
      <c r="V2280" s="104">
        <f t="shared" si="652"/>
        <v>0</v>
      </c>
      <c r="W2280" s="321">
        <v>0</v>
      </c>
      <c r="X2280" s="104">
        <f t="shared" si="653"/>
        <v>0</v>
      </c>
      <c r="Y2280" s="321">
        <v>0</v>
      </c>
      <c r="Z2280" s="104">
        <f t="shared" si="654"/>
        <v>0</v>
      </c>
      <c r="AA2280" s="321">
        <v>0</v>
      </c>
      <c r="AB2280" s="104">
        <f t="shared" si="655"/>
        <v>0</v>
      </c>
      <c r="AC2280" s="103">
        <f t="shared" si="656"/>
        <v>0</v>
      </c>
      <c r="AD2280" s="104">
        <f t="shared" si="644"/>
        <v>0</v>
      </c>
    </row>
    <row r="2281" spans="1:30" x14ac:dyDescent="0.2">
      <c r="A2281" s="101">
        <v>40995</v>
      </c>
      <c r="B2281" s="251" t="s">
        <v>172</v>
      </c>
      <c r="C2281" s="321">
        <v>0</v>
      </c>
      <c r="D2281" s="104">
        <f t="shared" si="642"/>
        <v>0</v>
      </c>
      <c r="E2281" s="321">
        <v>0</v>
      </c>
      <c r="F2281" s="104">
        <f t="shared" si="643"/>
        <v>0</v>
      </c>
      <c r="G2281" s="321">
        <v>0</v>
      </c>
      <c r="H2281" s="104">
        <f t="shared" si="645"/>
        <v>0</v>
      </c>
      <c r="I2281" s="321">
        <v>0</v>
      </c>
      <c r="J2281" s="104">
        <f t="shared" si="646"/>
        <v>0</v>
      </c>
      <c r="K2281" s="321">
        <v>0</v>
      </c>
      <c r="L2281" s="104">
        <f t="shared" si="647"/>
        <v>0</v>
      </c>
      <c r="M2281" s="321">
        <v>0</v>
      </c>
      <c r="N2281" s="104">
        <f t="shared" si="648"/>
        <v>0</v>
      </c>
      <c r="O2281" s="321">
        <v>0</v>
      </c>
      <c r="P2281" s="104">
        <f t="shared" si="649"/>
        <v>0</v>
      </c>
      <c r="Q2281" s="321">
        <v>0</v>
      </c>
      <c r="R2281" s="104">
        <f t="shared" si="650"/>
        <v>0</v>
      </c>
      <c r="S2281" s="321">
        <v>0</v>
      </c>
      <c r="T2281" s="104">
        <f t="shared" si="651"/>
        <v>0</v>
      </c>
      <c r="U2281" s="321">
        <v>0</v>
      </c>
      <c r="V2281" s="104">
        <f t="shared" si="652"/>
        <v>0</v>
      </c>
      <c r="W2281" s="321">
        <v>0</v>
      </c>
      <c r="X2281" s="104">
        <f t="shared" si="653"/>
        <v>0</v>
      </c>
      <c r="Y2281" s="321">
        <v>0</v>
      </c>
      <c r="Z2281" s="104">
        <f t="shared" si="654"/>
        <v>0</v>
      </c>
      <c r="AA2281" s="321">
        <v>0</v>
      </c>
      <c r="AB2281" s="104">
        <f t="shared" si="655"/>
        <v>0</v>
      </c>
      <c r="AC2281" s="103">
        <f t="shared" si="656"/>
        <v>0</v>
      </c>
      <c r="AD2281" s="104">
        <f t="shared" si="644"/>
        <v>0</v>
      </c>
    </row>
    <row r="2282" spans="1:30" x14ac:dyDescent="0.2">
      <c r="A2282" s="101">
        <v>40996</v>
      </c>
      <c r="B2282" s="251" t="s">
        <v>173</v>
      </c>
      <c r="C2282" s="321">
        <v>0</v>
      </c>
      <c r="D2282" s="104">
        <f t="shared" si="642"/>
        <v>0</v>
      </c>
      <c r="E2282" s="321">
        <v>0</v>
      </c>
      <c r="F2282" s="104">
        <f t="shared" si="643"/>
        <v>0</v>
      </c>
      <c r="G2282" s="321">
        <v>0</v>
      </c>
      <c r="H2282" s="104">
        <f t="shared" si="645"/>
        <v>0</v>
      </c>
      <c r="I2282" s="321">
        <v>0</v>
      </c>
      <c r="J2282" s="104">
        <f t="shared" si="646"/>
        <v>0</v>
      </c>
      <c r="K2282" s="321">
        <v>0</v>
      </c>
      <c r="L2282" s="104">
        <f t="shared" si="647"/>
        <v>0</v>
      </c>
      <c r="M2282" s="321">
        <v>0</v>
      </c>
      <c r="N2282" s="104">
        <f t="shared" si="648"/>
        <v>0</v>
      </c>
      <c r="O2282" s="321">
        <v>0</v>
      </c>
      <c r="P2282" s="104">
        <f t="shared" si="649"/>
        <v>0</v>
      </c>
      <c r="Q2282" s="321">
        <v>0</v>
      </c>
      <c r="R2282" s="104">
        <f t="shared" si="650"/>
        <v>0</v>
      </c>
      <c r="S2282" s="321">
        <v>0</v>
      </c>
      <c r="T2282" s="104">
        <f t="shared" si="651"/>
        <v>0</v>
      </c>
      <c r="U2282" s="321">
        <v>0</v>
      </c>
      <c r="V2282" s="104">
        <f t="shared" si="652"/>
        <v>0</v>
      </c>
      <c r="W2282" s="321">
        <v>0</v>
      </c>
      <c r="X2282" s="104">
        <f t="shared" si="653"/>
        <v>0</v>
      </c>
      <c r="Y2282" s="321">
        <v>0</v>
      </c>
      <c r="Z2282" s="104">
        <f t="shared" si="654"/>
        <v>0</v>
      </c>
      <c r="AA2282" s="321">
        <v>0</v>
      </c>
      <c r="AB2282" s="104">
        <f t="shared" si="655"/>
        <v>0</v>
      </c>
      <c r="AC2282" s="103">
        <f t="shared" si="656"/>
        <v>0</v>
      </c>
      <c r="AD2282" s="104">
        <f t="shared" si="644"/>
        <v>0</v>
      </c>
    </row>
    <row r="2283" spans="1:30" x14ac:dyDescent="0.2">
      <c r="A2283" s="101">
        <v>40997</v>
      </c>
      <c r="B2283" s="251" t="s">
        <v>174</v>
      </c>
      <c r="C2283" s="321">
        <v>0</v>
      </c>
      <c r="D2283" s="104">
        <f t="shared" si="642"/>
        <v>0</v>
      </c>
      <c r="E2283" s="321">
        <v>0</v>
      </c>
      <c r="F2283" s="104">
        <f t="shared" si="643"/>
        <v>0</v>
      </c>
      <c r="G2283" s="321">
        <v>0</v>
      </c>
      <c r="H2283" s="104">
        <f t="shared" si="645"/>
        <v>0</v>
      </c>
      <c r="I2283" s="321">
        <v>0</v>
      </c>
      <c r="J2283" s="104">
        <f t="shared" si="646"/>
        <v>0</v>
      </c>
      <c r="K2283" s="321">
        <v>0</v>
      </c>
      <c r="L2283" s="104">
        <f t="shared" si="647"/>
        <v>0</v>
      </c>
      <c r="M2283" s="321">
        <v>0</v>
      </c>
      <c r="N2283" s="104">
        <f t="shared" si="648"/>
        <v>0</v>
      </c>
      <c r="O2283" s="321">
        <v>0</v>
      </c>
      <c r="P2283" s="104">
        <f t="shared" si="649"/>
        <v>0</v>
      </c>
      <c r="Q2283" s="321">
        <v>0</v>
      </c>
      <c r="R2283" s="104">
        <f t="shared" si="650"/>
        <v>0</v>
      </c>
      <c r="S2283" s="321">
        <v>0</v>
      </c>
      <c r="T2283" s="104">
        <f t="shared" si="651"/>
        <v>0</v>
      </c>
      <c r="U2283" s="321">
        <v>0</v>
      </c>
      <c r="V2283" s="104">
        <f t="shared" si="652"/>
        <v>0</v>
      </c>
      <c r="W2283" s="321">
        <v>0</v>
      </c>
      <c r="X2283" s="104">
        <f t="shared" si="653"/>
        <v>0</v>
      </c>
      <c r="Y2283" s="321">
        <v>0</v>
      </c>
      <c r="Z2283" s="104">
        <f t="shared" si="654"/>
        <v>0</v>
      </c>
      <c r="AA2283" s="321">
        <v>0</v>
      </c>
      <c r="AB2283" s="104">
        <f t="shared" si="655"/>
        <v>0</v>
      </c>
      <c r="AC2283" s="103">
        <f t="shared" si="656"/>
        <v>0</v>
      </c>
      <c r="AD2283" s="104">
        <f t="shared" si="644"/>
        <v>0</v>
      </c>
    </row>
    <row r="2284" spans="1:30" x14ac:dyDescent="0.2">
      <c r="A2284" s="101">
        <v>40998</v>
      </c>
      <c r="B2284" s="251" t="s">
        <v>175</v>
      </c>
      <c r="C2284" s="321">
        <v>0</v>
      </c>
      <c r="D2284" s="104">
        <f t="shared" si="642"/>
        <v>0</v>
      </c>
      <c r="E2284" s="321">
        <v>0</v>
      </c>
      <c r="F2284" s="104">
        <f t="shared" si="643"/>
        <v>0</v>
      </c>
      <c r="G2284" s="321">
        <v>0</v>
      </c>
      <c r="H2284" s="104">
        <f t="shared" si="645"/>
        <v>0</v>
      </c>
      <c r="I2284" s="321">
        <v>0</v>
      </c>
      <c r="J2284" s="104">
        <f t="shared" si="646"/>
        <v>0</v>
      </c>
      <c r="K2284" s="321">
        <v>0</v>
      </c>
      <c r="L2284" s="104">
        <f t="shared" si="647"/>
        <v>0</v>
      </c>
      <c r="M2284" s="321">
        <v>0</v>
      </c>
      <c r="N2284" s="104">
        <f t="shared" si="648"/>
        <v>0</v>
      </c>
      <c r="O2284" s="321">
        <v>0</v>
      </c>
      <c r="P2284" s="104">
        <f t="shared" si="649"/>
        <v>0</v>
      </c>
      <c r="Q2284" s="321">
        <v>0</v>
      </c>
      <c r="R2284" s="104">
        <f t="shared" si="650"/>
        <v>0</v>
      </c>
      <c r="S2284" s="321">
        <v>0</v>
      </c>
      <c r="T2284" s="104">
        <f t="shared" si="651"/>
        <v>0</v>
      </c>
      <c r="U2284" s="321">
        <v>0</v>
      </c>
      <c r="V2284" s="104">
        <f t="shared" si="652"/>
        <v>0</v>
      </c>
      <c r="W2284" s="321">
        <v>0</v>
      </c>
      <c r="X2284" s="104">
        <f t="shared" si="653"/>
        <v>0</v>
      </c>
      <c r="Y2284" s="321">
        <v>0</v>
      </c>
      <c r="Z2284" s="104">
        <f t="shared" si="654"/>
        <v>0</v>
      </c>
      <c r="AA2284" s="321">
        <v>0</v>
      </c>
      <c r="AB2284" s="104">
        <f t="shared" si="655"/>
        <v>0</v>
      </c>
      <c r="AC2284" s="103">
        <f t="shared" si="656"/>
        <v>0</v>
      </c>
      <c r="AD2284" s="104">
        <f t="shared" si="644"/>
        <v>0</v>
      </c>
    </row>
    <row r="2285" spans="1:30" x14ac:dyDescent="0.2">
      <c r="A2285" s="101">
        <v>40999</v>
      </c>
      <c r="B2285" s="251" t="s">
        <v>176</v>
      </c>
      <c r="C2285" s="321">
        <v>0</v>
      </c>
      <c r="D2285" s="104">
        <f t="shared" si="642"/>
        <v>0</v>
      </c>
      <c r="E2285" s="321">
        <v>0</v>
      </c>
      <c r="F2285" s="104">
        <f t="shared" si="643"/>
        <v>0</v>
      </c>
      <c r="G2285" s="321">
        <v>0</v>
      </c>
      <c r="H2285" s="104">
        <f t="shared" si="645"/>
        <v>0</v>
      </c>
      <c r="I2285" s="321">
        <v>0</v>
      </c>
      <c r="J2285" s="104">
        <f t="shared" si="646"/>
        <v>0</v>
      </c>
      <c r="K2285" s="321">
        <v>0</v>
      </c>
      <c r="L2285" s="104">
        <f t="shared" si="647"/>
        <v>0</v>
      </c>
      <c r="M2285" s="321">
        <v>0</v>
      </c>
      <c r="N2285" s="104">
        <f t="shared" si="648"/>
        <v>0</v>
      </c>
      <c r="O2285" s="321">
        <v>0</v>
      </c>
      <c r="P2285" s="104">
        <f t="shared" si="649"/>
        <v>0</v>
      </c>
      <c r="Q2285" s="321">
        <v>0</v>
      </c>
      <c r="R2285" s="104">
        <f t="shared" si="650"/>
        <v>0</v>
      </c>
      <c r="S2285" s="321">
        <v>0</v>
      </c>
      <c r="T2285" s="104">
        <f t="shared" si="651"/>
        <v>0</v>
      </c>
      <c r="U2285" s="321">
        <v>0</v>
      </c>
      <c r="V2285" s="104">
        <f t="shared" si="652"/>
        <v>0</v>
      </c>
      <c r="W2285" s="321">
        <v>0</v>
      </c>
      <c r="X2285" s="104">
        <f t="shared" si="653"/>
        <v>0</v>
      </c>
      <c r="Y2285" s="321">
        <v>0</v>
      </c>
      <c r="Z2285" s="104">
        <f t="shared" si="654"/>
        <v>0</v>
      </c>
      <c r="AA2285" s="321">
        <v>0</v>
      </c>
      <c r="AB2285" s="104">
        <f t="shared" si="655"/>
        <v>0</v>
      </c>
      <c r="AC2285" s="103">
        <f t="shared" si="656"/>
        <v>0</v>
      </c>
      <c r="AD2285" s="104">
        <f t="shared" si="644"/>
        <v>0</v>
      </c>
    </row>
    <row r="2286" spans="1:30" x14ac:dyDescent="0.2">
      <c r="A2286" s="101">
        <v>41000</v>
      </c>
      <c r="B2286" s="251" t="s">
        <v>177</v>
      </c>
      <c r="C2286" s="321">
        <v>0</v>
      </c>
      <c r="D2286" s="104">
        <f t="shared" si="642"/>
        <v>0</v>
      </c>
      <c r="E2286" s="321">
        <v>0</v>
      </c>
      <c r="F2286" s="104">
        <f t="shared" si="643"/>
        <v>0</v>
      </c>
      <c r="G2286" s="321">
        <v>0</v>
      </c>
      <c r="H2286" s="104">
        <f t="shared" si="645"/>
        <v>0</v>
      </c>
      <c r="I2286" s="321">
        <v>0</v>
      </c>
      <c r="J2286" s="104">
        <f t="shared" si="646"/>
        <v>0</v>
      </c>
      <c r="K2286" s="321">
        <v>0</v>
      </c>
      <c r="L2286" s="104">
        <f t="shared" si="647"/>
        <v>0</v>
      </c>
      <c r="M2286" s="321">
        <v>0</v>
      </c>
      <c r="N2286" s="104">
        <f t="shared" si="648"/>
        <v>0</v>
      </c>
      <c r="O2286" s="321">
        <v>0</v>
      </c>
      <c r="P2286" s="104">
        <f t="shared" si="649"/>
        <v>0</v>
      </c>
      <c r="Q2286" s="321">
        <v>0</v>
      </c>
      <c r="R2286" s="104">
        <f t="shared" si="650"/>
        <v>0</v>
      </c>
      <c r="S2286" s="321">
        <v>0</v>
      </c>
      <c r="T2286" s="104">
        <f t="shared" si="651"/>
        <v>0</v>
      </c>
      <c r="U2286" s="321">
        <v>0</v>
      </c>
      <c r="V2286" s="104">
        <f t="shared" si="652"/>
        <v>0</v>
      </c>
      <c r="W2286" s="321">
        <v>0</v>
      </c>
      <c r="X2286" s="104">
        <f t="shared" si="653"/>
        <v>0</v>
      </c>
      <c r="Y2286" s="321">
        <v>0</v>
      </c>
      <c r="Z2286" s="104">
        <f t="shared" si="654"/>
        <v>0</v>
      </c>
      <c r="AA2286" s="321">
        <v>0</v>
      </c>
      <c r="AB2286" s="104">
        <f t="shared" si="655"/>
        <v>0</v>
      </c>
      <c r="AC2286" s="103">
        <f t="shared" ref="AC2286:AC2315" si="657">C2286+E2286+G2286+I2286+K2286+M2286+O2286+Q2286+S2286+U2286+W2286+Y2286+AA2286</f>
        <v>0</v>
      </c>
      <c r="AD2286" s="104">
        <f t="shared" si="644"/>
        <v>0</v>
      </c>
    </row>
    <row r="2287" spans="1:30" x14ac:dyDescent="0.2">
      <c r="A2287" s="101">
        <v>41001</v>
      </c>
      <c r="B2287" s="251" t="s">
        <v>178</v>
      </c>
      <c r="C2287" s="321">
        <v>0</v>
      </c>
      <c r="D2287" s="104">
        <f t="shared" si="642"/>
        <v>0</v>
      </c>
      <c r="E2287" s="321">
        <v>0</v>
      </c>
      <c r="F2287" s="104">
        <f t="shared" si="643"/>
        <v>0</v>
      </c>
      <c r="G2287" s="321">
        <v>0</v>
      </c>
      <c r="H2287" s="104">
        <f t="shared" si="645"/>
        <v>0</v>
      </c>
      <c r="I2287" s="321">
        <v>0</v>
      </c>
      <c r="J2287" s="104">
        <f t="shared" si="646"/>
        <v>0</v>
      </c>
      <c r="K2287" s="321">
        <v>0</v>
      </c>
      <c r="L2287" s="104">
        <f t="shared" si="647"/>
        <v>0</v>
      </c>
      <c r="M2287" s="321">
        <v>0</v>
      </c>
      <c r="N2287" s="104">
        <f t="shared" si="648"/>
        <v>0</v>
      </c>
      <c r="O2287" s="321">
        <v>0</v>
      </c>
      <c r="P2287" s="104">
        <f t="shared" si="649"/>
        <v>0</v>
      </c>
      <c r="Q2287" s="321">
        <v>0</v>
      </c>
      <c r="R2287" s="104">
        <f t="shared" si="650"/>
        <v>0</v>
      </c>
      <c r="S2287" s="321">
        <v>0</v>
      </c>
      <c r="T2287" s="104">
        <f t="shared" si="651"/>
        <v>0</v>
      </c>
      <c r="U2287" s="321">
        <v>0</v>
      </c>
      <c r="V2287" s="104">
        <f t="shared" si="652"/>
        <v>0</v>
      </c>
      <c r="W2287" s="321">
        <v>0</v>
      </c>
      <c r="X2287" s="104">
        <f t="shared" si="653"/>
        <v>0</v>
      </c>
      <c r="Y2287" s="321">
        <v>0</v>
      </c>
      <c r="Z2287" s="104">
        <f t="shared" si="654"/>
        <v>0</v>
      </c>
      <c r="AA2287" s="321">
        <v>0</v>
      </c>
      <c r="AB2287" s="104">
        <f t="shared" si="655"/>
        <v>0</v>
      </c>
      <c r="AC2287" s="103">
        <f t="shared" si="657"/>
        <v>0</v>
      </c>
      <c r="AD2287" s="104">
        <f t="shared" si="644"/>
        <v>0</v>
      </c>
    </row>
    <row r="2288" spans="1:30" x14ac:dyDescent="0.2">
      <c r="A2288" s="101">
        <v>41002</v>
      </c>
      <c r="B2288" s="251" t="s">
        <v>179</v>
      </c>
      <c r="C2288" s="321">
        <v>0</v>
      </c>
      <c r="D2288" s="104">
        <f t="shared" si="642"/>
        <v>0</v>
      </c>
      <c r="E2288" s="321">
        <v>0</v>
      </c>
      <c r="F2288" s="104">
        <f t="shared" si="643"/>
        <v>0</v>
      </c>
      <c r="G2288" s="321">
        <v>0</v>
      </c>
      <c r="H2288" s="104">
        <f t="shared" si="645"/>
        <v>0</v>
      </c>
      <c r="I2288" s="321">
        <v>0</v>
      </c>
      <c r="J2288" s="104">
        <f t="shared" si="646"/>
        <v>0</v>
      </c>
      <c r="K2288" s="321">
        <v>0</v>
      </c>
      <c r="L2288" s="104">
        <f t="shared" si="647"/>
        <v>0</v>
      </c>
      <c r="M2288" s="321">
        <v>0</v>
      </c>
      <c r="N2288" s="104">
        <f t="shared" si="648"/>
        <v>0</v>
      </c>
      <c r="O2288" s="321">
        <v>0</v>
      </c>
      <c r="P2288" s="104">
        <f t="shared" si="649"/>
        <v>0</v>
      </c>
      <c r="Q2288" s="321">
        <v>0</v>
      </c>
      <c r="R2288" s="104">
        <f t="shared" si="650"/>
        <v>0</v>
      </c>
      <c r="S2288" s="321">
        <v>0</v>
      </c>
      <c r="T2288" s="104">
        <f t="shared" si="651"/>
        <v>0</v>
      </c>
      <c r="U2288" s="321">
        <v>0</v>
      </c>
      <c r="V2288" s="104">
        <f t="shared" si="652"/>
        <v>0</v>
      </c>
      <c r="W2288" s="321">
        <v>0</v>
      </c>
      <c r="X2288" s="104">
        <f t="shared" si="653"/>
        <v>0</v>
      </c>
      <c r="Y2288" s="321">
        <v>0</v>
      </c>
      <c r="Z2288" s="104">
        <f t="shared" si="654"/>
        <v>0</v>
      </c>
      <c r="AA2288" s="321">
        <v>0</v>
      </c>
      <c r="AB2288" s="104">
        <f t="shared" si="655"/>
        <v>0</v>
      </c>
      <c r="AC2288" s="103">
        <f t="shared" si="657"/>
        <v>0</v>
      </c>
      <c r="AD2288" s="104">
        <f t="shared" si="644"/>
        <v>0</v>
      </c>
    </row>
    <row r="2289" spans="1:30" x14ac:dyDescent="0.2">
      <c r="A2289" s="101">
        <v>41003</v>
      </c>
      <c r="B2289" s="251" t="s">
        <v>180</v>
      </c>
      <c r="C2289" s="321">
        <v>0</v>
      </c>
      <c r="D2289" s="104">
        <f t="shared" si="642"/>
        <v>0</v>
      </c>
      <c r="E2289" s="321">
        <v>0</v>
      </c>
      <c r="F2289" s="104">
        <f t="shared" si="643"/>
        <v>0</v>
      </c>
      <c r="G2289" s="321">
        <v>0</v>
      </c>
      <c r="H2289" s="104">
        <f t="shared" si="645"/>
        <v>0</v>
      </c>
      <c r="I2289" s="321">
        <v>0</v>
      </c>
      <c r="J2289" s="104">
        <f t="shared" si="646"/>
        <v>0</v>
      </c>
      <c r="K2289" s="321">
        <v>0</v>
      </c>
      <c r="L2289" s="104">
        <f t="shared" si="647"/>
        <v>0</v>
      </c>
      <c r="M2289" s="321">
        <v>0</v>
      </c>
      <c r="N2289" s="104">
        <f t="shared" si="648"/>
        <v>0</v>
      </c>
      <c r="O2289" s="321">
        <v>0</v>
      </c>
      <c r="P2289" s="104">
        <f t="shared" si="649"/>
        <v>0</v>
      </c>
      <c r="Q2289" s="321">
        <v>0</v>
      </c>
      <c r="R2289" s="104">
        <f t="shared" si="650"/>
        <v>0</v>
      </c>
      <c r="S2289" s="321">
        <v>0</v>
      </c>
      <c r="T2289" s="104">
        <f t="shared" si="651"/>
        <v>0</v>
      </c>
      <c r="U2289" s="321">
        <v>0</v>
      </c>
      <c r="V2289" s="104">
        <f t="shared" si="652"/>
        <v>0</v>
      </c>
      <c r="W2289" s="321">
        <v>0</v>
      </c>
      <c r="X2289" s="104">
        <f t="shared" si="653"/>
        <v>0</v>
      </c>
      <c r="Y2289" s="321">
        <v>0</v>
      </c>
      <c r="Z2289" s="104">
        <f t="shared" si="654"/>
        <v>0</v>
      </c>
      <c r="AA2289" s="321">
        <v>0</v>
      </c>
      <c r="AB2289" s="104">
        <f t="shared" si="655"/>
        <v>0</v>
      </c>
      <c r="AC2289" s="103">
        <f t="shared" si="657"/>
        <v>0</v>
      </c>
      <c r="AD2289" s="104">
        <f t="shared" si="644"/>
        <v>0</v>
      </c>
    </row>
    <row r="2290" spans="1:30" x14ac:dyDescent="0.2">
      <c r="A2290" s="101">
        <v>41004</v>
      </c>
      <c r="B2290" s="251" t="s">
        <v>181</v>
      </c>
      <c r="C2290" s="321">
        <v>0</v>
      </c>
      <c r="D2290" s="104">
        <f t="shared" si="642"/>
        <v>0</v>
      </c>
      <c r="E2290" s="321">
        <v>0</v>
      </c>
      <c r="F2290" s="104">
        <f t="shared" si="643"/>
        <v>0</v>
      </c>
      <c r="G2290" s="321">
        <v>0</v>
      </c>
      <c r="H2290" s="104">
        <f t="shared" si="645"/>
        <v>0</v>
      </c>
      <c r="I2290" s="321">
        <v>0</v>
      </c>
      <c r="J2290" s="104">
        <f t="shared" si="646"/>
        <v>0</v>
      </c>
      <c r="K2290" s="321">
        <v>0</v>
      </c>
      <c r="L2290" s="104">
        <f t="shared" si="647"/>
        <v>0</v>
      </c>
      <c r="M2290" s="321">
        <v>0</v>
      </c>
      <c r="N2290" s="104">
        <f t="shared" si="648"/>
        <v>0</v>
      </c>
      <c r="O2290" s="321">
        <v>0</v>
      </c>
      <c r="P2290" s="104">
        <f t="shared" si="649"/>
        <v>0</v>
      </c>
      <c r="Q2290" s="321">
        <v>0</v>
      </c>
      <c r="R2290" s="104">
        <f t="shared" si="650"/>
        <v>0</v>
      </c>
      <c r="S2290" s="321">
        <v>0</v>
      </c>
      <c r="T2290" s="104">
        <f t="shared" si="651"/>
        <v>0</v>
      </c>
      <c r="U2290" s="321">
        <v>0</v>
      </c>
      <c r="V2290" s="104">
        <f t="shared" si="652"/>
        <v>0</v>
      </c>
      <c r="W2290" s="321">
        <v>0</v>
      </c>
      <c r="X2290" s="104">
        <f t="shared" si="653"/>
        <v>0</v>
      </c>
      <c r="Y2290" s="321">
        <v>0</v>
      </c>
      <c r="Z2290" s="104">
        <f t="shared" si="654"/>
        <v>0</v>
      </c>
      <c r="AA2290" s="321">
        <v>0</v>
      </c>
      <c r="AB2290" s="104">
        <f t="shared" si="655"/>
        <v>0</v>
      </c>
      <c r="AC2290" s="103">
        <f t="shared" si="657"/>
        <v>0</v>
      </c>
      <c r="AD2290" s="104">
        <f t="shared" si="644"/>
        <v>0</v>
      </c>
    </row>
    <row r="2291" spans="1:30" x14ac:dyDescent="0.2">
      <c r="A2291" s="101">
        <v>41005</v>
      </c>
      <c r="B2291" s="251" t="s">
        <v>182</v>
      </c>
      <c r="C2291" s="321">
        <v>0</v>
      </c>
      <c r="D2291" s="104">
        <f t="shared" ref="D2291:D2311" si="658">C2291*1000000/325851</f>
        <v>0</v>
      </c>
      <c r="E2291" s="321">
        <v>0</v>
      </c>
      <c r="F2291" s="104">
        <f t="shared" ref="F2291:F2311" si="659">E2291*1000000/325851</f>
        <v>0</v>
      </c>
      <c r="G2291" s="321">
        <v>0</v>
      </c>
      <c r="H2291" s="104">
        <f t="shared" si="645"/>
        <v>0</v>
      </c>
      <c r="I2291" s="321">
        <v>0</v>
      </c>
      <c r="J2291" s="104">
        <f t="shared" si="646"/>
        <v>0</v>
      </c>
      <c r="K2291" s="321">
        <v>0</v>
      </c>
      <c r="L2291" s="104">
        <f t="shared" si="647"/>
        <v>0</v>
      </c>
      <c r="M2291" s="321">
        <v>0</v>
      </c>
      <c r="N2291" s="104">
        <f t="shared" si="648"/>
        <v>0</v>
      </c>
      <c r="O2291" s="321">
        <v>0</v>
      </c>
      <c r="P2291" s="104">
        <f t="shared" si="649"/>
        <v>0</v>
      </c>
      <c r="Q2291" s="321">
        <v>0</v>
      </c>
      <c r="R2291" s="104">
        <f t="shared" si="650"/>
        <v>0</v>
      </c>
      <c r="S2291" s="321">
        <v>0</v>
      </c>
      <c r="T2291" s="104">
        <f t="shared" si="651"/>
        <v>0</v>
      </c>
      <c r="U2291" s="321">
        <v>0</v>
      </c>
      <c r="V2291" s="104">
        <f t="shared" si="652"/>
        <v>0</v>
      </c>
      <c r="W2291" s="321">
        <v>0</v>
      </c>
      <c r="X2291" s="104">
        <f t="shared" si="653"/>
        <v>0</v>
      </c>
      <c r="Y2291" s="321">
        <v>0</v>
      </c>
      <c r="Z2291" s="104">
        <f t="shared" si="654"/>
        <v>0</v>
      </c>
      <c r="AA2291" s="321">
        <v>0</v>
      </c>
      <c r="AB2291" s="104">
        <f t="shared" si="655"/>
        <v>0</v>
      </c>
      <c r="AC2291" s="103">
        <f t="shared" si="657"/>
        <v>0</v>
      </c>
      <c r="AD2291" s="104">
        <f t="shared" si="644"/>
        <v>0</v>
      </c>
    </row>
    <row r="2292" spans="1:30" x14ac:dyDescent="0.2">
      <c r="A2292" s="101">
        <v>41006</v>
      </c>
      <c r="B2292" s="251" t="s">
        <v>183</v>
      </c>
      <c r="C2292" s="321">
        <v>0</v>
      </c>
      <c r="D2292" s="104">
        <f t="shared" si="658"/>
        <v>0</v>
      </c>
      <c r="E2292" s="321">
        <v>0</v>
      </c>
      <c r="F2292" s="104">
        <f t="shared" si="659"/>
        <v>0</v>
      </c>
      <c r="G2292" s="321">
        <v>0</v>
      </c>
      <c r="H2292" s="104">
        <f t="shared" si="645"/>
        <v>0</v>
      </c>
      <c r="I2292" s="321">
        <v>0</v>
      </c>
      <c r="J2292" s="104">
        <f t="shared" si="646"/>
        <v>0</v>
      </c>
      <c r="K2292" s="321">
        <v>0</v>
      </c>
      <c r="L2292" s="104">
        <f t="shared" si="647"/>
        <v>0</v>
      </c>
      <c r="M2292" s="321">
        <v>0</v>
      </c>
      <c r="N2292" s="104">
        <f t="shared" si="648"/>
        <v>0</v>
      </c>
      <c r="O2292" s="321">
        <v>0</v>
      </c>
      <c r="P2292" s="104">
        <f t="shared" si="649"/>
        <v>0</v>
      </c>
      <c r="Q2292" s="321">
        <v>0</v>
      </c>
      <c r="R2292" s="104">
        <f t="shared" si="650"/>
        <v>0</v>
      </c>
      <c r="S2292" s="321">
        <v>0</v>
      </c>
      <c r="T2292" s="104">
        <f t="shared" si="651"/>
        <v>0</v>
      </c>
      <c r="U2292" s="321">
        <v>0</v>
      </c>
      <c r="V2292" s="104">
        <f t="shared" si="652"/>
        <v>0</v>
      </c>
      <c r="W2292" s="321">
        <v>0</v>
      </c>
      <c r="X2292" s="104">
        <f t="shared" si="653"/>
        <v>0</v>
      </c>
      <c r="Y2292" s="321">
        <v>0</v>
      </c>
      <c r="Z2292" s="104">
        <f t="shared" si="654"/>
        <v>0</v>
      </c>
      <c r="AA2292" s="321">
        <v>0</v>
      </c>
      <c r="AB2292" s="104">
        <f t="shared" si="655"/>
        <v>0</v>
      </c>
      <c r="AC2292" s="103">
        <f t="shared" si="657"/>
        <v>0</v>
      </c>
      <c r="AD2292" s="104">
        <f t="shared" si="644"/>
        <v>0</v>
      </c>
    </row>
    <row r="2293" spans="1:30" x14ac:dyDescent="0.2">
      <c r="A2293" s="101">
        <v>41007</v>
      </c>
      <c r="B2293" s="251" t="s">
        <v>184</v>
      </c>
      <c r="C2293" s="321">
        <v>0</v>
      </c>
      <c r="D2293" s="104">
        <f t="shared" si="658"/>
        <v>0</v>
      </c>
      <c r="E2293" s="321">
        <v>0</v>
      </c>
      <c r="F2293" s="104">
        <f t="shared" si="659"/>
        <v>0</v>
      </c>
      <c r="G2293" s="321">
        <v>0</v>
      </c>
      <c r="H2293" s="104">
        <f t="shared" si="645"/>
        <v>0</v>
      </c>
      <c r="I2293" s="321">
        <v>0</v>
      </c>
      <c r="J2293" s="104">
        <f t="shared" si="646"/>
        <v>0</v>
      </c>
      <c r="K2293" s="321">
        <v>0</v>
      </c>
      <c r="L2293" s="104">
        <f t="shared" si="647"/>
        <v>0</v>
      </c>
      <c r="M2293" s="321">
        <v>0</v>
      </c>
      <c r="N2293" s="104">
        <f t="shared" si="648"/>
        <v>0</v>
      </c>
      <c r="O2293" s="321">
        <v>0</v>
      </c>
      <c r="P2293" s="104">
        <f t="shared" si="649"/>
        <v>0</v>
      </c>
      <c r="Q2293" s="321">
        <v>0</v>
      </c>
      <c r="R2293" s="104">
        <f t="shared" si="650"/>
        <v>0</v>
      </c>
      <c r="S2293" s="321">
        <v>0</v>
      </c>
      <c r="T2293" s="104">
        <f t="shared" si="651"/>
        <v>0</v>
      </c>
      <c r="U2293" s="321">
        <v>0</v>
      </c>
      <c r="V2293" s="104">
        <f t="shared" si="652"/>
        <v>0</v>
      </c>
      <c r="W2293" s="321">
        <v>0</v>
      </c>
      <c r="X2293" s="104">
        <f t="shared" si="653"/>
        <v>0</v>
      </c>
      <c r="Y2293" s="321">
        <v>0</v>
      </c>
      <c r="Z2293" s="104">
        <f t="shared" si="654"/>
        <v>0</v>
      </c>
      <c r="AA2293" s="321">
        <v>0</v>
      </c>
      <c r="AB2293" s="104">
        <f t="shared" si="655"/>
        <v>0</v>
      </c>
      <c r="AC2293" s="103">
        <f t="shared" si="657"/>
        <v>0</v>
      </c>
      <c r="AD2293" s="104">
        <f t="shared" si="644"/>
        <v>0</v>
      </c>
    </row>
    <row r="2294" spans="1:30" x14ac:dyDescent="0.2">
      <c r="A2294" s="101">
        <v>41008</v>
      </c>
      <c r="B2294" s="251" t="s">
        <v>185</v>
      </c>
      <c r="C2294" s="321">
        <v>0</v>
      </c>
      <c r="D2294" s="104">
        <f t="shared" si="658"/>
        <v>0</v>
      </c>
      <c r="E2294" s="321">
        <v>0</v>
      </c>
      <c r="F2294" s="104">
        <f t="shared" si="659"/>
        <v>0</v>
      </c>
      <c r="G2294" s="321">
        <v>0</v>
      </c>
      <c r="H2294" s="104">
        <f t="shared" si="645"/>
        <v>0</v>
      </c>
      <c r="I2294" s="321">
        <v>0</v>
      </c>
      <c r="J2294" s="104">
        <f t="shared" si="646"/>
        <v>0</v>
      </c>
      <c r="K2294" s="321">
        <v>0</v>
      </c>
      <c r="L2294" s="104">
        <f t="shared" si="647"/>
        <v>0</v>
      </c>
      <c r="M2294" s="321">
        <v>0</v>
      </c>
      <c r="N2294" s="104">
        <f t="shared" si="648"/>
        <v>0</v>
      </c>
      <c r="O2294" s="321">
        <v>0</v>
      </c>
      <c r="P2294" s="104">
        <f t="shared" si="649"/>
        <v>0</v>
      </c>
      <c r="Q2294" s="321">
        <v>0</v>
      </c>
      <c r="R2294" s="104">
        <f t="shared" si="650"/>
        <v>0</v>
      </c>
      <c r="S2294" s="321">
        <v>0</v>
      </c>
      <c r="T2294" s="104">
        <f t="shared" si="651"/>
        <v>0</v>
      </c>
      <c r="U2294" s="321">
        <v>0</v>
      </c>
      <c r="V2294" s="104">
        <f t="shared" si="652"/>
        <v>0</v>
      </c>
      <c r="W2294" s="321">
        <v>0</v>
      </c>
      <c r="X2294" s="104">
        <f t="shared" si="653"/>
        <v>0</v>
      </c>
      <c r="Y2294" s="321">
        <v>0</v>
      </c>
      <c r="Z2294" s="104">
        <f t="shared" si="654"/>
        <v>0</v>
      </c>
      <c r="AA2294" s="321">
        <v>0</v>
      </c>
      <c r="AB2294" s="104">
        <f t="shared" si="655"/>
        <v>0</v>
      </c>
      <c r="AC2294" s="103">
        <f t="shared" si="657"/>
        <v>0</v>
      </c>
      <c r="AD2294" s="104">
        <f t="shared" si="644"/>
        <v>0</v>
      </c>
    </row>
    <row r="2295" spans="1:30" x14ac:dyDescent="0.2">
      <c r="A2295" s="101">
        <v>41009</v>
      </c>
      <c r="B2295" s="251" t="s">
        <v>186</v>
      </c>
      <c r="C2295" s="321">
        <v>0</v>
      </c>
      <c r="D2295" s="104">
        <f t="shared" si="658"/>
        <v>0</v>
      </c>
      <c r="E2295" s="321">
        <v>0</v>
      </c>
      <c r="F2295" s="104">
        <f t="shared" si="659"/>
        <v>0</v>
      </c>
      <c r="G2295" s="321">
        <v>0</v>
      </c>
      <c r="H2295" s="104">
        <f t="shared" si="645"/>
        <v>0</v>
      </c>
      <c r="I2295" s="321">
        <v>0</v>
      </c>
      <c r="J2295" s="104">
        <f t="shared" si="646"/>
        <v>0</v>
      </c>
      <c r="K2295" s="321">
        <v>0</v>
      </c>
      <c r="L2295" s="104">
        <f t="shared" si="647"/>
        <v>0</v>
      </c>
      <c r="M2295" s="321">
        <v>0</v>
      </c>
      <c r="N2295" s="104">
        <f t="shared" si="648"/>
        <v>0</v>
      </c>
      <c r="O2295" s="321">
        <v>0</v>
      </c>
      <c r="P2295" s="104">
        <f t="shared" si="649"/>
        <v>0</v>
      </c>
      <c r="Q2295" s="321">
        <v>0</v>
      </c>
      <c r="R2295" s="104">
        <f t="shared" si="650"/>
        <v>0</v>
      </c>
      <c r="S2295" s="321">
        <v>0</v>
      </c>
      <c r="T2295" s="104">
        <f t="shared" si="651"/>
        <v>0</v>
      </c>
      <c r="U2295" s="321">
        <v>0</v>
      </c>
      <c r="V2295" s="104">
        <f t="shared" si="652"/>
        <v>0</v>
      </c>
      <c r="W2295" s="321">
        <v>0</v>
      </c>
      <c r="X2295" s="104">
        <f t="shared" si="653"/>
        <v>0</v>
      </c>
      <c r="Y2295" s="321">
        <v>0</v>
      </c>
      <c r="Z2295" s="104">
        <f t="shared" si="654"/>
        <v>0</v>
      </c>
      <c r="AA2295" s="321">
        <v>0</v>
      </c>
      <c r="AB2295" s="104">
        <f t="shared" si="655"/>
        <v>0</v>
      </c>
      <c r="AC2295" s="103">
        <f t="shared" si="657"/>
        <v>0</v>
      </c>
      <c r="AD2295" s="104">
        <f t="shared" si="644"/>
        <v>0</v>
      </c>
    </row>
    <row r="2296" spans="1:30" x14ac:dyDescent="0.2">
      <c r="A2296" s="101">
        <v>41010</v>
      </c>
      <c r="B2296" s="251" t="s">
        <v>187</v>
      </c>
      <c r="C2296" s="321">
        <v>0</v>
      </c>
      <c r="D2296" s="104">
        <f t="shared" si="658"/>
        <v>0</v>
      </c>
      <c r="E2296" s="321">
        <v>0</v>
      </c>
      <c r="F2296" s="104">
        <f t="shared" si="659"/>
        <v>0</v>
      </c>
      <c r="G2296" s="321">
        <v>0</v>
      </c>
      <c r="H2296" s="104">
        <f t="shared" si="645"/>
        <v>0</v>
      </c>
      <c r="I2296" s="321">
        <v>0</v>
      </c>
      <c r="J2296" s="104">
        <f t="shared" si="646"/>
        <v>0</v>
      </c>
      <c r="K2296" s="321">
        <v>0</v>
      </c>
      <c r="L2296" s="104">
        <f t="shared" si="647"/>
        <v>0</v>
      </c>
      <c r="M2296" s="321">
        <v>0</v>
      </c>
      <c r="N2296" s="104">
        <f t="shared" si="648"/>
        <v>0</v>
      </c>
      <c r="O2296" s="321">
        <v>0</v>
      </c>
      <c r="P2296" s="104">
        <f t="shared" si="649"/>
        <v>0</v>
      </c>
      <c r="Q2296" s="321">
        <v>0</v>
      </c>
      <c r="R2296" s="104">
        <f t="shared" si="650"/>
        <v>0</v>
      </c>
      <c r="S2296" s="321">
        <v>0</v>
      </c>
      <c r="T2296" s="104">
        <f t="shared" si="651"/>
        <v>0</v>
      </c>
      <c r="U2296" s="321">
        <v>0</v>
      </c>
      <c r="V2296" s="104">
        <f t="shared" si="652"/>
        <v>0</v>
      </c>
      <c r="W2296" s="321">
        <v>0</v>
      </c>
      <c r="X2296" s="104">
        <f t="shared" si="653"/>
        <v>0</v>
      </c>
      <c r="Y2296" s="321">
        <v>0</v>
      </c>
      <c r="Z2296" s="104">
        <f t="shared" si="654"/>
        <v>0</v>
      </c>
      <c r="AA2296" s="321">
        <v>0</v>
      </c>
      <c r="AB2296" s="104">
        <f t="shared" si="655"/>
        <v>0</v>
      </c>
      <c r="AC2296" s="103">
        <f t="shared" si="657"/>
        <v>0</v>
      </c>
      <c r="AD2296" s="104">
        <f t="shared" si="644"/>
        <v>0</v>
      </c>
    </row>
    <row r="2297" spans="1:30" x14ac:dyDescent="0.2">
      <c r="A2297" s="101">
        <v>41011</v>
      </c>
      <c r="B2297" s="251" t="s">
        <v>188</v>
      </c>
      <c r="C2297" s="321">
        <v>0</v>
      </c>
      <c r="D2297" s="104">
        <f t="shared" si="658"/>
        <v>0</v>
      </c>
      <c r="E2297" s="321">
        <v>0</v>
      </c>
      <c r="F2297" s="104">
        <f t="shared" si="659"/>
        <v>0</v>
      </c>
      <c r="G2297" s="321">
        <v>0</v>
      </c>
      <c r="H2297" s="104">
        <f t="shared" si="645"/>
        <v>0</v>
      </c>
      <c r="I2297" s="321">
        <v>0</v>
      </c>
      <c r="J2297" s="104">
        <f t="shared" si="646"/>
        <v>0</v>
      </c>
      <c r="K2297" s="321">
        <v>0</v>
      </c>
      <c r="L2297" s="104">
        <f t="shared" si="647"/>
        <v>0</v>
      </c>
      <c r="M2297" s="321">
        <v>0</v>
      </c>
      <c r="N2297" s="104">
        <f t="shared" si="648"/>
        <v>0</v>
      </c>
      <c r="O2297" s="321">
        <v>0</v>
      </c>
      <c r="P2297" s="104">
        <f t="shared" si="649"/>
        <v>0</v>
      </c>
      <c r="Q2297" s="321">
        <v>0</v>
      </c>
      <c r="R2297" s="104">
        <f t="shared" si="650"/>
        <v>0</v>
      </c>
      <c r="S2297" s="321">
        <v>0</v>
      </c>
      <c r="T2297" s="104">
        <f t="shared" si="651"/>
        <v>0</v>
      </c>
      <c r="U2297" s="321">
        <v>0</v>
      </c>
      <c r="V2297" s="104">
        <f t="shared" si="652"/>
        <v>0</v>
      </c>
      <c r="W2297" s="321">
        <v>0</v>
      </c>
      <c r="X2297" s="104">
        <f t="shared" si="653"/>
        <v>0</v>
      </c>
      <c r="Y2297" s="321">
        <v>0</v>
      </c>
      <c r="Z2297" s="104">
        <f t="shared" si="654"/>
        <v>0</v>
      </c>
      <c r="AA2297" s="321">
        <v>0</v>
      </c>
      <c r="AB2297" s="104">
        <f t="shared" si="655"/>
        <v>0</v>
      </c>
      <c r="AC2297" s="103">
        <f t="shared" si="657"/>
        <v>0</v>
      </c>
      <c r="AD2297" s="104">
        <f t="shared" si="644"/>
        <v>0</v>
      </c>
    </row>
    <row r="2298" spans="1:30" x14ac:dyDescent="0.2">
      <c r="A2298" s="101">
        <v>41012</v>
      </c>
      <c r="B2298" s="251" t="s">
        <v>189</v>
      </c>
      <c r="C2298" s="321">
        <v>0</v>
      </c>
      <c r="D2298" s="104">
        <f t="shared" si="658"/>
        <v>0</v>
      </c>
      <c r="E2298" s="321">
        <v>0</v>
      </c>
      <c r="F2298" s="104">
        <f t="shared" si="659"/>
        <v>0</v>
      </c>
      <c r="G2298" s="321">
        <v>0</v>
      </c>
      <c r="H2298" s="104">
        <f t="shared" si="645"/>
        <v>0</v>
      </c>
      <c r="I2298" s="321">
        <v>0</v>
      </c>
      <c r="J2298" s="104">
        <f t="shared" si="646"/>
        <v>0</v>
      </c>
      <c r="K2298" s="321">
        <v>0</v>
      </c>
      <c r="L2298" s="104">
        <f t="shared" si="647"/>
        <v>0</v>
      </c>
      <c r="M2298" s="321">
        <v>0</v>
      </c>
      <c r="N2298" s="104">
        <f t="shared" si="648"/>
        <v>0</v>
      </c>
      <c r="O2298" s="321">
        <v>0</v>
      </c>
      <c r="P2298" s="104">
        <f t="shared" si="649"/>
        <v>0</v>
      </c>
      <c r="Q2298" s="321">
        <v>0</v>
      </c>
      <c r="R2298" s="104">
        <f t="shared" si="650"/>
        <v>0</v>
      </c>
      <c r="S2298" s="321">
        <v>0</v>
      </c>
      <c r="T2298" s="104">
        <f t="shared" si="651"/>
        <v>0</v>
      </c>
      <c r="U2298" s="321">
        <v>0</v>
      </c>
      <c r="V2298" s="104">
        <f t="shared" si="652"/>
        <v>0</v>
      </c>
      <c r="W2298" s="321">
        <v>0</v>
      </c>
      <c r="X2298" s="104">
        <f t="shared" si="653"/>
        <v>0</v>
      </c>
      <c r="Y2298" s="321">
        <v>0</v>
      </c>
      <c r="Z2298" s="104">
        <f t="shared" si="654"/>
        <v>0</v>
      </c>
      <c r="AA2298" s="321">
        <v>0</v>
      </c>
      <c r="AB2298" s="104">
        <f t="shared" si="655"/>
        <v>0</v>
      </c>
      <c r="AC2298" s="103">
        <f t="shared" si="657"/>
        <v>0</v>
      </c>
      <c r="AD2298" s="104">
        <f t="shared" si="644"/>
        <v>0</v>
      </c>
    </row>
    <row r="2299" spans="1:30" x14ac:dyDescent="0.2">
      <c r="A2299" s="101">
        <v>41013</v>
      </c>
      <c r="B2299" s="251" t="s">
        <v>190</v>
      </c>
      <c r="C2299" s="321">
        <v>0</v>
      </c>
      <c r="D2299" s="104">
        <f t="shared" si="658"/>
        <v>0</v>
      </c>
      <c r="E2299" s="321">
        <v>0</v>
      </c>
      <c r="F2299" s="104">
        <f t="shared" si="659"/>
        <v>0</v>
      </c>
      <c r="G2299" s="321">
        <v>0</v>
      </c>
      <c r="H2299" s="104">
        <f t="shared" si="645"/>
        <v>0</v>
      </c>
      <c r="I2299" s="321">
        <v>0</v>
      </c>
      <c r="J2299" s="104">
        <f t="shared" si="646"/>
        <v>0</v>
      </c>
      <c r="K2299" s="321">
        <v>0</v>
      </c>
      <c r="L2299" s="104">
        <f t="shared" si="647"/>
        <v>0</v>
      </c>
      <c r="M2299" s="321">
        <v>0</v>
      </c>
      <c r="N2299" s="104">
        <f t="shared" si="648"/>
        <v>0</v>
      </c>
      <c r="O2299" s="321">
        <v>0</v>
      </c>
      <c r="P2299" s="104">
        <f t="shared" si="649"/>
        <v>0</v>
      </c>
      <c r="Q2299" s="321">
        <v>0</v>
      </c>
      <c r="R2299" s="104">
        <f t="shared" si="650"/>
        <v>0</v>
      </c>
      <c r="S2299" s="321">
        <v>0</v>
      </c>
      <c r="T2299" s="104">
        <f t="shared" si="651"/>
        <v>0</v>
      </c>
      <c r="U2299" s="321">
        <v>0</v>
      </c>
      <c r="V2299" s="104">
        <f t="shared" si="652"/>
        <v>0</v>
      </c>
      <c r="W2299" s="321">
        <v>0</v>
      </c>
      <c r="X2299" s="104">
        <f t="shared" si="653"/>
        <v>0</v>
      </c>
      <c r="Y2299" s="321">
        <v>0</v>
      </c>
      <c r="Z2299" s="104">
        <f t="shared" si="654"/>
        <v>0</v>
      </c>
      <c r="AA2299" s="321">
        <v>0</v>
      </c>
      <c r="AB2299" s="104">
        <f t="shared" si="655"/>
        <v>0</v>
      </c>
      <c r="AC2299" s="103">
        <f t="shared" si="657"/>
        <v>0</v>
      </c>
      <c r="AD2299" s="104">
        <f t="shared" si="644"/>
        <v>0</v>
      </c>
    </row>
    <row r="2300" spans="1:30" x14ac:dyDescent="0.2">
      <c r="A2300" s="101">
        <v>41014</v>
      </c>
      <c r="B2300" s="251" t="s">
        <v>191</v>
      </c>
      <c r="C2300" s="321">
        <v>0</v>
      </c>
      <c r="D2300" s="104">
        <f t="shared" si="658"/>
        <v>0</v>
      </c>
      <c r="E2300" s="321">
        <v>0</v>
      </c>
      <c r="F2300" s="104">
        <f t="shared" si="659"/>
        <v>0</v>
      </c>
      <c r="G2300" s="321">
        <v>0</v>
      </c>
      <c r="H2300" s="104">
        <f t="shared" si="645"/>
        <v>0</v>
      </c>
      <c r="I2300" s="321">
        <v>0</v>
      </c>
      <c r="J2300" s="104">
        <f t="shared" si="646"/>
        <v>0</v>
      </c>
      <c r="K2300" s="321">
        <v>0</v>
      </c>
      <c r="L2300" s="104">
        <f t="shared" si="647"/>
        <v>0</v>
      </c>
      <c r="M2300" s="321">
        <v>0</v>
      </c>
      <c r="N2300" s="104">
        <f t="shared" si="648"/>
        <v>0</v>
      </c>
      <c r="O2300" s="321">
        <v>0</v>
      </c>
      <c r="P2300" s="104">
        <f t="shared" si="649"/>
        <v>0</v>
      </c>
      <c r="Q2300" s="321">
        <v>0</v>
      </c>
      <c r="R2300" s="104">
        <f t="shared" si="650"/>
        <v>0</v>
      </c>
      <c r="S2300" s="321">
        <v>0</v>
      </c>
      <c r="T2300" s="104">
        <f t="shared" si="651"/>
        <v>0</v>
      </c>
      <c r="U2300" s="321">
        <v>0</v>
      </c>
      <c r="V2300" s="104">
        <f t="shared" si="652"/>
        <v>0</v>
      </c>
      <c r="W2300" s="321">
        <v>0</v>
      </c>
      <c r="X2300" s="104">
        <f t="shared" si="653"/>
        <v>0</v>
      </c>
      <c r="Y2300" s="321">
        <v>0</v>
      </c>
      <c r="Z2300" s="104">
        <f t="shared" si="654"/>
        <v>0</v>
      </c>
      <c r="AA2300" s="321">
        <v>0</v>
      </c>
      <c r="AB2300" s="104">
        <f t="shared" si="655"/>
        <v>0</v>
      </c>
      <c r="AC2300" s="103">
        <f t="shared" si="657"/>
        <v>0</v>
      </c>
      <c r="AD2300" s="104">
        <f t="shared" si="644"/>
        <v>0</v>
      </c>
    </row>
    <row r="2301" spans="1:30" x14ac:dyDescent="0.2">
      <c r="A2301" s="101">
        <v>41015</v>
      </c>
      <c r="B2301" s="251" t="s">
        <v>192</v>
      </c>
      <c r="C2301" s="321">
        <v>0</v>
      </c>
      <c r="D2301" s="104">
        <f t="shared" si="658"/>
        <v>0</v>
      </c>
      <c r="E2301" s="321">
        <v>0</v>
      </c>
      <c r="F2301" s="104">
        <f t="shared" si="659"/>
        <v>0</v>
      </c>
      <c r="G2301" s="321">
        <v>0</v>
      </c>
      <c r="H2301" s="104">
        <f t="shared" si="645"/>
        <v>0</v>
      </c>
      <c r="I2301" s="321">
        <v>0</v>
      </c>
      <c r="J2301" s="104">
        <f t="shared" si="646"/>
        <v>0</v>
      </c>
      <c r="K2301" s="321">
        <v>0</v>
      </c>
      <c r="L2301" s="104">
        <f t="shared" si="647"/>
        <v>0</v>
      </c>
      <c r="M2301" s="321">
        <v>0</v>
      </c>
      <c r="N2301" s="104">
        <f t="shared" si="648"/>
        <v>0</v>
      </c>
      <c r="O2301" s="321">
        <v>0</v>
      </c>
      <c r="P2301" s="104">
        <f t="shared" si="649"/>
        <v>0</v>
      </c>
      <c r="Q2301" s="321">
        <v>0</v>
      </c>
      <c r="R2301" s="104">
        <f t="shared" si="650"/>
        <v>0</v>
      </c>
      <c r="S2301" s="321">
        <v>0</v>
      </c>
      <c r="T2301" s="104">
        <f t="shared" si="651"/>
        <v>0</v>
      </c>
      <c r="U2301" s="321">
        <v>0</v>
      </c>
      <c r="V2301" s="104">
        <f t="shared" si="652"/>
        <v>0</v>
      </c>
      <c r="W2301" s="321">
        <v>0</v>
      </c>
      <c r="X2301" s="104">
        <f t="shared" si="653"/>
        <v>0</v>
      </c>
      <c r="Y2301" s="321">
        <v>0</v>
      </c>
      <c r="Z2301" s="104">
        <f t="shared" si="654"/>
        <v>0</v>
      </c>
      <c r="AA2301" s="321">
        <v>0</v>
      </c>
      <c r="AB2301" s="104">
        <f t="shared" si="655"/>
        <v>0</v>
      </c>
      <c r="AC2301" s="103">
        <f t="shared" si="657"/>
        <v>0</v>
      </c>
      <c r="AD2301" s="104">
        <f t="shared" si="644"/>
        <v>0</v>
      </c>
    </row>
    <row r="2302" spans="1:30" x14ac:dyDescent="0.2">
      <c r="A2302" s="101">
        <v>41016</v>
      </c>
      <c r="B2302" s="251" t="s">
        <v>193</v>
      </c>
      <c r="C2302" s="321">
        <v>0</v>
      </c>
      <c r="D2302" s="104">
        <f t="shared" si="658"/>
        <v>0</v>
      </c>
      <c r="E2302" s="321">
        <v>0</v>
      </c>
      <c r="F2302" s="104">
        <f t="shared" si="659"/>
        <v>0</v>
      </c>
      <c r="G2302" s="321">
        <v>0</v>
      </c>
      <c r="H2302" s="104">
        <f t="shared" si="645"/>
        <v>0</v>
      </c>
      <c r="I2302" s="321">
        <v>0</v>
      </c>
      <c r="J2302" s="104">
        <f t="shared" si="646"/>
        <v>0</v>
      </c>
      <c r="K2302" s="321">
        <v>0</v>
      </c>
      <c r="L2302" s="104">
        <f t="shared" si="647"/>
        <v>0</v>
      </c>
      <c r="M2302" s="321">
        <v>0</v>
      </c>
      <c r="N2302" s="104">
        <f t="shared" si="648"/>
        <v>0</v>
      </c>
      <c r="O2302" s="321">
        <v>0</v>
      </c>
      <c r="P2302" s="104">
        <f t="shared" si="649"/>
        <v>0</v>
      </c>
      <c r="Q2302" s="321">
        <v>0</v>
      </c>
      <c r="R2302" s="104">
        <f t="shared" si="650"/>
        <v>0</v>
      </c>
      <c r="S2302" s="321">
        <v>0</v>
      </c>
      <c r="T2302" s="104">
        <f t="shared" si="651"/>
        <v>0</v>
      </c>
      <c r="U2302" s="321">
        <v>0</v>
      </c>
      <c r="V2302" s="104">
        <f t="shared" si="652"/>
        <v>0</v>
      </c>
      <c r="W2302" s="321">
        <v>0</v>
      </c>
      <c r="X2302" s="104">
        <f t="shared" si="653"/>
        <v>0</v>
      </c>
      <c r="Y2302" s="321">
        <v>0</v>
      </c>
      <c r="Z2302" s="104">
        <f t="shared" si="654"/>
        <v>0</v>
      </c>
      <c r="AA2302" s="321">
        <v>0</v>
      </c>
      <c r="AB2302" s="104">
        <f t="shared" si="655"/>
        <v>0</v>
      </c>
      <c r="AC2302" s="103">
        <f t="shared" si="657"/>
        <v>0</v>
      </c>
      <c r="AD2302" s="104">
        <f t="shared" si="644"/>
        <v>0</v>
      </c>
    </row>
    <row r="2303" spans="1:30" x14ac:dyDescent="0.2">
      <c r="A2303" s="101">
        <v>41017</v>
      </c>
      <c r="B2303" s="251" t="s">
        <v>194</v>
      </c>
      <c r="C2303" s="321">
        <v>0</v>
      </c>
      <c r="D2303" s="104">
        <f t="shared" si="658"/>
        <v>0</v>
      </c>
      <c r="E2303" s="321">
        <v>0</v>
      </c>
      <c r="F2303" s="104">
        <f t="shared" si="659"/>
        <v>0</v>
      </c>
      <c r="G2303" s="321">
        <v>0</v>
      </c>
      <c r="H2303" s="104">
        <f t="shared" si="645"/>
        <v>0</v>
      </c>
      <c r="I2303" s="321">
        <v>0</v>
      </c>
      <c r="J2303" s="104">
        <f t="shared" si="646"/>
        <v>0</v>
      </c>
      <c r="K2303" s="321">
        <v>0</v>
      </c>
      <c r="L2303" s="104">
        <f t="shared" si="647"/>
        <v>0</v>
      </c>
      <c r="M2303" s="321">
        <v>0</v>
      </c>
      <c r="N2303" s="104">
        <f t="shared" si="648"/>
        <v>0</v>
      </c>
      <c r="O2303" s="321">
        <v>0</v>
      </c>
      <c r="P2303" s="104">
        <f t="shared" si="649"/>
        <v>0</v>
      </c>
      <c r="Q2303" s="321">
        <v>0</v>
      </c>
      <c r="R2303" s="104">
        <f t="shared" si="650"/>
        <v>0</v>
      </c>
      <c r="S2303" s="321">
        <v>0</v>
      </c>
      <c r="T2303" s="104">
        <f t="shared" si="651"/>
        <v>0</v>
      </c>
      <c r="U2303" s="321">
        <v>0</v>
      </c>
      <c r="V2303" s="104">
        <f t="shared" si="652"/>
        <v>0</v>
      </c>
      <c r="W2303" s="321">
        <v>0</v>
      </c>
      <c r="X2303" s="104">
        <f t="shared" si="653"/>
        <v>0</v>
      </c>
      <c r="Y2303" s="321">
        <v>0</v>
      </c>
      <c r="Z2303" s="104">
        <f t="shared" si="654"/>
        <v>0</v>
      </c>
      <c r="AA2303" s="321">
        <v>0</v>
      </c>
      <c r="AB2303" s="104">
        <f t="shared" si="655"/>
        <v>0</v>
      </c>
      <c r="AC2303" s="103">
        <f t="shared" si="657"/>
        <v>0</v>
      </c>
      <c r="AD2303" s="104">
        <f t="shared" si="644"/>
        <v>0</v>
      </c>
    </row>
    <row r="2304" spans="1:30" x14ac:dyDescent="0.2">
      <c r="A2304" s="101">
        <v>41018</v>
      </c>
      <c r="B2304" s="251" t="s">
        <v>195</v>
      </c>
      <c r="C2304" s="321">
        <v>0</v>
      </c>
      <c r="D2304" s="104">
        <f t="shared" si="658"/>
        <v>0</v>
      </c>
      <c r="E2304" s="321">
        <v>0</v>
      </c>
      <c r="F2304" s="104">
        <f t="shared" si="659"/>
        <v>0</v>
      </c>
      <c r="G2304" s="321">
        <v>0</v>
      </c>
      <c r="H2304" s="104">
        <f t="shared" si="645"/>
        <v>0</v>
      </c>
      <c r="I2304" s="321">
        <v>0</v>
      </c>
      <c r="J2304" s="104">
        <f t="shared" si="646"/>
        <v>0</v>
      </c>
      <c r="K2304" s="321">
        <v>0</v>
      </c>
      <c r="L2304" s="104">
        <f t="shared" si="647"/>
        <v>0</v>
      </c>
      <c r="M2304" s="321">
        <v>0</v>
      </c>
      <c r="N2304" s="104">
        <f t="shared" si="648"/>
        <v>0</v>
      </c>
      <c r="O2304" s="321">
        <v>0</v>
      </c>
      <c r="P2304" s="104">
        <f t="shared" si="649"/>
        <v>0</v>
      </c>
      <c r="Q2304" s="321">
        <v>0</v>
      </c>
      <c r="R2304" s="104">
        <f t="shared" si="650"/>
        <v>0</v>
      </c>
      <c r="S2304" s="321">
        <v>0</v>
      </c>
      <c r="T2304" s="104">
        <f t="shared" si="651"/>
        <v>0</v>
      </c>
      <c r="U2304" s="321">
        <v>0</v>
      </c>
      <c r="V2304" s="104">
        <f t="shared" si="652"/>
        <v>0</v>
      </c>
      <c r="W2304" s="321">
        <v>0</v>
      </c>
      <c r="X2304" s="104">
        <f t="shared" si="653"/>
        <v>0</v>
      </c>
      <c r="Y2304" s="321">
        <v>0</v>
      </c>
      <c r="Z2304" s="104">
        <f t="shared" si="654"/>
        <v>0</v>
      </c>
      <c r="AA2304" s="321">
        <v>0</v>
      </c>
      <c r="AB2304" s="104">
        <f t="shared" si="655"/>
        <v>0</v>
      </c>
      <c r="AC2304" s="103">
        <f t="shared" si="657"/>
        <v>0</v>
      </c>
      <c r="AD2304" s="104">
        <f t="shared" ref="AD2304:AD2367" si="660">AC2304*1000000/325851</f>
        <v>0</v>
      </c>
    </row>
    <row r="2305" spans="1:30" x14ac:dyDescent="0.2">
      <c r="A2305" s="101">
        <v>41019</v>
      </c>
      <c r="B2305" s="251" t="s">
        <v>196</v>
      </c>
      <c r="C2305" s="321">
        <v>0</v>
      </c>
      <c r="D2305" s="104">
        <f t="shared" si="658"/>
        <v>0</v>
      </c>
      <c r="E2305" s="321">
        <v>0</v>
      </c>
      <c r="F2305" s="104">
        <f t="shared" si="659"/>
        <v>0</v>
      </c>
      <c r="G2305" s="321">
        <v>0</v>
      </c>
      <c r="H2305" s="104">
        <f t="shared" si="645"/>
        <v>0</v>
      </c>
      <c r="I2305" s="321">
        <v>0</v>
      </c>
      <c r="J2305" s="104">
        <f t="shared" si="646"/>
        <v>0</v>
      </c>
      <c r="K2305" s="321">
        <v>0</v>
      </c>
      <c r="L2305" s="104">
        <f t="shared" si="647"/>
        <v>0</v>
      </c>
      <c r="M2305" s="321">
        <v>0</v>
      </c>
      <c r="N2305" s="104">
        <f t="shared" si="648"/>
        <v>0</v>
      </c>
      <c r="O2305" s="321">
        <v>0</v>
      </c>
      <c r="P2305" s="104">
        <f t="shared" si="649"/>
        <v>0</v>
      </c>
      <c r="Q2305" s="321">
        <v>0</v>
      </c>
      <c r="R2305" s="104">
        <f t="shared" si="650"/>
        <v>0</v>
      </c>
      <c r="S2305" s="321">
        <v>0</v>
      </c>
      <c r="T2305" s="104">
        <f t="shared" si="651"/>
        <v>0</v>
      </c>
      <c r="U2305" s="321">
        <v>0</v>
      </c>
      <c r="V2305" s="104">
        <f t="shared" si="652"/>
        <v>0</v>
      </c>
      <c r="W2305" s="321">
        <v>0</v>
      </c>
      <c r="X2305" s="104">
        <f t="shared" si="653"/>
        <v>0</v>
      </c>
      <c r="Y2305" s="321">
        <v>0</v>
      </c>
      <c r="Z2305" s="104">
        <f t="shared" si="654"/>
        <v>0</v>
      </c>
      <c r="AA2305" s="321">
        <v>0</v>
      </c>
      <c r="AB2305" s="104">
        <f t="shared" si="655"/>
        <v>0</v>
      </c>
      <c r="AC2305" s="103">
        <f t="shared" si="657"/>
        <v>0</v>
      </c>
      <c r="AD2305" s="104">
        <f t="shared" si="660"/>
        <v>0</v>
      </c>
    </row>
    <row r="2306" spans="1:30" x14ac:dyDescent="0.2">
      <c r="A2306" s="101">
        <v>41020</v>
      </c>
      <c r="B2306" s="251" t="s">
        <v>197</v>
      </c>
      <c r="C2306" s="321">
        <v>0</v>
      </c>
      <c r="D2306" s="104">
        <f t="shared" si="658"/>
        <v>0</v>
      </c>
      <c r="E2306" s="321">
        <v>0</v>
      </c>
      <c r="F2306" s="104">
        <f t="shared" si="659"/>
        <v>0</v>
      </c>
      <c r="G2306" s="321">
        <v>0</v>
      </c>
      <c r="H2306" s="104">
        <f t="shared" si="645"/>
        <v>0</v>
      </c>
      <c r="I2306" s="321">
        <v>0</v>
      </c>
      <c r="J2306" s="104">
        <f t="shared" si="646"/>
        <v>0</v>
      </c>
      <c r="K2306" s="321">
        <v>0</v>
      </c>
      <c r="L2306" s="104">
        <f t="shared" si="647"/>
        <v>0</v>
      </c>
      <c r="M2306" s="321">
        <v>0</v>
      </c>
      <c r="N2306" s="104">
        <f t="shared" si="648"/>
        <v>0</v>
      </c>
      <c r="O2306" s="321">
        <v>0</v>
      </c>
      <c r="P2306" s="104">
        <f t="shared" si="649"/>
        <v>0</v>
      </c>
      <c r="Q2306" s="321">
        <v>0</v>
      </c>
      <c r="R2306" s="104">
        <f t="shared" si="650"/>
        <v>0</v>
      </c>
      <c r="S2306" s="321">
        <v>0</v>
      </c>
      <c r="T2306" s="104">
        <f t="shared" si="651"/>
        <v>0</v>
      </c>
      <c r="U2306" s="321">
        <v>0</v>
      </c>
      <c r="V2306" s="104">
        <f t="shared" si="652"/>
        <v>0</v>
      </c>
      <c r="W2306" s="321">
        <v>0</v>
      </c>
      <c r="X2306" s="104">
        <f t="shared" si="653"/>
        <v>0</v>
      </c>
      <c r="Y2306" s="321">
        <v>0</v>
      </c>
      <c r="Z2306" s="104">
        <f t="shared" si="654"/>
        <v>0</v>
      </c>
      <c r="AA2306" s="321">
        <v>0</v>
      </c>
      <c r="AB2306" s="104">
        <f t="shared" si="655"/>
        <v>0</v>
      </c>
      <c r="AC2306" s="103">
        <f t="shared" si="657"/>
        <v>0</v>
      </c>
      <c r="AD2306" s="104">
        <f t="shared" si="660"/>
        <v>0</v>
      </c>
    </row>
    <row r="2307" spans="1:30" x14ac:dyDescent="0.2">
      <c r="A2307" s="101">
        <v>41021</v>
      </c>
      <c r="B2307" s="251" t="s">
        <v>198</v>
      </c>
      <c r="C2307" s="321">
        <v>0</v>
      </c>
      <c r="D2307" s="104">
        <f t="shared" si="658"/>
        <v>0</v>
      </c>
      <c r="E2307" s="321">
        <v>0</v>
      </c>
      <c r="F2307" s="104">
        <f t="shared" si="659"/>
        <v>0</v>
      </c>
      <c r="G2307" s="321">
        <v>0</v>
      </c>
      <c r="H2307" s="104">
        <f t="shared" si="645"/>
        <v>0</v>
      </c>
      <c r="I2307" s="321">
        <v>0</v>
      </c>
      <c r="J2307" s="104">
        <f t="shared" si="646"/>
        <v>0</v>
      </c>
      <c r="K2307" s="321">
        <v>0</v>
      </c>
      <c r="L2307" s="104">
        <f t="shared" si="647"/>
        <v>0</v>
      </c>
      <c r="M2307" s="321">
        <v>0</v>
      </c>
      <c r="N2307" s="104">
        <f t="shared" si="648"/>
        <v>0</v>
      </c>
      <c r="O2307" s="321">
        <v>0</v>
      </c>
      <c r="P2307" s="104">
        <f t="shared" si="649"/>
        <v>0</v>
      </c>
      <c r="Q2307" s="321">
        <v>0</v>
      </c>
      <c r="R2307" s="104">
        <f t="shared" si="650"/>
        <v>0</v>
      </c>
      <c r="S2307" s="321">
        <v>0</v>
      </c>
      <c r="T2307" s="104">
        <f t="shared" si="651"/>
        <v>0</v>
      </c>
      <c r="U2307" s="321">
        <v>0</v>
      </c>
      <c r="V2307" s="104">
        <f t="shared" si="652"/>
        <v>0</v>
      </c>
      <c r="W2307" s="321">
        <v>0</v>
      </c>
      <c r="X2307" s="104">
        <f t="shared" si="653"/>
        <v>0</v>
      </c>
      <c r="Y2307" s="321">
        <v>0</v>
      </c>
      <c r="Z2307" s="104">
        <f t="shared" si="654"/>
        <v>0</v>
      </c>
      <c r="AA2307" s="321">
        <v>0</v>
      </c>
      <c r="AB2307" s="104">
        <f t="shared" si="655"/>
        <v>0</v>
      </c>
      <c r="AC2307" s="103">
        <f t="shared" si="657"/>
        <v>0</v>
      </c>
      <c r="AD2307" s="104">
        <f t="shared" si="660"/>
        <v>0</v>
      </c>
    </row>
    <row r="2308" spans="1:30" x14ac:dyDescent="0.2">
      <c r="A2308" s="101">
        <v>41022</v>
      </c>
      <c r="B2308" s="251" t="s">
        <v>199</v>
      </c>
      <c r="C2308" s="321">
        <v>0</v>
      </c>
      <c r="D2308" s="104">
        <f t="shared" si="658"/>
        <v>0</v>
      </c>
      <c r="E2308" s="321">
        <v>0</v>
      </c>
      <c r="F2308" s="104">
        <f t="shared" si="659"/>
        <v>0</v>
      </c>
      <c r="G2308" s="321">
        <v>0</v>
      </c>
      <c r="H2308" s="104">
        <f t="shared" si="645"/>
        <v>0</v>
      </c>
      <c r="I2308" s="321">
        <v>0</v>
      </c>
      <c r="J2308" s="104">
        <f t="shared" si="646"/>
        <v>0</v>
      </c>
      <c r="K2308" s="321">
        <v>0</v>
      </c>
      <c r="L2308" s="104">
        <f t="shared" si="647"/>
        <v>0</v>
      </c>
      <c r="M2308" s="321">
        <v>0</v>
      </c>
      <c r="N2308" s="104">
        <f t="shared" si="648"/>
        <v>0</v>
      </c>
      <c r="O2308" s="321">
        <v>0</v>
      </c>
      <c r="P2308" s="104">
        <f t="shared" si="649"/>
        <v>0</v>
      </c>
      <c r="Q2308" s="321">
        <v>0</v>
      </c>
      <c r="R2308" s="104">
        <f t="shared" si="650"/>
        <v>0</v>
      </c>
      <c r="S2308" s="321">
        <v>0</v>
      </c>
      <c r="T2308" s="104">
        <f t="shared" si="651"/>
        <v>0</v>
      </c>
      <c r="U2308" s="321">
        <v>0</v>
      </c>
      <c r="V2308" s="104">
        <f t="shared" si="652"/>
        <v>0</v>
      </c>
      <c r="W2308" s="321">
        <v>0</v>
      </c>
      <c r="X2308" s="104">
        <f t="shared" si="653"/>
        <v>0</v>
      </c>
      <c r="Y2308" s="321">
        <v>0</v>
      </c>
      <c r="Z2308" s="104">
        <f t="shared" si="654"/>
        <v>0</v>
      </c>
      <c r="AA2308" s="321">
        <v>0</v>
      </c>
      <c r="AB2308" s="104">
        <f t="shared" si="655"/>
        <v>0</v>
      </c>
      <c r="AC2308" s="103">
        <f t="shared" si="657"/>
        <v>0</v>
      </c>
      <c r="AD2308" s="104">
        <f t="shared" si="660"/>
        <v>0</v>
      </c>
    </row>
    <row r="2309" spans="1:30" x14ac:dyDescent="0.2">
      <c r="A2309" s="101">
        <v>41023</v>
      </c>
      <c r="B2309" s="251" t="s">
        <v>200</v>
      </c>
      <c r="C2309" s="321">
        <v>0</v>
      </c>
      <c r="D2309" s="104">
        <f t="shared" si="658"/>
        <v>0</v>
      </c>
      <c r="E2309" s="321">
        <v>0</v>
      </c>
      <c r="F2309" s="104">
        <f t="shared" si="659"/>
        <v>0</v>
      </c>
      <c r="G2309" s="321">
        <v>0</v>
      </c>
      <c r="H2309" s="104">
        <f t="shared" si="645"/>
        <v>0</v>
      </c>
      <c r="I2309" s="321">
        <v>0</v>
      </c>
      <c r="J2309" s="104">
        <f t="shared" si="646"/>
        <v>0</v>
      </c>
      <c r="K2309" s="321">
        <v>0</v>
      </c>
      <c r="L2309" s="104">
        <f t="shared" si="647"/>
        <v>0</v>
      </c>
      <c r="M2309" s="321">
        <v>0</v>
      </c>
      <c r="N2309" s="104">
        <f t="shared" si="648"/>
        <v>0</v>
      </c>
      <c r="O2309" s="321">
        <v>0</v>
      </c>
      <c r="P2309" s="104">
        <f t="shared" si="649"/>
        <v>0</v>
      </c>
      <c r="Q2309" s="321">
        <v>0</v>
      </c>
      <c r="R2309" s="104">
        <f t="shared" si="650"/>
        <v>0</v>
      </c>
      <c r="S2309" s="321">
        <v>0</v>
      </c>
      <c r="T2309" s="104">
        <f t="shared" si="651"/>
        <v>0</v>
      </c>
      <c r="U2309" s="321">
        <v>0</v>
      </c>
      <c r="V2309" s="104">
        <f t="shared" si="652"/>
        <v>0</v>
      </c>
      <c r="W2309" s="321">
        <v>0</v>
      </c>
      <c r="X2309" s="104">
        <f t="shared" si="653"/>
        <v>0</v>
      </c>
      <c r="Y2309" s="321">
        <v>0</v>
      </c>
      <c r="Z2309" s="104">
        <f t="shared" si="654"/>
        <v>0</v>
      </c>
      <c r="AA2309" s="321">
        <v>0</v>
      </c>
      <c r="AB2309" s="104">
        <f t="shared" si="655"/>
        <v>0</v>
      </c>
      <c r="AC2309" s="103">
        <f t="shared" si="657"/>
        <v>0</v>
      </c>
      <c r="AD2309" s="104">
        <f t="shared" si="660"/>
        <v>0</v>
      </c>
    </row>
    <row r="2310" spans="1:30" x14ac:dyDescent="0.2">
      <c r="A2310" s="101">
        <v>41024</v>
      </c>
      <c r="B2310" s="251" t="s">
        <v>201</v>
      </c>
      <c r="C2310" s="321">
        <v>0</v>
      </c>
      <c r="D2310" s="104">
        <f t="shared" si="658"/>
        <v>0</v>
      </c>
      <c r="E2310" s="321">
        <v>0</v>
      </c>
      <c r="F2310" s="104">
        <f t="shared" si="659"/>
        <v>0</v>
      </c>
      <c r="G2310" s="321">
        <v>0</v>
      </c>
      <c r="H2310" s="104">
        <f t="shared" ref="H2310:H2373" si="661">G2310*1000000/325851</f>
        <v>0</v>
      </c>
      <c r="I2310" s="321">
        <v>0</v>
      </c>
      <c r="J2310" s="104">
        <f t="shared" ref="J2310:J2373" si="662">I2310*1000000/325851</f>
        <v>0</v>
      </c>
      <c r="K2310" s="321">
        <v>0</v>
      </c>
      <c r="L2310" s="104">
        <f t="shared" ref="L2310:L2373" si="663">K2310*1000000/325851</f>
        <v>0</v>
      </c>
      <c r="M2310" s="321">
        <v>0</v>
      </c>
      <c r="N2310" s="104">
        <f t="shared" ref="N2310:N2373" si="664">M2310*1000000/325851</f>
        <v>0</v>
      </c>
      <c r="O2310" s="321">
        <v>0</v>
      </c>
      <c r="P2310" s="104">
        <f t="shared" ref="P2310:P2373" si="665">O2310*1000000/325851</f>
        <v>0</v>
      </c>
      <c r="Q2310" s="321">
        <v>0</v>
      </c>
      <c r="R2310" s="104">
        <f t="shared" ref="R2310:R2373" si="666">Q2310*1000000/325851</f>
        <v>0</v>
      </c>
      <c r="S2310" s="321">
        <v>0</v>
      </c>
      <c r="T2310" s="104">
        <f t="shared" ref="T2310:T2373" si="667">S2310*1000000/325851</f>
        <v>0</v>
      </c>
      <c r="U2310" s="321">
        <v>0</v>
      </c>
      <c r="V2310" s="104">
        <f t="shared" ref="V2310:V2373" si="668">U2310*1000000/325851</f>
        <v>0</v>
      </c>
      <c r="W2310" s="321">
        <v>0</v>
      </c>
      <c r="X2310" s="104">
        <f t="shared" ref="X2310:X2373" si="669">W2310*1000000/325851</f>
        <v>0</v>
      </c>
      <c r="Y2310" s="321">
        <v>0</v>
      </c>
      <c r="Z2310" s="104">
        <f t="shared" ref="Z2310:Z2373" si="670">Y2310*1000000/325851</f>
        <v>0</v>
      </c>
      <c r="AA2310" s="321">
        <v>0</v>
      </c>
      <c r="AB2310" s="104">
        <f t="shared" ref="AB2310:AB2373" si="671">AA2310*1000000/325851</f>
        <v>0</v>
      </c>
      <c r="AC2310" s="103">
        <f t="shared" si="657"/>
        <v>0</v>
      </c>
      <c r="AD2310" s="104">
        <f t="shared" si="660"/>
        <v>0</v>
      </c>
    </row>
    <row r="2311" spans="1:30" x14ac:dyDescent="0.2">
      <c r="A2311" s="101">
        <v>41025</v>
      </c>
      <c r="B2311" s="251" t="s">
        <v>202</v>
      </c>
      <c r="C2311" s="321">
        <v>0</v>
      </c>
      <c r="D2311" s="104">
        <f t="shared" si="658"/>
        <v>0</v>
      </c>
      <c r="E2311" s="321">
        <v>0</v>
      </c>
      <c r="F2311" s="104">
        <f t="shared" si="659"/>
        <v>0</v>
      </c>
      <c r="G2311" s="321">
        <v>0</v>
      </c>
      <c r="H2311" s="104">
        <f t="shared" si="661"/>
        <v>0</v>
      </c>
      <c r="I2311" s="321">
        <v>0</v>
      </c>
      <c r="J2311" s="104">
        <f t="shared" si="662"/>
        <v>0</v>
      </c>
      <c r="K2311" s="321">
        <v>0</v>
      </c>
      <c r="L2311" s="104">
        <f t="shared" si="663"/>
        <v>0</v>
      </c>
      <c r="M2311" s="321">
        <v>0</v>
      </c>
      <c r="N2311" s="104">
        <f t="shared" si="664"/>
        <v>0</v>
      </c>
      <c r="O2311" s="321">
        <v>0</v>
      </c>
      <c r="P2311" s="104">
        <f t="shared" si="665"/>
        <v>0</v>
      </c>
      <c r="Q2311" s="321">
        <v>0</v>
      </c>
      <c r="R2311" s="104">
        <f t="shared" si="666"/>
        <v>0</v>
      </c>
      <c r="S2311" s="321">
        <v>0</v>
      </c>
      <c r="T2311" s="104">
        <f t="shared" si="667"/>
        <v>0</v>
      </c>
      <c r="U2311" s="321">
        <v>0</v>
      </c>
      <c r="V2311" s="104">
        <f t="shared" si="668"/>
        <v>0</v>
      </c>
      <c r="W2311" s="321">
        <v>0</v>
      </c>
      <c r="X2311" s="104">
        <f t="shared" si="669"/>
        <v>0</v>
      </c>
      <c r="Y2311" s="321">
        <v>0</v>
      </c>
      <c r="Z2311" s="104">
        <f t="shared" si="670"/>
        <v>0</v>
      </c>
      <c r="AA2311" s="321">
        <v>0</v>
      </c>
      <c r="AB2311" s="104">
        <f t="shared" si="671"/>
        <v>0</v>
      </c>
      <c r="AC2311" s="103">
        <f t="shared" si="657"/>
        <v>0</v>
      </c>
      <c r="AD2311" s="104">
        <f t="shared" si="660"/>
        <v>0</v>
      </c>
    </row>
    <row r="2312" spans="1:30" x14ac:dyDescent="0.2">
      <c r="A2312" s="101">
        <v>41026</v>
      </c>
      <c r="B2312" s="251" t="s">
        <v>203</v>
      </c>
      <c r="C2312" s="321">
        <v>0</v>
      </c>
      <c r="D2312" s="104">
        <f t="shared" ref="D2312:D2343" si="672">C2312*1000000/325851</f>
        <v>0</v>
      </c>
      <c r="E2312" s="321">
        <v>0</v>
      </c>
      <c r="F2312" s="104">
        <f t="shared" ref="F2312:F2343" si="673">E2312*1000000/325851</f>
        <v>0</v>
      </c>
      <c r="G2312" s="321">
        <v>0</v>
      </c>
      <c r="H2312" s="104">
        <f t="shared" si="661"/>
        <v>0</v>
      </c>
      <c r="I2312" s="321">
        <v>0</v>
      </c>
      <c r="J2312" s="104">
        <f t="shared" si="662"/>
        <v>0</v>
      </c>
      <c r="K2312" s="321">
        <v>0</v>
      </c>
      <c r="L2312" s="104">
        <f t="shared" si="663"/>
        <v>0</v>
      </c>
      <c r="M2312" s="321">
        <v>0</v>
      </c>
      <c r="N2312" s="104">
        <f t="shared" si="664"/>
        <v>0</v>
      </c>
      <c r="O2312" s="321">
        <v>0</v>
      </c>
      <c r="P2312" s="104">
        <f t="shared" si="665"/>
        <v>0</v>
      </c>
      <c r="Q2312" s="321">
        <v>0</v>
      </c>
      <c r="R2312" s="104">
        <f t="shared" si="666"/>
        <v>0</v>
      </c>
      <c r="S2312" s="321">
        <v>0</v>
      </c>
      <c r="T2312" s="104">
        <f t="shared" si="667"/>
        <v>0</v>
      </c>
      <c r="U2312" s="321">
        <v>0</v>
      </c>
      <c r="V2312" s="104">
        <f t="shared" si="668"/>
        <v>0</v>
      </c>
      <c r="W2312" s="321">
        <v>0</v>
      </c>
      <c r="X2312" s="104">
        <f t="shared" si="669"/>
        <v>0</v>
      </c>
      <c r="Y2312" s="321">
        <v>0</v>
      </c>
      <c r="Z2312" s="104">
        <f t="shared" si="670"/>
        <v>0</v>
      </c>
      <c r="AA2312" s="321">
        <v>0</v>
      </c>
      <c r="AB2312" s="104">
        <f t="shared" si="671"/>
        <v>0</v>
      </c>
      <c r="AC2312" s="103">
        <f t="shared" si="657"/>
        <v>0</v>
      </c>
      <c r="AD2312" s="104">
        <f t="shared" si="660"/>
        <v>0</v>
      </c>
    </row>
    <row r="2313" spans="1:30" x14ac:dyDescent="0.2">
      <c r="A2313" s="101">
        <v>41027</v>
      </c>
      <c r="B2313" s="251" t="s">
        <v>204</v>
      </c>
      <c r="C2313" s="321">
        <v>0</v>
      </c>
      <c r="D2313" s="104">
        <f t="shared" si="672"/>
        <v>0</v>
      </c>
      <c r="E2313" s="321">
        <v>0</v>
      </c>
      <c r="F2313" s="104">
        <f t="shared" si="673"/>
        <v>0</v>
      </c>
      <c r="G2313" s="321">
        <v>0</v>
      </c>
      <c r="H2313" s="104">
        <f t="shared" si="661"/>
        <v>0</v>
      </c>
      <c r="I2313" s="321">
        <v>0</v>
      </c>
      <c r="J2313" s="104">
        <f t="shared" si="662"/>
        <v>0</v>
      </c>
      <c r="K2313" s="321">
        <v>0</v>
      </c>
      <c r="L2313" s="104">
        <f t="shared" si="663"/>
        <v>0</v>
      </c>
      <c r="M2313" s="321">
        <v>0</v>
      </c>
      <c r="N2313" s="104">
        <f t="shared" si="664"/>
        <v>0</v>
      </c>
      <c r="O2313" s="321">
        <v>0</v>
      </c>
      <c r="P2313" s="104">
        <f t="shared" si="665"/>
        <v>0</v>
      </c>
      <c r="Q2313" s="321">
        <v>0</v>
      </c>
      <c r="R2313" s="104">
        <f t="shared" si="666"/>
        <v>0</v>
      </c>
      <c r="S2313" s="321">
        <v>0</v>
      </c>
      <c r="T2313" s="104">
        <f t="shared" si="667"/>
        <v>0</v>
      </c>
      <c r="U2313" s="321">
        <v>0</v>
      </c>
      <c r="V2313" s="104">
        <f t="shared" si="668"/>
        <v>0</v>
      </c>
      <c r="W2313" s="321">
        <v>0</v>
      </c>
      <c r="X2313" s="104">
        <f t="shared" si="669"/>
        <v>0</v>
      </c>
      <c r="Y2313" s="321">
        <v>0</v>
      </c>
      <c r="Z2313" s="104">
        <f t="shared" si="670"/>
        <v>0</v>
      </c>
      <c r="AA2313" s="321">
        <v>0</v>
      </c>
      <c r="AB2313" s="104">
        <f t="shared" si="671"/>
        <v>0</v>
      </c>
      <c r="AC2313" s="103">
        <f t="shared" si="657"/>
        <v>0</v>
      </c>
      <c r="AD2313" s="104">
        <f t="shared" si="660"/>
        <v>0</v>
      </c>
    </row>
    <row r="2314" spans="1:30" x14ac:dyDescent="0.2">
      <c r="A2314" s="101">
        <v>41028</v>
      </c>
      <c r="B2314" s="251" t="s">
        <v>205</v>
      </c>
      <c r="C2314" s="321">
        <v>0</v>
      </c>
      <c r="D2314" s="104">
        <f t="shared" si="672"/>
        <v>0</v>
      </c>
      <c r="E2314" s="321">
        <v>0</v>
      </c>
      <c r="F2314" s="104">
        <f t="shared" si="673"/>
        <v>0</v>
      </c>
      <c r="G2314" s="321">
        <v>0</v>
      </c>
      <c r="H2314" s="104">
        <f t="shared" si="661"/>
        <v>0</v>
      </c>
      <c r="I2314" s="321">
        <v>0</v>
      </c>
      <c r="J2314" s="104">
        <f t="shared" si="662"/>
        <v>0</v>
      </c>
      <c r="K2314" s="321">
        <v>0</v>
      </c>
      <c r="L2314" s="104">
        <f t="shared" si="663"/>
        <v>0</v>
      </c>
      <c r="M2314" s="321">
        <v>0</v>
      </c>
      <c r="N2314" s="104">
        <f t="shared" si="664"/>
        <v>0</v>
      </c>
      <c r="O2314" s="321">
        <v>0</v>
      </c>
      <c r="P2314" s="104">
        <f t="shared" si="665"/>
        <v>0</v>
      </c>
      <c r="Q2314" s="321">
        <v>0</v>
      </c>
      <c r="R2314" s="104">
        <f t="shared" si="666"/>
        <v>0</v>
      </c>
      <c r="S2314" s="321">
        <v>0</v>
      </c>
      <c r="T2314" s="104">
        <f t="shared" si="667"/>
        <v>0</v>
      </c>
      <c r="U2314" s="321">
        <v>0</v>
      </c>
      <c r="V2314" s="104">
        <f t="shared" si="668"/>
        <v>0</v>
      </c>
      <c r="W2314" s="321">
        <v>0</v>
      </c>
      <c r="X2314" s="104">
        <f t="shared" si="669"/>
        <v>0</v>
      </c>
      <c r="Y2314" s="321">
        <v>0</v>
      </c>
      <c r="Z2314" s="104">
        <f t="shared" si="670"/>
        <v>0</v>
      </c>
      <c r="AA2314" s="321">
        <v>0</v>
      </c>
      <c r="AB2314" s="104">
        <f t="shared" si="671"/>
        <v>0</v>
      </c>
      <c r="AC2314" s="103">
        <f t="shared" si="657"/>
        <v>0</v>
      </c>
      <c r="AD2314" s="104">
        <f t="shared" si="660"/>
        <v>0</v>
      </c>
    </row>
    <row r="2315" spans="1:30" x14ac:dyDescent="0.2">
      <c r="A2315" s="101">
        <v>41029</v>
      </c>
      <c r="B2315" s="251" t="s">
        <v>237</v>
      </c>
      <c r="C2315" s="321">
        <v>0</v>
      </c>
      <c r="D2315" s="104">
        <f t="shared" si="672"/>
        <v>0</v>
      </c>
      <c r="E2315" s="321">
        <v>0</v>
      </c>
      <c r="F2315" s="104">
        <f t="shared" si="673"/>
        <v>0</v>
      </c>
      <c r="G2315" s="321">
        <v>0</v>
      </c>
      <c r="H2315" s="104">
        <f t="shared" si="661"/>
        <v>0</v>
      </c>
      <c r="I2315" s="321">
        <v>0</v>
      </c>
      <c r="J2315" s="104">
        <f t="shared" si="662"/>
        <v>0</v>
      </c>
      <c r="K2315" s="321">
        <v>0</v>
      </c>
      <c r="L2315" s="104">
        <f t="shared" si="663"/>
        <v>0</v>
      </c>
      <c r="M2315" s="321">
        <v>0</v>
      </c>
      <c r="N2315" s="104">
        <f t="shared" si="664"/>
        <v>0</v>
      </c>
      <c r="O2315" s="321">
        <v>0</v>
      </c>
      <c r="P2315" s="104">
        <f t="shared" si="665"/>
        <v>0</v>
      </c>
      <c r="Q2315" s="321">
        <v>0</v>
      </c>
      <c r="R2315" s="104">
        <f t="shared" si="666"/>
        <v>0</v>
      </c>
      <c r="S2315" s="321">
        <v>0</v>
      </c>
      <c r="T2315" s="104">
        <f t="shared" si="667"/>
        <v>0</v>
      </c>
      <c r="U2315" s="321">
        <v>0</v>
      </c>
      <c r="V2315" s="104">
        <f t="shared" si="668"/>
        <v>0</v>
      </c>
      <c r="W2315" s="321">
        <v>0</v>
      </c>
      <c r="X2315" s="104">
        <f t="shared" si="669"/>
        <v>0</v>
      </c>
      <c r="Y2315" s="321">
        <v>0</v>
      </c>
      <c r="Z2315" s="104">
        <f t="shared" si="670"/>
        <v>0</v>
      </c>
      <c r="AA2315" s="321">
        <v>0</v>
      </c>
      <c r="AB2315" s="104">
        <f t="shared" si="671"/>
        <v>0</v>
      </c>
      <c r="AC2315" s="103">
        <f t="shared" si="657"/>
        <v>0</v>
      </c>
      <c r="AD2315" s="104">
        <f t="shared" si="660"/>
        <v>0</v>
      </c>
    </row>
    <row r="2316" spans="1:30" x14ac:dyDescent="0.2">
      <c r="A2316" s="101">
        <v>41030</v>
      </c>
      <c r="B2316" s="251" t="s">
        <v>207</v>
      </c>
      <c r="C2316" s="321">
        <v>0</v>
      </c>
      <c r="D2316" s="104">
        <f t="shared" si="672"/>
        <v>0</v>
      </c>
      <c r="E2316" s="321">
        <v>0</v>
      </c>
      <c r="F2316" s="104">
        <f t="shared" si="673"/>
        <v>0</v>
      </c>
      <c r="G2316" s="321">
        <v>0</v>
      </c>
      <c r="H2316" s="104">
        <f t="shared" si="661"/>
        <v>0</v>
      </c>
      <c r="I2316" s="321">
        <v>0</v>
      </c>
      <c r="J2316" s="104">
        <f t="shared" si="662"/>
        <v>0</v>
      </c>
      <c r="K2316" s="321">
        <v>0</v>
      </c>
      <c r="L2316" s="104">
        <f t="shared" si="663"/>
        <v>0</v>
      </c>
      <c r="M2316" s="321">
        <v>0</v>
      </c>
      <c r="N2316" s="104">
        <f t="shared" si="664"/>
        <v>0</v>
      </c>
      <c r="O2316" s="321">
        <v>0</v>
      </c>
      <c r="P2316" s="104">
        <f t="shared" si="665"/>
        <v>0</v>
      </c>
      <c r="Q2316" s="321">
        <v>0</v>
      </c>
      <c r="R2316" s="104">
        <f t="shared" si="666"/>
        <v>0</v>
      </c>
      <c r="S2316" s="321">
        <v>0</v>
      </c>
      <c r="T2316" s="104">
        <f t="shared" si="667"/>
        <v>0</v>
      </c>
      <c r="U2316" s="321">
        <v>0</v>
      </c>
      <c r="V2316" s="104">
        <f t="shared" si="668"/>
        <v>0</v>
      </c>
      <c r="W2316" s="321">
        <v>0</v>
      </c>
      <c r="X2316" s="104">
        <f t="shared" si="669"/>
        <v>0</v>
      </c>
      <c r="Y2316" s="321">
        <v>0</v>
      </c>
      <c r="Z2316" s="104">
        <f t="shared" si="670"/>
        <v>0</v>
      </c>
      <c r="AA2316" s="321">
        <v>0</v>
      </c>
      <c r="AB2316" s="104">
        <f t="shared" si="671"/>
        <v>0</v>
      </c>
      <c r="AC2316" s="103">
        <f t="shared" ref="AC2316:AC2346" si="674">C2316+E2316+G2316+I2316+K2316+M2316+O2316+Q2316+S2316+U2316+W2316+Y2316+AA2316</f>
        <v>0</v>
      </c>
      <c r="AD2316" s="104">
        <f t="shared" si="660"/>
        <v>0</v>
      </c>
    </row>
    <row r="2317" spans="1:30" x14ac:dyDescent="0.2">
      <c r="A2317" s="101">
        <v>41031</v>
      </c>
      <c r="B2317" s="251" t="s">
        <v>208</v>
      </c>
      <c r="C2317" s="321">
        <v>0</v>
      </c>
      <c r="D2317" s="104">
        <f t="shared" si="672"/>
        <v>0</v>
      </c>
      <c r="E2317" s="321">
        <v>0</v>
      </c>
      <c r="F2317" s="104">
        <f t="shared" si="673"/>
        <v>0</v>
      </c>
      <c r="G2317" s="321">
        <v>0</v>
      </c>
      <c r="H2317" s="104">
        <f t="shared" si="661"/>
        <v>0</v>
      </c>
      <c r="I2317" s="321">
        <v>0</v>
      </c>
      <c r="J2317" s="104">
        <f t="shared" si="662"/>
        <v>0</v>
      </c>
      <c r="K2317" s="321">
        <v>0</v>
      </c>
      <c r="L2317" s="104">
        <f t="shared" si="663"/>
        <v>0</v>
      </c>
      <c r="M2317" s="321">
        <v>0</v>
      </c>
      <c r="N2317" s="104">
        <f t="shared" si="664"/>
        <v>0</v>
      </c>
      <c r="O2317" s="321">
        <v>0</v>
      </c>
      <c r="P2317" s="104">
        <f t="shared" si="665"/>
        <v>0</v>
      </c>
      <c r="Q2317" s="321">
        <v>0</v>
      </c>
      <c r="R2317" s="104">
        <f t="shared" si="666"/>
        <v>0</v>
      </c>
      <c r="S2317" s="321">
        <v>0</v>
      </c>
      <c r="T2317" s="104">
        <f t="shared" si="667"/>
        <v>0</v>
      </c>
      <c r="U2317" s="321">
        <v>0</v>
      </c>
      <c r="V2317" s="104">
        <f t="shared" si="668"/>
        <v>0</v>
      </c>
      <c r="W2317" s="321">
        <v>0</v>
      </c>
      <c r="X2317" s="104">
        <f t="shared" si="669"/>
        <v>0</v>
      </c>
      <c r="Y2317" s="321">
        <v>0</v>
      </c>
      <c r="Z2317" s="104">
        <f t="shared" si="670"/>
        <v>0</v>
      </c>
      <c r="AA2317" s="321">
        <v>0</v>
      </c>
      <c r="AB2317" s="104">
        <f t="shared" si="671"/>
        <v>0</v>
      </c>
      <c r="AC2317" s="103">
        <f t="shared" si="674"/>
        <v>0</v>
      </c>
      <c r="AD2317" s="104">
        <f t="shared" si="660"/>
        <v>0</v>
      </c>
    </row>
    <row r="2318" spans="1:30" x14ac:dyDescent="0.2">
      <c r="A2318" s="101">
        <v>41032</v>
      </c>
      <c r="B2318" s="251" t="s">
        <v>209</v>
      </c>
      <c r="C2318" s="321">
        <v>0</v>
      </c>
      <c r="D2318" s="104">
        <f t="shared" si="672"/>
        <v>0</v>
      </c>
      <c r="E2318" s="321">
        <v>0</v>
      </c>
      <c r="F2318" s="104">
        <f t="shared" si="673"/>
        <v>0</v>
      </c>
      <c r="G2318" s="321">
        <v>0</v>
      </c>
      <c r="H2318" s="104">
        <f t="shared" si="661"/>
        <v>0</v>
      </c>
      <c r="I2318" s="321">
        <v>0</v>
      </c>
      <c r="J2318" s="104">
        <f t="shared" si="662"/>
        <v>0</v>
      </c>
      <c r="K2318" s="321">
        <v>0</v>
      </c>
      <c r="L2318" s="104">
        <f t="shared" si="663"/>
        <v>0</v>
      </c>
      <c r="M2318" s="321">
        <v>0</v>
      </c>
      <c r="N2318" s="104">
        <f t="shared" si="664"/>
        <v>0</v>
      </c>
      <c r="O2318" s="321">
        <v>0</v>
      </c>
      <c r="P2318" s="104">
        <f t="shared" si="665"/>
        <v>0</v>
      </c>
      <c r="Q2318" s="321">
        <v>0</v>
      </c>
      <c r="R2318" s="104">
        <f t="shared" si="666"/>
        <v>0</v>
      </c>
      <c r="S2318" s="321">
        <v>0</v>
      </c>
      <c r="T2318" s="104">
        <f t="shared" si="667"/>
        <v>0</v>
      </c>
      <c r="U2318" s="321">
        <v>0</v>
      </c>
      <c r="V2318" s="104">
        <f t="shared" si="668"/>
        <v>0</v>
      </c>
      <c r="W2318" s="321">
        <v>0</v>
      </c>
      <c r="X2318" s="104">
        <f t="shared" si="669"/>
        <v>0</v>
      </c>
      <c r="Y2318" s="321">
        <v>0</v>
      </c>
      <c r="Z2318" s="104">
        <f t="shared" si="670"/>
        <v>0</v>
      </c>
      <c r="AA2318" s="321">
        <v>0</v>
      </c>
      <c r="AB2318" s="104">
        <f t="shared" si="671"/>
        <v>0</v>
      </c>
      <c r="AC2318" s="103">
        <f t="shared" si="674"/>
        <v>0</v>
      </c>
      <c r="AD2318" s="104">
        <f t="shared" si="660"/>
        <v>0</v>
      </c>
    </row>
    <row r="2319" spans="1:30" x14ac:dyDescent="0.2">
      <c r="A2319" s="101">
        <v>41033</v>
      </c>
      <c r="B2319" s="251" t="s">
        <v>210</v>
      </c>
      <c r="C2319" s="321">
        <v>0</v>
      </c>
      <c r="D2319" s="104">
        <f t="shared" si="672"/>
        <v>0</v>
      </c>
      <c r="E2319" s="321">
        <v>0</v>
      </c>
      <c r="F2319" s="104">
        <f t="shared" si="673"/>
        <v>0</v>
      </c>
      <c r="G2319" s="321">
        <v>0</v>
      </c>
      <c r="H2319" s="104">
        <f t="shared" si="661"/>
        <v>0</v>
      </c>
      <c r="I2319" s="321">
        <v>0</v>
      </c>
      <c r="J2319" s="104">
        <f t="shared" si="662"/>
        <v>0</v>
      </c>
      <c r="K2319" s="321">
        <v>0</v>
      </c>
      <c r="L2319" s="104">
        <f t="shared" si="663"/>
        <v>0</v>
      </c>
      <c r="M2319" s="321">
        <v>0</v>
      </c>
      <c r="N2319" s="104">
        <f t="shared" si="664"/>
        <v>0</v>
      </c>
      <c r="O2319" s="321">
        <v>0</v>
      </c>
      <c r="P2319" s="104">
        <f t="shared" si="665"/>
        <v>0</v>
      </c>
      <c r="Q2319" s="321">
        <v>0</v>
      </c>
      <c r="R2319" s="104">
        <f t="shared" si="666"/>
        <v>0</v>
      </c>
      <c r="S2319" s="321">
        <v>0</v>
      </c>
      <c r="T2319" s="104">
        <f t="shared" si="667"/>
        <v>0</v>
      </c>
      <c r="U2319" s="321">
        <v>0</v>
      </c>
      <c r="V2319" s="104">
        <f t="shared" si="668"/>
        <v>0</v>
      </c>
      <c r="W2319" s="321">
        <v>0</v>
      </c>
      <c r="X2319" s="104">
        <f t="shared" si="669"/>
        <v>0</v>
      </c>
      <c r="Y2319" s="321">
        <v>0</v>
      </c>
      <c r="Z2319" s="104">
        <f t="shared" si="670"/>
        <v>0</v>
      </c>
      <c r="AA2319" s="321">
        <v>0</v>
      </c>
      <c r="AB2319" s="104">
        <f t="shared" si="671"/>
        <v>0</v>
      </c>
      <c r="AC2319" s="103">
        <f t="shared" si="674"/>
        <v>0</v>
      </c>
      <c r="AD2319" s="104">
        <f t="shared" si="660"/>
        <v>0</v>
      </c>
    </row>
    <row r="2320" spans="1:30" x14ac:dyDescent="0.2">
      <c r="A2320" s="101">
        <v>41034</v>
      </c>
      <c r="B2320" s="251" t="s">
        <v>211</v>
      </c>
      <c r="C2320" s="321">
        <v>0</v>
      </c>
      <c r="D2320" s="104">
        <f t="shared" si="672"/>
        <v>0</v>
      </c>
      <c r="E2320" s="321">
        <v>0</v>
      </c>
      <c r="F2320" s="104">
        <f t="shared" si="673"/>
        <v>0</v>
      </c>
      <c r="G2320" s="321">
        <v>0</v>
      </c>
      <c r="H2320" s="104">
        <f t="shared" si="661"/>
        <v>0</v>
      </c>
      <c r="I2320" s="321">
        <v>0</v>
      </c>
      <c r="J2320" s="104">
        <f t="shared" si="662"/>
        <v>0</v>
      </c>
      <c r="K2320" s="321">
        <v>0</v>
      </c>
      <c r="L2320" s="104">
        <f t="shared" si="663"/>
        <v>0</v>
      </c>
      <c r="M2320" s="321">
        <v>0</v>
      </c>
      <c r="N2320" s="104">
        <f t="shared" si="664"/>
        <v>0</v>
      </c>
      <c r="O2320" s="321">
        <v>0</v>
      </c>
      <c r="P2320" s="104">
        <f t="shared" si="665"/>
        <v>0</v>
      </c>
      <c r="Q2320" s="321">
        <v>0</v>
      </c>
      <c r="R2320" s="104">
        <f t="shared" si="666"/>
        <v>0</v>
      </c>
      <c r="S2320" s="321">
        <v>0</v>
      </c>
      <c r="T2320" s="104">
        <f t="shared" si="667"/>
        <v>0</v>
      </c>
      <c r="U2320" s="321">
        <v>0</v>
      </c>
      <c r="V2320" s="104">
        <f t="shared" si="668"/>
        <v>0</v>
      </c>
      <c r="W2320" s="321">
        <v>0</v>
      </c>
      <c r="X2320" s="104">
        <f t="shared" si="669"/>
        <v>0</v>
      </c>
      <c r="Y2320" s="321">
        <v>0</v>
      </c>
      <c r="Z2320" s="104">
        <f t="shared" si="670"/>
        <v>0</v>
      </c>
      <c r="AA2320" s="321">
        <v>0</v>
      </c>
      <c r="AB2320" s="104">
        <f t="shared" si="671"/>
        <v>0</v>
      </c>
      <c r="AC2320" s="103">
        <f t="shared" si="674"/>
        <v>0</v>
      </c>
      <c r="AD2320" s="104">
        <f t="shared" si="660"/>
        <v>0</v>
      </c>
    </row>
    <row r="2321" spans="1:30" x14ac:dyDescent="0.2">
      <c r="A2321" s="101">
        <v>41035</v>
      </c>
      <c r="B2321" s="251" t="s">
        <v>212</v>
      </c>
      <c r="C2321" s="321">
        <v>0</v>
      </c>
      <c r="D2321" s="104">
        <f t="shared" si="672"/>
        <v>0</v>
      </c>
      <c r="E2321" s="321">
        <v>0</v>
      </c>
      <c r="F2321" s="104">
        <f t="shared" si="673"/>
        <v>0</v>
      </c>
      <c r="G2321" s="321">
        <v>0</v>
      </c>
      <c r="H2321" s="104">
        <f t="shared" si="661"/>
        <v>0</v>
      </c>
      <c r="I2321" s="321">
        <v>0</v>
      </c>
      <c r="J2321" s="104">
        <f t="shared" si="662"/>
        <v>0</v>
      </c>
      <c r="K2321" s="321">
        <v>0</v>
      </c>
      <c r="L2321" s="104">
        <f t="shared" si="663"/>
        <v>0</v>
      </c>
      <c r="M2321" s="321">
        <v>0</v>
      </c>
      <c r="N2321" s="104">
        <f t="shared" si="664"/>
        <v>0</v>
      </c>
      <c r="O2321" s="321">
        <v>0</v>
      </c>
      <c r="P2321" s="104">
        <f t="shared" si="665"/>
        <v>0</v>
      </c>
      <c r="Q2321" s="321">
        <v>0</v>
      </c>
      <c r="R2321" s="104">
        <f t="shared" si="666"/>
        <v>0</v>
      </c>
      <c r="S2321" s="321">
        <v>0</v>
      </c>
      <c r="T2321" s="104">
        <f t="shared" si="667"/>
        <v>0</v>
      </c>
      <c r="U2321" s="321">
        <v>0</v>
      </c>
      <c r="V2321" s="104">
        <f t="shared" si="668"/>
        <v>0</v>
      </c>
      <c r="W2321" s="321">
        <v>0</v>
      </c>
      <c r="X2321" s="104">
        <f t="shared" si="669"/>
        <v>0</v>
      </c>
      <c r="Y2321" s="321">
        <v>0</v>
      </c>
      <c r="Z2321" s="104">
        <f t="shared" si="670"/>
        <v>0</v>
      </c>
      <c r="AA2321" s="321">
        <v>0</v>
      </c>
      <c r="AB2321" s="104">
        <f t="shared" si="671"/>
        <v>0</v>
      </c>
      <c r="AC2321" s="103">
        <f t="shared" si="674"/>
        <v>0</v>
      </c>
      <c r="AD2321" s="104">
        <f t="shared" si="660"/>
        <v>0</v>
      </c>
    </row>
    <row r="2322" spans="1:30" x14ac:dyDescent="0.2">
      <c r="A2322" s="101">
        <v>41036</v>
      </c>
      <c r="B2322" s="251" t="s">
        <v>213</v>
      </c>
      <c r="C2322" s="321">
        <v>0</v>
      </c>
      <c r="D2322" s="104">
        <f t="shared" si="672"/>
        <v>0</v>
      </c>
      <c r="E2322" s="321">
        <v>0</v>
      </c>
      <c r="F2322" s="104">
        <f t="shared" si="673"/>
        <v>0</v>
      </c>
      <c r="G2322" s="321">
        <v>0</v>
      </c>
      <c r="H2322" s="104">
        <f t="shared" si="661"/>
        <v>0</v>
      </c>
      <c r="I2322" s="321">
        <v>0</v>
      </c>
      <c r="J2322" s="104">
        <f t="shared" si="662"/>
        <v>0</v>
      </c>
      <c r="K2322" s="321">
        <v>0</v>
      </c>
      <c r="L2322" s="104">
        <f t="shared" si="663"/>
        <v>0</v>
      </c>
      <c r="M2322" s="321">
        <v>0</v>
      </c>
      <c r="N2322" s="104">
        <f t="shared" si="664"/>
        <v>0</v>
      </c>
      <c r="O2322" s="321">
        <v>0</v>
      </c>
      <c r="P2322" s="104">
        <f t="shared" si="665"/>
        <v>0</v>
      </c>
      <c r="Q2322" s="321">
        <v>0</v>
      </c>
      <c r="R2322" s="104">
        <f t="shared" si="666"/>
        <v>0</v>
      </c>
      <c r="S2322" s="321">
        <v>0</v>
      </c>
      <c r="T2322" s="104">
        <f t="shared" si="667"/>
        <v>0</v>
      </c>
      <c r="U2322" s="321">
        <v>0</v>
      </c>
      <c r="V2322" s="104">
        <f t="shared" si="668"/>
        <v>0</v>
      </c>
      <c r="W2322" s="321">
        <v>0</v>
      </c>
      <c r="X2322" s="104">
        <f t="shared" si="669"/>
        <v>0</v>
      </c>
      <c r="Y2322" s="321">
        <v>0</v>
      </c>
      <c r="Z2322" s="104">
        <f t="shared" si="670"/>
        <v>0</v>
      </c>
      <c r="AA2322" s="321">
        <v>0</v>
      </c>
      <c r="AB2322" s="104">
        <f t="shared" si="671"/>
        <v>0</v>
      </c>
      <c r="AC2322" s="103">
        <f t="shared" si="674"/>
        <v>0</v>
      </c>
      <c r="AD2322" s="104">
        <f t="shared" si="660"/>
        <v>0</v>
      </c>
    </row>
    <row r="2323" spans="1:30" x14ac:dyDescent="0.2">
      <c r="A2323" s="101">
        <v>41037</v>
      </c>
      <c r="B2323" s="251" t="s">
        <v>214</v>
      </c>
      <c r="C2323" s="321">
        <v>0</v>
      </c>
      <c r="D2323" s="104">
        <f t="shared" si="672"/>
        <v>0</v>
      </c>
      <c r="E2323" s="321">
        <v>0</v>
      </c>
      <c r="F2323" s="104">
        <f t="shared" si="673"/>
        <v>0</v>
      </c>
      <c r="G2323" s="321">
        <v>0</v>
      </c>
      <c r="H2323" s="104">
        <f t="shared" si="661"/>
        <v>0</v>
      </c>
      <c r="I2323" s="321">
        <v>0</v>
      </c>
      <c r="J2323" s="104">
        <f t="shared" si="662"/>
        <v>0</v>
      </c>
      <c r="K2323" s="321">
        <v>0</v>
      </c>
      <c r="L2323" s="104">
        <f t="shared" si="663"/>
        <v>0</v>
      </c>
      <c r="M2323" s="321">
        <v>0</v>
      </c>
      <c r="N2323" s="104">
        <f t="shared" si="664"/>
        <v>0</v>
      </c>
      <c r="O2323" s="321">
        <v>0</v>
      </c>
      <c r="P2323" s="104">
        <f t="shared" si="665"/>
        <v>0</v>
      </c>
      <c r="Q2323" s="321">
        <v>0</v>
      </c>
      <c r="R2323" s="104">
        <f t="shared" si="666"/>
        <v>0</v>
      </c>
      <c r="S2323" s="321">
        <v>0</v>
      </c>
      <c r="T2323" s="104">
        <f t="shared" si="667"/>
        <v>0</v>
      </c>
      <c r="U2323" s="321">
        <v>0</v>
      </c>
      <c r="V2323" s="104">
        <f t="shared" si="668"/>
        <v>0</v>
      </c>
      <c r="W2323" s="321">
        <v>0</v>
      </c>
      <c r="X2323" s="104">
        <f t="shared" si="669"/>
        <v>0</v>
      </c>
      <c r="Y2323" s="321">
        <v>0</v>
      </c>
      <c r="Z2323" s="104">
        <f t="shared" si="670"/>
        <v>0</v>
      </c>
      <c r="AA2323" s="321">
        <v>0</v>
      </c>
      <c r="AB2323" s="104">
        <f t="shared" si="671"/>
        <v>0</v>
      </c>
      <c r="AC2323" s="103">
        <f t="shared" si="674"/>
        <v>0</v>
      </c>
      <c r="AD2323" s="104">
        <f t="shared" si="660"/>
        <v>0</v>
      </c>
    </row>
    <row r="2324" spans="1:30" x14ac:dyDescent="0.2">
      <c r="A2324" s="101">
        <v>41038</v>
      </c>
      <c r="B2324" s="251" t="s">
        <v>215</v>
      </c>
      <c r="C2324" s="321">
        <v>0</v>
      </c>
      <c r="D2324" s="104">
        <f t="shared" si="672"/>
        <v>0</v>
      </c>
      <c r="E2324" s="321">
        <v>0</v>
      </c>
      <c r="F2324" s="104">
        <f t="shared" si="673"/>
        <v>0</v>
      </c>
      <c r="G2324" s="321">
        <v>0</v>
      </c>
      <c r="H2324" s="104">
        <f t="shared" si="661"/>
        <v>0</v>
      </c>
      <c r="I2324" s="321">
        <v>0</v>
      </c>
      <c r="J2324" s="104">
        <f t="shared" si="662"/>
        <v>0</v>
      </c>
      <c r="K2324" s="321">
        <v>0</v>
      </c>
      <c r="L2324" s="104">
        <f t="shared" si="663"/>
        <v>0</v>
      </c>
      <c r="M2324" s="321">
        <v>0</v>
      </c>
      <c r="N2324" s="104">
        <f t="shared" si="664"/>
        <v>0</v>
      </c>
      <c r="O2324" s="321">
        <v>0</v>
      </c>
      <c r="P2324" s="104">
        <f t="shared" si="665"/>
        <v>0</v>
      </c>
      <c r="Q2324" s="321">
        <v>0</v>
      </c>
      <c r="R2324" s="104">
        <f t="shared" si="666"/>
        <v>0</v>
      </c>
      <c r="S2324" s="321">
        <v>0</v>
      </c>
      <c r="T2324" s="104">
        <f t="shared" si="667"/>
        <v>0</v>
      </c>
      <c r="U2324" s="321">
        <v>0</v>
      </c>
      <c r="V2324" s="104">
        <f t="shared" si="668"/>
        <v>0</v>
      </c>
      <c r="W2324" s="321">
        <v>0</v>
      </c>
      <c r="X2324" s="104">
        <f t="shared" si="669"/>
        <v>0</v>
      </c>
      <c r="Y2324" s="321">
        <v>0</v>
      </c>
      <c r="Z2324" s="104">
        <f t="shared" si="670"/>
        <v>0</v>
      </c>
      <c r="AA2324" s="321">
        <v>0</v>
      </c>
      <c r="AB2324" s="104">
        <f t="shared" si="671"/>
        <v>0</v>
      </c>
      <c r="AC2324" s="103">
        <f t="shared" si="674"/>
        <v>0</v>
      </c>
      <c r="AD2324" s="104">
        <f t="shared" si="660"/>
        <v>0</v>
      </c>
    </row>
    <row r="2325" spans="1:30" x14ac:dyDescent="0.2">
      <c r="A2325" s="101">
        <v>41039</v>
      </c>
      <c r="B2325" s="251" t="s">
        <v>216</v>
      </c>
      <c r="C2325" s="321">
        <v>0</v>
      </c>
      <c r="D2325" s="104">
        <f t="shared" si="672"/>
        <v>0</v>
      </c>
      <c r="E2325" s="321">
        <v>0</v>
      </c>
      <c r="F2325" s="104">
        <f t="shared" si="673"/>
        <v>0</v>
      </c>
      <c r="G2325" s="321">
        <v>0</v>
      </c>
      <c r="H2325" s="104">
        <f t="shared" si="661"/>
        <v>0</v>
      </c>
      <c r="I2325" s="321">
        <v>0</v>
      </c>
      <c r="J2325" s="104">
        <f t="shared" si="662"/>
        <v>0</v>
      </c>
      <c r="K2325" s="321">
        <v>0</v>
      </c>
      <c r="L2325" s="104">
        <f t="shared" si="663"/>
        <v>0</v>
      </c>
      <c r="M2325" s="321">
        <v>0</v>
      </c>
      <c r="N2325" s="104">
        <f t="shared" si="664"/>
        <v>0</v>
      </c>
      <c r="O2325" s="321">
        <v>0</v>
      </c>
      <c r="P2325" s="104">
        <f t="shared" si="665"/>
        <v>0</v>
      </c>
      <c r="Q2325" s="321">
        <v>0</v>
      </c>
      <c r="R2325" s="104">
        <f t="shared" si="666"/>
        <v>0</v>
      </c>
      <c r="S2325" s="321">
        <v>0</v>
      </c>
      <c r="T2325" s="104">
        <f t="shared" si="667"/>
        <v>0</v>
      </c>
      <c r="U2325" s="321">
        <v>0</v>
      </c>
      <c r="V2325" s="104">
        <f t="shared" si="668"/>
        <v>0</v>
      </c>
      <c r="W2325" s="321">
        <v>0</v>
      </c>
      <c r="X2325" s="104">
        <f t="shared" si="669"/>
        <v>0</v>
      </c>
      <c r="Y2325" s="321">
        <v>0</v>
      </c>
      <c r="Z2325" s="104">
        <f t="shared" si="670"/>
        <v>0</v>
      </c>
      <c r="AA2325" s="321">
        <v>0</v>
      </c>
      <c r="AB2325" s="104">
        <f t="shared" si="671"/>
        <v>0</v>
      </c>
      <c r="AC2325" s="103">
        <f t="shared" si="674"/>
        <v>0</v>
      </c>
      <c r="AD2325" s="104">
        <f t="shared" si="660"/>
        <v>0</v>
      </c>
    </row>
    <row r="2326" spans="1:30" x14ac:dyDescent="0.2">
      <c r="A2326" s="101">
        <v>41040</v>
      </c>
      <c r="B2326" s="251" t="s">
        <v>217</v>
      </c>
      <c r="C2326" s="321">
        <v>0</v>
      </c>
      <c r="D2326" s="104">
        <f t="shared" si="672"/>
        <v>0</v>
      </c>
      <c r="E2326" s="321">
        <v>0</v>
      </c>
      <c r="F2326" s="104">
        <f t="shared" si="673"/>
        <v>0</v>
      </c>
      <c r="G2326" s="321">
        <v>0</v>
      </c>
      <c r="H2326" s="104">
        <f t="shared" si="661"/>
        <v>0</v>
      </c>
      <c r="I2326" s="321">
        <v>0</v>
      </c>
      <c r="J2326" s="104">
        <f t="shared" si="662"/>
        <v>0</v>
      </c>
      <c r="K2326" s="321">
        <v>0</v>
      </c>
      <c r="L2326" s="104">
        <f t="shared" si="663"/>
        <v>0</v>
      </c>
      <c r="M2326" s="321">
        <v>0</v>
      </c>
      <c r="N2326" s="104">
        <f t="shared" si="664"/>
        <v>0</v>
      </c>
      <c r="O2326" s="321">
        <v>0</v>
      </c>
      <c r="P2326" s="104">
        <f t="shared" si="665"/>
        <v>0</v>
      </c>
      <c r="Q2326" s="321">
        <v>0</v>
      </c>
      <c r="R2326" s="104">
        <f t="shared" si="666"/>
        <v>0</v>
      </c>
      <c r="S2326" s="321">
        <v>0</v>
      </c>
      <c r="T2326" s="104">
        <f t="shared" si="667"/>
        <v>0</v>
      </c>
      <c r="U2326" s="321">
        <v>0</v>
      </c>
      <c r="V2326" s="104">
        <f t="shared" si="668"/>
        <v>0</v>
      </c>
      <c r="W2326" s="321">
        <v>0</v>
      </c>
      <c r="X2326" s="104">
        <f t="shared" si="669"/>
        <v>0</v>
      </c>
      <c r="Y2326" s="321">
        <v>0</v>
      </c>
      <c r="Z2326" s="104">
        <f t="shared" si="670"/>
        <v>0</v>
      </c>
      <c r="AA2326" s="321">
        <v>0</v>
      </c>
      <c r="AB2326" s="104">
        <f t="shared" si="671"/>
        <v>0</v>
      </c>
      <c r="AC2326" s="103">
        <f t="shared" si="674"/>
        <v>0</v>
      </c>
      <c r="AD2326" s="104">
        <f t="shared" si="660"/>
        <v>0</v>
      </c>
    </row>
    <row r="2327" spans="1:30" x14ac:dyDescent="0.2">
      <c r="A2327" s="101">
        <v>41041</v>
      </c>
      <c r="B2327" s="251" t="s">
        <v>218</v>
      </c>
      <c r="C2327" s="321">
        <v>0</v>
      </c>
      <c r="D2327" s="104">
        <f t="shared" si="672"/>
        <v>0</v>
      </c>
      <c r="E2327" s="321">
        <v>0</v>
      </c>
      <c r="F2327" s="104">
        <f t="shared" si="673"/>
        <v>0</v>
      </c>
      <c r="G2327" s="321">
        <v>0</v>
      </c>
      <c r="H2327" s="104">
        <f t="shared" si="661"/>
        <v>0</v>
      </c>
      <c r="I2327" s="321">
        <v>0</v>
      </c>
      <c r="J2327" s="104">
        <f t="shared" si="662"/>
        <v>0</v>
      </c>
      <c r="K2327" s="321">
        <v>0</v>
      </c>
      <c r="L2327" s="104">
        <f t="shared" si="663"/>
        <v>0</v>
      </c>
      <c r="M2327" s="321">
        <v>0</v>
      </c>
      <c r="N2327" s="104">
        <f t="shared" si="664"/>
        <v>0</v>
      </c>
      <c r="O2327" s="321">
        <v>0</v>
      </c>
      <c r="P2327" s="104">
        <f t="shared" si="665"/>
        <v>0</v>
      </c>
      <c r="Q2327" s="321">
        <v>0</v>
      </c>
      <c r="R2327" s="104">
        <f t="shared" si="666"/>
        <v>0</v>
      </c>
      <c r="S2327" s="321">
        <v>0</v>
      </c>
      <c r="T2327" s="104">
        <f t="shared" si="667"/>
        <v>0</v>
      </c>
      <c r="U2327" s="321">
        <v>0</v>
      </c>
      <c r="V2327" s="104">
        <f t="shared" si="668"/>
        <v>0</v>
      </c>
      <c r="W2327" s="321">
        <v>0</v>
      </c>
      <c r="X2327" s="104">
        <f t="shared" si="669"/>
        <v>0</v>
      </c>
      <c r="Y2327" s="321">
        <v>0</v>
      </c>
      <c r="Z2327" s="104">
        <f t="shared" si="670"/>
        <v>0</v>
      </c>
      <c r="AA2327" s="321">
        <v>0</v>
      </c>
      <c r="AB2327" s="104">
        <f t="shared" si="671"/>
        <v>0</v>
      </c>
      <c r="AC2327" s="103">
        <f t="shared" si="674"/>
        <v>0</v>
      </c>
      <c r="AD2327" s="104">
        <f t="shared" si="660"/>
        <v>0</v>
      </c>
    </row>
    <row r="2328" spans="1:30" x14ac:dyDescent="0.2">
      <c r="A2328" s="101">
        <v>41042</v>
      </c>
      <c r="B2328" s="251" t="s">
        <v>219</v>
      </c>
      <c r="C2328" s="321">
        <v>0</v>
      </c>
      <c r="D2328" s="104">
        <f t="shared" si="672"/>
        <v>0</v>
      </c>
      <c r="E2328" s="321">
        <v>0</v>
      </c>
      <c r="F2328" s="104">
        <f t="shared" si="673"/>
        <v>0</v>
      </c>
      <c r="G2328" s="321">
        <v>0</v>
      </c>
      <c r="H2328" s="104">
        <f t="shared" si="661"/>
        <v>0</v>
      </c>
      <c r="I2328" s="321">
        <v>0</v>
      </c>
      <c r="J2328" s="104">
        <f t="shared" si="662"/>
        <v>0</v>
      </c>
      <c r="K2328" s="321">
        <v>0</v>
      </c>
      <c r="L2328" s="104">
        <f t="shared" si="663"/>
        <v>0</v>
      </c>
      <c r="M2328" s="321">
        <v>0</v>
      </c>
      <c r="N2328" s="104">
        <f t="shared" si="664"/>
        <v>0</v>
      </c>
      <c r="O2328" s="321">
        <v>0</v>
      </c>
      <c r="P2328" s="104">
        <f t="shared" si="665"/>
        <v>0</v>
      </c>
      <c r="Q2328" s="321">
        <v>0</v>
      </c>
      <c r="R2328" s="104">
        <f t="shared" si="666"/>
        <v>0</v>
      </c>
      <c r="S2328" s="321">
        <v>0</v>
      </c>
      <c r="T2328" s="104">
        <f t="shared" si="667"/>
        <v>0</v>
      </c>
      <c r="U2328" s="321">
        <v>0</v>
      </c>
      <c r="V2328" s="104">
        <f t="shared" si="668"/>
        <v>0</v>
      </c>
      <c r="W2328" s="321">
        <v>0</v>
      </c>
      <c r="X2328" s="104">
        <f t="shared" si="669"/>
        <v>0</v>
      </c>
      <c r="Y2328" s="321">
        <v>0</v>
      </c>
      <c r="Z2328" s="104">
        <f t="shared" si="670"/>
        <v>0</v>
      </c>
      <c r="AA2328" s="321">
        <v>0</v>
      </c>
      <c r="AB2328" s="104">
        <f t="shared" si="671"/>
        <v>0</v>
      </c>
      <c r="AC2328" s="103">
        <f t="shared" si="674"/>
        <v>0</v>
      </c>
      <c r="AD2328" s="104">
        <f t="shared" si="660"/>
        <v>0</v>
      </c>
    </row>
    <row r="2329" spans="1:30" x14ac:dyDescent="0.2">
      <c r="A2329" s="101">
        <v>41043</v>
      </c>
      <c r="B2329" s="251" t="s">
        <v>220</v>
      </c>
      <c r="C2329" s="321">
        <v>0</v>
      </c>
      <c r="D2329" s="104">
        <f t="shared" si="672"/>
        <v>0</v>
      </c>
      <c r="E2329" s="321">
        <v>0</v>
      </c>
      <c r="F2329" s="104">
        <f t="shared" si="673"/>
        <v>0</v>
      </c>
      <c r="G2329" s="321">
        <v>0</v>
      </c>
      <c r="H2329" s="104">
        <f t="shared" si="661"/>
        <v>0</v>
      </c>
      <c r="I2329" s="321">
        <v>0</v>
      </c>
      <c r="J2329" s="104">
        <f t="shared" si="662"/>
        <v>0</v>
      </c>
      <c r="K2329" s="321">
        <v>0</v>
      </c>
      <c r="L2329" s="104">
        <f t="shared" si="663"/>
        <v>0</v>
      </c>
      <c r="M2329" s="321">
        <v>0</v>
      </c>
      <c r="N2329" s="104">
        <f t="shared" si="664"/>
        <v>0</v>
      </c>
      <c r="O2329" s="321">
        <v>0</v>
      </c>
      <c r="P2329" s="104">
        <f t="shared" si="665"/>
        <v>0</v>
      </c>
      <c r="Q2329" s="321">
        <v>0</v>
      </c>
      <c r="R2329" s="104">
        <f t="shared" si="666"/>
        <v>0</v>
      </c>
      <c r="S2329" s="321">
        <v>0</v>
      </c>
      <c r="T2329" s="104">
        <f t="shared" si="667"/>
        <v>0</v>
      </c>
      <c r="U2329" s="321">
        <v>0</v>
      </c>
      <c r="V2329" s="104">
        <f t="shared" si="668"/>
        <v>0</v>
      </c>
      <c r="W2329" s="321">
        <v>0</v>
      </c>
      <c r="X2329" s="104">
        <f t="shared" si="669"/>
        <v>0</v>
      </c>
      <c r="Y2329" s="321">
        <v>0</v>
      </c>
      <c r="Z2329" s="104">
        <f t="shared" si="670"/>
        <v>0</v>
      </c>
      <c r="AA2329" s="321">
        <v>0</v>
      </c>
      <c r="AB2329" s="104">
        <f t="shared" si="671"/>
        <v>0</v>
      </c>
      <c r="AC2329" s="103">
        <f t="shared" si="674"/>
        <v>0</v>
      </c>
      <c r="AD2329" s="104">
        <f t="shared" si="660"/>
        <v>0</v>
      </c>
    </row>
    <row r="2330" spans="1:30" x14ac:dyDescent="0.2">
      <c r="A2330" s="101">
        <v>41044</v>
      </c>
      <c r="B2330" s="251" t="s">
        <v>221</v>
      </c>
      <c r="C2330" s="321">
        <v>0</v>
      </c>
      <c r="D2330" s="104">
        <f t="shared" si="672"/>
        <v>0</v>
      </c>
      <c r="E2330" s="321">
        <v>0</v>
      </c>
      <c r="F2330" s="104">
        <f t="shared" si="673"/>
        <v>0</v>
      </c>
      <c r="G2330" s="321">
        <v>0</v>
      </c>
      <c r="H2330" s="104">
        <f t="shared" si="661"/>
        <v>0</v>
      </c>
      <c r="I2330" s="321">
        <v>0</v>
      </c>
      <c r="J2330" s="104">
        <f t="shared" si="662"/>
        <v>0</v>
      </c>
      <c r="K2330" s="321">
        <v>0</v>
      </c>
      <c r="L2330" s="104">
        <f t="shared" si="663"/>
        <v>0</v>
      </c>
      <c r="M2330" s="321">
        <v>0</v>
      </c>
      <c r="N2330" s="104">
        <f t="shared" si="664"/>
        <v>0</v>
      </c>
      <c r="O2330" s="321">
        <v>0</v>
      </c>
      <c r="P2330" s="104">
        <f t="shared" si="665"/>
        <v>0</v>
      </c>
      <c r="Q2330" s="321">
        <v>0</v>
      </c>
      <c r="R2330" s="104">
        <f t="shared" si="666"/>
        <v>0</v>
      </c>
      <c r="S2330" s="321">
        <v>0</v>
      </c>
      <c r="T2330" s="104">
        <f t="shared" si="667"/>
        <v>0</v>
      </c>
      <c r="U2330" s="321">
        <v>0</v>
      </c>
      <c r="V2330" s="104">
        <f t="shared" si="668"/>
        <v>0</v>
      </c>
      <c r="W2330" s="321">
        <v>0</v>
      </c>
      <c r="X2330" s="104">
        <f t="shared" si="669"/>
        <v>0</v>
      </c>
      <c r="Y2330" s="321">
        <v>0</v>
      </c>
      <c r="Z2330" s="104">
        <f t="shared" si="670"/>
        <v>0</v>
      </c>
      <c r="AA2330" s="321">
        <v>0</v>
      </c>
      <c r="AB2330" s="104">
        <f t="shared" si="671"/>
        <v>0</v>
      </c>
      <c r="AC2330" s="103">
        <f t="shared" si="674"/>
        <v>0</v>
      </c>
      <c r="AD2330" s="104">
        <f t="shared" si="660"/>
        <v>0</v>
      </c>
    </row>
    <row r="2331" spans="1:30" x14ac:dyDescent="0.2">
      <c r="A2331" s="101">
        <v>41045</v>
      </c>
      <c r="B2331" s="251" t="s">
        <v>222</v>
      </c>
      <c r="C2331" s="321">
        <v>0</v>
      </c>
      <c r="D2331" s="104">
        <f t="shared" si="672"/>
        <v>0</v>
      </c>
      <c r="E2331" s="321">
        <v>0</v>
      </c>
      <c r="F2331" s="104">
        <f t="shared" si="673"/>
        <v>0</v>
      </c>
      <c r="G2331" s="321">
        <v>0</v>
      </c>
      <c r="H2331" s="104">
        <f t="shared" si="661"/>
        <v>0</v>
      </c>
      <c r="I2331" s="321">
        <v>0</v>
      </c>
      <c r="J2331" s="104">
        <f t="shared" si="662"/>
        <v>0</v>
      </c>
      <c r="K2331" s="321">
        <v>0</v>
      </c>
      <c r="L2331" s="104">
        <f t="shared" si="663"/>
        <v>0</v>
      </c>
      <c r="M2331" s="321">
        <v>0</v>
      </c>
      <c r="N2331" s="104">
        <f t="shared" si="664"/>
        <v>0</v>
      </c>
      <c r="O2331" s="321">
        <v>0</v>
      </c>
      <c r="P2331" s="104">
        <f t="shared" si="665"/>
        <v>0</v>
      </c>
      <c r="Q2331" s="321">
        <v>0</v>
      </c>
      <c r="R2331" s="104">
        <f t="shared" si="666"/>
        <v>0</v>
      </c>
      <c r="S2331" s="321">
        <v>0</v>
      </c>
      <c r="T2331" s="104">
        <f t="shared" si="667"/>
        <v>0</v>
      </c>
      <c r="U2331" s="321">
        <v>0</v>
      </c>
      <c r="V2331" s="104">
        <f t="shared" si="668"/>
        <v>0</v>
      </c>
      <c r="W2331" s="321">
        <v>0</v>
      </c>
      <c r="X2331" s="104">
        <f t="shared" si="669"/>
        <v>0</v>
      </c>
      <c r="Y2331" s="321">
        <v>0</v>
      </c>
      <c r="Z2331" s="104">
        <f t="shared" si="670"/>
        <v>0</v>
      </c>
      <c r="AA2331" s="321">
        <v>0</v>
      </c>
      <c r="AB2331" s="104">
        <f t="shared" si="671"/>
        <v>0</v>
      </c>
      <c r="AC2331" s="103">
        <f t="shared" si="674"/>
        <v>0</v>
      </c>
      <c r="AD2331" s="104">
        <f t="shared" si="660"/>
        <v>0</v>
      </c>
    </row>
    <row r="2332" spans="1:30" x14ac:dyDescent="0.2">
      <c r="A2332" s="101">
        <v>41046</v>
      </c>
      <c r="B2332" s="251" t="s">
        <v>223</v>
      </c>
      <c r="C2332" s="321">
        <v>0</v>
      </c>
      <c r="D2332" s="104">
        <f t="shared" si="672"/>
        <v>0</v>
      </c>
      <c r="E2332" s="321">
        <v>0</v>
      </c>
      <c r="F2332" s="104">
        <f t="shared" si="673"/>
        <v>0</v>
      </c>
      <c r="G2332" s="321">
        <v>0</v>
      </c>
      <c r="H2332" s="104">
        <f t="shared" si="661"/>
        <v>0</v>
      </c>
      <c r="I2332" s="321">
        <v>0</v>
      </c>
      <c r="J2332" s="104">
        <f t="shared" si="662"/>
        <v>0</v>
      </c>
      <c r="K2332" s="321">
        <v>0</v>
      </c>
      <c r="L2332" s="104">
        <f t="shared" si="663"/>
        <v>0</v>
      </c>
      <c r="M2332" s="321">
        <v>0</v>
      </c>
      <c r="N2332" s="104">
        <f t="shared" si="664"/>
        <v>0</v>
      </c>
      <c r="O2332" s="321">
        <v>0</v>
      </c>
      <c r="P2332" s="104">
        <f t="shared" si="665"/>
        <v>0</v>
      </c>
      <c r="Q2332" s="321">
        <v>0</v>
      </c>
      <c r="R2332" s="104">
        <f t="shared" si="666"/>
        <v>0</v>
      </c>
      <c r="S2332" s="321">
        <v>0</v>
      </c>
      <c r="T2332" s="104">
        <f t="shared" si="667"/>
        <v>0</v>
      </c>
      <c r="U2332" s="321">
        <v>0</v>
      </c>
      <c r="V2332" s="104">
        <f t="shared" si="668"/>
        <v>0</v>
      </c>
      <c r="W2332" s="321">
        <v>0</v>
      </c>
      <c r="X2332" s="104">
        <f t="shared" si="669"/>
        <v>0</v>
      </c>
      <c r="Y2332" s="321">
        <v>0</v>
      </c>
      <c r="Z2332" s="104">
        <f t="shared" si="670"/>
        <v>0</v>
      </c>
      <c r="AA2332" s="321">
        <v>0</v>
      </c>
      <c r="AB2332" s="104">
        <f t="shared" si="671"/>
        <v>0</v>
      </c>
      <c r="AC2332" s="103">
        <f t="shared" si="674"/>
        <v>0</v>
      </c>
      <c r="AD2332" s="104">
        <f t="shared" si="660"/>
        <v>0</v>
      </c>
    </row>
    <row r="2333" spans="1:30" x14ac:dyDescent="0.2">
      <c r="A2333" s="101">
        <v>41047</v>
      </c>
      <c r="B2333" s="251" t="s">
        <v>224</v>
      </c>
      <c r="C2333" s="321">
        <v>0</v>
      </c>
      <c r="D2333" s="104">
        <f t="shared" si="672"/>
        <v>0</v>
      </c>
      <c r="E2333" s="321">
        <v>0</v>
      </c>
      <c r="F2333" s="104">
        <f t="shared" si="673"/>
        <v>0</v>
      </c>
      <c r="G2333" s="321">
        <v>0</v>
      </c>
      <c r="H2333" s="104">
        <f t="shared" si="661"/>
        <v>0</v>
      </c>
      <c r="I2333" s="321">
        <v>0</v>
      </c>
      <c r="J2333" s="104">
        <f t="shared" si="662"/>
        <v>0</v>
      </c>
      <c r="K2333" s="321">
        <v>0</v>
      </c>
      <c r="L2333" s="104">
        <f t="shared" si="663"/>
        <v>0</v>
      </c>
      <c r="M2333" s="321">
        <v>0</v>
      </c>
      <c r="N2333" s="104">
        <f t="shared" si="664"/>
        <v>0</v>
      </c>
      <c r="O2333" s="321">
        <v>0</v>
      </c>
      <c r="P2333" s="104">
        <f t="shared" si="665"/>
        <v>0</v>
      </c>
      <c r="Q2333" s="321">
        <v>0</v>
      </c>
      <c r="R2333" s="104">
        <f t="shared" si="666"/>
        <v>0</v>
      </c>
      <c r="S2333" s="321">
        <v>0</v>
      </c>
      <c r="T2333" s="104">
        <f t="shared" si="667"/>
        <v>0</v>
      </c>
      <c r="U2333" s="321">
        <v>0</v>
      </c>
      <c r="V2333" s="104">
        <f t="shared" si="668"/>
        <v>0</v>
      </c>
      <c r="W2333" s="321">
        <v>0</v>
      </c>
      <c r="X2333" s="104">
        <f t="shared" si="669"/>
        <v>0</v>
      </c>
      <c r="Y2333" s="321">
        <v>0</v>
      </c>
      <c r="Z2333" s="104">
        <f t="shared" si="670"/>
        <v>0</v>
      </c>
      <c r="AA2333" s="321">
        <v>0</v>
      </c>
      <c r="AB2333" s="104">
        <f t="shared" si="671"/>
        <v>0</v>
      </c>
      <c r="AC2333" s="103">
        <f t="shared" si="674"/>
        <v>0</v>
      </c>
      <c r="AD2333" s="104">
        <f t="shared" si="660"/>
        <v>0</v>
      </c>
    </row>
    <row r="2334" spans="1:30" x14ac:dyDescent="0.2">
      <c r="A2334" s="101">
        <v>41048</v>
      </c>
      <c r="B2334" s="251" t="s">
        <v>225</v>
      </c>
      <c r="C2334" s="321">
        <v>0</v>
      </c>
      <c r="D2334" s="104">
        <f t="shared" si="672"/>
        <v>0</v>
      </c>
      <c r="E2334" s="321">
        <v>0</v>
      </c>
      <c r="F2334" s="104">
        <f t="shared" si="673"/>
        <v>0</v>
      </c>
      <c r="G2334" s="321">
        <v>0</v>
      </c>
      <c r="H2334" s="104">
        <f t="shared" si="661"/>
        <v>0</v>
      </c>
      <c r="I2334" s="321">
        <v>0</v>
      </c>
      <c r="J2334" s="104">
        <f t="shared" si="662"/>
        <v>0</v>
      </c>
      <c r="K2334" s="321">
        <v>0</v>
      </c>
      <c r="L2334" s="104">
        <f t="shared" si="663"/>
        <v>0</v>
      </c>
      <c r="M2334" s="321">
        <v>0</v>
      </c>
      <c r="N2334" s="104">
        <f t="shared" si="664"/>
        <v>0</v>
      </c>
      <c r="O2334" s="321">
        <v>0</v>
      </c>
      <c r="P2334" s="104">
        <f t="shared" si="665"/>
        <v>0</v>
      </c>
      <c r="Q2334" s="321">
        <v>0</v>
      </c>
      <c r="R2334" s="104">
        <f t="shared" si="666"/>
        <v>0</v>
      </c>
      <c r="S2334" s="321">
        <v>0</v>
      </c>
      <c r="T2334" s="104">
        <f t="shared" si="667"/>
        <v>0</v>
      </c>
      <c r="U2334" s="321">
        <v>0</v>
      </c>
      <c r="V2334" s="104">
        <f t="shared" si="668"/>
        <v>0</v>
      </c>
      <c r="W2334" s="321">
        <v>0</v>
      </c>
      <c r="X2334" s="104">
        <f t="shared" si="669"/>
        <v>0</v>
      </c>
      <c r="Y2334" s="321">
        <v>0</v>
      </c>
      <c r="Z2334" s="104">
        <f t="shared" si="670"/>
        <v>0</v>
      </c>
      <c r="AA2334" s="321">
        <v>0</v>
      </c>
      <c r="AB2334" s="104">
        <f t="shared" si="671"/>
        <v>0</v>
      </c>
      <c r="AC2334" s="103">
        <f t="shared" si="674"/>
        <v>0</v>
      </c>
      <c r="AD2334" s="104">
        <f t="shared" si="660"/>
        <v>0</v>
      </c>
    </row>
    <row r="2335" spans="1:30" x14ac:dyDescent="0.2">
      <c r="A2335" s="101">
        <v>41049</v>
      </c>
      <c r="B2335" s="251" t="s">
        <v>226</v>
      </c>
      <c r="C2335" s="321">
        <v>0</v>
      </c>
      <c r="D2335" s="104">
        <f t="shared" si="672"/>
        <v>0</v>
      </c>
      <c r="E2335" s="321">
        <v>0</v>
      </c>
      <c r="F2335" s="104">
        <f t="shared" si="673"/>
        <v>0</v>
      </c>
      <c r="G2335" s="321">
        <v>0</v>
      </c>
      <c r="H2335" s="104">
        <f t="shared" si="661"/>
        <v>0</v>
      </c>
      <c r="I2335" s="321">
        <v>0</v>
      </c>
      <c r="J2335" s="104">
        <f t="shared" si="662"/>
        <v>0</v>
      </c>
      <c r="K2335" s="321">
        <v>0</v>
      </c>
      <c r="L2335" s="104">
        <f t="shared" si="663"/>
        <v>0</v>
      </c>
      <c r="M2335" s="321">
        <v>0</v>
      </c>
      <c r="N2335" s="104">
        <f t="shared" si="664"/>
        <v>0</v>
      </c>
      <c r="O2335" s="321">
        <v>0</v>
      </c>
      <c r="P2335" s="104">
        <f t="shared" si="665"/>
        <v>0</v>
      </c>
      <c r="Q2335" s="321">
        <v>0</v>
      </c>
      <c r="R2335" s="104">
        <f t="shared" si="666"/>
        <v>0</v>
      </c>
      <c r="S2335" s="321">
        <v>0</v>
      </c>
      <c r="T2335" s="104">
        <f t="shared" si="667"/>
        <v>0</v>
      </c>
      <c r="U2335" s="321">
        <v>0</v>
      </c>
      <c r="V2335" s="104">
        <f t="shared" si="668"/>
        <v>0</v>
      </c>
      <c r="W2335" s="321">
        <v>0</v>
      </c>
      <c r="X2335" s="104">
        <f t="shared" si="669"/>
        <v>0</v>
      </c>
      <c r="Y2335" s="321">
        <v>0</v>
      </c>
      <c r="Z2335" s="104">
        <f t="shared" si="670"/>
        <v>0</v>
      </c>
      <c r="AA2335" s="321">
        <v>0</v>
      </c>
      <c r="AB2335" s="104">
        <f t="shared" si="671"/>
        <v>0</v>
      </c>
      <c r="AC2335" s="103">
        <f t="shared" si="674"/>
        <v>0</v>
      </c>
      <c r="AD2335" s="104">
        <f t="shared" si="660"/>
        <v>0</v>
      </c>
    </row>
    <row r="2336" spans="1:30" x14ac:dyDescent="0.2">
      <c r="A2336" s="101">
        <v>41050</v>
      </c>
      <c r="B2336" s="251" t="s">
        <v>227</v>
      </c>
      <c r="C2336" s="321">
        <v>0</v>
      </c>
      <c r="D2336" s="104">
        <f t="shared" si="672"/>
        <v>0</v>
      </c>
      <c r="E2336" s="321">
        <v>0</v>
      </c>
      <c r="F2336" s="104">
        <f t="shared" si="673"/>
        <v>0</v>
      </c>
      <c r="G2336" s="321">
        <v>0</v>
      </c>
      <c r="H2336" s="104">
        <f t="shared" si="661"/>
        <v>0</v>
      </c>
      <c r="I2336" s="321">
        <v>0</v>
      </c>
      <c r="J2336" s="104">
        <f t="shared" si="662"/>
        <v>0</v>
      </c>
      <c r="K2336" s="321">
        <v>0</v>
      </c>
      <c r="L2336" s="104">
        <f t="shared" si="663"/>
        <v>0</v>
      </c>
      <c r="M2336" s="321">
        <v>0</v>
      </c>
      <c r="N2336" s="104">
        <f t="shared" si="664"/>
        <v>0</v>
      </c>
      <c r="O2336" s="321">
        <v>0</v>
      </c>
      <c r="P2336" s="104">
        <f t="shared" si="665"/>
        <v>0</v>
      </c>
      <c r="Q2336" s="321">
        <v>0</v>
      </c>
      <c r="R2336" s="104">
        <f t="shared" si="666"/>
        <v>0</v>
      </c>
      <c r="S2336" s="321">
        <v>0</v>
      </c>
      <c r="T2336" s="104">
        <f t="shared" si="667"/>
        <v>0</v>
      </c>
      <c r="U2336" s="321">
        <v>0</v>
      </c>
      <c r="V2336" s="104">
        <f t="shared" si="668"/>
        <v>0</v>
      </c>
      <c r="W2336" s="321">
        <v>0</v>
      </c>
      <c r="X2336" s="104">
        <f t="shared" si="669"/>
        <v>0</v>
      </c>
      <c r="Y2336" s="321">
        <v>0</v>
      </c>
      <c r="Z2336" s="104">
        <f t="shared" si="670"/>
        <v>0</v>
      </c>
      <c r="AA2336" s="321">
        <v>0</v>
      </c>
      <c r="AB2336" s="104">
        <f t="shared" si="671"/>
        <v>0</v>
      </c>
      <c r="AC2336" s="103">
        <f t="shared" si="674"/>
        <v>0</v>
      </c>
      <c r="AD2336" s="104">
        <f t="shared" si="660"/>
        <v>0</v>
      </c>
    </row>
    <row r="2337" spans="1:30" x14ac:dyDescent="0.2">
      <c r="A2337" s="101">
        <v>41051</v>
      </c>
      <c r="B2337" s="251" t="s">
        <v>228</v>
      </c>
      <c r="C2337" s="321">
        <v>0</v>
      </c>
      <c r="D2337" s="104">
        <f t="shared" si="672"/>
        <v>0</v>
      </c>
      <c r="E2337" s="321">
        <v>0</v>
      </c>
      <c r="F2337" s="104">
        <f t="shared" si="673"/>
        <v>0</v>
      </c>
      <c r="G2337" s="321">
        <v>0</v>
      </c>
      <c r="H2337" s="104">
        <f t="shared" si="661"/>
        <v>0</v>
      </c>
      <c r="I2337" s="321">
        <v>0</v>
      </c>
      <c r="J2337" s="104">
        <f t="shared" si="662"/>
        <v>0</v>
      </c>
      <c r="K2337" s="321">
        <v>0</v>
      </c>
      <c r="L2337" s="104">
        <f t="shared" si="663"/>
        <v>0</v>
      </c>
      <c r="M2337" s="321">
        <v>0</v>
      </c>
      <c r="N2337" s="104">
        <f t="shared" si="664"/>
        <v>0</v>
      </c>
      <c r="O2337" s="321">
        <v>0</v>
      </c>
      <c r="P2337" s="104">
        <f t="shared" si="665"/>
        <v>0</v>
      </c>
      <c r="Q2337" s="321">
        <v>0</v>
      </c>
      <c r="R2337" s="104">
        <f t="shared" si="666"/>
        <v>0</v>
      </c>
      <c r="S2337" s="321">
        <v>0</v>
      </c>
      <c r="T2337" s="104">
        <f t="shared" si="667"/>
        <v>0</v>
      </c>
      <c r="U2337" s="321">
        <v>0</v>
      </c>
      <c r="V2337" s="104">
        <f t="shared" si="668"/>
        <v>0</v>
      </c>
      <c r="W2337" s="321">
        <v>0</v>
      </c>
      <c r="X2337" s="104">
        <f t="shared" si="669"/>
        <v>0</v>
      </c>
      <c r="Y2337" s="321">
        <v>0</v>
      </c>
      <c r="Z2337" s="104">
        <f t="shared" si="670"/>
        <v>0</v>
      </c>
      <c r="AA2337" s="321">
        <v>0</v>
      </c>
      <c r="AB2337" s="104">
        <f t="shared" si="671"/>
        <v>0</v>
      </c>
      <c r="AC2337" s="103">
        <f t="shared" si="674"/>
        <v>0</v>
      </c>
      <c r="AD2337" s="104">
        <f t="shared" si="660"/>
        <v>0</v>
      </c>
    </row>
    <row r="2338" spans="1:30" x14ac:dyDescent="0.2">
      <c r="A2338" s="101">
        <v>41052</v>
      </c>
      <c r="B2338" s="251" t="s">
        <v>229</v>
      </c>
      <c r="C2338" s="321">
        <v>0</v>
      </c>
      <c r="D2338" s="104">
        <f t="shared" si="672"/>
        <v>0</v>
      </c>
      <c r="E2338" s="321">
        <v>0</v>
      </c>
      <c r="F2338" s="104">
        <f t="shared" si="673"/>
        <v>0</v>
      </c>
      <c r="G2338" s="321">
        <v>0</v>
      </c>
      <c r="H2338" s="104">
        <f t="shared" si="661"/>
        <v>0</v>
      </c>
      <c r="I2338" s="321">
        <v>0</v>
      </c>
      <c r="J2338" s="104">
        <f t="shared" si="662"/>
        <v>0</v>
      </c>
      <c r="K2338" s="321">
        <v>0</v>
      </c>
      <c r="L2338" s="104">
        <f t="shared" si="663"/>
        <v>0</v>
      </c>
      <c r="M2338" s="321">
        <v>0</v>
      </c>
      <c r="N2338" s="104">
        <f t="shared" si="664"/>
        <v>0</v>
      </c>
      <c r="O2338" s="321">
        <v>0</v>
      </c>
      <c r="P2338" s="104">
        <f t="shared" si="665"/>
        <v>0</v>
      </c>
      <c r="Q2338" s="321">
        <v>0</v>
      </c>
      <c r="R2338" s="104">
        <f t="shared" si="666"/>
        <v>0</v>
      </c>
      <c r="S2338" s="321">
        <v>0</v>
      </c>
      <c r="T2338" s="104">
        <f t="shared" si="667"/>
        <v>0</v>
      </c>
      <c r="U2338" s="321">
        <v>0</v>
      </c>
      <c r="V2338" s="104">
        <f t="shared" si="668"/>
        <v>0</v>
      </c>
      <c r="W2338" s="321">
        <v>0</v>
      </c>
      <c r="X2338" s="104">
        <f t="shared" si="669"/>
        <v>0</v>
      </c>
      <c r="Y2338" s="321">
        <v>0</v>
      </c>
      <c r="Z2338" s="104">
        <f t="shared" si="670"/>
        <v>0</v>
      </c>
      <c r="AA2338" s="321">
        <v>0</v>
      </c>
      <c r="AB2338" s="104">
        <f t="shared" si="671"/>
        <v>0</v>
      </c>
      <c r="AC2338" s="103">
        <f t="shared" si="674"/>
        <v>0</v>
      </c>
      <c r="AD2338" s="104">
        <f t="shared" si="660"/>
        <v>0</v>
      </c>
    </row>
    <row r="2339" spans="1:30" x14ac:dyDescent="0.2">
      <c r="A2339" s="101">
        <v>41053</v>
      </c>
      <c r="B2339" s="251" t="s">
        <v>230</v>
      </c>
      <c r="C2339" s="321">
        <v>0</v>
      </c>
      <c r="D2339" s="104">
        <f t="shared" si="672"/>
        <v>0</v>
      </c>
      <c r="E2339" s="321">
        <v>0</v>
      </c>
      <c r="F2339" s="104">
        <f t="shared" si="673"/>
        <v>0</v>
      </c>
      <c r="G2339" s="321">
        <v>0</v>
      </c>
      <c r="H2339" s="104">
        <f t="shared" si="661"/>
        <v>0</v>
      </c>
      <c r="I2339" s="321">
        <v>0</v>
      </c>
      <c r="J2339" s="104">
        <f t="shared" si="662"/>
        <v>0</v>
      </c>
      <c r="K2339" s="321">
        <v>0</v>
      </c>
      <c r="L2339" s="104">
        <f t="shared" si="663"/>
        <v>0</v>
      </c>
      <c r="M2339" s="321">
        <v>0</v>
      </c>
      <c r="N2339" s="104">
        <f t="shared" si="664"/>
        <v>0</v>
      </c>
      <c r="O2339" s="321">
        <v>0</v>
      </c>
      <c r="P2339" s="104">
        <f t="shared" si="665"/>
        <v>0</v>
      </c>
      <c r="Q2339" s="321">
        <v>0</v>
      </c>
      <c r="R2339" s="104">
        <f t="shared" si="666"/>
        <v>0</v>
      </c>
      <c r="S2339" s="321">
        <v>0</v>
      </c>
      <c r="T2339" s="104">
        <f t="shared" si="667"/>
        <v>0</v>
      </c>
      <c r="U2339" s="321">
        <v>0</v>
      </c>
      <c r="V2339" s="104">
        <f t="shared" si="668"/>
        <v>0</v>
      </c>
      <c r="W2339" s="321">
        <v>0</v>
      </c>
      <c r="X2339" s="104">
        <f t="shared" si="669"/>
        <v>0</v>
      </c>
      <c r="Y2339" s="321">
        <v>0</v>
      </c>
      <c r="Z2339" s="104">
        <f t="shared" si="670"/>
        <v>0</v>
      </c>
      <c r="AA2339" s="321">
        <v>0</v>
      </c>
      <c r="AB2339" s="104">
        <f t="shared" si="671"/>
        <v>0</v>
      </c>
      <c r="AC2339" s="103">
        <f t="shared" si="674"/>
        <v>0</v>
      </c>
      <c r="AD2339" s="104">
        <f t="shared" si="660"/>
        <v>0</v>
      </c>
    </row>
    <row r="2340" spans="1:30" x14ac:dyDescent="0.2">
      <c r="A2340" s="101">
        <v>41054</v>
      </c>
      <c r="B2340" s="251" t="s">
        <v>231</v>
      </c>
      <c r="C2340" s="321">
        <v>0</v>
      </c>
      <c r="D2340" s="104">
        <f t="shared" si="672"/>
        <v>0</v>
      </c>
      <c r="E2340" s="321">
        <v>0</v>
      </c>
      <c r="F2340" s="104">
        <f t="shared" si="673"/>
        <v>0</v>
      </c>
      <c r="G2340" s="321">
        <v>0</v>
      </c>
      <c r="H2340" s="104">
        <f t="shared" si="661"/>
        <v>0</v>
      </c>
      <c r="I2340" s="321">
        <v>0</v>
      </c>
      <c r="J2340" s="104">
        <f t="shared" si="662"/>
        <v>0</v>
      </c>
      <c r="K2340" s="321">
        <v>0</v>
      </c>
      <c r="L2340" s="104">
        <f t="shared" si="663"/>
        <v>0</v>
      </c>
      <c r="M2340" s="321">
        <v>0</v>
      </c>
      <c r="N2340" s="104">
        <f t="shared" si="664"/>
        <v>0</v>
      </c>
      <c r="O2340" s="321">
        <v>0</v>
      </c>
      <c r="P2340" s="104">
        <f t="shared" si="665"/>
        <v>0</v>
      </c>
      <c r="Q2340" s="321">
        <v>0</v>
      </c>
      <c r="R2340" s="104">
        <f t="shared" si="666"/>
        <v>0</v>
      </c>
      <c r="S2340" s="321">
        <v>0</v>
      </c>
      <c r="T2340" s="104">
        <f t="shared" si="667"/>
        <v>0</v>
      </c>
      <c r="U2340" s="321">
        <v>0</v>
      </c>
      <c r="V2340" s="104">
        <f t="shared" si="668"/>
        <v>0</v>
      </c>
      <c r="W2340" s="321">
        <v>0</v>
      </c>
      <c r="X2340" s="104">
        <f t="shared" si="669"/>
        <v>0</v>
      </c>
      <c r="Y2340" s="321">
        <v>0</v>
      </c>
      <c r="Z2340" s="104">
        <f t="shared" si="670"/>
        <v>0</v>
      </c>
      <c r="AA2340" s="321">
        <v>0</v>
      </c>
      <c r="AB2340" s="104">
        <f t="shared" si="671"/>
        <v>0</v>
      </c>
      <c r="AC2340" s="103">
        <f t="shared" si="674"/>
        <v>0</v>
      </c>
      <c r="AD2340" s="104">
        <f t="shared" si="660"/>
        <v>0</v>
      </c>
    </row>
    <row r="2341" spans="1:30" x14ac:dyDescent="0.2">
      <c r="A2341" s="101">
        <v>41055</v>
      </c>
      <c r="B2341" s="251" t="s">
        <v>232</v>
      </c>
      <c r="C2341" s="321">
        <v>0</v>
      </c>
      <c r="D2341" s="104">
        <f t="shared" si="672"/>
        <v>0</v>
      </c>
      <c r="E2341" s="321">
        <v>0</v>
      </c>
      <c r="F2341" s="104">
        <f t="shared" si="673"/>
        <v>0</v>
      </c>
      <c r="G2341" s="321">
        <v>0</v>
      </c>
      <c r="H2341" s="104">
        <f t="shared" si="661"/>
        <v>0</v>
      </c>
      <c r="I2341" s="321">
        <v>0</v>
      </c>
      <c r="J2341" s="104">
        <f t="shared" si="662"/>
        <v>0</v>
      </c>
      <c r="K2341" s="321">
        <v>0</v>
      </c>
      <c r="L2341" s="104">
        <f t="shared" si="663"/>
        <v>0</v>
      </c>
      <c r="M2341" s="321">
        <v>0</v>
      </c>
      <c r="N2341" s="104">
        <f t="shared" si="664"/>
        <v>0</v>
      </c>
      <c r="O2341" s="321">
        <v>0</v>
      </c>
      <c r="P2341" s="104">
        <f t="shared" si="665"/>
        <v>0</v>
      </c>
      <c r="Q2341" s="321">
        <v>0</v>
      </c>
      <c r="R2341" s="104">
        <f t="shared" si="666"/>
        <v>0</v>
      </c>
      <c r="S2341" s="321">
        <v>0</v>
      </c>
      <c r="T2341" s="104">
        <f t="shared" si="667"/>
        <v>0</v>
      </c>
      <c r="U2341" s="321">
        <v>0</v>
      </c>
      <c r="V2341" s="104">
        <f t="shared" si="668"/>
        <v>0</v>
      </c>
      <c r="W2341" s="321">
        <v>0</v>
      </c>
      <c r="X2341" s="104">
        <f t="shared" si="669"/>
        <v>0</v>
      </c>
      <c r="Y2341" s="321">
        <v>0</v>
      </c>
      <c r="Z2341" s="104">
        <f t="shared" si="670"/>
        <v>0</v>
      </c>
      <c r="AA2341" s="321">
        <v>0</v>
      </c>
      <c r="AB2341" s="104">
        <f t="shared" si="671"/>
        <v>0</v>
      </c>
      <c r="AC2341" s="103">
        <f t="shared" si="674"/>
        <v>0</v>
      </c>
      <c r="AD2341" s="104">
        <f t="shared" si="660"/>
        <v>0</v>
      </c>
    </row>
    <row r="2342" spans="1:30" x14ac:dyDescent="0.2">
      <c r="A2342" s="101">
        <v>41056</v>
      </c>
      <c r="B2342" s="251" t="s">
        <v>233</v>
      </c>
      <c r="C2342" s="321">
        <v>0</v>
      </c>
      <c r="D2342" s="104">
        <f t="shared" si="672"/>
        <v>0</v>
      </c>
      <c r="E2342" s="321">
        <v>0</v>
      </c>
      <c r="F2342" s="104">
        <f t="shared" si="673"/>
        <v>0</v>
      </c>
      <c r="G2342" s="321">
        <v>0</v>
      </c>
      <c r="H2342" s="104">
        <f t="shared" si="661"/>
        <v>0</v>
      </c>
      <c r="I2342" s="321">
        <v>0</v>
      </c>
      <c r="J2342" s="104">
        <f t="shared" si="662"/>
        <v>0</v>
      </c>
      <c r="K2342" s="321">
        <v>0</v>
      </c>
      <c r="L2342" s="104">
        <f t="shared" si="663"/>
        <v>0</v>
      </c>
      <c r="M2342" s="321">
        <v>0</v>
      </c>
      <c r="N2342" s="104">
        <f t="shared" si="664"/>
        <v>0</v>
      </c>
      <c r="O2342" s="321">
        <v>0</v>
      </c>
      <c r="P2342" s="104">
        <f t="shared" si="665"/>
        <v>0</v>
      </c>
      <c r="Q2342" s="321">
        <v>0</v>
      </c>
      <c r="R2342" s="104">
        <f t="shared" si="666"/>
        <v>0</v>
      </c>
      <c r="S2342" s="321">
        <v>0</v>
      </c>
      <c r="T2342" s="104">
        <f t="shared" si="667"/>
        <v>0</v>
      </c>
      <c r="U2342" s="321">
        <v>0</v>
      </c>
      <c r="V2342" s="104">
        <f t="shared" si="668"/>
        <v>0</v>
      </c>
      <c r="W2342" s="321">
        <v>0</v>
      </c>
      <c r="X2342" s="104">
        <f t="shared" si="669"/>
        <v>0</v>
      </c>
      <c r="Y2342" s="321">
        <v>0</v>
      </c>
      <c r="Z2342" s="104">
        <f t="shared" si="670"/>
        <v>0</v>
      </c>
      <c r="AA2342" s="321">
        <v>0</v>
      </c>
      <c r="AB2342" s="104">
        <f t="shared" si="671"/>
        <v>0</v>
      </c>
      <c r="AC2342" s="103">
        <f t="shared" si="674"/>
        <v>0</v>
      </c>
      <c r="AD2342" s="104">
        <f t="shared" si="660"/>
        <v>0</v>
      </c>
    </row>
    <row r="2343" spans="1:30" x14ac:dyDescent="0.2">
      <c r="A2343" s="101">
        <v>41057</v>
      </c>
      <c r="B2343" s="251" t="s">
        <v>234</v>
      </c>
      <c r="C2343" s="321">
        <v>0</v>
      </c>
      <c r="D2343" s="104">
        <f t="shared" si="672"/>
        <v>0</v>
      </c>
      <c r="E2343" s="321">
        <v>0</v>
      </c>
      <c r="F2343" s="104">
        <f t="shared" si="673"/>
        <v>0</v>
      </c>
      <c r="G2343" s="321">
        <v>0</v>
      </c>
      <c r="H2343" s="104">
        <f t="shared" si="661"/>
        <v>0</v>
      </c>
      <c r="I2343" s="321">
        <v>0</v>
      </c>
      <c r="J2343" s="104">
        <f t="shared" si="662"/>
        <v>0</v>
      </c>
      <c r="K2343" s="321">
        <v>0</v>
      </c>
      <c r="L2343" s="104">
        <f t="shared" si="663"/>
        <v>0</v>
      </c>
      <c r="M2343" s="321">
        <v>0</v>
      </c>
      <c r="N2343" s="104">
        <f t="shared" si="664"/>
        <v>0</v>
      </c>
      <c r="O2343" s="321">
        <v>0</v>
      </c>
      <c r="P2343" s="104">
        <f t="shared" si="665"/>
        <v>0</v>
      </c>
      <c r="Q2343" s="321">
        <v>0</v>
      </c>
      <c r="R2343" s="104">
        <f t="shared" si="666"/>
        <v>0</v>
      </c>
      <c r="S2343" s="321">
        <v>0</v>
      </c>
      <c r="T2343" s="104">
        <f t="shared" si="667"/>
        <v>0</v>
      </c>
      <c r="U2343" s="321">
        <v>0</v>
      </c>
      <c r="V2343" s="104">
        <f t="shared" si="668"/>
        <v>0</v>
      </c>
      <c r="W2343" s="321">
        <v>0</v>
      </c>
      <c r="X2343" s="104">
        <f t="shared" si="669"/>
        <v>0</v>
      </c>
      <c r="Y2343" s="321">
        <v>0</v>
      </c>
      <c r="Z2343" s="104">
        <f t="shared" si="670"/>
        <v>0</v>
      </c>
      <c r="AA2343" s="321">
        <v>0</v>
      </c>
      <c r="AB2343" s="104">
        <f t="shared" si="671"/>
        <v>0</v>
      </c>
      <c r="AC2343" s="103">
        <f t="shared" si="674"/>
        <v>0</v>
      </c>
      <c r="AD2343" s="104">
        <f t="shared" si="660"/>
        <v>0</v>
      </c>
    </row>
    <row r="2344" spans="1:30" x14ac:dyDescent="0.2">
      <c r="A2344" s="101">
        <v>41058</v>
      </c>
      <c r="B2344" s="251" t="s">
        <v>235</v>
      </c>
      <c r="C2344" s="321">
        <v>0</v>
      </c>
      <c r="D2344" s="104">
        <f t="shared" ref="D2344:D2375" si="675">C2344*1000000/325851</f>
        <v>0</v>
      </c>
      <c r="E2344" s="321">
        <v>0</v>
      </c>
      <c r="F2344" s="104">
        <f t="shared" ref="F2344:F2374" si="676">E2344*1000000/325851</f>
        <v>0</v>
      </c>
      <c r="G2344" s="321">
        <v>0</v>
      </c>
      <c r="H2344" s="104">
        <f t="shared" si="661"/>
        <v>0</v>
      </c>
      <c r="I2344" s="321">
        <v>0</v>
      </c>
      <c r="J2344" s="104">
        <f t="shared" si="662"/>
        <v>0</v>
      </c>
      <c r="K2344" s="321">
        <v>0</v>
      </c>
      <c r="L2344" s="104">
        <f t="shared" si="663"/>
        <v>0</v>
      </c>
      <c r="M2344" s="321">
        <v>0</v>
      </c>
      <c r="N2344" s="104">
        <f t="shared" si="664"/>
        <v>0</v>
      </c>
      <c r="O2344" s="321">
        <v>0</v>
      </c>
      <c r="P2344" s="104">
        <f t="shared" si="665"/>
        <v>0</v>
      </c>
      <c r="Q2344" s="321">
        <v>0</v>
      </c>
      <c r="R2344" s="104">
        <f t="shared" si="666"/>
        <v>0</v>
      </c>
      <c r="S2344" s="321">
        <v>0</v>
      </c>
      <c r="T2344" s="104">
        <f t="shared" si="667"/>
        <v>0</v>
      </c>
      <c r="U2344" s="321">
        <v>0</v>
      </c>
      <c r="V2344" s="104">
        <f t="shared" si="668"/>
        <v>0</v>
      </c>
      <c r="W2344" s="321">
        <v>0</v>
      </c>
      <c r="X2344" s="104">
        <f t="shared" si="669"/>
        <v>0</v>
      </c>
      <c r="Y2344" s="321">
        <v>0</v>
      </c>
      <c r="Z2344" s="104">
        <f t="shared" si="670"/>
        <v>0</v>
      </c>
      <c r="AA2344" s="321">
        <v>0</v>
      </c>
      <c r="AB2344" s="104">
        <f t="shared" si="671"/>
        <v>0</v>
      </c>
      <c r="AC2344" s="103">
        <f t="shared" si="674"/>
        <v>0</v>
      </c>
      <c r="AD2344" s="104">
        <f t="shared" si="660"/>
        <v>0</v>
      </c>
    </row>
    <row r="2345" spans="1:30" x14ac:dyDescent="0.2">
      <c r="A2345" s="101">
        <v>41059</v>
      </c>
      <c r="B2345" s="251" t="s">
        <v>236</v>
      </c>
      <c r="C2345" s="321">
        <v>0</v>
      </c>
      <c r="D2345" s="104">
        <f t="shared" si="675"/>
        <v>0</v>
      </c>
      <c r="E2345" s="321">
        <v>0</v>
      </c>
      <c r="F2345" s="104">
        <f t="shared" si="676"/>
        <v>0</v>
      </c>
      <c r="G2345" s="321">
        <v>0</v>
      </c>
      <c r="H2345" s="104">
        <f t="shared" si="661"/>
        <v>0</v>
      </c>
      <c r="I2345" s="321">
        <v>0</v>
      </c>
      <c r="J2345" s="104">
        <f t="shared" si="662"/>
        <v>0</v>
      </c>
      <c r="K2345" s="321">
        <v>0</v>
      </c>
      <c r="L2345" s="104">
        <f t="shared" si="663"/>
        <v>0</v>
      </c>
      <c r="M2345" s="321">
        <v>0</v>
      </c>
      <c r="N2345" s="104">
        <f t="shared" si="664"/>
        <v>0</v>
      </c>
      <c r="O2345" s="321">
        <v>0</v>
      </c>
      <c r="P2345" s="104">
        <f t="shared" si="665"/>
        <v>0</v>
      </c>
      <c r="Q2345" s="321">
        <v>0</v>
      </c>
      <c r="R2345" s="104">
        <f t="shared" si="666"/>
        <v>0</v>
      </c>
      <c r="S2345" s="321">
        <v>0</v>
      </c>
      <c r="T2345" s="104">
        <f t="shared" si="667"/>
        <v>0</v>
      </c>
      <c r="U2345" s="321">
        <v>0</v>
      </c>
      <c r="V2345" s="104">
        <f t="shared" si="668"/>
        <v>0</v>
      </c>
      <c r="W2345" s="321">
        <v>0</v>
      </c>
      <c r="X2345" s="104">
        <f t="shared" si="669"/>
        <v>0</v>
      </c>
      <c r="Y2345" s="321">
        <v>0</v>
      </c>
      <c r="Z2345" s="104">
        <f t="shared" si="670"/>
        <v>0</v>
      </c>
      <c r="AA2345" s="321">
        <v>0</v>
      </c>
      <c r="AB2345" s="104">
        <f t="shared" si="671"/>
        <v>0</v>
      </c>
      <c r="AC2345" s="103">
        <f t="shared" si="674"/>
        <v>0</v>
      </c>
      <c r="AD2345" s="104">
        <f t="shared" si="660"/>
        <v>0</v>
      </c>
    </row>
    <row r="2346" spans="1:30" x14ac:dyDescent="0.2">
      <c r="A2346" s="101">
        <v>41060</v>
      </c>
      <c r="B2346" s="251" t="s">
        <v>270</v>
      </c>
      <c r="C2346" s="321">
        <v>0</v>
      </c>
      <c r="D2346" s="104">
        <f t="shared" si="675"/>
        <v>0</v>
      </c>
      <c r="E2346" s="321">
        <v>0</v>
      </c>
      <c r="F2346" s="104">
        <f t="shared" si="676"/>
        <v>0</v>
      </c>
      <c r="G2346" s="321">
        <v>0</v>
      </c>
      <c r="H2346" s="104">
        <f t="shared" si="661"/>
        <v>0</v>
      </c>
      <c r="I2346" s="321">
        <v>0</v>
      </c>
      <c r="J2346" s="104">
        <f t="shared" si="662"/>
        <v>0</v>
      </c>
      <c r="K2346" s="321">
        <v>0</v>
      </c>
      <c r="L2346" s="104">
        <f t="shared" si="663"/>
        <v>0</v>
      </c>
      <c r="M2346" s="321">
        <v>0</v>
      </c>
      <c r="N2346" s="104">
        <f t="shared" si="664"/>
        <v>0</v>
      </c>
      <c r="O2346" s="321">
        <v>0</v>
      </c>
      <c r="P2346" s="104">
        <f t="shared" si="665"/>
        <v>0</v>
      </c>
      <c r="Q2346" s="321">
        <v>0</v>
      </c>
      <c r="R2346" s="104">
        <f t="shared" si="666"/>
        <v>0</v>
      </c>
      <c r="S2346" s="321">
        <v>0</v>
      </c>
      <c r="T2346" s="104">
        <f t="shared" si="667"/>
        <v>0</v>
      </c>
      <c r="U2346" s="321">
        <v>0</v>
      </c>
      <c r="V2346" s="104">
        <f t="shared" si="668"/>
        <v>0</v>
      </c>
      <c r="W2346" s="321">
        <v>0</v>
      </c>
      <c r="X2346" s="104">
        <f t="shared" si="669"/>
        <v>0</v>
      </c>
      <c r="Y2346" s="321">
        <v>0</v>
      </c>
      <c r="Z2346" s="104">
        <f t="shared" si="670"/>
        <v>0</v>
      </c>
      <c r="AA2346" s="321">
        <v>0</v>
      </c>
      <c r="AB2346" s="104">
        <f t="shared" si="671"/>
        <v>0</v>
      </c>
      <c r="AC2346" s="103">
        <f t="shared" si="674"/>
        <v>0</v>
      </c>
      <c r="AD2346" s="104">
        <f t="shared" si="660"/>
        <v>0</v>
      </c>
    </row>
    <row r="2347" spans="1:30" x14ac:dyDescent="0.2">
      <c r="A2347" s="101">
        <v>41061</v>
      </c>
      <c r="B2347" s="251" t="s">
        <v>239</v>
      </c>
      <c r="C2347" s="321">
        <v>0</v>
      </c>
      <c r="D2347" s="104">
        <f t="shared" si="675"/>
        <v>0</v>
      </c>
      <c r="E2347" s="321">
        <v>0</v>
      </c>
      <c r="F2347" s="104">
        <f t="shared" si="676"/>
        <v>0</v>
      </c>
      <c r="G2347" s="321">
        <v>0</v>
      </c>
      <c r="H2347" s="104">
        <f t="shared" si="661"/>
        <v>0</v>
      </c>
      <c r="I2347" s="321">
        <v>0</v>
      </c>
      <c r="J2347" s="104">
        <f t="shared" si="662"/>
        <v>0</v>
      </c>
      <c r="K2347" s="321">
        <v>0</v>
      </c>
      <c r="L2347" s="104">
        <f t="shared" si="663"/>
        <v>0</v>
      </c>
      <c r="M2347" s="321">
        <v>0</v>
      </c>
      <c r="N2347" s="104">
        <f t="shared" si="664"/>
        <v>0</v>
      </c>
      <c r="O2347" s="321">
        <v>0</v>
      </c>
      <c r="P2347" s="104">
        <f t="shared" si="665"/>
        <v>0</v>
      </c>
      <c r="Q2347" s="321">
        <v>0</v>
      </c>
      <c r="R2347" s="104">
        <f t="shared" si="666"/>
        <v>0</v>
      </c>
      <c r="S2347" s="321">
        <v>0</v>
      </c>
      <c r="T2347" s="104">
        <f t="shared" si="667"/>
        <v>0</v>
      </c>
      <c r="U2347" s="321">
        <v>0</v>
      </c>
      <c r="V2347" s="104">
        <f t="shared" si="668"/>
        <v>0</v>
      </c>
      <c r="W2347" s="321">
        <v>0</v>
      </c>
      <c r="X2347" s="104">
        <f t="shared" si="669"/>
        <v>0</v>
      </c>
      <c r="Y2347" s="321">
        <v>0</v>
      </c>
      <c r="Z2347" s="104">
        <f t="shared" si="670"/>
        <v>0</v>
      </c>
      <c r="AA2347" s="321">
        <v>0</v>
      </c>
      <c r="AB2347" s="104">
        <f t="shared" si="671"/>
        <v>0</v>
      </c>
      <c r="AC2347" s="103">
        <f t="shared" ref="AC2347:AC2376" si="677">C2347+E2347+G2347+I2347+K2347+M2347+O2347+Q2347+S2347+U2347+W2347+Y2347+AA2347</f>
        <v>0</v>
      </c>
      <c r="AD2347" s="104">
        <f t="shared" si="660"/>
        <v>0</v>
      </c>
    </row>
    <row r="2348" spans="1:30" x14ac:dyDescent="0.2">
      <c r="A2348" s="101">
        <v>41062</v>
      </c>
      <c r="B2348" s="251" t="s">
        <v>240</v>
      </c>
      <c r="C2348" s="321">
        <v>0</v>
      </c>
      <c r="D2348" s="104">
        <f t="shared" si="675"/>
        <v>0</v>
      </c>
      <c r="E2348" s="321">
        <v>0</v>
      </c>
      <c r="F2348" s="104">
        <f t="shared" si="676"/>
        <v>0</v>
      </c>
      <c r="G2348" s="321">
        <v>0</v>
      </c>
      <c r="H2348" s="104">
        <f t="shared" si="661"/>
        <v>0</v>
      </c>
      <c r="I2348" s="321">
        <v>0</v>
      </c>
      <c r="J2348" s="104">
        <f t="shared" si="662"/>
        <v>0</v>
      </c>
      <c r="K2348" s="321">
        <v>0</v>
      </c>
      <c r="L2348" s="104">
        <f t="shared" si="663"/>
        <v>0</v>
      </c>
      <c r="M2348" s="321">
        <v>0</v>
      </c>
      <c r="N2348" s="104">
        <f t="shared" si="664"/>
        <v>0</v>
      </c>
      <c r="O2348" s="321">
        <v>0</v>
      </c>
      <c r="P2348" s="104">
        <f t="shared" si="665"/>
        <v>0</v>
      </c>
      <c r="Q2348" s="321">
        <v>0</v>
      </c>
      <c r="R2348" s="104">
        <f t="shared" si="666"/>
        <v>0</v>
      </c>
      <c r="S2348" s="321">
        <v>0</v>
      </c>
      <c r="T2348" s="104">
        <f t="shared" si="667"/>
        <v>0</v>
      </c>
      <c r="U2348" s="321">
        <v>0</v>
      </c>
      <c r="V2348" s="104">
        <f t="shared" si="668"/>
        <v>0</v>
      </c>
      <c r="W2348" s="321">
        <v>0</v>
      </c>
      <c r="X2348" s="104">
        <f t="shared" si="669"/>
        <v>0</v>
      </c>
      <c r="Y2348" s="321">
        <v>0</v>
      </c>
      <c r="Z2348" s="104">
        <f t="shared" si="670"/>
        <v>0</v>
      </c>
      <c r="AA2348" s="321">
        <v>0</v>
      </c>
      <c r="AB2348" s="104">
        <f t="shared" si="671"/>
        <v>0</v>
      </c>
      <c r="AC2348" s="103">
        <f t="shared" si="677"/>
        <v>0</v>
      </c>
      <c r="AD2348" s="104">
        <f t="shared" si="660"/>
        <v>0</v>
      </c>
    </row>
    <row r="2349" spans="1:30" x14ac:dyDescent="0.2">
      <c r="A2349" s="101">
        <v>41063</v>
      </c>
      <c r="B2349" s="251" t="s">
        <v>241</v>
      </c>
      <c r="C2349" s="321">
        <v>0</v>
      </c>
      <c r="D2349" s="104">
        <f t="shared" si="675"/>
        <v>0</v>
      </c>
      <c r="E2349" s="321">
        <v>0</v>
      </c>
      <c r="F2349" s="104">
        <f t="shared" si="676"/>
        <v>0</v>
      </c>
      <c r="G2349" s="321">
        <v>0</v>
      </c>
      <c r="H2349" s="104">
        <f t="shared" si="661"/>
        <v>0</v>
      </c>
      <c r="I2349" s="321">
        <v>0</v>
      </c>
      <c r="J2349" s="104">
        <f t="shared" si="662"/>
        <v>0</v>
      </c>
      <c r="K2349" s="321">
        <v>0</v>
      </c>
      <c r="L2349" s="104">
        <f t="shared" si="663"/>
        <v>0</v>
      </c>
      <c r="M2349" s="321">
        <v>0</v>
      </c>
      <c r="N2349" s="104">
        <f t="shared" si="664"/>
        <v>0</v>
      </c>
      <c r="O2349" s="321">
        <v>0</v>
      </c>
      <c r="P2349" s="104">
        <f t="shared" si="665"/>
        <v>0</v>
      </c>
      <c r="Q2349" s="321">
        <v>0</v>
      </c>
      <c r="R2349" s="104">
        <f t="shared" si="666"/>
        <v>0</v>
      </c>
      <c r="S2349" s="321">
        <v>0</v>
      </c>
      <c r="T2349" s="104">
        <f t="shared" si="667"/>
        <v>0</v>
      </c>
      <c r="U2349" s="321">
        <v>0</v>
      </c>
      <c r="V2349" s="104">
        <f t="shared" si="668"/>
        <v>0</v>
      </c>
      <c r="W2349" s="321">
        <v>0</v>
      </c>
      <c r="X2349" s="104">
        <f t="shared" si="669"/>
        <v>0</v>
      </c>
      <c r="Y2349" s="321">
        <v>0</v>
      </c>
      <c r="Z2349" s="104">
        <f t="shared" si="670"/>
        <v>0</v>
      </c>
      <c r="AA2349" s="321">
        <v>0</v>
      </c>
      <c r="AB2349" s="104">
        <f t="shared" si="671"/>
        <v>0</v>
      </c>
      <c r="AC2349" s="103">
        <f t="shared" si="677"/>
        <v>0</v>
      </c>
      <c r="AD2349" s="104">
        <f t="shared" si="660"/>
        <v>0</v>
      </c>
    </row>
    <row r="2350" spans="1:30" x14ac:dyDescent="0.2">
      <c r="A2350" s="101">
        <v>41064</v>
      </c>
      <c r="B2350" s="251" t="s">
        <v>242</v>
      </c>
      <c r="C2350" s="321">
        <v>0</v>
      </c>
      <c r="D2350" s="104">
        <f t="shared" si="675"/>
        <v>0</v>
      </c>
      <c r="E2350" s="321">
        <v>0</v>
      </c>
      <c r="F2350" s="104">
        <f t="shared" si="676"/>
        <v>0</v>
      </c>
      <c r="G2350" s="321">
        <v>0</v>
      </c>
      <c r="H2350" s="104">
        <f t="shared" si="661"/>
        <v>0</v>
      </c>
      <c r="I2350" s="321">
        <v>0</v>
      </c>
      <c r="J2350" s="104">
        <f t="shared" si="662"/>
        <v>0</v>
      </c>
      <c r="K2350" s="321">
        <v>0</v>
      </c>
      <c r="L2350" s="104">
        <f t="shared" si="663"/>
        <v>0</v>
      </c>
      <c r="M2350" s="321">
        <v>0</v>
      </c>
      <c r="N2350" s="104">
        <f t="shared" si="664"/>
        <v>0</v>
      </c>
      <c r="O2350" s="321">
        <v>0</v>
      </c>
      <c r="P2350" s="104">
        <f t="shared" si="665"/>
        <v>0</v>
      </c>
      <c r="Q2350" s="321">
        <v>0</v>
      </c>
      <c r="R2350" s="104">
        <f t="shared" si="666"/>
        <v>0</v>
      </c>
      <c r="S2350" s="321">
        <v>0</v>
      </c>
      <c r="T2350" s="104">
        <f t="shared" si="667"/>
        <v>0</v>
      </c>
      <c r="U2350" s="321">
        <v>0</v>
      </c>
      <c r="V2350" s="104">
        <f t="shared" si="668"/>
        <v>0</v>
      </c>
      <c r="W2350" s="321">
        <v>0</v>
      </c>
      <c r="X2350" s="104">
        <f t="shared" si="669"/>
        <v>0</v>
      </c>
      <c r="Y2350" s="321">
        <v>0</v>
      </c>
      <c r="Z2350" s="104">
        <f t="shared" si="670"/>
        <v>0</v>
      </c>
      <c r="AA2350" s="321">
        <v>0</v>
      </c>
      <c r="AB2350" s="104">
        <f t="shared" si="671"/>
        <v>0</v>
      </c>
      <c r="AC2350" s="103">
        <f t="shared" si="677"/>
        <v>0</v>
      </c>
      <c r="AD2350" s="104">
        <f t="shared" si="660"/>
        <v>0</v>
      </c>
    </row>
    <row r="2351" spans="1:30" x14ac:dyDescent="0.2">
      <c r="A2351" s="101">
        <v>41065</v>
      </c>
      <c r="B2351" s="251" t="s">
        <v>243</v>
      </c>
      <c r="C2351" s="321">
        <v>0</v>
      </c>
      <c r="D2351" s="104">
        <f t="shared" si="675"/>
        <v>0</v>
      </c>
      <c r="E2351" s="321">
        <v>0</v>
      </c>
      <c r="F2351" s="104">
        <f t="shared" si="676"/>
        <v>0</v>
      </c>
      <c r="G2351" s="321">
        <v>0</v>
      </c>
      <c r="H2351" s="104">
        <f t="shared" si="661"/>
        <v>0</v>
      </c>
      <c r="I2351" s="321">
        <v>0</v>
      </c>
      <c r="J2351" s="104">
        <f t="shared" si="662"/>
        <v>0</v>
      </c>
      <c r="K2351" s="321">
        <v>0</v>
      </c>
      <c r="L2351" s="104">
        <f t="shared" si="663"/>
        <v>0</v>
      </c>
      <c r="M2351" s="321">
        <v>0</v>
      </c>
      <c r="N2351" s="104">
        <f t="shared" si="664"/>
        <v>0</v>
      </c>
      <c r="O2351" s="321">
        <v>0</v>
      </c>
      <c r="P2351" s="104">
        <f t="shared" si="665"/>
        <v>0</v>
      </c>
      <c r="Q2351" s="321">
        <v>0</v>
      </c>
      <c r="R2351" s="104">
        <f t="shared" si="666"/>
        <v>0</v>
      </c>
      <c r="S2351" s="321">
        <v>0</v>
      </c>
      <c r="T2351" s="104">
        <f t="shared" si="667"/>
        <v>0</v>
      </c>
      <c r="U2351" s="321">
        <v>0</v>
      </c>
      <c r="V2351" s="104">
        <f t="shared" si="668"/>
        <v>0</v>
      </c>
      <c r="W2351" s="321">
        <v>0</v>
      </c>
      <c r="X2351" s="104">
        <f t="shared" si="669"/>
        <v>0</v>
      </c>
      <c r="Y2351" s="321">
        <v>0</v>
      </c>
      <c r="Z2351" s="104">
        <f t="shared" si="670"/>
        <v>0</v>
      </c>
      <c r="AA2351" s="321">
        <v>0</v>
      </c>
      <c r="AB2351" s="104">
        <f t="shared" si="671"/>
        <v>0</v>
      </c>
      <c r="AC2351" s="103">
        <f t="shared" si="677"/>
        <v>0</v>
      </c>
      <c r="AD2351" s="104">
        <f t="shared" si="660"/>
        <v>0</v>
      </c>
    </row>
    <row r="2352" spans="1:30" x14ac:dyDescent="0.2">
      <c r="A2352" s="101">
        <v>41066</v>
      </c>
      <c r="B2352" s="251" t="s">
        <v>244</v>
      </c>
      <c r="C2352" s="321">
        <v>0</v>
      </c>
      <c r="D2352" s="104">
        <f t="shared" si="675"/>
        <v>0</v>
      </c>
      <c r="E2352" s="321">
        <v>0</v>
      </c>
      <c r="F2352" s="104">
        <f t="shared" si="676"/>
        <v>0</v>
      </c>
      <c r="G2352" s="321">
        <v>0</v>
      </c>
      <c r="H2352" s="104">
        <f t="shared" si="661"/>
        <v>0</v>
      </c>
      <c r="I2352" s="321">
        <v>0</v>
      </c>
      <c r="J2352" s="104">
        <f t="shared" si="662"/>
        <v>0</v>
      </c>
      <c r="K2352" s="321">
        <v>0</v>
      </c>
      <c r="L2352" s="104">
        <f t="shared" si="663"/>
        <v>0</v>
      </c>
      <c r="M2352" s="321">
        <v>0</v>
      </c>
      <c r="N2352" s="104">
        <f t="shared" si="664"/>
        <v>0</v>
      </c>
      <c r="O2352" s="321">
        <v>0</v>
      </c>
      <c r="P2352" s="104">
        <f t="shared" si="665"/>
        <v>0</v>
      </c>
      <c r="Q2352" s="321">
        <v>0</v>
      </c>
      <c r="R2352" s="104">
        <f t="shared" si="666"/>
        <v>0</v>
      </c>
      <c r="S2352" s="321">
        <v>0</v>
      </c>
      <c r="T2352" s="104">
        <f t="shared" si="667"/>
        <v>0</v>
      </c>
      <c r="U2352" s="321">
        <v>0</v>
      </c>
      <c r="V2352" s="104">
        <f t="shared" si="668"/>
        <v>0</v>
      </c>
      <c r="W2352" s="321">
        <v>0</v>
      </c>
      <c r="X2352" s="104">
        <f t="shared" si="669"/>
        <v>0</v>
      </c>
      <c r="Y2352" s="321">
        <v>0</v>
      </c>
      <c r="Z2352" s="104">
        <f t="shared" si="670"/>
        <v>0</v>
      </c>
      <c r="AA2352" s="321">
        <v>0</v>
      </c>
      <c r="AB2352" s="104">
        <f t="shared" si="671"/>
        <v>0</v>
      </c>
      <c r="AC2352" s="103">
        <f t="shared" si="677"/>
        <v>0</v>
      </c>
      <c r="AD2352" s="104">
        <f t="shared" si="660"/>
        <v>0</v>
      </c>
    </row>
    <row r="2353" spans="1:30" x14ac:dyDescent="0.2">
      <c r="A2353" s="101">
        <v>41067</v>
      </c>
      <c r="B2353" s="251" t="s">
        <v>245</v>
      </c>
      <c r="C2353" s="321">
        <v>0</v>
      </c>
      <c r="D2353" s="104">
        <f t="shared" si="675"/>
        <v>0</v>
      </c>
      <c r="E2353" s="321">
        <v>0</v>
      </c>
      <c r="F2353" s="104">
        <f t="shared" si="676"/>
        <v>0</v>
      </c>
      <c r="G2353" s="321">
        <v>0</v>
      </c>
      <c r="H2353" s="104">
        <f t="shared" si="661"/>
        <v>0</v>
      </c>
      <c r="I2353" s="321">
        <v>0</v>
      </c>
      <c r="J2353" s="104">
        <f t="shared" si="662"/>
        <v>0</v>
      </c>
      <c r="K2353" s="321">
        <v>0</v>
      </c>
      <c r="L2353" s="104">
        <f t="shared" si="663"/>
        <v>0</v>
      </c>
      <c r="M2353" s="321">
        <v>0</v>
      </c>
      <c r="N2353" s="104">
        <f t="shared" si="664"/>
        <v>0</v>
      </c>
      <c r="O2353" s="321">
        <v>0</v>
      </c>
      <c r="P2353" s="104">
        <f t="shared" si="665"/>
        <v>0</v>
      </c>
      <c r="Q2353" s="321">
        <v>0</v>
      </c>
      <c r="R2353" s="104">
        <f t="shared" si="666"/>
        <v>0</v>
      </c>
      <c r="S2353" s="321">
        <v>0</v>
      </c>
      <c r="T2353" s="104">
        <f t="shared" si="667"/>
        <v>0</v>
      </c>
      <c r="U2353" s="321">
        <v>0</v>
      </c>
      <c r="V2353" s="104">
        <f t="shared" si="668"/>
        <v>0</v>
      </c>
      <c r="W2353" s="321">
        <v>0</v>
      </c>
      <c r="X2353" s="104">
        <f t="shared" si="669"/>
        <v>0</v>
      </c>
      <c r="Y2353" s="321">
        <v>0</v>
      </c>
      <c r="Z2353" s="104">
        <f t="shared" si="670"/>
        <v>0</v>
      </c>
      <c r="AA2353" s="321">
        <v>0</v>
      </c>
      <c r="AB2353" s="104">
        <f t="shared" si="671"/>
        <v>0</v>
      </c>
      <c r="AC2353" s="103">
        <f t="shared" si="677"/>
        <v>0</v>
      </c>
      <c r="AD2353" s="104">
        <f t="shared" si="660"/>
        <v>0</v>
      </c>
    </row>
    <row r="2354" spans="1:30" x14ac:dyDescent="0.2">
      <c r="A2354" s="101">
        <v>41068</v>
      </c>
      <c r="B2354" s="251" t="s">
        <v>246</v>
      </c>
      <c r="C2354" s="321">
        <v>0</v>
      </c>
      <c r="D2354" s="104">
        <f t="shared" si="675"/>
        <v>0</v>
      </c>
      <c r="E2354" s="321">
        <v>0</v>
      </c>
      <c r="F2354" s="104">
        <f t="shared" si="676"/>
        <v>0</v>
      </c>
      <c r="G2354" s="321">
        <v>0</v>
      </c>
      <c r="H2354" s="104">
        <f t="shared" si="661"/>
        <v>0</v>
      </c>
      <c r="I2354" s="321">
        <v>0</v>
      </c>
      <c r="J2354" s="104">
        <f t="shared" si="662"/>
        <v>0</v>
      </c>
      <c r="K2354" s="321">
        <v>0</v>
      </c>
      <c r="L2354" s="104">
        <f t="shared" si="663"/>
        <v>0</v>
      </c>
      <c r="M2354" s="321">
        <v>0</v>
      </c>
      <c r="N2354" s="104">
        <f t="shared" si="664"/>
        <v>0</v>
      </c>
      <c r="O2354" s="321">
        <v>0</v>
      </c>
      <c r="P2354" s="104">
        <f t="shared" si="665"/>
        <v>0</v>
      </c>
      <c r="Q2354" s="321">
        <v>0</v>
      </c>
      <c r="R2354" s="104">
        <f t="shared" si="666"/>
        <v>0</v>
      </c>
      <c r="S2354" s="321">
        <v>0</v>
      </c>
      <c r="T2354" s="104">
        <f t="shared" si="667"/>
        <v>0</v>
      </c>
      <c r="U2354" s="321">
        <v>0</v>
      </c>
      <c r="V2354" s="104">
        <f t="shared" si="668"/>
        <v>0</v>
      </c>
      <c r="W2354" s="321">
        <v>0</v>
      </c>
      <c r="X2354" s="104">
        <f t="shared" si="669"/>
        <v>0</v>
      </c>
      <c r="Y2354" s="321">
        <v>0</v>
      </c>
      <c r="Z2354" s="104">
        <f t="shared" si="670"/>
        <v>0</v>
      </c>
      <c r="AA2354" s="321">
        <v>0</v>
      </c>
      <c r="AB2354" s="104">
        <f t="shared" si="671"/>
        <v>0</v>
      </c>
      <c r="AC2354" s="103">
        <f t="shared" si="677"/>
        <v>0</v>
      </c>
      <c r="AD2354" s="104">
        <f t="shared" si="660"/>
        <v>0</v>
      </c>
    </row>
    <row r="2355" spans="1:30" x14ac:dyDescent="0.2">
      <c r="A2355" s="101">
        <v>41069</v>
      </c>
      <c r="B2355" s="251" t="s">
        <v>247</v>
      </c>
      <c r="C2355" s="321">
        <v>0</v>
      </c>
      <c r="D2355" s="104">
        <f t="shared" si="675"/>
        <v>0</v>
      </c>
      <c r="E2355" s="321">
        <v>0</v>
      </c>
      <c r="F2355" s="104">
        <f t="shared" si="676"/>
        <v>0</v>
      </c>
      <c r="G2355" s="321">
        <v>0</v>
      </c>
      <c r="H2355" s="104">
        <f t="shared" si="661"/>
        <v>0</v>
      </c>
      <c r="I2355" s="321">
        <v>0</v>
      </c>
      <c r="J2355" s="104">
        <f t="shared" si="662"/>
        <v>0</v>
      </c>
      <c r="K2355" s="321">
        <v>0</v>
      </c>
      <c r="L2355" s="104">
        <f t="shared" si="663"/>
        <v>0</v>
      </c>
      <c r="M2355" s="321">
        <v>0</v>
      </c>
      <c r="N2355" s="104">
        <f t="shared" si="664"/>
        <v>0</v>
      </c>
      <c r="O2355" s="321">
        <v>0</v>
      </c>
      <c r="P2355" s="104">
        <f t="shared" si="665"/>
        <v>0</v>
      </c>
      <c r="Q2355" s="321">
        <v>0</v>
      </c>
      <c r="R2355" s="104">
        <f t="shared" si="666"/>
        <v>0</v>
      </c>
      <c r="S2355" s="321">
        <v>0</v>
      </c>
      <c r="T2355" s="104">
        <f t="shared" si="667"/>
        <v>0</v>
      </c>
      <c r="U2355" s="321">
        <v>0</v>
      </c>
      <c r="V2355" s="104">
        <f t="shared" si="668"/>
        <v>0</v>
      </c>
      <c r="W2355" s="321">
        <v>0</v>
      </c>
      <c r="X2355" s="104">
        <f t="shared" si="669"/>
        <v>0</v>
      </c>
      <c r="Y2355" s="321">
        <v>0</v>
      </c>
      <c r="Z2355" s="104">
        <f t="shared" si="670"/>
        <v>0</v>
      </c>
      <c r="AA2355" s="321">
        <v>0</v>
      </c>
      <c r="AB2355" s="104">
        <f t="shared" si="671"/>
        <v>0</v>
      </c>
      <c r="AC2355" s="103">
        <f t="shared" si="677"/>
        <v>0</v>
      </c>
      <c r="AD2355" s="104">
        <f t="shared" si="660"/>
        <v>0</v>
      </c>
    </row>
    <row r="2356" spans="1:30" x14ac:dyDescent="0.2">
      <c r="A2356" s="101">
        <v>41070</v>
      </c>
      <c r="B2356" s="251" t="s">
        <v>248</v>
      </c>
      <c r="C2356" s="321">
        <v>0</v>
      </c>
      <c r="D2356" s="104">
        <f t="shared" si="675"/>
        <v>0</v>
      </c>
      <c r="E2356" s="321">
        <v>0</v>
      </c>
      <c r="F2356" s="104">
        <f t="shared" si="676"/>
        <v>0</v>
      </c>
      <c r="G2356" s="321">
        <v>0</v>
      </c>
      <c r="H2356" s="104">
        <f t="shared" si="661"/>
        <v>0</v>
      </c>
      <c r="I2356" s="321">
        <v>0</v>
      </c>
      <c r="J2356" s="104">
        <f t="shared" si="662"/>
        <v>0</v>
      </c>
      <c r="K2356" s="321">
        <v>0</v>
      </c>
      <c r="L2356" s="104">
        <f t="shared" si="663"/>
        <v>0</v>
      </c>
      <c r="M2356" s="321">
        <v>0</v>
      </c>
      <c r="N2356" s="104">
        <f t="shared" si="664"/>
        <v>0</v>
      </c>
      <c r="O2356" s="321">
        <v>0</v>
      </c>
      <c r="P2356" s="104">
        <f t="shared" si="665"/>
        <v>0</v>
      </c>
      <c r="Q2356" s="321">
        <v>0</v>
      </c>
      <c r="R2356" s="104">
        <f t="shared" si="666"/>
        <v>0</v>
      </c>
      <c r="S2356" s="321">
        <v>0</v>
      </c>
      <c r="T2356" s="104">
        <f t="shared" si="667"/>
        <v>0</v>
      </c>
      <c r="U2356" s="321">
        <v>0</v>
      </c>
      <c r="V2356" s="104">
        <f t="shared" si="668"/>
        <v>0</v>
      </c>
      <c r="W2356" s="321">
        <v>0</v>
      </c>
      <c r="X2356" s="104">
        <f t="shared" si="669"/>
        <v>0</v>
      </c>
      <c r="Y2356" s="321">
        <v>0</v>
      </c>
      <c r="Z2356" s="104">
        <f t="shared" si="670"/>
        <v>0</v>
      </c>
      <c r="AA2356" s="321">
        <v>0</v>
      </c>
      <c r="AB2356" s="104">
        <f t="shared" si="671"/>
        <v>0</v>
      </c>
      <c r="AC2356" s="103">
        <f t="shared" si="677"/>
        <v>0</v>
      </c>
      <c r="AD2356" s="104">
        <f t="shared" si="660"/>
        <v>0</v>
      </c>
    </row>
    <row r="2357" spans="1:30" x14ac:dyDescent="0.2">
      <c r="A2357" s="101">
        <v>41071</v>
      </c>
      <c r="B2357" s="251" t="s">
        <v>249</v>
      </c>
      <c r="C2357" s="321">
        <v>0</v>
      </c>
      <c r="D2357" s="104">
        <f t="shared" si="675"/>
        <v>0</v>
      </c>
      <c r="E2357" s="321">
        <v>0</v>
      </c>
      <c r="F2357" s="104">
        <f t="shared" si="676"/>
        <v>0</v>
      </c>
      <c r="G2357" s="321">
        <v>0</v>
      </c>
      <c r="H2357" s="104">
        <f t="shared" si="661"/>
        <v>0</v>
      </c>
      <c r="I2357" s="321">
        <v>0</v>
      </c>
      <c r="J2357" s="104">
        <f t="shared" si="662"/>
        <v>0</v>
      </c>
      <c r="K2357" s="321">
        <v>0</v>
      </c>
      <c r="L2357" s="104">
        <f t="shared" si="663"/>
        <v>0</v>
      </c>
      <c r="M2357" s="321">
        <v>0</v>
      </c>
      <c r="N2357" s="104">
        <f t="shared" si="664"/>
        <v>0</v>
      </c>
      <c r="O2357" s="321">
        <v>0</v>
      </c>
      <c r="P2357" s="104">
        <f t="shared" si="665"/>
        <v>0</v>
      </c>
      <c r="Q2357" s="321">
        <v>0</v>
      </c>
      <c r="R2357" s="104">
        <f t="shared" si="666"/>
        <v>0</v>
      </c>
      <c r="S2357" s="321">
        <v>0</v>
      </c>
      <c r="T2357" s="104">
        <f t="shared" si="667"/>
        <v>0</v>
      </c>
      <c r="U2357" s="321">
        <v>0</v>
      </c>
      <c r="V2357" s="104">
        <f t="shared" si="668"/>
        <v>0</v>
      </c>
      <c r="W2357" s="321">
        <v>0</v>
      </c>
      <c r="X2357" s="104">
        <f t="shared" si="669"/>
        <v>0</v>
      </c>
      <c r="Y2357" s="321">
        <v>0</v>
      </c>
      <c r="Z2357" s="104">
        <f t="shared" si="670"/>
        <v>0</v>
      </c>
      <c r="AA2357" s="321">
        <v>0</v>
      </c>
      <c r="AB2357" s="104">
        <f t="shared" si="671"/>
        <v>0</v>
      </c>
      <c r="AC2357" s="103">
        <f t="shared" si="677"/>
        <v>0</v>
      </c>
      <c r="AD2357" s="104">
        <f t="shared" si="660"/>
        <v>0</v>
      </c>
    </row>
    <row r="2358" spans="1:30" x14ac:dyDescent="0.2">
      <c r="A2358" s="101">
        <v>41072</v>
      </c>
      <c r="B2358" s="251" t="s">
        <v>250</v>
      </c>
      <c r="C2358" s="321">
        <v>0</v>
      </c>
      <c r="D2358" s="104">
        <f t="shared" si="675"/>
        <v>0</v>
      </c>
      <c r="E2358" s="321">
        <v>0</v>
      </c>
      <c r="F2358" s="104">
        <f t="shared" si="676"/>
        <v>0</v>
      </c>
      <c r="G2358" s="321">
        <v>0</v>
      </c>
      <c r="H2358" s="104">
        <f t="shared" si="661"/>
        <v>0</v>
      </c>
      <c r="I2358" s="321">
        <v>0</v>
      </c>
      <c r="J2358" s="104">
        <f t="shared" si="662"/>
        <v>0</v>
      </c>
      <c r="K2358" s="321">
        <v>0</v>
      </c>
      <c r="L2358" s="104">
        <f t="shared" si="663"/>
        <v>0</v>
      </c>
      <c r="M2358" s="321">
        <v>0</v>
      </c>
      <c r="N2358" s="104">
        <f t="shared" si="664"/>
        <v>0</v>
      </c>
      <c r="O2358" s="321">
        <v>0</v>
      </c>
      <c r="P2358" s="104">
        <f t="shared" si="665"/>
        <v>0</v>
      </c>
      <c r="Q2358" s="321">
        <v>0</v>
      </c>
      <c r="R2358" s="104">
        <f t="shared" si="666"/>
        <v>0</v>
      </c>
      <c r="S2358" s="321">
        <v>0</v>
      </c>
      <c r="T2358" s="104">
        <f t="shared" si="667"/>
        <v>0</v>
      </c>
      <c r="U2358" s="321">
        <v>0</v>
      </c>
      <c r="V2358" s="104">
        <f t="shared" si="668"/>
        <v>0</v>
      </c>
      <c r="W2358" s="321">
        <v>0</v>
      </c>
      <c r="X2358" s="104">
        <f t="shared" si="669"/>
        <v>0</v>
      </c>
      <c r="Y2358" s="321">
        <v>0</v>
      </c>
      <c r="Z2358" s="104">
        <f t="shared" si="670"/>
        <v>0</v>
      </c>
      <c r="AA2358" s="321">
        <v>0</v>
      </c>
      <c r="AB2358" s="104">
        <f t="shared" si="671"/>
        <v>0</v>
      </c>
      <c r="AC2358" s="103">
        <f t="shared" si="677"/>
        <v>0</v>
      </c>
      <c r="AD2358" s="104">
        <f t="shared" si="660"/>
        <v>0</v>
      </c>
    </row>
    <row r="2359" spans="1:30" x14ac:dyDescent="0.2">
      <c r="A2359" s="101">
        <v>41073</v>
      </c>
      <c r="B2359" s="251" t="s">
        <v>251</v>
      </c>
      <c r="C2359" s="321">
        <v>0</v>
      </c>
      <c r="D2359" s="104">
        <f t="shared" si="675"/>
        <v>0</v>
      </c>
      <c r="E2359" s="321">
        <v>0</v>
      </c>
      <c r="F2359" s="104">
        <f t="shared" si="676"/>
        <v>0</v>
      </c>
      <c r="G2359" s="321">
        <v>0</v>
      </c>
      <c r="H2359" s="104">
        <f t="shared" si="661"/>
        <v>0</v>
      </c>
      <c r="I2359" s="321">
        <v>0</v>
      </c>
      <c r="J2359" s="104">
        <f t="shared" si="662"/>
        <v>0</v>
      </c>
      <c r="K2359" s="321">
        <v>0</v>
      </c>
      <c r="L2359" s="104">
        <f t="shared" si="663"/>
        <v>0</v>
      </c>
      <c r="M2359" s="321">
        <v>0</v>
      </c>
      <c r="N2359" s="104">
        <f t="shared" si="664"/>
        <v>0</v>
      </c>
      <c r="O2359" s="321">
        <v>0</v>
      </c>
      <c r="P2359" s="104">
        <f t="shared" si="665"/>
        <v>0</v>
      </c>
      <c r="Q2359" s="321">
        <v>0</v>
      </c>
      <c r="R2359" s="104">
        <f t="shared" si="666"/>
        <v>0</v>
      </c>
      <c r="S2359" s="321">
        <v>0</v>
      </c>
      <c r="T2359" s="104">
        <f t="shared" si="667"/>
        <v>0</v>
      </c>
      <c r="U2359" s="321">
        <v>0</v>
      </c>
      <c r="V2359" s="104">
        <f t="shared" si="668"/>
        <v>0</v>
      </c>
      <c r="W2359" s="321">
        <v>0</v>
      </c>
      <c r="X2359" s="104">
        <f t="shared" si="669"/>
        <v>0</v>
      </c>
      <c r="Y2359" s="321">
        <v>0</v>
      </c>
      <c r="Z2359" s="104">
        <f t="shared" si="670"/>
        <v>0</v>
      </c>
      <c r="AA2359" s="321">
        <v>0</v>
      </c>
      <c r="AB2359" s="104">
        <f t="shared" si="671"/>
        <v>0</v>
      </c>
      <c r="AC2359" s="103">
        <f t="shared" si="677"/>
        <v>0</v>
      </c>
      <c r="AD2359" s="104">
        <f t="shared" si="660"/>
        <v>0</v>
      </c>
    </row>
    <row r="2360" spans="1:30" x14ac:dyDescent="0.2">
      <c r="A2360" s="101">
        <v>41074</v>
      </c>
      <c r="B2360" s="251" t="s">
        <v>252</v>
      </c>
      <c r="C2360" s="321">
        <v>0</v>
      </c>
      <c r="D2360" s="104">
        <f t="shared" si="675"/>
        <v>0</v>
      </c>
      <c r="E2360" s="321">
        <v>0</v>
      </c>
      <c r="F2360" s="104">
        <f t="shared" si="676"/>
        <v>0</v>
      </c>
      <c r="G2360" s="321">
        <v>0</v>
      </c>
      <c r="H2360" s="104">
        <f t="shared" si="661"/>
        <v>0</v>
      </c>
      <c r="I2360" s="321">
        <v>0</v>
      </c>
      <c r="J2360" s="104">
        <f t="shared" si="662"/>
        <v>0</v>
      </c>
      <c r="K2360" s="321">
        <v>0</v>
      </c>
      <c r="L2360" s="104">
        <f t="shared" si="663"/>
        <v>0</v>
      </c>
      <c r="M2360" s="321">
        <v>0</v>
      </c>
      <c r="N2360" s="104">
        <f t="shared" si="664"/>
        <v>0</v>
      </c>
      <c r="O2360" s="321">
        <v>0</v>
      </c>
      <c r="P2360" s="104">
        <f t="shared" si="665"/>
        <v>0</v>
      </c>
      <c r="Q2360" s="321">
        <v>0</v>
      </c>
      <c r="R2360" s="104">
        <f t="shared" si="666"/>
        <v>0</v>
      </c>
      <c r="S2360" s="321">
        <v>0</v>
      </c>
      <c r="T2360" s="104">
        <f t="shared" si="667"/>
        <v>0</v>
      </c>
      <c r="U2360" s="321">
        <v>0</v>
      </c>
      <c r="V2360" s="104">
        <f t="shared" si="668"/>
        <v>0</v>
      </c>
      <c r="W2360" s="321">
        <v>0</v>
      </c>
      <c r="X2360" s="104">
        <f t="shared" si="669"/>
        <v>0</v>
      </c>
      <c r="Y2360" s="321">
        <v>0</v>
      </c>
      <c r="Z2360" s="104">
        <f t="shared" si="670"/>
        <v>0</v>
      </c>
      <c r="AA2360" s="321">
        <v>0</v>
      </c>
      <c r="AB2360" s="104">
        <f t="shared" si="671"/>
        <v>0</v>
      </c>
      <c r="AC2360" s="103">
        <f t="shared" si="677"/>
        <v>0</v>
      </c>
      <c r="AD2360" s="104">
        <f t="shared" si="660"/>
        <v>0</v>
      </c>
    </row>
    <row r="2361" spans="1:30" x14ac:dyDescent="0.2">
      <c r="A2361" s="101">
        <v>41075</v>
      </c>
      <c r="B2361" s="251" t="s">
        <v>253</v>
      </c>
      <c r="C2361" s="321">
        <v>0</v>
      </c>
      <c r="D2361" s="104">
        <f t="shared" si="675"/>
        <v>0</v>
      </c>
      <c r="E2361" s="321">
        <v>0</v>
      </c>
      <c r="F2361" s="104">
        <f t="shared" si="676"/>
        <v>0</v>
      </c>
      <c r="G2361" s="321">
        <v>0</v>
      </c>
      <c r="H2361" s="104">
        <f t="shared" si="661"/>
        <v>0</v>
      </c>
      <c r="I2361" s="321">
        <v>0</v>
      </c>
      <c r="J2361" s="104">
        <f t="shared" si="662"/>
        <v>0</v>
      </c>
      <c r="K2361" s="321">
        <v>0</v>
      </c>
      <c r="L2361" s="104">
        <f t="shared" si="663"/>
        <v>0</v>
      </c>
      <c r="M2361" s="321">
        <v>0</v>
      </c>
      <c r="N2361" s="104">
        <f t="shared" si="664"/>
        <v>0</v>
      </c>
      <c r="O2361" s="321">
        <v>0</v>
      </c>
      <c r="P2361" s="104">
        <f t="shared" si="665"/>
        <v>0</v>
      </c>
      <c r="Q2361" s="321">
        <v>0</v>
      </c>
      <c r="R2361" s="104">
        <f t="shared" si="666"/>
        <v>0</v>
      </c>
      <c r="S2361" s="321">
        <v>0</v>
      </c>
      <c r="T2361" s="104">
        <f t="shared" si="667"/>
        <v>0</v>
      </c>
      <c r="U2361" s="321">
        <v>0</v>
      </c>
      <c r="V2361" s="104">
        <f t="shared" si="668"/>
        <v>0</v>
      </c>
      <c r="W2361" s="321">
        <v>0</v>
      </c>
      <c r="X2361" s="104">
        <f t="shared" si="669"/>
        <v>0</v>
      </c>
      <c r="Y2361" s="321">
        <v>0</v>
      </c>
      <c r="Z2361" s="104">
        <f t="shared" si="670"/>
        <v>0</v>
      </c>
      <c r="AA2361" s="321">
        <v>0</v>
      </c>
      <c r="AB2361" s="104">
        <f t="shared" si="671"/>
        <v>0</v>
      </c>
      <c r="AC2361" s="103">
        <f t="shared" si="677"/>
        <v>0</v>
      </c>
      <c r="AD2361" s="104">
        <f t="shared" si="660"/>
        <v>0</v>
      </c>
    </row>
    <row r="2362" spans="1:30" x14ac:dyDescent="0.2">
      <c r="A2362" s="101">
        <v>41076</v>
      </c>
      <c r="B2362" s="251" t="s">
        <v>254</v>
      </c>
      <c r="C2362" s="321">
        <v>0</v>
      </c>
      <c r="D2362" s="104">
        <f t="shared" si="675"/>
        <v>0</v>
      </c>
      <c r="E2362" s="321">
        <v>0</v>
      </c>
      <c r="F2362" s="104">
        <f t="shared" si="676"/>
        <v>0</v>
      </c>
      <c r="G2362" s="321">
        <v>0</v>
      </c>
      <c r="H2362" s="104">
        <f t="shared" si="661"/>
        <v>0</v>
      </c>
      <c r="I2362" s="321">
        <v>0</v>
      </c>
      <c r="J2362" s="104">
        <f t="shared" si="662"/>
        <v>0</v>
      </c>
      <c r="K2362" s="321">
        <v>0</v>
      </c>
      <c r="L2362" s="104">
        <f t="shared" si="663"/>
        <v>0</v>
      </c>
      <c r="M2362" s="321">
        <v>0</v>
      </c>
      <c r="N2362" s="104">
        <f t="shared" si="664"/>
        <v>0</v>
      </c>
      <c r="O2362" s="321">
        <v>0</v>
      </c>
      <c r="P2362" s="104">
        <f t="shared" si="665"/>
        <v>0</v>
      </c>
      <c r="Q2362" s="321">
        <v>0</v>
      </c>
      <c r="R2362" s="104">
        <f t="shared" si="666"/>
        <v>0</v>
      </c>
      <c r="S2362" s="321">
        <v>0</v>
      </c>
      <c r="T2362" s="104">
        <f t="shared" si="667"/>
        <v>0</v>
      </c>
      <c r="U2362" s="321">
        <v>0</v>
      </c>
      <c r="V2362" s="104">
        <f t="shared" si="668"/>
        <v>0</v>
      </c>
      <c r="W2362" s="321">
        <v>0</v>
      </c>
      <c r="X2362" s="104">
        <f t="shared" si="669"/>
        <v>0</v>
      </c>
      <c r="Y2362" s="321">
        <v>0</v>
      </c>
      <c r="Z2362" s="104">
        <f t="shared" si="670"/>
        <v>0</v>
      </c>
      <c r="AA2362" s="321">
        <v>0</v>
      </c>
      <c r="AB2362" s="104">
        <f t="shared" si="671"/>
        <v>0</v>
      </c>
      <c r="AC2362" s="103">
        <f t="shared" si="677"/>
        <v>0</v>
      </c>
      <c r="AD2362" s="104">
        <f t="shared" si="660"/>
        <v>0</v>
      </c>
    </row>
    <row r="2363" spans="1:30" x14ac:dyDescent="0.2">
      <c r="A2363" s="101">
        <v>41077</v>
      </c>
      <c r="B2363" s="251" t="s">
        <v>255</v>
      </c>
      <c r="C2363" s="321">
        <v>0</v>
      </c>
      <c r="D2363" s="104">
        <f t="shared" si="675"/>
        <v>0</v>
      </c>
      <c r="E2363" s="321">
        <v>0</v>
      </c>
      <c r="F2363" s="104">
        <f t="shared" si="676"/>
        <v>0</v>
      </c>
      <c r="G2363" s="321">
        <v>0</v>
      </c>
      <c r="H2363" s="104">
        <f t="shared" si="661"/>
        <v>0</v>
      </c>
      <c r="I2363" s="321">
        <v>0</v>
      </c>
      <c r="J2363" s="104">
        <f t="shared" si="662"/>
        <v>0</v>
      </c>
      <c r="K2363" s="321">
        <v>0</v>
      </c>
      <c r="L2363" s="104">
        <f t="shared" si="663"/>
        <v>0</v>
      </c>
      <c r="M2363" s="321">
        <v>0</v>
      </c>
      <c r="N2363" s="104">
        <f t="shared" si="664"/>
        <v>0</v>
      </c>
      <c r="O2363" s="321">
        <v>0</v>
      </c>
      <c r="P2363" s="104">
        <f t="shared" si="665"/>
        <v>0</v>
      </c>
      <c r="Q2363" s="321">
        <v>0</v>
      </c>
      <c r="R2363" s="104">
        <f t="shared" si="666"/>
        <v>0</v>
      </c>
      <c r="S2363" s="321">
        <v>0</v>
      </c>
      <c r="T2363" s="104">
        <f t="shared" si="667"/>
        <v>0</v>
      </c>
      <c r="U2363" s="321">
        <v>0</v>
      </c>
      <c r="V2363" s="104">
        <f t="shared" si="668"/>
        <v>0</v>
      </c>
      <c r="W2363" s="321">
        <v>0</v>
      </c>
      <c r="X2363" s="104">
        <f t="shared" si="669"/>
        <v>0</v>
      </c>
      <c r="Y2363" s="321">
        <v>0</v>
      </c>
      <c r="Z2363" s="104">
        <f t="shared" si="670"/>
        <v>0</v>
      </c>
      <c r="AA2363" s="321">
        <v>0</v>
      </c>
      <c r="AB2363" s="104">
        <f t="shared" si="671"/>
        <v>0</v>
      </c>
      <c r="AC2363" s="103">
        <f t="shared" si="677"/>
        <v>0</v>
      </c>
      <c r="AD2363" s="104">
        <f t="shared" si="660"/>
        <v>0</v>
      </c>
    </row>
    <row r="2364" spans="1:30" x14ac:dyDescent="0.2">
      <c r="A2364" s="101">
        <v>41078</v>
      </c>
      <c r="B2364" s="251" t="s">
        <v>256</v>
      </c>
      <c r="C2364" s="321">
        <v>0</v>
      </c>
      <c r="D2364" s="104">
        <f t="shared" si="675"/>
        <v>0</v>
      </c>
      <c r="E2364" s="321">
        <v>0</v>
      </c>
      <c r="F2364" s="104">
        <f t="shared" si="676"/>
        <v>0</v>
      </c>
      <c r="G2364" s="321">
        <v>0</v>
      </c>
      <c r="H2364" s="104">
        <f t="shared" si="661"/>
        <v>0</v>
      </c>
      <c r="I2364" s="321">
        <v>0</v>
      </c>
      <c r="J2364" s="104">
        <f t="shared" si="662"/>
        <v>0</v>
      </c>
      <c r="K2364" s="321">
        <v>0</v>
      </c>
      <c r="L2364" s="104">
        <f t="shared" si="663"/>
        <v>0</v>
      </c>
      <c r="M2364" s="321">
        <v>0</v>
      </c>
      <c r="N2364" s="104">
        <f t="shared" si="664"/>
        <v>0</v>
      </c>
      <c r="O2364" s="321">
        <v>0</v>
      </c>
      <c r="P2364" s="104">
        <f t="shared" si="665"/>
        <v>0</v>
      </c>
      <c r="Q2364" s="321">
        <v>0</v>
      </c>
      <c r="R2364" s="104">
        <f t="shared" si="666"/>
        <v>0</v>
      </c>
      <c r="S2364" s="321">
        <v>0</v>
      </c>
      <c r="T2364" s="104">
        <f t="shared" si="667"/>
        <v>0</v>
      </c>
      <c r="U2364" s="321">
        <v>0</v>
      </c>
      <c r="V2364" s="104">
        <f t="shared" si="668"/>
        <v>0</v>
      </c>
      <c r="W2364" s="321">
        <v>0</v>
      </c>
      <c r="X2364" s="104">
        <f t="shared" si="669"/>
        <v>0</v>
      </c>
      <c r="Y2364" s="321">
        <v>0</v>
      </c>
      <c r="Z2364" s="104">
        <f t="shared" si="670"/>
        <v>0</v>
      </c>
      <c r="AA2364" s="321">
        <v>0</v>
      </c>
      <c r="AB2364" s="104">
        <f t="shared" si="671"/>
        <v>0</v>
      </c>
      <c r="AC2364" s="103">
        <f t="shared" si="677"/>
        <v>0</v>
      </c>
      <c r="AD2364" s="104">
        <f t="shared" si="660"/>
        <v>0</v>
      </c>
    </row>
    <row r="2365" spans="1:30" x14ac:dyDescent="0.2">
      <c r="A2365" s="101">
        <v>41079</v>
      </c>
      <c r="B2365" s="251" t="s">
        <v>257</v>
      </c>
      <c r="C2365" s="321">
        <v>0</v>
      </c>
      <c r="D2365" s="104">
        <f t="shared" si="675"/>
        <v>0</v>
      </c>
      <c r="E2365" s="321">
        <v>0</v>
      </c>
      <c r="F2365" s="104">
        <f t="shared" si="676"/>
        <v>0</v>
      </c>
      <c r="G2365" s="321">
        <v>0</v>
      </c>
      <c r="H2365" s="104">
        <f t="shared" si="661"/>
        <v>0</v>
      </c>
      <c r="I2365" s="321">
        <v>0</v>
      </c>
      <c r="J2365" s="104">
        <f t="shared" si="662"/>
        <v>0</v>
      </c>
      <c r="K2365" s="321">
        <v>0</v>
      </c>
      <c r="L2365" s="104">
        <f t="shared" si="663"/>
        <v>0</v>
      </c>
      <c r="M2365" s="321">
        <v>0</v>
      </c>
      <c r="N2365" s="104">
        <f t="shared" si="664"/>
        <v>0</v>
      </c>
      <c r="O2365" s="321">
        <v>0</v>
      </c>
      <c r="P2365" s="104">
        <f t="shared" si="665"/>
        <v>0</v>
      </c>
      <c r="Q2365" s="321">
        <v>0</v>
      </c>
      <c r="R2365" s="104">
        <f t="shared" si="666"/>
        <v>0</v>
      </c>
      <c r="S2365" s="321">
        <v>0</v>
      </c>
      <c r="T2365" s="104">
        <f t="shared" si="667"/>
        <v>0</v>
      </c>
      <c r="U2365" s="321">
        <v>0</v>
      </c>
      <c r="V2365" s="104">
        <f t="shared" si="668"/>
        <v>0</v>
      </c>
      <c r="W2365" s="321">
        <v>0</v>
      </c>
      <c r="X2365" s="104">
        <f t="shared" si="669"/>
        <v>0</v>
      </c>
      <c r="Y2365" s="321">
        <v>0</v>
      </c>
      <c r="Z2365" s="104">
        <f t="shared" si="670"/>
        <v>0</v>
      </c>
      <c r="AA2365" s="321">
        <v>0</v>
      </c>
      <c r="AB2365" s="104">
        <f t="shared" si="671"/>
        <v>0</v>
      </c>
      <c r="AC2365" s="103">
        <f t="shared" si="677"/>
        <v>0</v>
      </c>
      <c r="AD2365" s="104">
        <f t="shared" si="660"/>
        <v>0</v>
      </c>
    </row>
    <row r="2366" spans="1:30" x14ac:dyDescent="0.2">
      <c r="A2366" s="101">
        <v>41080</v>
      </c>
      <c r="B2366" s="251" t="s">
        <v>258</v>
      </c>
      <c r="C2366" s="321">
        <v>0</v>
      </c>
      <c r="D2366" s="104">
        <f t="shared" si="675"/>
        <v>0</v>
      </c>
      <c r="E2366" s="321">
        <v>0</v>
      </c>
      <c r="F2366" s="104">
        <f t="shared" si="676"/>
        <v>0</v>
      </c>
      <c r="G2366" s="321">
        <v>0</v>
      </c>
      <c r="H2366" s="104">
        <f t="shared" si="661"/>
        <v>0</v>
      </c>
      <c r="I2366" s="321">
        <v>0</v>
      </c>
      <c r="J2366" s="104">
        <f t="shared" si="662"/>
        <v>0</v>
      </c>
      <c r="K2366" s="321">
        <v>0</v>
      </c>
      <c r="L2366" s="104">
        <f t="shared" si="663"/>
        <v>0</v>
      </c>
      <c r="M2366" s="321">
        <v>0</v>
      </c>
      <c r="N2366" s="104">
        <f t="shared" si="664"/>
        <v>0</v>
      </c>
      <c r="O2366" s="321">
        <v>0</v>
      </c>
      <c r="P2366" s="104">
        <f t="shared" si="665"/>
        <v>0</v>
      </c>
      <c r="Q2366" s="321">
        <v>0</v>
      </c>
      <c r="R2366" s="104">
        <f t="shared" si="666"/>
        <v>0</v>
      </c>
      <c r="S2366" s="321">
        <v>0</v>
      </c>
      <c r="T2366" s="104">
        <f t="shared" si="667"/>
        <v>0</v>
      </c>
      <c r="U2366" s="321">
        <v>0</v>
      </c>
      <c r="V2366" s="104">
        <f t="shared" si="668"/>
        <v>0</v>
      </c>
      <c r="W2366" s="321">
        <v>0</v>
      </c>
      <c r="X2366" s="104">
        <f t="shared" si="669"/>
        <v>0</v>
      </c>
      <c r="Y2366" s="321">
        <v>0</v>
      </c>
      <c r="Z2366" s="104">
        <f t="shared" si="670"/>
        <v>0</v>
      </c>
      <c r="AA2366" s="321">
        <v>0</v>
      </c>
      <c r="AB2366" s="104">
        <f t="shared" si="671"/>
        <v>0</v>
      </c>
      <c r="AC2366" s="103">
        <f t="shared" si="677"/>
        <v>0</v>
      </c>
      <c r="AD2366" s="104">
        <f t="shared" si="660"/>
        <v>0</v>
      </c>
    </row>
    <row r="2367" spans="1:30" x14ac:dyDescent="0.2">
      <c r="A2367" s="101">
        <v>41081</v>
      </c>
      <c r="B2367" s="251" t="s">
        <v>259</v>
      </c>
      <c r="C2367" s="321">
        <v>0</v>
      </c>
      <c r="D2367" s="104">
        <f t="shared" si="675"/>
        <v>0</v>
      </c>
      <c r="E2367" s="321">
        <v>0</v>
      </c>
      <c r="F2367" s="104">
        <f t="shared" si="676"/>
        <v>0</v>
      </c>
      <c r="G2367" s="321">
        <v>0</v>
      </c>
      <c r="H2367" s="104">
        <f t="shared" si="661"/>
        <v>0</v>
      </c>
      <c r="I2367" s="321">
        <v>0</v>
      </c>
      <c r="J2367" s="104">
        <f t="shared" si="662"/>
        <v>0</v>
      </c>
      <c r="K2367" s="321">
        <v>0</v>
      </c>
      <c r="L2367" s="104">
        <f t="shared" si="663"/>
        <v>0</v>
      </c>
      <c r="M2367" s="321">
        <v>0</v>
      </c>
      <c r="N2367" s="104">
        <f t="shared" si="664"/>
        <v>0</v>
      </c>
      <c r="O2367" s="321">
        <v>0</v>
      </c>
      <c r="P2367" s="104">
        <f t="shared" si="665"/>
        <v>0</v>
      </c>
      <c r="Q2367" s="321">
        <v>0</v>
      </c>
      <c r="R2367" s="104">
        <f t="shared" si="666"/>
        <v>0</v>
      </c>
      <c r="S2367" s="321">
        <v>0</v>
      </c>
      <c r="T2367" s="104">
        <f t="shared" si="667"/>
        <v>0</v>
      </c>
      <c r="U2367" s="321">
        <v>0</v>
      </c>
      <c r="V2367" s="104">
        <f t="shared" si="668"/>
        <v>0</v>
      </c>
      <c r="W2367" s="321">
        <v>0</v>
      </c>
      <c r="X2367" s="104">
        <f t="shared" si="669"/>
        <v>0</v>
      </c>
      <c r="Y2367" s="321">
        <v>0</v>
      </c>
      <c r="Z2367" s="104">
        <f t="shared" si="670"/>
        <v>0</v>
      </c>
      <c r="AA2367" s="321">
        <v>0</v>
      </c>
      <c r="AB2367" s="104">
        <f t="shared" si="671"/>
        <v>0</v>
      </c>
      <c r="AC2367" s="103">
        <f t="shared" si="677"/>
        <v>0</v>
      </c>
      <c r="AD2367" s="104">
        <f t="shared" si="660"/>
        <v>0</v>
      </c>
    </row>
    <row r="2368" spans="1:30" x14ac:dyDescent="0.2">
      <c r="A2368" s="101">
        <v>41082</v>
      </c>
      <c r="B2368" s="251" t="s">
        <v>260</v>
      </c>
      <c r="C2368" s="321">
        <v>0</v>
      </c>
      <c r="D2368" s="104">
        <f t="shared" si="675"/>
        <v>0</v>
      </c>
      <c r="E2368" s="321">
        <v>0</v>
      </c>
      <c r="F2368" s="104">
        <f t="shared" si="676"/>
        <v>0</v>
      </c>
      <c r="G2368" s="321">
        <v>0</v>
      </c>
      <c r="H2368" s="104">
        <f t="shared" si="661"/>
        <v>0</v>
      </c>
      <c r="I2368" s="321">
        <v>0</v>
      </c>
      <c r="J2368" s="104">
        <f t="shared" si="662"/>
        <v>0</v>
      </c>
      <c r="K2368" s="321">
        <v>0</v>
      </c>
      <c r="L2368" s="104">
        <f t="shared" si="663"/>
        <v>0</v>
      </c>
      <c r="M2368" s="321">
        <v>0</v>
      </c>
      <c r="N2368" s="104">
        <f t="shared" si="664"/>
        <v>0</v>
      </c>
      <c r="O2368" s="321">
        <v>0</v>
      </c>
      <c r="P2368" s="104">
        <f t="shared" si="665"/>
        <v>0</v>
      </c>
      <c r="Q2368" s="321">
        <v>0</v>
      </c>
      <c r="R2368" s="104">
        <f t="shared" si="666"/>
        <v>0</v>
      </c>
      <c r="S2368" s="321">
        <v>0</v>
      </c>
      <c r="T2368" s="104">
        <f t="shared" si="667"/>
        <v>0</v>
      </c>
      <c r="U2368" s="321">
        <v>0</v>
      </c>
      <c r="V2368" s="104">
        <f t="shared" si="668"/>
        <v>0</v>
      </c>
      <c r="W2368" s="321">
        <v>0</v>
      </c>
      <c r="X2368" s="104">
        <f t="shared" si="669"/>
        <v>0</v>
      </c>
      <c r="Y2368" s="321">
        <v>0</v>
      </c>
      <c r="Z2368" s="104">
        <f t="shared" si="670"/>
        <v>0</v>
      </c>
      <c r="AA2368" s="321">
        <v>0</v>
      </c>
      <c r="AB2368" s="104">
        <f t="shared" si="671"/>
        <v>0</v>
      </c>
      <c r="AC2368" s="103">
        <f t="shared" si="677"/>
        <v>0</v>
      </c>
      <c r="AD2368" s="104">
        <f t="shared" ref="AD2368:AD2407" si="678">AC2368*1000000/325851</f>
        <v>0</v>
      </c>
    </row>
    <row r="2369" spans="1:30" x14ac:dyDescent="0.2">
      <c r="A2369" s="101">
        <v>41083</v>
      </c>
      <c r="B2369" s="251" t="s">
        <v>261</v>
      </c>
      <c r="C2369" s="321">
        <v>0</v>
      </c>
      <c r="D2369" s="104">
        <f t="shared" si="675"/>
        <v>0</v>
      </c>
      <c r="E2369" s="321">
        <v>0</v>
      </c>
      <c r="F2369" s="104">
        <f t="shared" si="676"/>
        <v>0</v>
      </c>
      <c r="G2369" s="321">
        <v>0</v>
      </c>
      <c r="H2369" s="104">
        <f t="shared" si="661"/>
        <v>0</v>
      </c>
      <c r="I2369" s="321">
        <v>0</v>
      </c>
      <c r="J2369" s="104">
        <f t="shared" si="662"/>
        <v>0</v>
      </c>
      <c r="K2369" s="321">
        <v>0</v>
      </c>
      <c r="L2369" s="104">
        <f t="shared" si="663"/>
        <v>0</v>
      </c>
      <c r="M2369" s="321">
        <v>0</v>
      </c>
      <c r="N2369" s="104">
        <f t="shared" si="664"/>
        <v>0</v>
      </c>
      <c r="O2369" s="321">
        <v>0</v>
      </c>
      <c r="P2369" s="104">
        <f t="shared" si="665"/>
        <v>0</v>
      </c>
      <c r="Q2369" s="321">
        <v>0</v>
      </c>
      <c r="R2369" s="104">
        <f t="shared" si="666"/>
        <v>0</v>
      </c>
      <c r="S2369" s="321">
        <v>0</v>
      </c>
      <c r="T2369" s="104">
        <f t="shared" si="667"/>
        <v>0</v>
      </c>
      <c r="U2369" s="321">
        <v>0</v>
      </c>
      <c r="V2369" s="104">
        <f t="shared" si="668"/>
        <v>0</v>
      </c>
      <c r="W2369" s="321">
        <v>0</v>
      </c>
      <c r="X2369" s="104">
        <f t="shared" si="669"/>
        <v>0</v>
      </c>
      <c r="Y2369" s="321">
        <v>0</v>
      </c>
      <c r="Z2369" s="104">
        <f t="shared" si="670"/>
        <v>0</v>
      </c>
      <c r="AA2369" s="321">
        <v>0</v>
      </c>
      <c r="AB2369" s="104">
        <f t="shared" si="671"/>
        <v>0</v>
      </c>
      <c r="AC2369" s="103">
        <f t="shared" si="677"/>
        <v>0</v>
      </c>
      <c r="AD2369" s="104">
        <f t="shared" si="678"/>
        <v>0</v>
      </c>
    </row>
    <row r="2370" spans="1:30" x14ac:dyDescent="0.2">
      <c r="A2370" s="101">
        <v>41084</v>
      </c>
      <c r="B2370" s="251" t="s">
        <v>262</v>
      </c>
      <c r="C2370" s="321">
        <v>0</v>
      </c>
      <c r="D2370" s="104">
        <f t="shared" si="675"/>
        <v>0</v>
      </c>
      <c r="E2370" s="321">
        <v>0</v>
      </c>
      <c r="F2370" s="104">
        <f t="shared" si="676"/>
        <v>0</v>
      </c>
      <c r="G2370" s="321">
        <v>0</v>
      </c>
      <c r="H2370" s="104">
        <f t="shared" si="661"/>
        <v>0</v>
      </c>
      <c r="I2370" s="321">
        <v>0</v>
      </c>
      <c r="J2370" s="104">
        <f t="shared" si="662"/>
        <v>0</v>
      </c>
      <c r="K2370" s="321">
        <v>0</v>
      </c>
      <c r="L2370" s="104">
        <f t="shared" si="663"/>
        <v>0</v>
      </c>
      <c r="M2370" s="321">
        <v>0</v>
      </c>
      <c r="N2370" s="104">
        <f t="shared" si="664"/>
        <v>0</v>
      </c>
      <c r="O2370" s="321">
        <v>0</v>
      </c>
      <c r="P2370" s="104">
        <f t="shared" si="665"/>
        <v>0</v>
      </c>
      <c r="Q2370" s="321">
        <v>0</v>
      </c>
      <c r="R2370" s="104">
        <f t="shared" si="666"/>
        <v>0</v>
      </c>
      <c r="S2370" s="321">
        <v>0</v>
      </c>
      <c r="T2370" s="104">
        <f t="shared" si="667"/>
        <v>0</v>
      </c>
      <c r="U2370" s="321">
        <v>0</v>
      </c>
      <c r="V2370" s="104">
        <f t="shared" si="668"/>
        <v>0</v>
      </c>
      <c r="W2370" s="321">
        <v>0</v>
      </c>
      <c r="X2370" s="104">
        <f t="shared" si="669"/>
        <v>0</v>
      </c>
      <c r="Y2370" s="321">
        <v>0</v>
      </c>
      <c r="Z2370" s="104">
        <f t="shared" si="670"/>
        <v>0</v>
      </c>
      <c r="AA2370" s="321">
        <v>0</v>
      </c>
      <c r="AB2370" s="104">
        <f t="shared" si="671"/>
        <v>0</v>
      </c>
      <c r="AC2370" s="103">
        <f t="shared" si="677"/>
        <v>0</v>
      </c>
      <c r="AD2370" s="104">
        <f t="shared" si="678"/>
        <v>0</v>
      </c>
    </row>
    <row r="2371" spans="1:30" x14ac:dyDescent="0.2">
      <c r="A2371" s="101">
        <v>41085</v>
      </c>
      <c r="B2371" s="251" t="s">
        <v>263</v>
      </c>
      <c r="C2371" s="321">
        <v>0</v>
      </c>
      <c r="D2371" s="104">
        <f t="shared" si="675"/>
        <v>0</v>
      </c>
      <c r="E2371" s="321">
        <v>0</v>
      </c>
      <c r="F2371" s="104">
        <f t="shared" si="676"/>
        <v>0</v>
      </c>
      <c r="G2371" s="321">
        <v>0</v>
      </c>
      <c r="H2371" s="104">
        <f t="shared" si="661"/>
        <v>0</v>
      </c>
      <c r="I2371" s="321">
        <v>0</v>
      </c>
      <c r="J2371" s="104">
        <f t="shared" si="662"/>
        <v>0</v>
      </c>
      <c r="K2371" s="321">
        <v>0</v>
      </c>
      <c r="L2371" s="104">
        <f t="shared" si="663"/>
        <v>0</v>
      </c>
      <c r="M2371" s="321">
        <v>0</v>
      </c>
      <c r="N2371" s="104">
        <f t="shared" si="664"/>
        <v>0</v>
      </c>
      <c r="O2371" s="321">
        <v>0</v>
      </c>
      <c r="P2371" s="104">
        <f t="shared" si="665"/>
        <v>0</v>
      </c>
      <c r="Q2371" s="321">
        <v>0</v>
      </c>
      <c r="R2371" s="104">
        <f t="shared" si="666"/>
        <v>0</v>
      </c>
      <c r="S2371" s="321">
        <v>0</v>
      </c>
      <c r="T2371" s="104">
        <f t="shared" si="667"/>
        <v>0</v>
      </c>
      <c r="U2371" s="321">
        <v>0</v>
      </c>
      <c r="V2371" s="104">
        <f t="shared" si="668"/>
        <v>0</v>
      </c>
      <c r="W2371" s="321">
        <v>0</v>
      </c>
      <c r="X2371" s="104">
        <f t="shared" si="669"/>
        <v>0</v>
      </c>
      <c r="Y2371" s="321">
        <v>0</v>
      </c>
      <c r="Z2371" s="104">
        <f t="shared" si="670"/>
        <v>0</v>
      </c>
      <c r="AA2371" s="321">
        <v>0</v>
      </c>
      <c r="AB2371" s="104">
        <f t="shared" si="671"/>
        <v>0</v>
      </c>
      <c r="AC2371" s="103">
        <f t="shared" si="677"/>
        <v>0</v>
      </c>
      <c r="AD2371" s="104">
        <f t="shared" si="678"/>
        <v>0</v>
      </c>
    </row>
    <row r="2372" spans="1:30" x14ac:dyDescent="0.2">
      <c r="A2372" s="101">
        <v>41086</v>
      </c>
      <c r="B2372" s="251" t="s">
        <v>264</v>
      </c>
      <c r="C2372" s="321">
        <v>0</v>
      </c>
      <c r="D2372" s="104">
        <f t="shared" si="675"/>
        <v>0</v>
      </c>
      <c r="E2372" s="321">
        <v>0</v>
      </c>
      <c r="F2372" s="104">
        <f t="shared" si="676"/>
        <v>0</v>
      </c>
      <c r="G2372" s="321">
        <v>0</v>
      </c>
      <c r="H2372" s="104">
        <f t="shared" si="661"/>
        <v>0</v>
      </c>
      <c r="I2372" s="321">
        <v>0</v>
      </c>
      <c r="J2372" s="104">
        <f t="shared" si="662"/>
        <v>0</v>
      </c>
      <c r="K2372" s="321">
        <v>0</v>
      </c>
      <c r="L2372" s="104">
        <f t="shared" si="663"/>
        <v>0</v>
      </c>
      <c r="M2372" s="321">
        <v>0</v>
      </c>
      <c r="N2372" s="104">
        <f t="shared" si="664"/>
        <v>0</v>
      </c>
      <c r="O2372" s="321">
        <v>0</v>
      </c>
      <c r="P2372" s="104">
        <f t="shared" si="665"/>
        <v>0</v>
      </c>
      <c r="Q2372" s="321">
        <v>0</v>
      </c>
      <c r="R2372" s="104">
        <f t="shared" si="666"/>
        <v>0</v>
      </c>
      <c r="S2372" s="321">
        <v>0</v>
      </c>
      <c r="T2372" s="104">
        <f t="shared" si="667"/>
        <v>0</v>
      </c>
      <c r="U2372" s="321">
        <v>0</v>
      </c>
      <c r="V2372" s="104">
        <f t="shared" si="668"/>
        <v>0</v>
      </c>
      <c r="W2372" s="321">
        <v>0</v>
      </c>
      <c r="X2372" s="104">
        <f t="shared" si="669"/>
        <v>0</v>
      </c>
      <c r="Y2372" s="321">
        <v>0</v>
      </c>
      <c r="Z2372" s="104">
        <f t="shared" si="670"/>
        <v>0</v>
      </c>
      <c r="AA2372" s="321">
        <v>0</v>
      </c>
      <c r="AB2372" s="104">
        <f t="shared" si="671"/>
        <v>0</v>
      </c>
      <c r="AC2372" s="103">
        <f t="shared" si="677"/>
        <v>0</v>
      </c>
      <c r="AD2372" s="104">
        <f t="shared" si="678"/>
        <v>0</v>
      </c>
    </row>
    <row r="2373" spans="1:30" x14ac:dyDescent="0.2">
      <c r="A2373" s="101">
        <v>41087</v>
      </c>
      <c r="B2373" s="251" t="s">
        <v>265</v>
      </c>
      <c r="C2373" s="321">
        <v>0.81499999999999995</v>
      </c>
      <c r="D2373" s="104">
        <f t="shared" si="675"/>
        <v>2.5011431605242889</v>
      </c>
      <c r="E2373" s="321">
        <v>0</v>
      </c>
      <c r="F2373" s="104">
        <f t="shared" si="676"/>
        <v>0</v>
      </c>
      <c r="G2373" s="321">
        <v>0.18</v>
      </c>
      <c r="H2373" s="104">
        <f t="shared" si="661"/>
        <v>0.55239971643481223</v>
      </c>
      <c r="I2373" s="321">
        <v>0</v>
      </c>
      <c r="J2373" s="104">
        <f t="shared" si="662"/>
        <v>0</v>
      </c>
      <c r="K2373" s="321">
        <v>0</v>
      </c>
      <c r="L2373" s="104">
        <f t="shared" si="663"/>
        <v>0</v>
      </c>
      <c r="M2373" s="321">
        <v>1.2969999999999999</v>
      </c>
      <c r="N2373" s="104">
        <f t="shared" si="664"/>
        <v>3.9803468456441746</v>
      </c>
      <c r="O2373" s="321">
        <v>0</v>
      </c>
      <c r="P2373" s="104">
        <f t="shared" si="665"/>
        <v>0</v>
      </c>
      <c r="Q2373" s="321">
        <v>0.49399999999999999</v>
      </c>
      <c r="R2373" s="104">
        <f t="shared" si="666"/>
        <v>1.5160303328822069</v>
      </c>
      <c r="S2373" s="321">
        <v>0</v>
      </c>
      <c r="T2373" s="104">
        <f t="shared" si="667"/>
        <v>0</v>
      </c>
      <c r="U2373" s="321">
        <v>0</v>
      </c>
      <c r="V2373" s="104">
        <f t="shared" si="668"/>
        <v>0</v>
      </c>
      <c r="W2373" s="321">
        <v>0</v>
      </c>
      <c r="X2373" s="104">
        <f t="shared" si="669"/>
        <v>0</v>
      </c>
      <c r="Y2373" s="321">
        <v>0</v>
      </c>
      <c r="Z2373" s="104">
        <f t="shared" si="670"/>
        <v>0</v>
      </c>
      <c r="AA2373" s="321">
        <v>0</v>
      </c>
      <c r="AB2373" s="104">
        <f t="shared" si="671"/>
        <v>0</v>
      </c>
      <c r="AC2373" s="103">
        <f t="shared" si="677"/>
        <v>2.7859999999999996</v>
      </c>
      <c r="AD2373" s="104">
        <f t="shared" si="678"/>
        <v>8.5499200554854813</v>
      </c>
    </row>
    <row r="2374" spans="1:30" x14ac:dyDescent="0.2">
      <c r="A2374" s="101">
        <v>41088</v>
      </c>
      <c r="B2374" s="251" t="s">
        <v>266</v>
      </c>
      <c r="C2374" s="321">
        <v>1.806</v>
      </c>
      <c r="D2374" s="104">
        <f t="shared" si="675"/>
        <v>5.5424104882292831</v>
      </c>
      <c r="E2374" s="321">
        <v>0</v>
      </c>
      <c r="F2374" s="104">
        <f t="shared" si="676"/>
        <v>0</v>
      </c>
      <c r="G2374" s="321">
        <v>0</v>
      </c>
      <c r="H2374" s="104">
        <f t="shared" ref="H2374:H2439" si="679">G2374*1000000/325851</f>
        <v>0</v>
      </c>
      <c r="I2374" s="321">
        <v>0</v>
      </c>
      <c r="J2374" s="104">
        <f t="shared" ref="J2374:J2439" si="680">I2374*1000000/325851</f>
        <v>0</v>
      </c>
      <c r="K2374" s="321">
        <v>0</v>
      </c>
      <c r="L2374" s="104">
        <f t="shared" ref="L2374:L2439" si="681">K2374*1000000/325851</f>
        <v>0</v>
      </c>
      <c r="M2374" s="321">
        <v>1.843</v>
      </c>
      <c r="N2374" s="104">
        <f t="shared" ref="N2374:N2439" si="682">M2374*1000000/325851</f>
        <v>5.6559593188297717</v>
      </c>
      <c r="O2374" s="321">
        <v>0</v>
      </c>
      <c r="P2374" s="104">
        <f t="shared" ref="P2374:P2439" si="683">O2374*1000000/325851</f>
        <v>0</v>
      </c>
      <c r="Q2374" s="321">
        <v>1.2749999999999999</v>
      </c>
      <c r="R2374" s="104">
        <f t="shared" ref="R2374:R2439" si="684">Q2374*1000000/325851</f>
        <v>3.9128313247465867</v>
      </c>
      <c r="S2374" s="321">
        <v>0</v>
      </c>
      <c r="T2374" s="104">
        <f t="shared" ref="T2374:T2439" si="685">S2374*1000000/325851</f>
        <v>0</v>
      </c>
      <c r="U2374" s="321">
        <v>0</v>
      </c>
      <c r="V2374" s="104">
        <f t="shared" ref="V2374:V2439" si="686">U2374*1000000/325851</f>
        <v>0</v>
      </c>
      <c r="W2374" s="321">
        <v>0</v>
      </c>
      <c r="X2374" s="104">
        <f t="shared" ref="X2374:X2439" si="687">W2374*1000000/325851</f>
        <v>0</v>
      </c>
      <c r="Y2374" s="321">
        <v>0</v>
      </c>
      <c r="Z2374" s="104">
        <f t="shared" ref="Z2374:Z2439" si="688">Y2374*1000000/325851</f>
        <v>0</v>
      </c>
      <c r="AA2374" s="321">
        <v>0</v>
      </c>
      <c r="AB2374" s="104">
        <f t="shared" ref="AB2374:AB2439" si="689">AA2374*1000000/325851</f>
        <v>0</v>
      </c>
      <c r="AC2374" s="103">
        <f t="shared" si="677"/>
        <v>4.9239999999999995</v>
      </c>
      <c r="AD2374" s="104">
        <f t="shared" si="678"/>
        <v>15.111201131805638</v>
      </c>
    </row>
    <row r="2375" spans="1:30" x14ac:dyDescent="0.2">
      <c r="A2375" s="101">
        <v>41089</v>
      </c>
      <c r="B2375" s="251" t="s">
        <v>267</v>
      </c>
      <c r="C2375" s="321">
        <v>1.7749999999999999</v>
      </c>
      <c r="D2375" s="104">
        <f t="shared" si="675"/>
        <v>5.4472749815099544</v>
      </c>
      <c r="E2375" s="321">
        <v>0</v>
      </c>
      <c r="F2375" s="104">
        <f t="shared" ref="F2375:F2439" si="690">E2375*1000000/325851</f>
        <v>0</v>
      </c>
      <c r="G2375" s="321">
        <v>0</v>
      </c>
      <c r="H2375" s="104">
        <f t="shared" si="679"/>
        <v>0</v>
      </c>
      <c r="I2375" s="321">
        <v>0</v>
      </c>
      <c r="J2375" s="104">
        <f t="shared" si="680"/>
        <v>0</v>
      </c>
      <c r="K2375" s="321">
        <v>0</v>
      </c>
      <c r="L2375" s="104">
        <f t="shared" si="681"/>
        <v>0</v>
      </c>
      <c r="M2375" s="321">
        <v>1.81</v>
      </c>
      <c r="N2375" s="104">
        <f t="shared" si="682"/>
        <v>5.55468603748339</v>
      </c>
      <c r="O2375" s="321">
        <v>0</v>
      </c>
      <c r="P2375" s="104">
        <f t="shared" si="683"/>
        <v>0</v>
      </c>
      <c r="Q2375" s="321">
        <v>1.2589999999999999</v>
      </c>
      <c r="R2375" s="104">
        <f t="shared" si="684"/>
        <v>3.8637291277301591</v>
      </c>
      <c r="S2375" s="321">
        <v>0</v>
      </c>
      <c r="T2375" s="104">
        <f t="shared" si="685"/>
        <v>0</v>
      </c>
      <c r="U2375" s="321">
        <v>0</v>
      </c>
      <c r="V2375" s="104">
        <f t="shared" si="686"/>
        <v>0</v>
      </c>
      <c r="W2375" s="321">
        <v>0</v>
      </c>
      <c r="X2375" s="104">
        <f t="shared" si="687"/>
        <v>0</v>
      </c>
      <c r="Y2375" s="321">
        <v>0</v>
      </c>
      <c r="Z2375" s="104">
        <f t="shared" si="688"/>
        <v>0</v>
      </c>
      <c r="AA2375" s="321">
        <v>0</v>
      </c>
      <c r="AB2375" s="104">
        <f t="shared" si="689"/>
        <v>0</v>
      </c>
      <c r="AC2375" s="103">
        <f t="shared" si="677"/>
        <v>4.8439999999999994</v>
      </c>
      <c r="AD2375" s="104">
        <f t="shared" si="678"/>
        <v>14.8656901467235</v>
      </c>
    </row>
    <row r="2376" spans="1:30" x14ac:dyDescent="0.2">
      <c r="A2376" s="101">
        <v>41090</v>
      </c>
      <c r="B2376" s="251" t="s">
        <v>268</v>
      </c>
      <c r="C2376" s="321">
        <v>1.7509999999999999</v>
      </c>
      <c r="D2376" s="104">
        <f t="shared" ref="D2376:D2439" si="691">C2376*1000000/325851</f>
        <v>5.3736216859853121</v>
      </c>
      <c r="E2376" s="321">
        <v>0</v>
      </c>
      <c r="F2376" s="104">
        <f t="shared" ref="F2376:F2440" si="692">E2376*1000000/325851</f>
        <v>0</v>
      </c>
      <c r="G2376" s="321">
        <v>0</v>
      </c>
      <c r="H2376" s="104">
        <f t="shared" si="679"/>
        <v>0</v>
      </c>
      <c r="I2376" s="321">
        <v>0</v>
      </c>
      <c r="J2376" s="104">
        <f t="shared" si="680"/>
        <v>0</v>
      </c>
      <c r="K2376" s="321">
        <v>0</v>
      </c>
      <c r="L2376" s="104">
        <f t="shared" si="681"/>
        <v>0</v>
      </c>
      <c r="M2376" s="321">
        <v>1.7869999999999999</v>
      </c>
      <c r="N2376" s="104">
        <f t="shared" si="682"/>
        <v>5.4841016292722751</v>
      </c>
      <c r="O2376" s="321">
        <v>0</v>
      </c>
      <c r="P2376" s="104">
        <f t="shared" si="683"/>
        <v>0</v>
      </c>
      <c r="Q2376" s="321">
        <v>1.2430000000000001</v>
      </c>
      <c r="R2376" s="104">
        <f t="shared" si="684"/>
        <v>3.814626930713731</v>
      </c>
      <c r="S2376" s="321">
        <v>0</v>
      </c>
      <c r="T2376" s="104">
        <f t="shared" si="685"/>
        <v>0</v>
      </c>
      <c r="U2376" s="321">
        <v>0</v>
      </c>
      <c r="V2376" s="104">
        <f t="shared" si="686"/>
        <v>0</v>
      </c>
      <c r="W2376" s="321">
        <v>0</v>
      </c>
      <c r="X2376" s="104">
        <f t="shared" si="687"/>
        <v>0</v>
      </c>
      <c r="Y2376" s="321">
        <v>0</v>
      </c>
      <c r="Z2376" s="104">
        <f t="shared" si="688"/>
        <v>0</v>
      </c>
      <c r="AA2376" s="321">
        <v>0</v>
      </c>
      <c r="AB2376" s="104">
        <f t="shared" si="689"/>
        <v>0</v>
      </c>
      <c r="AC2376" s="103">
        <f t="shared" si="677"/>
        <v>4.7809999999999997</v>
      </c>
      <c r="AD2376" s="104">
        <f t="shared" si="678"/>
        <v>14.672350245971318</v>
      </c>
    </row>
    <row r="2377" spans="1:30" x14ac:dyDescent="0.2">
      <c r="A2377" s="101">
        <v>41091</v>
      </c>
      <c r="B2377" s="251" t="s">
        <v>177</v>
      </c>
      <c r="C2377" s="321">
        <v>1.732</v>
      </c>
      <c r="D2377" s="104">
        <f t="shared" si="691"/>
        <v>5.3153128270283041</v>
      </c>
      <c r="E2377" s="321">
        <v>0</v>
      </c>
      <c r="F2377" s="104">
        <f t="shared" si="690"/>
        <v>0</v>
      </c>
      <c r="G2377" s="321">
        <v>0</v>
      </c>
      <c r="H2377" s="104">
        <f t="shared" si="679"/>
        <v>0</v>
      </c>
      <c r="I2377" s="321">
        <v>0</v>
      </c>
      <c r="J2377" s="104">
        <f t="shared" si="680"/>
        <v>0</v>
      </c>
      <c r="K2377" s="321">
        <v>0</v>
      </c>
      <c r="L2377" s="104">
        <f t="shared" si="681"/>
        <v>0</v>
      </c>
      <c r="M2377" s="321">
        <v>1.77</v>
      </c>
      <c r="N2377" s="104">
        <f t="shared" si="682"/>
        <v>5.4319305449423201</v>
      </c>
      <c r="O2377" s="321">
        <v>0</v>
      </c>
      <c r="P2377" s="104">
        <f t="shared" si="683"/>
        <v>0</v>
      </c>
      <c r="Q2377" s="321">
        <v>1.234</v>
      </c>
      <c r="R2377" s="104">
        <f t="shared" si="684"/>
        <v>3.7870069448919903</v>
      </c>
      <c r="S2377" s="321">
        <v>0</v>
      </c>
      <c r="T2377" s="104">
        <f t="shared" si="685"/>
        <v>0</v>
      </c>
      <c r="U2377" s="321">
        <v>0</v>
      </c>
      <c r="V2377" s="104">
        <f t="shared" si="686"/>
        <v>0</v>
      </c>
      <c r="W2377" s="321">
        <v>0</v>
      </c>
      <c r="X2377" s="104">
        <f t="shared" si="687"/>
        <v>0</v>
      </c>
      <c r="Y2377" s="321">
        <v>0</v>
      </c>
      <c r="Z2377" s="104">
        <f t="shared" si="688"/>
        <v>0</v>
      </c>
      <c r="AA2377" s="321">
        <v>0</v>
      </c>
      <c r="AB2377" s="104">
        <f t="shared" si="689"/>
        <v>0</v>
      </c>
      <c r="AC2377" s="103">
        <f t="shared" ref="AC2377:AC2407" si="693">C2377+E2377+G2377+I2377+K2377+M2377+O2377+Q2377+S2377+U2377+W2377+Y2377+AA2377</f>
        <v>4.7359999999999998</v>
      </c>
      <c r="AD2377" s="104">
        <f t="shared" si="678"/>
        <v>14.534250316862614</v>
      </c>
    </row>
    <row r="2378" spans="1:30" x14ac:dyDescent="0.2">
      <c r="A2378" s="101">
        <v>41092</v>
      </c>
      <c r="B2378" s="251" t="s">
        <v>178</v>
      </c>
      <c r="C2378" s="321">
        <v>0.56499999999999995</v>
      </c>
      <c r="D2378" s="104">
        <f t="shared" si="691"/>
        <v>1.733921332142605</v>
      </c>
      <c r="E2378" s="321">
        <v>0</v>
      </c>
      <c r="F2378" s="104">
        <f t="shared" si="692"/>
        <v>0</v>
      </c>
      <c r="G2378" s="321">
        <v>0</v>
      </c>
      <c r="H2378" s="104">
        <f t="shared" si="679"/>
        <v>0</v>
      </c>
      <c r="I2378" s="321">
        <v>0</v>
      </c>
      <c r="J2378" s="104">
        <f t="shared" si="680"/>
        <v>0</v>
      </c>
      <c r="K2378" s="321">
        <v>0</v>
      </c>
      <c r="L2378" s="104">
        <f t="shared" si="681"/>
        <v>0</v>
      </c>
      <c r="M2378" s="321">
        <v>0.66100000000000003</v>
      </c>
      <c r="N2378" s="104">
        <f t="shared" si="682"/>
        <v>2.0285345142411715</v>
      </c>
      <c r="O2378" s="321">
        <v>0</v>
      </c>
      <c r="P2378" s="104">
        <f t="shared" si="683"/>
        <v>0</v>
      </c>
      <c r="Q2378" s="321">
        <v>0.35299999999999998</v>
      </c>
      <c r="R2378" s="104">
        <f t="shared" si="684"/>
        <v>1.0833172216749374</v>
      </c>
      <c r="S2378" s="321">
        <v>0</v>
      </c>
      <c r="T2378" s="104">
        <f t="shared" si="685"/>
        <v>0</v>
      </c>
      <c r="U2378" s="321">
        <v>0</v>
      </c>
      <c r="V2378" s="104">
        <f t="shared" si="686"/>
        <v>0</v>
      </c>
      <c r="W2378" s="321">
        <v>0</v>
      </c>
      <c r="X2378" s="104">
        <f t="shared" si="687"/>
        <v>0</v>
      </c>
      <c r="Y2378" s="321">
        <v>0</v>
      </c>
      <c r="Z2378" s="104">
        <f t="shared" si="688"/>
        <v>0</v>
      </c>
      <c r="AA2378" s="321">
        <v>0</v>
      </c>
      <c r="AB2378" s="104">
        <f t="shared" si="689"/>
        <v>0</v>
      </c>
      <c r="AC2378" s="103">
        <f t="shared" si="693"/>
        <v>1.579</v>
      </c>
      <c r="AD2378" s="104">
        <f t="shared" si="678"/>
        <v>4.8457730680587137</v>
      </c>
    </row>
    <row r="2379" spans="1:30" x14ac:dyDescent="0.2">
      <c r="A2379" s="101">
        <v>41093</v>
      </c>
      <c r="B2379" s="251" t="s">
        <v>179</v>
      </c>
      <c r="C2379" s="321">
        <v>0</v>
      </c>
      <c r="D2379" s="104">
        <f t="shared" si="691"/>
        <v>0</v>
      </c>
      <c r="E2379" s="321">
        <v>0</v>
      </c>
      <c r="F2379" s="104">
        <f t="shared" si="690"/>
        <v>0</v>
      </c>
      <c r="G2379" s="321">
        <v>0</v>
      </c>
      <c r="H2379" s="104">
        <f t="shared" si="679"/>
        <v>0</v>
      </c>
      <c r="I2379" s="321">
        <v>0</v>
      </c>
      <c r="J2379" s="104">
        <f t="shared" si="680"/>
        <v>0</v>
      </c>
      <c r="K2379" s="321">
        <v>0</v>
      </c>
      <c r="L2379" s="104">
        <f t="shared" si="681"/>
        <v>0</v>
      </c>
      <c r="M2379" s="321">
        <v>0</v>
      </c>
      <c r="N2379" s="104">
        <f t="shared" si="682"/>
        <v>0</v>
      </c>
      <c r="O2379" s="321">
        <v>0</v>
      </c>
      <c r="P2379" s="104">
        <f t="shared" si="683"/>
        <v>0</v>
      </c>
      <c r="Q2379" s="321">
        <v>0</v>
      </c>
      <c r="R2379" s="104">
        <f t="shared" si="684"/>
        <v>0</v>
      </c>
      <c r="S2379" s="321">
        <v>0</v>
      </c>
      <c r="T2379" s="104">
        <f t="shared" si="685"/>
        <v>0</v>
      </c>
      <c r="U2379" s="321">
        <v>0</v>
      </c>
      <c r="V2379" s="104">
        <f t="shared" si="686"/>
        <v>0</v>
      </c>
      <c r="W2379" s="321">
        <v>0</v>
      </c>
      <c r="X2379" s="104">
        <f t="shared" si="687"/>
        <v>0</v>
      </c>
      <c r="Y2379" s="321">
        <v>0</v>
      </c>
      <c r="Z2379" s="104">
        <f t="shared" si="688"/>
        <v>0</v>
      </c>
      <c r="AA2379" s="321">
        <v>0</v>
      </c>
      <c r="AB2379" s="104">
        <f t="shared" si="689"/>
        <v>0</v>
      </c>
      <c r="AC2379" s="103">
        <f t="shared" si="693"/>
        <v>0</v>
      </c>
      <c r="AD2379" s="104">
        <f t="shared" si="678"/>
        <v>0</v>
      </c>
    </row>
    <row r="2380" spans="1:30" x14ac:dyDescent="0.2">
      <c r="A2380" s="101">
        <v>41094</v>
      </c>
      <c r="B2380" s="251" t="s">
        <v>180</v>
      </c>
      <c r="C2380" s="321">
        <v>0</v>
      </c>
      <c r="D2380" s="104">
        <f t="shared" si="691"/>
        <v>0</v>
      </c>
      <c r="E2380" s="321">
        <v>0</v>
      </c>
      <c r="F2380" s="104">
        <f t="shared" si="692"/>
        <v>0</v>
      </c>
      <c r="G2380" s="321">
        <v>0</v>
      </c>
      <c r="H2380" s="104">
        <f t="shared" si="679"/>
        <v>0</v>
      </c>
      <c r="I2380" s="321">
        <v>0</v>
      </c>
      <c r="J2380" s="104">
        <f t="shared" si="680"/>
        <v>0</v>
      </c>
      <c r="K2380" s="321">
        <v>0</v>
      </c>
      <c r="L2380" s="104">
        <f t="shared" si="681"/>
        <v>0</v>
      </c>
      <c r="M2380" s="321">
        <v>0</v>
      </c>
      <c r="N2380" s="104">
        <f t="shared" si="682"/>
        <v>0</v>
      </c>
      <c r="O2380" s="321">
        <v>0</v>
      </c>
      <c r="P2380" s="104">
        <f t="shared" si="683"/>
        <v>0</v>
      </c>
      <c r="Q2380" s="321">
        <v>0</v>
      </c>
      <c r="R2380" s="104">
        <f t="shared" si="684"/>
        <v>0</v>
      </c>
      <c r="S2380" s="321">
        <v>0</v>
      </c>
      <c r="T2380" s="104">
        <f t="shared" si="685"/>
        <v>0</v>
      </c>
      <c r="U2380" s="321">
        <v>0</v>
      </c>
      <c r="V2380" s="104">
        <f t="shared" si="686"/>
        <v>0</v>
      </c>
      <c r="W2380" s="321">
        <v>0</v>
      </c>
      <c r="X2380" s="104">
        <f t="shared" si="687"/>
        <v>0</v>
      </c>
      <c r="Y2380" s="321">
        <v>0</v>
      </c>
      <c r="Z2380" s="104">
        <f t="shared" si="688"/>
        <v>0</v>
      </c>
      <c r="AA2380" s="321">
        <v>0</v>
      </c>
      <c r="AB2380" s="104">
        <f t="shared" si="689"/>
        <v>0</v>
      </c>
      <c r="AC2380" s="103">
        <f t="shared" si="693"/>
        <v>0</v>
      </c>
      <c r="AD2380" s="104">
        <f t="shared" si="678"/>
        <v>0</v>
      </c>
    </row>
    <row r="2381" spans="1:30" x14ac:dyDescent="0.2">
      <c r="A2381" s="101">
        <v>41095</v>
      </c>
      <c r="B2381" s="251" t="s">
        <v>181</v>
      </c>
      <c r="C2381" s="321">
        <v>0</v>
      </c>
      <c r="D2381" s="104">
        <f t="shared" si="691"/>
        <v>0</v>
      </c>
      <c r="E2381" s="321">
        <v>0</v>
      </c>
      <c r="F2381" s="104">
        <f t="shared" si="690"/>
        <v>0</v>
      </c>
      <c r="G2381" s="321">
        <v>0</v>
      </c>
      <c r="H2381" s="104">
        <f t="shared" si="679"/>
        <v>0</v>
      </c>
      <c r="I2381" s="321">
        <v>0</v>
      </c>
      <c r="J2381" s="104">
        <f t="shared" si="680"/>
        <v>0</v>
      </c>
      <c r="K2381" s="321">
        <v>0</v>
      </c>
      <c r="L2381" s="104">
        <f t="shared" si="681"/>
        <v>0</v>
      </c>
      <c r="M2381" s="321">
        <v>0</v>
      </c>
      <c r="N2381" s="104">
        <f t="shared" si="682"/>
        <v>0</v>
      </c>
      <c r="O2381" s="321">
        <v>0</v>
      </c>
      <c r="P2381" s="104">
        <f t="shared" si="683"/>
        <v>0</v>
      </c>
      <c r="Q2381" s="321">
        <v>0</v>
      </c>
      <c r="R2381" s="104">
        <f t="shared" si="684"/>
        <v>0</v>
      </c>
      <c r="S2381" s="321">
        <v>0</v>
      </c>
      <c r="T2381" s="104">
        <f t="shared" si="685"/>
        <v>0</v>
      </c>
      <c r="U2381" s="321">
        <v>0</v>
      </c>
      <c r="V2381" s="104">
        <f t="shared" si="686"/>
        <v>0</v>
      </c>
      <c r="W2381" s="321">
        <v>0</v>
      </c>
      <c r="X2381" s="104">
        <f t="shared" si="687"/>
        <v>0</v>
      </c>
      <c r="Y2381" s="321">
        <v>0</v>
      </c>
      <c r="Z2381" s="104">
        <f t="shared" si="688"/>
        <v>0</v>
      </c>
      <c r="AA2381" s="321">
        <v>0</v>
      </c>
      <c r="AB2381" s="104">
        <f t="shared" si="689"/>
        <v>0</v>
      </c>
      <c r="AC2381" s="103">
        <f t="shared" si="693"/>
        <v>0</v>
      </c>
      <c r="AD2381" s="104">
        <f t="shared" si="678"/>
        <v>0</v>
      </c>
    </row>
    <row r="2382" spans="1:30" x14ac:dyDescent="0.2">
      <c r="A2382" s="101">
        <v>41096</v>
      </c>
      <c r="B2382" s="251" t="s">
        <v>182</v>
      </c>
      <c r="C2382" s="321">
        <v>1.002</v>
      </c>
      <c r="D2382" s="104">
        <f t="shared" si="691"/>
        <v>3.0750250881537879</v>
      </c>
      <c r="E2382" s="321">
        <v>0</v>
      </c>
      <c r="F2382" s="104">
        <f t="shared" si="692"/>
        <v>0</v>
      </c>
      <c r="G2382" s="321">
        <v>0.42299999999999999</v>
      </c>
      <c r="H2382" s="104">
        <f t="shared" si="679"/>
        <v>1.2981393336218088</v>
      </c>
      <c r="I2382" s="321">
        <v>0.57099999999999995</v>
      </c>
      <c r="J2382" s="104">
        <f t="shared" si="680"/>
        <v>1.7523346560237654</v>
      </c>
      <c r="K2382" s="321">
        <v>0</v>
      </c>
      <c r="L2382" s="104">
        <f t="shared" si="681"/>
        <v>0</v>
      </c>
      <c r="M2382" s="321">
        <v>0</v>
      </c>
      <c r="N2382" s="104">
        <f t="shared" si="682"/>
        <v>0</v>
      </c>
      <c r="O2382" s="321">
        <v>0</v>
      </c>
      <c r="P2382" s="104">
        <f t="shared" si="683"/>
        <v>0</v>
      </c>
      <c r="Q2382" s="321">
        <v>0.72799999999999998</v>
      </c>
      <c r="R2382" s="104">
        <f t="shared" si="684"/>
        <v>2.2341499642474627</v>
      </c>
      <c r="S2382" s="321">
        <v>0</v>
      </c>
      <c r="T2382" s="104">
        <f t="shared" si="685"/>
        <v>0</v>
      </c>
      <c r="U2382" s="321">
        <v>0.90900000000000003</v>
      </c>
      <c r="V2382" s="104">
        <f t="shared" si="686"/>
        <v>2.7896185679958019</v>
      </c>
      <c r="W2382" s="321">
        <v>0</v>
      </c>
      <c r="X2382" s="104">
        <f t="shared" si="687"/>
        <v>0</v>
      </c>
      <c r="Y2382" s="321">
        <v>0.76200000000000001</v>
      </c>
      <c r="Z2382" s="104">
        <f t="shared" si="688"/>
        <v>2.3384921329073718</v>
      </c>
      <c r="AA2382" s="321">
        <v>0</v>
      </c>
      <c r="AB2382" s="104">
        <f t="shared" si="689"/>
        <v>0</v>
      </c>
      <c r="AC2382" s="103">
        <f t="shared" si="693"/>
        <v>4.3949999999999996</v>
      </c>
      <c r="AD2382" s="104">
        <f t="shared" si="678"/>
        <v>13.487759742949999</v>
      </c>
    </row>
    <row r="2383" spans="1:30" x14ac:dyDescent="0.2">
      <c r="A2383" s="101">
        <v>41097</v>
      </c>
      <c r="B2383" s="251" t="s">
        <v>183</v>
      </c>
      <c r="C2383" s="321">
        <v>1.764</v>
      </c>
      <c r="D2383" s="104">
        <f t="shared" si="691"/>
        <v>5.4135172210611602</v>
      </c>
      <c r="E2383" s="321">
        <v>0</v>
      </c>
      <c r="F2383" s="104">
        <f t="shared" si="690"/>
        <v>0</v>
      </c>
      <c r="G2383" s="321">
        <v>0.54300000000000004</v>
      </c>
      <c r="H2383" s="104">
        <f t="shared" si="679"/>
        <v>1.6664058112450169</v>
      </c>
      <c r="I2383" s="321">
        <v>1.0489999999999999</v>
      </c>
      <c r="J2383" s="104">
        <f t="shared" si="680"/>
        <v>3.2192627918895447</v>
      </c>
      <c r="K2383" s="321">
        <v>0</v>
      </c>
      <c r="L2383" s="104">
        <f t="shared" si="681"/>
        <v>0</v>
      </c>
      <c r="M2383" s="321">
        <v>1.274</v>
      </c>
      <c r="N2383" s="104">
        <f t="shared" si="682"/>
        <v>3.9097624374330597</v>
      </c>
      <c r="O2383" s="321">
        <v>0</v>
      </c>
      <c r="P2383" s="104">
        <f t="shared" si="683"/>
        <v>0</v>
      </c>
      <c r="Q2383" s="321">
        <v>1.238</v>
      </c>
      <c r="R2383" s="104">
        <f t="shared" si="684"/>
        <v>3.7992824941460976</v>
      </c>
      <c r="S2383" s="321">
        <v>0</v>
      </c>
      <c r="T2383" s="104">
        <f t="shared" si="685"/>
        <v>0</v>
      </c>
      <c r="U2383" s="321">
        <v>1.409</v>
      </c>
      <c r="V2383" s="104">
        <f t="shared" si="686"/>
        <v>4.3240622247591691</v>
      </c>
      <c r="W2383" s="321">
        <v>0</v>
      </c>
      <c r="X2383" s="104">
        <f t="shared" si="687"/>
        <v>0</v>
      </c>
      <c r="Y2383" s="321">
        <v>0.77800000000000002</v>
      </c>
      <c r="Z2383" s="104">
        <f t="shared" si="688"/>
        <v>2.3875943299237994</v>
      </c>
      <c r="AA2383" s="321">
        <v>0</v>
      </c>
      <c r="AB2383" s="104">
        <f t="shared" si="689"/>
        <v>0</v>
      </c>
      <c r="AC2383" s="103">
        <f t="shared" si="693"/>
        <v>8.0549999999999997</v>
      </c>
      <c r="AD2383" s="104">
        <f t="shared" si="678"/>
        <v>24.719887310457846</v>
      </c>
    </row>
    <row r="2384" spans="1:30" x14ac:dyDescent="0.2">
      <c r="A2384" s="101">
        <v>41098</v>
      </c>
      <c r="B2384" s="251" t="s">
        <v>184</v>
      </c>
      <c r="C2384" s="321">
        <v>1.742</v>
      </c>
      <c r="D2384" s="104">
        <f t="shared" si="691"/>
        <v>5.3460017001635718</v>
      </c>
      <c r="E2384" s="321">
        <v>0</v>
      </c>
      <c r="F2384" s="104">
        <f t="shared" si="692"/>
        <v>0</v>
      </c>
      <c r="G2384" s="321">
        <v>0</v>
      </c>
      <c r="H2384" s="104">
        <f t="shared" si="679"/>
        <v>0</v>
      </c>
      <c r="I2384" s="321">
        <v>0.504</v>
      </c>
      <c r="J2384" s="104">
        <f t="shared" si="680"/>
        <v>1.5467192060174741</v>
      </c>
      <c r="K2384" s="321">
        <v>0</v>
      </c>
      <c r="L2384" s="104">
        <f t="shared" si="681"/>
        <v>0</v>
      </c>
      <c r="M2384" s="321">
        <v>1.78</v>
      </c>
      <c r="N2384" s="104">
        <f t="shared" si="682"/>
        <v>5.4626194180775878</v>
      </c>
      <c r="O2384" s="321">
        <v>0</v>
      </c>
      <c r="P2384" s="104">
        <f t="shared" si="683"/>
        <v>0</v>
      </c>
      <c r="Q2384" s="321">
        <v>0.72399999999999998</v>
      </c>
      <c r="R2384" s="104">
        <f t="shared" si="684"/>
        <v>2.2218744149933558</v>
      </c>
      <c r="S2384" s="321">
        <v>0</v>
      </c>
      <c r="T2384" s="104">
        <f t="shared" si="685"/>
        <v>0</v>
      </c>
      <c r="U2384" s="321">
        <v>0.84699999999999998</v>
      </c>
      <c r="V2384" s="104">
        <f t="shared" si="686"/>
        <v>2.5993475545571441</v>
      </c>
      <c r="W2384" s="321">
        <v>0</v>
      </c>
      <c r="X2384" s="104">
        <f t="shared" si="687"/>
        <v>0</v>
      </c>
      <c r="Y2384" s="321">
        <v>0</v>
      </c>
      <c r="Z2384" s="104">
        <f t="shared" si="688"/>
        <v>0</v>
      </c>
      <c r="AA2384" s="321">
        <v>0</v>
      </c>
      <c r="AB2384" s="104">
        <f t="shared" si="689"/>
        <v>0</v>
      </c>
      <c r="AC2384" s="103">
        <f t="shared" si="693"/>
        <v>5.5969999999999995</v>
      </c>
      <c r="AD2384" s="104">
        <f t="shared" si="678"/>
        <v>17.17656229380913</v>
      </c>
    </row>
    <row r="2385" spans="1:30" x14ac:dyDescent="0.2">
      <c r="A2385" s="101">
        <v>41099</v>
      </c>
      <c r="B2385" s="251" t="s">
        <v>185</v>
      </c>
      <c r="C2385" s="321">
        <v>1.7170000000000001</v>
      </c>
      <c r="D2385" s="104">
        <f t="shared" si="691"/>
        <v>5.269279517325403</v>
      </c>
      <c r="E2385" s="321">
        <v>0</v>
      </c>
      <c r="F2385" s="104">
        <f t="shared" si="690"/>
        <v>0</v>
      </c>
      <c r="G2385" s="321">
        <v>0</v>
      </c>
      <c r="H2385" s="104">
        <f t="shared" si="679"/>
        <v>0</v>
      </c>
      <c r="I2385" s="321">
        <v>1.0069999999999999</v>
      </c>
      <c r="J2385" s="104">
        <f t="shared" si="680"/>
        <v>3.0903695247214213</v>
      </c>
      <c r="K2385" s="321">
        <v>0</v>
      </c>
      <c r="L2385" s="104">
        <f t="shared" si="681"/>
        <v>0</v>
      </c>
      <c r="M2385" s="321">
        <v>1.7310000000000001</v>
      </c>
      <c r="N2385" s="104">
        <f t="shared" si="682"/>
        <v>5.3122439397147776</v>
      </c>
      <c r="O2385" s="321">
        <v>0</v>
      </c>
      <c r="P2385" s="104">
        <f t="shared" si="683"/>
        <v>0</v>
      </c>
      <c r="Q2385" s="321">
        <v>0</v>
      </c>
      <c r="R2385" s="104">
        <f t="shared" si="684"/>
        <v>0</v>
      </c>
      <c r="S2385" s="321">
        <v>0</v>
      </c>
      <c r="T2385" s="104">
        <f t="shared" si="685"/>
        <v>0</v>
      </c>
      <c r="U2385" s="321">
        <v>0</v>
      </c>
      <c r="V2385" s="104">
        <f t="shared" si="686"/>
        <v>0</v>
      </c>
      <c r="W2385" s="321">
        <v>0</v>
      </c>
      <c r="X2385" s="104">
        <f t="shared" si="687"/>
        <v>0</v>
      </c>
      <c r="Y2385" s="321">
        <v>0</v>
      </c>
      <c r="Z2385" s="104">
        <f t="shared" si="688"/>
        <v>0</v>
      </c>
      <c r="AA2385" s="321">
        <v>0</v>
      </c>
      <c r="AB2385" s="104">
        <f t="shared" si="689"/>
        <v>0</v>
      </c>
      <c r="AC2385" s="103">
        <f t="shared" si="693"/>
        <v>4.4550000000000001</v>
      </c>
      <c r="AD2385" s="104">
        <f t="shared" si="678"/>
        <v>13.671892981761603</v>
      </c>
    </row>
    <row r="2386" spans="1:30" x14ac:dyDescent="0.2">
      <c r="A2386" s="101">
        <v>41100</v>
      </c>
      <c r="B2386" s="251" t="s">
        <v>186</v>
      </c>
      <c r="C2386" s="321">
        <v>1.722</v>
      </c>
      <c r="D2386" s="104">
        <f t="shared" si="691"/>
        <v>5.2846239538930373</v>
      </c>
      <c r="E2386" s="321">
        <v>0</v>
      </c>
      <c r="F2386" s="104">
        <f t="shared" si="692"/>
        <v>0</v>
      </c>
      <c r="G2386" s="321">
        <v>0</v>
      </c>
      <c r="H2386" s="104">
        <f t="shared" si="679"/>
        <v>0</v>
      </c>
      <c r="I2386" s="321">
        <v>0.99399999999999999</v>
      </c>
      <c r="J2386" s="104">
        <f t="shared" si="680"/>
        <v>3.0504739896455741</v>
      </c>
      <c r="K2386" s="321">
        <v>0</v>
      </c>
      <c r="L2386" s="104">
        <f t="shared" si="681"/>
        <v>0</v>
      </c>
      <c r="M2386" s="321">
        <v>1.7230000000000001</v>
      </c>
      <c r="N2386" s="104">
        <f t="shared" si="682"/>
        <v>5.2876928412065638</v>
      </c>
      <c r="O2386" s="321">
        <v>0</v>
      </c>
      <c r="P2386" s="104">
        <f t="shared" si="683"/>
        <v>0</v>
      </c>
      <c r="Q2386" s="321">
        <v>0</v>
      </c>
      <c r="R2386" s="104">
        <f t="shared" si="684"/>
        <v>0</v>
      </c>
      <c r="S2386" s="321">
        <v>0</v>
      </c>
      <c r="T2386" s="104">
        <f t="shared" si="685"/>
        <v>0</v>
      </c>
      <c r="U2386" s="321">
        <v>1.0009999999999999</v>
      </c>
      <c r="V2386" s="104">
        <f t="shared" si="686"/>
        <v>3.071956200840261</v>
      </c>
      <c r="W2386" s="321">
        <v>0</v>
      </c>
      <c r="X2386" s="104">
        <f t="shared" si="687"/>
        <v>0</v>
      </c>
      <c r="Y2386" s="321">
        <v>0</v>
      </c>
      <c r="Z2386" s="104">
        <f t="shared" si="688"/>
        <v>0</v>
      </c>
      <c r="AA2386" s="321">
        <v>0</v>
      </c>
      <c r="AB2386" s="104">
        <f t="shared" si="689"/>
        <v>0</v>
      </c>
      <c r="AC2386" s="103">
        <f t="shared" si="693"/>
        <v>5.4399999999999995</v>
      </c>
      <c r="AD2386" s="104">
        <f t="shared" si="678"/>
        <v>16.694746985585432</v>
      </c>
    </row>
    <row r="2387" spans="1:30" x14ac:dyDescent="0.2">
      <c r="A2387" s="101">
        <v>41101</v>
      </c>
      <c r="B2387" s="251" t="s">
        <v>187</v>
      </c>
      <c r="C2387" s="321">
        <v>1.702</v>
      </c>
      <c r="D2387" s="104">
        <f t="shared" si="691"/>
        <v>5.2232462076225019</v>
      </c>
      <c r="E2387" s="321">
        <v>0</v>
      </c>
      <c r="F2387" s="104">
        <f t="shared" si="690"/>
        <v>0</v>
      </c>
      <c r="G2387" s="321">
        <v>0</v>
      </c>
      <c r="H2387" s="104">
        <f t="shared" si="679"/>
        <v>0</v>
      </c>
      <c r="I2387" s="321">
        <v>0.98099999999999998</v>
      </c>
      <c r="J2387" s="104">
        <f t="shared" si="680"/>
        <v>3.0105784545697265</v>
      </c>
      <c r="K2387" s="321">
        <v>0</v>
      </c>
      <c r="L2387" s="104">
        <f t="shared" si="681"/>
        <v>0</v>
      </c>
      <c r="M2387" s="321">
        <v>1.702</v>
      </c>
      <c r="N2387" s="104">
        <f t="shared" si="682"/>
        <v>5.2232462076225019</v>
      </c>
      <c r="O2387" s="321">
        <v>0</v>
      </c>
      <c r="P2387" s="104">
        <f t="shared" si="683"/>
        <v>0</v>
      </c>
      <c r="Q2387" s="321">
        <v>0</v>
      </c>
      <c r="R2387" s="104">
        <f t="shared" si="684"/>
        <v>0</v>
      </c>
      <c r="S2387" s="321">
        <v>0</v>
      </c>
      <c r="T2387" s="104">
        <f t="shared" si="685"/>
        <v>0</v>
      </c>
      <c r="U2387" s="321">
        <v>1.345</v>
      </c>
      <c r="V2387" s="104">
        <f t="shared" si="686"/>
        <v>4.1276534366934579</v>
      </c>
      <c r="W2387" s="321">
        <v>0</v>
      </c>
      <c r="X2387" s="104">
        <f t="shared" si="687"/>
        <v>0</v>
      </c>
      <c r="Y2387" s="321">
        <v>0.38400000000000001</v>
      </c>
      <c r="Z2387" s="104">
        <f t="shared" si="688"/>
        <v>1.1784527283942661</v>
      </c>
      <c r="AA2387" s="321">
        <v>0</v>
      </c>
      <c r="AB2387" s="104">
        <f t="shared" si="689"/>
        <v>0</v>
      </c>
      <c r="AC2387" s="103">
        <f t="shared" si="693"/>
        <v>6.1139999999999999</v>
      </c>
      <c r="AD2387" s="104">
        <f t="shared" si="678"/>
        <v>18.763177034902455</v>
      </c>
    </row>
    <row r="2388" spans="1:30" x14ac:dyDescent="0.2">
      <c r="A2388" s="101">
        <v>41102</v>
      </c>
      <c r="B2388" s="251" t="s">
        <v>188</v>
      </c>
      <c r="C2388" s="321">
        <v>1.6910000000000001</v>
      </c>
      <c r="D2388" s="104">
        <f t="shared" si="691"/>
        <v>5.1894884471737086</v>
      </c>
      <c r="E2388" s="321">
        <v>0</v>
      </c>
      <c r="F2388" s="104">
        <f t="shared" si="692"/>
        <v>0</v>
      </c>
      <c r="G2388" s="321">
        <v>0</v>
      </c>
      <c r="H2388" s="104">
        <f t="shared" si="679"/>
        <v>0</v>
      </c>
      <c r="I2388" s="321">
        <v>0.97</v>
      </c>
      <c r="J2388" s="104">
        <f t="shared" si="680"/>
        <v>2.9768206941209328</v>
      </c>
      <c r="K2388" s="321">
        <v>0</v>
      </c>
      <c r="L2388" s="104">
        <f t="shared" si="681"/>
        <v>0</v>
      </c>
      <c r="M2388" s="321">
        <v>1.6479999999999999</v>
      </c>
      <c r="N2388" s="104">
        <f t="shared" si="682"/>
        <v>5.0575262926920583</v>
      </c>
      <c r="O2388" s="321">
        <v>0</v>
      </c>
      <c r="P2388" s="104">
        <f t="shared" si="683"/>
        <v>0</v>
      </c>
      <c r="Q2388" s="321">
        <v>1.7000000000000001E-2</v>
      </c>
      <c r="R2388" s="104">
        <f t="shared" si="684"/>
        <v>5.2171084329954487E-2</v>
      </c>
      <c r="S2388" s="321">
        <v>0</v>
      </c>
      <c r="T2388" s="104">
        <f t="shared" si="685"/>
        <v>0</v>
      </c>
      <c r="U2388" s="321">
        <v>0.93</v>
      </c>
      <c r="V2388" s="104">
        <f t="shared" si="686"/>
        <v>2.8540652015798633</v>
      </c>
      <c r="W2388" s="321">
        <v>0</v>
      </c>
      <c r="X2388" s="104">
        <f t="shared" si="687"/>
        <v>0</v>
      </c>
      <c r="Y2388" s="321">
        <v>1.19</v>
      </c>
      <c r="Z2388" s="104">
        <f t="shared" si="688"/>
        <v>3.651975903096814</v>
      </c>
      <c r="AA2388" s="321">
        <v>0</v>
      </c>
      <c r="AB2388" s="104">
        <f t="shared" si="689"/>
        <v>0</v>
      </c>
      <c r="AC2388" s="103">
        <f t="shared" si="693"/>
        <v>6.4459999999999997</v>
      </c>
      <c r="AD2388" s="104">
        <f t="shared" si="678"/>
        <v>19.782047622993332</v>
      </c>
    </row>
    <row r="2389" spans="1:30" x14ac:dyDescent="0.2">
      <c r="A2389" s="101">
        <v>41103</v>
      </c>
      <c r="B2389" s="251" t="s">
        <v>189</v>
      </c>
      <c r="C2389" s="321">
        <v>1.661</v>
      </c>
      <c r="D2389" s="104">
        <f t="shared" si="691"/>
        <v>5.0974218277679064</v>
      </c>
      <c r="E2389" s="321">
        <v>0</v>
      </c>
      <c r="F2389" s="104">
        <f t="shared" si="690"/>
        <v>0</v>
      </c>
      <c r="G2389" s="321">
        <v>0</v>
      </c>
      <c r="H2389" s="104">
        <f t="shared" si="679"/>
        <v>0</v>
      </c>
      <c r="I2389" s="321">
        <v>0.97</v>
      </c>
      <c r="J2389" s="104">
        <f t="shared" si="680"/>
        <v>2.9768206941209328</v>
      </c>
      <c r="K2389" s="321">
        <v>0</v>
      </c>
      <c r="L2389" s="104">
        <f t="shared" si="681"/>
        <v>0</v>
      </c>
      <c r="M2389" s="321">
        <v>0</v>
      </c>
      <c r="N2389" s="104">
        <f t="shared" si="682"/>
        <v>0</v>
      </c>
      <c r="O2389" s="321">
        <v>0</v>
      </c>
      <c r="P2389" s="104">
        <f t="shared" si="683"/>
        <v>0</v>
      </c>
      <c r="Q2389" s="321">
        <v>1.2509999999999999</v>
      </c>
      <c r="R2389" s="104">
        <f t="shared" si="684"/>
        <v>3.8391780292219448</v>
      </c>
      <c r="S2389" s="321">
        <v>0</v>
      </c>
      <c r="T2389" s="104">
        <f t="shared" si="685"/>
        <v>0</v>
      </c>
      <c r="U2389" s="321">
        <v>0</v>
      </c>
      <c r="V2389" s="104">
        <f t="shared" si="686"/>
        <v>0</v>
      </c>
      <c r="W2389" s="321">
        <v>0</v>
      </c>
      <c r="X2389" s="104">
        <f t="shared" si="687"/>
        <v>0</v>
      </c>
      <c r="Y2389" s="321">
        <v>1.1850000000000001</v>
      </c>
      <c r="Z2389" s="104">
        <f t="shared" si="688"/>
        <v>3.6366314665291806</v>
      </c>
      <c r="AA2389" s="321">
        <v>0</v>
      </c>
      <c r="AB2389" s="104">
        <f t="shared" si="689"/>
        <v>0</v>
      </c>
      <c r="AC2389" s="103">
        <f t="shared" si="693"/>
        <v>5.0670000000000002</v>
      </c>
      <c r="AD2389" s="104">
        <f t="shared" si="678"/>
        <v>15.550052017639965</v>
      </c>
    </row>
    <row r="2390" spans="1:30" x14ac:dyDescent="0.2">
      <c r="A2390" s="101">
        <v>41104</v>
      </c>
      <c r="B2390" s="251" t="s">
        <v>190</v>
      </c>
      <c r="C2390" s="321">
        <v>1.6559999999999999</v>
      </c>
      <c r="D2390" s="104">
        <f t="shared" si="691"/>
        <v>5.0820773912002721</v>
      </c>
      <c r="E2390" s="321">
        <v>0</v>
      </c>
      <c r="F2390" s="104">
        <f t="shared" si="692"/>
        <v>0</v>
      </c>
      <c r="G2390" s="321">
        <v>0</v>
      </c>
      <c r="H2390" s="104">
        <f t="shared" si="679"/>
        <v>0</v>
      </c>
      <c r="I2390" s="321">
        <v>0.98099999999999998</v>
      </c>
      <c r="J2390" s="104">
        <f t="shared" si="680"/>
        <v>3.0105784545697265</v>
      </c>
      <c r="K2390" s="321">
        <v>0</v>
      </c>
      <c r="L2390" s="104">
        <f t="shared" si="681"/>
        <v>0</v>
      </c>
      <c r="M2390" s="321">
        <v>0</v>
      </c>
      <c r="N2390" s="104">
        <f t="shared" si="682"/>
        <v>0</v>
      </c>
      <c r="O2390" s="321">
        <v>0</v>
      </c>
      <c r="P2390" s="104">
        <f t="shared" si="683"/>
        <v>0</v>
      </c>
      <c r="Q2390" s="321">
        <v>1.252</v>
      </c>
      <c r="R2390" s="104">
        <f t="shared" si="684"/>
        <v>3.8422469165354718</v>
      </c>
      <c r="S2390" s="321">
        <v>0</v>
      </c>
      <c r="T2390" s="104">
        <f t="shared" si="685"/>
        <v>0</v>
      </c>
      <c r="U2390" s="321">
        <v>0</v>
      </c>
      <c r="V2390" s="104">
        <f t="shared" si="686"/>
        <v>0</v>
      </c>
      <c r="W2390" s="321">
        <v>0</v>
      </c>
      <c r="X2390" s="104">
        <f t="shared" si="687"/>
        <v>0</v>
      </c>
      <c r="Y2390" s="321">
        <v>1.1830000000000001</v>
      </c>
      <c r="Z2390" s="104">
        <f t="shared" si="688"/>
        <v>3.6304936919021271</v>
      </c>
      <c r="AA2390" s="321">
        <v>0</v>
      </c>
      <c r="AB2390" s="104">
        <f t="shared" si="689"/>
        <v>0</v>
      </c>
      <c r="AC2390" s="103">
        <f t="shared" si="693"/>
        <v>5.0720000000000001</v>
      </c>
      <c r="AD2390" s="104">
        <f t="shared" si="678"/>
        <v>15.565396454207598</v>
      </c>
    </row>
    <row r="2391" spans="1:30" x14ac:dyDescent="0.2">
      <c r="A2391" s="101">
        <v>41105</v>
      </c>
      <c r="B2391" s="251" t="s">
        <v>191</v>
      </c>
      <c r="C2391" s="321">
        <v>1.6479999999999999</v>
      </c>
      <c r="D2391" s="104">
        <f t="shared" si="691"/>
        <v>5.0575262926920583</v>
      </c>
      <c r="E2391" s="321">
        <v>0</v>
      </c>
      <c r="F2391" s="104">
        <f t="shared" si="690"/>
        <v>0</v>
      </c>
      <c r="G2391" s="321">
        <v>0</v>
      </c>
      <c r="H2391" s="104">
        <f t="shared" si="679"/>
        <v>0</v>
      </c>
      <c r="I2391" s="321">
        <v>0.98499999999999999</v>
      </c>
      <c r="J2391" s="104">
        <f t="shared" si="680"/>
        <v>3.0228540038238334</v>
      </c>
      <c r="K2391" s="321">
        <v>0</v>
      </c>
      <c r="L2391" s="104">
        <f t="shared" si="681"/>
        <v>0</v>
      </c>
      <c r="M2391" s="321">
        <v>0</v>
      </c>
      <c r="N2391" s="104">
        <f t="shared" si="682"/>
        <v>0</v>
      </c>
      <c r="O2391" s="321">
        <v>0</v>
      </c>
      <c r="P2391" s="104">
        <f t="shared" si="683"/>
        <v>0</v>
      </c>
      <c r="Q2391" s="321">
        <v>1.2410000000000001</v>
      </c>
      <c r="R2391" s="104">
        <f t="shared" si="684"/>
        <v>3.8084891560866776</v>
      </c>
      <c r="S2391" s="321">
        <v>0</v>
      </c>
      <c r="T2391" s="104">
        <f t="shared" si="685"/>
        <v>0</v>
      </c>
      <c r="U2391" s="321">
        <v>0</v>
      </c>
      <c r="V2391" s="104">
        <f t="shared" si="686"/>
        <v>0</v>
      </c>
      <c r="W2391" s="321">
        <v>0</v>
      </c>
      <c r="X2391" s="104">
        <f t="shared" si="687"/>
        <v>0</v>
      </c>
      <c r="Y2391" s="321">
        <v>1.1819999999999999</v>
      </c>
      <c r="Z2391" s="104">
        <f t="shared" si="688"/>
        <v>3.6274248045886002</v>
      </c>
      <c r="AA2391" s="321">
        <v>0</v>
      </c>
      <c r="AB2391" s="104">
        <f t="shared" si="689"/>
        <v>0</v>
      </c>
      <c r="AC2391" s="103">
        <f t="shared" si="693"/>
        <v>5.056</v>
      </c>
      <c r="AD2391" s="104">
        <f t="shared" si="678"/>
        <v>15.51629425719117</v>
      </c>
    </row>
    <row r="2392" spans="1:30" x14ac:dyDescent="0.2">
      <c r="A2392" s="101">
        <v>41106</v>
      </c>
      <c r="B2392" s="251" t="s">
        <v>192</v>
      </c>
      <c r="C2392" s="321">
        <v>1.641</v>
      </c>
      <c r="D2392" s="104">
        <f t="shared" si="691"/>
        <v>5.0360440814973719</v>
      </c>
      <c r="E2392" s="321">
        <v>0</v>
      </c>
      <c r="F2392" s="104">
        <f t="shared" si="692"/>
        <v>0</v>
      </c>
      <c r="G2392" s="321">
        <v>0</v>
      </c>
      <c r="H2392" s="104">
        <f t="shared" si="679"/>
        <v>0</v>
      </c>
      <c r="I2392" s="321">
        <v>0.98499999999999999</v>
      </c>
      <c r="J2392" s="104">
        <f t="shared" si="680"/>
        <v>3.0228540038238334</v>
      </c>
      <c r="K2392" s="321">
        <v>0</v>
      </c>
      <c r="L2392" s="104">
        <f t="shared" si="681"/>
        <v>0</v>
      </c>
      <c r="M2392" s="321">
        <v>1.0369999999999999</v>
      </c>
      <c r="N2392" s="104">
        <f t="shared" si="682"/>
        <v>3.1824361441272235</v>
      </c>
      <c r="O2392" s="321">
        <v>0</v>
      </c>
      <c r="P2392" s="104">
        <f t="shared" si="683"/>
        <v>0</v>
      </c>
      <c r="Q2392" s="321">
        <v>1.23</v>
      </c>
      <c r="R2392" s="104">
        <f t="shared" si="684"/>
        <v>3.7747313956378834</v>
      </c>
      <c r="S2392" s="321">
        <v>0</v>
      </c>
      <c r="T2392" s="104">
        <f t="shared" si="685"/>
        <v>0</v>
      </c>
      <c r="U2392" s="321">
        <v>0</v>
      </c>
      <c r="V2392" s="104">
        <f t="shared" si="686"/>
        <v>0</v>
      </c>
      <c r="W2392" s="321">
        <v>0</v>
      </c>
      <c r="X2392" s="104">
        <f t="shared" si="687"/>
        <v>0</v>
      </c>
      <c r="Y2392" s="321">
        <v>1.1739999999999999</v>
      </c>
      <c r="Z2392" s="104">
        <f t="shared" si="688"/>
        <v>3.6028737060803864</v>
      </c>
      <c r="AA2392" s="321">
        <v>0</v>
      </c>
      <c r="AB2392" s="104">
        <f t="shared" si="689"/>
        <v>0</v>
      </c>
      <c r="AC2392" s="103">
        <f t="shared" si="693"/>
        <v>6.0670000000000002</v>
      </c>
      <c r="AD2392" s="104">
        <f t="shared" si="678"/>
        <v>18.6189393311667</v>
      </c>
    </row>
    <row r="2393" spans="1:30" x14ac:dyDescent="0.2">
      <c r="A2393" s="101">
        <v>41107</v>
      </c>
      <c r="B2393" s="251" t="s">
        <v>193</v>
      </c>
      <c r="C2393" s="321">
        <v>1.6319999999999999</v>
      </c>
      <c r="D2393" s="104">
        <f t="shared" si="691"/>
        <v>5.0084240956756307</v>
      </c>
      <c r="E2393" s="321">
        <v>0</v>
      </c>
      <c r="F2393" s="104">
        <f t="shared" si="690"/>
        <v>0</v>
      </c>
      <c r="G2393" s="321">
        <v>0</v>
      </c>
      <c r="H2393" s="104">
        <f t="shared" si="679"/>
        <v>0</v>
      </c>
      <c r="I2393" s="321">
        <v>0.97099999999999997</v>
      </c>
      <c r="J2393" s="104">
        <f t="shared" si="680"/>
        <v>2.9798895814344593</v>
      </c>
      <c r="K2393" s="321">
        <v>0</v>
      </c>
      <c r="L2393" s="104">
        <f t="shared" si="681"/>
        <v>0</v>
      </c>
      <c r="M2393" s="321">
        <v>1.714</v>
      </c>
      <c r="N2393" s="104">
        <f t="shared" si="682"/>
        <v>5.2600728553848235</v>
      </c>
      <c r="O2393" s="321">
        <v>0</v>
      </c>
      <c r="P2393" s="104">
        <f t="shared" si="683"/>
        <v>0</v>
      </c>
      <c r="Q2393" s="321">
        <v>1.216</v>
      </c>
      <c r="R2393" s="104">
        <f t="shared" si="684"/>
        <v>3.7317669732485093</v>
      </c>
      <c r="S2393" s="321">
        <v>0</v>
      </c>
      <c r="T2393" s="104">
        <f t="shared" si="685"/>
        <v>0</v>
      </c>
      <c r="U2393" s="321">
        <v>0</v>
      </c>
      <c r="V2393" s="104">
        <f t="shared" si="686"/>
        <v>0</v>
      </c>
      <c r="W2393" s="321">
        <v>0</v>
      </c>
      <c r="X2393" s="104">
        <f t="shared" si="687"/>
        <v>0</v>
      </c>
      <c r="Y2393" s="321">
        <v>1.169</v>
      </c>
      <c r="Z2393" s="104">
        <f t="shared" si="688"/>
        <v>3.587529269512753</v>
      </c>
      <c r="AA2393" s="321">
        <v>0</v>
      </c>
      <c r="AB2393" s="104">
        <f t="shared" si="689"/>
        <v>0</v>
      </c>
      <c r="AC2393" s="103">
        <f t="shared" si="693"/>
        <v>6.702</v>
      </c>
      <c r="AD2393" s="104">
        <f t="shared" si="678"/>
        <v>20.567682775256177</v>
      </c>
    </row>
    <row r="2394" spans="1:30" x14ac:dyDescent="0.2">
      <c r="A2394" s="101">
        <v>41108</v>
      </c>
      <c r="B2394" s="251" t="s">
        <v>194</v>
      </c>
      <c r="C2394" s="321">
        <v>1.629</v>
      </c>
      <c r="D2394" s="104">
        <f t="shared" si="691"/>
        <v>4.9992174337350503</v>
      </c>
      <c r="E2394" s="321">
        <v>0</v>
      </c>
      <c r="F2394" s="104">
        <f t="shared" si="692"/>
        <v>0</v>
      </c>
      <c r="G2394" s="321">
        <v>0</v>
      </c>
      <c r="H2394" s="104">
        <f t="shared" si="679"/>
        <v>0</v>
      </c>
      <c r="I2394" s="321">
        <v>0.95799999999999996</v>
      </c>
      <c r="J2394" s="104">
        <f t="shared" si="680"/>
        <v>2.9399940463586116</v>
      </c>
      <c r="K2394" s="321">
        <v>0</v>
      </c>
      <c r="L2394" s="104">
        <f t="shared" si="681"/>
        <v>0</v>
      </c>
      <c r="M2394" s="321">
        <v>1.6859999999999999</v>
      </c>
      <c r="N2394" s="104">
        <f t="shared" si="682"/>
        <v>5.1741440106060743</v>
      </c>
      <c r="O2394" s="321">
        <v>0</v>
      </c>
      <c r="P2394" s="104">
        <f t="shared" si="683"/>
        <v>0</v>
      </c>
      <c r="Q2394" s="321">
        <v>1.2150000000000001</v>
      </c>
      <c r="R2394" s="104">
        <f t="shared" si="684"/>
        <v>3.7286980859349828</v>
      </c>
      <c r="S2394" s="321">
        <v>0</v>
      </c>
      <c r="T2394" s="104">
        <f t="shared" si="685"/>
        <v>0</v>
      </c>
      <c r="U2394" s="321">
        <v>0</v>
      </c>
      <c r="V2394" s="104">
        <f t="shared" si="686"/>
        <v>0</v>
      </c>
      <c r="W2394" s="321">
        <v>0</v>
      </c>
      <c r="X2394" s="104">
        <f t="shared" si="687"/>
        <v>0</v>
      </c>
      <c r="Y2394" s="321">
        <v>1.1659999999999999</v>
      </c>
      <c r="Z2394" s="104">
        <f t="shared" si="688"/>
        <v>3.5783226075721726</v>
      </c>
      <c r="AA2394" s="321">
        <v>0</v>
      </c>
      <c r="AB2394" s="104">
        <f t="shared" si="689"/>
        <v>0</v>
      </c>
      <c r="AC2394" s="103">
        <f t="shared" si="693"/>
        <v>6.6539999999999999</v>
      </c>
      <c r="AD2394" s="104">
        <f t="shared" si="678"/>
        <v>20.420376184206891</v>
      </c>
    </row>
    <row r="2395" spans="1:30" x14ac:dyDescent="0.2">
      <c r="A2395" s="101">
        <v>41109</v>
      </c>
      <c r="B2395" s="251" t="s">
        <v>195</v>
      </c>
      <c r="C2395" s="321">
        <v>1.635</v>
      </c>
      <c r="D2395" s="104">
        <f t="shared" si="691"/>
        <v>5.0176307576162111</v>
      </c>
      <c r="E2395" s="321">
        <v>0</v>
      </c>
      <c r="F2395" s="104">
        <f t="shared" si="690"/>
        <v>0</v>
      </c>
      <c r="G2395" s="321">
        <v>0.23899999999999999</v>
      </c>
      <c r="H2395" s="104">
        <f t="shared" si="679"/>
        <v>0.73346406793288954</v>
      </c>
      <c r="I2395" s="321">
        <v>0.94599999999999995</v>
      </c>
      <c r="J2395" s="104">
        <f t="shared" si="680"/>
        <v>2.9031673985962909</v>
      </c>
      <c r="K2395" s="321">
        <v>0</v>
      </c>
      <c r="L2395" s="104">
        <f t="shared" si="681"/>
        <v>0</v>
      </c>
      <c r="M2395" s="321">
        <v>1.6739999999999999</v>
      </c>
      <c r="N2395" s="104">
        <f t="shared" si="682"/>
        <v>5.1373173628437536</v>
      </c>
      <c r="O2395" s="321">
        <v>0</v>
      </c>
      <c r="P2395" s="104">
        <f t="shared" si="683"/>
        <v>0</v>
      </c>
      <c r="Q2395" s="321">
        <v>0.49299999999999999</v>
      </c>
      <c r="R2395" s="104">
        <f t="shared" si="684"/>
        <v>1.5129614455686802</v>
      </c>
      <c r="S2395" s="321">
        <v>0</v>
      </c>
      <c r="T2395" s="104">
        <f t="shared" si="685"/>
        <v>0</v>
      </c>
      <c r="U2395" s="321">
        <v>0</v>
      </c>
      <c r="V2395" s="104">
        <f t="shared" si="686"/>
        <v>0</v>
      </c>
      <c r="W2395" s="321">
        <v>0</v>
      </c>
      <c r="X2395" s="104">
        <f t="shared" si="687"/>
        <v>0</v>
      </c>
      <c r="Y2395" s="321">
        <v>1.1679999999999999</v>
      </c>
      <c r="Z2395" s="104">
        <f t="shared" si="688"/>
        <v>3.584460382199226</v>
      </c>
      <c r="AA2395" s="321">
        <v>0</v>
      </c>
      <c r="AB2395" s="104">
        <f t="shared" si="689"/>
        <v>0</v>
      </c>
      <c r="AC2395" s="103">
        <f t="shared" si="693"/>
        <v>6.1550000000000002</v>
      </c>
      <c r="AD2395" s="104">
        <f t="shared" si="678"/>
        <v>18.88900141475705</v>
      </c>
    </row>
    <row r="2396" spans="1:30" x14ac:dyDescent="0.2">
      <c r="A2396" s="101">
        <v>41110</v>
      </c>
      <c r="B2396" s="251" t="s">
        <v>196</v>
      </c>
      <c r="C2396" s="321">
        <v>1.6359999999999999</v>
      </c>
      <c r="D2396" s="104">
        <f t="shared" si="691"/>
        <v>5.0206996449297376</v>
      </c>
      <c r="E2396" s="321">
        <v>0</v>
      </c>
      <c r="F2396" s="104">
        <f t="shared" si="692"/>
        <v>0</v>
      </c>
      <c r="G2396" s="321">
        <v>0.754</v>
      </c>
      <c r="H2396" s="104">
        <f t="shared" si="679"/>
        <v>2.313941034399158</v>
      </c>
      <c r="I2396" s="321">
        <v>0.93100000000000005</v>
      </c>
      <c r="J2396" s="104">
        <f t="shared" si="680"/>
        <v>2.8571340888933898</v>
      </c>
      <c r="K2396" s="321">
        <v>0.45600000000000002</v>
      </c>
      <c r="L2396" s="104">
        <f t="shared" si="681"/>
        <v>1.3994126149681909</v>
      </c>
      <c r="M2396" s="321">
        <v>1.653</v>
      </c>
      <c r="N2396" s="104">
        <f t="shared" si="682"/>
        <v>5.0728707292596926</v>
      </c>
      <c r="O2396" s="321">
        <v>0</v>
      </c>
      <c r="P2396" s="104">
        <f t="shared" si="683"/>
        <v>0</v>
      </c>
      <c r="Q2396" s="321">
        <v>0</v>
      </c>
      <c r="R2396" s="104">
        <f t="shared" si="684"/>
        <v>0</v>
      </c>
      <c r="S2396" s="321">
        <v>0</v>
      </c>
      <c r="T2396" s="104">
        <f t="shared" si="685"/>
        <v>0</v>
      </c>
      <c r="U2396" s="321">
        <v>0</v>
      </c>
      <c r="V2396" s="104">
        <f t="shared" si="686"/>
        <v>0</v>
      </c>
      <c r="W2396" s="321">
        <v>0</v>
      </c>
      <c r="X2396" s="104">
        <f t="shared" si="687"/>
        <v>0</v>
      </c>
      <c r="Y2396" s="321">
        <v>1.163</v>
      </c>
      <c r="Z2396" s="104">
        <f t="shared" si="688"/>
        <v>3.5691159456315922</v>
      </c>
      <c r="AA2396" s="321">
        <v>0</v>
      </c>
      <c r="AB2396" s="104">
        <f t="shared" si="689"/>
        <v>0</v>
      </c>
      <c r="AC2396" s="103">
        <f t="shared" si="693"/>
        <v>6.593</v>
      </c>
      <c r="AD2396" s="104">
        <f t="shared" si="678"/>
        <v>20.233174058081762</v>
      </c>
    </row>
    <row r="2397" spans="1:30" x14ac:dyDescent="0.2">
      <c r="A2397" s="101">
        <v>41111</v>
      </c>
      <c r="B2397" s="251" t="s">
        <v>197</v>
      </c>
      <c r="C2397" s="321">
        <v>1.63</v>
      </c>
      <c r="D2397" s="104">
        <f t="shared" si="691"/>
        <v>5.0022863210485777</v>
      </c>
      <c r="E2397" s="321">
        <v>0</v>
      </c>
      <c r="F2397" s="104">
        <f t="shared" si="690"/>
        <v>0</v>
      </c>
      <c r="G2397" s="321">
        <v>0.74399999999999999</v>
      </c>
      <c r="H2397" s="104">
        <f t="shared" si="679"/>
        <v>2.2832521612638907</v>
      </c>
      <c r="I2397" s="321">
        <v>0.91400000000000003</v>
      </c>
      <c r="J2397" s="104">
        <f t="shared" si="680"/>
        <v>2.8049630045634353</v>
      </c>
      <c r="K2397" s="321">
        <v>0.59599999999999997</v>
      </c>
      <c r="L2397" s="104">
        <f t="shared" si="681"/>
        <v>1.8290568388619339</v>
      </c>
      <c r="M2397" s="321">
        <v>1.6319999999999999</v>
      </c>
      <c r="N2397" s="104">
        <f t="shared" si="682"/>
        <v>5.0084240956756307</v>
      </c>
      <c r="O2397" s="321">
        <v>0</v>
      </c>
      <c r="P2397" s="104">
        <f t="shared" si="683"/>
        <v>0</v>
      </c>
      <c r="Q2397" s="321">
        <v>0</v>
      </c>
      <c r="R2397" s="104">
        <f t="shared" si="684"/>
        <v>0</v>
      </c>
      <c r="S2397" s="321">
        <v>0</v>
      </c>
      <c r="T2397" s="104">
        <f t="shared" si="685"/>
        <v>0</v>
      </c>
      <c r="U2397" s="321">
        <v>0</v>
      </c>
      <c r="V2397" s="104">
        <f t="shared" si="686"/>
        <v>0</v>
      </c>
      <c r="W2397" s="321">
        <v>0</v>
      </c>
      <c r="X2397" s="104">
        <f t="shared" si="687"/>
        <v>0</v>
      </c>
      <c r="Y2397" s="321">
        <v>1.165</v>
      </c>
      <c r="Z2397" s="104">
        <f t="shared" si="688"/>
        <v>3.5752537202586456</v>
      </c>
      <c r="AA2397" s="321">
        <v>0</v>
      </c>
      <c r="AB2397" s="104">
        <f t="shared" si="689"/>
        <v>0</v>
      </c>
      <c r="AC2397" s="103">
        <f t="shared" si="693"/>
        <v>6.681</v>
      </c>
      <c r="AD2397" s="104">
        <f t="shared" si="678"/>
        <v>20.503236141672115</v>
      </c>
    </row>
    <row r="2398" spans="1:30" x14ac:dyDescent="0.2">
      <c r="A2398" s="101">
        <v>41112</v>
      </c>
      <c r="B2398" s="251" t="s">
        <v>198</v>
      </c>
      <c r="C2398" s="321">
        <v>1.6259999999999999</v>
      </c>
      <c r="D2398" s="104">
        <f t="shared" si="691"/>
        <v>4.9900107717944708</v>
      </c>
      <c r="E2398" s="321">
        <v>0</v>
      </c>
      <c r="F2398" s="104">
        <f t="shared" si="692"/>
        <v>0</v>
      </c>
      <c r="G2398" s="321">
        <v>0.73899999999999999</v>
      </c>
      <c r="H2398" s="104">
        <f t="shared" si="679"/>
        <v>2.2679077246962569</v>
      </c>
      <c r="I2398" s="321">
        <v>0.90100000000000002</v>
      </c>
      <c r="J2398" s="104">
        <f t="shared" si="680"/>
        <v>2.7650674694875881</v>
      </c>
      <c r="K2398" s="321">
        <v>0.59699999999999998</v>
      </c>
      <c r="L2398" s="104">
        <f t="shared" si="681"/>
        <v>1.8321257261754607</v>
      </c>
      <c r="M2398" s="321">
        <v>1.607</v>
      </c>
      <c r="N2398" s="104">
        <f t="shared" si="682"/>
        <v>4.9317019128374628</v>
      </c>
      <c r="O2398" s="321">
        <v>0</v>
      </c>
      <c r="P2398" s="104">
        <f t="shared" si="683"/>
        <v>0</v>
      </c>
      <c r="Q2398" s="321">
        <v>0</v>
      </c>
      <c r="R2398" s="104">
        <f t="shared" si="684"/>
        <v>0</v>
      </c>
      <c r="S2398" s="321">
        <v>0</v>
      </c>
      <c r="T2398" s="104">
        <f t="shared" si="685"/>
        <v>0</v>
      </c>
      <c r="U2398" s="321">
        <v>0</v>
      </c>
      <c r="V2398" s="104">
        <f t="shared" si="686"/>
        <v>0</v>
      </c>
      <c r="W2398" s="321">
        <v>0</v>
      </c>
      <c r="X2398" s="104">
        <f t="shared" si="687"/>
        <v>0</v>
      </c>
      <c r="Y2398" s="321">
        <v>1.157</v>
      </c>
      <c r="Z2398" s="104">
        <f t="shared" si="688"/>
        <v>3.5507026217504318</v>
      </c>
      <c r="AA2398" s="321">
        <v>0</v>
      </c>
      <c r="AB2398" s="104">
        <f t="shared" si="689"/>
        <v>0</v>
      </c>
      <c r="AC2398" s="103">
        <f t="shared" si="693"/>
        <v>6.6269999999999998</v>
      </c>
      <c r="AD2398" s="104">
        <f t="shared" si="678"/>
        <v>20.33751622674167</v>
      </c>
    </row>
    <row r="2399" spans="1:30" x14ac:dyDescent="0.2">
      <c r="A2399" s="101">
        <v>41113</v>
      </c>
      <c r="B2399" s="251" t="s">
        <v>199</v>
      </c>
      <c r="C2399" s="321">
        <v>1.623</v>
      </c>
      <c r="D2399" s="104">
        <f t="shared" si="691"/>
        <v>4.9808041098538904</v>
      </c>
      <c r="E2399" s="321">
        <v>0</v>
      </c>
      <c r="F2399" s="104">
        <f t="shared" si="690"/>
        <v>0</v>
      </c>
      <c r="G2399" s="321">
        <v>0.73499999999999999</v>
      </c>
      <c r="H2399" s="104">
        <f t="shared" si="679"/>
        <v>2.25563217544215</v>
      </c>
      <c r="I2399" s="321">
        <v>0.89</v>
      </c>
      <c r="J2399" s="104">
        <f t="shared" si="680"/>
        <v>2.7313097090387939</v>
      </c>
      <c r="K2399" s="321">
        <v>0.59399999999999997</v>
      </c>
      <c r="L2399" s="104">
        <f t="shared" si="681"/>
        <v>1.8229190642348803</v>
      </c>
      <c r="M2399" s="321">
        <v>1.5980000000000001</v>
      </c>
      <c r="N2399" s="104">
        <f t="shared" si="682"/>
        <v>4.9040819270157217</v>
      </c>
      <c r="O2399" s="321">
        <v>0</v>
      </c>
      <c r="P2399" s="104">
        <f t="shared" si="683"/>
        <v>0</v>
      </c>
      <c r="Q2399" s="321">
        <v>0</v>
      </c>
      <c r="R2399" s="104">
        <f t="shared" si="684"/>
        <v>0</v>
      </c>
      <c r="S2399" s="321">
        <v>0</v>
      </c>
      <c r="T2399" s="104">
        <f t="shared" si="685"/>
        <v>0</v>
      </c>
      <c r="U2399" s="321">
        <v>0</v>
      </c>
      <c r="V2399" s="104">
        <f t="shared" si="686"/>
        <v>0</v>
      </c>
      <c r="W2399" s="321">
        <v>0</v>
      </c>
      <c r="X2399" s="104">
        <f t="shared" si="687"/>
        <v>0</v>
      </c>
      <c r="Y2399" s="321">
        <v>1.1639999999999999</v>
      </c>
      <c r="Z2399" s="104">
        <f t="shared" si="688"/>
        <v>3.5721848329451191</v>
      </c>
      <c r="AA2399" s="321">
        <v>0</v>
      </c>
      <c r="AB2399" s="104">
        <f t="shared" si="689"/>
        <v>0</v>
      </c>
      <c r="AC2399" s="103">
        <f t="shared" si="693"/>
        <v>6.6040000000000001</v>
      </c>
      <c r="AD2399" s="104">
        <f t="shared" si="678"/>
        <v>20.266931818530555</v>
      </c>
    </row>
    <row r="2400" spans="1:30" x14ac:dyDescent="0.2">
      <c r="A2400" s="101">
        <v>41114</v>
      </c>
      <c r="B2400" s="251" t="s">
        <v>200</v>
      </c>
      <c r="C2400" s="321">
        <v>1.62</v>
      </c>
      <c r="D2400" s="104">
        <f t="shared" si="691"/>
        <v>4.97159744791331</v>
      </c>
      <c r="E2400" s="321">
        <v>0</v>
      </c>
      <c r="F2400" s="104">
        <f t="shared" si="692"/>
        <v>0</v>
      </c>
      <c r="G2400" s="321">
        <v>0.73199999999999998</v>
      </c>
      <c r="H2400" s="104">
        <f t="shared" si="679"/>
        <v>2.2464255135015696</v>
      </c>
      <c r="I2400" s="321">
        <v>0.88400000000000001</v>
      </c>
      <c r="J2400" s="104">
        <f t="shared" si="680"/>
        <v>2.7128963851576335</v>
      </c>
      <c r="K2400" s="321">
        <v>0.59099999999999997</v>
      </c>
      <c r="L2400" s="104">
        <f t="shared" si="681"/>
        <v>1.8137124022943001</v>
      </c>
      <c r="M2400" s="321">
        <v>1.1719999999999999</v>
      </c>
      <c r="N2400" s="104">
        <f t="shared" si="682"/>
        <v>3.5967359314533329</v>
      </c>
      <c r="O2400" s="321">
        <v>0</v>
      </c>
      <c r="P2400" s="104">
        <f t="shared" si="683"/>
        <v>0</v>
      </c>
      <c r="Q2400" s="321">
        <v>0</v>
      </c>
      <c r="R2400" s="104">
        <f t="shared" si="684"/>
        <v>0</v>
      </c>
      <c r="S2400" s="321">
        <v>0</v>
      </c>
      <c r="T2400" s="104">
        <f t="shared" si="685"/>
        <v>0</v>
      </c>
      <c r="U2400" s="321">
        <v>0.105</v>
      </c>
      <c r="V2400" s="104">
        <f t="shared" si="686"/>
        <v>0.32223316792030715</v>
      </c>
      <c r="W2400" s="321">
        <v>0</v>
      </c>
      <c r="X2400" s="104">
        <f t="shared" si="687"/>
        <v>0</v>
      </c>
      <c r="Y2400" s="321">
        <v>1.1599999999999999</v>
      </c>
      <c r="Z2400" s="104">
        <f t="shared" si="688"/>
        <v>3.5599092836910122</v>
      </c>
      <c r="AA2400" s="321">
        <v>0</v>
      </c>
      <c r="AB2400" s="104">
        <f t="shared" si="689"/>
        <v>0</v>
      </c>
      <c r="AC2400" s="103">
        <f t="shared" si="693"/>
        <v>6.2640000000000002</v>
      </c>
      <c r="AD2400" s="104">
        <f t="shared" si="678"/>
        <v>19.223510131931466</v>
      </c>
    </row>
    <row r="2401" spans="1:30" x14ac:dyDescent="0.2">
      <c r="A2401" s="101">
        <v>41115</v>
      </c>
      <c r="B2401" s="251" t="s">
        <v>201</v>
      </c>
      <c r="C2401" s="321">
        <v>1.617</v>
      </c>
      <c r="D2401" s="104">
        <f t="shared" si="691"/>
        <v>4.9623907859727296</v>
      </c>
      <c r="E2401" s="321">
        <v>0</v>
      </c>
      <c r="F2401" s="104">
        <f t="shared" si="690"/>
        <v>0</v>
      </c>
      <c r="G2401" s="321">
        <v>0.72899999999999998</v>
      </c>
      <c r="H2401" s="104">
        <f t="shared" si="679"/>
        <v>2.2372188515609897</v>
      </c>
      <c r="I2401" s="321">
        <v>0.877</v>
      </c>
      <c r="J2401" s="104">
        <f t="shared" si="680"/>
        <v>2.6914141739629462</v>
      </c>
      <c r="K2401" s="321">
        <v>0.58599999999999997</v>
      </c>
      <c r="L2401" s="104">
        <f t="shared" si="681"/>
        <v>1.7983679657266665</v>
      </c>
      <c r="M2401" s="321">
        <v>1.585</v>
      </c>
      <c r="N2401" s="104">
        <f t="shared" si="682"/>
        <v>4.8641863919398745</v>
      </c>
      <c r="O2401" s="321">
        <v>0</v>
      </c>
      <c r="P2401" s="104">
        <f t="shared" si="683"/>
        <v>0</v>
      </c>
      <c r="Q2401" s="321">
        <v>0</v>
      </c>
      <c r="R2401" s="104">
        <f t="shared" si="684"/>
        <v>0</v>
      </c>
      <c r="S2401" s="321">
        <v>0</v>
      </c>
      <c r="T2401" s="104">
        <f t="shared" si="685"/>
        <v>0</v>
      </c>
      <c r="U2401" s="321">
        <v>0</v>
      </c>
      <c r="V2401" s="104">
        <f t="shared" si="686"/>
        <v>0</v>
      </c>
      <c r="W2401" s="321">
        <v>0</v>
      </c>
      <c r="X2401" s="104">
        <f t="shared" si="687"/>
        <v>0</v>
      </c>
      <c r="Y2401" s="321">
        <v>1.157</v>
      </c>
      <c r="Z2401" s="104">
        <f t="shared" si="688"/>
        <v>3.5507026217504318</v>
      </c>
      <c r="AA2401" s="321">
        <v>0</v>
      </c>
      <c r="AB2401" s="104">
        <f t="shared" si="689"/>
        <v>0</v>
      </c>
      <c r="AC2401" s="103">
        <f t="shared" si="693"/>
        <v>6.5510000000000002</v>
      </c>
      <c r="AD2401" s="104">
        <f t="shared" si="678"/>
        <v>20.104280790913638</v>
      </c>
    </row>
    <row r="2402" spans="1:30" x14ac:dyDescent="0.2">
      <c r="A2402" s="101">
        <v>41116</v>
      </c>
      <c r="B2402" s="251" t="s">
        <v>202</v>
      </c>
      <c r="C2402" s="321">
        <v>1.61</v>
      </c>
      <c r="D2402" s="104">
        <f t="shared" si="691"/>
        <v>4.9409085747780424</v>
      </c>
      <c r="E2402" s="321">
        <v>0</v>
      </c>
      <c r="F2402" s="104">
        <f t="shared" si="692"/>
        <v>0</v>
      </c>
      <c r="G2402" s="321">
        <v>0.72599999999999998</v>
      </c>
      <c r="H2402" s="104">
        <f t="shared" si="679"/>
        <v>2.2280121896204093</v>
      </c>
      <c r="I2402" s="321">
        <v>0.86899999999999999</v>
      </c>
      <c r="J2402" s="104">
        <f t="shared" si="680"/>
        <v>2.6668630754547324</v>
      </c>
      <c r="K2402" s="321">
        <v>0.57999999999999996</v>
      </c>
      <c r="L2402" s="104">
        <f t="shared" si="681"/>
        <v>1.7799546418455061</v>
      </c>
      <c r="M2402" s="321">
        <v>1.5669999999999999</v>
      </c>
      <c r="N2402" s="104">
        <f t="shared" si="682"/>
        <v>4.808946420296393</v>
      </c>
      <c r="O2402" s="321">
        <v>0</v>
      </c>
      <c r="P2402" s="104">
        <f t="shared" si="683"/>
        <v>0</v>
      </c>
      <c r="Q2402" s="321">
        <v>0</v>
      </c>
      <c r="R2402" s="104">
        <f t="shared" si="684"/>
        <v>0</v>
      </c>
      <c r="S2402" s="321">
        <v>0</v>
      </c>
      <c r="T2402" s="104">
        <f t="shared" si="685"/>
        <v>0</v>
      </c>
      <c r="U2402" s="321">
        <v>0</v>
      </c>
      <c r="V2402" s="104">
        <f t="shared" si="686"/>
        <v>0</v>
      </c>
      <c r="W2402" s="321">
        <v>0</v>
      </c>
      <c r="X2402" s="104">
        <f t="shared" si="687"/>
        <v>0</v>
      </c>
      <c r="Y2402" s="321">
        <v>1.1539999999999999</v>
      </c>
      <c r="Z2402" s="104">
        <f t="shared" si="688"/>
        <v>3.5414959598098519</v>
      </c>
      <c r="AA2402" s="321">
        <v>0</v>
      </c>
      <c r="AB2402" s="104">
        <f t="shared" si="689"/>
        <v>0</v>
      </c>
      <c r="AC2402" s="103">
        <f t="shared" si="693"/>
        <v>6.5060000000000002</v>
      </c>
      <c r="AD2402" s="104">
        <f t="shared" si="678"/>
        <v>19.966180861804936</v>
      </c>
    </row>
    <row r="2403" spans="1:30" x14ac:dyDescent="0.2">
      <c r="A2403" s="101">
        <v>41117</v>
      </c>
      <c r="B2403" s="251" t="s">
        <v>203</v>
      </c>
      <c r="C2403" s="321">
        <v>1.603</v>
      </c>
      <c r="D2403" s="104">
        <f t="shared" si="691"/>
        <v>4.9194263635833559</v>
      </c>
      <c r="E2403" s="321">
        <v>0</v>
      </c>
      <c r="F2403" s="104">
        <f t="shared" si="690"/>
        <v>0</v>
      </c>
      <c r="G2403" s="321">
        <v>0.72299999999999998</v>
      </c>
      <c r="H2403" s="104">
        <f t="shared" si="679"/>
        <v>2.2188055276798293</v>
      </c>
      <c r="I2403" s="321">
        <v>0.86199999999999999</v>
      </c>
      <c r="J2403" s="104">
        <f t="shared" si="680"/>
        <v>2.6453808642600452</v>
      </c>
      <c r="K2403" s="321">
        <v>0.57499999999999996</v>
      </c>
      <c r="L2403" s="104">
        <f t="shared" si="681"/>
        <v>1.7646102052778725</v>
      </c>
      <c r="M2403" s="321">
        <v>1.5569999999999999</v>
      </c>
      <c r="N2403" s="104">
        <f t="shared" si="682"/>
        <v>4.7782575471611262</v>
      </c>
      <c r="O2403" s="321">
        <v>0</v>
      </c>
      <c r="P2403" s="104">
        <f t="shared" si="683"/>
        <v>0</v>
      </c>
      <c r="Q2403" s="321">
        <v>0</v>
      </c>
      <c r="R2403" s="104">
        <f t="shared" si="684"/>
        <v>0</v>
      </c>
      <c r="S2403" s="321">
        <v>0</v>
      </c>
      <c r="T2403" s="104">
        <f t="shared" si="685"/>
        <v>0</v>
      </c>
      <c r="U2403" s="321">
        <v>0</v>
      </c>
      <c r="V2403" s="104">
        <f t="shared" si="686"/>
        <v>0</v>
      </c>
      <c r="W2403" s="321">
        <v>0</v>
      </c>
      <c r="X2403" s="104">
        <f t="shared" si="687"/>
        <v>0</v>
      </c>
      <c r="Y2403" s="321">
        <v>1.1559999999999999</v>
      </c>
      <c r="Z2403" s="104">
        <f t="shared" si="688"/>
        <v>3.5476337344369053</v>
      </c>
      <c r="AA2403" s="321">
        <v>0</v>
      </c>
      <c r="AB2403" s="104">
        <f t="shared" si="689"/>
        <v>0</v>
      </c>
      <c r="AC2403" s="103">
        <f t="shared" si="693"/>
        <v>6.476</v>
      </c>
      <c r="AD2403" s="104">
        <f t="shared" si="678"/>
        <v>19.874114242399134</v>
      </c>
    </row>
    <row r="2404" spans="1:30" x14ac:dyDescent="0.2">
      <c r="A2404" s="101">
        <v>41118</v>
      </c>
      <c r="B2404" s="251" t="s">
        <v>204</v>
      </c>
      <c r="C2404" s="321">
        <v>1.599</v>
      </c>
      <c r="D2404" s="104">
        <f t="shared" si="691"/>
        <v>4.907150814329249</v>
      </c>
      <c r="E2404" s="321">
        <v>0</v>
      </c>
      <c r="F2404" s="104">
        <f t="shared" si="692"/>
        <v>0</v>
      </c>
      <c r="G2404" s="321">
        <v>0.72099999999999997</v>
      </c>
      <c r="H2404" s="104">
        <f t="shared" si="679"/>
        <v>2.2126677530527759</v>
      </c>
      <c r="I2404" s="321">
        <v>0.85499999999999998</v>
      </c>
      <c r="J2404" s="104">
        <f t="shared" si="680"/>
        <v>2.6238986530653583</v>
      </c>
      <c r="K2404" s="321">
        <v>0.56899999999999995</v>
      </c>
      <c r="L2404" s="104">
        <f t="shared" si="681"/>
        <v>1.7461968813967119</v>
      </c>
      <c r="M2404" s="321">
        <v>1.546</v>
      </c>
      <c r="N2404" s="104">
        <f t="shared" si="682"/>
        <v>4.744499786712332</v>
      </c>
      <c r="O2404" s="321">
        <v>0</v>
      </c>
      <c r="P2404" s="104">
        <f t="shared" si="683"/>
        <v>0</v>
      </c>
      <c r="Q2404" s="321">
        <v>0</v>
      </c>
      <c r="R2404" s="104">
        <f t="shared" si="684"/>
        <v>0</v>
      </c>
      <c r="S2404" s="321">
        <v>0</v>
      </c>
      <c r="T2404" s="104">
        <f t="shared" si="685"/>
        <v>0</v>
      </c>
      <c r="U2404" s="321">
        <v>0</v>
      </c>
      <c r="V2404" s="104">
        <f t="shared" si="686"/>
        <v>0</v>
      </c>
      <c r="W2404" s="321">
        <v>0</v>
      </c>
      <c r="X2404" s="104">
        <f t="shared" si="687"/>
        <v>0</v>
      </c>
      <c r="Y2404" s="321">
        <v>1.1539999999999999</v>
      </c>
      <c r="Z2404" s="104">
        <f t="shared" si="688"/>
        <v>3.5414959598098519</v>
      </c>
      <c r="AA2404" s="321">
        <v>0</v>
      </c>
      <c r="AB2404" s="104">
        <f t="shared" si="689"/>
        <v>0</v>
      </c>
      <c r="AC2404" s="103">
        <f t="shared" si="693"/>
        <v>6.444</v>
      </c>
      <c r="AD2404" s="104">
        <f t="shared" si="678"/>
        <v>19.775909848366279</v>
      </c>
    </row>
    <row r="2405" spans="1:30" x14ac:dyDescent="0.2">
      <c r="A2405" s="101">
        <v>41119</v>
      </c>
      <c r="B2405" s="251" t="s">
        <v>205</v>
      </c>
      <c r="C2405" s="321">
        <v>1.595</v>
      </c>
      <c r="D2405" s="104">
        <f t="shared" si="691"/>
        <v>4.8948752650751421</v>
      </c>
      <c r="E2405" s="321">
        <v>0</v>
      </c>
      <c r="F2405" s="104">
        <f t="shared" si="690"/>
        <v>0</v>
      </c>
      <c r="G2405" s="321">
        <v>0.71799999999999997</v>
      </c>
      <c r="H2405" s="104">
        <f t="shared" si="679"/>
        <v>2.2034610911121955</v>
      </c>
      <c r="I2405" s="321">
        <v>0.85</v>
      </c>
      <c r="J2405" s="104">
        <f t="shared" si="680"/>
        <v>2.6085542164977245</v>
      </c>
      <c r="K2405" s="321">
        <v>0.56399999999999995</v>
      </c>
      <c r="L2405" s="104">
        <f t="shared" si="681"/>
        <v>1.7308524448290783</v>
      </c>
      <c r="M2405" s="321">
        <v>1.538</v>
      </c>
      <c r="N2405" s="104">
        <f t="shared" si="682"/>
        <v>4.7199486882041182</v>
      </c>
      <c r="O2405" s="321">
        <v>0</v>
      </c>
      <c r="P2405" s="104">
        <f t="shared" si="683"/>
        <v>0</v>
      </c>
      <c r="Q2405" s="321">
        <v>0</v>
      </c>
      <c r="R2405" s="104">
        <f t="shared" si="684"/>
        <v>0</v>
      </c>
      <c r="S2405" s="321">
        <v>0</v>
      </c>
      <c r="T2405" s="104">
        <f t="shared" si="685"/>
        <v>0</v>
      </c>
      <c r="U2405" s="321">
        <v>0</v>
      </c>
      <c r="V2405" s="104">
        <f t="shared" si="686"/>
        <v>0</v>
      </c>
      <c r="W2405" s="321">
        <v>0</v>
      </c>
      <c r="X2405" s="104">
        <f t="shared" si="687"/>
        <v>0</v>
      </c>
      <c r="Y2405" s="321">
        <v>1.1519999999999999</v>
      </c>
      <c r="Z2405" s="104">
        <f t="shared" si="688"/>
        <v>3.5353581851827984</v>
      </c>
      <c r="AA2405" s="321">
        <v>0</v>
      </c>
      <c r="AB2405" s="104">
        <f t="shared" si="689"/>
        <v>0</v>
      </c>
      <c r="AC2405" s="103">
        <f t="shared" si="693"/>
        <v>6.4169999999999998</v>
      </c>
      <c r="AD2405" s="104">
        <f t="shared" si="678"/>
        <v>19.693049890901055</v>
      </c>
    </row>
    <row r="2406" spans="1:30" x14ac:dyDescent="0.2">
      <c r="A2406" s="101">
        <v>41120</v>
      </c>
      <c r="B2406" s="251" t="s">
        <v>237</v>
      </c>
      <c r="C2406" s="321">
        <v>1.5920000000000001</v>
      </c>
      <c r="D2406" s="104">
        <f t="shared" si="691"/>
        <v>4.8856686031345617</v>
      </c>
      <c r="E2406" s="321">
        <v>0</v>
      </c>
      <c r="F2406" s="104">
        <f t="shared" si="692"/>
        <v>0</v>
      </c>
      <c r="G2406" s="321">
        <v>0.71599999999999997</v>
      </c>
      <c r="H2406" s="104">
        <f t="shared" si="679"/>
        <v>2.197323316485142</v>
      </c>
      <c r="I2406" s="321">
        <v>0.84499999999999997</v>
      </c>
      <c r="J2406" s="104">
        <f t="shared" si="680"/>
        <v>2.5932097799300906</v>
      </c>
      <c r="K2406" s="321">
        <v>0.56000000000000005</v>
      </c>
      <c r="L2406" s="104">
        <f t="shared" si="681"/>
        <v>1.7185768955749714</v>
      </c>
      <c r="M2406" s="321">
        <v>1.536</v>
      </c>
      <c r="N2406" s="104">
        <f t="shared" si="682"/>
        <v>4.7138109135770643</v>
      </c>
      <c r="O2406" s="321">
        <v>0</v>
      </c>
      <c r="P2406" s="104">
        <f t="shared" si="683"/>
        <v>0</v>
      </c>
      <c r="Q2406" s="321">
        <v>0</v>
      </c>
      <c r="R2406" s="104">
        <f t="shared" si="684"/>
        <v>0</v>
      </c>
      <c r="S2406" s="321">
        <v>0</v>
      </c>
      <c r="T2406" s="104">
        <f t="shared" si="685"/>
        <v>0</v>
      </c>
      <c r="U2406" s="321">
        <v>0</v>
      </c>
      <c r="V2406" s="104">
        <f t="shared" si="686"/>
        <v>0</v>
      </c>
      <c r="W2406" s="321">
        <v>0</v>
      </c>
      <c r="X2406" s="104">
        <f t="shared" si="687"/>
        <v>0</v>
      </c>
      <c r="Y2406" s="321">
        <v>1.147</v>
      </c>
      <c r="Z2406" s="104">
        <f t="shared" si="688"/>
        <v>3.5200137486151646</v>
      </c>
      <c r="AA2406" s="321">
        <v>0</v>
      </c>
      <c r="AB2406" s="104">
        <f t="shared" si="689"/>
        <v>0</v>
      </c>
      <c r="AC2406" s="103">
        <f t="shared" si="693"/>
        <v>6.3959999999999999</v>
      </c>
      <c r="AD2406" s="104">
        <f t="shared" si="678"/>
        <v>19.628603257316996</v>
      </c>
    </row>
    <row r="2407" spans="1:30" x14ac:dyDescent="0.2">
      <c r="A2407" s="101">
        <v>41121</v>
      </c>
      <c r="B2407" s="251" t="s">
        <v>238</v>
      </c>
      <c r="C2407" s="321">
        <v>1.587</v>
      </c>
      <c r="D2407" s="104">
        <f t="shared" si="691"/>
        <v>4.8703241665669275</v>
      </c>
      <c r="E2407" s="321">
        <v>0</v>
      </c>
      <c r="F2407" s="104">
        <f t="shared" si="690"/>
        <v>0</v>
      </c>
      <c r="G2407" s="321">
        <v>0.71399999999999997</v>
      </c>
      <c r="H2407" s="104">
        <f t="shared" si="679"/>
        <v>2.1911855418580886</v>
      </c>
      <c r="I2407" s="321">
        <v>0.83899999999999997</v>
      </c>
      <c r="J2407" s="104">
        <f t="shared" si="680"/>
        <v>2.5747964560489303</v>
      </c>
      <c r="K2407" s="321">
        <v>0.55600000000000005</v>
      </c>
      <c r="L2407" s="104">
        <f t="shared" si="681"/>
        <v>1.7063013463208645</v>
      </c>
      <c r="M2407" s="321">
        <v>1.528</v>
      </c>
      <c r="N2407" s="104">
        <f t="shared" si="682"/>
        <v>4.6892598150688505</v>
      </c>
      <c r="O2407" s="321">
        <v>0</v>
      </c>
      <c r="P2407" s="104">
        <f t="shared" si="683"/>
        <v>0</v>
      </c>
      <c r="Q2407" s="321">
        <v>0</v>
      </c>
      <c r="R2407" s="104">
        <f t="shared" si="684"/>
        <v>0</v>
      </c>
      <c r="S2407" s="321">
        <v>0</v>
      </c>
      <c r="T2407" s="104">
        <f t="shared" si="685"/>
        <v>0</v>
      </c>
      <c r="U2407" s="321">
        <v>0</v>
      </c>
      <c r="V2407" s="104">
        <f t="shared" si="686"/>
        <v>0</v>
      </c>
      <c r="W2407" s="321">
        <v>0</v>
      </c>
      <c r="X2407" s="104">
        <f t="shared" si="687"/>
        <v>0</v>
      </c>
      <c r="Y2407" s="321">
        <v>1.153</v>
      </c>
      <c r="Z2407" s="104">
        <f t="shared" si="688"/>
        <v>3.5384270724963249</v>
      </c>
      <c r="AA2407" s="321">
        <v>0</v>
      </c>
      <c r="AB2407" s="104">
        <f t="shared" si="689"/>
        <v>0</v>
      </c>
      <c r="AC2407" s="103">
        <f t="shared" si="693"/>
        <v>6.3770000000000007</v>
      </c>
      <c r="AD2407" s="104">
        <f t="shared" si="678"/>
        <v>19.570294398359991</v>
      </c>
    </row>
    <row r="2408" spans="1:30" x14ac:dyDescent="0.2">
      <c r="A2408" s="101">
        <v>41122</v>
      </c>
      <c r="B2408" s="323" t="s">
        <v>54</v>
      </c>
      <c r="C2408" s="324">
        <v>1.5840000000000001</v>
      </c>
      <c r="D2408" s="104">
        <f t="shared" si="691"/>
        <v>4.861117504626348</v>
      </c>
      <c r="E2408" s="324">
        <v>0</v>
      </c>
      <c r="F2408" s="104">
        <f t="shared" si="692"/>
        <v>0</v>
      </c>
      <c r="G2408" s="324">
        <v>0.71199999999999997</v>
      </c>
      <c r="H2408" s="104">
        <f t="shared" si="679"/>
        <v>2.1850477672310351</v>
      </c>
      <c r="I2408" s="324">
        <v>0.83599999999999997</v>
      </c>
      <c r="J2408" s="104">
        <f t="shared" si="680"/>
        <v>2.5655897941083503</v>
      </c>
      <c r="K2408" s="324">
        <v>0.55500000000000005</v>
      </c>
      <c r="L2408" s="104">
        <f t="shared" si="681"/>
        <v>1.7032324590073378</v>
      </c>
      <c r="M2408" s="324">
        <v>1.52</v>
      </c>
      <c r="N2408" s="104">
        <f t="shared" si="682"/>
        <v>4.6647087165606367</v>
      </c>
      <c r="O2408" s="324">
        <v>0</v>
      </c>
      <c r="P2408" s="104">
        <f t="shared" si="683"/>
        <v>0</v>
      </c>
      <c r="Q2408" s="324">
        <v>0</v>
      </c>
      <c r="R2408" s="104">
        <f t="shared" si="684"/>
        <v>0</v>
      </c>
      <c r="S2408" s="324">
        <v>0</v>
      </c>
      <c r="T2408" s="104">
        <f t="shared" si="685"/>
        <v>0</v>
      </c>
      <c r="U2408" s="324">
        <v>0</v>
      </c>
      <c r="V2408" s="104">
        <f t="shared" si="686"/>
        <v>0</v>
      </c>
      <c r="W2408" s="324">
        <v>0</v>
      </c>
      <c r="X2408" s="104">
        <f t="shared" si="687"/>
        <v>0</v>
      </c>
      <c r="Y2408" s="324">
        <v>0.42499999999999999</v>
      </c>
      <c r="Z2408" s="104">
        <f t="shared" si="688"/>
        <v>1.3042771082488622</v>
      </c>
      <c r="AA2408" s="324">
        <v>0</v>
      </c>
      <c r="AB2408" s="104">
        <f t="shared" si="689"/>
        <v>0</v>
      </c>
      <c r="AC2408" s="103">
        <f t="shared" ref="AC2408:AC2471" si="694">C2408+E2408+G2408+I2408+K2408+M2408+O2408+Q2408+S2408+U2408+W2408+Y2408+AA2408</f>
        <v>5.6320000000000006</v>
      </c>
      <c r="AD2408" s="104">
        <f t="shared" ref="AD2408:AD2471" si="695">AC2408*1000000/325851</f>
        <v>17.28397334978257</v>
      </c>
    </row>
    <row r="2409" spans="1:30" x14ac:dyDescent="0.2">
      <c r="A2409" s="101">
        <v>41123</v>
      </c>
      <c r="B2409" s="323" t="s">
        <v>55</v>
      </c>
      <c r="C2409" s="324">
        <v>1.579</v>
      </c>
      <c r="D2409" s="104">
        <f t="shared" si="691"/>
        <v>4.8457730680587137</v>
      </c>
      <c r="E2409" s="324">
        <v>0</v>
      </c>
      <c r="F2409" s="104">
        <f t="shared" si="690"/>
        <v>0</v>
      </c>
      <c r="G2409" s="324">
        <v>0.70899999999999996</v>
      </c>
      <c r="H2409" s="104">
        <f t="shared" si="679"/>
        <v>2.1758411052904547</v>
      </c>
      <c r="I2409" s="324">
        <v>0.83099999999999996</v>
      </c>
      <c r="J2409" s="104">
        <f t="shared" si="680"/>
        <v>2.5502453575407165</v>
      </c>
      <c r="K2409" s="324">
        <v>0.55200000000000005</v>
      </c>
      <c r="L2409" s="104">
        <f t="shared" si="681"/>
        <v>1.6940257970667576</v>
      </c>
      <c r="M2409" s="324">
        <v>1.516</v>
      </c>
      <c r="N2409" s="104">
        <f t="shared" si="682"/>
        <v>4.6524331673065298</v>
      </c>
      <c r="O2409" s="324">
        <v>0</v>
      </c>
      <c r="P2409" s="104">
        <f t="shared" si="683"/>
        <v>0</v>
      </c>
      <c r="Q2409" s="324">
        <v>0</v>
      </c>
      <c r="R2409" s="104">
        <f t="shared" si="684"/>
        <v>0</v>
      </c>
      <c r="S2409" s="324">
        <v>0</v>
      </c>
      <c r="T2409" s="104">
        <f t="shared" si="685"/>
        <v>0</v>
      </c>
      <c r="U2409" s="324">
        <v>0</v>
      </c>
      <c r="V2409" s="104">
        <f t="shared" si="686"/>
        <v>0</v>
      </c>
      <c r="W2409" s="324">
        <v>0</v>
      </c>
      <c r="X2409" s="104">
        <f t="shared" si="687"/>
        <v>0</v>
      </c>
      <c r="Y2409" s="324">
        <v>0.57899999999999996</v>
      </c>
      <c r="Z2409" s="104">
        <f t="shared" si="688"/>
        <v>1.7768857545319794</v>
      </c>
      <c r="AA2409" s="324">
        <v>0</v>
      </c>
      <c r="AB2409" s="104">
        <f t="shared" si="689"/>
        <v>0</v>
      </c>
      <c r="AC2409" s="103">
        <f t="shared" si="694"/>
        <v>5.7659999999999991</v>
      </c>
      <c r="AD2409" s="104">
        <f t="shared" si="695"/>
        <v>17.69520424979515</v>
      </c>
    </row>
    <row r="2410" spans="1:30" x14ac:dyDescent="0.2">
      <c r="A2410" s="101">
        <v>41124</v>
      </c>
      <c r="B2410" s="323" t="s">
        <v>56</v>
      </c>
      <c r="C2410" s="324">
        <v>1.579</v>
      </c>
      <c r="D2410" s="104">
        <f t="shared" si="691"/>
        <v>4.8457730680587137</v>
      </c>
      <c r="E2410" s="324">
        <v>0</v>
      </c>
      <c r="F2410" s="104">
        <f t="shared" si="692"/>
        <v>0</v>
      </c>
      <c r="G2410" s="324">
        <v>0.70799999999999996</v>
      </c>
      <c r="H2410" s="104">
        <f t="shared" si="679"/>
        <v>2.1727722179769282</v>
      </c>
      <c r="I2410" s="324">
        <v>0.82799999999999996</v>
      </c>
      <c r="J2410" s="104">
        <f t="shared" si="680"/>
        <v>2.5410386956001361</v>
      </c>
      <c r="K2410" s="324">
        <v>0.55200000000000005</v>
      </c>
      <c r="L2410" s="104">
        <f t="shared" si="681"/>
        <v>1.6940257970667576</v>
      </c>
      <c r="M2410" s="324">
        <v>1.5149999999999999</v>
      </c>
      <c r="N2410" s="104">
        <f t="shared" si="682"/>
        <v>4.6493642799930033</v>
      </c>
      <c r="O2410" s="324">
        <v>0</v>
      </c>
      <c r="P2410" s="104">
        <f t="shared" si="683"/>
        <v>0</v>
      </c>
      <c r="Q2410" s="324">
        <v>0</v>
      </c>
      <c r="R2410" s="104">
        <f t="shared" si="684"/>
        <v>0</v>
      </c>
      <c r="S2410" s="324">
        <v>0</v>
      </c>
      <c r="T2410" s="104">
        <f t="shared" si="685"/>
        <v>0</v>
      </c>
      <c r="U2410" s="324">
        <v>0</v>
      </c>
      <c r="V2410" s="104">
        <f t="shared" si="686"/>
        <v>0</v>
      </c>
      <c r="W2410" s="324">
        <v>0</v>
      </c>
      <c r="X2410" s="104">
        <f t="shared" si="687"/>
        <v>0</v>
      </c>
      <c r="Y2410" s="324">
        <v>1.159</v>
      </c>
      <c r="Z2410" s="104">
        <f t="shared" si="688"/>
        <v>3.5568403963774853</v>
      </c>
      <c r="AA2410" s="324">
        <v>0</v>
      </c>
      <c r="AB2410" s="104">
        <f t="shared" si="689"/>
        <v>0</v>
      </c>
      <c r="AC2410" s="103">
        <f t="shared" si="694"/>
        <v>6.3409999999999993</v>
      </c>
      <c r="AD2410" s="104">
        <f t="shared" si="695"/>
        <v>19.459814455073023</v>
      </c>
    </row>
    <row r="2411" spans="1:30" x14ac:dyDescent="0.2">
      <c r="A2411" s="101">
        <v>41125</v>
      </c>
      <c r="B2411" s="323" t="s">
        <v>57</v>
      </c>
      <c r="C2411" s="324">
        <v>1.573</v>
      </c>
      <c r="D2411" s="104">
        <f t="shared" si="691"/>
        <v>4.8273597441775538</v>
      </c>
      <c r="E2411" s="324">
        <v>0</v>
      </c>
      <c r="F2411" s="104">
        <f t="shared" si="690"/>
        <v>0</v>
      </c>
      <c r="G2411" s="324">
        <v>0.70599999999999996</v>
      </c>
      <c r="H2411" s="104">
        <f t="shared" si="679"/>
        <v>2.1666344433498748</v>
      </c>
      <c r="I2411" s="324">
        <v>0.82399999999999995</v>
      </c>
      <c r="J2411" s="104">
        <f t="shared" si="680"/>
        <v>2.5287631463460292</v>
      </c>
      <c r="K2411" s="324">
        <v>0.54900000000000004</v>
      </c>
      <c r="L2411" s="104">
        <f t="shared" si="681"/>
        <v>1.6848191351261772</v>
      </c>
      <c r="M2411" s="324">
        <v>1.502</v>
      </c>
      <c r="N2411" s="104">
        <f t="shared" si="682"/>
        <v>4.6094687449171552</v>
      </c>
      <c r="O2411" s="324">
        <v>0</v>
      </c>
      <c r="P2411" s="104">
        <f t="shared" si="683"/>
        <v>0</v>
      </c>
      <c r="Q2411" s="324">
        <v>0</v>
      </c>
      <c r="R2411" s="104">
        <f t="shared" si="684"/>
        <v>0</v>
      </c>
      <c r="S2411" s="324">
        <v>0</v>
      </c>
      <c r="T2411" s="104">
        <f t="shared" si="685"/>
        <v>0</v>
      </c>
      <c r="U2411" s="324">
        <v>0</v>
      </c>
      <c r="V2411" s="104">
        <f t="shared" si="686"/>
        <v>0</v>
      </c>
      <c r="W2411" s="324">
        <v>0</v>
      </c>
      <c r="X2411" s="104">
        <f t="shared" si="687"/>
        <v>0</v>
      </c>
      <c r="Y2411" s="324">
        <v>1.151</v>
      </c>
      <c r="Z2411" s="104">
        <f t="shared" si="688"/>
        <v>3.5322892978692715</v>
      </c>
      <c r="AA2411" s="324">
        <v>0</v>
      </c>
      <c r="AB2411" s="104">
        <f t="shared" si="689"/>
        <v>0</v>
      </c>
      <c r="AC2411" s="103">
        <f t="shared" si="694"/>
        <v>6.3049999999999997</v>
      </c>
      <c r="AD2411" s="104">
        <f t="shared" si="695"/>
        <v>19.349334511786061</v>
      </c>
    </row>
    <row r="2412" spans="1:30" x14ac:dyDescent="0.2">
      <c r="A2412" s="101">
        <v>41126</v>
      </c>
      <c r="B2412" s="323" t="s">
        <v>58</v>
      </c>
      <c r="C2412" s="324">
        <v>1.57</v>
      </c>
      <c r="D2412" s="104">
        <f t="shared" si="691"/>
        <v>4.8181530822369734</v>
      </c>
      <c r="E2412" s="324">
        <v>0</v>
      </c>
      <c r="F2412" s="104">
        <f t="shared" si="692"/>
        <v>0</v>
      </c>
      <c r="G2412" s="324">
        <v>0.70499999999999996</v>
      </c>
      <c r="H2412" s="104">
        <f t="shared" si="679"/>
        <v>2.1635655560363478</v>
      </c>
      <c r="I2412" s="324">
        <v>0.82099999999999995</v>
      </c>
      <c r="J2412" s="104">
        <f t="shared" si="680"/>
        <v>2.5195564844054492</v>
      </c>
      <c r="K2412" s="324">
        <v>0.54800000000000004</v>
      </c>
      <c r="L2412" s="104">
        <f t="shared" si="681"/>
        <v>1.6817502478126505</v>
      </c>
      <c r="M2412" s="324">
        <v>1.5049999999999999</v>
      </c>
      <c r="N2412" s="104">
        <f t="shared" si="682"/>
        <v>4.6186754068577356</v>
      </c>
      <c r="O2412" s="324">
        <v>0</v>
      </c>
      <c r="P2412" s="104">
        <f t="shared" si="683"/>
        <v>0</v>
      </c>
      <c r="Q2412" s="324">
        <v>0</v>
      </c>
      <c r="R2412" s="104">
        <f t="shared" si="684"/>
        <v>0</v>
      </c>
      <c r="S2412" s="324">
        <v>0</v>
      </c>
      <c r="T2412" s="104">
        <f t="shared" si="685"/>
        <v>0</v>
      </c>
      <c r="U2412" s="324">
        <v>0</v>
      </c>
      <c r="V2412" s="104">
        <f t="shared" si="686"/>
        <v>0</v>
      </c>
      <c r="W2412" s="324">
        <v>0</v>
      </c>
      <c r="X2412" s="104">
        <f t="shared" si="687"/>
        <v>0</v>
      </c>
      <c r="Y2412" s="324">
        <v>1.1499999999999999</v>
      </c>
      <c r="Z2412" s="104">
        <f t="shared" si="688"/>
        <v>3.529220410555745</v>
      </c>
      <c r="AA2412" s="324">
        <v>0</v>
      </c>
      <c r="AB2412" s="104">
        <f t="shared" si="689"/>
        <v>0</v>
      </c>
      <c r="AC2412" s="103">
        <f t="shared" si="694"/>
        <v>6.2989999999999995</v>
      </c>
      <c r="AD2412" s="104">
        <f t="shared" si="695"/>
        <v>19.330921187904899</v>
      </c>
    </row>
    <row r="2413" spans="1:30" x14ac:dyDescent="0.2">
      <c r="A2413" s="101">
        <v>41127</v>
      </c>
      <c r="B2413" s="323" t="s">
        <v>59</v>
      </c>
      <c r="C2413" s="324">
        <v>1.5680000000000001</v>
      </c>
      <c r="D2413" s="104">
        <f t="shared" si="691"/>
        <v>4.8120153076099195</v>
      </c>
      <c r="E2413" s="324">
        <v>0</v>
      </c>
      <c r="F2413" s="104">
        <f t="shared" si="690"/>
        <v>0</v>
      </c>
      <c r="G2413" s="324">
        <v>0.70299999999999996</v>
      </c>
      <c r="H2413" s="104">
        <f t="shared" si="679"/>
        <v>2.1574277814092944</v>
      </c>
      <c r="I2413" s="324">
        <v>0.81799999999999995</v>
      </c>
      <c r="J2413" s="104">
        <f t="shared" si="680"/>
        <v>2.5103498224648688</v>
      </c>
      <c r="K2413" s="324">
        <v>0.54500000000000004</v>
      </c>
      <c r="L2413" s="104">
        <f t="shared" si="681"/>
        <v>1.6725435858720703</v>
      </c>
      <c r="M2413" s="324">
        <v>1.498</v>
      </c>
      <c r="N2413" s="104">
        <f t="shared" si="682"/>
        <v>4.5971931956630483</v>
      </c>
      <c r="O2413" s="324">
        <v>0</v>
      </c>
      <c r="P2413" s="104">
        <f t="shared" si="683"/>
        <v>0</v>
      </c>
      <c r="Q2413" s="324">
        <v>0</v>
      </c>
      <c r="R2413" s="104">
        <f t="shared" si="684"/>
        <v>0</v>
      </c>
      <c r="S2413" s="324">
        <v>0</v>
      </c>
      <c r="T2413" s="104">
        <f t="shared" si="685"/>
        <v>0</v>
      </c>
      <c r="U2413" s="324">
        <v>0</v>
      </c>
      <c r="V2413" s="104">
        <f t="shared" si="686"/>
        <v>0</v>
      </c>
      <c r="W2413" s="324">
        <v>0</v>
      </c>
      <c r="X2413" s="104">
        <f t="shared" si="687"/>
        <v>0</v>
      </c>
      <c r="Y2413" s="324">
        <v>1.093</v>
      </c>
      <c r="Z2413" s="104">
        <f t="shared" si="688"/>
        <v>3.354293833684721</v>
      </c>
      <c r="AA2413" s="324">
        <v>0</v>
      </c>
      <c r="AB2413" s="104">
        <f t="shared" si="689"/>
        <v>0</v>
      </c>
      <c r="AC2413" s="103">
        <f t="shared" si="694"/>
        <v>6.2249999999999996</v>
      </c>
      <c r="AD2413" s="104">
        <f t="shared" si="695"/>
        <v>19.103823526703923</v>
      </c>
    </row>
    <row r="2414" spans="1:30" x14ac:dyDescent="0.2">
      <c r="A2414" s="101">
        <v>41128</v>
      </c>
      <c r="B2414" s="323" t="s">
        <v>60</v>
      </c>
      <c r="C2414" s="324">
        <v>1.5629999999999999</v>
      </c>
      <c r="D2414" s="104">
        <f t="shared" si="691"/>
        <v>4.7966708710422861</v>
      </c>
      <c r="E2414" s="324">
        <v>0</v>
      </c>
      <c r="F2414" s="104">
        <f t="shared" si="692"/>
        <v>0</v>
      </c>
      <c r="G2414" s="324">
        <v>0.70099999999999996</v>
      </c>
      <c r="H2414" s="104">
        <f t="shared" si="679"/>
        <v>2.1512900067822409</v>
      </c>
      <c r="I2414" s="324">
        <v>0.81499999999999995</v>
      </c>
      <c r="J2414" s="104">
        <f t="shared" si="680"/>
        <v>2.5011431605242889</v>
      </c>
      <c r="K2414" s="324">
        <v>0.54200000000000004</v>
      </c>
      <c r="L2414" s="104">
        <f t="shared" si="681"/>
        <v>1.6633369239314901</v>
      </c>
      <c r="M2414" s="324">
        <v>1.4950000000000001</v>
      </c>
      <c r="N2414" s="104">
        <f t="shared" si="682"/>
        <v>4.5879865337224679</v>
      </c>
      <c r="O2414" s="324">
        <v>0</v>
      </c>
      <c r="P2414" s="104">
        <f t="shared" si="683"/>
        <v>0</v>
      </c>
      <c r="Q2414" s="324">
        <v>0</v>
      </c>
      <c r="R2414" s="104">
        <f t="shared" si="684"/>
        <v>0</v>
      </c>
      <c r="S2414" s="324">
        <v>0</v>
      </c>
      <c r="T2414" s="104">
        <f t="shared" si="685"/>
        <v>0</v>
      </c>
      <c r="U2414" s="324">
        <v>0</v>
      </c>
      <c r="V2414" s="104">
        <f t="shared" si="686"/>
        <v>0</v>
      </c>
      <c r="W2414" s="324">
        <v>0</v>
      </c>
      <c r="X2414" s="104">
        <f t="shared" si="687"/>
        <v>0</v>
      </c>
      <c r="Y2414" s="324">
        <v>0</v>
      </c>
      <c r="Z2414" s="104">
        <f t="shared" si="688"/>
        <v>0</v>
      </c>
      <c r="AA2414" s="324">
        <v>0</v>
      </c>
      <c r="AB2414" s="104">
        <f t="shared" si="689"/>
        <v>0</v>
      </c>
      <c r="AC2414" s="103">
        <f t="shared" si="694"/>
        <v>5.1159999999999997</v>
      </c>
      <c r="AD2414" s="104">
        <f t="shared" si="695"/>
        <v>15.700427496002774</v>
      </c>
    </row>
    <row r="2415" spans="1:30" x14ac:dyDescent="0.2">
      <c r="A2415" s="101">
        <v>41129</v>
      </c>
      <c r="B2415" s="323" t="s">
        <v>61</v>
      </c>
      <c r="C2415" s="324">
        <v>1.5620000000000001</v>
      </c>
      <c r="D2415" s="104">
        <f t="shared" si="691"/>
        <v>4.7936019837287596</v>
      </c>
      <c r="E2415" s="324">
        <v>0</v>
      </c>
      <c r="F2415" s="104">
        <f t="shared" si="690"/>
        <v>0</v>
      </c>
      <c r="G2415" s="324">
        <v>0.70099999999999996</v>
      </c>
      <c r="H2415" s="104">
        <f t="shared" si="679"/>
        <v>2.1512900067822409</v>
      </c>
      <c r="I2415" s="324">
        <v>0.81100000000000005</v>
      </c>
      <c r="J2415" s="104">
        <f t="shared" si="680"/>
        <v>2.488867611270182</v>
      </c>
      <c r="K2415" s="324">
        <v>0.53900000000000003</v>
      </c>
      <c r="L2415" s="104">
        <f t="shared" si="681"/>
        <v>1.65413026199091</v>
      </c>
      <c r="M2415" s="324">
        <v>1.488</v>
      </c>
      <c r="N2415" s="104">
        <f t="shared" si="682"/>
        <v>4.5665043225277815</v>
      </c>
      <c r="O2415" s="324">
        <v>0</v>
      </c>
      <c r="P2415" s="104">
        <f t="shared" si="683"/>
        <v>0</v>
      </c>
      <c r="Q2415" s="324">
        <v>0</v>
      </c>
      <c r="R2415" s="104">
        <f t="shared" si="684"/>
        <v>0</v>
      </c>
      <c r="S2415" s="324">
        <v>0</v>
      </c>
      <c r="T2415" s="104">
        <f t="shared" si="685"/>
        <v>0</v>
      </c>
      <c r="U2415" s="324">
        <v>0</v>
      </c>
      <c r="V2415" s="104">
        <f t="shared" si="686"/>
        <v>0</v>
      </c>
      <c r="W2415" s="324">
        <v>0</v>
      </c>
      <c r="X2415" s="104">
        <f t="shared" si="687"/>
        <v>0</v>
      </c>
      <c r="Y2415" s="324">
        <v>0</v>
      </c>
      <c r="Z2415" s="104">
        <f t="shared" si="688"/>
        <v>0</v>
      </c>
      <c r="AA2415" s="324">
        <v>0</v>
      </c>
      <c r="AB2415" s="104">
        <f t="shared" si="689"/>
        <v>0</v>
      </c>
      <c r="AC2415" s="103">
        <f t="shared" si="694"/>
        <v>5.101</v>
      </c>
      <c r="AD2415" s="104">
        <f t="shared" si="695"/>
        <v>15.654394186299873</v>
      </c>
    </row>
    <row r="2416" spans="1:30" x14ac:dyDescent="0.2">
      <c r="A2416" s="101">
        <v>41130</v>
      </c>
      <c r="B2416" s="323" t="s">
        <v>62</v>
      </c>
      <c r="C2416" s="324">
        <v>0.48299999999999998</v>
      </c>
      <c r="D2416" s="104">
        <f t="shared" si="691"/>
        <v>1.4822725724334129</v>
      </c>
      <c r="E2416" s="324">
        <v>0</v>
      </c>
      <c r="F2416" s="104">
        <f t="shared" si="692"/>
        <v>0</v>
      </c>
      <c r="G2416" s="324">
        <v>0.69899999999999995</v>
      </c>
      <c r="H2416" s="104">
        <f t="shared" si="679"/>
        <v>2.1451522321551875</v>
      </c>
      <c r="I2416" s="324">
        <v>0.81</v>
      </c>
      <c r="J2416" s="104">
        <f t="shared" si="680"/>
        <v>2.485798723956655</v>
      </c>
      <c r="K2416" s="324">
        <v>0.53800000000000003</v>
      </c>
      <c r="L2416" s="104">
        <f t="shared" si="681"/>
        <v>1.6510613746773832</v>
      </c>
      <c r="M2416" s="324">
        <v>1.486</v>
      </c>
      <c r="N2416" s="104">
        <f t="shared" si="682"/>
        <v>4.5603665479007276</v>
      </c>
      <c r="O2416" s="324">
        <v>0</v>
      </c>
      <c r="P2416" s="104">
        <f t="shared" si="683"/>
        <v>0</v>
      </c>
      <c r="Q2416" s="324">
        <v>0</v>
      </c>
      <c r="R2416" s="104">
        <f t="shared" si="684"/>
        <v>0</v>
      </c>
      <c r="S2416" s="324">
        <v>0</v>
      </c>
      <c r="T2416" s="104">
        <f t="shared" si="685"/>
        <v>0</v>
      </c>
      <c r="U2416" s="324">
        <v>0</v>
      </c>
      <c r="V2416" s="104">
        <f t="shared" si="686"/>
        <v>0</v>
      </c>
      <c r="W2416" s="324">
        <v>0</v>
      </c>
      <c r="X2416" s="104">
        <f t="shared" si="687"/>
        <v>0</v>
      </c>
      <c r="Y2416" s="324">
        <v>0</v>
      </c>
      <c r="Z2416" s="104">
        <f t="shared" si="688"/>
        <v>0</v>
      </c>
      <c r="AA2416" s="324">
        <v>0</v>
      </c>
      <c r="AB2416" s="104">
        <f t="shared" si="689"/>
        <v>0</v>
      </c>
      <c r="AC2416" s="103">
        <f t="shared" si="694"/>
        <v>4.016</v>
      </c>
      <c r="AD2416" s="104">
        <f t="shared" si="695"/>
        <v>12.324651451123366</v>
      </c>
    </row>
    <row r="2417" spans="1:30" x14ac:dyDescent="0.2">
      <c r="A2417" s="101">
        <v>41131</v>
      </c>
      <c r="B2417" s="323" t="s">
        <v>63</v>
      </c>
      <c r="C2417" s="324">
        <v>0</v>
      </c>
      <c r="D2417" s="104">
        <f t="shared" si="691"/>
        <v>0</v>
      </c>
      <c r="E2417" s="324">
        <v>0</v>
      </c>
      <c r="F2417" s="104">
        <f t="shared" si="690"/>
        <v>0</v>
      </c>
      <c r="G2417" s="324">
        <v>0.69699999999999995</v>
      </c>
      <c r="H2417" s="104">
        <f t="shared" si="679"/>
        <v>2.139014457528134</v>
      </c>
      <c r="I2417" s="324">
        <v>0.80700000000000005</v>
      </c>
      <c r="J2417" s="104">
        <f t="shared" si="680"/>
        <v>2.4765920620160746</v>
      </c>
      <c r="K2417" s="324">
        <v>0.53600000000000003</v>
      </c>
      <c r="L2417" s="104">
        <f t="shared" si="681"/>
        <v>1.6449236000503298</v>
      </c>
      <c r="M2417" s="324">
        <v>1.4850000000000001</v>
      </c>
      <c r="N2417" s="104">
        <f t="shared" si="682"/>
        <v>4.5572976605872011</v>
      </c>
      <c r="O2417" s="324">
        <v>0</v>
      </c>
      <c r="P2417" s="104">
        <f t="shared" si="683"/>
        <v>0</v>
      </c>
      <c r="Q2417" s="324">
        <v>0</v>
      </c>
      <c r="R2417" s="104">
        <f t="shared" si="684"/>
        <v>0</v>
      </c>
      <c r="S2417" s="324">
        <v>0</v>
      </c>
      <c r="T2417" s="104">
        <f t="shared" si="685"/>
        <v>0</v>
      </c>
      <c r="U2417" s="324">
        <v>0</v>
      </c>
      <c r="V2417" s="104">
        <f t="shared" si="686"/>
        <v>0</v>
      </c>
      <c r="W2417" s="324">
        <v>0</v>
      </c>
      <c r="X2417" s="104">
        <f t="shared" si="687"/>
        <v>0</v>
      </c>
      <c r="Y2417" s="324">
        <v>0</v>
      </c>
      <c r="Z2417" s="104">
        <f t="shared" si="688"/>
        <v>0</v>
      </c>
      <c r="AA2417" s="324">
        <v>0</v>
      </c>
      <c r="AB2417" s="104">
        <f t="shared" si="689"/>
        <v>0</v>
      </c>
      <c r="AC2417" s="103">
        <f t="shared" si="694"/>
        <v>3.5250000000000004</v>
      </c>
      <c r="AD2417" s="104">
        <f t="shared" si="695"/>
        <v>10.817827780181741</v>
      </c>
    </row>
    <row r="2418" spans="1:30" x14ac:dyDescent="0.2">
      <c r="A2418" s="101">
        <v>41132</v>
      </c>
      <c r="B2418" s="323" t="s">
        <v>64</v>
      </c>
      <c r="C2418" s="324">
        <v>0</v>
      </c>
      <c r="D2418" s="104">
        <f t="shared" si="691"/>
        <v>0</v>
      </c>
      <c r="E2418" s="324">
        <v>0</v>
      </c>
      <c r="F2418" s="104">
        <f t="shared" si="692"/>
        <v>0</v>
      </c>
      <c r="G2418" s="324">
        <v>0.69499999999999995</v>
      </c>
      <c r="H2418" s="104">
        <f t="shared" si="679"/>
        <v>2.1328766829010806</v>
      </c>
      <c r="I2418" s="324">
        <v>0.80500000000000005</v>
      </c>
      <c r="J2418" s="104">
        <f t="shared" si="680"/>
        <v>2.4704542873890212</v>
      </c>
      <c r="K2418" s="324">
        <v>0.53400000000000003</v>
      </c>
      <c r="L2418" s="104">
        <f t="shared" si="681"/>
        <v>1.6387858254232763</v>
      </c>
      <c r="M2418" s="324">
        <v>1.48</v>
      </c>
      <c r="N2418" s="104">
        <f t="shared" si="682"/>
        <v>4.5419532240195668</v>
      </c>
      <c r="O2418" s="324">
        <v>0</v>
      </c>
      <c r="P2418" s="104">
        <f t="shared" si="683"/>
        <v>0</v>
      </c>
      <c r="Q2418" s="324">
        <v>0</v>
      </c>
      <c r="R2418" s="104">
        <f t="shared" si="684"/>
        <v>0</v>
      </c>
      <c r="S2418" s="324">
        <v>0</v>
      </c>
      <c r="T2418" s="104">
        <f t="shared" si="685"/>
        <v>0</v>
      </c>
      <c r="U2418" s="324">
        <v>0</v>
      </c>
      <c r="V2418" s="104">
        <f t="shared" si="686"/>
        <v>0</v>
      </c>
      <c r="W2418" s="324">
        <v>0</v>
      </c>
      <c r="X2418" s="104">
        <f t="shared" si="687"/>
        <v>0</v>
      </c>
      <c r="Y2418" s="324">
        <v>0</v>
      </c>
      <c r="Z2418" s="104">
        <f t="shared" si="688"/>
        <v>0</v>
      </c>
      <c r="AA2418" s="324">
        <v>0</v>
      </c>
      <c r="AB2418" s="104">
        <f t="shared" si="689"/>
        <v>0</v>
      </c>
      <c r="AC2418" s="103">
        <f t="shared" si="694"/>
        <v>3.5139999999999998</v>
      </c>
      <c r="AD2418" s="104">
        <f t="shared" si="695"/>
        <v>10.784070019732946</v>
      </c>
    </row>
    <row r="2419" spans="1:30" x14ac:dyDescent="0.2">
      <c r="A2419" s="101">
        <v>41133</v>
      </c>
      <c r="B2419" s="323" t="s">
        <v>65</v>
      </c>
      <c r="C2419" s="324">
        <v>0</v>
      </c>
      <c r="D2419" s="104">
        <f t="shared" si="691"/>
        <v>0</v>
      </c>
      <c r="E2419" s="324">
        <v>0</v>
      </c>
      <c r="F2419" s="104">
        <f t="shared" si="690"/>
        <v>0</v>
      </c>
      <c r="G2419" s="324">
        <v>0.69599999999999995</v>
      </c>
      <c r="H2419" s="104">
        <f t="shared" si="679"/>
        <v>2.1359455702146071</v>
      </c>
      <c r="I2419" s="324">
        <v>0.80300000000000005</v>
      </c>
      <c r="J2419" s="104">
        <f t="shared" si="680"/>
        <v>2.4643165127619677</v>
      </c>
      <c r="K2419" s="324">
        <v>0.53500000000000003</v>
      </c>
      <c r="L2419" s="104">
        <f t="shared" si="681"/>
        <v>1.6418547127368031</v>
      </c>
      <c r="M2419" s="324">
        <v>1.4770000000000001</v>
      </c>
      <c r="N2419" s="104">
        <f t="shared" si="682"/>
        <v>4.5327465620789873</v>
      </c>
      <c r="O2419" s="324">
        <v>0</v>
      </c>
      <c r="P2419" s="104">
        <f t="shared" si="683"/>
        <v>0</v>
      </c>
      <c r="Q2419" s="324">
        <v>0</v>
      </c>
      <c r="R2419" s="104">
        <f t="shared" si="684"/>
        <v>0</v>
      </c>
      <c r="S2419" s="324">
        <v>0</v>
      </c>
      <c r="T2419" s="104">
        <f t="shared" si="685"/>
        <v>0</v>
      </c>
      <c r="U2419" s="324">
        <v>0</v>
      </c>
      <c r="V2419" s="104">
        <f t="shared" si="686"/>
        <v>0</v>
      </c>
      <c r="W2419" s="324">
        <v>0</v>
      </c>
      <c r="X2419" s="104">
        <f t="shared" si="687"/>
        <v>0</v>
      </c>
      <c r="Y2419" s="324">
        <v>0</v>
      </c>
      <c r="Z2419" s="104">
        <f t="shared" si="688"/>
        <v>0</v>
      </c>
      <c r="AA2419" s="324">
        <v>0</v>
      </c>
      <c r="AB2419" s="104">
        <f t="shared" si="689"/>
        <v>0</v>
      </c>
      <c r="AC2419" s="103">
        <f t="shared" si="694"/>
        <v>3.5110000000000001</v>
      </c>
      <c r="AD2419" s="104">
        <f t="shared" si="695"/>
        <v>10.774863357792364</v>
      </c>
    </row>
    <row r="2420" spans="1:30" x14ac:dyDescent="0.2">
      <c r="A2420" s="101">
        <v>41134</v>
      </c>
      <c r="B2420" s="323" t="s">
        <v>66</v>
      </c>
      <c r="C2420" s="324">
        <v>0</v>
      </c>
      <c r="D2420" s="104">
        <f t="shared" si="691"/>
        <v>0</v>
      </c>
      <c r="E2420" s="324">
        <v>0</v>
      </c>
      <c r="F2420" s="104">
        <f t="shared" si="692"/>
        <v>0</v>
      </c>
      <c r="G2420" s="324">
        <v>0.69299999999999995</v>
      </c>
      <c r="H2420" s="104">
        <f t="shared" si="679"/>
        <v>2.1267389082740271</v>
      </c>
      <c r="I2420" s="324">
        <v>0.79900000000000004</v>
      </c>
      <c r="J2420" s="104">
        <f t="shared" si="680"/>
        <v>2.4520409635078608</v>
      </c>
      <c r="K2420" s="324">
        <v>0.53400000000000003</v>
      </c>
      <c r="L2420" s="104">
        <f t="shared" si="681"/>
        <v>1.6387858254232763</v>
      </c>
      <c r="M2420" s="324">
        <v>1.472</v>
      </c>
      <c r="N2420" s="104">
        <f t="shared" si="682"/>
        <v>4.517402125511353</v>
      </c>
      <c r="O2420" s="324">
        <v>0</v>
      </c>
      <c r="P2420" s="104">
        <f t="shared" si="683"/>
        <v>0</v>
      </c>
      <c r="Q2420" s="324">
        <v>0</v>
      </c>
      <c r="R2420" s="104">
        <f t="shared" si="684"/>
        <v>0</v>
      </c>
      <c r="S2420" s="324">
        <v>0</v>
      </c>
      <c r="T2420" s="104">
        <f t="shared" si="685"/>
        <v>0</v>
      </c>
      <c r="U2420" s="324">
        <v>0</v>
      </c>
      <c r="V2420" s="104">
        <f t="shared" si="686"/>
        <v>0</v>
      </c>
      <c r="W2420" s="324">
        <v>0</v>
      </c>
      <c r="X2420" s="104">
        <f t="shared" si="687"/>
        <v>0</v>
      </c>
      <c r="Y2420" s="324">
        <v>0</v>
      </c>
      <c r="Z2420" s="104">
        <f t="shared" si="688"/>
        <v>0</v>
      </c>
      <c r="AA2420" s="324">
        <v>0</v>
      </c>
      <c r="AB2420" s="104">
        <f t="shared" si="689"/>
        <v>0</v>
      </c>
      <c r="AC2420" s="103">
        <f t="shared" si="694"/>
        <v>3.4979999999999998</v>
      </c>
      <c r="AD2420" s="104">
        <f t="shared" si="695"/>
        <v>10.734967822716518</v>
      </c>
    </row>
    <row r="2421" spans="1:30" x14ac:dyDescent="0.2">
      <c r="A2421" s="101">
        <v>41135</v>
      </c>
      <c r="B2421" s="323" t="s">
        <v>67</v>
      </c>
      <c r="C2421" s="324">
        <v>0</v>
      </c>
      <c r="D2421" s="104">
        <f t="shared" si="691"/>
        <v>0</v>
      </c>
      <c r="E2421" s="324">
        <v>0</v>
      </c>
      <c r="F2421" s="104">
        <f t="shared" si="690"/>
        <v>0</v>
      </c>
      <c r="G2421" s="324">
        <v>0.69199999999999995</v>
      </c>
      <c r="H2421" s="104">
        <f t="shared" si="679"/>
        <v>2.1236700209605002</v>
      </c>
      <c r="I2421" s="324">
        <v>0.79900000000000004</v>
      </c>
      <c r="J2421" s="104">
        <f t="shared" si="680"/>
        <v>2.4520409635078608</v>
      </c>
      <c r="K2421" s="324">
        <v>0.38400000000000001</v>
      </c>
      <c r="L2421" s="104">
        <f t="shared" si="681"/>
        <v>1.1784527283942661</v>
      </c>
      <c r="M2421" s="324">
        <v>1.47</v>
      </c>
      <c r="N2421" s="104">
        <f t="shared" si="682"/>
        <v>4.5112643508843</v>
      </c>
      <c r="O2421" s="324">
        <v>0</v>
      </c>
      <c r="P2421" s="104">
        <f t="shared" si="683"/>
        <v>0</v>
      </c>
      <c r="Q2421" s="324">
        <v>0</v>
      </c>
      <c r="R2421" s="104">
        <f t="shared" si="684"/>
        <v>0</v>
      </c>
      <c r="S2421" s="324">
        <v>0</v>
      </c>
      <c r="T2421" s="104">
        <f t="shared" si="685"/>
        <v>0</v>
      </c>
      <c r="U2421" s="324">
        <v>0</v>
      </c>
      <c r="V2421" s="104">
        <f t="shared" si="686"/>
        <v>0</v>
      </c>
      <c r="W2421" s="324">
        <v>0</v>
      </c>
      <c r="X2421" s="104">
        <f t="shared" si="687"/>
        <v>0</v>
      </c>
      <c r="Y2421" s="324">
        <v>0</v>
      </c>
      <c r="Z2421" s="104">
        <f t="shared" si="688"/>
        <v>0</v>
      </c>
      <c r="AA2421" s="324">
        <v>0</v>
      </c>
      <c r="AB2421" s="104">
        <f t="shared" si="689"/>
        <v>0</v>
      </c>
      <c r="AC2421" s="103">
        <f t="shared" si="694"/>
        <v>3.3449999999999998</v>
      </c>
      <c r="AD2421" s="104">
        <f t="shared" si="695"/>
        <v>10.265428063746926</v>
      </c>
    </row>
    <row r="2422" spans="1:30" x14ac:dyDescent="0.2">
      <c r="A2422" s="101">
        <v>41136</v>
      </c>
      <c r="B2422" s="323" t="s">
        <v>68</v>
      </c>
      <c r="C2422" s="324">
        <v>0</v>
      </c>
      <c r="D2422" s="104">
        <f t="shared" si="691"/>
        <v>0</v>
      </c>
      <c r="E2422" s="324">
        <v>0</v>
      </c>
      <c r="F2422" s="104">
        <f t="shared" si="692"/>
        <v>0</v>
      </c>
      <c r="G2422" s="324">
        <v>0.69199999999999995</v>
      </c>
      <c r="H2422" s="104">
        <f t="shared" si="679"/>
        <v>2.1236700209605002</v>
      </c>
      <c r="I2422" s="324">
        <v>0.80300000000000005</v>
      </c>
      <c r="J2422" s="104">
        <f t="shared" si="680"/>
        <v>2.4643165127619677</v>
      </c>
      <c r="K2422" s="324">
        <v>0</v>
      </c>
      <c r="L2422" s="104">
        <f t="shared" si="681"/>
        <v>0</v>
      </c>
      <c r="M2422" s="324">
        <v>1.482</v>
      </c>
      <c r="N2422" s="104">
        <f t="shared" si="682"/>
        <v>4.5480909986466207</v>
      </c>
      <c r="O2422" s="324">
        <v>0</v>
      </c>
      <c r="P2422" s="104">
        <f t="shared" si="683"/>
        <v>0</v>
      </c>
      <c r="Q2422" s="324">
        <v>0</v>
      </c>
      <c r="R2422" s="104">
        <f t="shared" si="684"/>
        <v>0</v>
      </c>
      <c r="S2422" s="324">
        <v>0</v>
      </c>
      <c r="T2422" s="104">
        <f t="shared" si="685"/>
        <v>0</v>
      </c>
      <c r="U2422" s="324">
        <v>0</v>
      </c>
      <c r="V2422" s="104">
        <f t="shared" si="686"/>
        <v>0</v>
      </c>
      <c r="W2422" s="324">
        <v>0</v>
      </c>
      <c r="X2422" s="104">
        <f t="shared" si="687"/>
        <v>0</v>
      </c>
      <c r="Y2422" s="324">
        <v>0</v>
      </c>
      <c r="Z2422" s="104">
        <f t="shared" si="688"/>
        <v>0</v>
      </c>
      <c r="AA2422" s="324">
        <v>0</v>
      </c>
      <c r="AB2422" s="104">
        <f t="shared" si="689"/>
        <v>0</v>
      </c>
      <c r="AC2422" s="103">
        <f t="shared" si="694"/>
        <v>2.9770000000000003</v>
      </c>
      <c r="AD2422" s="104">
        <f t="shared" si="695"/>
        <v>9.1360775323690895</v>
      </c>
    </row>
    <row r="2423" spans="1:30" x14ac:dyDescent="0.2">
      <c r="A2423" s="101">
        <v>41137</v>
      </c>
      <c r="B2423" s="323" t="s">
        <v>69</v>
      </c>
      <c r="C2423" s="324">
        <v>0</v>
      </c>
      <c r="D2423" s="104">
        <f t="shared" si="691"/>
        <v>0</v>
      </c>
      <c r="E2423" s="324">
        <v>0</v>
      </c>
      <c r="F2423" s="104">
        <f t="shared" si="690"/>
        <v>0</v>
      </c>
      <c r="G2423" s="324">
        <v>0.69</v>
      </c>
      <c r="H2423" s="104">
        <f t="shared" si="679"/>
        <v>2.1175322463334467</v>
      </c>
      <c r="I2423" s="324">
        <v>0.80500000000000005</v>
      </c>
      <c r="J2423" s="104">
        <f t="shared" si="680"/>
        <v>2.4704542873890212</v>
      </c>
      <c r="K2423" s="324">
        <v>0</v>
      </c>
      <c r="L2423" s="104">
        <f t="shared" si="681"/>
        <v>0</v>
      </c>
      <c r="M2423" s="324">
        <v>1.4890000000000001</v>
      </c>
      <c r="N2423" s="104">
        <f t="shared" si="682"/>
        <v>4.569573209841308</v>
      </c>
      <c r="O2423" s="324">
        <v>0</v>
      </c>
      <c r="P2423" s="104">
        <f t="shared" si="683"/>
        <v>0</v>
      </c>
      <c r="Q2423" s="324">
        <v>0</v>
      </c>
      <c r="R2423" s="104">
        <f t="shared" si="684"/>
        <v>0</v>
      </c>
      <c r="S2423" s="324">
        <v>0</v>
      </c>
      <c r="T2423" s="104">
        <f t="shared" si="685"/>
        <v>0</v>
      </c>
      <c r="U2423" s="324">
        <v>0</v>
      </c>
      <c r="V2423" s="104">
        <f t="shared" si="686"/>
        <v>0</v>
      </c>
      <c r="W2423" s="324">
        <v>0</v>
      </c>
      <c r="X2423" s="104">
        <f t="shared" si="687"/>
        <v>0</v>
      </c>
      <c r="Y2423" s="324">
        <v>0</v>
      </c>
      <c r="Z2423" s="104">
        <f t="shared" si="688"/>
        <v>0</v>
      </c>
      <c r="AA2423" s="324">
        <v>0</v>
      </c>
      <c r="AB2423" s="104">
        <f t="shared" si="689"/>
        <v>0</v>
      </c>
      <c r="AC2423" s="103">
        <f t="shared" si="694"/>
        <v>2.984</v>
      </c>
      <c r="AD2423" s="104">
        <f t="shared" si="695"/>
        <v>9.1575597435637768</v>
      </c>
    </row>
    <row r="2424" spans="1:30" x14ac:dyDescent="0.2">
      <c r="A2424" s="101">
        <v>41138</v>
      </c>
      <c r="B2424" s="323" t="s">
        <v>70</v>
      </c>
      <c r="C2424" s="324">
        <v>0</v>
      </c>
      <c r="D2424" s="104">
        <f t="shared" si="691"/>
        <v>0</v>
      </c>
      <c r="E2424" s="324">
        <v>0</v>
      </c>
      <c r="F2424" s="104">
        <f t="shared" si="692"/>
        <v>0</v>
      </c>
      <c r="G2424" s="324">
        <v>0.68899999999999995</v>
      </c>
      <c r="H2424" s="104">
        <f t="shared" si="679"/>
        <v>2.1144633590199202</v>
      </c>
      <c r="I2424" s="324">
        <v>0.80500000000000005</v>
      </c>
      <c r="J2424" s="104">
        <f t="shared" si="680"/>
        <v>2.4704542873890212</v>
      </c>
      <c r="K2424" s="324">
        <v>0</v>
      </c>
      <c r="L2424" s="104">
        <f t="shared" si="681"/>
        <v>0</v>
      </c>
      <c r="M2424" s="324">
        <v>1.486</v>
      </c>
      <c r="N2424" s="104">
        <f t="shared" si="682"/>
        <v>4.5603665479007276</v>
      </c>
      <c r="O2424" s="324">
        <v>0</v>
      </c>
      <c r="P2424" s="104">
        <f t="shared" si="683"/>
        <v>0</v>
      </c>
      <c r="Q2424" s="324">
        <v>0</v>
      </c>
      <c r="R2424" s="104">
        <f t="shared" si="684"/>
        <v>0</v>
      </c>
      <c r="S2424" s="324">
        <v>0</v>
      </c>
      <c r="T2424" s="104">
        <f t="shared" si="685"/>
        <v>0</v>
      </c>
      <c r="U2424" s="324">
        <v>0</v>
      </c>
      <c r="V2424" s="104">
        <f t="shared" si="686"/>
        <v>0</v>
      </c>
      <c r="W2424" s="324">
        <v>0</v>
      </c>
      <c r="X2424" s="104">
        <f t="shared" si="687"/>
        <v>0</v>
      </c>
      <c r="Y2424" s="324">
        <v>0</v>
      </c>
      <c r="Z2424" s="104">
        <f t="shared" si="688"/>
        <v>0</v>
      </c>
      <c r="AA2424" s="324">
        <v>0</v>
      </c>
      <c r="AB2424" s="104">
        <f t="shared" si="689"/>
        <v>0</v>
      </c>
      <c r="AC2424" s="103">
        <f t="shared" si="694"/>
        <v>2.98</v>
      </c>
      <c r="AD2424" s="104">
        <f t="shared" si="695"/>
        <v>9.145284194309669</v>
      </c>
    </row>
    <row r="2425" spans="1:30" x14ac:dyDescent="0.2">
      <c r="A2425" s="101">
        <v>41139</v>
      </c>
      <c r="B2425" s="323" t="s">
        <v>71</v>
      </c>
      <c r="C2425" s="324">
        <v>0</v>
      </c>
      <c r="D2425" s="104">
        <f t="shared" si="691"/>
        <v>0</v>
      </c>
      <c r="E2425" s="324">
        <v>0</v>
      </c>
      <c r="F2425" s="104">
        <f t="shared" si="690"/>
        <v>0</v>
      </c>
      <c r="G2425" s="324">
        <v>0.68899999999999995</v>
      </c>
      <c r="H2425" s="104">
        <f t="shared" si="679"/>
        <v>2.1144633590199202</v>
      </c>
      <c r="I2425" s="324">
        <v>0.80600000000000005</v>
      </c>
      <c r="J2425" s="104">
        <f t="shared" si="680"/>
        <v>2.4735231747025481</v>
      </c>
      <c r="K2425" s="324">
        <v>0</v>
      </c>
      <c r="L2425" s="104">
        <f t="shared" si="681"/>
        <v>0</v>
      </c>
      <c r="M2425" s="324">
        <v>1.4990000000000001</v>
      </c>
      <c r="N2425" s="104">
        <f t="shared" si="682"/>
        <v>4.6002620829765748</v>
      </c>
      <c r="O2425" s="324">
        <v>0</v>
      </c>
      <c r="P2425" s="104">
        <f t="shared" si="683"/>
        <v>0</v>
      </c>
      <c r="Q2425" s="324">
        <v>0</v>
      </c>
      <c r="R2425" s="104">
        <f t="shared" si="684"/>
        <v>0</v>
      </c>
      <c r="S2425" s="324">
        <v>0</v>
      </c>
      <c r="T2425" s="104">
        <f t="shared" si="685"/>
        <v>0</v>
      </c>
      <c r="U2425" s="324">
        <v>0</v>
      </c>
      <c r="V2425" s="104">
        <f t="shared" si="686"/>
        <v>0</v>
      </c>
      <c r="W2425" s="324">
        <v>0</v>
      </c>
      <c r="X2425" s="104">
        <f t="shared" si="687"/>
        <v>0</v>
      </c>
      <c r="Y2425" s="324">
        <v>0</v>
      </c>
      <c r="Z2425" s="104">
        <f t="shared" si="688"/>
        <v>0</v>
      </c>
      <c r="AA2425" s="324">
        <v>0</v>
      </c>
      <c r="AB2425" s="104">
        <f t="shared" si="689"/>
        <v>0</v>
      </c>
      <c r="AC2425" s="103">
        <f t="shared" si="694"/>
        <v>2.9940000000000002</v>
      </c>
      <c r="AD2425" s="104">
        <f t="shared" si="695"/>
        <v>9.1882486166990436</v>
      </c>
    </row>
    <row r="2426" spans="1:30" x14ac:dyDescent="0.2">
      <c r="A2426" s="101">
        <v>41140</v>
      </c>
      <c r="B2426" s="323" t="s">
        <v>72</v>
      </c>
      <c r="C2426" s="324">
        <v>0</v>
      </c>
      <c r="D2426" s="104">
        <f t="shared" si="691"/>
        <v>0</v>
      </c>
      <c r="E2426" s="324">
        <v>0</v>
      </c>
      <c r="F2426" s="104">
        <f t="shared" si="692"/>
        <v>0</v>
      </c>
      <c r="G2426" s="324">
        <v>0.68799999999999994</v>
      </c>
      <c r="H2426" s="104">
        <f t="shared" si="679"/>
        <v>2.1113944717063933</v>
      </c>
      <c r="I2426" s="324">
        <v>0.80500000000000005</v>
      </c>
      <c r="J2426" s="104">
        <f t="shared" si="680"/>
        <v>2.4704542873890212</v>
      </c>
      <c r="K2426" s="324">
        <v>0</v>
      </c>
      <c r="L2426" s="104">
        <f t="shared" si="681"/>
        <v>0</v>
      </c>
      <c r="M2426" s="324">
        <v>1.496</v>
      </c>
      <c r="N2426" s="104">
        <f t="shared" si="682"/>
        <v>4.5910554210359953</v>
      </c>
      <c r="O2426" s="324">
        <v>0</v>
      </c>
      <c r="P2426" s="104">
        <f t="shared" si="683"/>
        <v>0</v>
      </c>
      <c r="Q2426" s="324">
        <v>0</v>
      </c>
      <c r="R2426" s="104">
        <f t="shared" si="684"/>
        <v>0</v>
      </c>
      <c r="S2426" s="324">
        <v>0</v>
      </c>
      <c r="T2426" s="104">
        <f t="shared" si="685"/>
        <v>0</v>
      </c>
      <c r="U2426" s="324">
        <v>0</v>
      </c>
      <c r="V2426" s="104">
        <f t="shared" si="686"/>
        <v>0</v>
      </c>
      <c r="W2426" s="324">
        <v>0</v>
      </c>
      <c r="X2426" s="104">
        <f t="shared" si="687"/>
        <v>0</v>
      </c>
      <c r="Y2426" s="324">
        <v>0</v>
      </c>
      <c r="Z2426" s="104">
        <f t="shared" si="688"/>
        <v>0</v>
      </c>
      <c r="AA2426" s="324">
        <v>0</v>
      </c>
      <c r="AB2426" s="104">
        <f t="shared" si="689"/>
        <v>0</v>
      </c>
      <c r="AC2426" s="103">
        <f t="shared" si="694"/>
        <v>2.9889999999999999</v>
      </c>
      <c r="AD2426" s="104">
        <f t="shared" si="695"/>
        <v>9.1729041801314093</v>
      </c>
    </row>
    <row r="2427" spans="1:30" x14ac:dyDescent="0.2">
      <c r="A2427" s="101">
        <v>41141</v>
      </c>
      <c r="B2427" s="323" t="s">
        <v>73</v>
      </c>
      <c r="C2427" s="324">
        <v>0</v>
      </c>
      <c r="D2427" s="104">
        <f t="shared" si="691"/>
        <v>0</v>
      </c>
      <c r="E2427" s="324">
        <v>0</v>
      </c>
      <c r="F2427" s="104">
        <f t="shared" si="690"/>
        <v>0</v>
      </c>
      <c r="G2427" s="324">
        <v>0.68500000000000005</v>
      </c>
      <c r="H2427" s="104">
        <f t="shared" si="679"/>
        <v>2.1021878097658133</v>
      </c>
      <c r="I2427" s="324">
        <v>0.80300000000000005</v>
      </c>
      <c r="J2427" s="104">
        <f t="shared" si="680"/>
        <v>2.4643165127619677</v>
      </c>
      <c r="K2427" s="324">
        <v>0</v>
      </c>
      <c r="L2427" s="104">
        <f t="shared" si="681"/>
        <v>0</v>
      </c>
      <c r="M2427" s="324">
        <v>1.4910000000000001</v>
      </c>
      <c r="N2427" s="104">
        <f t="shared" si="682"/>
        <v>4.575710984468361</v>
      </c>
      <c r="O2427" s="324">
        <v>0</v>
      </c>
      <c r="P2427" s="104">
        <f t="shared" si="683"/>
        <v>0</v>
      </c>
      <c r="Q2427" s="324">
        <v>0</v>
      </c>
      <c r="R2427" s="104">
        <f t="shared" si="684"/>
        <v>0</v>
      </c>
      <c r="S2427" s="324">
        <v>0</v>
      </c>
      <c r="T2427" s="104">
        <f t="shared" si="685"/>
        <v>0</v>
      </c>
      <c r="U2427" s="324">
        <v>0</v>
      </c>
      <c r="V2427" s="104">
        <f t="shared" si="686"/>
        <v>0</v>
      </c>
      <c r="W2427" s="324">
        <v>0</v>
      </c>
      <c r="X2427" s="104">
        <f t="shared" si="687"/>
        <v>0</v>
      </c>
      <c r="Y2427" s="324">
        <v>0.66700000000000004</v>
      </c>
      <c r="Z2427" s="104">
        <f t="shared" si="688"/>
        <v>2.0469478381223318</v>
      </c>
      <c r="AA2427" s="324">
        <v>0</v>
      </c>
      <c r="AB2427" s="104">
        <f t="shared" si="689"/>
        <v>0</v>
      </c>
      <c r="AC2427" s="103">
        <f t="shared" si="694"/>
        <v>3.6459999999999999</v>
      </c>
      <c r="AD2427" s="104">
        <f t="shared" si="695"/>
        <v>11.189163145118474</v>
      </c>
    </row>
    <row r="2428" spans="1:30" x14ac:dyDescent="0.2">
      <c r="A2428" s="101">
        <v>41142</v>
      </c>
      <c r="B2428" s="323" t="s">
        <v>74</v>
      </c>
      <c r="C2428" s="324">
        <v>0</v>
      </c>
      <c r="D2428" s="104">
        <f t="shared" si="691"/>
        <v>0</v>
      </c>
      <c r="E2428" s="324">
        <v>0</v>
      </c>
      <c r="F2428" s="104">
        <f t="shared" si="692"/>
        <v>0</v>
      </c>
      <c r="G2428" s="324">
        <v>0.68700000000000006</v>
      </c>
      <c r="H2428" s="104">
        <f t="shared" si="679"/>
        <v>2.1083255843928668</v>
      </c>
      <c r="I2428" s="324">
        <v>0.80600000000000005</v>
      </c>
      <c r="J2428" s="104">
        <f t="shared" si="680"/>
        <v>2.4735231747025481</v>
      </c>
      <c r="K2428" s="324">
        <v>0</v>
      </c>
      <c r="L2428" s="104">
        <f t="shared" si="681"/>
        <v>0</v>
      </c>
      <c r="M2428" s="324">
        <v>1.496</v>
      </c>
      <c r="N2428" s="104">
        <f t="shared" si="682"/>
        <v>4.5910554210359953</v>
      </c>
      <c r="O2428" s="324">
        <v>0</v>
      </c>
      <c r="P2428" s="104">
        <f t="shared" si="683"/>
        <v>0</v>
      </c>
      <c r="Q2428" s="324">
        <v>0</v>
      </c>
      <c r="R2428" s="104">
        <f t="shared" si="684"/>
        <v>0</v>
      </c>
      <c r="S2428" s="324">
        <v>0</v>
      </c>
      <c r="T2428" s="104">
        <f t="shared" si="685"/>
        <v>0</v>
      </c>
      <c r="U2428" s="324">
        <v>0</v>
      </c>
      <c r="V2428" s="104">
        <f t="shared" si="686"/>
        <v>0</v>
      </c>
      <c r="W2428" s="324">
        <v>0</v>
      </c>
      <c r="X2428" s="104">
        <f t="shared" si="687"/>
        <v>0</v>
      </c>
      <c r="Y2428" s="324">
        <v>0.71499999999999997</v>
      </c>
      <c r="Z2428" s="104">
        <f t="shared" si="688"/>
        <v>2.1942544291716151</v>
      </c>
      <c r="AA2428" s="324">
        <v>0</v>
      </c>
      <c r="AB2428" s="104">
        <f t="shared" si="689"/>
        <v>0</v>
      </c>
      <c r="AC2428" s="103">
        <f t="shared" si="694"/>
        <v>3.7039999999999997</v>
      </c>
      <c r="AD2428" s="104">
        <f t="shared" si="695"/>
        <v>11.367158609303024</v>
      </c>
    </row>
    <row r="2429" spans="1:30" x14ac:dyDescent="0.2">
      <c r="A2429" s="101">
        <v>41143</v>
      </c>
      <c r="B2429" s="323" t="s">
        <v>75</v>
      </c>
      <c r="C2429" s="324">
        <v>0</v>
      </c>
      <c r="D2429" s="104">
        <f t="shared" si="691"/>
        <v>0</v>
      </c>
      <c r="E2429" s="324">
        <v>0</v>
      </c>
      <c r="F2429" s="104">
        <f t="shared" si="690"/>
        <v>0</v>
      </c>
      <c r="G2429" s="324">
        <v>0.68700000000000006</v>
      </c>
      <c r="H2429" s="104">
        <f t="shared" si="679"/>
        <v>2.1083255843928668</v>
      </c>
      <c r="I2429" s="324">
        <v>0.80600000000000005</v>
      </c>
      <c r="J2429" s="104">
        <f t="shared" si="680"/>
        <v>2.4735231747025481</v>
      </c>
      <c r="K2429" s="324">
        <v>0</v>
      </c>
      <c r="L2429" s="104">
        <f t="shared" si="681"/>
        <v>0</v>
      </c>
      <c r="M2429" s="324">
        <v>1.494</v>
      </c>
      <c r="N2429" s="104">
        <f t="shared" si="682"/>
        <v>4.5849176464089414</v>
      </c>
      <c r="O2429" s="324">
        <v>0</v>
      </c>
      <c r="P2429" s="104">
        <f t="shared" si="683"/>
        <v>0</v>
      </c>
      <c r="Q2429" s="324">
        <v>0</v>
      </c>
      <c r="R2429" s="104">
        <f t="shared" si="684"/>
        <v>0</v>
      </c>
      <c r="S2429" s="324">
        <v>0</v>
      </c>
      <c r="T2429" s="104">
        <f t="shared" si="685"/>
        <v>0</v>
      </c>
      <c r="U2429" s="324">
        <v>0</v>
      </c>
      <c r="V2429" s="104">
        <f t="shared" si="686"/>
        <v>0</v>
      </c>
      <c r="W2429" s="324">
        <v>0</v>
      </c>
      <c r="X2429" s="104">
        <f t="shared" si="687"/>
        <v>0</v>
      </c>
      <c r="Y2429" s="324">
        <v>0</v>
      </c>
      <c r="Z2429" s="104">
        <f t="shared" si="688"/>
        <v>0</v>
      </c>
      <c r="AA2429" s="324">
        <v>0</v>
      </c>
      <c r="AB2429" s="104">
        <f t="shared" si="689"/>
        <v>0</v>
      </c>
      <c r="AC2429" s="103">
        <f t="shared" si="694"/>
        <v>2.9870000000000001</v>
      </c>
      <c r="AD2429" s="104">
        <f t="shared" si="695"/>
        <v>9.1667664055043563</v>
      </c>
    </row>
    <row r="2430" spans="1:30" x14ac:dyDescent="0.2">
      <c r="A2430" s="101">
        <v>41144</v>
      </c>
      <c r="B2430" s="323" t="s">
        <v>76</v>
      </c>
      <c r="C2430" s="324">
        <v>0</v>
      </c>
      <c r="D2430" s="104">
        <f t="shared" si="691"/>
        <v>0</v>
      </c>
      <c r="E2430" s="324">
        <v>0</v>
      </c>
      <c r="F2430" s="104">
        <f t="shared" si="692"/>
        <v>0</v>
      </c>
      <c r="G2430" s="324">
        <v>0.68600000000000005</v>
      </c>
      <c r="H2430" s="104">
        <f t="shared" si="679"/>
        <v>2.1052566970793398</v>
      </c>
      <c r="I2430" s="324">
        <v>0.80600000000000005</v>
      </c>
      <c r="J2430" s="104">
        <f t="shared" si="680"/>
        <v>2.4735231747025481</v>
      </c>
      <c r="K2430" s="324">
        <v>0</v>
      </c>
      <c r="L2430" s="104">
        <f t="shared" si="681"/>
        <v>0</v>
      </c>
      <c r="M2430" s="324">
        <v>0.97799999999999998</v>
      </c>
      <c r="N2430" s="104">
        <f t="shared" si="682"/>
        <v>3.0013717926291466</v>
      </c>
      <c r="O2430" s="324">
        <v>0</v>
      </c>
      <c r="P2430" s="104">
        <f t="shared" si="683"/>
        <v>0</v>
      </c>
      <c r="Q2430" s="324">
        <v>0</v>
      </c>
      <c r="R2430" s="104">
        <f t="shared" si="684"/>
        <v>0</v>
      </c>
      <c r="S2430" s="324">
        <v>0</v>
      </c>
      <c r="T2430" s="104">
        <f t="shared" si="685"/>
        <v>0</v>
      </c>
      <c r="U2430" s="324">
        <v>0</v>
      </c>
      <c r="V2430" s="104">
        <f t="shared" si="686"/>
        <v>0</v>
      </c>
      <c r="W2430" s="324">
        <v>0</v>
      </c>
      <c r="X2430" s="104">
        <f t="shared" si="687"/>
        <v>0</v>
      </c>
      <c r="Y2430" s="324">
        <v>0</v>
      </c>
      <c r="Z2430" s="104">
        <f t="shared" si="688"/>
        <v>0</v>
      </c>
      <c r="AA2430" s="324">
        <v>0</v>
      </c>
      <c r="AB2430" s="104">
        <f t="shared" si="689"/>
        <v>0</v>
      </c>
      <c r="AC2430" s="103">
        <f t="shared" si="694"/>
        <v>2.4699999999999998</v>
      </c>
      <c r="AD2430" s="104">
        <f t="shared" si="695"/>
        <v>7.5801516644110327</v>
      </c>
    </row>
    <row r="2431" spans="1:30" x14ac:dyDescent="0.2">
      <c r="A2431" s="101">
        <v>41145</v>
      </c>
      <c r="B2431" s="323" t="s">
        <v>77</v>
      </c>
      <c r="C2431" s="324">
        <v>0</v>
      </c>
      <c r="D2431" s="104">
        <f t="shared" si="691"/>
        <v>0</v>
      </c>
      <c r="E2431" s="324">
        <v>0</v>
      </c>
      <c r="F2431" s="104">
        <f t="shared" si="690"/>
        <v>0</v>
      </c>
      <c r="G2431" s="324">
        <v>0.68700000000000006</v>
      </c>
      <c r="H2431" s="104">
        <f t="shared" si="679"/>
        <v>2.1083255843928668</v>
      </c>
      <c r="I2431" s="324">
        <v>0.81599999999999995</v>
      </c>
      <c r="J2431" s="104">
        <f t="shared" si="680"/>
        <v>2.5042120478378154</v>
      </c>
      <c r="K2431" s="324">
        <v>0</v>
      </c>
      <c r="L2431" s="104">
        <f t="shared" si="681"/>
        <v>0</v>
      </c>
      <c r="M2431" s="324">
        <v>1.1639999999999999</v>
      </c>
      <c r="N2431" s="104">
        <f t="shared" si="682"/>
        <v>3.5721848329451191</v>
      </c>
      <c r="O2431" s="324">
        <v>0</v>
      </c>
      <c r="P2431" s="104">
        <f t="shared" si="683"/>
        <v>0</v>
      </c>
      <c r="Q2431" s="324">
        <v>0</v>
      </c>
      <c r="R2431" s="104">
        <f t="shared" si="684"/>
        <v>0</v>
      </c>
      <c r="S2431" s="324">
        <v>0</v>
      </c>
      <c r="T2431" s="104">
        <f t="shared" si="685"/>
        <v>0</v>
      </c>
      <c r="U2431" s="324">
        <v>0</v>
      </c>
      <c r="V2431" s="104">
        <f t="shared" si="686"/>
        <v>0</v>
      </c>
      <c r="W2431" s="324">
        <v>0</v>
      </c>
      <c r="X2431" s="104">
        <f t="shared" si="687"/>
        <v>0</v>
      </c>
      <c r="Y2431" s="324">
        <v>0</v>
      </c>
      <c r="Z2431" s="104">
        <f t="shared" si="688"/>
        <v>0</v>
      </c>
      <c r="AA2431" s="324">
        <v>0</v>
      </c>
      <c r="AB2431" s="104">
        <f t="shared" si="689"/>
        <v>0</v>
      </c>
      <c r="AC2431" s="103">
        <f t="shared" si="694"/>
        <v>2.6669999999999998</v>
      </c>
      <c r="AD2431" s="104">
        <f t="shared" si="695"/>
        <v>8.1847224651758008</v>
      </c>
    </row>
    <row r="2432" spans="1:30" x14ac:dyDescent="0.2">
      <c r="A2432" s="101">
        <v>41146</v>
      </c>
      <c r="B2432" s="323" t="s">
        <v>78</v>
      </c>
      <c r="C2432" s="324">
        <v>0</v>
      </c>
      <c r="D2432" s="104">
        <f t="shared" si="691"/>
        <v>0</v>
      </c>
      <c r="E2432" s="324">
        <v>0</v>
      </c>
      <c r="F2432" s="104">
        <f t="shared" si="692"/>
        <v>0</v>
      </c>
      <c r="G2432" s="324">
        <v>0.68400000000000005</v>
      </c>
      <c r="H2432" s="104">
        <f t="shared" si="679"/>
        <v>2.0991189224522864</v>
      </c>
      <c r="I2432" s="324">
        <v>0.80900000000000005</v>
      </c>
      <c r="J2432" s="104">
        <f t="shared" si="680"/>
        <v>2.4827298366431285</v>
      </c>
      <c r="K2432" s="324">
        <v>0.20599999999999999</v>
      </c>
      <c r="L2432" s="104">
        <f t="shared" si="681"/>
        <v>0.63219078658650729</v>
      </c>
      <c r="M2432" s="324">
        <v>1.5089999999999999</v>
      </c>
      <c r="N2432" s="104">
        <f t="shared" si="682"/>
        <v>4.6309509561118425</v>
      </c>
      <c r="O2432" s="324">
        <v>0</v>
      </c>
      <c r="P2432" s="104">
        <f t="shared" si="683"/>
        <v>0</v>
      </c>
      <c r="Q2432" s="324">
        <v>0</v>
      </c>
      <c r="R2432" s="104">
        <f t="shared" si="684"/>
        <v>0</v>
      </c>
      <c r="S2432" s="324">
        <v>0</v>
      </c>
      <c r="T2432" s="104">
        <f t="shared" si="685"/>
        <v>0</v>
      </c>
      <c r="U2432" s="324">
        <v>0</v>
      </c>
      <c r="V2432" s="104">
        <f t="shared" si="686"/>
        <v>0</v>
      </c>
      <c r="W2432" s="324">
        <v>0</v>
      </c>
      <c r="X2432" s="104">
        <f t="shared" si="687"/>
        <v>0</v>
      </c>
      <c r="Y2432" s="324">
        <v>0.86399999999999999</v>
      </c>
      <c r="Z2432" s="104">
        <f t="shared" si="688"/>
        <v>2.6515186388870986</v>
      </c>
      <c r="AA2432" s="324">
        <v>0</v>
      </c>
      <c r="AB2432" s="104">
        <f t="shared" si="689"/>
        <v>0</v>
      </c>
      <c r="AC2432" s="103">
        <f t="shared" si="694"/>
        <v>4.0720000000000001</v>
      </c>
      <c r="AD2432" s="104">
        <f t="shared" si="695"/>
        <v>12.496509140680864</v>
      </c>
    </row>
    <row r="2433" spans="1:30" x14ac:dyDescent="0.2">
      <c r="A2433" s="101">
        <v>41147</v>
      </c>
      <c r="B2433" s="323" t="s">
        <v>79</v>
      </c>
      <c r="C2433" s="324">
        <v>0</v>
      </c>
      <c r="D2433" s="104">
        <f t="shared" si="691"/>
        <v>0</v>
      </c>
      <c r="E2433" s="324">
        <v>0</v>
      </c>
      <c r="F2433" s="104">
        <f t="shared" si="690"/>
        <v>0</v>
      </c>
      <c r="G2433" s="324">
        <v>0.68500000000000005</v>
      </c>
      <c r="H2433" s="104">
        <f t="shared" si="679"/>
        <v>2.1021878097658133</v>
      </c>
      <c r="I2433" s="324">
        <v>0.80100000000000005</v>
      </c>
      <c r="J2433" s="104">
        <f t="shared" si="680"/>
        <v>2.4581787381349143</v>
      </c>
      <c r="K2433" s="324">
        <v>0.55500000000000005</v>
      </c>
      <c r="L2433" s="104">
        <f t="shared" si="681"/>
        <v>1.7032324590073378</v>
      </c>
      <c r="M2433" s="324">
        <v>1.494</v>
      </c>
      <c r="N2433" s="104">
        <f t="shared" si="682"/>
        <v>4.5849176464089414</v>
      </c>
      <c r="O2433" s="324">
        <v>0</v>
      </c>
      <c r="P2433" s="104">
        <f t="shared" si="683"/>
        <v>0</v>
      </c>
      <c r="Q2433" s="324">
        <v>0</v>
      </c>
      <c r="R2433" s="104">
        <f t="shared" si="684"/>
        <v>0</v>
      </c>
      <c r="S2433" s="324">
        <v>0</v>
      </c>
      <c r="T2433" s="104">
        <f t="shared" si="685"/>
        <v>0</v>
      </c>
      <c r="U2433" s="324">
        <v>0</v>
      </c>
      <c r="V2433" s="104">
        <f t="shared" si="686"/>
        <v>0</v>
      </c>
      <c r="W2433" s="324">
        <v>0</v>
      </c>
      <c r="X2433" s="104">
        <f t="shared" si="687"/>
        <v>0</v>
      </c>
      <c r="Y2433" s="324">
        <v>1.1850000000000001</v>
      </c>
      <c r="Z2433" s="104">
        <f t="shared" si="688"/>
        <v>3.6366314665291806</v>
      </c>
      <c r="AA2433" s="324">
        <v>0</v>
      </c>
      <c r="AB2433" s="104">
        <f t="shared" si="689"/>
        <v>0</v>
      </c>
      <c r="AC2433" s="103">
        <f t="shared" si="694"/>
        <v>4.7200000000000006</v>
      </c>
      <c r="AD2433" s="104">
        <f t="shared" si="695"/>
        <v>14.48514811984619</v>
      </c>
    </row>
    <row r="2434" spans="1:30" x14ac:dyDescent="0.2">
      <c r="A2434" s="101">
        <v>41148</v>
      </c>
      <c r="B2434" s="323" t="s">
        <v>80</v>
      </c>
      <c r="C2434" s="324">
        <v>0</v>
      </c>
      <c r="D2434" s="104">
        <f t="shared" si="691"/>
        <v>0</v>
      </c>
      <c r="E2434" s="324">
        <v>0</v>
      </c>
      <c r="F2434" s="104">
        <f t="shared" si="692"/>
        <v>0</v>
      </c>
      <c r="G2434" s="324">
        <v>0.68600000000000005</v>
      </c>
      <c r="H2434" s="104">
        <f t="shared" si="679"/>
        <v>2.1052566970793398</v>
      </c>
      <c r="I2434" s="324">
        <v>0.79500000000000004</v>
      </c>
      <c r="J2434" s="104">
        <f t="shared" si="680"/>
        <v>2.4397654142537539</v>
      </c>
      <c r="K2434" s="324">
        <v>0.54</v>
      </c>
      <c r="L2434" s="104">
        <f t="shared" si="681"/>
        <v>1.6571991493044367</v>
      </c>
      <c r="M2434" s="324">
        <v>1.48</v>
      </c>
      <c r="N2434" s="104">
        <f t="shared" si="682"/>
        <v>4.5419532240195668</v>
      </c>
      <c r="O2434" s="324">
        <v>0</v>
      </c>
      <c r="P2434" s="104">
        <f t="shared" si="683"/>
        <v>0</v>
      </c>
      <c r="Q2434" s="324">
        <v>0</v>
      </c>
      <c r="R2434" s="104">
        <f t="shared" si="684"/>
        <v>0</v>
      </c>
      <c r="S2434" s="324">
        <v>0</v>
      </c>
      <c r="T2434" s="104">
        <f t="shared" si="685"/>
        <v>0</v>
      </c>
      <c r="U2434" s="324">
        <v>0</v>
      </c>
      <c r="V2434" s="104">
        <f t="shared" si="686"/>
        <v>0</v>
      </c>
      <c r="W2434" s="324">
        <v>0</v>
      </c>
      <c r="X2434" s="104">
        <f t="shared" si="687"/>
        <v>0</v>
      </c>
      <c r="Y2434" s="324">
        <v>1.175</v>
      </c>
      <c r="Z2434" s="104">
        <f t="shared" si="688"/>
        <v>3.6059425933939133</v>
      </c>
      <c r="AA2434" s="324">
        <v>0</v>
      </c>
      <c r="AB2434" s="104">
        <f t="shared" si="689"/>
        <v>0</v>
      </c>
      <c r="AC2434" s="103">
        <f t="shared" si="694"/>
        <v>4.6760000000000002</v>
      </c>
      <c r="AD2434" s="104">
        <f t="shared" si="695"/>
        <v>14.350117078051012</v>
      </c>
    </row>
    <row r="2435" spans="1:30" x14ac:dyDescent="0.2">
      <c r="A2435" s="101">
        <v>41149</v>
      </c>
      <c r="B2435" s="323" t="s">
        <v>81</v>
      </c>
      <c r="C2435" s="324">
        <v>0</v>
      </c>
      <c r="D2435" s="104">
        <f t="shared" si="691"/>
        <v>0</v>
      </c>
      <c r="E2435" s="324">
        <v>0</v>
      </c>
      <c r="F2435" s="104">
        <f t="shared" si="690"/>
        <v>0</v>
      </c>
      <c r="G2435" s="324">
        <v>0.68200000000000005</v>
      </c>
      <c r="H2435" s="104">
        <f t="shared" si="679"/>
        <v>2.0929811478252329</v>
      </c>
      <c r="I2435" s="324">
        <v>0.79100000000000004</v>
      </c>
      <c r="J2435" s="104">
        <f t="shared" si="680"/>
        <v>2.427489864999647</v>
      </c>
      <c r="K2435" s="324">
        <v>0.34399999999999997</v>
      </c>
      <c r="L2435" s="104">
        <f t="shared" si="681"/>
        <v>1.0556972358531966</v>
      </c>
      <c r="M2435" s="324">
        <v>0.94899999999999995</v>
      </c>
      <c r="N2435" s="104">
        <f t="shared" si="682"/>
        <v>2.9123740605368713</v>
      </c>
      <c r="O2435" s="324">
        <v>0</v>
      </c>
      <c r="P2435" s="104">
        <f t="shared" si="683"/>
        <v>0</v>
      </c>
      <c r="Q2435" s="324">
        <v>0</v>
      </c>
      <c r="R2435" s="104">
        <f t="shared" si="684"/>
        <v>0</v>
      </c>
      <c r="S2435" s="324">
        <v>0</v>
      </c>
      <c r="T2435" s="104">
        <f t="shared" si="685"/>
        <v>0</v>
      </c>
      <c r="U2435" s="324">
        <v>0</v>
      </c>
      <c r="V2435" s="104">
        <f t="shared" si="686"/>
        <v>0</v>
      </c>
      <c r="W2435" s="324">
        <v>0</v>
      </c>
      <c r="X2435" s="104">
        <f t="shared" si="687"/>
        <v>0</v>
      </c>
      <c r="Y2435" s="324">
        <v>0.47699999999999998</v>
      </c>
      <c r="Z2435" s="104">
        <f t="shared" si="688"/>
        <v>1.4638592485522524</v>
      </c>
      <c r="AA2435" s="324">
        <v>0</v>
      </c>
      <c r="AB2435" s="104">
        <f t="shared" si="689"/>
        <v>0</v>
      </c>
      <c r="AC2435" s="103">
        <f t="shared" si="694"/>
        <v>3.2429999999999999</v>
      </c>
      <c r="AD2435" s="104">
        <f t="shared" si="695"/>
        <v>9.9524015577671996</v>
      </c>
    </row>
    <row r="2436" spans="1:30" x14ac:dyDescent="0.2">
      <c r="A2436" s="101">
        <v>41150</v>
      </c>
      <c r="B2436" s="323" t="s">
        <v>82</v>
      </c>
      <c r="C2436" s="324">
        <v>0</v>
      </c>
      <c r="D2436" s="104">
        <f t="shared" si="691"/>
        <v>0</v>
      </c>
      <c r="E2436" s="324">
        <v>0</v>
      </c>
      <c r="F2436" s="104">
        <f t="shared" si="692"/>
        <v>0</v>
      </c>
      <c r="G2436" s="324">
        <v>0.65</v>
      </c>
      <c r="H2436" s="104">
        <f t="shared" si="679"/>
        <v>1.9947767537923775</v>
      </c>
      <c r="I2436" s="324">
        <v>0.76800000000000002</v>
      </c>
      <c r="J2436" s="104">
        <f t="shared" si="680"/>
        <v>2.3569054567885321</v>
      </c>
      <c r="K2436" s="324">
        <v>0</v>
      </c>
      <c r="L2436" s="104">
        <f t="shared" si="681"/>
        <v>0</v>
      </c>
      <c r="M2436" s="324">
        <v>0</v>
      </c>
      <c r="N2436" s="104">
        <f t="shared" si="682"/>
        <v>0</v>
      </c>
      <c r="O2436" s="324">
        <v>0</v>
      </c>
      <c r="P2436" s="104">
        <f t="shared" si="683"/>
        <v>0</v>
      </c>
      <c r="Q2436" s="324">
        <v>0</v>
      </c>
      <c r="R2436" s="104">
        <f t="shared" si="684"/>
        <v>0</v>
      </c>
      <c r="S2436" s="324">
        <v>0</v>
      </c>
      <c r="T2436" s="104">
        <f t="shared" si="685"/>
        <v>0</v>
      </c>
      <c r="U2436" s="324">
        <v>0</v>
      </c>
      <c r="V2436" s="104">
        <f t="shared" si="686"/>
        <v>0</v>
      </c>
      <c r="W2436" s="324">
        <v>0</v>
      </c>
      <c r="X2436" s="104">
        <f t="shared" si="687"/>
        <v>0</v>
      </c>
      <c r="Y2436" s="324">
        <v>0</v>
      </c>
      <c r="Z2436" s="104">
        <f t="shared" si="688"/>
        <v>0</v>
      </c>
      <c r="AA2436" s="324">
        <v>0</v>
      </c>
      <c r="AB2436" s="104">
        <f t="shared" si="689"/>
        <v>0</v>
      </c>
      <c r="AC2436" s="103">
        <f t="shared" si="694"/>
        <v>1.4180000000000001</v>
      </c>
      <c r="AD2436" s="104">
        <f t="shared" si="695"/>
        <v>4.3516822105809103</v>
      </c>
    </row>
    <row r="2437" spans="1:30" x14ac:dyDescent="0.2">
      <c r="A2437" s="101">
        <v>41151</v>
      </c>
      <c r="B2437" s="323" t="s">
        <v>83</v>
      </c>
      <c r="C2437" s="324">
        <v>0</v>
      </c>
      <c r="D2437" s="104">
        <f t="shared" si="691"/>
        <v>0</v>
      </c>
      <c r="E2437" s="324">
        <v>0</v>
      </c>
      <c r="F2437" s="104">
        <f t="shared" si="690"/>
        <v>0</v>
      </c>
      <c r="G2437" s="324">
        <v>0</v>
      </c>
      <c r="H2437" s="104">
        <f t="shared" si="679"/>
        <v>0</v>
      </c>
      <c r="I2437" s="324">
        <v>0</v>
      </c>
      <c r="J2437" s="104">
        <f t="shared" si="680"/>
        <v>0</v>
      </c>
      <c r="K2437" s="324">
        <v>0</v>
      </c>
      <c r="L2437" s="104">
        <f t="shared" si="681"/>
        <v>0</v>
      </c>
      <c r="M2437" s="324">
        <v>0</v>
      </c>
      <c r="N2437" s="104">
        <f t="shared" si="682"/>
        <v>0</v>
      </c>
      <c r="O2437" s="324">
        <v>0</v>
      </c>
      <c r="P2437" s="104">
        <f t="shared" si="683"/>
        <v>0</v>
      </c>
      <c r="Q2437" s="324">
        <v>0</v>
      </c>
      <c r="R2437" s="104">
        <f t="shared" si="684"/>
        <v>0</v>
      </c>
      <c r="S2437" s="324">
        <v>0</v>
      </c>
      <c r="T2437" s="104">
        <f t="shared" si="685"/>
        <v>0</v>
      </c>
      <c r="U2437" s="324">
        <v>0</v>
      </c>
      <c r="V2437" s="104">
        <f t="shared" si="686"/>
        <v>0</v>
      </c>
      <c r="W2437" s="324">
        <v>0</v>
      </c>
      <c r="X2437" s="104">
        <f t="shared" si="687"/>
        <v>0</v>
      </c>
      <c r="Y2437" s="324">
        <v>0</v>
      </c>
      <c r="Z2437" s="104">
        <f t="shared" si="688"/>
        <v>0</v>
      </c>
      <c r="AA2437" s="324">
        <v>0</v>
      </c>
      <c r="AB2437" s="104">
        <f t="shared" si="689"/>
        <v>0</v>
      </c>
      <c r="AC2437" s="103">
        <f t="shared" si="694"/>
        <v>0</v>
      </c>
      <c r="AD2437" s="104">
        <f t="shared" si="695"/>
        <v>0</v>
      </c>
    </row>
    <row r="2438" spans="1:30" x14ac:dyDescent="0.2">
      <c r="A2438" s="101">
        <v>41152</v>
      </c>
      <c r="B2438" s="323" t="s">
        <v>84</v>
      </c>
      <c r="C2438" s="324">
        <v>0</v>
      </c>
      <c r="D2438" s="104">
        <f t="shared" si="691"/>
        <v>0</v>
      </c>
      <c r="E2438" s="324">
        <v>0</v>
      </c>
      <c r="F2438" s="104">
        <f t="shared" si="692"/>
        <v>0</v>
      </c>
      <c r="G2438" s="324">
        <v>0</v>
      </c>
      <c r="H2438" s="104">
        <f t="shared" ref="H2438:H2501" si="696">G2438*1000000/325851</f>
        <v>0</v>
      </c>
      <c r="I2438" s="324">
        <v>0</v>
      </c>
      <c r="J2438" s="104">
        <f t="shared" ref="J2438:J2501" si="697">I2438*1000000/325851</f>
        <v>0</v>
      </c>
      <c r="K2438" s="324">
        <v>0</v>
      </c>
      <c r="L2438" s="104">
        <f t="shared" ref="L2438:L2501" si="698">K2438*1000000/325851</f>
        <v>0</v>
      </c>
      <c r="M2438" s="324">
        <v>0</v>
      </c>
      <c r="N2438" s="104">
        <f t="shared" ref="N2438:N2501" si="699">M2438*1000000/325851</f>
        <v>0</v>
      </c>
      <c r="O2438" s="324">
        <v>0</v>
      </c>
      <c r="P2438" s="104">
        <f t="shared" ref="P2438:P2501" si="700">O2438*1000000/325851</f>
        <v>0</v>
      </c>
      <c r="Q2438" s="324">
        <v>0</v>
      </c>
      <c r="R2438" s="104">
        <f t="shared" ref="R2438:R2501" si="701">Q2438*1000000/325851</f>
        <v>0</v>
      </c>
      <c r="S2438" s="324">
        <v>0</v>
      </c>
      <c r="T2438" s="104">
        <f t="shared" ref="T2438:T2501" si="702">S2438*1000000/325851</f>
        <v>0</v>
      </c>
      <c r="U2438" s="324">
        <v>0</v>
      </c>
      <c r="V2438" s="104">
        <f t="shared" ref="V2438:V2501" si="703">U2438*1000000/325851</f>
        <v>0</v>
      </c>
      <c r="W2438" s="324">
        <v>0</v>
      </c>
      <c r="X2438" s="104">
        <f t="shared" ref="X2438:X2501" si="704">W2438*1000000/325851</f>
        <v>0</v>
      </c>
      <c r="Y2438" s="324">
        <v>0</v>
      </c>
      <c r="Z2438" s="104">
        <f t="shared" ref="Z2438:Z2501" si="705">Y2438*1000000/325851</f>
        <v>0</v>
      </c>
      <c r="AA2438" s="324">
        <v>0</v>
      </c>
      <c r="AB2438" s="104">
        <f t="shared" ref="AB2438:AB2501" si="706">AA2438*1000000/325851</f>
        <v>0</v>
      </c>
      <c r="AC2438" s="103">
        <f t="shared" si="694"/>
        <v>0</v>
      </c>
      <c r="AD2438" s="104">
        <f t="shared" si="695"/>
        <v>0</v>
      </c>
    </row>
    <row r="2439" spans="1:30" x14ac:dyDescent="0.2">
      <c r="A2439" s="283">
        <v>41153</v>
      </c>
      <c r="B2439" s="323" t="s">
        <v>85</v>
      </c>
      <c r="C2439" s="324">
        <v>0</v>
      </c>
      <c r="D2439" s="104">
        <f t="shared" si="691"/>
        <v>0</v>
      </c>
      <c r="E2439" s="324">
        <v>0</v>
      </c>
      <c r="F2439" s="104">
        <f t="shared" si="690"/>
        <v>0</v>
      </c>
      <c r="G2439" s="324">
        <v>0</v>
      </c>
      <c r="H2439" s="104">
        <f t="shared" si="679"/>
        <v>0</v>
      </c>
      <c r="I2439" s="324">
        <v>0</v>
      </c>
      <c r="J2439" s="104">
        <f t="shared" si="680"/>
        <v>0</v>
      </c>
      <c r="K2439" s="324">
        <v>0</v>
      </c>
      <c r="L2439" s="104">
        <f t="shared" si="681"/>
        <v>0</v>
      </c>
      <c r="M2439" s="324">
        <v>0</v>
      </c>
      <c r="N2439" s="104">
        <f t="shared" si="682"/>
        <v>0</v>
      </c>
      <c r="O2439" s="324">
        <v>0</v>
      </c>
      <c r="P2439" s="104">
        <f t="shared" si="683"/>
        <v>0</v>
      </c>
      <c r="Q2439" s="324">
        <v>0</v>
      </c>
      <c r="R2439" s="104">
        <f t="shared" si="684"/>
        <v>0</v>
      </c>
      <c r="S2439" s="324">
        <v>0</v>
      </c>
      <c r="T2439" s="104">
        <f t="shared" si="685"/>
        <v>0</v>
      </c>
      <c r="U2439" s="324">
        <v>0</v>
      </c>
      <c r="V2439" s="104">
        <f t="shared" si="686"/>
        <v>0</v>
      </c>
      <c r="W2439" s="324">
        <v>0</v>
      </c>
      <c r="X2439" s="104">
        <f t="shared" si="687"/>
        <v>0</v>
      </c>
      <c r="Y2439" s="324">
        <v>0</v>
      </c>
      <c r="Z2439" s="104">
        <f t="shared" si="688"/>
        <v>0</v>
      </c>
      <c r="AA2439" s="324">
        <v>0</v>
      </c>
      <c r="AB2439" s="104">
        <f t="shared" si="689"/>
        <v>0</v>
      </c>
      <c r="AC2439" s="103">
        <f t="shared" si="694"/>
        <v>0</v>
      </c>
      <c r="AD2439" s="104">
        <f t="shared" si="695"/>
        <v>0</v>
      </c>
    </row>
    <row r="2440" spans="1:30" x14ac:dyDescent="0.2">
      <c r="A2440" s="283">
        <v>41154</v>
      </c>
      <c r="B2440" s="323" t="s">
        <v>86</v>
      </c>
      <c r="C2440" s="324">
        <v>0</v>
      </c>
      <c r="D2440" s="104">
        <f t="shared" ref="D2440:D2503" si="707">C2440*1000000/325851</f>
        <v>0</v>
      </c>
      <c r="E2440" s="324">
        <v>0</v>
      </c>
      <c r="F2440" s="104">
        <f t="shared" si="692"/>
        <v>0</v>
      </c>
      <c r="G2440" s="324">
        <v>0</v>
      </c>
      <c r="H2440" s="104">
        <f t="shared" si="696"/>
        <v>0</v>
      </c>
      <c r="I2440" s="324">
        <v>0</v>
      </c>
      <c r="J2440" s="104">
        <f t="shared" si="697"/>
        <v>0</v>
      </c>
      <c r="K2440" s="324">
        <v>0</v>
      </c>
      <c r="L2440" s="104">
        <f t="shared" si="698"/>
        <v>0</v>
      </c>
      <c r="M2440" s="324">
        <v>0</v>
      </c>
      <c r="N2440" s="104">
        <f t="shared" si="699"/>
        <v>0</v>
      </c>
      <c r="O2440" s="324">
        <v>0</v>
      </c>
      <c r="P2440" s="104">
        <f t="shared" si="700"/>
        <v>0</v>
      </c>
      <c r="Q2440" s="324">
        <v>0</v>
      </c>
      <c r="R2440" s="104">
        <f t="shared" si="701"/>
        <v>0</v>
      </c>
      <c r="S2440" s="324">
        <v>0</v>
      </c>
      <c r="T2440" s="104">
        <f t="shared" si="702"/>
        <v>0</v>
      </c>
      <c r="U2440" s="324">
        <v>0</v>
      </c>
      <c r="V2440" s="104">
        <f t="shared" si="703"/>
        <v>0</v>
      </c>
      <c r="W2440" s="324">
        <v>0</v>
      </c>
      <c r="X2440" s="104">
        <f t="shared" si="704"/>
        <v>0</v>
      </c>
      <c r="Y2440" s="324">
        <v>0</v>
      </c>
      <c r="Z2440" s="104">
        <f t="shared" si="705"/>
        <v>0</v>
      </c>
      <c r="AA2440" s="324">
        <v>0</v>
      </c>
      <c r="AB2440" s="104">
        <f t="shared" si="706"/>
        <v>0</v>
      </c>
      <c r="AC2440" s="103">
        <f t="shared" si="694"/>
        <v>0</v>
      </c>
      <c r="AD2440" s="104">
        <f t="shared" si="695"/>
        <v>0</v>
      </c>
    </row>
    <row r="2441" spans="1:30" x14ac:dyDescent="0.2">
      <c r="A2441" s="283">
        <v>41155</v>
      </c>
      <c r="B2441" s="323" t="s">
        <v>87</v>
      </c>
      <c r="C2441" s="324">
        <v>0</v>
      </c>
      <c r="D2441" s="104">
        <f t="shared" si="707"/>
        <v>0</v>
      </c>
      <c r="E2441" s="324">
        <v>0</v>
      </c>
      <c r="F2441" s="104">
        <f t="shared" ref="F2441:F2504" si="708">E2441*1000000/325851</f>
        <v>0</v>
      </c>
      <c r="G2441" s="324">
        <v>0</v>
      </c>
      <c r="H2441" s="104">
        <f t="shared" si="696"/>
        <v>0</v>
      </c>
      <c r="I2441" s="324">
        <v>0</v>
      </c>
      <c r="J2441" s="104">
        <f t="shared" si="697"/>
        <v>0</v>
      </c>
      <c r="K2441" s="324">
        <v>0</v>
      </c>
      <c r="L2441" s="104">
        <f t="shared" si="698"/>
        <v>0</v>
      </c>
      <c r="M2441" s="324">
        <v>0</v>
      </c>
      <c r="N2441" s="104">
        <f t="shared" si="699"/>
        <v>0</v>
      </c>
      <c r="O2441" s="324">
        <v>0</v>
      </c>
      <c r="P2441" s="104">
        <f t="shared" si="700"/>
        <v>0</v>
      </c>
      <c r="Q2441" s="324">
        <v>0</v>
      </c>
      <c r="R2441" s="104">
        <f t="shared" si="701"/>
        <v>0</v>
      </c>
      <c r="S2441" s="324">
        <v>0</v>
      </c>
      <c r="T2441" s="104">
        <f t="shared" si="702"/>
        <v>0</v>
      </c>
      <c r="U2441" s="324">
        <v>0</v>
      </c>
      <c r="V2441" s="104">
        <f t="shared" si="703"/>
        <v>0</v>
      </c>
      <c r="W2441" s="324">
        <v>0</v>
      </c>
      <c r="X2441" s="104">
        <f t="shared" si="704"/>
        <v>0</v>
      </c>
      <c r="Y2441" s="324">
        <v>0</v>
      </c>
      <c r="Z2441" s="104">
        <f t="shared" si="705"/>
        <v>0</v>
      </c>
      <c r="AA2441" s="324">
        <v>0</v>
      </c>
      <c r="AB2441" s="104">
        <f t="shared" si="706"/>
        <v>0</v>
      </c>
      <c r="AC2441" s="103">
        <f t="shared" si="694"/>
        <v>0</v>
      </c>
      <c r="AD2441" s="104">
        <f t="shared" si="695"/>
        <v>0</v>
      </c>
    </row>
    <row r="2442" spans="1:30" x14ac:dyDescent="0.2">
      <c r="A2442" s="283">
        <v>41156</v>
      </c>
      <c r="B2442" s="323" t="s">
        <v>88</v>
      </c>
      <c r="C2442" s="324">
        <v>0</v>
      </c>
      <c r="D2442" s="104">
        <f t="shared" si="707"/>
        <v>0</v>
      </c>
      <c r="E2442" s="324">
        <v>0</v>
      </c>
      <c r="F2442" s="104">
        <f t="shared" si="708"/>
        <v>0</v>
      </c>
      <c r="G2442" s="324">
        <v>0</v>
      </c>
      <c r="H2442" s="104">
        <f t="shared" si="696"/>
        <v>0</v>
      </c>
      <c r="I2442" s="324">
        <v>0</v>
      </c>
      <c r="J2442" s="104">
        <f t="shared" si="697"/>
        <v>0</v>
      </c>
      <c r="K2442" s="324">
        <v>0</v>
      </c>
      <c r="L2442" s="104">
        <f t="shared" si="698"/>
        <v>0</v>
      </c>
      <c r="M2442" s="324">
        <v>0</v>
      </c>
      <c r="N2442" s="104">
        <f t="shared" si="699"/>
        <v>0</v>
      </c>
      <c r="O2442" s="324">
        <v>0</v>
      </c>
      <c r="P2442" s="104">
        <f t="shared" si="700"/>
        <v>0</v>
      </c>
      <c r="Q2442" s="324">
        <v>0</v>
      </c>
      <c r="R2442" s="104">
        <f t="shared" si="701"/>
        <v>0</v>
      </c>
      <c r="S2442" s="324">
        <v>0</v>
      </c>
      <c r="T2442" s="104">
        <f t="shared" si="702"/>
        <v>0</v>
      </c>
      <c r="U2442" s="324">
        <v>0</v>
      </c>
      <c r="V2442" s="104">
        <f t="shared" si="703"/>
        <v>0</v>
      </c>
      <c r="W2442" s="324">
        <v>0</v>
      </c>
      <c r="X2442" s="104">
        <f t="shared" si="704"/>
        <v>0</v>
      </c>
      <c r="Y2442" s="324">
        <v>0</v>
      </c>
      <c r="Z2442" s="104">
        <f t="shared" si="705"/>
        <v>0</v>
      </c>
      <c r="AA2442" s="324">
        <v>0</v>
      </c>
      <c r="AB2442" s="104">
        <f t="shared" si="706"/>
        <v>0</v>
      </c>
      <c r="AC2442" s="103">
        <f t="shared" si="694"/>
        <v>0</v>
      </c>
      <c r="AD2442" s="104">
        <f t="shared" si="695"/>
        <v>0</v>
      </c>
    </row>
    <row r="2443" spans="1:30" x14ac:dyDescent="0.2">
      <c r="A2443" s="283">
        <v>41157</v>
      </c>
      <c r="B2443" s="323" t="s">
        <v>89</v>
      </c>
      <c r="C2443" s="324">
        <v>0</v>
      </c>
      <c r="D2443" s="104">
        <f t="shared" si="707"/>
        <v>0</v>
      </c>
      <c r="E2443" s="324">
        <v>0</v>
      </c>
      <c r="F2443" s="104">
        <f t="shared" si="708"/>
        <v>0</v>
      </c>
      <c r="G2443" s="324">
        <v>0</v>
      </c>
      <c r="H2443" s="104">
        <f t="shared" si="696"/>
        <v>0</v>
      </c>
      <c r="I2443" s="324">
        <v>0</v>
      </c>
      <c r="J2443" s="104">
        <f t="shared" si="697"/>
        <v>0</v>
      </c>
      <c r="K2443" s="324">
        <v>0</v>
      </c>
      <c r="L2443" s="104">
        <f t="shared" si="698"/>
        <v>0</v>
      </c>
      <c r="M2443" s="324">
        <v>0</v>
      </c>
      <c r="N2443" s="104">
        <f t="shared" si="699"/>
        <v>0</v>
      </c>
      <c r="O2443" s="324">
        <v>0</v>
      </c>
      <c r="P2443" s="104">
        <f t="shared" si="700"/>
        <v>0</v>
      </c>
      <c r="Q2443" s="324">
        <v>0</v>
      </c>
      <c r="R2443" s="104">
        <f t="shared" si="701"/>
        <v>0</v>
      </c>
      <c r="S2443" s="324">
        <v>0</v>
      </c>
      <c r="T2443" s="104">
        <f t="shared" si="702"/>
        <v>0</v>
      </c>
      <c r="U2443" s="324">
        <v>0</v>
      </c>
      <c r="V2443" s="104">
        <f t="shared" si="703"/>
        <v>0</v>
      </c>
      <c r="W2443" s="324">
        <v>0</v>
      </c>
      <c r="X2443" s="104">
        <f t="shared" si="704"/>
        <v>0</v>
      </c>
      <c r="Y2443" s="324">
        <v>0.496</v>
      </c>
      <c r="Z2443" s="104">
        <f t="shared" si="705"/>
        <v>1.5221681075092603</v>
      </c>
      <c r="AA2443" s="324">
        <v>0</v>
      </c>
      <c r="AB2443" s="104">
        <f t="shared" si="706"/>
        <v>0</v>
      </c>
      <c r="AC2443" s="103">
        <f t="shared" si="694"/>
        <v>0.496</v>
      </c>
      <c r="AD2443" s="104">
        <f t="shared" si="695"/>
        <v>1.5221681075092603</v>
      </c>
    </row>
    <row r="2444" spans="1:30" x14ac:dyDescent="0.2">
      <c r="A2444" s="283">
        <v>41158</v>
      </c>
      <c r="B2444" s="323" t="s">
        <v>90</v>
      </c>
      <c r="C2444" s="324">
        <v>0</v>
      </c>
      <c r="D2444" s="104">
        <f t="shared" si="707"/>
        <v>0</v>
      </c>
      <c r="E2444" s="324">
        <v>0</v>
      </c>
      <c r="F2444" s="104">
        <f t="shared" si="708"/>
        <v>0</v>
      </c>
      <c r="G2444" s="324">
        <v>0</v>
      </c>
      <c r="H2444" s="104">
        <f t="shared" si="696"/>
        <v>0</v>
      </c>
      <c r="I2444" s="324">
        <v>0</v>
      </c>
      <c r="J2444" s="104">
        <f t="shared" si="697"/>
        <v>0</v>
      </c>
      <c r="K2444" s="324">
        <v>0</v>
      </c>
      <c r="L2444" s="104">
        <f t="shared" si="698"/>
        <v>0</v>
      </c>
      <c r="M2444" s="324">
        <v>0</v>
      </c>
      <c r="N2444" s="104">
        <f t="shared" si="699"/>
        <v>0</v>
      </c>
      <c r="O2444" s="324">
        <v>0</v>
      </c>
      <c r="P2444" s="104">
        <f t="shared" si="700"/>
        <v>0</v>
      </c>
      <c r="Q2444" s="324">
        <v>0</v>
      </c>
      <c r="R2444" s="104">
        <f t="shared" si="701"/>
        <v>0</v>
      </c>
      <c r="S2444" s="324">
        <v>0</v>
      </c>
      <c r="T2444" s="104">
        <f t="shared" si="702"/>
        <v>0</v>
      </c>
      <c r="U2444" s="324">
        <v>0</v>
      </c>
      <c r="V2444" s="104">
        <f t="shared" si="703"/>
        <v>0</v>
      </c>
      <c r="W2444" s="324">
        <v>0</v>
      </c>
      <c r="X2444" s="104">
        <f t="shared" si="704"/>
        <v>0</v>
      </c>
      <c r="Y2444" s="324">
        <v>1.194</v>
      </c>
      <c r="Z2444" s="104">
        <f t="shared" si="705"/>
        <v>3.6642514523509213</v>
      </c>
      <c r="AA2444" s="324">
        <v>0</v>
      </c>
      <c r="AB2444" s="104">
        <f t="shared" si="706"/>
        <v>0</v>
      </c>
      <c r="AC2444" s="103">
        <f t="shared" si="694"/>
        <v>1.194</v>
      </c>
      <c r="AD2444" s="104">
        <f t="shared" si="695"/>
        <v>3.6642514523509213</v>
      </c>
    </row>
    <row r="2445" spans="1:30" x14ac:dyDescent="0.2">
      <c r="A2445" s="283">
        <v>41159</v>
      </c>
      <c r="B2445" s="323" t="s">
        <v>91</v>
      </c>
      <c r="C2445" s="324">
        <v>0</v>
      </c>
      <c r="D2445" s="104">
        <f t="shared" si="707"/>
        <v>0</v>
      </c>
      <c r="E2445" s="324">
        <v>0</v>
      </c>
      <c r="F2445" s="104">
        <f t="shared" si="708"/>
        <v>0</v>
      </c>
      <c r="G2445" s="324">
        <v>0</v>
      </c>
      <c r="H2445" s="104">
        <f t="shared" si="696"/>
        <v>0</v>
      </c>
      <c r="I2445" s="324">
        <v>0</v>
      </c>
      <c r="J2445" s="104">
        <f t="shared" si="697"/>
        <v>0</v>
      </c>
      <c r="K2445" s="324">
        <v>0</v>
      </c>
      <c r="L2445" s="104">
        <f t="shared" si="698"/>
        <v>0</v>
      </c>
      <c r="M2445" s="324">
        <v>0</v>
      </c>
      <c r="N2445" s="104">
        <f t="shared" si="699"/>
        <v>0</v>
      </c>
      <c r="O2445" s="324">
        <v>0</v>
      </c>
      <c r="P2445" s="104">
        <f t="shared" si="700"/>
        <v>0</v>
      </c>
      <c r="Q2445" s="324">
        <v>0</v>
      </c>
      <c r="R2445" s="104">
        <f t="shared" si="701"/>
        <v>0</v>
      </c>
      <c r="S2445" s="324">
        <v>0</v>
      </c>
      <c r="T2445" s="104">
        <f t="shared" si="702"/>
        <v>0</v>
      </c>
      <c r="U2445" s="324">
        <v>0</v>
      </c>
      <c r="V2445" s="104">
        <f t="shared" si="703"/>
        <v>0</v>
      </c>
      <c r="W2445" s="324">
        <v>0</v>
      </c>
      <c r="X2445" s="104">
        <f t="shared" si="704"/>
        <v>0</v>
      </c>
      <c r="Y2445" s="324">
        <v>1.1819999999999999</v>
      </c>
      <c r="Z2445" s="104">
        <f t="shared" si="705"/>
        <v>3.6274248045886002</v>
      </c>
      <c r="AA2445" s="324">
        <v>0</v>
      </c>
      <c r="AB2445" s="104">
        <f t="shared" si="706"/>
        <v>0</v>
      </c>
      <c r="AC2445" s="103">
        <f t="shared" si="694"/>
        <v>1.1819999999999999</v>
      </c>
      <c r="AD2445" s="104">
        <f t="shared" si="695"/>
        <v>3.6274248045886002</v>
      </c>
    </row>
    <row r="2446" spans="1:30" x14ac:dyDescent="0.2">
      <c r="A2446" s="283">
        <v>41160</v>
      </c>
      <c r="B2446" s="323" t="s">
        <v>92</v>
      </c>
      <c r="C2446" s="324">
        <v>0</v>
      </c>
      <c r="D2446" s="104">
        <f t="shared" si="707"/>
        <v>0</v>
      </c>
      <c r="E2446" s="324">
        <v>0</v>
      </c>
      <c r="F2446" s="104">
        <f t="shared" si="708"/>
        <v>0</v>
      </c>
      <c r="G2446" s="324">
        <v>0.191</v>
      </c>
      <c r="H2446" s="104">
        <f t="shared" si="696"/>
        <v>0.58615747688360631</v>
      </c>
      <c r="I2446" s="324">
        <v>0</v>
      </c>
      <c r="J2446" s="104">
        <f t="shared" si="697"/>
        <v>0</v>
      </c>
      <c r="K2446" s="324">
        <v>0</v>
      </c>
      <c r="L2446" s="104">
        <f t="shared" si="698"/>
        <v>0</v>
      </c>
      <c r="M2446" s="324">
        <v>0</v>
      </c>
      <c r="N2446" s="104">
        <f t="shared" si="699"/>
        <v>0</v>
      </c>
      <c r="O2446" s="324">
        <v>0</v>
      </c>
      <c r="P2446" s="104">
        <f t="shared" si="700"/>
        <v>0</v>
      </c>
      <c r="Q2446" s="324">
        <v>0</v>
      </c>
      <c r="R2446" s="104">
        <f t="shared" si="701"/>
        <v>0</v>
      </c>
      <c r="S2446" s="324">
        <v>0</v>
      </c>
      <c r="T2446" s="104">
        <f t="shared" si="702"/>
        <v>0</v>
      </c>
      <c r="U2446" s="324">
        <v>0</v>
      </c>
      <c r="V2446" s="104">
        <f t="shared" si="703"/>
        <v>0</v>
      </c>
      <c r="W2446" s="324">
        <v>0</v>
      </c>
      <c r="X2446" s="104">
        <f t="shared" si="704"/>
        <v>0</v>
      </c>
      <c r="Y2446" s="324">
        <v>1.18</v>
      </c>
      <c r="Z2446" s="104">
        <f t="shared" si="705"/>
        <v>3.6212870299615467</v>
      </c>
      <c r="AA2446" s="324">
        <v>0</v>
      </c>
      <c r="AB2446" s="104">
        <f t="shared" si="706"/>
        <v>0</v>
      </c>
      <c r="AC2446" s="103">
        <f t="shared" si="694"/>
        <v>1.371</v>
      </c>
      <c r="AD2446" s="104">
        <f t="shared" si="695"/>
        <v>4.2074445068451531</v>
      </c>
    </row>
    <row r="2447" spans="1:30" x14ac:dyDescent="0.2">
      <c r="A2447" s="283">
        <v>41161</v>
      </c>
      <c r="B2447" s="323" t="s">
        <v>93</v>
      </c>
      <c r="C2447" s="324">
        <v>0</v>
      </c>
      <c r="D2447" s="104">
        <f t="shared" si="707"/>
        <v>0</v>
      </c>
      <c r="E2447" s="324">
        <v>0</v>
      </c>
      <c r="F2447" s="104">
        <f t="shared" si="708"/>
        <v>0</v>
      </c>
      <c r="G2447" s="324">
        <v>0</v>
      </c>
      <c r="H2447" s="104">
        <f t="shared" si="696"/>
        <v>0</v>
      </c>
      <c r="I2447" s="324">
        <v>0</v>
      </c>
      <c r="J2447" s="104">
        <f t="shared" si="697"/>
        <v>0</v>
      </c>
      <c r="K2447" s="324">
        <v>0</v>
      </c>
      <c r="L2447" s="104">
        <f t="shared" si="698"/>
        <v>0</v>
      </c>
      <c r="M2447" s="324">
        <v>0</v>
      </c>
      <c r="N2447" s="104">
        <f t="shared" si="699"/>
        <v>0</v>
      </c>
      <c r="O2447" s="324">
        <v>0</v>
      </c>
      <c r="P2447" s="104">
        <f t="shared" si="700"/>
        <v>0</v>
      </c>
      <c r="Q2447" s="324">
        <v>0</v>
      </c>
      <c r="R2447" s="104">
        <f t="shared" si="701"/>
        <v>0</v>
      </c>
      <c r="S2447" s="324">
        <v>0</v>
      </c>
      <c r="T2447" s="104">
        <f t="shared" si="702"/>
        <v>0</v>
      </c>
      <c r="U2447" s="324">
        <v>0</v>
      </c>
      <c r="V2447" s="104">
        <f t="shared" si="703"/>
        <v>0</v>
      </c>
      <c r="W2447" s="324">
        <v>0</v>
      </c>
      <c r="X2447" s="104">
        <f t="shared" si="704"/>
        <v>0</v>
      </c>
      <c r="Y2447" s="324">
        <v>0.82099999999999995</v>
      </c>
      <c r="Z2447" s="104">
        <f t="shared" si="705"/>
        <v>2.5195564844054492</v>
      </c>
      <c r="AA2447" s="324">
        <v>0</v>
      </c>
      <c r="AB2447" s="104">
        <f t="shared" si="706"/>
        <v>0</v>
      </c>
      <c r="AC2447" s="103">
        <f t="shared" si="694"/>
        <v>0.82099999999999995</v>
      </c>
      <c r="AD2447" s="104">
        <f t="shared" si="695"/>
        <v>2.5195564844054492</v>
      </c>
    </row>
    <row r="2448" spans="1:30" x14ac:dyDescent="0.2">
      <c r="A2448" s="283">
        <v>41162</v>
      </c>
      <c r="B2448" s="323" t="s">
        <v>94</v>
      </c>
      <c r="C2448" s="324">
        <v>0.98799999999999999</v>
      </c>
      <c r="D2448" s="104">
        <f t="shared" si="707"/>
        <v>3.0320606657644138</v>
      </c>
      <c r="E2448" s="324">
        <v>0</v>
      </c>
      <c r="F2448" s="104">
        <f t="shared" si="708"/>
        <v>0</v>
      </c>
      <c r="G2448" s="324">
        <v>0</v>
      </c>
      <c r="H2448" s="104">
        <f t="shared" si="696"/>
        <v>0</v>
      </c>
      <c r="I2448" s="324">
        <v>0</v>
      </c>
      <c r="J2448" s="104">
        <f t="shared" si="697"/>
        <v>0</v>
      </c>
      <c r="K2448" s="324">
        <v>0</v>
      </c>
      <c r="L2448" s="104">
        <f t="shared" si="698"/>
        <v>0</v>
      </c>
      <c r="M2448" s="324">
        <v>1.1299999999999999</v>
      </c>
      <c r="N2448" s="104">
        <f t="shared" si="699"/>
        <v>3.46784266428521</v>
      </c>
      <c r="O2448" s="324">
        <v>0</v>
      </c>
      <c r="P2448" s="104">
        <f t="shared" si="700"/>
        <v>0</v>
      </c>
      <c r="Q2448" s="324">
        <v>0.73399999999999999</v>
      </c>
      <c r="R2448" s="104">
        <f t="shared" si="701"/>
        <v>2.2525632881286231</v>
      </c>
      <c r="S2448" s="324">
        <v>0</v>
      </c>
      <c r="T2448" s="104">
        <f t="shared" si="702"/>
        <v>0</v>
      </c>
      <c r="U2448" s="324">
        <v>0</v>
      </c>
      <c r="V2448" s="104">
        <f t="shared" si="703"/>
        <v>0</v>
      </c>
      <c r="W2448" s="324">
        <v>0</v>
      </c>
      <c r="X2448" s="104">
        <f t="shared" si="704"/>
        <v>0</v>
      </c>
      <c r="Y2448" s="324">
        <v>0</v>
      </c>
      <c r="Z2448" s="104">
        <f t="shared" si="705"/>
        <v>0</v>
      </c>
      <c r="AA2448" s="324">
        <v>0</v>
      </c>
      <c r="AB2448" s="104">
        <f t="shared" si="706"/>
        <v>0</v>
      </c>
      <c r="AC2448" s="103">
        <f t="shared" si="694"/>
        <v>2.8519999999999999</v>
      </c>
      <c r="AD2448" s="104">
        <f t="shared" si="695"/>
        <v>8.7524666181782464</v>
      </c>
    </row>
    <row r="2449" spans="1:30" x14ac:dyDescent="0.2">
      <c r="A2449" s="283">
        <v>41163</v>
      </c>
      <c r="B2449" s="323" t="s">
        <v>95</v>
      </c>
      <c r="C2449" s="324">
        <v>1.7150000000000001</v>
      </c>
      <c r="D2449" s="104">
        <f t="shared" si="707"/>
        <v>5.26314174269835</v>
      </c>
      <c r="E2449" s="324">
        <v>0</v>
      </c>
      <c r="F2449" s="104">
        <f t="shared" si="708"/>
        <v>0</v>
      </c>
      <c r="G2449" s="324">
        <v>0</v>
      </c>
      <c r="H2449" s="104">
        <f t="shared" si="696"/>
        <v>0</v>
      </c>
      <c r="I2449" s="324">
        <v>0</v>
      </c>
      <c r="J2449" s="104">
        <f t="shared" si="697"/>
        <v>0</v>
      </c>
      <c r="K2449" s="324">
        <v>0</v>
      </c>
      <c r="L2449" s="104">
        <f t="shared" si="698"/>
        <v>0</v>
      </c>
      <c r="M2449" s="324">
        <v>1.6930000000000001</v>
      </c>
      <c r="N2449" s="104">
        <f t="shared" si="699"/>
        <v>5.1956262218007616</v>
      </c>
      <c r="O2449" s="324">
        <v>0</v>
      </c>
      <c r="P2449" s="104">
        <f t="shared" si="700"/>
        <v>0</v>
      </c>
      <c r="Q2449" s="324">
        <v>1.2589999999999999</v>
      </c>
      <c r="R2449" s="104">
        <f t="shared" si="701"/>
        <v>3.8637291277301591</v>
      </c>
      <c r="S2449" s="324">
        <v>0</v>
      </c>
      <c r="T2449" s="104">
        <f t="shared" si="702"/>
        <v>0</v>
      </c>
      <c r="U2449" s="324">
        <v>0</v>
      </c>
      <c r="V2449" s="104">
        <f t="shared" si="703"/>
        <v>0</v>
      </c>
      <c r="W2449" s="324">
        <v>0</v>
      </c>
      <c r="X2449" s="104">
        <f t="shared" si="704"/>
        <v>0</v>
      </c>
      <c r="Y2449" s="324">
        <v>0</v>
      </c>
      <c r="Z2449" s="104">
        <f t="shared" si="705"/>
        <v>0</v>
      </c>
      <c r="AA2449" s="324">
        <v>0</v>
      </c>
      <c r="AB2449" s="104">
        <f t="shared" si="706"/>
        <v>0</v>
      </c>
      <c r="AC2449" s="103">
        <f t="shared" si="694"/>
        <v>4.6669999999999998</v>
      </c>
      <c r="AD2449" s="104">
        <f t="shared" si="695"/>
        <v>14.32249709222927</v>
      </c>
    </row>
    <row r="2450" spans="1:30" x14ac:dyDescent="0.2">
      <c r="A2450" s="283">
        <v>41164</v>
      </c>
      <c r="B2450" s="323" t="s">
        <v>96</v>
      </c>
      <c r="C2450" s="324">
        <v>0.68400000000000005</v>
      </c>
      <c r="D2450" s="104">
        <f t="shared" si="707"/>
        <v>2.0991189224522864</v>
      </c>
      <c r="E2450" s="324">
        <v>0</v>
      </c>
      <c r="F2450" s="104">
        <f t="shared" si="708"/>
        <v>0</v>
      </c>
      <c r="G2450" s="324">
        <v>0</v>
      </c>
      <c r="H2450" s="104">
        <f t="shared" si="696"/>
        <v>0</v>
      </c>
      <c r="I2450" s="324">
        <v>0</v>
      </c>
      <c r="J2450" s="104">
        <f t="shared" si="697"/>
        <v>0</v>
      </c>
      <c r="K2450" s="324">
        <v>0</v>
      </c>
      <c r="L2450" s="104">
        <f t="shared" si="698"/>
        <v>0</v>
      </c>
      <c r="M2450" s="324">
        <v>1.6759999999999999</v>
      </c>
      <c r="N2450" s="104">
        <f t="shared" si="699"/>
        <v>5.1434551374708075</v>
      </c>
      <c r="O2450" s="324">
        <v>0</v>
      </c>
      <c r="P2450" s="104">
        <f t="shared" si="700"/>
        <v>0</v>
      </c>
      <c r="Q2450" s="324">
        <v>0.49299999999999999</v>
      </c>
      <c r="R2450" s="104">
        <f t="shared" si="701"/>
        <v>1.5129614455686802</v>
      </c>
      <c r="S2450" s="324">
        <v>0</v>
      </c>
      <c r="T2450" s="104">
        <f t="shared" si="702"/>
        <v>0</v>
      </c>
      <c r="U2450" s="324">
        <v>0</v>
      </c>
      <c r="V2450" s="104">
        <f t="shared" si="703"/>
        <v>0</v>
      </c>
      <c r="W2450" s="324">
        <v>0</v>
      </c>
      <c r="X2450" s="104">
        <f t="shared" si="704"/>
        <v>0</v>
      </c>
      <c r="Y2450" s="324">
        <v>0</v>
      </c>
      <c r="Z2450" s="104">
        <f t="shared" si="705"/>
        <v>0</v>
      </c>
      <c r="AA2450" s="324">
        <v>0</v>
      </c>
      <c r="AB2450" s="104">
        <f t="shared" si="706"/>
        <v>0</v>
      </c>
      <c r="AC2450" s="103">
        <f t="shared" si="694"/>
        <v>2.8529999999999998</v>
      </c>
      <c r="AD2450" s="104">
        <f t="shared" si="695"/>
        <v>8.755535505491773</v>
      </c>
    </row>
    <row r="2451" spans="1:30" x14ac:dyDescent="0.2">
      <c r="A2451" s="283">
        <v>41165</v>
      </c>
      <c r="B2451" s="323" t="s">
        <v>97</v>
      </c>
      <c r="C2451" s="324">
        <v>0</v>
      </c>
      <c r="D2451" s="104">
        <f t="shared" si="707"/>
        <v>0</v>
      </c>
      <c r="E2451" s="324">
        <v>0</v>
      </c>
      <c r="F2451" s="104">
        <f t="shared" si="708"/>
        <v>0</v>
      </c>
      <c r="G2451" s="324">
        <v>0</v>
      </c>
      <c r="H2451" s="104">
        <f t="shared" si="696"/>
        <v>0</v>
      </c>
      <c r="I2451" s="324">
        <v>0</v>
      </c>
      <c r="J2451" s="104">
        <f t="shared" si="697"/>
        <v>0</v>
      </c>
      <c r="K2451" s="324">
        <v>0</v>
      </c>
      <c r="L2451" s="104">
        <f t="shared" si="698"/>
        <v>0</v>
      </c>
      <c r="M2451" s="324">
        <v>1.657</v>
      </c>
      <c r="N2451" s="104">
        <f t="shared" si="699"/>
        <v>5.0851462785137995</v>
      </c>
      <c r="O2451" s="324">
        <v>0</v>
      </c>
      <c r="P2451" s="104">
        <f t="shared" si="700"/>
        <v>0</v>
      </c>
      <c r="Q2451" s="324">
        <v>0.76400000000000001</v>
      </c>
      <c r="R2451" s="104">
        <f t="shared" si="701"/>
        <v>2.3446299075344252</v>
      </c>
      <c r="S2451" s="324">
        <v>0</v>
      </c>
      <c r="T2451" s="104">
        <f t="shared" si="702"/>
        <v>0</v>
      </c>
      <c r="U2451" s="324">
        <v>0</v>
      </c>
      <c r="V2451" s="104">
        <f t="shared" si="703"/>
        <v>0</v>
      </c>
      <c r="W2451" s="324">
        <v>0</v>
      </c>
      <c r="X2451" s="104">
        <f t="shared" si="704"/>
        <v>0</v>
      </c>
      <c r="Y2451" s="324">
        <v>0</v>
      </c>
      <c r="Z2451" s="104">
        <f t="shared" si="705"/>
        <v>0</v>
      </c>
      <c r="AA2451" s="324">
        <v>0</v>
      </c>
      <c r="AB2451" s="104">
        <f t="shared" si="706"/>
        <v>0</v>
      </c>
      <c r="AC2451" s="103">
        <f t="shared" si="694"/>
        <v>2.4210000000000003</v>
      </c>
      <c r="AD2451" s="104">
        <f t="shared" si="695"/>
        <v>7.4297761860482261</v>
      </c>
    </row>
    <row r="2452" spans="1:30" x14ac:dyDescent="0.2">
      <c r="A2452" s="283">
        <v>41166</v>
      </c>
      <c r="B2452" s="323" t="s">
        <v>98</v>
      </c>
      <c r="C2452" s="324">
        <v>0</v>
      </c>
      <c r="D2452" s="104">
        <f t="shared" si="707"/>
        <v>0</v>
      </c>
      <c r="E2452" s="324">
        <v>0</v>
      </c>
      <c r="F2452" s="104">
        <f t="shared" si="708"/>
        <v>0</v>
      </c>
      <c r="G2452" s="324">
        <v>0</v>
      </c>
      <c r="H2452" s="104">
        <f t="shared" si="696"/>
        <v>0</v>
      </c>
      <c r="I2452" s="324">
        <v>0</v>
      </c>
      <c r="J2452" s="104">
        <f t="shared" si="697"/>
        <v>0</v>
      </c>
      <c r="K2452" s="324">
        <v>0</v>
      </c>
      <c r="L2452" s="104">
        <f t="shared" si="698"/>
        <v>0</v>
      </c>
      <c r="M2452" s="324">
        <v>1.639</v>
      </c>
      <c r="N2452" s="104">
        <f t="shared" si="699"/>
        <v>5.029906306870318</v>
      </c>
      <c r="O2452" s="324">
        <v>0</v>
      </c>
      <c r="P2452" s="104">
        <f t="shared" si="700"/>
        <v>0</v>
      </c>
      <c r="Q2452" s="324">
        <v>1.254</v>
      </c>
      <c r="R2452" s="104">
        <f t="shared" si="701"/>
        <v>3.8483846911625252</v>
      </c>
      <c r="S2452" s="324">
        <v>0</v>
      </c>
      <c r="T2452" s="104">
        <f t="shared" si="702"/>
        <v>0</v>
      </c>
      <c r="U2452" s="324">
        <v>0</v>
      </c>
      <c r="V2452" s="104">
        <f t="shared" si="703"/>
        <v>0</v>
      </c>
      <c r="W2452" s="324">
        <v>0</v>
      </c>
      <c r="X2452" s="104">
        <f t="shared" si="704"/>
        <v>0</v>
      </c>
      <c r="Y2452" s="324">
        <v>0</v>
      </c>
      <c r="Z2452" s="104">
        <f t="shared" si="705"/>
        <v>0</v>
      </c>
      <c r="AA2452" s="324">
        <v>0</v>
      </c>
      <c r="AB2452" s="104">
        <f t="shared" si="706"/>
        <v>0</v>
      </c>
      <c r="AC2452" s="103">
        <f t="shared" si="694"/>
        <v>2.8929999999999998</v>
      </c>
      <c r="AD2452" s="104">
        <f t="shared" si="695"/>
        <v>8.8782909980328437</v>
      </c>
    </row>
    <row r="2453" spans="1:30" x14ac:dyDescent="0.2">
      <c r="A2453" s="283">
        <v>41167</v>
      </c>
      <c r="B2453" s="323" t="s">
        <v>99</v>
      </c>
      <c r="C2453" s="324">
        <v>0</v>
      </c>
      <c r="D2453" s="104">
        <f t="shared" si="707"/>
        <v>0</v>
      </c>
      <c r="E2453" s="324">
        <v>0</v>
      </c>
      <c r="F2453" s="104">
        <f t="shared" si="708"/>
        <v>0</v>
      </c>
      <c r="G2453" s="324">
        <v>0</v>
      </c>
      <c r="H2453" s="104">
        <f t="shared" si="696"/>
        <v>0</v>
      </c>
      <c r="I2453" s="324">
        <v>0</v>
      </c>
      <c r="J2453" s="104">
        <f t="shared" si="697"/>
        <v>0</v>
      </c>
      <c r="K2453" s="324">
        <v>0</v>
      </c>
      <c r="L2453" s="104">
        <f t="shared" si="698"/>
        <v>0</v>
      </c>
      <c r="M2453" s="324">
        <v>1.6419999999999999</v>
      </c>
      <c r="N2453" s="104">
        <f t="shared" si="699"/>
        <v>5.0391129688108984</v>
      </c>
      <c r="O2453" s="324">
        <v>0</v>
      </c>
      <c r="P2453" s="104">
        <f t="shared" si="700"/>
        <v>0</v>
      </c>
      <c r="Q2453" s="324">
        <v>1.242</v>
      </c>
      <c r="R2453" s="104">
        <f t="shared" si="701"/>
        <v>3.8115580434002045</v>
      </c>
      <c r="S2453" s="324">
        <v>0</v>
      </c>
      <c r="T2453" s="104">
        <f t="shared" si="702"/>
        <v>0</v>
      </c>
      <c r="U2453" s="324">
        <v>0</v>
      </c>
      <c r="V2453" s="104">
        <f t="shared" si="703"/>
        <v>0</v>
      </c>
      <c r="W2453" s="324">
        <v>0</v>
      </c>
      <c r="X2453" s="104">
        <f t="shared" si="704"/>
        <v>0</v>
      </c>
      <c r="Y2453" s="324">
        <v>0</v>
      </c>
      <c r="Z2453" s="104">
        <f t="shared" si="705"/>
        <v>0</v>
      </c>
      <c r="AA2453" s="324">
        <v>0</v>
      </c>
      <c r="AB2453" s="104">
        <f t="shared" si="706"/>
        <v>0</v>
      </c>
      <c r="AC2453" s="103">
        <f t="shared" si="694"/>
        <v>2.8839999999999999</v>
      </c>
      <c r="AD2453" s="104">
        <f t="shared" si="695"/>
        <v>8.8506710122111034</v>
      </c>
    </row>
    <row r="2454" spans="1:30" x14ac:dyDescent="0.2">
      <c r="A2454" s="283">
        <v>41168</v>
      </c>
      <c r="B2454" s="323" t="s">
        <v>100</v>
      </c>
      <c r="C2454" s="324">
        <v>0</v>
      </c>
      <c r="D2454" s="104">
        <f t="shared" si="707"/>
        <v>0</v>
      </c>
      <c r="E2454" s="324">
        <v>0</v>
      </c>
      <c r="F2454" s="104">
        <f t="shared" si="708"/>
        <v>0</v>
      </c>
      <c r="G2454" s="324">
        <v>0</v>
      </c>
      <c r="H2454" s="104">
        <f t="shared" si="696"/>
        <v>0</v>
      </c>
      <c r="I2454" s="324">
        <v>0</v>
      </c>
      <c r="J2454" s="104">
        <f t="shared" si="697"/>
        <v>0</v>
      </c>
      <c r="K2454" s="324">
        <v>0</v>
      </c>
      <c r="L2454" s="104">
        <f t="shared" si="698"/>
        <v>0</v>
      </c>
      <c r="M2454" s="324">
        <v>1.639</v>
      </c>
      <c r="N2454" s="104">
        <f t="shared" si="699"/>
        <v>5.029906306870318</v>
      </c>
      <c r="O2454" s="324">
        <v>0</v>
      </c>
      <c r="P2454" s="104">
        <f t="shared" si="700"/>
        <v>0</v>
      </c>
      <c r="Q2454" s="324">
        <v>0.38</v>
      </c>
      <c r="R2454" s="104">
        <f t="shared" si="701"/>
        <v>1.1661771791401592</v>
      </c>
      <c r="S2454" s="324">
        <v>0</v>
      </c>
      <c r="T2454" s="104">
        <f t="shared" si="702"/>
        <v>0</v>
      </c>
      <c r="U2454" s="324">
        <v>0</v>
      </c>
      <c r="V2454" s="104">
        <f t="shared" si="703"/>
        <v>0</v>
      </c>
      <c r="W2454" s="324">
        <v>0</v>
      </c>
      <c r="X2454" s="104">
        <f t="shared" si="704"/>
        <v>0</v>
      </c>
      <c r="Y2454" s="324">
        <v>0</v>
      </c>
      <c r="Z2454" s="104">
        <f t="shared" si="705"/>
        <v>0</v>
      </c>
      <c r="AA2454" s="324">
        <v>0</v>
      </c>
      <c r="AB2454" s="104">
        <f t="shared" si="706"/>
        <v>0</v>
      </c>
      <c r="AC2454" s="103">
        <f t="shared" si="694"/>
        <v>2.0190000000000001</v>
      </c>
      <c r="AD2454" s="104">
        <f t="shared" si="695"/>
        <v>6.1960834860104779</v>
      </c>
    </row>
    <row r="2455" spans="1:30" x14ac:dyDescent="0.2">
      <c r="A2455" s="283">
        <v>41169</v>
      </c>
      <c r="B2455" s="323" t="s">
        <v>101</v>
      </c>
      <c r="C2455" s="324">
        <v>0</v>
      </c>
      <c r="D2455" s="104">
        <f t="shared" si="707"/>
        <v>0</v>
      </c>
      <c r="E2455" s="324">
        <v>0</v>
      </c>
      <c r="F2455" s="104">
        <f t="shared" si="708"/>
        <v>0</v>
      </c>
      <c r="G2455" s="324">
        <v>0</v>
      </c>
      <c r="H2455" s="104">
        <f t="shared" si="696"/>
        <v>0</v>
      </c>
      <c r="I2455" s="324">
        <v>0</v>
      </c>
      <c r="J2455" s="104">
        <f t="shared" si="697"/>
        <v>0</v>
      </c>
      <c r="K2455" s="324">
        <v>0</v>
      </c>
      <c r="L2455" s="104">
        <f t="shared" si="698"/>
        <v>0</v>
      </c>
      <c r="M2455" s="324">
        <v>0.64300000000000002</v>
      </c>
      <c r="N2455" s="104">
        <f t="shared" si="699"/>
        <v>1.9732945425976904</v>
      </c>
      <c r="O2455" s="324">
        <v>0</v>
      </c>
      <c r="P2455" s="104">
        <f t="shared" si="700"/>
        <v>0</v>
      </c>
      <c r="Q2455" s="324">
        <v>0</v>
      </c>
      <c r="R2455" s="104">
        <f t="shared" si="701"/>
        <v>0</v>
      </c>
      <c r="S2455" s="324">
        <v>0</v>
      </c>
      <c r="T2455" s="104">
        <f t="shared" si="702"/>
        <v>0</v>
      </c>
      <c r="U2455" s="324">
        <v>0</v>
      </c>
      <c r="V2455" s="104">
        <f t="shared" si="703"/>
        <v>0</v>
      </c>
      <c r="W2455" s="324">
        <v>0</v>
      </c>
      <c r="X2455" s="104">
        <f t="shared" si="704"/>
        <v>0</v>
      </c>
      <c r="Y2455" s="324">
        <v>0</v>
      </c>
      <c r="Z2455" s="104">
        <f t="shared" si="705"/>
        <v>0</v>
      </c>
      <c r="AA2455" s="324">
        <v>0</v>
      </c>
      <c r="AB2455" s="104">
        <f t="shared" si="706"/>
        <v>0</v>
      </c>
      <c r="AC2455" s="103">
        <f t="shared" si="694"/>
        <v>0.64300000000000002</v>
      </c>
      <c r="AD2455" s="104">
        <f t="shared" si="695"/>
        <v>1.9732945425976904</v>
      </c>
    </row>
    <row r="2456" spans="1:30" x14ac:dyDescent="0.2">
      <c r="A2456" s="283">
        <v>41170</v>
      </c>
      <c r="B2456" s="323" t="s">
        <v>102</v>
      </c>
      <c r="C2456" s="324">
        <v>0</v>
      </c>
      <c r="D2456" s="104">
        <f t="shared" si="707"/>
        <v>0</v>
      </c>
      <c r="E2456" s="324">
        <v>0</v>
      </c>
      <c r="F2456" s="104">
        <f t="shared" si="708"/>
        <v>0</v>
      </c>
      <c r="G2456" s="324">
        <v>0</v>
      </c>
      <c r="H2456" s="104">
        <f t="shared" si="696"/>
        <v>0</v>
      </c>
      <c r="I2456" s="324">
        <v>0</v>
      </c>
      <c r="J2456" s="104">
        <f t="shared" si="697"/>
        <v>0</v>
      </c>
      <c r="K2456" s="324">
        <v>0</v>
      </c>
      <c r="L2456" s="104">
        <f t="shared" si="698"/>
        <v>0</v>
      </c>
      <c r="M2456" s="324">
        <v>0</v>
      </c>
      <c r="N2456" s="104">
        <f t="shared" si="699"/>
        <v>0</v>
      </c>
      <c r="O2456" s="324">
        <v>0</v>
      </c>
      <c r="P2456" s="104">
        <f t="shared" si="700"/>
        <v>0</v>
      </c>
      <c r="Q2456" s="324">
        <v>0</v>
      </c>
      <c r="R2456" s="104">
        <f t="shared" si="701"/>
        <v>0</v>
      </c>
      <c r="S2456" s="324">
        <v>0</v>
      </c>
      <c r="T2456" s="104">
        <f t="shared" si="702"/>
        <v>0</v>
      </c>
      <c r="U2456" s="324">
        <v>0</v>
      </c>
      <c r="V2456" s="104">
        <f t="shared" si="703"/>
        <v>0</v>
      </c>
      <c r="W2456" s="324">
        <v>0</v>
      </c>
      <c r="X2456" s="104">
        <f t="shared" si="704"/>
        <v>0</v>
      </c>
      <c r="Y2456" s="324">
        <v>0</v>
      </c>
      <c r="Z2456" s="104">
        <f t="shared" si="705"/>
        <v>0</v>
      </c>
      <c r="AA2456" s="324">
        <v>0</v>
      </c>
      <c r="AB2456" s="104">
        <f t="shared" si="706"/>
        <v>0</v>
      </c>
      <c r="AC2456" s="103">
        <f t="shared" si="694"/>
        <v>0</v>
      </c>
      <c r="AD2456" s="104">
        <f t="shared" si="695"/>
        <v>0</v>
      </c>
    </row>
    <row r="2457" spans="1:30" x14ac:dyDescent="0.2">
      <c r="A2457" s="283">
        <v>41171</v>
      </c>
      <c r="B2457" s="323" t="s">
        <v>103</v>
      </c>
      <c r="C2457" s="324">
        <v>0</v>
      </c>
      <c r="D2457" s="104">
        <f t="shared" si="707"/>
        <v>0</v>
      </c>
      <c r="E2457" s="324">
        <v>0</v>
      </c>
      <c r="F2457" s="104">
        <f t="shared" si="708"/>
        <v>0</v>
      </c>
      <c r="G2457" s="324">
        <v>0</v>
      </c>
      <c r="H2457" s="104">
        <f t="shared" si="696"/>
        <v>0</v>
      </c>
      <c r="I2457" s="324">
        <v>0</v>
      </c>
      <c r="J2457" s="104">
        <f t="shared" si="697"/>
        <v>0</v>
      </c>
      <c r="K2457" s="324">
        <v>0</v>
      </c>
      <c r="L2457" s="104">
        <f t="shared" si="698"/>
        <v>0</v>
      </c>
      <c r="M2457" s="324">
        <v>0</v>
      </c>
      <c r="N2457" s="104">
        <f t="shared" si="699"/>
        <v>0</v>
      </c>
      <c r="O2457" s="324">
        <v>0</v>
      </c>
      <c r="P2457" s="104">
        <f t="shared" si="700"/>
        <v>0</v>
      </c>
      <c r="Q2457" s="324">
        <v>0</v>
      </c>
      <c r="R2457" s="104">
        <f t="shared" si="701"/>
        <v>0</v>
      </c>
      <c r="S2457" s="324">
        <v>0</v>
      </c>
      <c r="T2457" s="104">
        <f t="shared" si="702"/>
        <v>0</v>
      </c>
      <c r="U2457" s="324">
        <v>0</v>
      </c>
      <c r="V2457" s="104">
        <f t="shared" si="703"/>
        <v>0</v>
      </c>
      <c r="W2457" s="324">
        <v>0</v>
      </c>
      <c r="X2457" s="104">
        <f t="shared" si="704"/>
        <v>0</v>
      </c>
      <c r="Y2457" s="324">
        <v>0</v>
      </c>
      <c r="Z2457" s="104">
        <f t="shared" si="705"/>
        <v>0</v>
      </c>
      <c r="AA2457" s="324">
        <v>0</v>
      </c>
      <c r="AB2457" s="104">
        <f t="shared" si="706"/>
        <v>0</v>
      </c>
      <c r="AC2457" s="103">
        <f t="shared" si="694"/>
        <v>0</v>
      </c>
      <c r="AD2457" s="104">
        <f t="shared" si="695"/>
        <v>0</v>
      </c>
    </row>
    <row r="2458" spans="1:30" x14ac:dyDescent="0.2">
      <c r="A2458" s="283">
        <v>41172</v>
      </c>
      <c r="B2458" s="323" t="s">
        <v>104</v>
      </c>
      <c r="C2458" s="324">
        <v>0</v>
      </c>
      <c r="D2458" s="104">
        <f t="shared" si="707"/>
        <v>0</v>
      </c>
      <c r="E2458" s="324">
        <v>0</v>
      </c>
      <c r="F2458" s="104">
        <f t="shared" si="708"/>
        <v>0</v>
      </c>
      <c r="G2458" s="324">
        <v>0</v>
      </c>
      <c r="H2458" s="104">
        <f t="shared" si="696"/>
        <v>0</v>
      </c>
      <c r="I2458" s="324">
        <v>0</v>
      </c>
      <c r="J2458" s="104">
        <f t="shared" si="697"/>
        <v>0</v>
      </c>
      <c r="K2458" s="324">
        <v>0</v>
      </c>
      <c r="L2458" s="104">
        <f t="shared" si="698"/>
        <v>0</v>
      </c>
      <c r="M2458" s="324">
        <v>0</v>
      </c>
      <c r="N2458" s="104">
        <f t="shared" si="699"/>
        <v>0</v>
      </c>
      <c r="O2458" s="324">
        <v>0</v>
      </c>
      <c r="P2458" s="104">
        <f t="shared" si="700"/>
        <v>0</v>
      </c>
      <c r="Q2458" s="324">
        <v>0</v>
      </c>
      <c r="R2458" s="104">
        <f t="shared" si="701"/>
        <v>0</v>
      </c>
      <c r="S2458" s="324">
        <v>0</v>
      </c>
      <c r="T2458" s="104">
        <f t="shared" si="702"/>
        <v>0</v>
      </c>
      <c r="U2458" s="324">
        <v>0</v>
      </c>
      <c r="V2458" s="104">
        <f t="shared" si="703"/>
        <v>0</v>
      </c>
      <c r="W2458" s="324">
        <v>0</v>
      </c>
      <c r="X2458" s="104">
        <f t="shared" si="704"/>
        <v>0</v>
      </c>
      <c r="Y2458" s="324">
        <v>0</v>
      </c>
      <c r="Z2458" s="104">
        <f t="shared" si="705"/>
        <v>0</v>
      </c>
      <c r="AA2458" s="324">
        <v>0</v>
      </c>
      <c r="AB2458" s="104">
        <f t="shared" si="706"/>
        <v>0</v>
      </c>
      <c r="AC2458" s="103">
        <f t="shared" si="694"/>
        <v>0</v>
      </c>
      <c r="AD2458" s="104">
        <f t="shared" si="695"/>
        <v>0</v>
      </c>
    </row>
    <row r="2459" spans="1:30" x14ac:dyDescent="0.2">
      <c r="A2459" s="283">
        <v>41173</v>
      </c>
      <c r="B2459" s="323" t="s">
        <v>105</v>
      </c>
      <c r="C2459" s="324">
        <v>0</v>
      </c>
      <c r="D2459" s="104">
        <f t="shared" si="707"/>
        <v>0</v>
      </c>
      <c r="E2459" s="324">
        <v>0</v>
      </c>
      <c r="F2459" s="104">
        <f t="shared" si="708"/>
        <v>0</v>
      </c>
      <c r="G2459" s="324">
        <v>0</v>
      </c>
      <c r="H2459" s="104">
        <f t="shared" si="696"/>
        <v>0</v>
      </c>
      <c r="I2459" s="324">
        <v>0</v>
      </c>
      <c r="J2459" s="104">
        <f t="shared" si="697"/>
        <v>0</v>
      </c>
      <c r="K2459" s="324">
        <v>0</v>
      </c>
      <c r="L2459" s="104">
        <f t="shared" si="698"/>
        <v>0</v>
      </c>
      <c r="M2459" s="324">
        <v>0</v>
      </c>
      <c r="N2459" s="104">
        <f t="shared" si="699"/>
        <v>0</v>
      </c>
      <c r="O2459" s="324">
        <v>0</v>
      </c>
      <c r="P2459" s="104">
        <f t="shared" si="700"/>
        <v>0</v>
      </c>
      <c r="Q2459" s="324">
        <v>0</v>
      </c>
      <c r="R2459" s="104">
        <f t="shared" si="701"/>
        <v>0</v>
      </c>
      <c r="S2459" s="324">
        <v>0</v>
      </c>
      <c r="T2459" s="104">
        <f t="shared" si="702"/>
        <v>0</v>
      </c>
      <c r="U2459" s="324">
        <v>0</v>
      </c>
      <c r="V2459" s="104">
        <f t="shared" si="703"/>
        <v>0</v>
      </c>
      <c r="W2459" s="324">
        <v>0</v>
      </c>
      <c r="X2459" s="104">
        <f t="shared" si="704"/>
        <v>0</v>
      </c>
      <c r="Y2459" s="324">
        <v>0</v>
      </c>
      <c r="Z2459" s="104">
        <f t="shared" si="705"/>
        <v>0</v>
      </c>
      <c r="AA2459" s="324">
        <v>0</v>
      </c>
      <c r="AB2459" s="104">
        <f t="shared" si="706"/>
        <v>0</v>
      </c>
      <c r="AC2459" s="103">
        <f t="shared" si="694"/>
        <v>0</v>
      </c>
      <c r="AD2459" s="104">
        <f t="shared" si="695"/>
        <v>0</v>
      </c>
    </row>
    <row r="2460" spans="1:30" x14ac:dyDescent="0.2">
      <c r="A2460" s="283">
        <v>41174</v>
      </c>
      <c r="B2460" s="323" t="s">
        <v>106</v>
      </c>
      <c r="C2460" s="324">
        <v>0</v>
      </c>
      <c r="D2460" s="104">
        <f t="shared" si="707"/>
        <v>0</v>
      </c>
      <c r="E2460" s="324">
        <v>0</v>
      </c>
      <c r="F2460" s="104">
        <f t="shared" si="708"/>
        <v>0</v>
      </c>
      <c r="G2460" s="324">
        <v>0</v>
      </c>
      <c r="H2460" s="104">
        <f t="shared" si="696"/>
        <v>0</v>
      </c>
      <c r="I2460" s="324">
        <v>0</v>
      </c>
      <c r="J2460" s="104">
        <f t="shared" si="697"/>
        <v>0</v>
      </c>
      <c r="K2460" s="324">
        <v>0</v>
      </c>
      <c r="L2460" s="104">
        <f t="shared" si="698"/>
        <v>0</v>
      </c>
      <c r="M2460" s="324">
        <v>0</v>
      </c>
      <c r="N2460" s="104">
        <f t="shared" si="699"/>
        <v>0</v>
      </c>
      <c r="O2460" s="324">
        <v>0</v>
      </c>
      <c r="P2460" s="104">
        <f t="shared" si="700"/>
        <v>0</v>
      </c>
      <c r="Q2460" s="324">
        <v>0</v>
      </c>
      <c r="R2460" s="104">
        <f t="shared" si="701"/>
        <v>0</v>
      </c>
      <c r="S2460" s="324">
        <v>0</v>
      </c>
      <c r="T2460" s="104">
        <f t="shared" si="702"/>
        <v>0</v>
      </c>
      <c r="U2460" s="324">
        <v>0</v>
      </c>
      <c r="V2460" s="104">
        <f t="shared" si="703"/>
        <v>0</v>
      </c>
      <c r="W2460" s="324">
        <v>0</v>
      </c>
      <c r="X2460" s="104">
        <f t="shared" si="704"/>
        <v>0</v>
      </c>
      <c r="Y2460" s="324">
        <v>0</v>
      </c>
      <c r="Z2460" s="104">
        <f t="shared" si="705"/>
        <v>0</v>
      </c>
      <c r="AA2460" s="324">
        <v>0</v>
      </c>
      <c r="AB2460" s="104">
        <f t="shared" si="706"/>
        <v>0</v>
      </c>
      <c r="AC2460" s="103">
        <f t="shared" si="694"/>
        <v>0</v>
      </c>
      <c r="AD2460" s="104">
        <f t="shared" si="695"/>
        <v>0</v>
      </c>
    </row>
    <row r="2461" spans="1:30" x14ac:dyDescent="0.2">
      <c r="A2461" s="283">
        <v>41175</v>
      </c>
      <c r="B2461" s="323" t="s">
        <v>107</v>
      </c>
      <c r="C2461" s="324">
        <v>0</v>
      </c>
      <c r="D2461" s="104">
        <f t="shared" si="707"/>
        <v>0</v>
      </c>
      <c r="E2461" s="324">
        <v>0</v>
      </c>
      <c r="F2461" s="104">
        <f t="shared" si="708"/>
        <v>0</v>
      </c>
      <c r="G2461" s="324">
        <v>0</v>
      </c>
      <c r="H2461" s="104">
        <f t="shared" si="696"/>
        <v>0</v>
      </c>
      <c r="I2461" s="324">
        <v>0</v>
      </c>
      <c r="J2461" s="104">
        <f t="shared" si="697"/>
        <v>0</v>
      </c>
      <c r="K2461" s="324">
        <v>0</v>
      </c>
      <c r="L2461" s="104">
        <f t="shared" si="698"/>
        <v>0</v>
      </c>
      <c r="M2461" s="324">
        <v>0</v>
      </c>
      <c r="N2461" s="104">
        <f t="shared" si="699"/>
        <v>0</v>
      </c>
      <c r="O2461" s="324">
        <v>0</v>
      </c>
      <c r="P2461" s="104">
        <f t="shared" si="700"/>
        <v>0</v>
      </c>
      <c r="Q2461" s="324">
        <v>0</v>
      </c>
      <c r="R2461" s="104">
        <f t="shared" si="701"/>
        <v>0</v>
      </c>
      <c r="S2461" s="324">
        <v>0</v>
      </c>
      <c r="T2461" s="104">
        <f t="shared" si="702"/>
        <v>0</v>
      </c>
      <c r="U2461" s="324">
        <v>0</v>
      </c>
      <c r="V2461" s="104">
        <f t="shared" si="703"/>
        <v>0</v>
      </c>
      <c r="W2461" s="324">
        <v>0</v>
      </c>
      <c r="X2461" s="104">
        <f t="shared" si="704"/>
        <v>0</v>
      </c>
      <c r="Y2461" s="324">
        <v>0</v>
      </c>
      <c r="Z2461" s="104">
        <f t="shared" si="705"/>
        <v>0</v>
      </c>
      <c r="AA2461" s="324">
        <v>0</v>
      </c>
      <c r="AB2461" s="104">
        <f t="shared" si="706"/>
        <v>0</v>
      </c>
      <c r="AC2461" s="103">
        <f t="shared" si="694"/>
        <v>0</v>
      </c>
      <c r="AD2461" s="104">
        <f t="shared" si="695"/>
        <v>0</v>
      </c>
    </row>
    <row r="2462" spans="1:30" x14ac:dyDescent="0.2">
      <c r="A2462" s="283">
        <v>41176</v>
      </c>
      <c r="B2462" s="323" t="s">
        <v>108</v>
      </c>
      <c r="C2462" s="324">
        <v>0</v>
      </c>
      <c r="D2462" s="104">
        <f t="shared" si="707"/>
        <v>0</v>
      </c>
      <c r="E2462" s="324">
        <v>0</v>
      </c>
      <c r="F2462" s="104">
        <f t="shared" si="708"/>
        <v>0</v>
      </c>
      <c r="G2462" s="324">
        <v>0</v>
      </c>
      <c r="H2462" s="104">
        <f t="shared" si="696"/>
        <v>0</v>
      </c>
      <c r="I2462" s="324">
        <v>0</v>
      </c>
      <c r="J2462" s="104">
        <f t="shared" si="697"/>
        <v>0</v>
      </c>
      <c r="K2462" s="324">
        <v>0</v>
      </c>
      <c r="L2462" s="104">
        <f t="shared" si="698"/>
        <v>0</v>
      </c>
      <c r="M2462" s="324">
        <v>0</v>
      </c>
      <c r="N2462" s="104">
        <f t="shared" si="699"/>
        <v>0</v>
      </c>
      <c r="O2462" s="324">
        <v>0</v>
      </c>
      <c r="P2462" s="104">
        <f t="shared" si="700"/>
        <v>0</v>
      </c>
      <c r="Q2462" s="324">
        <v>0</v>
      </c>
      <c r="R2462" s="104">
        <f t="shared" si="701"/>
        <v>0</v>
      </c>
      <c r="S2462" s="324">
        <v>0</v>
      </c>
      <c r="T2462" s="104">
        <f t="shared" si="702"/>
        <v>0</v>
      </c>
      <c r="U2462" s="324">
        <v>0</v>
      </c>
      <c r="V2462" s="104">
        <f t="shared" si="703"/>
        <v>0</v>
      </c>
      <c r="W2462" s="324">
        <v>0</v>
      </c>
      <c r="X2462" s="104">
        <f t="shared" si="704"/>
        <v>0</v>
      </c>
      <c r="Y2462" s="324">
        <v>0</v>
      </c>
      <c r="Z2462" s="104">
        <f t="shared" si="705"/>
        <v>0</v>
      </c>
      <c r="AA2462" s="324">
        <v>0</v>
      </c>
      <c r="AB2462" s="104">
        <f t="shared" si="706"/>
        <v>0</v>
      </c>
      <c r="AC2462" s="103">
        <f t="shared" si="694"/>
        <v>0</v>
      </c>
      <c r="AD2462" s="104">
        <f t="shared" si="695"/>
        <v>0</v>
      </c>
    </row>
    <row r="2463" spans="1:30" x14ac:dyDescent="0.2">
      <c r="A2463" s="283">
        <v>41177</v>
      </c>
      <c r="B2463" s="323" t="s">
        <v>109</v>
      </c>
      <c r="C2463" s="324">
        <v>0</v>
      </c>
      <c r="D2463" s="104">
        <f t="shared" si="707"/>
        <v>0</v>
      </c>
      <c r="E2463" s="324">
        <v>0</v>
      </c>
      <c r="F2463" s="104">
        <f t="shared" si="708"/>
        <v>0</v>
      </c>
      <c r="G2463" s="324">
        <v>0</v>
      </c>
      <c r="H2463" s="104">
        <f t="shared" si="696"/>
        <v>0</v>
      </c>
      <c r="I2463" s="324">
        <v>0</v>
      </c>
      <c r="J2463" s="104">
        <f t="shared" si="697"/>
        <v>0</v>
      </c>
      <c r="K2463" s="324">
        <v>0</v>
      </c>
      <c r="L2463" s="104">
        <f t="shared" si="698"/>
        <v>0</v>
      </c>
      <c r="M2463" s="324">
        <v>0</v>
      </c>
      <c r="N2463" s="104">
        <f t="shared" si="699"/>
        <v>0</v>
      </c>
      <c r="O2463" s="324">
        <v>0</v>
      </c>
      <c r="P2463" s="104">
        <f t="shared" si="700"/>
        <v>0</v>
      </c>
      <c r="Q2463" s="324">
        <v>0</v>
      </c>
      <c r="R2463" s="104">
        <f t="shared" si="701"/>
        <v>0</v>
      </c>
      <c r="S2463" s="324">
        <v>0</v>
      </c>
      <c r="T2463" s="104">
        <f t="shared" si="702"/>
        <v>0</v>
      </c>
      <c r="U2463" s="324">
        <v>0</v>
      </c>
      <c r="V2463" s="104">
        <f t="shared" si="703"/>
        <v>0</v>
      </c>
      <c r="W2463" s="324">
        <v>0</v>
      </c>
      <c r="X2463" s="104">
        <f t="shared" si="704"/>
        <v>0</v>
      </c>
      <c r="Y2463" s="324">
        <v>0</v>
      </c>
      <c r="Z2463" s="104">
        <f t="shared" si="705"/>
        <v>0</v>
      </c>
      <c r="AA2463" s="324">
        <v>0</v>
      </c>
      <c r="AB2463" s="104">
        <f t="shared" si="706"/>
        <v>0</v>
      </c>
      <c r="AC2463" s="103">
        <f t="shared" si="694"/>
        <v>0</v>
      </c>
      <c r="AD2463" s="104">
        <f t="shared" si="695"/>
        <v>0</v>
      </c>
    </row>
    <row r="2464" spans="1:30" x14ac:dyDescent="0.2">
      <c r="A2464" s="283">
        <v>41178</v>
      </c>
      <c r="B2464" s="323" t="s">
        <v>110</v>
      </c>
      <c r="C2464" s="324">
        <v>0</v>
      </c>
      <c r="D2464" s="104">
        <f t="shared" si="707"/>
        <v>0</v>
      </c>
      <c r="E2464" s="324">
        <v>0</v>
      </c>
      <c r="F2464" s="104">
        <f t="shared" si="708"/>
        <v>0</v>
      </c>
      <c r="G2464" s="324">
        <v>0</v>
      </c>
      <c r="H2464" s="104">
        <f t="shared" si="696"/>
        <v>0</v>
      </c>
      <c r="I2464" s="324">
        <v>0</v>
      </c>
      <c r="J2464" s="104">
        <f t="shared" si="697"/>
        <v>0</v>
      </c>
      <c r="K2464" s="324">
        <v>0</v>
      </c>
      <c r="L2464" s="104">
        <f t="shared" si="698"/>
        <v>0</v>
      </c>
      <c r="M2464" s="324">
        <v>0</v>
      </c>
      <c r="N2464" s="104">
        <f t="shared" si="699"/>
        <v>0</v>
      </c>
      <c r="O2464" s="324">
        <v>0</v>
      </c>
      <c r="P2464" s="104">
        <f t="shared" si="700"/>
        <v>0</v>
      </c>
      <c r="Q2464" s="324">
        <v>0</v>
      </c>
      <c r="R2464" s="104">
        <f t="shared" si="701"/>
        <v>0</v>
      </c>
      <c r="S2464" s="324">
        <v>0</v>
      </c>
      <c r="T2464" s="104">
        <f t="shared" si="702"/>
        <v>0</v>
      </c>
      <c r="U2464" s="324">
        <v>0</v>
      </c>
      <c r="V2464" s="104">
        <f t="shared" si="703"/>
        <v>0</v>
      </c>
      <c r="W2464" s="324">
        <v>0</v>
      </c>
      <c r="X2464" s="104">
        <f t="shared" si="704"/>
        <v>0</v>
      </c>
      <c r="Y2464" s="324">
        <v>0</v>
      </c>
      <c r="Z2464" s="104">
        <f t="shared" si="705"/>
        <v>0</v>
      </c>
      <c r="AA2464" s="324">
        <v>0</v>
      </c>
      <c r="AB2464" s="104">
        <f t="shared" si="706"/>
        <v>0</v>
      </c>
      <c r="AC2464" s="103">
        <f t="shared" si="694"/>
        <v>0</v>
      </c>
      <c r="AD2464" s="104">
        <f t="shared" si="695"/>
        <v>0</v>
      </c>
    </row>
    <row r="2465" spans="1:30" x14ac:dyDescent="0.2">
      <c r="A2465" s="283">
        <v>41179</v>
      </c>
      <c r="B2465" s="323" t="s">
        <v>111</v>
      </c>
      <c r="C2465" s="324">
        <v>0</v>
      </c>
      <c r="D2465" s="104">
        <f t="shared" si="707"/>
        <v>0</v>
      </c>
      <c r="E2465" s="324">
        <v>0</v>
      </c>
      <c r="F2465" s="104">
        <f t="shared" si="708"/>
        <v>0</v>
      </c>
      <c r="G2465" s="324">
        <v>0</v>
      </c>
      <c r="H2465" s="104">
        <f t="shared" si="696"/>
        <v>0</v>
      </c>
      <c r="I2465" s="324">
        <v>0</v>
      </c>
      <c r="J2465" s="104">
        <f t="shared" si="697"/>
        <v>0</v>
      </c>
      <c r="K2465" s="324">
        <v>0</v>
      </c>
      <c r="L2465" s="104">
        <f t="shared" si="698"/>
        <v>0</v>
      </c>
      <c r="M2465" s="324">
        <v>0</v>
      </c>
      <c r="N2465" s="104">
        <f t="shared" si="699"/>
        <v>0</v>
      </c>
      <c r="O2465" s="324">
        <v>0</v>
      </c>
      <c r="P2465" s="104">
        <f t="shared" si="700"/>
        <v>0</v>
      </c>
      <c r="Q2465" s="324">
        <v>0</v>
      </c>
      <c r="R2465" s="104">
        <f t="shared" si="701"/>
        <v>0</v>
      </c>
      <c r="S2465" s="324">
        <v>0</v>
      </c>
      <c r="T2465" s="104">
        <f t="shared" si="702"/>
        <v>0</v>
      </c>
      <c r="U2465" s="324">
        <v>0</v>
      </c>
      <c r="V2465" s="104">
        <f t="shared" si="703"/>
        <v>0</v>
      </c>
      <c r="W2465" s="324">
        <v>0</v>
      </c>
      <c r="X2465" s="104">
        <f t="shared" si="704"/>
        <v>0</v>
      </c>
      <c r="Y2465" s="324">
        <v>0</v>
      </c>
      <c r="Z2465" s="104">
        <f t="shared" si="705"/>
        <v>0</v>
      </c>
      <c r="AA2465" s="324">
        <v>0</v>
      </c>
      <c r="AB2465" s="104">
        <f t="shared" si="706"/>
        <v>0</v>
      </c>
      <c r="AC2465" s="103">
        <f t="shared" si="694"/>
        <v>0</v>
      </c>
      <c r="AD2465" s="104">
        <f t="shared" si="695"/>
        <v>0</v>
      </c>
    </row>
    <row r="2466" spans="1:30" x14ac:dyDescent="0.2">
      <c r="A2466" s="283">
        <v>41180</v>
      </c>
      <c r="B2466" s="323" t="s">
        <v>112</v>
      </c>
      <c r="C2466" s="324">
        <v>0</v>
      </c>
      <c r="D2466" s="104">
        <f t="shared" si="707"/>
        <v>0</v>
      </c>
      <c r="E2466" s="324">
        <v>0</v>
      </c>
      <c r="F2466" s="104">
        <f t="shared" si="708"/>
        <v>0</v>
      </c>
      <c r="G2466" s="324">
        <v>0</v>
      </c>
      <c r="H2466" s="104">
        <f t="shared" si="696"/>
        <v>0</v>
      </c>
      <c r="I2466" s="324">
        <v>0</v>
      </c>
      <c r="J2466" s="104">
        <f t="shared" si="697"/>
        <v>0</v>
      </c>
      <c r="K2466" s="324">
        <v>0</v>
      </c>
      <c r="L2466" s="104">
        <f t="shared" si="698"/>
        <v>0</v>
      </c>
      <c r="M2466" s="324">
        <v>0</v>
      </c>
      <c r="N2466" s="104">
        <f t="shared" si="699"/>
        <v>0</v>
      </c>
      <c r="O2466" s="324">
        <v>0</v>
      </c>
      <c r="P2466" s="104">
        <f t="shared" si="700"/>
        <v>0</v>
      </c>
      <c r="Q2466" s="324">
        <v>0</v>
      </c>
      <c r="R2466" s="104">
        <f t="shared" si="701"/>
        <v>0</v>
      </c>
      <c r="S2466" s="324">
        <v>0</v>
      </c>
      <c r="T2466" s="104">
        <f t="shared" si="702"/>
        <v>0</v>
      </c>
      <c r="U2466" s="324">
        <v>0</v>
      </c>
      <c r="V2466" s="104">
        <f t="shared" si="703"/>
        <v>0</v>
      </c>
      <c r="W2466" s="324">
        <v>0</v>
      </c>
      <c r="X2466" s="104">
        <f t="shared" si="704"/>
        <v>0</v>
      </c>
      <c r="Y2466" s="324">
        <v>0</v>
      </c>
      <c r="Z2466" s="104">
        <f t="shared" si="705"/>
        <v>0</v>
      </c>
      <c r="AA2466" s="324">
        <v>0</v>
      </c>
      <c r="AB2466" s="104">
        <f t="shared" si="706"/>
        <v>0</v>
      </c>
      <c r="AC2466" s="103">
        <f t="shared" si="694"/>
        <v>0</v>
      </c>
      <c r="AD2466" s="104">
        <f t="shared" si="695"/>
        <v>0</v>
      </c>
    </row>
    <row r="2467" spans="1:30" x14ac:dyDescent="0.2">
      <c r="A2467" s="283">
        <v>41181</v>
      </c>
      <c r="B2467" s="323" t="s">
        <v>113</v>
      </c>
      <c r="C2467" s="324">
        <v>0</v>
      </c>
      <c r="D2467" s="104">
        <f t="shared" si="707"/>
        <v>0</v>
      </c>
      <c r="E2467" s="324">
        <v>0</v>
      </c>
      <c r="F2467" s="104">
        <f t="shared" si="708"/>
        <v>0</v>
      </c>
      <c r="G2467" s="324">
        <v>0</v>
      </c>
      <c r="H2467" s="104">
        <f t="shared" si="696"/>
        <v>0</v>
      </c>
      <c r="I2467" s="324">
        <v>0</v>
      </c>
      <c r="J2467" s="104">
        <f t="shared" si="697"/>
        <v>0</v>
      </c>
      <c r="K2467" s="324">
        <v>0</v>
      </c>
      <c r="L2467" s="104">
        <f t="shared" si="698"/>
        <v>0</v>
      </c>
      <c r="M2467" s="324">
        <v>0</v>
      </c>
      <c r="N2467" s="104">
        <f t="shared" si="699"/>
        <v>0</v>
      </c>
      <c r="O2467" s="324">
        <v>0</v>
      </c>
      <c r="P2467" s="104">
        <f t="shared" si="700"/>
        <v>0</v>
      </c>
      <c r="Q2467" s="324">
        <v>0</v>
      </c>
      <c r="R2467" s="104">
        <f t="shared" si="701"/>
        <v>0</v>
      </c>
      <c r="S2467" s="324">
        <v>0</v>
      </c>
      <c r="T2467" s="104">
        <f t="shared" si="702"/>
        <v>0</v>
      </c>
      <c r="U2467" s="324">
        <v>0</v>
      </c>
      <c r="V2467" s="104">
        <f t="shared" si="703"/>
        <v>0</v>
      </c>
      <c r="W2467" s="324">
        <v>0</v>
      </c>
      <c r="X2467" s="104">
        <f t="shared" si="704"/>
        <v>0</v>
      </c>
      <c r="Y2467" s="324">
        <v>0.90900000000000003</v>
      </c>
      <c r="Z2467" s="104">
        <f t="shared" si="705"/>
        <v>2.7896185679958019</v>
      </c>
      <c r="AA2467" s="324">
        <v>0</v>
      </c>
      <c r="AB2467" s="104">
        <f t="shared" si="706"/>
        <v>0</v>
      </c>
      <c r="AC2467" s="103">
        <f t="shared" si="694"/>
        <v>0.90900000000000003</v>
      </c>
      <c r="AD2467" s="104">
        <f t="shared" si="695"/>
        <v>2.7896185679958019</v>
      </c>
    </row>
    <row r="2468" spans="1:30" x14ac:dyDescent="0.2">
      <c r="A2468" s="283">
        <v>41182</v>
      </c>
      <c r="B2468" s="323" t="s">
        <v>114</v>
      </c>
      <c r="C2468" s="324">
        <v>0</v>
      </c>
      <c r="D2468" s="104">
        <f t="shared" si="707"/>
        <v>0</v>
      </c>
      <c r="E2468" s="324">
        <v>0</v>
      </c>
      <c r="F2468" s="104">
        <f t="shared" si="708"/>
        <v>0</v>
      </c>
      <c r="G2468" s="324">
        <v>0</v>
      </c>
      <c r="H2468" s="104">
        <f t="shared" si="696"/>
        <v>0</v>
      </c>
      <c r="I2468" s="324">
        <v>0</v>
      </c>
      <c r="J2468" s="104">
        <f t="shared" si="697"/>
        <v>0</v>
      </c>
      <c r="K2468" s="324">
        <v>0</v>
      </c>
      <c r="L2468" s="104">
        <f t="shared" si="698"/>
        <v>0</v>
      </c>
      <c r="M2468" s="324">
        <v>0</v>
      </c>
      <c r="N2468" s="104">
        <f t="shared" si="699"/>
        <v>0</v>
      </c>
      <c r="O2468" s="324">
        <v>0</v>
      </c>
      <c r="P2468" s="104">
        <f t="shared" si="700"/>
        <v>0</v>
      </c>
      <c r="Q2468" s="324">
        <v>0</v>
      </c>
      <c r="R2468" s="104">
        <f t="shared" si="701"/>
        <v>0</v>
      </c>
      <c r="S2468" s="324">
        <v>0</v>
      </c>
      <c r="T2468" s="104">
        <f t="shared" si="702"/>
        <v>0</v>
      </c>
      <c r="U2468" s="324">
        <v>0</v>
      </c>
      <c r="V2468" s="104">
        <f t="shared" si="703"/>
        <v>0</v>
      </c>
      <c r="W2468" s="324">
        <v>0</v>
      </c>
      <c r="X2468" s="104">
        <f t="shared" si="704"/>
        <v>0</v>
      </c>
      <c r="Y2468" s="324">
        <v>0.89900000000000002</v>
      </c>
      <c r="Z2468" s="104">
        <f t="shared" si="705"/>
        <v>2.7589296948605346</v>
      </c>
      <c r="AA2468" s="324">
        <v>0</v>
      </c>
      <c r="AB2468" s="104">
        <f t="shared" si="706"/>
        <v>0</v>
      </c>
      <c r="AC2468" s="103">
        <f t="shared" si="694"/>
        <v>0.89900000000000002</v>
      </c>
      <c r="AD2468" s="104">
        <f t="shared" si="695"/>
        <v>2.7589296948605346</v>
      </c>
    </row>
    <row r="2469" spans="1:30" x14ac:dyDescent="0.2">
      <c r="A2469" s="283">
        <v>41183</v>
      </c>
      <c r="B2469" s="325" t="s">
        <v>115</v>
      </c>
      <c r="C2469" s="326">
        <v>0</v>
      </c>
      <c r="D2469" s="104">
        <f t="shared" si="707"/>
        <v>0</v>
      </c>
      <c r="E2469" s="326">
        <v>0</v>
      </c>
      <c r="F2469" s="104">
        <f t="shared" si="708"/>
        <v>0</v>
      </c>
      <c r="G2469" s="326">
        <v>0</v>
      </c>
      <c r="H2469" s="104">
        <f t="shared" si="696"/>
        <v>0</v>
      </c>
      <c r="I2469" s="326">
        <v>0</v>
      </c>
      <c r="J2469" s="104">
        <f t="shared" si="697"/>
        <v>0</v>
      </c>
      <c r="K2469" s="326">
        <v>0</v>
      </c>
      <c r="L2469" s="104">
        <f t="shared" si="698"/>
        <v>0</v>
      </c>
      <c r="M2469" s="326">
        <v>0</v>
      </c>
      <c r="N2469" s="104">
        <f t="shared" si="699"/>
        <v>0</v>
      </c>
      <c r="O2469" s="326">
        <v>0</v>
      </c>
      <c r="P2469" s="104">
        <f t="shared" si="700"/>
        <v>0</v>
      </c>
      <c r="Q2469" s="326">
        <v>0</v>
      </c>
      <c r="R2469" s="104">
        <f t="shared" si="701"/>
        <v>0</v>
      </c>
      <c r="S2469" s="326">
        <v>0</v>
      </c>
      <c r="T2469" s="104">
        <f t="shared" si="702"/>
        <v>0</v>
      </c>
      <c r="U2469" s="326">
        <v>0</v>
      </c>
      <c r="V2469" s="104">
        <f t="shared" si="703"/>
        <v>0</v>
      </c>
      <c r="W2469" s="326">
        <v>0</v>
      </c>
      <c r="X2469" s="104">
        <f t="shared" si="704"/>
        <v>0</v>
      </c>
      <c r="Y2469" s="326">
        <v>0</v>
      </c>
      <c r="Z2469" s="104">
        <f t="shared" si="705"/>
        <v>0</v>
      </c>
      <c r="AA2469" s="326">
        <v>0</v>
      </c>
      <c r="AB2469" s="104">
        <f t="shared" si="706"/>
        <v>0</v>
      </c>
      <c r="AC2469" s="103">
        <f t="shared" si="694"/>
        <v>0</v>
      </c>
      <c r="AD2469" s="104">
        <f t="shared" si="695"/>
        <v>0</v>
      </c>
    </row>
    <row r="2470" spans="1:30" x14ac:dyDescent="0.2">
      <c r="A2470" s="283">
        <v>41184</v>
      </c>
      <c r="B2470" s="325" t="s">
        <v>116</v>
      </c>
      <c r="C2470" s="326">
        <v>0</v>
      </c>
      <c r="D2470" s="104">
        <f t="shared" si="707"/>
        <v>0</v>
      </c>
      <c r="E2470" s="326">
        <v>0</v>
      </c>
      <c r="F2470" s="104">
        <f t="shared" si="708"/>
        <v>0</v>
      </c>
      <c r="G2470" s="326">
        <v>0</v>
      </c>
      <c r="H2470" s="104">
        <f t="shared" si="696"/>
        <v>0</v>
      </c>
      <c r="I2470" s="326">
        <v>0</v>
      </c>
      <c r="J2470" s="104">
        <f t="shared" si="697"/>
        <v>0</v>
      </c>
      <c r="K2470" s="326">
        <v>0</v>
      </c>
      <c r="L2470" s="104">
        <f t="shared" si="698"/>
        <v>0</v>
      </c>
      <c r="M2470" s="326">
        <v>0</v>
      </c>
      <c r="N2470" s="104">
        <f t="shared" si="699"/>
        <v>0</v>
      </c>
      <c r="O2470" s="326">
        <v>0</v>
      </c>
      <c r="P2470" s="104">
        <f t="shared" si="700"/>
        <v>0</v>
      </c>
      <c r="Q2470" s="326">
        <v>0</v>
      </c>
      <c r="R2470" s="104">
        <f t="shared" si="701"/>
        <v>0</v>
      </c>
      <c r="S2470" s="326">
        <v>0</v>
      </c>
      <c r="T2470" s="104">
        <f t="shared" si="702"/>
        <v>0</v>
      </c>
      <c r="U2470" s="326">
        <v>0</v>
      </c>
      <c r="V2470" s="104">
        <f t="shared" si="703"/>
        <v>0</v>
      </c>
      <c r="W2470" s="326">
        <v>0</v>
      </c>
      <c r="X2470" s="104">
        <f t="shared" si="704"/>
        <v>0</v>
      </c>
      <c r="Y2470" s="326">
        <v>0</v>
      </c>
      <c r="Z2470" s="104">
        <f t="shared" si="705"/>
        <v>0</v>
      </c>
      <c r="AA2470" s="326">
        <v>0</v>
      </c>
      <c r="AB2470" s="104">
        <f t="shared" si="706"/>
        <v>0</v>
      </c>
      <c r="AC2470" s="103">
        <f t="shared" si="694"/>
        <v>0</v>
      </c>
      <c r="AD2470" s="104">
        <f t="shared" si="695"/>
        <v>0</v>
      </c>
    </row>
    <row r="2471" spans="1:30" x14ac:dyDescent="0.2">
      <c r="A2471" s="283">
        <v>41185</v>
      </c>
      <c r="B2471" s="325" t="s">
        <v>117</v>
      </c>
      <c r="C2471" s="326">
        <v>0</v>
      </c>
      <c r="D2471" s="104">
        <f t="shared" si="707"/>
        <v>0</v>
      </c>
      <c r="E2471" s="326">
        <v>0</v>
      </c>
      <c r="F2471" s="104">
        <f t="shared" si="708"/>
        <v>0</v>
      </c>
      <c r="G2471" s="326">
        <v>0</v>
      </c>
      <c r="H2471" s="104">
        <f t="shared" si="696"/>
        <v>0</v>
      </c>
      <c r="I2471" s="326">
        <v>0</v>
      </c>
      <c r="J2471" s="104">
        <f t="shared" si="697"/>
        <v>0</v>
      </c>
      <c r="K2471" s="326">
        <v>0</v>
      </c>
      <c r="L2471" s="104">
        <f t="shared" si="698"/>
        <v>0</v>
      </c>
      <c r="M2471" s="326">
        <v>0</v>
      </c>
      <c r="N2471" s="104">
        <f t="shared" si="699"/>
        <v>0</v>
      </c>
      <c r="O2471" s="326">
        <v>0</v>
      </c>
      <c r="P2471" s="104">
        <f t="shared" si="700"/>
        <v>0</v>
      </c>
      <c r="Q2471" s="326">
        <v>0</v>
      </c>
      <c r="R2471" s="104">
        <f t="shared" si="701"/>
        <v>0</v>
      </c>
      <c r="S2471" s="326">
        <v>0</v>
      </c>
      <c r="T2471" s="104">
        <f t="shared" si="702"/>
        <v>0</v>
      </c>
      <c r="U2471" s="326">
        <v>0</v>
      </c>
      <c r="V2471" s="104">
        <f t="shared" si="703"/>
        <v>0</v>
      </c>
      <c r="W2471" s="326">
        <v>0</v>
      </c>
      <c r="X2471" s="104">
        <f t="shared" si="704"/>
        <v>0</v>
      </c>
      <c r="Y2471" s="326">
        <v>0</v>
      </c>
      <c r="Z2471" s="104">
        <f t="shared" si="705"/>
        <v>0</v>
      </c>
      <c r="AA2471" s="326">
        <v>0</v>
      </c>
      <c r="AB2471" s="104">
        <f t="shared" si="706"/>
        <v>0</v>
      </c>
      <c r="AC2471" s="103">
        <f t="shared" si="694"/>
        <v>0</v>
      </c>
      <c r="AD2471" s="104">
        <f t="shared" si="695"/>
        <v>0</v>
      </c>
    </row>
    <row r="2472" spans="1:30" x14ac:dyDescent="0.2">
      <c r="A2472" s="283">
        <v>41186</v>
      </c>
      <c r="B2472" s="325" t="s">
        <v>118</v>
      </c>
      <c r="C2472" s="326">
        <v>0</v>
      </c>
      <c r="D2472" s="104">
        <f t="shared" si="707"/>
        <v>0</v>
      </c>
      <c r="E2472" s="326">
        <v>0</v>
      </c>
      <c r="F2472" s="104">
        <f t="shared" si="708"/>
        <v>0</v>
      </c>
      <c r="G2472" s="326">
        <v>0</v>
      </c>
      <c r="H2472" s="104">
        <f t="shared" si="696"/>
        <v>0</v>
      </c>
      <c r="I2472" s="326">
        <v>0</v>
      </c>
      <c r="J2472" s="104">
        <f t="shared" si="697"/>
        <v>0</v>
      </c>
      <c r="K2472" s="326">
        <v>0</v>
      </c>
      <c r="L2472" s="104">
        <f t="shared" si="698"/>
        <v>0</v>
      </c>
      <c r="M2472" s="326">
        <v>0</v>
      </c>
      <c r="N2472" s="104">
        <f t="shared" si="699"/>
        <v>0</v>
      </c>
      <c r="O2472" s="326">
        <v>0</v>
      </c>
      <c r="P2472" s="104">
        <f t="shared" si="700"/>
        <v>0</v>
      </c>
      <c r="Q2472" s="326">
        <v>0</v>
      </c>
      <c r="R2472" s="104">
        <f t="shared" si="701"/>
        <v>0</v>
      </c>
      <c r="S2472" s="326">
        <v>0</v>
      </c>
      <c r="T2472" s="104">
        <f t="shared" si="702"/>
        <v>0</v>
      </c>
      <c r="U2472" s="326">
        <v>0</v>
      </c>
      <c r="V2472" s="104">
        <f t="shared" si="703"/>
        <v>0</v>
      </c>
      <c r="W2472" s="326">
        <v>0</v>
      </c>
      <c r="X2472" s="104">
        <f t="shared" si="704"/>
        <v>0</v>
      </c>
      <c r="Y2472" s="326">
        <v>0</v>
      </c>
      <c r="Z2472" s="104">
        <f t="shared" si="705"/>
        <v>0</v>
      </c>
      <c r="AA2472" s="326">
        <v>0</v>
      </c>
      <c r="AB2472" s="104">
        <f t="shared" si="706"/>
        <v>0</v>
      </c>
      <c r="AC2472" s="103">
        <f t="shared" ref="AC2472:AC2535" si="709">C2472+E2472+G2472+I2472+K2472+M2472+O2472+Q2472+S2472+U2472+W2472+Y2472+AA2472</f>
        <v>0</v>
      </c>
      <c r="AD2472" s="104">
        <f t="shared" ref="AD2472:AD2535" si="710">AC2472*1000000/325851</f>
        <v>0</v>
      </c>
    </row>
    <row r="2473" spans="1:30" x14ac:dyDescent="0.2">
      <c r="A2473" s="283">
        <v>41187</v>
      </c>
      <c r="B2473" s="325" t="s">
        <v>119</v>
      </c>
      <c r="C2473" s="326">
        <v>0</v>
      </c>
      <c r="D2473" s="104">
        <f t="shared" si="707"/>
        <v>0</v>
      </c>
      <c r="E2473" s="326">
        <v>0</v>
      </c>
      <c r="F2473" s="104">
        <f t="shared" si="708"/>
        <v>0</v>
      </c>
      <c r="G2473" s="326">
        <v>0</v>
      </c>
      <c r="H2473" s="104">
        <f t="shared" si="696"/>
        <v>0</v>
      </c>
      <c r="I2473" s="326">
        <v>0</v>
      </c>
      <c r="J2473" s="104">
        <f t="shared" si="697"/>
        <v>0</v>
      </c>
      <c r="K2473" s="326">
        <v>0</v>
      </c>
      <c r="L2473" s="104">
        <f t="shared" si="698"/>
        <v>0</v>
      </c>
      <c r="M2473" s="326">
        <v>0</v>
      </c>
      <c r="N2473" s="104">
        <f t="shared" si="699"/>
        <v>0</v>
      </c>
      <c r="O2473" s="326">
        <v>0</v>
      </c>
      <c r="P2473" s="104">
        <f t="shared" si="700"/>
        <v>0</v>
      </c>
      <c r="Q2473" s="326">
        <v>0</v>
      </c>
      <c r="R2473" s="104">
        <f t="shared" si="701"/>
        <v>0</v>
      </c>
      <c r="S2473" s="326">
        <v>0</v>
      </c>
      <c r="T2473" s="104">
        <f t="shared" si="702"/>
        <v>0</v>
      </c>
      <c r="U2473" s="326">
        <v>0</v>
      </c>
      <c r="V2473" s="104">
        <f t="shared" si="703"/>
        <v>0</v>
      </c>
      <c r="W2473" s="326">
        <v>0</v>
      </c>
      <c r="X2473" s="104">
        <f t="shared" si="704"/>
        <v>0</v>
      </c>
      <c r="Y2473" s="326">
        <v>0</v>
      </c>
      <c r="Z2473" s="104">
        <f t="shared" si="705"/>
        <v>0</v>
      </c>
      <c r="AA2473" s="326">
        <v>0</v>
      </c>
      <c r="AB2473" s="104">
        <f t="shared" si="706"/>
        <v>0</v>
      </c>
      <c r="AC2473" s="103">
        <f t="shared" si="709"/>
        <v>0</v>
      </c>
      <c r="AD2473" s="104">
        <f t="shared" si="710"/>
        <v>0</v>
      </c>
    </row>
    <row r="2474" spans="1:30" x14ac:dyDescent="0.2">
      <c r="A2474" s="283">
        <v>41188</v>
      </c>
      <c r="B2474" s="325" t="s">
        <v>120</v>
      </c>
      <c r="C2474" s="326">
        <v>0</v>
      </c>
      <c r="D2474" s="104">
        <f t="shared" si="707"/>
        <v>0</v>
      </c>
      <c r="E2474" s="326">
        <v>0</v>
      </c>
      <c r="F2474" s="104">
        <f t="shared" si="708"/>
        <v>0</v>
      </c>
      <c r="G2474" s="326">
        <v>0</v>
      </c>
      <c r="H2474" s="104">
        <f t="shared" si="696"/>
        <v>0</v>
      </c>
      <c r="I2474" s="326">
        <v>0</v>
      </c>
      <c r="J2474" s="104">
        <f t="shared" si="697"/>
        <v>0</v>
      </c>
      <c r="K2474" s="326">
        <v>0</v>
      </c>
      <c r="L2474" s="104">
        <f t="shared" si="698"/>
        <v>0</v>
      </c>
      <c r="M2474" s="326">
        <v>0</v>
      </c>
      <c r="N2474" s="104">
        <f t="shared" si="699"/>
        <v>0</v>
      </c>
      <c r="O2474" s="326">
        <v>0</v>
      </c>
      <c r="P2474" s="104">
        <f t="shared" si="700"/>
        <v>0</v>
      </c>
      <c r="Q2474" s="326">
        <v>0</v>
      </c>
      <c r="R2474" s="104">
        <f t="shared" si="701"/>
        <v>0</v>
      </c>
      <c r="S2474" s="326">
        <v>0</v>
      </c>
      <c r="T2474" s="104">
        <f t="shared" si="702"/>
        <v>0</v>
      </c>
      <c r="U2474" s="326">
        <v>0</v>
      </c>
      <c r="V2474" s="104">
        <f t="shared" si="703"/>
        <v>0</v>
      </c>
      <c r="W2474" s="326">
        <v>0</v>
      </c>
      <c r="X2474" s="104">
        <f t="shared" si="704"/>
        <v>0</v>
      </c>
      <c r="Y2474" s="326">
        <v>0</v>
      </c>
      <c r="Z2474" s="104">
        <f t="shared" si="705"/>
        <v>0</v>
      </c>
      <c r="AA2474" s="326">
        <v>0</v>
      </c>
      <c r="AB2474" s="104">
        <f t="shared" si="706"/>
        <v>0</v>
      </c>
      <c r="AC2474" s="103">
        <f t="shared" si="709"/>
        <v>0</v>
      </c>
      <c r="AD2474" s="104">
        <f t="shared" si="710"/>
        <v>0</v>
      </c>
    </row>
    <row r="2475" spans="1:30" x14ac:dyDescent="0.2">
      <c r="A2475" s="283">
        <v>41189</v>
      </c>
      <c r="B2475" s="325" t="s">
        <v>121</v>
      </c>
      <c r="C2475" s="326">
        <v>0</v>
      </c>
      <c r="D2475" s="104">
        <f t="shared" si="707"/>
        <v>0</v>
      </c>
      <c r="E2475" s="326">
        <v>0</v>
      </c>
      <c r="F2475" s="104">
        <f t="shared" si="708"/>
        <v>0</v>
      </c>
      <c r="G2475" s="326">
        <v>0</v>
      </c>
      <c r="H2475" s="104">
        <f t="shared" si="696"/>
        <v>0</v>
      </c>
      <c r="I2475" s="326">
        <v>0</v>
      </c>
      <c r="J2475" s="104">
        <f t="shared" si="697"/>
        <v>0</v>
      </c>
      <c r="K2475" s="326">
        <v>0</v>
      </c>
      <c r="L2475" s="104">
        <f t="shared" si="698"/>
        <v>0</v>
      </c>
      <c r="M2475" s="326">
        <v>0</v>
      </c>
      <c r="N2475" s="104">
        <f t="shared" si="699"/>
        <v>0</v>
      </c>
      <c r="O2475" s="326">
        <v>0</v>
      </c>
      <c r="P2475" s="104">
        <f t="shared" si="700"/>
        <v>0</v>
      </c>
      <c r="Q2475" s="326">
        <v>0</v>
      </c>
      <c r="R2475" s="104">
        <f t="shared" si="701"/>
        <v>0</v>
      </c>
      <c r="S2475" s="326">
        <v>0</v>
      </c>
      <c r="T2475" s="104">
        <f t="shared" si="702"/>
        <v>0</v>
      </c>
      <c r="U2475" s="326">
        <v>0</v>
      </c>
      <c r="V2475" s="104">
        <f t="shared" si="703"/>
        <v>0</v>
      </c>
      <c r="W2475" s="326">
        <v>0</v>
      </c>
      <c r="X2475" s="104">
        <f t="shared" si="704"/>
        <v>0</v>
      </c>
      <c r="Y2475" s="326">
        <v>0</v>
      </c>
      <c r="Z2475" s="104">
        <f t="shared" si="705"/>
        <v>0</v>
      </c>
      <c r="AA2475" s="326">
        <v>0</v>
      </c>
      <c r="AB2475" s="104">
        <f t="shared" si="706"/>
        <v>0</v>
      </c>
      <c r="AC2475" s="103">
        <f t="shared" si="709"/>
        <v>0</v>
      </c>
      <c r="AD2475" s="104">
        <f t="shared" si="710"/>
        <v>0</v>
      </c>
    </row>
    <row r="2476" spans="1:30" x14ac:dyDescent="0.2">
      <c r="A2476" s="283">
        <v>41190</v>
      </c>
      <c r="B2476" s="325" t="s">
        <v>122</v>
      </c>
      <c r="C2476" s="326">
        <v>0</v>
      </c>
      <c r="D2476" s="104">
        <f t="shared" si="707"/>
        <v>0</v>
      </c>
      <c r="E2476" s="326">
        <v>0</v>
      </c>
      <c r="F2476" s="104">
        <f t="shared" si="708"/>
        <v>0</v>
      </c>
      <c r="G2476" s="326">
        <v>0</v>
      </c>
      <c r="H2476" s="104">
        <f t="shared" si="696"/>
        <v>0</v>
      </c>
      <c r="I2476" s="326">
        <v>0</v>
      </c>
      <c r="J2476" s="104">
        <f t="shared" si="697"/>
        <v>0</v>
      </c>
      <c r="K2476" s="326">
        <v>0</v>
      </c>
      <c r="L2476" s="104">
        <f t="shared" si="698"/>
        <v>0</v>
      </c>
      <c r="M2476" s="326">
        <v>0</v>
      </c>
      <c r="N2476" s="104">
        <f t="shared" si="699"/>
        <v>0</v>
      </c>
      <c r="O2476" s="326">
        <v>0</v>
      </c>
      <c r="P2476" s="104">
        <f t="shared" si="700"/>
        <v>0</v>
      </c>
      <c r="Q2476" s="326">
        <v>0</v>
      </c>
      <c r="R2476" s="104">
        <f t="shared" si="701"/>
        <v>0</v>
      </c>
      <c r="S2476" s="326">
        <v>0</v>
      </c>
      <c r="T2476" s="104">
        <f t="shared" si="702"/>
        <v>0</v>
      </c>
      <c r="U2476" s="326">
        <v>0</v>
      </c>
      <c r="V2476" s="104">
        <f t="shared" si="703"/>
        <v>0</v>
      </c>
      <c r="W2476" s="326">
        <v>0</v>
      </c>
      <c r="X2476" s="104">
        <f t="shared" si="704"/>
        <v>0</v>
      </c>
      <c r="Y2476" s="326">
        <v>0</v>
      </c>
      <c r="Z2476" s="104">
        <f t="shared" si="705"/>
        <v>0</v>
      </c>
      <c r="AA2476" s="326">
        <v>0</v>
      </c>
      <c r="AB2476" s="104">
        <f t="shared" si="706"/>
        <v>0</v>
      </c>
      <c r="AC2476" s="103">
        <f t="shared" si="709"/>
        <v>0</v>
      </c>
      <c r="AD2476" s="104">
        <f t="shared" si="710"/>
        <v>0</v>
      </c>
    </row>
    <row r="2477" spans="1:30" x14ac:dyDescent="0.2">
      <c r="A2477" s="283">
        <v>41191</v>
      </c>
      <c r="B2477" s="325" t="s">
        <v>123</v>
      </c>
      <c r="C2477" s="326">
        <v>0</v>
      </c>
      <c r="D2477" s="104">
        <f t="shared" si="707"/>
        <v>0</v>
      </c>
      <c r="E2477" s="326">
        <v>0</v>
      </c>
      <c r="F2477" s="104">
        <f t="shared" si="708"/>
        <v>0</v>
      </c>
      <c r="G2477" s="326">
        <v>0</v>
      </c>
      <c r="H2477" s="104">
        <f t="shared" si="696"/>
        <v>0</v>
      </c>
      <c r="I2477" s="326">
        <v>0</v>
      </c>
      <c r="J2477" s="104">
        <f t="shared" si="697"/>
        <v>0</v>
      </c>
      <c r="K2477" s="326">
        <v>0</v>
      </c>
      <c r="L2477" s="104">
        <f t="shared" si="698"/>
        <v>0</v>
      </c>
      <c r="M2477" s="326">
        <v>0</v>
      </c>
      <c r="N2477" s="104">
        <f t="shared" si="699"/>
        <v>0</v>
      </c>
      <c r="O2477" s="326">
        <v>0</v>
      </c>
      <c r="P2477" s="104">
        <f t="shared" si="700"/>
        <v>0</v>
      </c>
      <c r="Q2477" s="326">
        <v>0</v>
      </c>
      <c r="R2477" s="104">
        <f t="shared" si="701"/>
        <v>0</v>
      </c>
      <c r="S2477" s="326">
        <v>0</v>
      </c>
      <c r="T2477" s="104">
        <f t="shared" si="702"/>
        <v>0</v>
      </c>
      <c r="U2477" s="326">
        <v>0</v>
      </c>
      <c r="V2477" s="104">
        <f t="shared" si="703"/>
        <v>0</v>
      </c>
      <c r="W2477" s="326">
        <v>0</v>
      </c>
      <c r="X2477" s="104">
        <f t="shared" si="704"/>
        <v>0</v>
      </c>
      <c r="Y2477" s="326">
        <v>0</v>
      </c>
      <c r="Z2477" s="104">
        <f t="shared" si="705"/>
        <v>0</v>
      </c>
      <c r="AA2477" s="326">
        <v>0</v>
      </c>
      <c r="AB2477" s="104">
        <f t="shared" si="706"/>
        <v>0</v>
      </c>
      <c r="AC2477" s="103">
        <f t="shared" si="709"/>
        <v>0</v>
      </c>
      <c r="AD2477" s="104">
        <f t="shared" si="710"/>
        <v>0</v>
      </c>
    </row>
    <row r="2478" spans="1:30" x14ac:dyDescent="0.2">
      <c r="A2478" s="283">
        <v>41192</v>
      </c>
      <c r="B2478" s="325" t="s">
        <v>124</v>
      </c>
      <c r="C2478" s="326">
        <v>0</v>
      </c>
      <c r="D2478" s="104">
        <f t="shared" si="707"/>
        <v>0</v>
      </c>
      <c r="E2478" s="326">
        <v>0</v>
      </c>
      <c r="F2478" s="104">
        <f t="shared" si="708"/>
        <v>0</v>
      </c>
      <c r="G2478" s="326">
        <v>0</v>
      </c>
      <c r="H2478" s="104">
        <f t="shared" si="696"/>
        <v>0</v>
      </c>
      <c r="I2478" s="326">
        <v>0</v>
      </c>
      <c r="J2478" s="104">
        <f t="shared" si="697"/>
        <v>0</v>
      </c>
      <c r="K2478" s="326">
        <v>0</v>
      </c>
      <c r="L2478" s="104">
        <f t="shared" si="698"/>
        <v>0</v>
      </c>
      <c r="M2478" s="326">
        <v>0</v>
      </c>
      <c r="N2478" s="104">
        <f t="shared" si="699"/>
        <v>0</v>
      </c>
      <c r="O2478" s="326">
        <v>0</v>
      </c>
      <c r="P2478" s="104">
        <f t="shared" si="700"/>
        <v>0</v>
      </c>
      <c r="Q2478" s="326">
        <v>0</v>
      </c>
      <c r="R2478" s="104">
        <f t="shared" si="701"/>
        <v>0</v>
      </c>
      <c r="S2478" s="326">
        <v>0</v>
      </c>
      <c r="T2478" s="104">
        <f t="shared" si="702"/>
        <v>0</v>
      </c>
      <c r="U2478" s="326">
        <v>0</v>
      </c>
      <c r="V2478" s="104">
        <f t="shared" si="703"/>
        <v>0</v>
      </c>
      <c r="W2478" s="326">
        <v>0</v>
      </c>
      <c r="X2478" s="104">
        <f t="shared" si="704"/>
        <v>0</v>
      </c>
      <c r="Y2478" s="326">
        <v>0</v>
      </c>
      <c r="Z2478" s="104">
        <f t="shared" si="705"/>
        <v>0</v>
      </c>
      <c r="AA2478" s="326">
        <v>0</v>
      </c>
      <c r="AB2478" s="104">
        <f t="shared" si="706"/>
        <v>0</v>
      </c>
      <c r="AC2478" s="103">
        <f t="shared" si="709"/>
        <v>0</v>
      </c>
      <c r="AD2478" s="104">
        <f t="shared" si="710"/>
        <v>0</v>
      </c>
    </row>
    <row r="2479" spans="1:30" x14ac:dyDescent="0.2">
      <c r="A2479" s="283">
        <v>41193</v>
      </c>
      <c r="B2479" s="325" t="s">
        <v>125</v>
      </c>
      <c r="C2479" s="326">
        <v>0</v>
      </c>
      <c r="D2479" s="104">
        <f t="shared" si="707"/>
        <v>0</v>
      </c>
      <c r="E2479" s="326">
        <v>0</v>
      </c>
      <c r="F2479" s="104">
        <f t="shared" si="708"/>
        <v>0</v>
      </c>
      <c r="G2479" s="326">
        <v>0</v>
      </c>
      <c r="H2479" s="104">
        <f t="shared" si="696"/>
        <v>0</v>
      </c>
      <c r="I2479" s="326">
        <v>0</v>
      </c>
      <c r="J2479" s="104">
        <f t="shared" si="697"/>
        <v>0</v>
      </c>
      <c r="K2479" s="326">
        <v>0</v>
      </c>
      <c r="L2479" s="104">
        <f t="shared" si="698"/>
        <v>0</v>
      </c>
      <c r="M2479" s="326">
        <v>0</v>
      </c>
      <c r="N2479" s="104">
        <f t="shared" si="699"/>
        <v>0</v>
      </c>
      <c r="O2479" s="326">
        <v>0</v>
      </c>
      <c r="P2479" s="104">
        <f t="shared" si="700"/>
        <v>0</v>
      </c>
      <c r="Q2479" s="326">
        <v>0</v>
      </c>
      <c r="R2479" s="104">
        <f t="shared" si="701"/>
        <v>0</v>
      </c>
      <c r="S2479" s="326">
        <v>0</v>
      </c>
      <c r="T2479" s="104">
        <f t="shared" si="702"/>
        <v>0</v>
      </c>
      <c r="U2479" s="326">
        <v>0</v>
      </c>
      <c r="V2479" s="104">
        <f t="shared" si="703"/>
        <v>0</v>
      </c>
      <c r="W2479" s="326">
        <v>0</v>
      </c>
      <c r="X2479" s="104">
        <f t="shared" si="704"/>
        <v>0</v>
      </c>
      <c r="Y2479" s="326">
        <v>0</v>
      </c>
      <c r="Z2479" s="104">
        <f t="shared" si="705"/>
        <v>0</v>
      </c>
      <c r="AA2479" s="326">
        <v>0</v>
      </c>
      <c r="AB2479" s="104">
        <f t="shared" si="706"/>
        <v>0</v>
      </c>
      <c r="AC2479" s="103">
        <f t="shared" si="709"/>
        <v>0</v>
      </c>
      <c r="AD2479" s="104">
        <f t="shared" si="710"/>
        <v>0</v>
      </c>
    </row>
    <row r="2480" spans="1:30" x14ac:dyDescent="0.2">
      <c r="A2480" s="283">
        <v>41194</v>
      </c>
      <c r="B2480" s="325" t="s">
        <v>126</v>
      </c>
      <c r="C2480" s="326">
        <v>0</v>
      </c>
      <c r="D2480" s="104">
        <f t="shared" si="707"/>
        <v>0</v>
      </c>
      <c r="E2480" s="326">
        <v>0</v>
      </c>
      <c r="F2480" s="104">
        <f t="shared" si="708"/>
        <v>0</v>
      </c>
      <c r="G2480" s="326">
        <v>0</v>
      </c>
      <c r="H2480" s="104">
        <f t="shared" si="696"/>
        <v>0</v>
      </c>
      <c r="I2480" s="326">
        <v>0</v>
      </c>
      <c r="J2480" s="104">
        <f t="shared" si="697"/>
        <v>0</v>
      </c>
      <c r="K2480" s="326">
        <v>0</v>
      </c>
      <c r="L2480" s="104">
        <f t="shared" si="698"/>
        <v>0</v>
      </c>
      <c r="M2480" s="326">
        <v>0</v>
      </c>
      <c r="N2480" s="104">
        <f t="shared" si="699"/>
        <v>0</v>
      </c>
      <c r="O2480" s="326">
        <v>0</v>
      </c>
      <c r="P2480" s="104">
        <f t="shared" si="700"/>
        <v>0</v>
      </c>
      <c r="Q2480" s="326">
        <v>0</v>
      </c>
      <c r="R2480" s="104">
        <f t="shared" si="701"/>
        <v>0</v>
      </c>
      <c r="S2480" s="326">
        <v>0</v>
      </c>
      <c r="T2480" s="104">
        <f t="shared" si="702"/>
        <v>0</v>
      </c>
      <c r="U2480" s="326">
        <v>0</v>
      </c>
      <c r="V2480" s="104">
        <f t="shared" si="703"/>
        <v>0</v>
      </c>
      <c r="W2480" s="326">
        <v>0</v>
      </c>
      <c r="X2480" s="104">
        <f t="shared" si="704"/>
        <v>0</v>
      </c>
      <c r="Y2480" s="326">
        <v>0</v>
      </c>
      <c r="Z2480" s="104">
        <f t="shared" si="705"/>
        <v>0</v>
      </c>
      <c r="AA2480" s="326">
        <v>0</v>
      </c>
      <c r="AB2480" s="104">
        <f t="shared" si="706"/>
        <v>0</v>
      </c>
      <c r="AC2480" s="103">
        <f t="shared" si="709"/>
        <v>0</v>
      </c>
      <c r="AD2480" s="104">
        <f t="shared" si="710"/>
        <v>0</v>
      </c>
    </row>
    <row r="2481" spans="1:30" x14ac:dyDescent="0.2">
      <c r="A2481" s="283">
        <v>41195</v>
      </c>
      <c r="B2481" s="325" t="s">
        <v>127</v>
      </c>
      <c r="C2481" s="326">
        <v>0</v>
      </c>
      <c r="D2481" s="104">
        <f t="shared" si="707"/>
        <v>0</v>
      </c>
      <c r="E2481" s="326">
        <v>0</v>
      </c>
      <c r="F2481" s="104">
        <f t="shared" si="708"/>
        <v>0</v>
      </c>
      <c r="G2481" s="326">
        <v>0</v>
      </c>
      <c r="H2481" s="104">
        <f t="shared" si="696"/>
        <v>0</v>
      </c>
      <c r="I2481" s="326">
        <v>0.71499999999999997</v>
      </c>
      <c r="J2481" s="104">
        <f t="shared" si="697"/>
        <v>2.1942544291716151</v>
      </c>
      <c r="K2481" s="326">
        <v>0</v>
      </c>
      <c r="L2481" s="104">
        <f t="shared" si="698"/>
        <v>0</v>
      </c>
      <c r="M2481" s="326">
        <v>1.254</v>
      </c>
      <c r="N2481" s="104">
        <f t="shared" si="699"/>
        <v>3.8483846911625252</v>
      </c>
      <c r="O2481" s="326">
        <v>0</v>
      </c>
      <c r="P2481" s="104">
        <f t="shared" si="700"/>
        <v>0</v>
      </c>
      <c r="Q2481" s="326">
        <v>0</v>
      </c>
      <c r="R2481" s="104">
        <f t="shared" si="701"/>
        <v>0</v>
      </c>
      <c r="S2481" s="326">
        <v>0</v>
      </c>
      <c r="T2481" s="104">
        <f t="shared" si="702"/>
        <v>0</v>
      </c>
      <c r="U2481" s="326">
        <v>0</v>
      </c>
      <c r="V2481" s="104">
        <f t="shared" si="703"/>
        <v>0</v>
      </c>
      <c r="W2481" s="326">
        <v>0</v>
      </c>
      <c r="X2481" s="104">
        <f t="shared" si="704"/>
        <v>0</v>
      </c>
      <c r="Y2481" s="326">
        <v>0</v>
      </c>
      <c r="Z2481" s="104">
        <f t="shared" si="705"/>
        <v>0</v>
      </c>
      <c r="AA2481" s="326">
        <v>0</v>
      </c>
      <c r="AB2481" s="104">
        <f t="shared" si="706"/>
        <v>0</v>
      </c>
      <c r="AC2481" s="103">
        <f t="shared" si="709"/>
        <v>1.9689999999999999</v>
      </c>
      <c r="AD2481" s="104">
        <f t="shared" si="710"/>
        <v>6.0426391203341394</v>
      </c>
    </row>
    <row r="2482" spans="1:30" x14ac:dyDescent="0.2">
      <c r="A2482" s="283">
        <v>41196</v>
      </c>
      <c r="B2482" s="325" t="s">
        <v>128</v>
      </c>
      <c r="C2482" s="326">
        <v>0</v>
      </c>
      <c r="D2482" s="104">
        <f t="shared" si="707"/>
        <v>0</v>
      </c>
      <c r="E2482" s="326">
        <v>0</v>
      </c>
      <c r="F2482" s="104">
        <f t="shared" si="708"/>
        <v>0</v>
      </c>
      <c r="G2482" s="326">
        <v>0.49399999999999999</v>
      </c>
      <c r="H2482" s="104">
        <f t="shared" si="696"/>
        <v>1.5160303328822069</v>
      </c>
      <c r="I2482" s="326">
        <v>0.98399999999999999</v>
      </c>
      <c r="J2482" s="104">
        <f t="shared" si="697"/>
        <v>3.0197851165103069</v>
      </c>
      <c r="K2482" s="326">
        <v>0</v>
      </c>
      <c r="L2482" s="104">
        <f t="shared" si="698"/>
        <v>0</v>
      </c>
      <c r="M2482" s="326">
        <v>1.744</v>
      </c>
      <c r="N2482" s="104">
        <f t="shared" si="699"/>
        <v>5.3521394747906248</v>
      </c>
      <c r="O2482" s="326">
        <v>0</v>
      </c>
      <c r="P2482" s="104">
        <f t="shared" si="700"/>
        <v>0</v>
      </c>
      <c r="Q2482" s="326">
        <v>0</v>
      </c>
      <c r="R2482" s="104">
        <f t="shared" si="701"/>
        <v>0</v>
      </c>
      <c r="S2482" s="326">
        <v>0</v>
      </c>
      <c r="T2482" s="104">
        <f t="shared" si="702"/>
        <v>0</v>
      </c>
      <c r="U2482" s="326">
        <v>0</v>
      </c>
      <c r="V2482" s="104">
        <f t="shared" si="703"/>
        <v>0</v>
      </c>
      <c r="W2482" s="326">
        <v>0</v>
      </c>
      <c r="X2482" s="104">
        <f t="shared" si="704"/>
        <v>0</v>
      </c>
      <c r="Y2482" s="326">
        <v>0</v>
      </c>
      <c r="Z2482" s="104">
        <f t="shared" si="705"/>
        <v>0</v>
      </c>
      <c r="AA2482" s="326">
        <v>0</v>
      </c>
      <c r="AB2482" s="104">
        <f t="shared" si="706"/>
        <v>0</v>
      </c>
      <c r="AC2482" s="103">
        <f t="shared" si="709"/>
        <v>3.222</v>
      </c>
      <c r="AD2482" s="104">
        <f t="shared" si="710"/>
        <v>9.8879549241831395</v>
      </c>
    </row>
    <row r="2483" spans="1:30" x14ac:dyDescent="0.2">
      <c r="A2483" s="283">
        <v>41197</v>
      </c>
      <c r="B2483" s="325" t="s">
        <v>129</v>
      </c>
      <c r="C2483" s="326">
        <v>0</v>
      </c>
      <c r="D2483" s="104">
        <f t="shared" si="707"/>
        <v>0</v>
      </c>
      <c r="E2483" s="326">
        <v>0</v>
      </c>
      <c r="F2483" s="104">
        <f t="shared" si="708"/>
        <v>0</v>
      </c>
      <c r="G2483" s="326">
        <v>0.112</v>
      </c>
      <c r="H2483" s="104">
        <f t="shared" si="696"/>
        <v>0.34371537911499428</v>
      </c>
      <c r="I2483" s="326">
        <v>0.14299999999999999</v>
      </c>
      <c r="J2483" s="104">
        <f t="shared" si="697"/>
        <v>0.43885088583432302</v>
      </c>
      <c r="K2483" s="326">
        <v>0</v>
      </c>
      <c r="L2483" s="104">
        <f t="shared" si="698"/>
        <v>0</v>
      </c>
      <c r="M2483" s="326">
        <v>1.7110000000000001</v>
      </c>
      <c r="N2483" s="104">
        <f t="shared" si="699"/>
        <v>5.2508661934442431</v>
      </c>
      <c r="O2483" s="326">
        <v>0</v>
      </c>
      <c r="P2483" s="104">
        <f t="shared" si="700"/>
        <v>0</v>
      </c>
      <c r="Q2483" s="326">
        <v>0</v>
      </c>
      <c r="R2483" s="104">
        <f t="shared" si="701"/>
        <v>0</v>
      </c>
      <c r="S2483" s="326">
        <v>0</v>
      </c>
      <c r="T2483" s="104">
        <f t="shared" si="702"/>
        <v>0</v>
      </c>
      <c r="U2483" s="326">
        <v>0</v>
      </c>
      <c r="V2483" s="104">
        <f t="shared" si="703"/>
        <v>0</v>
      </c>
      <c r="W2483" s="326">
        <v>0</v>
      </c>
      <c r="X2483" s="104">
        <f t="shared" si="704"/>
        <v>0</v>
      </c>
      <c r="Y2483" s="326">
        <v>0</v>
      </c>
      <c r="Z2483" s="104">
        <f t="shared" si="705"/>
        <v>0</v>
      </c>
      <c r="AA2483" s="326">
        <v>0</v>
      </c>
      <c r="AB2483" s="104">
        <f t="shared" si="706"/>
        <v>0</v>
      </c>
      <c r="AC2483" s="103">
        <f t="shared" si="709"/>
        <v>1.9660000000000002</v>
      </c>
      <c r="AD2483" s="104">
        <f t="shared" si="710"/>
        <v>6.0334324583935608</v>
      </c>
    </row>
    <row r="2484" spans="1:30" x14ac:dyDescent="0.2">
      <c r="A2484" s="283">
        <v>41198</v>
      </c>
      <c r="B2484" s="325" t="s">
        <v>130</v>
      </c>
      <c r="C2484" s="326">
        <v>0</v>
      </c>
      <c r="D2484" s="104">
        <f t="shared" si="707"/>
        <v>0</v>
      </c>
      <c r="E2484" s="326">
        <v>0</v>
      </c>
      <c r="F2484" s="104">
        <f t="shared" si="708"/>
        <v>0</v>
      </c>
      <c r="G2484" s="326">
        <v>0</v>
      </c>
      <c r="H2484" s="104">
        <f t="shared" si="696"/>
        <v>0</v>
      </c>
      <c r="I2484" s="326">
        <v>0</v>
      </c>
      <c r="J2484" s="104">
        <f t="shared" si="697"/>
        <v>0</v>
      </c>
      <c r="K2484" s="326">
        <v>0</v>
      </c>
      <c r="L2484" s="104">
        <f t="shared" si="698"/>
        <v>0</v>
      </c>
      <c r="M2484" s="326">
        <v>0.45700000000000002</v>
      </c>
      <c r="N2484" s="104">
        <f t="shared" si="699"/>
        <v>1.4024815022817176</v>
      </c>
      <c r="O2484" s="326">
        <v>0</v>
      </c>
      <c r="P2484" s="104">
        <f t="shared" si="700"/>
        <v>0</v>
      </c>
      <c r="Q2484" s="326">
        <v>0</v>
      </c>
      <c r="R2484" s="104">
        <f t="shared" si="701"/>
        <v>0</v>
      </c>
      <c r="S2484" s="326">
        <v>0</v>
      </c>
      <c r="T2484" s="104">
        <f t="shared" si="702"/>
        <v>0</v>
      </c>
      <c r="U2484" s="326">
        <v>0</v>
      </c>
      <c r="V2484" s="104">
        <f t="shared" si="703"/>
        <v>0</v>
      </c>
      <c r="W2484" s="326">
        <v>0</v>
      </c>
      <c r="X2484" s="104">
        <f t="shared" si="704"/>
        <v>0</v>
      </c>
      <c r="Y2484" s="326">
        <v>0</v>
      </c>
      <c r="Z2484" s="104">
        <f t="shared" si="705"/>
        <v>0</v>
      </c>
      <c r="AA2484" s="326">
        <v>0</v>
      </c>
      <c r="AB2484" s="104">
        <f t="shared" si="706"/>
        <v>0</v>
      </c>
      <c r="AC2484" s="103">
        <f t="shared" si="709"/>
        <v>0.45700000000000002</v>
      </c>
      <c r="AD2484" s="104">
        <f t="shared" si="710"/>
        <v>1.4024815022817176</v>
      </c>
    </row>
    <row r="2485" spans="1:30" x14ac:dyDescent="0.2">
      <c r="A2485" s="283">
        <v>41199</v>
      </c>
      <c r="B2485" s="325" t="s">
        <v>131</v>
      </c>
      <c r="C2485" s="326">
        <v>0</v>
      </c>
      <c r="D2485" s="104">
        <f t="shared" si="707"/>
        <v>0</v>
      </c>
      <c r="E2485" s="326">
        <v>0</v>
      </c>
      <c r="F2485" s="104">
        <f t="shared" si="708"/>
        <v>0</v>
      </c>
      <c r="G2485" s="326">
        <v>0</v>
      </c>
      <c r="H2485" s="104">
        <f t="shared" si="696"/>
        <v>0</v>
      </c>
      <c r="I2485" s="326">
        <v>0</v>
      </c>
      <c r="J2485" s="104">
        <f t="shared" si="697"/>
        <v>0</v>
      </c>
      <c r="K2485" s="326">
        <v>0</v>
      </c>
      <c r="L2485" s="104">
        <f t="shared" si="698"/>
        <v>0</v>
      </c>
      <c r="M2485" s="326">
        <v>0</v>
      </c>
      <c r="N2485" s="104">
        <f t="shared" si="699"/>
        <v>0</v>
      </c>
      <c r="O2485" s="326">
        <v>0</v>
      </c>
      <c r="P2485" s="104">
        <f t="shared" si="700"/>
        <v>0</v>
      </c>
      <c r="Q2485" s="326">
        <v>0</v>
      </c>
      <c r="R2485" s="104">
        <f t="shared" si="701"/>
        <v>0</v>
      </c>
      <c r="S2485" s="326">
        <v>0</v>
      </c>
      <c r="T2485" s="104">
        <f t="shared" si="702"/>
        <v>0</v>
      </c>
      <c r="U2485" s="326">
        <v>0</v>
      </c>
      <c r="V2485" s="104">
        <f t="shared" si="703"/>
        <v>0</v>
      </c>
      <c r="W2485" s="326">
        <v>0</v>
      </c>
      <c r="X2485" s="104">
        <f t="shared" si="704"/>
        <v>0</v>
      </c>
      <c r="Y2485" s="326">
        <v>0</v>
      </c>
      <c r="Z2485" s="104">
        <f t="shared" si="705"/>
        <v>0</v>
      </c>
      <c r="AA2485" s="326">
        <v>0</v>
      </c>
      <c r="AB2485" s="104">
        <f t="shared" si="706"/>
        <v>0</v>
      </c>
      <c r="AC2485" s="103">
        <f t="shared" si="709"/>
        <v>0</v>
      </c>
      <c r="AD2485" s="104">
        <f t="shared" si="710"/>
        <v>0</v>
      </c>
    </row>
    <row r="2486" spans="1:30" x14ac:dyDescent="0.2">
      <c r="A2486" s="283">
        <v>41200</v>
      </c>
      <c r="B2486" s="325" t="s">
        <v>132</v>
      </c>
      <c r="C2486" s="326">
        <v>0</v>
      </c>
      <c r="D2486" s="104">
        <f t="shared" si="707"/>
        <v>0</v>
      </c>
      <c r="E2486" s="326">
        <v>0</v>
      </c>
      <c r="F2486" s="104">
        <f t="shared" si="708"/>
        <v>0</v>
      </c>
      <c r="G2486" s="326">
        <v>0</v>
      </c>
      <c r="H2486" s="104">
        <f t="shared" si="696"/>
        <v>0</v>
      </c>
      <c r="I2486" s="326">
        <v>0</v>
      </c>
      <c r="J2486" s="104">
        <f t="shared" si="697"/>
        <v>0</v>
      </c>
      <c r="K2486" s="326">
        <v>0</v>
      </c>
      <c r="L2486" s="104">
        <f t="shared" si="698"/>
        <v>0</v>
      </c>
      <c r="M2486" s="326">
        <v>0</v>
      </c>
      <c r="N2486" s="104">
        <f t="shared" si="699"/>
        <v>0</v>
      </c>
      <c r="O2486" s="326">
        <v>0</v>
      </c>
      <c r="P2486" s="104">
        <f t="shared" si="700"/>
        <v>0</v>
      </c>
      <c r="Q2486" s="326">
        <v>0</v>
      </c>
      <c r="R2486" s="104">
        <f t="shared" si="701"/>
        <v>0</v>
      </c>
      <c r="S2486" s="326">
        <v>0</v>
      </c>
      <c r="T2486" s="104">
        <f t="shared" si="702"/>
        <v>0</v>
      </c>
      <c r="U2486" s="326">
        <v>0</v>
      </c>
      <c r="V2486" s="104">
        <f t="shared" si="703"/>
        <v>0</v>
      </c>
      <c r="W2486" s="326">
        <v>0</v>
      </c>
      <c r="X2486" s="104">
        <f t="shared" si="704"/>
        <v>0</v>
      </c>
      <c r="Y2486" s="326">
        <v>0</v>
      </c>
      <c r="Z2486" s="104">
        <f t="shared" si="705"/>
        <v>0</v>
      </c>
      <c r="AA2486" s="326">
        <v>0</v>
      </c>
      <c r="AB2486" s="104">
        <f t="shared" si="706"/>
        <v>0</v>
      </c>
      <c r="AC2486" s="103">
        <f t="shared" si="709"/>
        <v>0</v>
      </c>
      <c r="AD2486" s="104">
        <f t="shared" si="710"/>
        <v>0</v>
      </c>
    </row>
    <row r="2487" spans="1:30" x14ac:dyDescent="0.2">
      <c r="A2487" s="283">
        <v>41201</v>
      </c>
      <c r="B2487" s="325" t="s">
        <v>133</v>
      </c>
      <c r="C2487" s="326">
        <v>0</v>
      </c>
      <c r="D2487" s="104">
        <f t="shared" si="707"/>
        <v>0</v>
      </c>
      <c r="E2487" s="326">
        <v>0</v>
      </c>
      <c r="F2487" s="104">
        <f t="shared" si="708"/>
        <v>0</v>
      </c>
      <c r="G2487" s="326">
        <v>0</v>
      </c>
      <c r="H2487" s="104">
        <f t="shared" si="696"/>
        <v>0</v>
      </c>
      <c r="I2487" s="326">
        <v>0</v>
      </c>
      <c r="J2487" s="104">
        <f t="shared" si="697"/>
        <v>0</v>
      </c>
      <c r="K2487" s="326">
        <v>0</v>
      </c>
      <c r="L2487" s="104">
        <f t="shared" si="698"/>
        <v>0</v>
      </c>
      <c r="M2487" s="326">
        <v>0</v>
      </c>
      <c r="N2487" s="104">
        <f t="shared" si="699"/>
        <v>0</v>
      </c>
      <c r="O2487" s="326">
        <v>0</v>
      </c>
      <c r="P2487" s="104">
        <f t="shared" si="700"/>
        <v>0</v>
      </c>
      <c r="Q2487" s="326">
        <v>0</v>
      </c>
      <c r="R2487" s="104">
        <f t="shared" si="701"/>
        <v>0</v>
      </c>
      <c r="S2487" s="326">
        <v>0</v>
      </c>
      <c r="T2487" s="104">
        <f t="shared" si="702"/>
        <v>0</v>
      </c>
      <c r="U2487" s="326">
        <v>0</v>
      </c>
      <c r="V2487" s="104">
        <f t="shared" si="703"/>
        <v>0</v>
      </c>
      <c r="W2487" s="326">
        <v>0</v>
      </c>
      <c r="X2487" s="104">
        <f t="shared" si="704"/>
        <v>0</v>
      </c>
      <c r="Y2487" s="326">
        <v>0</v>
      </c>
      <c r="Z2487" s="104">
        <f t="shared" si="705"/>
        <v>0</v>
      </c>
      <c r="AA2487" s="326">
        <v>0</v>
      </c>
      <c r="AB2487" s="104">
        <f t="shared" si="706"/>
        <v>0</v>
      </c>
      <c r="AC2487" s="103">
        <f t="shared" si="709"/>
        <v>0</v>
      </c>
      <c r="AD2487" s="104">
        <f t="shared" si="710"/>
        <v>0</v>
      </c>
    </row>
    <row r="2488" spans="1:30" x14ac:dyDescent="0.2">
      <c r="A2488" s="283">
        <v>41202</v>
      </c>
      <c r="B2488" s="325" t="s">
        <v>134</v>
      </c>
      <c r="C2488" s="326">
        <v>0</v>
      </c>
      <c r="D2488" s="104">
        <f t="shared" si="707"/>
        <v>0</v>
      </c>
      <c r="E2488" s="326">
        <v>0</v>
      </c>
      <c r="F2488" s="104">
        <f t="shared" si="708"/>
        <v>0</v>
      </c>
      <c r="G2488" s="326">
        <v>0</v>
      </c>
      <c r="H2488" s="104">
        <f t="shared" si="696"/>
        <v>0</v>
      </c>
      <c r="I2488" s="326">
        <v>0</v>
      </c>
      <c r="J2488" s="104">
        <f t="shared" si="697"/>
        <v>0</v>
      </c>
      <c r="K2488" s="326">
        <v>0</v>
      </c>
      <c r="L2488" s="104">
        <f t="shared" si="698"/>
        <v>0</v>
      </c>
      <c r="M2488" s="326">
        <v>0</v>
      </c>
      <c r="N2488" s="104">
        <f t="shared" si="699"/>
        <v>0</v>
      </c>
      <c r="O2488" s="326">
        <v>0</v>
      </c>
      <c r="P2488" s="104">
        <f t="shared" si="700"/>
        <v>0</v>
      </c>
      <c r="Q2488" s="326">
        <v>0</v>
      </c>
      <c r="R2488" s="104">
        <f t="shared" si="701"/>
        <v>0</v>
      </c>
      <c r="S2488" s="326">
        <v>0</v>
      </c>
      <c r="T2488" s="104">
        <f t="shared" si="702"/>
        <v>0</v>
      </c>
      <c r="U2488" s="326">
        <v>0</v>
      </c>
      <c r="V2488" s="104">
        <f t="shared" si="703"/>
        <v>0</v>
      </c>
      <c r="W2488" s="326">
        <v>0</v>
      </c>
      <c r="X2488" s="104">
        <f t="shared" si="704"/>
        <v>0</v>
      </c>
      <c r="Y2488" s="326">
        <v>0</v>
      </c>
      <c r="Z2488" s="104">
        <f t="shared" si="705"/>
        <v>0</v>
      </c>
      <c r="AA2488" s="326">
        <v>0</v>
      </c>
      <c r="AB2488" s="104">
        <f t="shared" si="706"/>
        <v>0</v>
      </c>
      <c r="AC2488" s="103">
        <f t="shared" si="709"/>
        <v>0</v>
      </c>
      <c r="AD2488" s="104">
        <f t="shared" si="710"/>
        <v>0</v>
      </c>
    </row>
    <row r="2489" spans="1:30" x14ac:dyDescent="0.2">
      <c r="A2489" s="283">
        <v>41203</v>
      </c>
      <c r="B2489" s="325" t="s">
        <v>135</v>
      </c>
      <c r="C2489" s="326">
        <v>0</v>
      </c>
      <c r="D2489" s="104">
        <f t="shared" si="707"/>
        <v>0</v>
      </c>
      <c r="E2489" s="326">
        <v>0</v>
      </c>
      <c r="F2489" s="104">
        <f t="shared" si="708"/>
        <v>0</v>
      </c>
      <c r="G2489" s="326">
        <v>0</v>
      </c>
      <c r="H2489" s="104">
        <f t="shared" si="696"/>
        <v>0</v>
      </c>
      <c r="I2489" s="326">
        <v>0</v>
      </c>
      <c r="J2489" s="104">
        <f t="shared" si="697"/>
        <v>0</v>
      </c>
      <c r="K2489" s="326">
        <v>0</v>
      </c>
      <c r="L2489" s="104">
        <f t="shared" si="698"/>
        <v>0</v>
      </c>
      <c r="M2489" s="326">
        <v>0</v>
      </c>
      <c r="N2489" s="104">
        <f t="shared" si="699"/>
        <v>0</v>
      </c>
      <c r="O2489" s="326">
        <v>0</v>
      </c>
      <c r="P2489" s="104">
        <f t="shared" si="700"/>
        <v>0</v>
      </c>
      <c r="Q2489" s="326">
        <v>0</v>
      </c>
      <c r="R2489" s="104">
        <f t="shared" si="701"/>
        <v>0</v>
      </c>
      <c r="S2489" s="326">
        <v>0</v>
      </c>
      <c r="T2489" s="104">
        <f t="shared" si="702"/>
        <v>0</v>
      </c>
      <c r="U2489" s="326">
        <v>0</v>
      </c>
      <c r="V2489" s="104">
        <f t="shared" si="703"/>
        <v>0</v>
      </c>
      <c r="W2489" s="326">
        <v>0</v>
      </c>
      <c r="X2489" s="104">
        <f t="shared" si="704"/>
        <v>0</v>
      </c>
      <c r="Y2489" s="326">
        <v>0</v>
      </c>
      <c r="Z2489" s="104">
        <f t="shared" si="705"/>
        <v>0</v>
      </c>
      <c r="AA2489" s="326">
        <v>0</v>
      </c>
      <c r="AB2489" s="104">
        <f t="shared" si="706"/>
        <v>0</v>
      </c>
      <c r="AC2489" s="103">
        <f t="shared" si="709"/>
        <v>0</v>
      </c>
      <c r="AD2489" s="104">
        <f t="shared" si="710"/>
        <v>0</v>
      </c>
    </row>
    <row r="2490" spans="1:30" x14ac:dyDescent="0.2">
      <c r="A2490" s="283">
        <v>41204</v>
      </c>
      <c r="B2490" s="325" t="s">
        <v>136</v>
      </c>
      <c r="C2490" s="326">
        <v>0</v>
      </c>
      <c r="D2490" s="104">
        <f t="shared" si="707"/>
        <v>0</v>
      </c>
      <c r="E2490" s="326">
        <v>0</v>
      </c>
      <c r="F2490" s="104">
        <f t="shared" si="708"/>
        <v>0</v>
      </c>
      <c r="G2490" s="326">
        <v>0</v>
      </c>
      <c r="H2490" s="104">
        <f t="shared" si="696"/>
        <v>0</v>
      </c>
      <c r="I2490" s="326">
        <v>0</v>
      </c>
      <c r="J2490" s="104">
        <f t="shared" si="697"/>
        <v>0</v>
      </c>
      <c r="K2490" s="326">
        <v>0</v>
      </c>
      <c r="L2490" s="104">
        <f t="shared" si="698"/>
        <v>0</v>
      </c>
      <c r="M2490" s="326">
        <v>0</v>
      </c>
      <c r="N2490" s="104">
        <f t="shared" si="699"/>
        <v>0</v>
      </c>
      <c r="O2490" s="326">
        <v>0</v>
      </c>
      <c r="P2490" s="104">
        <f t="shared" si="700"/>
        <v>0</v>
      </c>
      <c r="Q2490" s="326">
        <v>0</v>
      </c>
      <c r="R2490" s="104">
        <f t="shared" si="701"/>
        <v>0</v>
      </c>
      <c r="S2490" s="326">
        <v>0</v>
      </c>
      <c r="T2490" s="104">
        <f t="shared" si="702"/>
        <v>0</v>
      </c>
      <c r="U2490" s="326">
        <v>0</v>
      </c>
      <c r="V2490" s="104">
        <f t="shared" si="703"/>
        <v>0</v>
      </c>
      <c r="W2490" s="326">
        <v>0</v>
      </c>
      <c r="X2490" s="104">
        <f t="shared" si="704"/>
        <v>0</v>
      </c>
      <c r="Y2490" s="326">
        <v>0</v>
      </c>
      <c r="Z2490" s="104">
        <f t="shared" si="705"/>
        <v>0</v>
      </c>
      <c r="AA2490" s="326">
        <v>0</v>
      </c>
      <c r="AB2490" s="104">
        <f t="shared" si="706"/>
        <v>0</v>
      </c>
      <c r="AC2490" s="103">
        <f t="shared" si="709"/>
        <v>0</v>
      </c>
      <c r="AD2490" s="104">
        <f t="shared" si="710"/>
        <v>0</v>
      </c>
    </row>
    <row r="2491" spans="1:30" x14ac:dyDescent="0.2">
      <c r="A2491" s="283">
        <v>41205</v>
      </c>
      <c r="B2491" s="325" t="s">
        <v>137</v>
      </c>
      <c r="C2491" s="326">
        <v>0</v>
      </c>
      <c r="D2491" s="104">
        <f t="shared" si="707"/>
        <v>0</v>
      </c>
      <c r="E2491" s="326">
        <v>0</v>
      </c>
      <c r="F2491" s="104">
        <f t="shared" si="708"/>
        <v>0</v>
      </c>
      <c r="G2491" s="326">
        <v>0</v>
      </c>
      <c r="H2491" s="104">
        <f t="shared" si="696"/>
        <v>0</v>
      </c>
      <c r="I2491" s="326">
        <v>0</v>
      </c>
      <c r="J2491" s="104">
        <f t="shared" si="697"/>
        <v>0</v>
      </c>
      <c r="K2491" s="326">
        <v>0</v>
      </c>
      <c r="L2491" s="104">
        <f t="shared" si="698"/>
        <v>0</v>
      </c>
      <c r="M2491" s="326">
        <v>0</v>
      </c>
      <c r="N2491" s="104">
        <f t="shared" si="699"/>
        <v>0</v>
      </c>
      <c r="O2491" s="326">
        <v>0</v>
      </c>
      <c r="P2491" s="104">
        <f t="shared" si="700"/>
        <v>0</v>
      </c>
      <c r="Q2491" s="326">
        <v>0</v>
      </c>
      <c r="R2491" s="104">
        <f t="shared" si="701"/>
        <v>0</v>
      </c>
      <c r="S2491" s="326">
        <v>0</v>
      </c>
      <c r="T2491" s="104">
        <f t="shared" si="702"/>
        <v>0</v>
      </c>
      <c r="U2491" s="326">
        <v>0</v>
      </c>
      <c r="V2491" s="104">
        <f t="shared" si="703"/>
        <v>0</v>
      </c>
      <c r="W2491" s="326">
        <v>0</v>
      </c>
      <c r="X2491" s="104">
        <f t="shared" si="704"/>
        <v>0</v>
      </c>
      <c r="Y2491" s="326">
        <v>0</v>
      </c>
      <c r="Z2491" s="104">
        <f t="shared" si="705"/>
        <v>0</v>
      </c>
      <c r="AA2491" s="326">
        <v>0</v>
      </c>
      <c r="AB2491" s="104">
        <f t="shared" si="706"/>
        <v>0</v>
      </c>
      <c r="AC2491" s="103">
        <f t="shared" si="709"/>
        <v>0</v>
      </c>
      <c r="AD2491" s="104">
        <f t="shared" si="710"/>
        <v>0</v>
      </c>
    </row>
    <row r="2492" spans="1:30" x14ac:dyDescent="0.2">
      <c r="A2492" s="283">
        <v>41206</v>
      </c>
      <c r="B2492" s="325" t="s">
        <v>138</v>
      </c>
      <c r="C2492" s="326">
        <v>0</v>
      </c>
      <c r="D2492" s="104">
        <f t="shared" si="707"/>
        <v>0</v>
      </c>
      <c r="E2492" s="326">
        <v>0</v>
      </c>
      <c r="F2492" s="104">
        <f t="shared" si="708"/>
        <v>0</v>
      </c>
      <c r="G2492" s="326">
        <v>0</v>
      </c>
      <c r="H2492" s="104">
        <f t="shared" si="696"/>
        <v>0</v>
      </c>
      <c r="I2492" s="326">
        <v>0</v>
      </c>
      <c r="J2492" s="104">
        <f t="shared" si="697"/>
        <v>0</v>
      </c>
      <c r="K2492" s="326">
        <v>0</v>
      </c>
      <c r="L2492" s="104">
        <f t="shared" si="698"/>
        <v>0</v>
      </c>
      <c r="M2492" s="326">
        <v>0</v>
      </c>
      <c r="N2492" s="104">
        <f t="shared" si="699"/>
        <v>0</v>
      </c>
      <c r="O2492" s="326">
        <v>0</v>
      </c>
      <c r="P2492" s="104">
        <f t="shared" si="700"/>
        <v>0</v>
      </c>
      <c r="Q2492" s="326">
        <v>0</v>
      </c>
      <c r="R2492" s="104">
        <f t="shared" si="701"/>
        <v>0</v>
      </c>
      <c r="S2492" s="326">
        <v>0</v>
      </c>
      <c r="T2492" s="104">
        <f t="shared" si="702"/>
        <v>0</v>
      </c>
      <c r="U2492" s="326">
        <v>0</v>
      </c>
      <c r="V2492" s="104">
        <f t="shared" si="703"/>
        <v>0</v>
      </c>
      <c r="W2492" s="326">
        <v>0</v>
      </c>
      <c r="X2492" s="104">
        <f t="shared" si="704"/>
        <v>0</v>
      </c>
      <c r="Y2492" s="326">
        <v>0</v>
      </c>
      <c r="Z2492" s="104">
        <f t="shared" si="705"/>
        <v>0</v>
      </c>
      <c r="AA2492" s="326">
        <v>0</v>
      </c>
      <c r="AB2492" s="104">
        <f t="shared" si="706"/>
        <v>0</v>
      </c>
      <c r="AC2492" s="103">
        <f t="shared" si="709"/>
        <v>0</v>
      </c>
      <c r="AD2492" s="104">
        <f t="shared" si="710"/>
        <v>0</v>
      </c>
    </row>
    <row r="2493" spans="1:30" x14ac:dyDescent="0.2">
      <c r="A2493" s="283">
        <v>41207</v>
      </c>
      <c r="B2493" s="325" t="s">
        <v>139</v>
      </c>
      <c r="C2493" s="326">
        <v>0</v>
      </c>
      <c r="D2493" s="104">
        <f t="shared" si="707"/>
        <v>0</v>
      </c>
      <c r="E2493" s="326">
        <v>0</v>
      </c>
      <c r="F2493" s="104">
        <f t="shared" si="708"/>
        <v>0</v>
      </c>
      <c r="G2493" s="326">
        <v>0</v>
      </c>
      <c r="H2493" s="104">
        <f t="shared" si="696"/>
        <v>0</v>
      </c>
      <c r="I2493" s="326">
        <v>0</v>
      </c>
      <c r="J2493" s="104">
        <f t="shared" si="697"/>
        <v>0</v>
      </c>
      <c r="K2493" s="326">
        <v>0</v>
      </c>
      <c r="L2493" s="104">
        <f t="shared" si="698"/>
        <v>0</v>
      </c>
      <c r="M2493" s="326">
        <v>0</v>
      </c>
      <c r="N2493" s="104">
        <f t="shared" si="699"/>
        <v>0</v>
      </c>
      <c r="O2493" s="326">
        <v>0</v>
      </c>
      <c r="P2493" s="104">
        <f t="shared" si="700"/>
        <v>0</v>
      </c>
      <c r="Q2493" s="326">
        <v>0</v>
      </c>
      <c r="R2493" s="104">
        <f t="shared" si="701"/>
        <v>0</v>
      </c>
      <c r="S2493" s="326">
        <v>0</v>
      </c>
      <c r="T2493" s="104">
        <f t="shared" si="702"/>
        <v>0</v>
      </c>
      <c r="U2493" s="326">
        <v>0</v>
      </c>
      <c r="V2493" s="104">
        <f t="shared" si="703"/>
        <v>0</v>
      </c>
      <c r="W2493" s="326">
        <v>0</v>
      </c>
      <c r="X2493" s="104">
        <f t="shared" si="704"/>
        <v>0</v>
      </c>
      <c r="Y2493" s="326">
        <v>0</v>
      </c>
      <c r="Z2493" s="104">
        <f t="shared" si="705"/>
        <v>0</v>
      </c>
      <c r="AA2493" s="326">
        <v>0</v>
      </c>
      <c r="AB2493" s="104">
        <f t="shared" si="706"/>
        <v>0</v>
      </c>
      <c r="AC2493" s="103">
        <f t="shared" si="709"/>
        <v>0</v>
      </c>
      <c r="AD2493" s="104">
        <f t="shared" si="710"/>
        <v>0</v>
      </c>
    </row>
    <row r="2494" spans="1:30" x14ac:dyDescent="0.2">
      <c r="A2494" s="283">
        <v>41208</v>
      </c>
      <c r="B2494" s="325" t="s">
        <v>140</v>
      </c>
      <c r="C2494" s="326">
        <v>0</v>
      </c>
      <c r="D2494" s="104">
        <f t="shared" si="707"/>
        <v>0</v>
      </c>
      <c r="E2494" s="326">
        <v>0</v>
      </c>
      <c r="F2494" s="104">
        <f t="shared" si="708"/>
        <v>0</v>
      </c>
      <c r="G2494" s="326">
        <v>0</v>
      </c>
      <c r="H2494" s="104">
        <f t="shared" si="696"/>
        <v>0</v>
      </c>
      <c r="I2494" s="326">
        <v>0</v>
      </c>
      <c r="J2494" s="104">
        <f t="shared" si="697"/>
        <v>0</v>
      </c>
      <c r="K2494" s="326">
        <v>0</v>
      </c>
      <c r="L2494" s="104">
        <f t="shared" si="698"/>
        <v>0</v>
      </c>
      <c r="M2494" s="326">
        <v>0</v>
      </c>
      <c r="N2494" s="104">
        <f t="shared" si="699"/>
        <v>0</v>
      </c>
      <c r="O2494" s="326">
        <v>0</v>
      </c>
      <c r="P2494" s="104">
        <f t="shared" si="700"/>
        <v>0</v>
      </c>
      <c r="Q2494" s="326">
        <v>0</v>
      </c>
      <c r="R2494" s="104">
        <f t="shared" si="701"/>
        <v>0</v>
      </c>
      <c r="S2494" s="326">
        <v>0</v>
      </c>
      <c r="T2494" s="104">
        <f t="shared" si="702"/>
        <v>0</v>
      </c>
      <c r="U2494" s="326">
        <v>0</v>
      </c>
      <c r="V2494" s="104">
        <f t="shared" si="703"/>
        <v>0</v>
      </c>
      <c r="W2494" s="326">
        <v>0</v>
      </c>
      <c r="X2494" s="104">
        <f t="shared" si="704"/>
        <v>0</v>
      </c>
      <c r="Y2494" s="326">
        <v>0</v>
      </c>
      <c r="Z2494" s="104">
        <f t="shared" si="705"/>
        <v>0</v>
      </c>
      <c r="AA2494" s="326">
        <v>0</v>
      </c>
      <c r="AB2494" s="104">
        <f t="shared" si="706"/>
        <v>0</v>
      </c>
      <c r="AC2494" s="103">
        <f t="shared" si="709"/>
        <v>0</v>
      </c>
      <c r="AD2494" s="104">
        <f t="shared" si="710"/>
        <v>0</v>
      </c>
    </row>
    <row r="2495" spans="1:30" x14ac:dyDescent="0.2">
      <c r="A2495" s="283">
        <v>41209</v>
      </c>
      <c r="B2495" s="325" t="s">
        <v>141</v>
      </c>
      <c r="C2495" s="326">
        <v>0</v>
      </c>
      <c r="D2495" s="104">
        <f t="shared" si="707"/>
        <v>0</v>
      </c>
      <c r="E2495" s="326">
        <v>0</v>
      </c>
      <c r="F2495" s="104">
        <f t="shared" si="708"/>
        <v>0</v>
      </c>
      <c r="G2495" s="326">
        <v>0</v>
      </c>
      <c r="H2495" s="104">
        <f t="shared" si="696"/>
        <v>0</v>
      </c>
      <c r="I2495" s="326">
        <v>0</v>
      </c>
      <c r="J2495" s="104">
        <f t="shared" si="697"/>
        <v>0</v>
      </c>
      <c r="K2495" s="326">
        <v>0</v>
      </c>
      <c r="L2495" s="104">
        <f t="shared" si="698"/>
        <v>0</v>
      </c>
      <c r="M2495" s="326">
        <v>0</v>
      </c>
      <c r="N2495" s="104">
        <f t="shared" si="699"/>
        <v>0</v>
      </c>
      <c r="O2495" s="326">
        <v>0</v>
      </c>
      <c r="P2495" s="104">
        <f t="shared" si="700"/>
        <v>0</v>
      </c>
      <c r="Q2495" s="326">
        <v>0</v>
      </c>
      <c r="R2495" s="104">
        <f t="shared" si="701"/>
        <v>0</v>
      </c>
      <c r="S2495" s="326">
        <v>0</v>
      </c>
      <c r="T2495" s="104">
        <f t="shared" si="702"/>
        <v>0</v>
      </c>
      <c r="U2495" s="326">
        <v>0</v>
      </c>
      <c r="V2495" s="104">
        <f t="shared" si="703"/>
        <v>0</v>
      </c>
      <c r="W2495" s="326">
        <v>0</v>
      </c>
      <c r="X2495" s="104">
        <f t="shared" si="704"/>
        <v>0</v>
      </c>
      <c r="Y2495" s="326">
        <v>0</v>
      </c>
      <c r="Z2495" s="104">
        <f t="shared" si="705"/>
        <v>0</v>
      </c>
      <c r="AA2495" s="326">
        <v>0</v>
      </c>
      <c r="AB2495" s="104">
        <f t="shared" si="706"/>
        <v>0</v>
      </c>
      <c r="AC2495" s="103">
        <f t="shared" si="709"/>
        <v>0</v>
      </c>
      <c r="AD2495" s="104">
        <f t="shared" si="710"/>
        <v>0</v>
      </c>
    </row>
    <row r="2496" spans="1:30" x14ac:dyDescent="0.2">
      <c r="A2496" s="283">
        <v>41210</v>
      </c>
      <c r="B2496" s="325" t="s">
        <v>142</v>
      </c>
      <c r="C2496" s="326">
        <v>0</v>
      </c>
      <c r="D2496" s="104">
        <f t="shared" si="707"/>
        <v>0</v>
      </c>
      <c r="E2496" s="326">
        <v>0</v>
      </c>
      <c r="F2496" s="104">
        <f t="shared" si="708"/>
        <v>0</v>
      </c>
      <c r="G2496" s="326">
        <v>0</v>
      </c>
      <c r="H2496" s="104">
        <f t="shared" si="696"/>
        <v>0</v>
      </c>
      <c r="I2496" s="326">
        <v>0</v>
      </c>
      <c r="J2496" s="104">
        <f t="shared" si="697"/>
        <v>0</v>
      </c>
      <c r="K2496" s="326">
        <v>0</v>
      </c>
      <c r="L2496" s="104">
        <f t="shared" si="698"/>
        <v>0</v>
      </c>
      <c r="M2496" s="326">
        <v>0</v>
      </c>
      <c r="N2496" s="104">
        <f t="shared" si="699"/>
        <v>0</v>
      </c>
      <c r="O2496" s="326">
        <v>0</v>
      </c>
      <c r="P2496" s="104">
        <f t="shared" si="700"/>
        <v>0</v>
      </c>
      <c r="Q2496" s="326">
        <v>0</v>
      </c>
      <c r="R2496" s="104">
        <f t="shared" si="701"/>
        <v>0</v>
      </c>
      <c r="S2496" s="326">
        <v>0</v>
      </c>
      <c r="T2496" s="104">
        <f t="shared" si="702"/>
        <v>0</v>
      </c>
      <c r="U2496" s="326">
        <v>0</v>
      </c>
      <c r="V2496" s="104">
        <f t="shared" si="703"/>
        <v>0</v>
      </c>
      <c r="W2496" s="326">
        <v>0</v>
      </c>
      <c r="X2496" s="104">
        <f t="shared" si="704"/>
        <v>0</v>
      </c>
      <c r="Y2496" s="326">
        <v>0</v>
      </c>
      <c r="Z2496" s="104">
        <f t="shared" si="705"/>
        <v>0</v>
      </c>
      <c r="AA2496" s="326">
        <v>0</v>
      </c>
      <c r="AB2496" s="104">
        <f t="shared" si="706"/>
        <v>0</v>
      </c>
      <c r="AC2496" s="103">
        <f t="shared" si="709"/>
        <v>0</v>
      </c>
      <c r="AD2496" s="104">
        <f t="shared" si="710"/>
        <v>0</v>
      </c>
    </row>
    <row r="2497" spans="1:30" x14ac:dyDescent="0.2">
      <c r="A2497" s="283">
        <v>41211</v>
      </c>
      <c r="B2497" s="325" t="s">
        <v>143</v>
      </c>
      <c r="C2497" s="326">
        <v>0</v>
      </c>
      <c r="D2497" s="104">
        <f t="shared" si="707"/>
        <v>0</v>
      </c>
      <c r="E2497" s="326">
        <v>0</v>
      </c>
      <c r="F2497" s="104">
        <f t="shared" si="708"/>
        <v>0</v>
      </c>
      <c r="G2497" s="326">
        <v>0</v>
      </c>
      <c r="H2497" s="104">
        <f t="shared" si="696"/>
        <v>0</v>
      </c>
      <c r="I2497" s="326">
        <v>0</v>
      </c>
      <c r="J2497" s="104">
        <f t="shared" si="697"/>
        <v>0</v>
      </c>
      <c r="K2497" s="326">
        <v>0</v>
      </c>
      <c r="L2497" s="104">
        <f t="shared" si="698"/>
        <v>0</v>
      </c>
      <c r="M2497" s="326">
        <v>0</v>
      </c>
      <c r="N2497" s="104">
        <f t="shared" si="699"/>
        <v>0</v>
      </c>
      <c r="O2497" s="326">
        <v>0</v>
      </c>
      <c r="P2497" s="104">
        <f t="shared" si="700"/>
        <v>0</v>
      </c>
      <c r="Q2497" s="326">
        <v>0</v>
      </c>
      <c r="R2497" s="104">
        <f t="shared" si="701"/>
        <v>0</v>
      </c>
      <c r="S2497" s="326">
        <v>0</v>
      </c>
      <c r="T2497" s="104">
        <f t="shared" si="702"/>
        <v>0</v>
      </c>
      <c r="U2497" s="326">
        <v>0</v>
      </c>
      <c r="V2497" s="104">
        <f t="shared" si="703"/>
        <v>0</v>
      </c>
      <c r="W2497" s="326">
        <v>0</v>
      </c>
      <c r="X2497" s="104">
        <f t="shared" si="704"/>
        <v>0</v>
      </c>
      <c r="Y2497" s="326">
        <v>0</v>
      </c>
      <c r="Z2497" s="104">
        <f t="shared" si="705"/>
        <v>0</v>
      </c>
      <c r="AA2497" s="326">
        <v>0</v>
      </c>
      <c r="AB2497" s="104">
        <f t="shared" si="706"/>
        <v>0</v>
      </c>
      <c r="AC2497" s="103">
        <f t="shared" si="709"/>
        <v>0</v>
      </c>
      <c r="AD2497" s="104">
        <f t="shared" si="710"/>
        <v>0</v>
      </c>
    </row>
    <row r="2498" spans="1:30" x14ac:dyDescent="0.2">
      <c r="A2498" s="283">
        <v>41212</v>
      </c>
      <c r="B2498" s="325" t="s">
        <v>144</v>
      </c>
      <c r="C2498" s="326">
        <v>0</v>
      </c>
      <c r="D2498" s="104">
        <f t="shared" si="707"/>
        <v>0</v>
      </c>
      <c r="E2498" s="326">
        <v>0</v>
      </c>
      <c r="F2498" s="104">
        <f t="shared" si="708"/>
        <v>0</v>
      </c>
      <c r="G2498" s="326">
        <v>0</v>
      </c>
      <c r="H2498" s="104">
        <f t="shared" si="696"/>
        <v>0</v>
      </c>
      <c r="I2498" s="326">
        <v>0</v>
      </c>
      <c r="J2498" s="104">
        <f t="shared" si="697"/>
        <v>0</v>
      </c>
      <c r="K2498" s="326">
        <v>0</v>
      </c>
      <c r="L2498" s="104">
        <f t="shared" si="698"/>
        <v>0</v>
      </c>
      <c r="M2498" s="326">
        <v>0</v>
      </c>
      <c r="N2498" s="104">
        <f t="shared" si="699"/>
        <v>0</v>
      </c>
      <c r="O2498" s="326">
        <v>0</v>
      </c>
      <c r="P2498" s="104">
        <f t="shared" si="700"/>
        <v>0</v>
      </c>
      <c r="Q2498" s="326">
        <v>0</v>
      </c>
      <c r="R2498" s="104">
        <f t="shared" si="701"/>
        <v>0</v>
      </c>
      <c r="S2498" s="326">
        <v>0</v>
      </c>
      <c r="T2498" s="104">
        <f t="shared" si="702"/>
        <v>0</v>
      </c>
      <c r="U2498" s="326">
        <v>0</v>
      </c>
      <c r="V2498" s="104">
        <f t="shared" si="703"/>
        <v>0</v>
      </c>
      <c r="W2498" s="326">
        <v>0</v>
      </c>
      <c r="X2498" s="104">
        <f t="shared" si="704"/>
        <v>0</v>
      </c>
      <c r="Y2498" s="326">
        <v>0</v>
      </c>
      <c r="Z2498" s="104">
        <f t="shared" si="705"/>
        <v>0</v>
      </c>
      <c r="AA2498" s="326">
        <v>0</v>
      </c>
      <c r="AB2498" s="104">
        <f t="shared" si="706"/>
        <v>0</v>
      </c>
      <c r="AC2498" s="103">
        <f t="shared" si="709"/>
        <v>0</v>
      </c>
      <c r="AD2498" s="104">
        <f t="shared" si="710"/>
        <v>0</v>
      </c>
    </row>
    <row r="2499" spans="1:30" x14ac:dyDescent="0.2">
      <c r="A2499" s="283">
        <v>41213</v>
      </c>
      <c r="B2499" s="325" t="s">
        <v>145</v>
      </c>
      <c r="C2499" s="326">
        <v>0</v>
      </c>
      <c r="D2499" s="104">
        <f t="shared" si="707"/>
        <v>0</v>
      </c>
      <c r="E2499" s="326">
        <v>0</v>
      </c>
      <c r="F2499" s="104">
        <f t="shared" si="708"/>
        <v>0</v>
      </c>
      <c r="G2499" s="326">
        <v>0</v>
      </c>
      <c r="H2499" s="104">
        <f t="shared" si="696"/>
        <v>0</v>
      </c>
      <c r="I2499" s="326">
        <v>0</v>
      </c>
      <c r="J2499" s="104">
        <f t="shared" si="697"/>
        <v>0</v>
      </c>
      <c r="K2499" s="326">
        <v>0</v>
      </c>
      <c r="L2499" s="104">
        <f t="shared" si="698"/>
        <v>0</v>
      </c>
      <c r="M2499" s="326">
        <v>0</v>
      </c>
      <c r="N2499" s="104">
        <f t="shared" si="699"/>
        <v>0</v>
      </c>
      <c r="O2499" s="326">
        <v>0</v>
      </c>
      <c r="P2499" s="104">
        <f t="shared" si="700"/>
        <v>0</v>
      </c>
      <c r="Q2499" s="326">
        <v>0</v>
      </c>
      <c r="R2499" s="104">
        <f t="shared" si="701"/>
        <v>0</v>
      </c>
      <c r="S2499" s="326">
        <v>0</v>
      </c>
      <c r="T2499" s="104">
        <f t="shared" si="702"/>
        <v>0</v>
      </c>
      <c r="U2499" s="326">
        <v>0</v>
      </c>
      <c r="V2499" s="104">
        <f t="shared" si="703"/>
        <v>0</v>
      </c>
      <c r="W2499" s="326">
        <v>0</v>
      </c>
      <c r="X2499" s="104">
        <f t="shared" si="704"/>
        <v>0</v>
      </c>
      <c r="Y2499" s="326">
        <v>0</v>
      </c>
      <c r="Z2499" s="104">
        <f t="shared" si="705"/>
        <v>0</v>
      </c>
      <c r="AA2499" s="326">
        <v>0</v>
      </c>
      <c r="AB2499" s="104">
        <f t="shared" si="706"/>
        <v>0</v>
      </c>
      <c r="AC2499" s="103">
        <f t="shared" si="709"/>
        <v>0</v>
      </c>
      <c r="AD2499" s="104">
        <f t="shared" si="710"/>
        <v>0</v>
      </c>
    </row>
    <row r="2500" spans="1:30" x14ac:dyDescent="0.2">
      <c r="A2500" s="283">
        <v>41214</v>
      </c>
      <c r="B2500" s="325" t="s">
        <v>146</v>
      </c>
      <c r="C2500" s="326">
        <v>0</v>
      </c>
      <c r="D2500" s="104">
        <f t="shared" si="707"/>
        <v>0</v>
      </c>
      <c r="E2500" s="326">
        <v>0</v>
      </c>
      <c r="F2500" s="104">
        <f t="shared" si="708"/>
        <v>0</v>
      </c>
      <c r="G2500" s="326">
        <v>0</v>
      </c>
      <c r="H2500" s="104">
        <f t="shared" si="696"/>
        <v>0</v>
      </c>
      <c r="I2500" s="326">
        <v>0</v>
      </c>
      <c r="J2500" s="104">
        <f t="shared" si="697"/>
        <v>0</v>
      </c>
      <c r="K2500" s="326">
        <v>0</v>
      </c>
      <c r="L2500" s="104">
        <f t="shared" si="698"/>
        <v>0</v>
      </c>
      <c r="M2500" s="326">
        <v>0</v>
      </c>
      <c r="N2500" s="104">
        <f t="shared" si="699"/>
        <v>0</v>
      </c>
      <c r="O2500" s="326">
        <v>0</v>
      </c>
      <c r="P2500" s="104">
        <f t="shared" si="700"/>
        <v>0</v>
      </c>
      <c r="Q2500" s="326">
        <v>0</v>
      </c>
      <c r="R2500" s="104">
        <f t="shared" si="701"/>
        <v>0</v>
      </c>
      <c r="S2500" s="326">
        <v>0</v>
      </c>
      <c r="T2500" s="104">
        <f t="shared" si="702"/>
        <v>0</v>
      </c>
      <c r="U2500" s="326">
        <v>0</v>
      </c>
      <c r="V2500" s="104">
        <f t="shared" si="703"/>
        <v>0</v>
      </c>
      <c r="W2500" s="326">
        <v>0</v>
      </c>
      <c r="X2500" s="104">
        <f t="shared" si="704"/>
        <v>0</v>
      </c>
      <c r="Y2500" s="326">
        <v>0</v>
      </c>
      <c r="Z2500" s="104">
        <f t="shared" si="705"/>
        <v>0</v>
      </c>
      <c r="AA2500" s="326">
        <v>0</v>
      </c>
      <c r="AB2500" s="104">
        <f t="shared" si="706"/>
        <v>0</v>
      </c>
      <c r="AC2500" s="103">
        <f t="shared" si="709"/>
        <v>0</v>
      </c>
      <c r="AD2500" s="104">
        <f t="shared" si="710"/>
        <v>0</v>
      </c>
    </row>
    <row r="2501" spans="1:30" x14ac:dyDescent="0.2">
      <c r="A2501" s="283">
        <v>41215</v>
      </c>
      <c r="B2501" s="325" t="s">
        <v>147</v>
      </c>
      <c r="C2501" s="326">
        <v>0</v>
      </c>
      <c r="D2501" s="104">
        <f t="shared" si="707"/>
        <v>0</v>
      </c>
      <c r="E2501" s="326">
        <v>0</v>
      </c>
      <c r="F2501" s="104">
        <f t="shared" si="708"/>
        <v>0</v>
      </c>
      <c r="G2501" s="326">
        <v>0</v>
      </c>
      <c r="H2501" s="104">
        <f t="shared" si="696"/>
        <v>0</v>
      </c>
      <c r="I2501" s="326">
        <v>0</v>
      </c>
      <c r="J2501" s="104">
        <f t="shared" si="697"/>
        <v>0</v>
      </c>
      <c r="K2501" s="326">
        <v>0</v>
      </c>
      <c r="L2501" s="104">
        <f t="shared" si="698"/>
        <v>0</v>
      </c>
      <c r="M2501" s="326">
        <v>0</v>
      </c>
      <c r="N2501" s="104">
        <f t="shared" si="699"/>
        <v>0</v>
      </c>
      <c r="O2501" s="326">
        <v>0</v>
      </c>
      <c r="P2501" s="104">
        <f t="shared" si="700"/>
        <v>0</v>
      </c>
      <c r="Q2501" s="326">
        <v>0</v>
      </c>
      <c r="R2501" s="104">
        <f t="shared" si="701"/>
        <v>0</v>
      </c>
      <c r="S2501" s="326">
        <v>0</v>
      </c>
      <c r="T2501" s="104">
        <f t="shared" si="702"/>
        <v>0</v>
      </c>
      <c r="U2501" s="326">
        <v>0</v>
      </c>
      <c r="V2501" s="104">
        <f t="shared" si="703"/>
        <v>0</v>
      </c>
      <c r="W2501" s="326">
        <v>0</v>
      </c>
      <c r="X2501" s="104">
        <f t="shared" si="704"/>
        <v>0</v>
      </c>
      <c r="Y2501" s="326">
        <v>0</v>
      </c>
      <c r="Z2501" s="104">
        <f t="shared" si="705"/>
        <v>0</v>
      </c>
      <c r="AA2501" s="326">
        <v>0</v>
      </c>
      <c r="AB2501" s="104">
        <f t="shared" si="706"/>
        <v>0</v>
      </c>
      <c r="AC2501" s="103">
        <f t="shared" si="709"/>
        <v>0</v>
      </c>
      <c r="AD2501" s="104">
        <f t="shared" si="710"/>
        <v>0</v>
      </c>
    </row>
    <row r="2502" spans="1:30" x14ac:dyDescent="0.2">
      <c r="A2502" s="283">
        <v>41216</v>
      </c>
      <c r="B2502" s="325" t="s">
        <v>148</v>
      </c>
      <c r="C2502" s="326">
        <v>0</v>
      </c>
      <c r="D2502" s="104">
        <f t="shared" si="707"/>
        <v>0</v>
      </c>
      <c r="E2502" s="326">
        <v>0</v>
      </c>
      <c r="F2502" s="104">
        <f t="shared" si="708"/>
        <v>0</v>
      </c>
      <c r="G2502" s="326">
        <v>0</v>
      </c>
      <c r="H2502" s="104">
        <f t="shared" ref="H2502:H2565" si="711">G2502*1000000/325851</f>
        <v>0</v>
      </c>
      <c r="I2502" s="326">
        <v>0</v>
      </c>
      <c r="J2502" s="104">
        <f t="shared" ref="J2502:J2559" si="712">I2502*1000000/325851</f>
        <v>0</v>
      </c>
      <c r="K2502" s="326">
        <v>0</v>
      </c>
      <c r="L2502" s="104">
        <f t="shared" ref="L2502:L2565" si="713">K2502*1000000/325851</f>
        <v>0</v>
      </c>
      <c r="M2502" s="326">
        <v>0</v>
      </c>
      <c r="N2502" s="104">
        <f t="shared" ref="N2502:N2565" si="714">M2502*1000000/325851</f>
        <v>0</v>
      </c>
      <c r="O2502" s="326">
        <v>0</v>
      </c>
      <c r="P2502" s="104">
        <f t="shared" ref="P2502:P2565" si="715">O2502*1000000/325851</f>
        <v>0</v>
      </c>
      <c r="Q2502" s="326">
        <v>0</v>
      </c>
      <c r="R2502" s="104">
        <f t="shared" ref="R2502:R2565" si="716">Q2502*1000000/325851</f>
        <v>0</v>
      </c>
      <c r="S2502" s="326">
        <v>0</v>
      </c>
      <c r="T2502" s="104">
        <f t="shared" ref="T2502:T2565" si="717">S2502*1000000/325851</f>
        <v>0</v>
      </c>
      <c r="U2502" s="326">
        <v>0</v>
      </c>
      <c r="V2502" s="104">
        <f t="shared" ref="V2502:V2565" si="718">U2502*1000000/325851</f>
        <v>0</v>
      </c>
      <c r="W2502" s="326">
        <v>0</v>
      </c>
      <c r="X2502" s="104">
        <f t="shared" ref="X2502:X2565" si="719">W2502*1000000/325851</f>
        <v>0</v>
      </c>
      <c r="Y2502" s="326">
        <v>0</v>
      </c>
      <c r="Z2502" s="104">
        <f t="shared" ref="Z2502:Z2565" si="720">Y2502*1000000/325851</f>
        <v>0</v>
      </c>
      <c r="AA2502" s="326">
        <v>0</v>
      </c>
      <c r="AB2502" s="104">
        <f t="shared" ref="AB2502:AB2565" si="721">AA2502*1000000/325851</f>
        <v>0</v>
      </c>
      <c r="AC2502" s="103">
        <f t="shared" si="709"/>
        <v>0</v>
      </c>
      <c r="AD2502" s="104">
        <f t="shared" si="710"/>
        <v>0</v>
      </c>
    </row>
    <row r="2503" spans="1:30" x14ac:dyDescent="0.2">
      <c r="A2503" s="283">
        <v>41217</v>
      </c>
      <c r="B2503" s="325" t="s">
        <v>149</v>
      </c>
      <c r="C2503" s="326">
        <v>0</v>
      </c>
      <c r="D2503" s="104">
        <f t="shared" si="707"/>
        <v>0</v>
      </c>
      <c r="E2503" s="326">
        <v>0</v>
      </c>
      <c r="F2503" s="104">
        <f t="shared" si="708"/>
        <v>0</v>
      </c>
      <c r="G2503" s="326">
        <v>0</v>
      </c>
      <c r="H2503" s="104">
        <f t="shared" si="711"/>
        <v>0</v>
      </c>
      <c r="I2503" s="326">
        <v>0</v>
      </c>
      <c r="J2503" s="104">
        <f t="shared" si="712"/>
        <v>0</v>
      </c>
      <c r="K2503" s="326">
        <v>0</v>
      </c>
      <c r="L2503" s="104">
        <f t="shared" si="713"/>
        <v>0</v>
      </c>
      <c r="M2503" s="326">
        <v>0</v>
      </c>
      <c r="N2503" s="104">
        <f t="shared" si="714"/>
        <v>0</v>
      </c>
      <c r="O2503" s="326">
        <v>0</v>
      </c>
      <c r="P2503" s="104">
        <f t="shared" si="715"/>
        <v>0</v>
      </c>
      <c r="Q2503" s="326">
        <v>0</v>
      </c>
      <c r="R2503" s="104">
        <f t="shared" si="716"/>
        <v>0</v>
      </c>
      <c r="S2503" s="326">
        <v>0</v>
      </c>
      <c r="T2503" s="104">
        <f t="shared" si="717"/>
        <v>0</v>
      </c>
      <c r="U2503" s="326">
        <v>0</v>
      </c>
      <c r="V2503" s="104">
        <f t="shared" si="718"/>
        <v>0</v>
      </c>
      <c r="W2503" s="326">
        <v>0</v>
      </c>
      <c r="X2503" s="104">
        <f t="shared" si="719"/>
        <v>0</v>
      </c>
      <c r="Y2503" s="326">
        <v>0</v>
      </c>
      <c r="Z2503" s="104">
        <f t="shared" si="720"/>
        <v>0</v>
      </c>
      <c r="AA2503" s="326">
        <v>0</v>
      </c>
      <c r="AB2503" s="104">
        <f t="shared" si="721"/>
        <v>0</v>
      </c>
      <c r="AC2503" s="103">
        <f t="shared" si="709"/>
        <v>0</v>
      </c>
      <c r="AD2503" s="104">
        <f t="shared" si="710"/>
        <v>0</v>
      </c>
    </row>
    <row r="2504" spans="1:30" x14ac:dyDescent="0.2">
      <c r="A2504" s="283">
        <v>41218</v>
      </c>
      <c r="B2504" s="325" t="s">
        <v>150</v>
      </c>
      <c r="C2504" s="326">
        <v>0</v>
      </c>
      <c r="D2504" s="104">
        <f t="shared" ref="D2504:D2559" si="722">C2504*1000000/325851</f>
        <v>0</v>
      </c>
      <c r="E2504" s="326">
        <v>0</v>
      </c>
      <c r="F2504" s="104">
        <f t="shared" si="708"/>
        <v>0</v>
      </c>
      <c r="G2504" s="326">
        <v>0</v>
      </c>
      <c r="H2504" s="104">
        <f t="shared" si="711"/>
        <v>0</v>
      </c>
      <c r="I2504" s="326">
        <v>0</v>
      </c>
      <c r="J2504" s="104">
        <f t="shared" si="712"/>
        <v>0</v>
      </c>
      <c r="K2504" s="326">
        <v>0</v>
      </c>
      <c r="L2504" s="104">
        <f t="shared" si="713"/>
        <v>0</v>
      </c>
      <c r="M2504" s="326">
        <v>0</v>
      </c>
      <c r="N2504" s="104">
        <f t="shared" si="714"/>
        <v>0</v>
      </c>
      <c r="O2504" s="326">
        <v>0</v>
      </c>
      <c r="P2504" s="104">
        <f t="shared" si="715"/>
        <v>0</v>
      </c>
      <c r="Q2504" s="326">
        <v>0</v>
      </c>
      <c r="R2504" s="104">
        <f t="shared" si="716"/>
        <v>0</v>
      </c>
      <c r="S2504" s="326">
        <v>0</v>
      </c>
      <c r="T2504" s="104">
        <f t="shared" si="717"/>
        <v>0</v>
      </c>
      <c r="U2504" s="326">
        <v>0</v>
      </c>
      <c r="V2504" s="104">
        <f t="shared" si="718"/>
        <v>0</v>
      </c>
      <c r="W2504" s="326">
        <v>0</v>
      </c>
      <c r="X2504" s="104">
        <f t="shared" si="719"/>
        <v>0</v>
      </c>
      <c r="Y2504" s="326">
        <v>0</v>
      </c>
      <c r="Z2504" s="104">
        <f t="shared" si="720"/>
        <v>0</v>
      </c>
      <c r="AA2504" s="326">
        <v>0</v>
      </c>
      <c r="AB2504" s="104">
        <f t="shared" si="721"/>
        <v>0</v>
      </c>
      <c r="AC2504" s="103">
        <f t="shared" si="709"/>
        <v>0</v>
      </c>
      <c r="AD2504" s="104">
        <f t="shared" si="710"/>
        <v>0</v>
      </c>
    </row>
    <row r="2505" spans="1:30" x14ac:dyDescent="0.2">
      <c r="A2505" s="283">
        <v>41219</v>
      </c>
      <c r="B2505" s="325" t="s">
        <v>151</v>
      </c>
      <c r="C2505" s="326">
        <v>0</v>
      </c>
      <c r="D2505" s="104">
        <f t="shared" si="722"/>
        <v>0</v>
      </c>
      <c r="E2505" s="326">
        <v>0</v>
      </c>
      <c r="F2505" s="104">
        <f t="shared" ref="F2505:F2568" si="723">E2505*1000000/325851</f>
        <v>0</v>
      </c>
      <c r="G2505" s="326">
        <v>0</v>
      </c>
      <c r="H2505" s="104">
        <f t="shared" si="711"/>
        <v>0</v>
      </c>
      <c r="I2505" s="326">
        <v>0</v>
      </c>
      <c r="J2505" s="104">
        <f t="shared" si="712"/>
        <v>0</v>
      </c>
      <c r="K2505" s="326">
        <v>0</v>
      </c>
      <c r="L2505" s="104">
        <f t="shared" si="713"/>
        <v>0</v>
      </c>
      <c r="M2505" s="326">
        <v>0</v>
      </c>
      <c r="N2505" s="104">
        <f t="shared" si="714"/>
        <v>0</v>
      </c>
      <c r="O2505" s="326">
        <v>0</v>
      </c>
      <c r="P2505" s="104">
        <f t="shared" si="715"/>
        <v>0</v>
      </c>
      <c r="Q2505" s="326">
        <v>0</v>
      </c>
      <c r="R2505" s="104">
        <f t="shared" si="716"/>
        <v>0</v>
      </c>
      <c r="S2505" s="326">
        <v>0</v>
      </c>
      <c r="T2505" s="104">
        <f t="shared" si="717"/>
        <v>0</v>
      </c>
      <c r="U2505" s="326">
        <v>0</v>
      </c>
      <c r="V2505" s="104">
        <f t="shared" si="718"/>
        <v>0</v>
      </c>
      <c r="W2505" s="326">
        <v>0</v>
      </c>
      <c r="X2505" s="104">
        <f t="shared" si="719"/>
        <v>0</v>
      </c>
      <c r="Y2505" s="326">
        <v>0</v>
      </c>
      <c r="Z2505" s="104">
        <f t="shared" si="720"/>
        <v>0</v>
      </c>
      <c r="AA2505" s="326">
        <v>0</v>
      </c>
      <c r="AB2505" s="104">
        <f t="shared" si="721"/>
        <v>0</v>
      </c>
      <c r="AC2505" s="103">
        <f t="shared" si="709"/>
        <v>0</v>
      </c>
      <c r="AD2505" s="104">
        <f t="shared" si="710"/>
        <v>0</v>
      </c>
    </row>
    <row r="2506" spans="1:30" x14ac:dyDescent="0.2">
      <c r="A2506" s="283">
        <v>41220</v>
      </c>
      <c r="B2506" s="325" t="s">
        <v>152</v>
      </c>
      <c r="C2506" s="326">
        <v>0</v>
      </c>
      <c r="D2506" s="104">
        <f t="shared" si="722"/>
        <v>0</v>
      </c>
      <c r="E2506" s="326">
        <v>0</v>
      </c>
      <c r="F2506" s="104">
        <f t="shared" si="723"/>
        <v>0</v>
      </c>
      <c r="G2506" s="326">
        <v>0</v>
      </c>
      <c r="H2506" s="104">
        <f t="shared" si="711"/>
        <v>0</v>
      </c>
      <c r="I2506" s="326">
        <v>0</v>
      </c>
      <c r="J2506" s="104">
        <f t="shared" si="712"/>
        <v>0</v>
      </c>
      <c r="K2506" s="326">
        <v>0</v>
      </c>
      <c r="L2506" s="104">
        <f t="shared" si="713"/>
        <v>0</v>
      </c>
      <c r="M2506" s="326">
        <v>0</v>
      </c>
      <c r="N2506" s="104">
        <f t="shared" si="714"/>
        <v>0</v>
      </c>
      <c r="O2506" s="326">
        <v>0</v>
      </c>
      <c r="P2506" s="104">
        <f t="shared" si="715"/>
        <v>0</v>
      </c>
      <c r="Q2506" s="326">
        <v>0</v>
      </c>
      <c r="R2506" s="104">
        <f t="shared" si="716"/>
        <v>0</v>
      </c>
      <c r="S2506" s="326">
        <v>0</v>
      </c>
      <c r="T2506" s="104">
        <f t="shared" si="717"/>
        <v>0</v>
      </c>
      <c r="U2506" s="326">
        <v>0</v>
      </c>
      <c r="V2506" s="104">
        <f t="shared" si="718"/>
        <v>0</v>
      </c>
      <c r="W2506" s="326">
        <v>0</v>
      </c>
      <c r="X2506" s="104">
        <f t="shared" si="719"/>
        <v>0</v>
      </c>
      <c r="Y2506" s="326">
        <v>0</v>
      </c>
      <c r="Z2506" s="104">
        <f t="shared" si="720"/>
        <v>0</v>
      </c>
      <c r="AA2506" s="326">
        <v>0</v>
      </c>
      <c r="AB2506" s="104">
        <f t="shared" si="721"/>
        <v>0</v>
      </c>
      <c r="AC2506" s="103">
        <f t="shared" si="709"/>
        <v>0</v>
      </c>
      <c r="AD2506" s="104">
        <f t="shared" si="710"/>
        <v>0</v>
      </c>
    </row>
    <row r="2507" spans="1:30" x14ac:dyDescent="0.2">
      <c r="A2507" s="283">
        <v>41221</v>
      </c>
      <c r="B2507" s="325" t="s">
        <v>153</v>
      </c>
      <c r="C2507" s="326">
        <v>0</v>
      </c>
      <c r="D2507" s="104">
        <f t="shared" si="722"/>
        <v>0</v>
      </c>
      <c r="E2507" s="326">
        <v>0</v>
      </c>
      <c r="F2507" s="104">
        <f t="shared" si="723"/>
        <v>0</v>
      </c>
      <c r="G2507" s="326">
        <v>0</v>
      </c>
      <c r="H2507" s="104">
        <f t="shared" si="711"/>
        <v>0</v>
      </c>
      <c r="I2507" s="326">
        <v>0</v>
      </c>
      <c r="J2507" s="104">
        <f t="shared" si="712"/>
        <v>0</v>
      </c>
      <c r="K2507" s="326">
        <v>0</v>
      </c>
      <c r="L2507" s="104">
        <f t="shared" si="713"/>
        <v>0</v>
      </c>
      <c r="M2507" s="326">
        <v>0</v>
      </c>
      <c r="N2507" s="104">
        <f t="shared" si="714"/>
        <v>0</v>
      </c>
      <c r="O2507" s="326">
        <v>0</v>
      </c>
      <c r="P2507" s="104">
        <f t="shared" si="715"/>
        <v>0</v>
      </c>
      <c r="Q2507" s="326">
        <v>0</v>
      </c>
      <c r="R2507" s="104">
        <f t="shared" si="716"/>
        <v>0</v>
      </c>
      <c r="S2507" s="326">
        <v>0</v>
      </c>
      <c r="T2507" s="104">
        <f t="shared" si="717"/>
        <v>0</v>
      </c>
      <c r="U2507" s="326">
        <v>0</v>
      </c>
      <c r="V2507" s="104">
        <f t="shared" si="718"/>
        <v>0</v>
      </c>
      <c r="W2507" s="326">
        <v>0</v>
      </c>
      <c r="X2507" s="104">
        <f t="shared" si="719"/>
        <v>0</v>
      </c>
      <c r="Y2507" s="326">
        <v>0</v>
      </c>
      <c r="Z2507" s="104">
        <f t="shared" si="720"/>
        <v>0</v>
      </c>
      <c r="AA2507" s="326">
        <v>0</v>
      </c>
      <c r="AB2507" s="104">
        <f t="shared" si="721"/>
        <v>0</v>
      </c>
      <c r="AC2507" s="103">
        <f t="shared" si="709"/>
        <v>0</v>
      </c>
      <c r="AD2507" s="104">
        <f t="shared" si="710"/>
        <v>0</v>
      </c>
    </row>
    <row r="2508" spans="1:30" x14ac:dyDescent="0.2">
      <c r="A2508" s="283">
        <v>41222</v>
      </c>
      <c r="B2508" s="325" t="s">
        <v>154</v>
      </c>
      <c r="C2508" s="326">
        <v>0</v>
      </c>
      <c r="D2508" s="104">
        <f t="shared" si="722"/>
        <v>0</v>
      </c>
      <c r="E2508" s="326">
        <v>0</v>
      </c>
      <c r="F2508" s="104">
        <f t="shared" si="723"/>
        <v>0</v>
      </c>
      <c r="G2508" s="326">
        <v>0</v>
      </c>
      <c r="H2508" s="104">
        <f t="shared" si="711"/>
        <v>0</v>
      </c>
      <c r="I2508" s="326">
        <v>0</v>
      </c>
      <c r="J2508" s="104">
        <f t="shared" si="712"/>
        <v>0</v>
      </c>
      <c r="K2508" s="326">
        <v>0</v>
      </c>
      <c r="L2508" s="104">
        <f t="shared" si="713"/>
        <v>0</v>
      </c>
      <c r="M2508" s="326">
        <v>0</v>
      </c>
      <c r="N2508" s="104">
        <f t="shared" si="714"/>
        <v>0</v>
      </c>
      <c r="O2508" s="326">
        <v>0</v>
      </c>
      <c r="P2508" s="104">
        <f t="shared" si="715"/>
        <v>0</v>
      </c>
      <c r="Q2508" s="326">
        <v>0</v>
      </c>
      <c r="R2508" s="104">
        <f t="shared" si="716"/>
        <v>0</v>
      </c>
      <c r="S2508" s="326">
        <v>0</v>
      </c>
      <c r="T2508" s="104">
        <f t="shared" si="717"/>
        <v>0</v>
      </c>
      <c r="U2508" s="326">
        <v>0</v>
      </c>
      <c r="V2508" s="104">
        <f t="shared" si="718"/>
        <v>0</v>
      </c>
      <c r="W2508" s="326">
        <v>0</v>
      </c>
      <c r="X2508" s="104">
        <f t="shared" si="719"/>
        <v>0</v>
      </c>
      <c r="Y2508" s="326">
        <v>0</v>
      </c>
      <c r="Z2508" s="104">
        <f t="shared" si="720"/>
        <v>0</v>
      </c>
      <c r="AA2508" s="326">
        <v>0</v>
      </c>
      <c r="AB2508" s="104">
        <f t="shared" si="721"/>
        <v>0</v>
      </c>
      <c r="AC2508" s="103">
        <f t="shared" si="709"/>
        <v>0</v>
      </c>
      <c r="AD2508" s="104">
        <f t="shared" si="710"/>
        <v>0</v>
      </c>
    </row>
    <row r="2509" spans="1:30" x14ac:dyDescent="0.2">
      <c r="A2509" s="283">
        <v>41223</v>
      </c>
      <c r="B2509" s="325" t="s">
        <v>155</v>
      </c>
      <c r="C2509" s="326">
        <v>0</v>
      </c>
      <c r="D2509" s="104">
        <f t="shared" si="722"/>
        <v>0</v>
      </c>
      <c r="E2509" s="326">
        <v>0</v>
      </c>
      <c r="F2509" s="104">
        <f t="shared" si="723"/>
        <v>0</v>
      </c>
      <c r="G2509" s="326">
        <v>0</v>
      </c>
      <c r="H2509" s="104">
        <f t="shared" si="711"/>
        <v>0</v>
      </c>
      <c r="I2509" s="326">
        <v>0</v>
      </c>
      <c r="J2509" s="104">
        <f t="shared" si="712"/>
        <v>0</v>
      </c>
      <c r="K2509" s="326">
        <v>0</v>
      </c>
      <c r="L2509" s="104">
        <f t="shared" si="713"/>
        <v>0</v>
      </c>
      <c r="M2509" s="326">
        <v>0</v>
      </c>
      <c r="N2509" s="104">
        <f t="shared" si="714"/>
        <v>0</v>
      </c>
      <c r="O2509" s="326">
        <v>0</v>
      </c>
      <c r="P2509" s="104">
        <f t="shared" si="715"/>
        <v>0</v>
      </c>
      <c r="Q2509" s="326">
        <v>0</v>
      </c>
      <c r="R2509" s="104">
        <f t="shared" si="716"/>
        <v>0</v>
      </c>
      <c r="S2509" s="326">
        <v>0</v>
      </c>
      <c r="T2509" s="104">
        <f t="shared" si="717"/>
        <v>0</v>
      </c>
      <c r="U2509" s="326">
        <v>0</v>
      </c>
      <c r="V2509" s="104">
        <f t="shared" si="718"/>
        <v>0</v>
      </c>
      <c r="W2509" s="326">
        <v>0</v>
      </c>
      <c r="X2509" s="104">
        <f t="shared" si="719"/>
        <v>0</v>
      </c>
      <c r="Y2509" s="326">
        <v>0</v>
      </c>
      <c r="Z2509" s="104">
        <f t="shared" si="720"/>
        <v>0</v>
      </c>
      <c r="AA2509" s="326">
        <v>0</v>
      </c>
      <c r="AB2509" s="104">
        <f t="shared" si="721"/>
        <v>0</v>
      </c>
      <c r="AC2509" s="103">
        <f t="shared" si="709"/>
        <v>0</v>
      </c>
      <c r="AD2509" s="104">
        <f t="shared" si="710"/>
        <v>0</v>
      </c>
    </row>
    <row r="2510" spans="1:30" x14ac:dyDescent="0.2">
      <c r="A2510" s="283">
        <v>41224</v>
      </c>
      <c r="B2510" s="325" t="s">
        <v>156</v>
      </c>
      <c r="C2510" s="326">
        <v>0</v>
      </c>
      <c r="D2510" s="104">
        <f t="shared" si="722"/>
        <v>0</v>
      </c>
      <c r="E2510" s="326">
        <v>0</v>
      </c>
      <c r="F2510" s="104">
        <f t="shared" si="723"/>
        <v>0</v>
      </c>
      <c r="G2510" s="326">
        <v>0</v>
      </c>
      <c r="H2510" s="104">
        <f t="shared" si="711"/>
        <v>0</v>
      </c>
      <c r="I2510" s="326">
        <v>0</v>
      </c>
      <c r="J2510" s="104">
        <f t="shared" si="712"/>
        <v>0</v>
      </c>
      <c r="K2510" s="326">
        <v>0</v>
      </c>
      <c r="L2510" s="104">
        <f t="shared" si="713"/>
        <v>0</v>
      </c>
      <c r="M2510" s="326">
        <v>0</v>
      </c>
      <c r="N2510" s="104">
        <f t="shared" si="714"/>
        <v>0</v>
      </c>
      <c r="O2510" s="326">
        <v>0</v>
      </c>
      <c r="P2510" s="104">
        <f t="shared" si="715"/>
        <v>0</v>
      </c>
      <c r="Q2510" s="326">
        <v>0</v>
      </c>
      <c r="R2510" s="104">
        <f t="shared" si="716"/>
        <v>0</v>
      </c>
      <c r="S2510" s="326">
        <v>0</v>
      </c>
      <c r="T2510" s="104">
        <f t="shared" si="717"/>
        <v>0</v>
      </c>
      <c r="U2510" s="326">
        <v>0</v>
      </c>
      <c r="V2510" s="104">
        <f t="shared" si="718"/>
        <v>0</v>
      </c>
      <c r="W2510" s="326">
        <v>0</v>
      </c>
      <c r="X2510" s="104">
        <f t="shared" si="719"/>
        <v>0</v>
      </c>
      <c r="Y2510" s="326">
        <v>0</v>
      </c>
      <c r="Z2510" s="104">
        <f t="shared" si="720"/>
        <v>0</v>
      </c>
      <c r="AA2510" s="326">
        <v>0</v>
      </c>
      <c r="AB2510" s="104">
        <f t="shared" si="721"/>
        <v>0</v>
      </c>
      <c r="AC2510" s="103">
        <f t="shared" si="709"/>
        <v>0</v>
      </c>
      <c r="AD2510" s="104">
        <f t="shared" si="710"/>
        <v>0</v>
      </c>
    </row>
    <row r="2511" spans="1:30" x14ac:dyDescent="0.2">
      <c r="A2511" s="283">
        <v>41225</v>
      </c>
      <c r="B2511" s="325" t="s">
        <v>157</v>
      </c>
      <c r="C2511" s="326">
        <v>0</v>
      </c>
      <c r="D2511" s="104">
        <f t="shared" si="722"/>
        <v>0</v>
      </c>
      <c r="E2511" s="326">
        <v>0</v>
      </c>
      <c r="F2511" s="104">
        <f t="shared" si="723"/>
        <v>0</v>
      </c>
      <c r="G2511" s="326">
        <v>0</v>
      </c>
      <c r="H2511" s="104">
        <f t="shared" si="711"/>
        <v>0</v>
      </c>
      <c r="I2511" s="326">
        <v>0</v>
      </c>
      <c r="J2511" s="104">
        <f t="shared" si="712"/>
        <v>0</v>
      </c>
      <c r="K2511" s="326">
        <v>0</v>
      </c>
      <c r="L2511" s="104">
        <f t="shared" si="713"/>
        <v>0</v>
      </c>
      <c r="M2511" s="326">
        <v>0</v>
      </c>
      <c r="N2511" s="104">
        <f t="shared" si="714"/>
        <v>0</v>
      </c>
      <c r="O2511" s="326">
        <v>0</v>
      </c>
      <c r="P2511" s="104">
        <f t="shared" si="715"/>
        <v>0</v>
      </c>
      <c r="Q2511" s="326">
        <v>0</v>
      </c>
      <c r="R2511" s="104">
        <f t="shared" si="716"/>
        <v>0</v>
      </c>
      <c r="S2511" s="326">
        <v>0</v>
      </c>
      <c r="T2511" s="104">
        <f t="shared" si="717"/>
        <v>0</v>
      </c>
      <c r="U2511" s="326">
        <v>0</v>
      </c>
      <c r="V2511" s="104">
        <f t="shared" si="718"/>
        <v>0</v>
      </c>
      <c r="W2511" s="326">
        <v>0</v>
      </c>
      <c r="X2511" s="104">
        <f t="shared" si="719"/>
        <v>0</v>
      </c>
      <c r="Y2511" s="326">
        <v>0</v>
      </c>
      <c r="Z2511" s="104">
        <f t="shared" si="720"/>
        <v>0</v>
      </c>
      <c r="AA2511" s="326">
        <v>0</v>
      </c>
      <c r="AB2511" s="104">
        <f t="shared" si="721"/>
        <v>0</v>
      </c>
      <c r="AC2511" s="103">
        <f t="shared" si="709"/>
        <v>0</v>
      </c>
      <c r="AD2511" s="104">
        <f t="shared" si="710"/>
        <v>0</v>
      </c>
    </row>
    <row r="2512" spans="1:30" x14ac:dyDescent="0.2">
      <c r="A2512" s="283">
        <v>41226</v>
      </c>
      <c r="B2512" s="325" t="s">
        <v>158</v>
      </c>
      <c r="C2512" s="326">
        <v>0</v>
      </c>
      <c r="D2512" s="104">
        <f t="shared" si="722"/>
        <v>0</v>
      </c>
      <c r="E2512" s="326">
        <v>0</v>
      </c>
      <c r="F2512" s="104">
        <f t="shared" si="723"/>
        <v>0</v>
      </c>
      <c r="G2512" s="326">
        <v>0</v>
      </c>
      <c r="H2512" s="104">
        <f t="shared" si="711"/>
        <v>0</v>
      </c>
      <c r="I2512" s="326">
        <v>0</v>
      </c>
      <c r="J2512" s="104">
        <f t="shared" si="712"/>
        <v>0</v>
      </c>
      <c r="K2512" s="326">
        <v>0</v>
      </c>
      <c r="L2512" s="104">
        <f t="shared" si="713"/>
        <v>0</v>
      </c>
      <c r="M2512" s="326">
        <v>0</v>
      </c>
      <c r="N2512" s="104">
        <f t="shared" si="714"/>
        <v>0</v>
      </c>
      <c r="O2512" s="326">
        <v>0</v>
      </c>
      <c r="P2512" s="104">
        <f t="shared" si="715"/>
        <v>0</v>
      </c>
      <c r="Q2512" s="326">
        <v>0</v>
      </c>
      <c r="R2512" s="104">
        <f t="shared" si="716"/>
        <v>0</v>
      </c>
      <c r="S2512" s="326">
        <v>0</v>
      </c>
      <c r="T2512" s="104">
        <f t="shared" si="717"/>
        <v>0</v>
      </c>
      <c r="U2512" s="326">
        <v>0</v>
      </c>
      <c r="V2512" s="104">
        <f t="shared" si="718"/>
        <v>0</v>
      </c>
      <c r="W2512" s="326">
        <v>0</v>
      </c>
      <c r="X2512" s="104">
        <f t="shared" si="719"/>
        <v>0</v>
      </c>
      <c r="Y2512" s="326">
        <v>0</v>
      </c>
      <c r="Z2512" s="104">
        <f t="shared" si="720"/>
        <v>0</v>
      </c>
      <c r="AA2512" s="326">
        <v>0</v>
      </c>
      <c r="AB2512" s="104">
        <f t="shared" si="721"/>
        <v>0</v>
      </c>
      <c r="AC2512" s="103">
        <f t="shared" si="709"/>
        <v>0</v>
      </c>
      <c r="AD2512" s="104">
        <f t="shared" si="710"/>
        <v>0</v>
      </c>
    </row>
    <row r="2513" spans="1:30" x14ac:dyDescent="0.2">
      <c r="A2513" s="283">
        <v>41227</v>
      </c>
      <c r="B2513" s="325" t="s">
        <v>159</v>
      </c>
      <c r="C2513" s="326">
        <v>0</v>
      </c>
      <c r="D2513" s="104">
        <f t="shared" si="722"/>
        <v>0</v>
      </c>
      <c r="E2513" s="326">
        <v>0</v>
      </c>
      <c r="F2513" s="104">
        <f t="shared" si="723"/>
        <v>0</v>
      </c>
      <c r="G2513" s="326">
        <v>0</v>
      </c>
      <c r="H2513" s="104">
        <f t="shared" si="711"/>
        <v>0</v>
      </c>
      <c r="I2513" s="326">
        <v>0</v>
      </c>
      <c r="J2513" s="104">
        <f t="shared" si="712"/>
        <v>0</v>
      </c>
      <c r="K2513" s="326">
        <v>0</v>
      </c>
      <c r="L2513" s="104">
        <f t="shared" si="713"/>
        <v>0</v>
      </c>
      <c r="M2513" s="326">
        <v>0</v>
      </c>
      <c r="N2513" s="104">
        <f t="shared" si="714"/>
        <v>0</v>
      </c>
      <c r="O2513" s="326">
        <v>0</v>
      </c>
      <c r="P2513" s="104">
        <f t="shared" si="715"/>
        <v>0</v>
      </c>
      <c r="Q2513" s="326">
        <v>0</v>
      </c>
      <c r="R2513" s="104">
        <f t="shared" si="716"/>
        <v>0</v>
      </c>
      <c r="S2513" s="326">
        <v>0</v>
      </c>
      <c r="T2513" s="104">
        <f t="shared" si="717"/>
        <v>0</v>
      </c>
      <c r="U2513" s="326">
        <v>0</v>
      </c>
      <c r="V2513" s="104">
        <f t="shared" si="718"/>
        <v>0</v>
      </c>
      <c r="W2513" s="326">
        <v>0</v>
      </c>
      <c r="X2513" s="104">
        <f t="shared" si="719"/>
        <v>0</v>
      </c>
      <c r="Y2513" s="326">
        <v>0</v>
      </c>
      <c r="Z2513" s="104">
        <f t="shared" si="720"/>
        <v>0</v>
      </c>
      <c r="AA2513" s="326">
        <v>0</v>
      </c>
      <c r="AB2513" s="104">
        <f t="shared" si="721"/>
        <v>0</v>
      </c>
      <c r="AC2513" s="103">
        <f t="shared" si="709"/>
        <v>0</v>
      </c>
      <c r="AD2513" s="104">
        <f t="shared" si="710"/>
        <v>0</v>
      </c>
    </row>
    <row r="2514" spans="1:30" x14ac:dyDescent="0.2">
      <c r="A2514" s="283">
        <v>41228</v>
      </c>
      <c r="B2514" s="325" t="s">
        <v>160</v>
      </c>
      <c r="C2514" s="326">
        <v>0</v>
      </c>
      <c r="D2514" s="104">
        <f t="shared" si="722"/>
        <v>0</v>
      </c>
      <c r="E2514" s="326">
        <v>0</v>
      </c>
      <c r="F2514" s="104">
        <f t="shared" si="723"/>
        <v>0</v>
      </c>
      <c r="G2514" s="326">
        <v>0</v>
      </c>
      <c r="H2514" s="104">
        <f t="shared" si="711"/>
        <v>0</v>
      </c>
      <c r="I2514" s="326">
        <v>0</v>
      </c>
      <c r="J2514" s="104">
        <f t="shared" si="712"/>
        <v>0</v>
      </c>
      <c r="K2514" s="326">
        <v>0</v>
      </c>
      <c r="L2514" s="104">
        <f t="shared" si="713"/>
        <v>0</v>
      </c>
      <c r="M2514" s="326">
        <v>0</v>
      </c>
      <c r="N2514" s="104">
        <f t="shared" si="714"/>
        <v>0</v>
      </c>
      <c r="O2514" s="326">
        <v>0</v>
      </c>
      <c r="P2514" s="104">
        <f t="shared" si="715"/>
        <v>0</v>
      </c>
      <c r="Q2514" s="326">
        <v>0</v>
      </c>
      <c r="R2514" s="104">
        <f t="shared" si="716"/>
        <v>0</v>
      </c>
      <c r="S2514" s="326">
        <v>0</v>
      </c>
      <c r="T2514" s="104">
        <f t="shared" si="717"/>
        <v>0</v>
      </c>
      <c r="U2514" s="326">
        <v>0</v>
      </c>
      <c r="V2514" s="104">
        <f t="shared" si="718"/>
        <v>0</v>
      </c>
      <c r="W2514" s="326">
        <v>0</v>
      </c>
      <c r="X2514" s="104">
        <f t="shared" si="719"/>
        <v>0</v>
      </c>
      <c r="Y2514" s="326">
        <v>0</v>
      </c>
      <c r="Z2514" s="104">
        <f t="shared" si="720"/>
        <v>0</v>
      </c>
      <c r="AA2514" s="326">
        <v>0</v>
      </c>
      <c r="AB2514" s="104">
        <f t="shared" si="721"/>
        <v>0</v>
      </c>
      <c r="AC2514" s="103">
        <f t="shared" si="709"/>
        <v>0</v>
      </c>
      <c r="AD2514" s="104">
        <f t="shared" si="710"/>
        <v>0</v>
      </c>
    </row>
    <row r="2515" spans="1:30" x14ac:dyDescent="0.2">
      <c r="A2515" s="283">
        <v>41229</v>
      </c>
      <c r="B2515" s="325" t="s">
        <v>161</v>
      </c>
      <c r="C2515" s="326">
        <v>0</v>
      </c>
      <c r="D2515" s="104">
        <f t="shared" si="722"/>
        <v>0</v>
      </c>
      <c r="E2515" s="326">
        <v>0</v>
      </c>
      <c r="F2515" s="104">
        <f t="shared" si="723"/>
        <v>0</v>
      </c>
      <c r="G2515" s="326">
        <v>0</v>
      </c>
      <c r="H2515" s="104">
        <f t="shared" si="711"/>
        <v>0</v>
      </c>
      <c r="I2515" s="326">
        <v>0</v>
      </c>
      <c r="J2515" s="104">
        <f t="shared" si="712"/>
        <v>0</v>
      </c>
      <c r="K2515" s="326">
        <v>0</v>
      </c>
      <c r="L2515" s="104">
        <f t="shared" si="713"/>
        <v>0</v>
      </c>
      <c r="M2515" s="326">
        <v>0</v>
      </c>
      <c r="N2515" s="104">
        <f t="shared" si="714"/>
        <v>0</v>
      </c>
      <c r="O2515" s="326">
        <v>0</v>
      </c>
      <c r="P2515" s="104">
        <f t="shared" si="715"/>
        <v>0</v>
      </c>
      <c r="Q2515" s="326">
        <v>0</v>
      </c>
      <c r="R2515" s="104">
        <f t="shared" si="716"/>
        <v>0</v>
      </c>
      <c r="S2515" s="326">
        <v>0</v>
      </c>
      <c r="T2515" s="104">
        <f t="shared" si="717"/>
        <v>0</v>
      </c>
      <c r="U2515" s="326">
        <v>0</v>
      </c>
      <c r="V2515" s="104">
        <f t="shared" si="718"/>
        <v>0</v>
      </c>
      <c r="W2515" s="326">
        <v>0</v>
      </c>
      <c r="X2515" s="104">
        <f t="shared" si="719"/>
        <v>0</v>
      </c>
      <c r="Y2515" s="326">
        <v>0</v>
      </c>
      <c r="Z2515" s="104">
        <f t="shared" si="720"/>
        <v>0</v>
      </c>
      <c r="AA2515" s="326">
        <v>0</v>
      </c>
      <c r="AB2515" s="104">
        <f t="shared" si="721"/>
        <v>0</v>
      </c>
      <c r="AC2515" s="103">
        <f t="shared" si="709"/>
        <v>0</v>
      </c>
      <c r="AD2515" s="104">
        <f t="shared" si="710"/>
        <v>0</v>
      </c>
    </row>
    <row r="2516" spans="1:30" x14ac:dyDescent="0.2">
      <c r="A2516" s="283">
        <v>41230</v>
      </c>
      <c r="B2516" s="325" t="s">
        <v>162</v>
      </c>
      <c r="C2516" s="326">
        <v>0</v>
      </c>
      <c r="D2516" s="104">
        <f t="shared" si="722"/>
        <v>0</v>
      </c>
      <c r="E2516" s="326">
        <v>0</v>
      </c>
      <c r="F2516" s="104">
        <f t="shared" si="723"/>
        <v>0</v>
      </c>
      <c r="G2516" s="326">
        <v>0</v>
      </c>
      <c r="H2516" s="104">
        <f t="shared" si="711"/>
        <v>0</v>
      </c>
      <c r="I2516" s="326">
        <v>0</v>
      </c>
      <c r="J2516" s="104">
        <f t="shared" si="712"/>
        <v>0</v>
      </c>
      <c r="K2516" s="326">
        <v>0</v>
      </c>
      <c r="L2516" s="104">
        <f t="shared" si="713"/>
        <v>0</v>
      </c>
      <c r="M2516" s="326">
        <v>0</v>
      </c>
      <c r="N2516" s="104">
        <f t="shared" si="714"/>
        <v>0</v>
      </c>
      <c r="O2516" s="326">
        <v>0</v>
      </c>
      <c r="P2516" s="104">
        <f t="shared" si="715"/>
        <v>0</v>
      </c>
      <c r="Q2516" s="326">
        <v>1E-3</v>
      </c>
      <c r="R2516" s="104">
        <f t="shared" si="716"/>
        <v>3.0688873135267347E-3</v>
      </c>
      <c r="S2516" s="326">
        <v>0</v>
      </c>
      <c r="T2516" s="104">
        <f t="shared" si="717"/>
        <v>0</v>
      </c>
      <c r="U2516" s="326">
        <v>0</v>
      </c>
      <c r="V2516" s="104">
        <f t="shared" si="718"/>
        <v>0</v>
      </c>
      <c r="W2516" s="326">
        <v>0</v>
      </c>
      <c r="X2516" s="104">
        <f t="shared" si="719"/>
        <v>0</v>
      </c>
      <c r="Y2516" s="326">
        <v>0</v>
      </c>
      <c r="Z2516" s="104">
        <f t="shared" si="720"/>
        <v>0</v>
      </c>
      <c r="AA2516" s="326">
        <v>0</v>
      </c>
      <c r="AB2516" s="104">
        <f t="shared" si="721"/>
        <v>0</v>
      </c>
      <c r="AC2516" s="103">
        <f t="shared" si="709"/>
        <v>1E-3</v>
      </c>
      <c r="AD2516" s="104">
        <f t="shared" si="710"/>
        <v>3.0688873135267347E-3</v>
      </c>
    </row>
    <row r="2517" spans="1:30" x14ac:dyDescent="0.2">
      <c r="A2517" s="283">
        <v>41231</v>
      </c>
      <c r="B2517" s="325" t="s">
        <v>163</v>
      </c>
      <c r="C2517" s="326">
        <v>0</v>
      </c>
      <c r="D2517" s="104">
        <f t="shared" si="722"/>
        <v>0</v>
      </c>
      <c r="E2517" s="326">
        <v>0</v>
      </c>
      <c r="F2517" s="104">
        <f t="shared" si="723"/>
        <v>0</v>
      </c>
      <c r="G2517" s="326">
        <v>0</v>
      </c>
      <c r="H2517" s="104">
        <f t="shared" si="711"/>
        <v>0</v>
      </c>
      <c r="I2517" s="326">
        <v>0</v>
      </c>
      <c r="J2517" s="104">
        <f t="shared" si="712"/>
        <v>0</v>
      </c>
      <c r="K2517" s="326">
        <v>0</v>
      </c>
      <c r="L2517" s="104">
        <f t="shared" si="713"/>
        <v>0</v>
      </c>
      <c r="M2517" s="326">
        <v>0</v>
      </c>
      <c r="N2517" s="104">
        <f t="shared" si="714"/>
        <v>0</v>
      </c>
      <c r="O2517" s="326">
        <v>0</v>
      </c>
      <c r="P2517" s="104">
        <f t="shared" si="715"/>
        <v>0</v>
      </c>
      <c r="Q2517" s="326">
        <v>0</v>
      </c>
      <c r="R2517" s="104">
        <f t="shared" si="716"/>
        <v>0</v>
      </c>
      <c r="S2517" s="326">
        <v>0</v>
      </c>
      <c r="T2517" s="104">
        <f t="shared" si="717"/>
        <v>0</v>
      </c>
      <c r="U2517" s="326">
        <v>0</v>
      </c>
      <c r="V2517" s="104">
        <f t="shared" si="718"/>
        <v>0</v>
      </c>
      <c r="W2517" s="326">
        <v>0</v>
      </c>
      <c r="X2517" s="104">
        <f t="shared" si="719"/>
        <v>0</v>
      </c>
      <c r="Y2517" s="326">
        <v>0</v>
      </c>
      <c r="Z2517" s="104">
        <f t="shared" si="720"/>
        <v>0</v>
      </c>
      <c r="AA2517" s="326">
        <v>0</v>
      </c>
      <c r="AB2517" s="104">
        <f t="shared" si="721"/>
        <v>0</v>
      </c>
      <c r="AC2517" s="103">
        <f t="shared" si="709"/>
        <v>0</v>
      </c>
      <c r="AD2517" s="104">
        <f t="shared" si="710"/>
        <v>0</v>
      </c>
    </row>
    <row r="2518" spans="1:30" x14ac:dyDescent="0.2">
      <c r="A2518" s="283">
        <v>41232</v>
      </c>
      <c r="B2518" s="325" t="s">
        <v>164</v>
      </c>
      <c r="C2518" s="326">
        <v>0</v>
      </c>
      <c r="D2518" s="104">
        <f t="shared" si="722"/>
        <v>0</v>
      </c>
      <c r="E2518" s="326">
        <v>0</v>
      </c>
      <c r="F2518" s="104">
        <f t="shared" si="723"/>
        <v>0</v>
      </c>
      <c r="G2518" s="326">
        <v>0</v>
      </c>
      <c r="H2518" s="104">
        <f t="shared" si="711"/>
        <v>0</v>
      </c>
      <c r="I2518" s="326">
        <v>0</v>
      </c>
      <c r="J2518" s="104">
        <f t="shared" si="712"/>
        <v>0</v>
      </c>
      <c r="K2518" s="326">
        <v>0</v>
      </c>
      <c r="L2518" s="104">
        <f t="shared" si="713"/>
        <v>0</v>
      </c>
      <c r="M2518" s="326">
        <v>0</v>
      </c>
      <c r="N2518" s="104">
        <f t="shared" si="714"/>
        <v>0</v>
      </c>
      <c r="O2518" s="326">
        <v>0</v>
      </c>
      <c r="P2518" s="104">
        <f t="shared" si="715"/>
        <v>0</v>
      </c>
      <c r="Q2518" s="326">
        <v>0</v>
      </c>
      <c r="R2518" s="104">
        <f t="shared" si="716"/>
        <v>0</v>
      </c>
      <c r="S2518" s="326">
        <v>0</v>
      </c>
      <c r="T2518" s="104">
        <f t="shared" si="717"/>
        <v>0</v>
      </c>
      <c r="U2518" s="326">
        <v>0</v>
      </c>
      <c r="V2518" s="104">
        <f t="shared" si="718"/>
        <v>0</v>
      </c>
      <c r="W2518" s="326">
        <v>0</v>
      </c>
      <c r="X2518" s="104">
        <f t="shared" si="719"/>
        <v>0</v>
      </c>
      <c r="Y2518" s="326">
        <v>0</v>
      </c>
      <c r="Z2518" s="104">
        <f t="shared" si="720"/>
        <v>0</v>
      </c>
      <c r="AA2518" s="326">
        <v>0</v>
      </c>
      <c r="AB2518" s="104">
        <f t="shared" si="721"/>
        <v>0</v>
      </c>
      <c r="AC2518" s="103">
        <f t="shared" si="709"/>
        <v>0</v>
      </c>
      <c r="AD2518" s="104">
        <f t="shared" si="710"/>
        <v>0</v>
      </c>
    </row>
    <row r="2519" spans="1:30" x14ac:dyDescent="0.2">
      <c r="A2519" s="283">
        <v>41233</v>
      </c>
      <c r="B2519" s="325" t="s">
        <v>165</v>
      </c>
      <c r="C2519" s="326">
        <v>0</v>
      </c>
      <c r="D2519" s="104">
        <f t="shared" si="722"/>
        <v>0</v>
      </c>
      <c r="E2519" s="326">
        <v>0</v>
      </c>
      <c r="F2519" s="104">
        <f t="shared" si="723"/>
        <v>0</v>
      </c>
      <c r="G2519" s="326">
        <v>0</v>
      </c>
      <c r="H2519" s="104">
        <f t="shared" si="711"/>
        <v>0</v>
      </c>
      <c r="I2519" s="326">
        <v>0</v>
      </c>
      <c r="J2519" s="104">
        <f t="shared" si="712"/>
        <v>0</v>
      </c>
      <c r="K2519" s="326">
        <v>0</v>
      </c>
      <c r="L2519" s="104">
        <f t="shared" si="713"/>
        <v>0</v>
      </c>
      <c r="M2519" s="326">
        <v>0</v>
      </c>
      <c r="N2519" s="104">
        <f t="shared" si="714"/>
        <v>0</v>
      </c>
      <c r="O2519" s="326">
        <v>0</v>
      </c>
      <c r="P2519" s="104">
        <f t="shared" si="715"/>
        <v>0</v>
      </c>
      <c r="Q2519" s="326">
        <v>0</v>
      </c>
      <c r="R2519" s="104">
        <f t="shared" si="716"/>
        <v>0</v>
      </c>
      <c r="S2519" s="326">
        <v>0</v>
      </c>
      <c r="T2519" s="104">
        <f t="shared" si="717"/>
        <v>0</v>
      </c>
      <c r="U2519" s="326">
        <v>0</v>
      </c>
      <c r="V2519" s="104">
        <f t="shared" si="718"/>
        <v>0</v>
      </c>
      <c r="W2519" s="326">
        <v>0</v>
      </c>
      <c r="X2519" s="104">
        <f t="shared" si="719"/>
        <v>0</v>
      </c>
      <c r="Y2519" s="326">
        <v>0</v>
      </c>
      <c r="Z2519" s="104">
        <f t="shared" si="720"/>
        <v>0</v>
      </c>
      <c r="AA2519" s="326">
        <v>0</v>
      </c>
      <c r="AB2519" s="104">
        <f t="shared" si="721"/>
        <v>0</v>
      </c>
      <c r="AC2519" s="103">
        <f t="shared" si="709"/>
        <v>0</v>
      </c>
      <c r="AD2519" s="104">
        <f t="shared" si="710"/>
        <v>0</v>
      </c>
    </row>
    <row r="2520" spans="1:30" x14ac:dyDescent="0.2">
      <c r="A2520" s="283">
        <v>41234</v>
      </c>
      <c r="B2520" s="325" t="s">
        <v>166</v>
      </c>
      <c r="C2520" s="326">
        <v>0</v>
      </c>
      <c r="D2520" s="104">
        <f t="shared" si="722"/>
        <v>0</v>
      </c>
      <c r="E2520" s="326">
        <v>0</v>
      </c>
      <c r="F2520" s="104">
        <f t="shared" si="723"/>
        <v>0</v>
      </c>
      <c r="G2520" s="326">
        <v>0</v>
      </c>
      <c r="H2520" s="104">
        <f t="shared" si="711"/>
        <v>0</v>
      </c>
      <c r="I2520" s="326">
        <v>0</v>
      </c>
      <c r="J2520" s="104">
        <f t="shared" si="712"/>
        <v>0</v>
      </c>
      <c r="K2520" s="326">
        <v>0</v>
      </c>
      <c r="L2520" s="104">
        <f t="shared" si="713"/>
        <v>0</v>
      </c>
      <c r="M2520" s="326">
        <v>0</v>
      </c>
      <c r="N2520" s="104">
        <f t="shared" si="714"/>
        <v>0</v>
      </c>
      <c r="O2520" s="326">
        <v>0</v>
      </c>
      <c r="P2520" s="104">
        <f t="shared" si="715"/>
        <v>0</v>
      </c>
      <c r="Q2520" s="326">
        <v>0</v>
      </c>
      <c r="R2520" s="104">
        <f t="shared" si="716"/>
        <v>0</v>
      </c>
      <c r="S2520" s="326">
        <v>0</v>
      </c>
      <c r="T2520" s="104">
        <f t="shared" si="717"/>
        <v>0</v>
      </c>
      <c r="U2520" s="326">
        <v>0</v>
      </c>
      <c r="V2520" s="104">
        <f t="shared" si="718"/>
        <v>0</v>
      </c>
      <c r="W2520" s="326">
        <v>0</v>
      </c>
      <c r="X2520" s="104">
        <f t="shared" si="719"/>
        <v>0</v>
      </c>
      <c r="Y2520" s="326">
        <v>0</v>
      </c>
      <c r="Z2520" s="104">
        <f t="shared" si="720"/>
        <v>0</v>
      </c>
      <c r="AA2520" s="326">
        <v>0</v>
      </c>
      <c r="AB2520" s="104">
        <f t="shared" si="721"/>
        <v>0</v>
      </c>
      <c r="AC2520" s="103">
        <f t="shared" si="709"/>
        <v>0</v>
      </c>
      <c r="AD2520" s="104">
        <f t="shared" si="710"/>
        <v>0</v>
      </c>
    </row>
    <row r="2521" spans="1:30" x14ac:dyDescent="0.2">
      <c r="A2521" s="283">
        <v>41235</v>
      </c>
      <c r="B2521" s="325" t="s">
        <v>167</v>
      </c>
      <c r="C2521" s="326">
        <v>0</v>
      </c>
      <c r="D2521" s="104">
        <f t="shared" si="722"/>
        <v>0</v>
      </c>
      <c r="E2521" s="326">
        <v>0</v>
      </c>
      <c r="F2521" s="104">
        <f t="shared" si="723"/>
        <v>0</v>
      </c>
      <c r="G2521" s="326">
        <v>0</v>
      </c>
      <c r="H2521" s="104">
        <f t="shared" si="711"/>
        <v>0</v>
      </c>
      <c r="I2521" s="326">
        <v>0</v>
      </c>
      <c r="J2521" s="104">
        <f t="shared" si="712"/>
        <v>0</v>
      </c>
      <c r="K2521" s="326">
        <v>0</v>
      </c>
      <c r="L2521" s="104">
        <f t="shared" si="713"/>
        <v>0</v>
      </c>
      <c r="M2521" s="326">
        <v>0</v>
      </c>
      <c r="N2521" s="104">
        <f t="shared" si="714"/>
        <v>0</v>
      </c>
      <c r="O2521" s="326">
        <v>0</v>
      </c>
      <c r="P2521" s="104">
        <f t="shared" si="715"/>
        <v>0</v>
      </c>
      <c r="Q2521" s="326">
        <v>0</v>
      </c>
      <c r="R2521" s="104">
        <f t="shared" si="716"/>
        <v>0</v>
      </c>
      <c r="S2521" s="326">
        <v>0</v>
      </c>
      <c r="T2521" s="104">
        <f t="shared" si="717"/>
        <v>0</v>
      </c>
      <c r="U2521" s="326">
        <v>0</v>
      </c>
      <c r="V2521" s="104">
        <f t="shared" si="718"/>
        <v>0</v>
      </c>
      <c r="W2521" s="326">
        <v>0</v>
      </c>
      <c r="X2521" s="104">
        <f t="shared" si="719"/>
        <v>0</v>
      </c>
      <c r="Y2521" s="326">
        <v>0</v>
      </c>
      <c r="Z2521" s="104">
        <f t="shared" si="720"/>
        <v>0</v>
      </c>
      <c r="AA2521" s="326">
        <v>0</v>
      </c>
      <c r="AB2521" s="104">
        <f t="shared" si="721"/>
        <v>0</v>
      </c>
      <c r="AC2521" s="103">
        <f t="shared" si="709"/>
        <v>0</v>
      </c>
      <c r="AD2521" s="104">
        <f t="shared" si="710"/>
        <v>0</v>
      </c>
    </row>
    <row r="2522" spans="1:30" x14ac:dyDescent="0.2">
      <c r="A2522" s="283">
        <v>41236</v>
      </c>
      <c r="B2522" s="325" t="s">
        <v>168</v>
      </c>
      <c r="C2522" s="326">
        <v>0</v>
      </c>
      <c r="D2522" s="104">
        <f t="shared" si="722"/>
        <v>0</v>
      </c>
      <c r="E2522" s="326">
        <v>0</v>
      </c>
      <c r="F2522" s="104">
        <f t="shared" si="723"/>
        <v>0</v>
      </c>
      <c r="G2522" s="326">
        <v>0</v>
      </c>
      <c r="H2522" s="104">
        <f t="shared" si="711"/>
        <v>0</v>
      </c>
      <c r="I2522" s="326">
        <v>0</v>
      </c>
      <c r="J2522" s="104">
        <f t="shared" si="712"/>
        <v>0</v>
      </c>
      <c r="K2522" s="326">
        <v>0</v>
      </c>
      <c r="L2522" s="104">
        <f t="shared" si="713"/>
        <v>0</v>
      </c>
      <c r="M2522" s="326">
        <v>0</v>
      </c>
      <c r="N2522" s="104">
        <f t="shared" si="714"/>
        <v>0</v>
      </c>
      <c r="O2522" s="326">
        <v>0</v>
      </c>
      <c r="P2522" s="104">
        <f t="shared" si="715"/>
        <v>0</v>
      </c>
      <c r="Q2522" s="326">
        <v>0</v>
      </c>
      <c r="R2522" s="104">
        <f t="shared" si="716"/>
        <v>0</v>
      </c>
      <c r="S2522" s="326">
        <v>0</v>
      </c>
      <c r="T2522" s="104">
        <f t="shared" si="717"/>
        <v>0</v>
      </c>
      <c r="U2522" s="326">
        <v>0</v>
      </c>
      <c r="V2522" s="104">
        <f t="shared" si="718"/>
        <v>0</v>
      </c>
      <c r="W2522" s="326">
        <v>0</v>
      </c>
      <c r="X2522" s="104">
        <f t="shared" si="719"/>
        <v>0</v>
      </c>
      <c r="Y2522" s="326">
        <v>0</v>
      </c>
      <c r="Z2522" s="104">
        <f t="shared" si="720"/>
        <v>0</v>
      </c>
      <c r="AA2522" s="326">
        <v>0</v>
      </c>
      <c r="AB2522" s="104">
        <f t="shared" si="721"/>
        <v>0</v>
      </c>
      <c r="AC2522" s="103">
        <f t="shared" si="709"/>
        <v>0</v>
      </c>
      <c r="AD2522" s="104">
        <f t="shared" si="710"/>
        <v>0</v>
      </c>
    </row>
    <row r="2523" spans="1:30" x14ac:dyDescent="0.2">
      <c r="A2523" s="283">
        <v>41237</v>
      </c>
      <c r="B2523" s="325" t="s">
        <v>169</v>
      </c>
      <c r="C2523" s="326">
        <v>0</v>
      </c>
      <c r="D2523" s="104">
        <f t="shared" si="722"/>
        <v>0</v>
      </c>
      <c r="E2523" s="326">
        <v>0</v>
      </c>
      <c r="F2523" s="104">
        <f t="shared" si="723"/>
        <v>0</v>
      </c>
      <c r="G2523" s="326">
        <v>0</v>
      </c>
      <c r="H2523" s="104">
        <f t="shared" si="711"/>
        <v>0</v>
      </c>
      <c r="I2523" s="326">
        <v>0</v>
      </c>
      <c r="J2523" s="104">
        <f t="shared" si="712"/>
        <v>0</v>
      </c>
      <c r="K2523" s="326">
        <v>0</v>
      </c>
      <c r="L2523" s="104">
        <f t="shared" si="713"/>
        <v>0</v>
      </c>
      <c r="M2523" s="326">
        <v>0</v>
      </c>
      <c r="N2523" s="104">
        <f t="shared" si="714"/>
        <v>0</v>
      </c>
      <c r="O2523" s="326">
        <v>0</v>
      </c>
      <c r="P2523" s="104">
        <f t="shared" si="715"/>
        <v>0</v>
      </c>
      <c r="Q2523" s="326">
        <v>0</v>
      </c>
      <c r="R2523" s="104">
        <f t="shared" si="716"/>
        <v>0</v>
      </c>
      <c r="S2523" s="326">
        <v>0</v>
      </c>
      <c r="T2523" s="104">
        <f t="shared" si="717"/>
        <v>0</v>
      </c>
      <c r="U2523" s="326">
        <v>0</v>
      </c>
      <c r="V2523" s="104">
        <f t="shared" si="718"/>
        <v>0</v>
      </c>
      <c r="W2523" s="326">
        <v>0</v>
      </c>
      <c r="X2523" s="104">
        <f t="shared" si="719"/>
        <v>0</v>
      </c>
      <c r="Y2523" s="326">
        <v>0</v>
      </c>
      <c r="Z2523" s="104">
        <f t="shared" si="720"/>
        <v>0</v>
      </c>
      <c r="AA2523" s="326">
        <v>0</v>
      </c>
      <c r="AB2523" s="104">
        <f t="shared" si="721"/>
        <v>0</v>
      </c>
      <c r="AC2523" s="103">
        <f t="shared" si="709"/>
        <v>0</v>
      </c>
      <c r="AD2523" s="104">
        <f t="shared" si="710"/>
        <v>0</v>
      </c>
    </row>
    <row r="2524" spans="1:30" x14ac:dyDescent="0.2">
      <c r="A2524" s="283">
        <v>41238</v>
      </c>
      <c r="B2524" s="325" t="s">
        <v>170</v>
      </c>
      <c r="C2524" s="326">
        <v>0</v>
      </c>
      <c r="D2524" s="104">
        <f t="shared" si="722"/>
        <v>0</v>
      </c>
      <c r="E2524" s="326">
        <v>0</v>
      </c>
      <c r="F2524" s="104">
        <f t="shared" si="723"/>
        <v>0</v>
      </c>
      <c r="G2524" s="326">
        <v>0</v>
      </c>
      <c r="H2524" s="104">
        <f t="shared" si="711"/>
        <v>0</v>
      </c>
      <c r="I2524" s="326">
        <v>0</v>
      </c>
      <c r="J2524" s="104">
        <f t="shared" si="712"/>
        <v>0</v>
      </c>
      <c r="K2524" s="326">
        <v>0</v>
      </c>
      <c r="L2524" s="104">
        <f t="shared" si="713"/>
        <v>0</v>
      </c>
      <c r="M2524" s="326">
        <v>0</v>
      </c>
      <c r="N2524" s="104">
        <f t="shared" si="714"/>
        <v>0</v>
      </c>
      <c r="O2524" s="326">
        <v>0</v>
      </c>
      <c r="P2524" s="104">
        <f t="shared" si="715"/>
        <v>0</v>
      </c>
      <c r="Q2524" s="326">
        <v>0</v>
      </c>
      <c r="R2524" s="104">
        <f t="shared" si="716"/>
        <v>0</v>
      </c>
      <c r="S2524" s="326">
        <v>0</v>
      </c>
      <c r="T2524" s="104">
        <f t="shared" si="717"/>
        <v>0</v>
      </c>
      <c r="U2524" s="326">
        <v>0</v>
      </c>
      <c r="V2524" s="104">
        <f t="shared" si="718"/>
        <v>0</v>
      </c>
      <c r="W2524" s="326">
        <v>0</v>
      </c>
      <c r="X2524" s="104">
        <f t="shared" si="719"/>
        <v>0</v>
      </c>
      <c r="Y2524" s="326">
        <v>0</v>
      </c>
      <c r="Z2524" s="104">
        <f t="shared" si="720"/>
        <v>0</v>
      </c>
      <c r="AA2524" s="326">
        <v>0</v>
      </c>
      <c r="AB2524" s="104">
        <f t="shared" si="721"/>
        <v>0</v>
      </c>
      <c r="AC2524" s="103">
        <f t="shared" si="709"/>
        <v>0</v>
      </c>
      <c r="AD2524" s="104">
        <f t="shared" si="710"/>
        <v>0</v>
      </c>
    </row>
    <row r="2525" spans="1:30" x14ac:dyDescent="0.2">
      <c r="A2525" s="283">
        <v>41239</v>
      </c>
      <c r="B2525" s="325" t="s">
        <v>171</v>
      </c>
      <c r="C2525" s="326">
        <v>0</v>
      </c>
      <c r="D2525" s="104">
        <f t="shared" si="722"/>
        <v>0</v>
      </c>
      <c r="E2525" s="326">
        <v>0</v>
      </c>
      <c r="F2525" s="104">
        <f t="shared" si="723"/>
        <v>0</v>
      </c>
      <c r="G2525" s="326">
        <v>0</v>
      </c>
      <c r="H2525" s="104">
        <f t="shared" si="711"/>
        <v>0</v>
      </c>
      <c r="I2525" s="326">
        <v>0</v>
      </c>
      <c r="J2525" s="104">
        <f t="shared" si="712"/>
        <v>0</v>
      </c>
      <c r="K2525" s="326">
        <v>0</v>
      </c>
      <c r="L2525" s="104">
        <f t="shared" si="713"/>
        <v>0</v>
      </c>
      <c r="M2525" s="326">
        <v>0</v>
      </c>
      <c r="N2525" s="104">
        <f t="shared" si="714"/>
        <v>0</v>
      </c>
      <c r="O2525" s="326">
        <v>0</v>
      </c>
      <c r="P2525" s="104">
        <f t="shared" si="715"/>
        <v>0</v>
      </c>
      <c r="Q2525" s="326">
        <v>0</v>
      </c>
      <c r="R2525" s="104">
        <f t="shared" si="716"/>
        <v>0</v>
      </c>
      <c r="S2525" s="326">
        <v>0</v>
      </c>
      <c r="T2525" s="104">
        <f t="shared" si="717"/>
        <v>0</v>
      </c>
      <c r="U2525" s="326">
        <v>0</v>
      </c>
      <c r="V2525" s="104">
        <f t="shared" si="718"/>
        <v>0</v>
      </c>
      <c r="W2525" s="326">
        <v>0</v>
      </c>
      <c r="X2525" s="104">
        <f t="shared" si="719"/>
        <v>0</v>
      </c>
      <c r="Y2525" s="326">
        <v>0</v>
      </c>
      <c r="Z2525" s="104">
        <f t="shared" si="720"/>
        <v>0</v>
      </c>
      <c r="AA2525" s="326">
        <v>0</v>
      </c>
      <c r="AB2525" s="104">
        <f t="shared" si="721"/>
        <v>0</v>
      </c>
      <c r="AC2525" s="103">
        <f t="shared" si="709"/>
        <v>0</v>
      </c>
      <c r="AD2525" s="104">
        <f t="shared" si="710"/>
        <v>0</v>
      </c>
    </row>
    <row r="2526" spans="1:30" x14ac:dyDescent="0.2">
      <c r="A2526" s="283">
        <v>41240</v>
      </c>
      <c r="B2526" s="325" t="s">
        <v>172</v>
      </c>
      <c r="C2526" s="326">
        <v>0</v>
      </c>
      <c r="D2526" s="104">
        <f t="shared" si="722"/>
        <v>0</v>
      </c>
      <c r="E2526" s="326">
        <v>0</v>
      </c>
      <c r="F2526" s="104">
        <f t="shared" si="723"/>
        <v>0</v>
      </c>
      <c r="G2526" s="326">
        <v>0</v>
      </c>
      <c r="H2526" s="104">
        <f t="shared" si="711"/>
        <v>0</v>
      </c>
      <c r="I2526" s="326">
        <v>0</v>
      </c>
      <c r="J2526" s="104">
        <f t="shared" si="712"/>
        <v>0</v>
      </c>
      <c r="K2526" s="326">
        <v>0</v>
      </c>
      <c r="L2526" s="104">
        <f t="shared" si="713"/>
        <v>0</v>
      </c>
      <c r="M2526" s="326">
        <v>0</v>
      </c>
      <c r="N2526" s="104">
        <f t="shared" si="714"/>
        <v>0</v>
      </c>
      <c r="O2526" s="326">
        <v>0</v>
      </c>
      <c r="P2526" s="104">
        <f t="shared" si="715"/>
        <v>0</v>
      </c>
      <c r="Q2526" s="326">
        <v>0</v>
      </c>
      <c r="R2526" s="104">
        <f t="shared" si="716"/>
        <v>0</v>
      </c>
      <c r="S2526" s="326">
        <v>0</v>
      </c>
      <c r="T2526" s="104">
        <f t="shared" si="717"/>
        <v>0</v>
      </c>
      <c r="U2526" s="326">
        <v>0</v>
      </c>
      <c r="V2526" s="104">
        <f t="shared" si="718"/>
        <v>0</v>
      </c>
      <c r="W2526" s="326">
        <v>0</v>
      </c>
      <c r="X2526" s="104">
        <f t="shared" si="719"/>
        <v>0</v>
      </c>
      <c r="Y2526" s="326">
        <v>0</v>
      </c>
      <c r="Z2526" s="104">
        <f t="shared" si="720"/>
        <v>0</v>
      </c>
      <c r="AA2526" s="326">
        <v>0</v>
      </c>
      <c r="AB2526" s="104">
        <f t="shared" si="721"/>
        <v>0</v>
      </c>
      <c r="AC2526" s="103">
        <f t="shared" si="709"/>
        <v>0</v>
      </c>
      <c r="AD2526" s="104">
        <f t="shared" si="710"/>
        <v>0</v>
      </c>
    </row>
    <row r="2527" spans="1:30" x14ac:dyDescent="0.2">
      <c r="A2527" s="283">
        <v>41241</v>
      </c>
      <c r="B2527" s="325" t="s">
        <v>173</v>
      </c>
      <c r="C2527" s="326">
        <v>0</v>
      </c>
      <c r="D2527" s="104">
        <f t="shared" si="722"/>
        <v>0</v>
      </c>
      <c r="E2527" s="326">
        <v>0</v>
      </c>
      <c r="F2527" s="104">
        <f t="shared" si="723"/>
        <v>0</v>
      </c>
      <c r="G2527" s="326">
        <v>0</v>
      </c>
      <c r="H2527" s="104">
        <f t="shared" si="711"/>
        <v>0</v>
      </c>
      <c r="I2527" s="326">
        <v>0</v>
      </c>
      <c r="J2527" s="104">
        <f t="shared" si="712"/>
        <v>0</v>
      </c>
      <c r="K2527" s="326">
        <v>0</v>
      </c>
      <c r="L2527" s="104">
        <f t="shared" si="713"/>
        <v>0</v>
      </c>
      <c r="M2527" s="326">
        <v>0</v>
      </c>
      <c r="N2527" s="104">
        <f t="shared" si="714"/>
        <v>0</v>
      </c>
      <c r="O2527" s="326">
        <v>0</v>
      </c>
      <c r="P2527" s="104">
        <f t="shared" si="715"/>
        <v>0</v>
      </c>
      <c r="Q2527" s="326">
        <v>0</v>
      </c>
      <c r="R2527" s="104">
        <f t="shared" si="716"/>
        <v>0</v>
      </c>
      <c r="S2527" s="326">
        <v>0</v>
      </c>
      <c r="T2527" s="104">
        <f t="shared" si="717"/>
        <v>0</v>
      </c>
      <c r="U2527" s="326">
        <v>0</v>
      </c>
      <c r="V2527" s="104">
        <f t="shared" si="718"/>
        <v>0</v>
      </c>
      <c r="W2527" s="326">
        <v>0</v>
      </c>
      <c r="X2527" s="104">
        <f t="shared" si="719"/>
        <v>0</v>
      </c>
      <c r="Y2527" s="326">
        <v>0</v>
      </c>
      <c r="Z2527" s="104">
        <f t="shared" si="720"/>
        <v>0</v>
      </c>
      <c r="AA2527" s="326">
        <v>0</v>
      </c>
      <c r="AB2527" s="104">
        <f t="shared" si="721"/>
        <v>0</v>
      </c>
      <c r="AC2527" s="103">
        <f t="shared" si="709"/>
        <v>0</v>
      </c>
      <c r="AD2527" s="104">
        <f t="shared" si="710"/>
        <v>0</v>
      </c>
    </row>
    <row r="2528" spans="1:30" x14ac:dyDescent="0.2">
      <c r="A2528" s="283">
        <v>41242</v>
      </c>
      <c r="B2528" s="325" t="s">
        <v>174</v>
      </c>
      <c r="C2528" s="326">
        <v>0</v>
      </c>
      <c r="D2528" s="104">
        <f t="shared" si="722"/>
        <v>0</v>
      </c>
      <c r="E2528" s="326">
        <v>0</v>
      </c>
      <c r="F2528" s="104">
        <f t="shared" si="723"/>
        <v>0</v>
      </c>
      <c r="G2528" s="326">
        <v>0</v>
      </c>
      <c r="H2528" s="104">
        <f t="shared" si="711"/>
        <v>0</v>
      </c>
      <c r="I2528" s="326">
        <v>0</v>
      </c>
      <c r="J2528" s="104">
        <f t="shared" si="712"/>
        <v>0</v>
      </c>
      <c r="K2528" s="326">
        <v>0</v>
      </c>
      <c r="L2528" s="104">
        <f t="shared" si="713"/>
        <v>0</v>
      </c>
      <c r="M2528" s="326">
        <v>0</v>
      </c>
      <c r="N2528" s="104">
        <f t="shared" si="714"/>
        <v>0</v>
      </c>
      <c r="O2528" s="326">
        <v>0</v>
      </c>
      <c r="P2528" s="104">
        <f t="shared" si="715"/>
        <v>0</v>
      </c>
      <c r="Q2528" s="326">
        <v>0</v>
      </c>
      <c r="R2528" s="104">
        <f t="shared" si="716"/>
        <v>0</v>
      </c>
      <c r="S2528" s="326">
        <v>0</v>
      </c>
      <c r="T2528" s="104">
        <f t="shared" si="717"/>
        <v>0</v>
      </c>
      <c r="U2528" s="326">
        <v>0</v>
      </c>
      <c r="V2528" s="104">
        <f t="shared" si="718"/>
        <v>0</v>
      </c>
      <c r="W2528" s="326">
        <v>0</v>
      </c>
      <c r="X2528" s="104">
        <f t="shared" si="719"/>
        <v>0</v>
      </c>
      <c r="Y2528" s="326">
        <v>0</v>
      </c>
      <c r="Z2528" s="104">
        <f t="shared" si="720"/>
        <v>0</v>
      </c>
      <c r="AA2528" s="326">
        <v>0</v>
      </c>
      <c r="AB2528" s="104">
        <f t="shared" si="721"/>
        <v>0</v>
      </c>
      <c r="AC2528" s="103">
        <f t="shared" si="709"/>
        <v>0</v>
      </c>
      <c r="AD2528" s="104">
        <f t="shared" si="710"/>
        <v>0</v>
      </c>
    </row>
    <row r="2529" spans="1:30" x14ac:dyDescent="0.2">
      <c r="A2529" s="283">
        <v>41243</v>
      </c>
      <c r="B2529" s="325" t="s">
        <v>175</v>
      </c>
      <c r="C2529" s="326">
        <v>0</v>
      </c>
      <c r="D2529" s="104">
        <f t="shared" si="722"/>
        <v>0</v>
      </c>
      <c r="E2529" s="326">
        <v>0</v>
      </c>
      <c r="F2529" s="104">
        <f t="shared" si="723"/>
        <v>0</v>
      </c>
      <c r="G2529" s="326">
        <v>0</v>
      </c>
      <c r="H2529" s="104">
        <f t="shared" si="711"/>
        <v>0</v>
      </c>
      <c r="I2529" s="326">
        <v>0</v>
      </c>
      <c r="J2529" s="104">
        <f t="shared" si="712"/>
        <v>0</v>
      </c>
      <c r="K2529" s="326">
        <v>0</v>
      </c>
      <c r="L2529" s="104">
        <f t="shared" si="713"/>
        <v>0</v>
      </c>
      <c r="M2529" s="326">
        <v>0</v>
      </c>
      <c r="N2529" s="104">
        <f t="shared" si="714"/>
        <v>0</v>
      </c>
      <c r="O2529" s="326">
        <v>0</v>
      </c>
      <c r="P2529" s="104">
        <f t="shared" si="715"/>
        <v>0</v>
      </c>
      <c r="Q2529" s="326">
        <v>0</v>
      </c>
      <c r="R2529" s="104">
        <v>0</v>
      </c>
      <c r="S2529" s="326">
        <v>0</v>
      </c>
      <c r="T2529" s="104">
        <f t="shared" si="717"/>
        <v>0</v>
      </c>
      <c r="U2529" s="326">
        <v>0</v>
      </c>
      <c r="V2529" s="104">
        <f t="shared" si="718"/>
        <v>0</v>
      </c>
      <c r="W2529" s="326">
        <v>0</v>
      </c>
      <c r="X2529" s="104">
        <v>0</v>
      </c>
      <c r="Y2529" s="326">
        <v>0</v>
      </c>
      <c r="Z2529" s="104">
        <f t="shared" si="720"/>
        <v>0</v>
      </c>
      <c r="AA2529" s="326">
        <v>0</v>
      </c>
      <c r="AB2529" s="104">
        <f t="shared" si="721"/>
        <v>0</v>
      </c>
      <c r="AC2529" s="103">
        <f t="shared" si="709"/>
        <v>0</v>
      </c>
      <c r="AD2529" s="104">
        <f t="shared" si="710"/>
        <v>0</v>
      </c>
    </row>
    <row r="2530" spans="1:30" x14ac:dyDescent="0.2">
      <c r="A2530" s="283">
        <v>41244</v>
      </c>
      <c r="B2530" s="325" t="s">
        <v>85</v>
      </c>
      <c r="C2530" s="326">
        <v>0</v>
      </c>
      <c r="D2530" s="104">
        <f t="shared" si="722"/>
        <v>0</v>
      </c>
      <c r="E2530" s="326">
        <v>0</v>
      </c>
      <c r="F2530" s="104">
        <f t="shared" si="723"/>
        <v>0</v>
      </c>
      <c r="G2530" s="326">
        <v>0</v>
      </c>
      <c r="H2530" s="104">
        <f t="shared" si="711"/>
        <v>0</v>
      </c>
      <c r="I2530" s="326">
        <v>0</v>
      </c>
      <c r="J2530" s="104">
        <f t="shared" si="712"/>
        <v>0</v>
      </c>
      <c r="K2530" s="326">
        <v>0</v>
      </c>
      <c r="L2530" s="104">
        <f t="shared" si="713"/>
        <v>0</v>
      </c>
      <c r="M2530" s="326">
        <v>0</v>
      </c>
      <c r="N2530" s="104">
        <f t="shared" si="714"/>
        <v>0</v>
      </c>
      <c r="O2530" s="326">
        <v>0</v>
      </c>
      <c r="P2530" s="104">
        <f t="shared" si="715"/>
        <v>0</v>
      </c>
      <c r="Q2530" s="326">
        <v>0</v>
      </c>
      <c r="R2530" s="104">
        <f t="shared" si="716"/>
        <v>0</v>
      </c>
      <c r="S2530" s="326">
        <v>0</v>
      </c>
      <c r="T2530" s="104">
        <f t="shared" si="717"/>
        <v>0</v>
      </c>
      <c r="U2530" s="326">
        <v>0</v>
      </c>
      <c r="V2530" s="104">
        <f t="shared" si="718"/>
        <v>0</v>
      </c>
      <c r="W2530" s="326">
        <v>0</v>
      </c>
      <c r="X2530" s="104">
        <f t="shared" si="719"/>
        <v>0</v>
      </c>
      <c r="Y2530" s="326">
        <v>0</v>
      </c>
      <c r="Z2530" s="104">
        <f t="shared" si="720"/>
        <v>0</v>
      </c>
      <c r="AA2530" s="326">
        <v>0</v>
      </c>
      <c r="AB2530" s="104">
        <f t="shared" si="721"/>
        <v>0</v>
      </c>
      <c r="AC2530" s="103">
        <f t="shared" si="709"/>
        <v>0</v>
      </c>
      <c r="AD2530" s="104">
        <f t="shared" si="710"/>
        <v>0</v>
      </c>
    </row>
    <row r="2531" spans="1:30" x14ac:dyDescent="0.2">
      <c r="A2531" s="283">
        <v>41245</v>
      </c>
      <c r="B2531" s="325" t="s">
        <v>86</v>
      </c>
      <c r="C2531" s="326">
        <v>0</v>
      </c>
      <c r="D2531" s="104">
        <f t="shared" si="722"/>
        <v>0</v>
      </c>
      <c r="E2531" s="326">
        <v>0</v>
      </c>
      <c r="F2531" s="104">
        <f t="shared" si="723"/>
        <v>0</v>
      </c>
      <c r="G2531" s="326">
        <v>0</v>
      </c>
      <c r="H2531" s="104">
        <f t="shared" si="711"/>
        <v>0</v>
      </c>
      <c r="I2531" s="326">
        <v>0</v>
      </c>
      <c r="J2531" s="104">
        <f t="shared" si="712"/>
        <v>0</v>
      </c>
      <c r="K2531" s="326">
        <v>0</v>
      </c>
      <c r="L2531" s="104">
        <f t="shared" si="713"/>
        <v>0</v>
      </c>
      <c r="M2531" s="326">
        <v>0</v>
      </c>
      <c r="N2531" s="104">
        <f t="shared" si="714"/>
        <v>0</v>
      </c>
      <c r="O2531" s="326">
        <v>0</v>
      </c>
      <c r="P2531" s="104">
        <f t="shared" si="715"/>
        <v>0</v>
      </c>
      <c r="Q2531" s="326">
        <v>0</v>
      </c>
      <c r="R2531" s="104">
        <v>1</v>
      </c>
      <c r="S2531" s="326">
        <v>0</v>
      </c>
      <c r="T2531" s="104">
        <f t="shared" si="717"/>
        <v>0</v>
      </c>
      <c r="U2531" s="326">
        <v>0</v>
      </c>
      <c r="V2531" s="104">
        <f t="shared" si="718"/>
        <v>0</v>
      </c>
      <c r="W2531" s="326">
        <v>0</v>
      </c>
      <c r="X2531" s="104">
        <f t="shared" si="719"/>
        <v>0</v>
      </c>
      <c r="Y2531" s="326">
        <v>0</v>
      </c>
      <c r="Z2531" s="104">
        <f t="shared" si="720"/>
        <v>0</v>
      </c>
      <c r="AA2531" s="326">
        <v>0</v>
      </c>
      <c r="AB2531" s="104">
        <f t="shared" si="721"/>
        <v>0</v>
      </c>
      <c r="AC2531" s="103">
        <f t="shared" si="709"/>
        <v>0</v>
      </c>
      <c r="AD2531" s="104">
        <f t="shared" si="710"/>
        <v>0</v>
      </c>
    </row>
    <row r="2532" spans="1:30" x14ac:dyDescent="0.2">
      <c r="A2532" s="283">
        <v>41246</v>
      </c>
      <c r="B2532" s="325" t="s">
        <v>87</v>
      </c>
      <c r="C2532" s="326">
        <v>0</v>
      </c>
      <c r="D2532" s="104">
        <f t="shared" si="722"/>
        <v>0</v>
      </c>
      <c r="E2532" s="326">
        <v>0</v>
      </c>
      <c r="F2532" s="104">
        <f t="shared" si="723"/>
        <v>0</v>
      </c>
      <c r="G2532" s="326">
        <v>0</v>
      </c>
      <c r="H2532" s="104">
        <f t="shared" si="711"/>
        <v>0</v>
      </c>
      <c r="I2532" s="326">
        <v>0</v>
      </c>
      <c r="J2532" s="104">
        <f t="shared" si="712"/>
        <v>0</v>
      </c>
      <c r="K2532" s="326">
        <v>0</v>
      </c>
      <c r="L2532" s="104">
        <f t="shared" si="713"/>
        <v>0</v>
      </c>
      <c r="M2532" s="326">
        <v>0</v>
      </c>
      <c r="N2532" s="104">
        <f t="shared" si="714"/>
        <v>0</v>
      </c>
      <c r="O2532" s="326">
        <v>0</v>
      </c>
      <c r="P2532" s="104">
        <f t="shared" si="715"/>
        <v>0</v>
      </c>
      <c r="Q2532" s="326">
        <v>0</v>
      </c>
      <c r="R2532" s="104">
        <f t="shared" si="716"/>
        <v>0</v>
      </c>
      <c r="S2532" s="326">
        <v>0</v>
      </c>
      <c r="T2532" s="104">
        <f t="shared" si="717"/>
        <v>0</v>
      </c>
      <c r="U2532" s="326">
        <v>0</v>
      </c>
      <c r="V2532" s="104">
        <f t="shared" si="718"/>
        <v>0</v>
      </c>
      <c r="W2532" s="326">
        <v>0</v>
      </c>
      <c r="X2532" s="104">
        <f t="shared" si="719"/>
        <v>0</v>
      </c>
      <c r="Y2532" s="326">
        <v>0</v>
      </c>
      <c r="Z2532" s="104">
        <f t="shared" si="720"/>
        <v>0</v>
      </c>
      <c r="AA2532" s="326">
        <v>0</v>
      </c>
      <c r="AB2532" s="104">
        <f t="shared" si="721"/>
        <v>0</v>
      </c>
      <c r="AC2532" s="103">
        <f t="shared" si="709"/>
        <v>0</v>
      </c>
      <c r="AD2532" s="104">
        <f t="shared" si="710"/>
        <v>0</v>
      </c>
    </row>
    <row r="2533" spans="1:30" x14ac:dyDescent="0.2">
      <c r="A2533" s="283">
        <v>41247</v>
      </c>
      <c r="B2533" s="325" t="s">
        <v>88</v>
      </c>
      <c r="C2533" s="326">
        <v>0</v>
      </c>
      <c r="D2533" s="104">
        <f t="shared" si="722"/>
        <v>0</v>
      </c>
      <c r="E2533" s="326">
        <v>0</v>
      </c>
      <c r="F2533" s="104">
        <f t="shared" si="723"/>
        <v>0</v>
      </c>
      <c r="G2533" s="326">
        <v>0</v>
      </c>
      <c r="H2533" s="104">
        <f t="shared" si="711"/>
        <v>0</v>
      </c>
      <c r="I2533" s="326">
        <v>0</v>
      </c>
      <c r="J2533" s="104">
        <f t="shared" si="712"/>
        <v>0</v>
      </c>
      <c r="K2533" s="326">
        <v>0</v>
      </c>
      <c r="L2533" s="104">
        <f t="shared" si="713"/>
        <v>0</v>
      </c>
      <c r="M2533" s="326">
        <v>0</v>
      </c>
      <c r="N2533" s="104">
        <f t="shared" si="714"/>
        <v>0</v>
      </c>
      <c r="O2533" s="326">
        <v>0</v>
      </c>
      <c r="P2533" s="104">
        <f t="shared" si="715"/>
        <v>0</v>
      </c>
      <c r="Q2533" s="326">
        <v>0</v>
      </c>
      <c r="R2533" s="104">
        <v>2</v>
      </c>
      <c r="S2533" s="326">
        <v>0</v>
      </c>
      <c r="T2533" s="104">
        <f t="shared" si="717"/>
        <v>0</v>
      </c>
      <c r="U2533" s="326">
        <v>0</v>
      </c>
      <c r="V2533" s="104">
        <f t="shared" si="718"/>
        <v>0</v>
      </c>
      <c r="W2533" s="326">
        <v>0</v>
      </c>
      <c r="X2533" s="104">
        <f t="shared" si="719"/>
        <v>0</v>
      </c>
      <c r="Y2533" s="326">
        <v>0</v>
      </c>
      <c r="Z2533" s="104">
        <f t="shared" si="720"/>
        <v>0</v>
      </c>
      <c r="AA2533" s="326">
        <v>0</v>
      </c>
      <c r="AB2533" s="104">
        <f t="shared" si="721"/>
        <v>0</v>
      </c>
      <c r="AC2533" s="103">
        <f t="shared" si="709"/>
        <v>0</v>
      </c>
      <c r="AD2533" s="104">
        <f t="shared" si="710"/>
        <v>0</v>
      </c>
    </row>
    <row r="2534" spans="1:30" x14ac:dyDescent="0.2">
      <c r="A2534" s="283">
        <v>41248</v>
      </c>
      <c r="B2534" s="325" t="s">
        <v>89</v>
      </c>
      <c r="C2534" s="326">
        <v>0</v>
      </c>
      <c r="D2534" s="104">
        <f t="shared" si="722"/>
        <v>0</v>
      </c>
      <c r="E2534" s="326">
        <v>0</v>
      </c>
      <c r="F2534" s="104">
        <f t="shared" si="723"/>
        <v>0</v>
      </c>
      <c r="G2534" s="326">
        <v>0</v>
      </c>
      <c r="H2534" s="104">
        <f t="shared" si="711"/>
        <v>0</v>
      </c>
      <c r="I2534" s="326">
        <v>0</v>
      </c>
      <c r="J2534" s="104">
        <f t="shared" si="712"/>
        <v>0</v>
      </c>
      <c r="K2534" s="326">
        <v>0</v>
      </c>
      <c r="L2534" s="104">
        <f t="shared" si="713"/>
        <v>0</v>
      </c>
      <c r="M2534" s="326">
        <v>0</v>
      </c>
      <c r="N2534" s="104">
        <f t="shared" si="714"/>
        <v>0</v>
      </c>
      <c r="O2534" s="326">
        <v>0</v>
      </c>
      <c r="P2534" s="104">
        <f t="shared" si="715"/>
        <v>0</v>
      </c>
      <c r="Q2534" s="326">
        <v>0</v>
      </c>
      <c r="R2534" s="104">
        <f t="shared" si="716"/>
        <v>0</v>
      </c>
      <c r="S2534" s="326">
        <v>0</v>
      </c>
      <c r="T2534" s="104">
        <f t="shared" si="717"/>
        <v>0</v>
      </c>
      <c r="U2534" s="326">
        <v>0</v>
      </c>
      <c r="V2534" s="104">
        <f t="shared" si="718"/>
        <v>0</v>
      </c>
      <c r="W2534" s="326">
        <v>0</v>
      </c>
      <c r="X2534" s="104">
        <f t="shared" si="719"/>
        <v>0</v>
      </c>
      <c r="Y2534" s="326">
        <v>0</v>
      </c>
      <c r="Z2534" s="104">
        <f t="shared" si="720"/>
        <v>0</v>
      </c>
      <c r="AA2534" s="326">
        <v>0</v>
      </c>
      <c r="AB2534" s="104">
        <f t="shared" si="721"/>
        <v>0</v>
      </c>
      <c r="AC2534" s="103">
        <f t="shared" si="709"/>
        <v>0</v>
      </c>
      <c r="AD2534" s="104">
        <f t="shared" si="710"/>
        <v>0</v>
      </c>
    </row>
    <row r="2535" spans="1:30" x14ac:dyDescent="0.2">
      <c r="A2535" s="283">
        <v>41249</v>
      </c>
      <c r="B2535" s="325" t="s">
        <v>90</v>
      </c>
      <c r="C2535" s="326">
        <v>0</v>
      </c>
      <c r="D2535" s="104">
        <f t="shared" si="722"/>
        <v>0</v>
      </c>
      <c r="E2535" s="326">
        <v>0</v>
      </c>
      <c r="F2535" s="104">
        <f t="shared" si="723"/>
        <v>0</v>
      </c>
      <c r="G2535" s="326">
        <v>0</v>
      </c>
      <c r="H2535" s="104">
        <f t="shared" si="711"/>
        <v>0</v>
      </c>
      <c r="I2535" s="326">
        <v>0</v>
      </c>
      <c r="J2535" s="104">
        <f t="shared" si="712"/>
        <v>0</v>
      </c>
      <c r="K2535" s="326">
        <v>0</v>
      </c>
      <c r="L2535" s="104">
        <f t="shared" si="713"/>
        <v>0</v>
      </c>
      <c r="M2535" s="326">
        <v>0</v>
      </c>
      <c r="N2535" s="104">
        <f t="shared" si="714"/>
        <v>0</v>
      </c>
      <c r="O2535" s="326">
        <v>0</v>
      </c>
      <c r="P2535" s="104">
        <f t="shared" si="715"/>
        <v>0</v>
      </c>
      <c r="Q2535" s="326">
        <v>0</v>
      </c>
      <c r="R2535" s="104">
        <v>3</v>
      </c>
      <c r="S2535" s="326">
        <v>0</v>
      </c>
      <c r="T2535" s="104">
        <f t="shared" si="717"/>
        <v>0</v>
      </c>
      <c r="U2535" s="326">
        <v>0</v>
      </c>
      <c r="V2535" s="104">
        <f t="shared" si="718"/>
        <v>0</v>
      </c>
      <c r="W2535" s="326">
        <v>0</v>
      </c>
      <c r="X2535" s="104">
        <f t="shared" si="719"/>
        <v>0</v>
      </c>
      <c r="Y2535" s="326">
        <v>0</v>
      </c>
      <c r="Z2535" s="104">
        <f t="shared" si="720"/>
        <v>0</v>
      </c>
      <c r="AA2535" s="326">
        <v>0</v>
      </c>
      <c r="AB2535" s="104">
        <f t="shared" si="721"/>
        <v>0</v>
      </c>
      <c r="AC2535" s="103">
        <f t="shared" si="709"/>
        <v>0</v>
      </c>
      <c r="AD2535" s="104">
        <f t="shared" si="710"/>
        <v>0</v>
      </c>
    </row>
    <row r="2536" spans="1:30" x14ac:dyDescent="0.2">
      <c r="A2536" s="283">
        <v>41250</v>
      </c>
      <c r="B2536" s="325" t="s">
        <v>91</v>
      </c>
      <c r="C2536" s="326">
        <v>0</v>
      </c>
      <c r="D2536" s="104">
        <f t="shared" si="722"/>
        <v>0</v>
      </c>
      <c r="E2536" s="326">
        <v>0</v>
      </c>
      <c r="F2536" s="104">
        <f t="shared" si="723"/>
        <v>0</v>
      </c>
      <c r="G2536" s="326">
        <v>0</v>
      </c>
      <c r="H2536" s="104">
        <f t="shared" si="711"/>
        <v>0</v>
      </c>
      <c r="I2536" s="326">
        <v>0</v>
      </c>
      <c r="J2536" s="104">
        <f t="shared" si="712"/>
        <v>0</v>
      </c>
      <c r="K2536" s="326">
        <v>0</v>
      </c>
      <c r="L2536" s="104">
        <f t="shared" si="713"/>
        <v>0</v>
      </c>
      <c r="M2536" s="326">
        <v>0</v>
      </c>
      <c r="N2536" s="104">
        <f t="shared" si="714"/>
        <v>0</v>
      </c>
      <c r="O2536" s="326">
        <v>0</v>
      </c>
      <c r="P2536" s="104">
        <f t="shared" si="715"/>
        <v>0</v>
      </c>
      <c r="Q2536" s="326">
        <v>0</v>
      </c>
      <c r="R2536" s="104">
        <f t="shared" si="716"/>
        <v>0</v>
      </c>
      <c r="S2536" s="326">
        <v>0</v>
      </c>
      <c r="T2536" s="104">
        <f t="shared" si="717"/>
        <v>0</v>
      </c>
      <c r="U2536" s="326">
        <v>0</v>
      </c>
      <c r="V2536" s="104">
        <f t="shared" si="718"/>
        <v>0</v>
      </c>
      <c r="W2536" s="326">
        <v>0</v>
      </c>
      <c r="X2536" s="104">
        <f t="shared" si="719"/>
        <v>0</v>
      </c>
      <c r="Y2536" s="326">
        <v>0</v>
      </c>
      <c r="Z2536" s="104">
        <f t="shared" si="720"/>
        <v>0</v>
      </c>
      <c r="AA2536" s="326">
        <v>0</v>
      </c>
      <c r="AB2536" s="104">
        <f t="shared" si="721"/>
        <v>0</v>
      </c>
      <c r="AC2536" s="103">
        <f t="shared" ref="AC2536:AC2560" si="724">C2536+E2536+G2536+I2536+K2536+M2536+O2536+Q2536+S2536+U2536+W2536+Y2536+AA2536</f>
        <v>0</v>
      </c>
      <c r="AD2536" s="104">
        <f t="shared" ref="AD2536:AD2599" si="725">AC2536*1000000/325851</f>
        <v>0</v>
      </c>
    </row>
    <row r="2537" spans="1:30" x14ac:dyDescent="0.2">
      <c r="A2537" s="283">
        <v>41251</v>
      </c>
      <c r="B2537" s="325" t="s">
        <v>92</v>
      </c>
      <c r="C2537" s="326">
        <v>1.2809999999999999</v>
      </c>
      <c r="D2537" s="104">
        <f t="shared" si="722"/>
        <v>3.931244648627747</v>
      </c>
      <c r="E2537" s="326">
        <v>0</v>
      </c>
      <c r="F2537" s="104">
        <f t="shared" si="723"/>
        <v>0</v>
      </c>
      <c r="G2537" s="326">
        <v>0</v>
      </c>
      <c r="H2537" s="104">
        <f t="shared" si="711"/>
        <v>0</v>
      </c>
      <c r="I2537" s="326">
        <v>0</v>
      </c>
      <c r="J2537" s="104">
        <f t="shared" si="712"/>
        <v>0</v>
      </c>
      <c r="K2537" s="326">
        <v>0</v>
      </c>
      <c r="L2537" s="104">
        <f t="shared" si="713"/>
        <v>0</v>
      </c>
      <c r="M2537" s="326">
        <v>0</v>
      </c>
      <c r="N2537" s="104">
        <f t="shared" si="714"/>
        <v>0</v>
      </c>
      <c r="O2537" s="326">
        <v>0</v>
      </c>
      <c r="P2537" s="104">
        <f t="shared" si="715"/>
        <v>0</v>
      </c>
      <c r="Q2537" s="326">
        <v>0</v>
      </c>
      <c r="R2537" s="104">
        <v>4</v>
      </c>
      <c r="S2537" s="326">
        <v>0</v>
      </c>
      <c r="T2537" s="104">
        <f t="shared" si="717"/>
        <v>0</v>
      </c>
      <c r="U2537" s="326">
        <v>0</v>
      </c>
      <c r="V2537" s="104">
        <f t="shared" si="718"/>
        <v>0</v>
      </c>
      <c r="W2537" s="326">
        <v>0</v>
      </c>
      <c r="X2537" s="104">
        <f t="shared" si="719"/>
        <v>0</v>
      </c>
      <c r="Y2537" s="326">
        <v>0</v>
      </c>
      <c r="Z2537" s="104">
        <f t="shared" si="720"/>
        <v>0</v>
      </c>
      <c r="AA2537" s="326">
        <v>0</v>
      </c>
      <c r="AB2537" s="104">
        <f t="shared" si="721"/>
        <v>0</v>
      </c>
      <c r="AC2537" s="103">
        <f t="shared" si="724"/>
        <v>1.2809999999999999</v>
      </c>
      <c r="AD2537" s="104">
        <f t="shared" si="725"/>
        <v>3.931244648627747</v>
      </c>
    </row>
    <row r="2538" spans="1:30" x14ac:dyDescent="0.2">
      <c r="A2538" s="283">
        <v>41252</v>
      </c>
      <c r="B2538" s="325" t="s">
        <v>93</v>
      </c>
      <c r="C2538" s="326">
        <v>0.97299999999999998</v>
      </c>
      <c r="D2538" s="104">
        <f t="shared" si="722"/>
        <v>2.9860273560615127</v>
      </c>
      <c r="E2538" s="326">
        <v>0</v>
      </c>
      <c r="F2538" s="104">
        <f t="shared" si="723"/>
        <v>0</v>
      </c>
      <c r="G2538" s="326">
        <v>0</v>
      </c>
      <c r="H2538" s="104">
        <f t="shared" si="711"/>
        <v>0</v>
      </c>
      <c r="I2538" s="326">
        <v>0</v>
      </c>
      <c r="J2538" s="104">
        <f t="shared" si="712"/>
        <v>0</v>
      </c>
      <c r="K2538" s="326">
        <v>0</v>
      </c>
      <c r="L2538" s="104">
        <f t="shared" si="713"/>
        <v>0</v>
      </c>
      <c r="M2538" s="326">
        <v>0</v>
      </c>
      <c r="N2538" s="104">
        <f t="shared" si="714"/>
        <v>0</v>
      </c>
      <c r="O2538" s="326">
        <v>0</v>
      </c>
      <c r="P2538" s="104">
        <f t="shared" si="715"/>
        <v>0</v>
      </c>
      <c r="Q2538" s="326">
        <v>0</v>
      </c>
      <c r="R2538" s="104">
        <f t="shared" si="716"/>
        <v>0</v>
      </c>
      <c r="S2538" s="326">
        <v>0</v>
      </c>
      <c r="T2538" s="104">
        <f t="shared" si="717"/>
        <v>0</v>
      </c>
      <c r="U2538" s="326">
        <v>0</v>
      </c>
      <c r="V2538" s="104">
        <f t="shared" si="718"/>
        <v>0</v>
      </c>
      <c r="W2538" s="326">
        <v>0</v>
      </c>
      <c r="X2538" s="104">
        <f t="shared" si="719"/>
        <v>0</v>
      </c>
      <c r="Y2538" s="326">
        <v>0</v>
      </c>
      <c r="Z2538" s="104">
        <f t="shared" si="720"/>
        <v>0</v>
      </c>
      <c r="AA2538" s="326">
        <v>0</v>
      </c>
      <c r="AB2538" s="104">
        <f t="shared" si="721"/>
        <v>0</v>
      </c>
      <c r="AC2538" s="103">
        <f t="shared" si="724"/>
        <v>0.97299999999999998</v>
      </c>
      <c r="AD2538" s="104">
        <f t="shared" si="725"/>
        <v>2.9860273560615127</v>
      </c>
    </row>
    <row r="2539" spans="1:30" x14ac:dyDescent="0.2">
      <c r="A2539" s="283">
        <v>41253</v>
      </c>
      <c r="B2539" s="325" t="s">
        <v>94</v>
      </c>
      <c r="C2539" s="326">
        <v>0</v>
      </c>
      <c r="D2539" s="104">
        <f t="shared" si="722"/>
        <v>0</v>
      </c>
      <c r="E2539" s="326">
        <v>0</v>
      </c>
      <c r="F2539" s="104">
        <f t="shared" si="723"/>
        <v>0</v>
      </c>
      <c r="G2539" s="326">
        <v>5.2999999999999999E-2</v>
      </c>
      <c r="H2539" s="104">
        <f t="shared" si="711"/>
        <v>0.16265102761691694</v>
      </c>
      <c r="I2539" s="326">
        <v>5.8000000000000003E-2</v>
      </c>
      <c r="J2539" s="104">
        <f t="shared" si="712"/>
        <v>0.17799546418455062</v>
      </c>
      <c r="K2539" s="326">
        <v>0</v>
      </c>
      <c r="L2539" s="104">
        <f t="shared" si="713"/>
        <v>0</v>
      </c>
      <c r="M2539" s="326">
        <v>1.0449999999999999</v>
      </c>
      <c r="N2539" s="104">
        <f t="shared" si="714"/>
        <v>3.2069872426354373</v>
      </c>
      <c r="O2539" s="326">
        <v>0</v>
      </c>
      <c r="P2539" s="104">
        <f t="shared" si="715"/>
        <v>0</v>
      </c>
      <c r="Q2539" s="326">
        <v>0.92800000000000005</v>
      </c>
      <c r="R2539" s="104">
        <v>5</v>
      </c>
      <c r="S2539" s="326">
        <v>0</v>
      </c>
      <c r="T2539" s="104">
        <f t="shared" si="717"/>
        <v>0</v>
      </c>
      <c r="U2539" s="326">
        <v>0</v>
      </c>
      <c r="V2539" s="104">
        <f t="shared" si="718"/>
        <v>0</v>
      </c>
      <c r="W2539" s="326">
        <v>0</v>
      </c>
      <c r="X2539" s="104">
        <f t="shared" si="719"/>
        <v>0</v>
      </c>
      <c r="Y2539" s="326">
        <v>0</v>
      </c>
      <c r="Z2539" s="104">
        <f t="shared" si="720"/>
        <v>0</v>
      </c>
      <c r="AA2539" s="326">
        <v>0</v>
      </c>
      <c r="AB2539" s="104">
        <f t="shared" si="721"/>
        <v>0</v>
      </c>
      <c r="AC2539" s="103">
        <f t="shared" si="724"/>
        <v>2.0840000000000001</v>
      </c>
      <c r="AD2539" s="104">
        <f t="shared" si="725"/>
        <v>6.3955611613897148</v>
      </c>
    </row>
    <row r="2540" spans="1:30" x14ac:dyDescent="0.2">
      <c r="A2540" s="283">
        <v>41254</v>
      </c>
      <c r="B2540" s="325" t="s">
        <v>95</v>
      </c>
      <c r="C2540" s="326">
        <v>0</v>
      </c>
      <c r="D2540" s="104">
        <f t="shared" si="722"/>
        <v>0</v>
      </c>
      <c r="E2540" s="326">
        <v>0</v>
      </c>
      <c r="F2540" s="104">
        <f t="shared" si="723"/>
        <v>0</v>
      </c>
      <c r="G2540" s="326">
        <v>0</v>
      </c>
      <c r="H2540" s="104">
        <f t="shared" si="711"/>
        <v>0</v>
      </c>
      <c r="I2540" s="326">
        <v>0</v>
      </c>
      <c r="J2540" s="104">
        <f t="shared" si="712"/>
        <v>0</v>
      </c>
      <c r="K2540" s="326">
        <v>0</v>
      </c>
      <c r="L2540" s="104">
        <f t="shared" si="713"/>
        <v>0</v>
      </c>
      <c r="M2540" s="326">
        <v>0.73899999999999999</v>
      </c>
      <c r="N2540" s="104">
        <f t="shared" si="714"/>
        <v>2.2679077246962569</v>
      </c>
      <c r="O2540" s="326">
        <v>0</v>
      </c>
      <c r="P2540" s="104">
        <f t="shared" si="715"/>
        <v>0</v>
      </c>
      <c r="Q2540" s="326">
        <v>0.7</v>
      </c>
      <c r="R2540" s="104">
        <f t="shared" si="716"/>
        <v>2.1482211194687144</v>
      </c>
      <c r="S2540" s="326">
        <v>0</v>
      </c>
      <c r="T2540" s="104">
        <f t="shared" si="717"/>
        <v>0</v>
      </c>
      <c r="U2540" s="326">
        <v>0</v>
      </c>
      <c r="V2540" s="104">
        <f t="shared" si="718"/>
        <v>0</v>
      </c>
      <c r="W2540" s="326">
        <v>0</v>
      </c>
      <c r="X2540" s="104">
        <f t="shared" si="719"/>
        <v>0</v>
      </c>
      <c r="Y2540" s="326">
        <v>0</v>
      </c>
      <c r="Z2540" s="104">
        <f t="shared" si="720"/>
        <v>0</v>
      </c>
      <c r="AA2540" s="326">
        <v>0</v>
      </c>
      <c r="AB2540" s="104">
        <f t="shared" si="721"/>
        <v>0</v>
      </c>
      <c r="AC2540" s="103">
        <f t="shared" si="724"/>
        <v>1.4390000000000001</v>
      </c>
      <c r="AD2540" s="104">
        <f t="shared" si="725"/>
        <v>4.4161288441649713</v>
      </c>
    </row>
    <row r="2541" spans="1:30" x14ac:dyDescent="0.2">
      <c r="A2541" s="283">
        <v>41255</v>
      </c>
      <c r="B2541" s="325" t="s">
        <v>96</v>
      </c>
      <c r="C2541" s="326">
        <v>0</v>
      </c>
      <c r="D2541" s="104">
        <f t="shared" si="722"/>
        <v>0</v>
      </c>
      <c r="E2541" s="326">
        <v>0</v>
      </c>
      <c r="F2541" s="104">
        <f t="shared" si="723"/>
        <v>0</v>
      </c>
      <c r="G2541" s="326">
        <v>0</v>
      </c>
      <c r="H2541" s="104">
        <f t="shared" si="711"/>
        <v>0</v>
      </c>
      <c r="I2541" s="326">
        <v>0</v>
      </c>
      <c r="J2541" s="104">
        <f t="shared" si="712"/>
        <v>0</v>
      </c>
      <c r="K2541" s="326">
        <v>0</v>
      </c>
      <c r="L2541" s="104">
        <f t="shared" si="713"/>
        <v>0</v>
      </c>
      <c r="M2541" s="326">
        <v>0</v>
      </c>
      <c r="N2541" s="104">
        <f t="shared" si="714"/>
        <v>0</v>
      </c>
      <c r="O2541" s="326">
        <v>0</v>
      </c>
      <c r="P2541" s="104">
        <f t="shared" si="715"/>
        <v>0</v>
      </c>
      <c r="Q2541" s="326">
        <v>0</v>
      </c>
      <c r="R2541" s="104">
        <v>6</v>
      </c>
      <c r="S2541" s="326">
        <v>0</v>
      </c>
      <c r="T2541" s="104">
        <f t="shared" si="717"/>
        <v>0</v>
      </c>
      <c r="U2541" s="326">
        <v>0</v>
      </c>
      <c r="V2541" s="104">
        <f t="shared" si="718"/>
        <v>0</v>
      </c>
      <c r="W2541" s="326">
        <v>0</v>
      </c>
      <c r="X2541" s="104">
        <f t="shared" si="719"/>
        <v>0</v>
      </c>
      <c r="Y2541" s="326">
        <v>0</v>
      </c>
      <c r="Z2541" s="104">
        <f t="shared" si="720"/>
        <v>0</v>
      </c>
      <c r="AA2541" s="326">
        <v>0</v>
      </c>
      <c r="AB2541" s="104">
        <f t="shared" si="721"/>
        <v>0</v>
      </c>
      <c r="AC2541" s="103">
        <f t="shared" si="724"/>
        <v>0</v>
      </c>
      <c r="AD2541" s="104">
        <f t="shared" si="725"/>
        <v>0</v>
      </c>
    </row>
    <row r="2542" spans="1:30" x14ac:dyDescent="0.2">
      <c r="A2542" s="283">
        <v>41256</v>
      </c>
      <c r="B2542" s="325" t="s">
        <v>97</v>
      </c>
      <c r="C2542" s="326">
        <v>0</v>
      </c>
      <c r="D2542" s="104">
        <f t="shared" si="722"/>
        <v>0</v>
      </c>
      <c r="E2542" s="326">
        <v>0</v>
      </c>
      <c r="F2542" s="104">
        <f t="shared" si="723"/>
        <v>0</v>
      </c>
      <c r="G2542" s="326">
        <v>0</v>
      </c>
      <c r="H2542" s="104">
        <f t="shared" si="711"/>
        <v>0</v>
      </c>
      <c r="I2542" s="326">
        <v>0</v>
      </c>
      <c r="J2542" s="104">
        <f t="shared" si="712"/>
        <v>0</v>
      </c>
      <c r="K2542" s="326">
        <v>0</v>
      </c>
      <c r="L2542" s="104">
        <f t="shared" si="713"/>
        <v>0</v>
      </c>
      <c r="M2542" s="326">
        <v>0</v>
      </c>
      <c r="N2542" s="104">
        <f t="shared" si="714"/>
        <v>0</v>
      </c>
      <c r="O2542" s="326">
        <v>0</v>
      </c>
      <c r="P2542" s="104">
        <f t="shared" si="715"/>
        <v>0</v>
      </c>
      <c r="Q2542" s="326">
        <v>0</v>
      </c>
      <c r="R2542" s="104">
        <f t="shared" si="716"/>
        <v>0</v>
      </c>
      <c r="S2542" s="326">
        <v>0</v>
      </c>
      <c r="T2542" s="104">
        <f t="shared" si="717"/>
        <v>0</v>
      </c>
      <c r="U2542" s="326">
        <v>0</v>
      </c>
      <c r="V2542" s="104">
        <f t="shared" si="718"/>
        <v>0</v>
      </c>
      <c r="W2542" s="326">
        <v>0</v>
      </c>
      <c r="X2542" s="104">
        <f t="shared" si="719"/>
        <v>0</v>
      </c>
      <c r="Y2542" s="326">
        <v>0</v>
      </c>
      <c r="Z2542" s="104">
        <f t="shared" si="720"/>
        <v>0</v>
      </c>
      <c r="AA2542" s="326">
        <v>0</v>
      </c>
      <c r="AB2542" s="104">
        <f t="shared" si="721"/>
        <v>0</v>
      </c>
      <c r="AC2542" s="103">
        <f t="shared" si="724"/>
        <v>0</v>
      </c>
      <c r="AD2542" s="104">
        <f t="shared" si="725"/>
        <v>0</v>
      </c>
    </row>
    <row r="2543" spans="1:30" x14ac:dyDescent="0.2">
      <c r="A2543" s="283">
        <v>41257</v>
      </c>
      <c r="B2543" s="325" t="s">
        <v>98</v>
      </c>
      <c r="C2543" s="326">
        <v>0</v>
      </c>
      <c r="D2543" s="104">
        <f t="shared" si="722"/>
        <v>0</v>
      </c>
      <c r="E2543" s="326">
        <v>0</v>
      </c>
      <c r="F2543" s="104">
        <f t="shared" si="723"/>
        <v>0</v>
      </c>
      <c r="G2543" s="326">
        <v>0</v>
      </c>
      <c r="H2543" s="104">
        <f t="shared" si="711"/>
        <v>0</v>
      </c>
      <c r="I2543" s="326">
        <v>0</v>
      </c>
      <c r="J2543" s="104">
        <f t="shared" si="712"/>
        <v>0</v>
      </c>
      <c r="K2543" s="326">
        <v>0</v>
      </c>
      <c r="L2543" s="104">
        <f t="shared" si="713"/>
        <v>0</v>
      </c>
      <c r="M2543" s="326">
        <v>0</v>
      </c>
      <c r="N2543" s="104">
        <f t="shared" si="714"/>
        <v>0</v>
      </c>
      <c r="O2543" s="326">
        <v>0</v>
      </c>
      <c r="P2543" s="104">
        <f t="shared" si="715"/>
        <v>0</v>
      </c>
      <c r="Q2543" s="326">
        <v>0</v>
      </c>
      <c r="R2543" s="104">
        <v>7</v>
      </c>
      <c r="S2543" s="326">
        <v>0</v>
      </c>
      <c r="T2543" s="104">
        <f t="shared" si="717"/>
        <v>0</v>
      </c>
      <c r="U2543" s="326">
        <v>0</v>
      </c>
      <c r="V2543" s="104">
        <f t="shared" si="718"/>
        <v>0</v>
      </c>
      <c r="W2543" s="326">
        <v>0</v>
      </c>
      <c r="X2543" s="104">
        <f t="shared" si="719"/>
        <v>0</v>
      </c>
      <c r="Y2543" s="326">
        <v>0</v>
      </c>
      <c r="Z2543" s="104">
        <f t="shared" si="720"/>
        <v>0</v>
      </c>
      <c r="AA2543" s="326">
        <v>0</v>
      </c>
      <c r="AB2543" s="104">
        <f t="shared" si="721"/>
        <v>0</v>
      </c>
      <c r="AC2543" s="103">
        <f t="shared" si="724"/>
        <v>0</v>
      </c>
      <c r="AD2543" s="104">
        <f t="shared" si="725"/>
        <v>0</v>
      </c>
    </row>
    <row r="2544" spans="1:30" x14ac:dyDescent="0.2">
      <c r="A2544" s="283">
        <v>41258</v>
      </c>
      <c r="B2544" s="325" t="s">
        <v>99</v>
      </c>
      <c r="C2544" s="326">
        <v>0</v>
      </c>
      <c r="D2544" s="104">
        <f t="shared" si="722"/>
        <v>0</v>
      </c>
      <c r="E2544" s="326">
        <v>0</v>
      </c>
      <c r="F2544" s="104">
        <f t="shared" si="723"/>
        <v>0</v>
      </c>
      <c r="G2544" s="326">
        <v>0</v>
      </c>
      <c r="H2544" s="104">
        <f t="shared" si="711"/>
        <v>0</v>
      </c>
      <c r="I2544" s="326">
        <v>0</v>
      </c>
      <c r="J2544" s="104">
        <f t="shared" si="712"/>
        <v>0</v>
      </c>
      <c r="K2544" s="326">
        <v>0</v>
      </c>
      <c r="L2544" s="104">
        <f t="shared" si="713"/>
        <v>0</v>
      </c>
      <c r="M2544" s="326">
        <v>0</v>
      </c>
      <c r="N2544" s="104">
        <f t="shared" si="714"/>
        <v>0</v>
      </c>
      <c r="O2544" s="326">
        <v>0</v>
      </c>
      <c r="P2544" s="104">
        <f t="shared" si="715"/>
        <v>0</v>
      </c>
      <c r="Q2544" s="326">
        <v>0</v>
      </c>
      <c r="R2544" s="104">
        <f t="shared" si="716"/>
        <v>0</v>
      </c>
      <c r="S2544" s="326">
        <v>0</v>
      </c>
      <c r="T2544" s="104">
        <f t="shared" si="717"/>
        <v>0</v>
      </c>
      <c r="U2544" s="326">
        <v>0</v>
      </c>
      <c r="V2544" s="104">
        <f t="shared" si="718"/>
        <v>0</v>
      </c>
      <c r="W2544" s="326">
        <v>0</v>
      </c>
      <c r="X2544" s="104">
        <f t="shared" si="719"/>
        <v>0</v>
      </c>
      <c r="Y2544" s="326">
        <v>0</v>
      </c>
      <c r="Z2544" s="104">
        <f t="shared" si="720"/>
        <v>0</v>
      </c>
      <c r="AA2544" s="326">
        <v>0</v>
      </c>
      <c r="AB2544" s="104">
        <f t="shared" si="721"/>
        <v>0</v>
      </c>
      <c r="AC2544" s="103">
        <f t="shared" si="724"/>
        <v>0</v>
      </c>
      <c r="AD2544" s="104">
        <f t="shared" si="725"/>
        <v>0</v>
      </c>
    </row>
    <row r="2545" spans="1:30" x14ac:dyDescent="0.2">
      <c r="A2545" s="283">
        <v>41259</v>
      </c>
      <c r="B2545" s="325" t="s">
        <v>100</v>
      </c>
      <c r="C2545" s="326">
        <v>0</v>
      </c>
      <c r="D2545" s="104">
        <f t="shared" si="722"/>
        <v>0</v>
      </c>
      <c r="E2545" s="326">
        <v>0</v>
      </c>
      <c r="F2545" s="104">
        <f t="shared" si="723"/>
        <v>0</v>
      </c>
      <c r="G2545" s="326">
        <v>0</v>
      </c>
      <c r="H2545" s="104">
        <f t="shared" si="711"/>
        <v>0</v>
      </c>
      <c r="I2545" s="326">
        <v>0</v>
      </c>
      <c r="J2545" s="104">
        <f t="shared" si="712"/>
        <v>0</v>
      </c>
      <c r="K2545" s="326">
        <v>0</v>
      </c>
      <c r="L2545" s="104">
        <f t="shared" si="713"/>
        <v>0</v>
      </c>
      <c r="M2545" s="326">
        <v>0</v>
      </c>
      <c r="N2545" s="104">
        <f t="shared" si="714"/>
        <v>0</v>
      </c>
      <c r="O2545" s="326">
        <v>0</v>
      </c>
      <c r="P2545" s="104">
        <f t="shared" si="715"/>
        <v>0</v>
      </c>
      <c r="Q2545" s="326">
        <v>0</v>
      </c>
      <c r="R2545" s="104">
        <v>8</v>
      </c>
      <c r="S2545" s="326">
        <v>0</v>
      </c>
      <c r="T2545" s="104">
        <f t="shared" si="717"/>
        <v>0</v>
      </c>
      <c r="U2545" s="326">
        <v>0</v>
      </c>
      <c r="V2545" s="104">
        <f t="shared" si="718"/>
        <v>0</v>
      </c>
      <c r="W2545" s="326">
        <v>0</v>
      </c>
      <c r="X2545" s="104">
        <f t="shared" si="719"/>
        <v>0</v>
      </c>
      <c r="Y2545" s="326">
        <v>0</v>
      </c>
      <c r="Z2545" s="104">
        <f t="shared" si="720"/>
        <v>0</v>
      </c>
      <c r="AA2545" s="326">
        <v>0</v>
      </c>
      <c r="AB2545" s="104">
        <f t="shared" si="721"/>
        <v>0</v>
      </c>
      <c r="AC2545" s="103">
        <f t="shared" si="724"/>
        <v>0</v>
      </c>
      <c r="AD2545" s="104">
        <f t="shared" si="725"/>
        <v>0</v>
      </c>
    </row>
    <row r="2546" spans="1:30" x14ac:dyDescent="0.2">
      <c r="A2546" s="283">
        <v>41260</v>
      </c>
      <c r="B2546" s="325" t="s">
        <v>101</v>
      </c>
      <c r="C2546" s="326">
        <v>0</v>
      </c>
      <c r="D2546" s="104">
        <f t="shared" si="722"/>
        <v>0</v>
      </c>
      <c r="E2546" s="326">
        <v>0</v>
      </c>
      <c r="F2546" s="104">
        <f t="shared" si="723"/>
        <v>0</v>
      </c>
      <c r="G2546" s="326">
        <v>0</v>
      </c>
      <c r="H2546" s="104">
        <f t="shared" si="711"/>
        <v>0</v>
      </c>
      <c r="I2546" s="326">
        <v>0</v>
      </c>
      <c r="J2546" s="104">
        <f t="shared" si="712"/>
        <v>0</v>
      </c>
      <c r="K2546" s="326">
        <v>0</v>
      </c>
      <c r="L2546" s="104">
        <f t="shared" si="713"/>
        <v>0</v>
      </c>
      <c r="M2546" s="326">
        <v>0</v>
      </c>
      <c r="N2546" s="104">
        <f t="shared" si="714"/>
        <v>0</v>
      </c>
      <c r="O2546" s="326">
        <v>0</v>
      </c>
      <c r="P2546" s="104">
        <f t="shared" si="715"/>
        <v>0</v>
      </c>
      <c r="Q2546" s="326">
        <v>0</v>
      </c>
      <c r="R2546" s="104">
        <f t="shared" si="716"/>
        <v>0</v>
      </c>
      <c r="S2546" s="326">
        <v>0</v>
      </c>
      <c r="T2546" s="104">
        <f t="shared" si="717"/>
        <v>0</v>
      </c>
      <c r="U2546" s="326">
        <v>0</v>
      </c>
      <c r="V2546" s="104">
        <f t="shared" si="718"/>
        <v>0</v>
      </c>
      <c r="W2546" s="326">
        <v>0</v>
      </c>
      <c r="X2546" s="104">
        <f t="shared" si="719"/>
        <v>0</v>
      </c>
      <c r="Y2546" s="326">
        <v>0</v>
      </c>
      <c r="Z2546" s="104">
        <f t="shared" si="720"/>
        <v>0</v>
      </c>
      <c r="AA2546" s="326">
        <v>0</v>
      </c>
      <c r="AB2546" s="104">
        <f t="shared" si="721"/>
        <v>0</v>
      </c>
      <c r="AC2546" s="103">
        <f t="shared" si="724"/>
        <v>0</v>
      </c>
      <c r="AD2546" s="104">
        <f t="shared" si="725"/>
        <v>0</v>
      </c>
    </row>
    <row r="2547" spans="1:30" x14ac:dyDescent="0.2">
      <c r="A2547" s="283">
        <v>41261</v>
      </c>
      <c r="B2547" s="325" t="s">
        <v>102</v>
      </c>
      <c r="C2547" s="326">
        <v>0</v>
      </c>
      <c r="D2547" s="104">
        <f t="shared" si="722"/>
        <v>0</v>
      </c>
      <c r="E2547" s="326">
        <v>0</v>
      </c>
      <c r="F2547" s="104">
        <f t="shared" si="723"/>
        <v>0</v>
      </c>
      <c r="G2547" s="326">
        <v>0</v>
      </c>
      <c r="H2547" s="104">
        <f t="shared" si="711"/>
        <v>0</v>
      </c>
      <c r="I2547" s="326">
        <v>0</v>
      </c>
      <c r="J2547" s="104">
        <f t="shared" si="712"/>
        <v>0</v>
      </c>
      <c r="K2547" s="326">
        <v>0</v>
      </c>
      <c r="L2547" s="104">
        <f t="shared" si="713"/>
        <v>0</v>
      </c>
      <c r="M2547" s="326">
        <v>0</v>
      </c>
      <c r="N2547" s="104">
        <f t="shared" si="714"/>
        <v>0</v>
      </c>
      <c r="O2547" s="326">
        <v>0</v>
      </c>
      <c r="P2547" s="104">
        <f t="shared" si="715"/>
        <v>0</v>
      </c>
      <c r="Q2547" s="326">
        <v>0</v>
      </c>
      <c r="R2547" s="104">
        <v>9</v>
      </c>
      <c r="S2547" s="326">
        <v>0</v>
      </c>
      <c r="T2547" s="104">
        <f t="shared" si="717"/>
        <v>0</v>
      </c>
      <c r="U2547" s="326">
        <v>0</v>
      </c>
      <c r="V2547" s="104">
        <f t="shared" si="718"/>
        <v>0</v>
      </c>
      <c r="W2547" s="326">
        <v>0</v>
      </c>
      <c r="X2547" s="104">
        <f t="shared" si="719"/>
        <v>0</v>
      </c>
      <c r="Y2547" s="326">
        <v>0</v>
      </c>
      <c r="Z2547" s="104">
        <f t="shared" si="720"/>
        <v>0</v>
      </c>
      <c r="AA2547" s="326">
        <v>0</v>
      </c>
      <c r="AB2547" s="104">
        <f t="shared" si="721"/>
        <v>0</v>
      </c>
      <c r="AC2547" s="103">
        <f t="shared" si="724"/>
        <v>0</v>
      </c>
      <c r="AD2547" s="104">
        <f t="shared" si="725"/>
        <v>0</v>
      </c>
    </row>
    <row r="2548" spans="1:30" x14ac:dyDescent="0.2">
      <c r="A2548" s="283">
        <v>41262</v>
      </c>
      <c r="B2548" s="325" t="s">
        <v>103</v>
      </c>
      <c r="C2548" s="326">
        <v>0</v>
      </c>
      <c r="D2548" s="104">
        <f t="shared" si="722"/>
        <v>0</v>
      </c>
      <c r="E2548" s="326">
        <v>0</v>
      </c>
      <c r="F2548" s="104">
        <f t="shared" si="723"/>
        <v>0</v>
      </c>
      <c r="G2548" s="326">
        <v>0</v>
      </c>
      <c r="H2548" s="104">
        <f t="shared" si="711"/>
        <v>0</v>
      </c>
      <c r="I2548" s="326">
        <v>0</v>
      </c>
      <c r="J2548" s="104">
        <f t="shared" si="712"/>
        <v>0</v>
      </c>
      <c r="K2548" s="326">
        <v>0</v>
      </c>
      <c r="L2548" s="104">
        <f t="shared" si="713"/>
        <v>0</v>
      </c>
      <c r="M2548" s="326">
        <v>0</v>
      </c>
      <c r="N2548" s="104">
        <f t="shared" si="714"/>
        <v>0</v>
      </c>
      <c r="O2548" s="326">
        <v>0</v>
      </c>
      <c r="P2548" s="104">
        <f t="shared" si="715"/>
        <v>0</v>
      </c>
      <c r="Q2548" s="326">
        <v>0</v>
      </c>
      <c r="R2548" s="104">
        <f t="shared" si="716"/>
        <v>0</v>
      </c>
      <c r="S2548" s="326">
        <v>0</v>
      </c>
      <c r="T2548" s="104">
        <f t="shared" si="717"/>
        <v>0</v>
      </c>
      <c r="U2548" s="326">
        <v>0</v>
      </c>
      <c r="V2548" s="104">
        <f t="shared" si="718"/>
        <v>0</v>
      </c>
      <c r="W2548" s="326">
        <v>0</v>
      </c>
      <c r="X2548" s="104">
        <f t="shared" si="719"/>
        <v>0</v>
      </c>
      <c r="Y2548" s="326">
        <v>0</v>
      </c>
      <c r="Z2548" s="104">
        <f t="shared" si="720"/>
        <v>0</v>
      </c>
      <c r="AA2548" s="326">
        <v>0</v>
      </c>
      <c r="AB2548" s="104">
        <f t="shared" si="721"/>
        <v>0</v>
      </c>
      <c r="AC2548" s="103">
        <f t="shared" si="724"/>
        <v>0</v>
      </c>
      <c r="AD2548" s="104">
        <f t="shared" si="725"/>
        <v>0</v>
      </c>
    </row>
    <row r="2549" spans="1:30" x14ac:dyDescent="0.2">
      <c r="A2549" s="283">
        <v>41263</v>
      </c>
      <c r="B2549" s="325" t="s">
        <v>104</v>
      </c>
      <c r="C2549" s="326">
        <v>0</v>
      </c>
      <c r="D2549" s="104">
        <f t="shared" si="722"/>
        <v>0</v>
      </c>
      <c r="E2549" s="326">
        <v>0</v>
      </c>
      <c r="F2549" s="104">
        <f t="shared" si="723"/>
        <v>0</v>
      </c>
      <c r="G2549" s="326">
        <v>0</v>
      </c>
      <c r="H2549" s="104">
        <f t="shared" si="711"/>
        <v>0</v>
      </c>
      <c r="I2549" s="326">
        <v>0</v>
      </c>
      <c r="J2549" s="104">
        <f t="shared" si="712"/>
        <v>0</v>
      </c>
      <c r="K2549" s="326">
        <v>0</v>
      </c>
      <c r="L2549" s="104">
        <f t="shared" si="713"/>
        <v>0</v>
      </c>
      <c r="M2549" s="326">
        <v>0</v>
      </c>
      <c r="N2549" s="104">
        <f t="shared" si="714"/>
        <v>0</v>
      </c>
      <c r="O2549" s="326">
        <v>0</v>
      </c>
      <c r="P2549" s="104">
        <f t="shared" si="715"/>
        <v>0</v>
      </c>
      <c r="Q2549" s="326">
        <v>0</v>
      </c>
      <c r="R2549" s="104">
        <v>10</v>
      </c>
      <c r="S2549" s="326">
        <v>0</v>
      </c>
      <c r="T2549" s="104">
        <f t="shared" si="717"/>
        <v>0</v>
      </c>
      <c r="U2549" s="326">
        <v>0</v>
      </c>
      <c r="V2549" s="104">
        <f t="shared" si="718"/>
        <v>0</v>
      </c>
      <c r="W2549" s="326">
        <v>0</v>
      </c>
      <c r="X2549" s="104">
        <f t="shared" si="719"/>
        <v>0</v>
      </c>
      <c r="Y2549" s="326">
        <v>0</v>
      </c>
      <c r="Z2549" s="104">
        <f t="shared" si="720"/>
        <v>0</v>
      </c>
      <c r="AA2549" s="326">
        <v>0</v>
      </c>
      <c r="AB2549" s="104">
        <f t="shared" si="721"/>
        <v>0</v>
      </c>
      <c r="AC2549" s="103">
        <f t="shared" si="724"/>
        <v>0</v>
      </c>
      <c r="AD2549" s="104">
        <f t="shared" si="725"/>
        <v>0</v>
      </c>
    </row>
    <row r="2550" spans="1:30" x14ac:dyDescent="0.2">
      <c r="A2550" s="283">
        <v>41264</v>
      </c>
      <c r="B2550" s="325" t="s">
        <v>105</v>
      </c>
      <c r="C2550" s="326">
        <v>0</v>
      </c>
      <c r="D2550" s="104">
        <f t="shared" si="722"/>
        <v>0</v>
      </c>
      <c r="E2550" s="326">
        <v>0</v>
      </c>
      <c r="F2550" s="104">
        <f t="shared" si="723"/>
        <v>0</v>
      </c>
      <c r="G2550" s="326">
        <v>0</v>
      </c>
      <c r="H2550" s="104">
        <f t="shared" si="711"/>
        <v>0</v>
      </c>
      <c r="I2550" s="326">
        <v>0</v>
      </c>
      <c r="J2550" s="104">
        <f t="shared" si="712"/>
        <v>0</v>
      </c>
      <c r="K2550" s="326">
        <v>0</v>
      </c>
      <c r="L2550" s="104">
        <f t="shared" si="713"/>
        <v>0</v>
      </c>
      <c r="M2550" s="326">
        <v>0</v>
      </c>
      <c r="N2550" s="104">
        <f t="shared" si="714"/>
        <v>0</v>
      </c>
      <c r="O2550" s="326">
        <v>0</v>
      </c>
      <c r="P2550" s="104">
        <f t="shared" si="715"/>
        <v>0</v>
      </c>
      <c r="Q2550" s="326">
        <v>0</v>
      </c>
      <c r="R2550" s="104">
        <f t="shared" si="716"/>
        <v>0</v>
      </c>
      <c r="S2550" s="326">
        <v>0</v>
      </c>
      <c r="T2550" s="104">
        <f t="shared" si="717"/>
        <v>0</v>
      </c>
      <c r="U2550" s="326">
        <v>0</v>
      </c>
      <c r="V2550" s="104">
        <f t="shared" si="718"/>
        <v>0</v>
      </c>
      <c r="W2550" s="326">
        <v>0</v>
      </c>
      <c r="X2550" s="104">
        <f t="shared" si="719"/>
        <v>0</v>
      </c>
      <c r="Y2550" s="326">
        <v>0</v>
      </c>
      <c r="Z2550" s="104">
        <f t="shared" si="720"/>
        <v>0</v>
      </c>
      <c r="AA2550" s="326">
        <v>0</v>
      </c>
      <c r="AB2550" s="104">
        <f t="shared" si="721"/>
        <v>0</v>
      </c>
      <c r="AC2550" s="103">
        <f t="shared" si="724"/>
        <v>0</v>
      </c>
      <c r="AD2550" s="104">
        <f t="shared" si="725"/>
        <v>0</v>
      </c>
    </row>
    <row r="2551" spans="1:30" x14ac:dyDescent="0.2">
      <c r="A2551" s="283">
        <v>41265</v>
      </c>
      <c r="B2551" s="325" t="s">
        <v>106</v>
      </c>
      <c r="C2551" s="326">
        <v>0</v>
      </c>
      <c r="D2551" s="104">
        <f t="shared" si="722"/>
        <v>0</v>
      </c>
      <c r="E2551" s="326">
        <v>0</v>
      </c>
      <c r="F2551" s="104">
        <f t="shared" si="723"/>
        <v>0</v>
      </c>
      <c r="G2551" s="326">
        <v>0</v>
      </c>
      <c r="H2551" s="104">
        <f t="shared" si="711"/>
        <v>0</v>
      </c>
      <c r="I2551" s="326">
        <v>0</v>
      </c>
      <c r="J2551" s="104">
        <f t="shared" si="712"/>
        <v>0</v>
      </c>
      <c r="K2551" s="326">
        <v>0</v>
      </c>
      <c r="L2551" s="104">
        <f t="shared" si="713"/>
        <v>0</v>
      </c>
      <c r="M2551" s="326">
        <v>0</v>
      </c>
      <c r="N2551" s="104">
        <f t="shared" si="714"/>
        <v>0</v>
      </c>
      <c r="O2551" s="326">
        <v>0</v>
      </c>
      <c r="P2551" s="104">
        <f t="shared" si="715"/>
        <v>0</v>
      </c>
      <c r="Q2551" s="326">
        <v>0</v>
      </c>
      <c r="R2551" s="104">
        <v>11</v>
      </c>
      <c r="S2551" s="326">
        <v>0</v>
      </c>
      <c r="T2551" s="104">
        <f t="shared" si="717"/>
        <v>0</v>
      </c>
      <c r="U2551" s="326">
        <v>0</v>
      </c>
      <c r="V2551" s="104">
        <f t="shared" si="718"/>
        <v>0</v>
      </c>
      <c r="W2551" s="326">
        <v>0</v>
      </c>
      <c r="X2551" s="104">
        <f t="shared" si="719"/>
        <v>0</v>
      </c>
      <c r="Y2551" s="326">
        <v>0</v>
      </c>
      <c r="Z2551" s="104">
        <f t="shared" si="720"/>
        <v>0</v>
      </c>
      <c r="AA2551" s="326">
        <v>0</v>
      </c>
      <c r="AB2551" s="104">
        <f t="shared" si="721"/>
        <v>0</v>
      </c>
      <c r="AC2551" s="103">
        <f t="shared" si="724"/>
        <v>0</v>
      </c>
      <c r="AD2551" s="104">
        <f t="shared" si="725"/>
        <v>0</v>
      </c>
    </row>
    <row r="2552" spans="1:30" x14ac:dyDescent="0.2">
      <c r="A2552" s="283">
        <v>41266</v>
      </c>
      <c r="B2552" s="325" t="s">
        <v>107</v>
      </c>
      <c r="C2552" s="326">
        <v>0</v>
      </c>
      <c r="D2552" s="104">
        <f t="shared" si="722"/>
        <v>0</v>
      </c>
      <c r="E2552" s="326">
        <v>0</v>
      </c>
      <c r="F2552" s="104">
        <f t="shared" si="723"/>
        <v>0</v>
      </c>
      <c r="G2552" s="326">
        <v>0</v>
      </c>
      <c r="H2552" s="104">
        <f t="shared" si="711"/>
        <v>0</v>
      </c>
      <c r="I2552" s="326">
        <v>0</v>
      </c>
      <c r="J2552" s="104">
        <f t="shared" si="712"/>
        <v>0</v>
      </c>
      <c r="K2552" s="326">
        <v>0</v>
      </c>
      <c r="L2552" s="104">
        <f t="shared" si="713"/>
        <v>0</v>
      </c>
      <c r="M2552" s="326">
        <v>0</v>
      </c>
      <c r="N2552" s="104">
        <f t="shared" si="714"/>
        <v>0</v>
      </c>
      <c r="O2552" s="326">
        <v>0</v>
      </c>
      <c r="P2552" s="104">
        <f t="shared" si="715"/>
        <v>0</v>
      </c>
      <c r="Q2552" s="326">
        <v>0</v>
      </c>
      <c r="R2552" s="104">
        <f t="shared" si="716"/>
        <v>0</v>
      </c>
      <c r="S2552" s="326">
        <v>0</v>
      </c>
      <c r="T2552" s="104">
        <f t="shared" si="717"/>
        <v>0</v>
      </c>
      <c r="U2552" s="326">
        <v>0</v>
      </c>
      <c r="V2552" s="104">
        <f t="shared" si="718"/>
        <v>0</v>
      </c>
      <c r="W2552" s="326">
        <v>0</v>
      </c>
      <c r="X2552" s="104">
        <f t="shared" si="719"/>
        <v>0</v>
      </c>
      <c r="Y2552" s="326">
        <v>0</v>
      </c>
      <c r="Z2552" s="104">
        <f t="shared" si="720"/>
        <v>0</v>
      </c>
      <c r="AA2552" s="326">
        <v>0</v>
      </c>
      <c r="AB2552" s="104">
        <f t="shared" si="721"/>
        <v>0</v>
      </c>
      <c r="AC2552" s="103">
        <f t="shared" si="724"/>
        <v>0</v>
      </c>
      <c r="AD2552" s="104">
        <f t="shared" si="725"/>
        <v>0</v>
      </c>
    </row>
    <row r="2553" spans="1:30" x14ac:dyDescent="0.2">
      <c r="A2553" s="283">
        <v>41267</v>
      </c>
      <c r="B2553" s="325" t="s">
        <v>108</v>
      </c>
      <c r="C2553" s="326">
        <v>0</v>
      </c>
      <c r="D2553" s="104">
        <f t="shared" si="722"/>
        <v>0</v>
      </c>
      <c r="E2553" s="326">
        <v>0</v>
      </c>
      <c r="F2553" s="104">
        <f t="shared" si="723"/>
        <v>0</v>
      </c>
      <c r="G2553" s="326">
        <v>0</v>
      </c>
      <c r="H2553" s="104">
        <f t="shared" si="711"/>
        <v>0</v>
      </c>
      <c r="I2553" s="326">
        <v>0</v>
      </c>
      <c r="J2553" s="104">
        <f t="shared" si="712"/>
        <v>0</v>
      </c>
      <c r="K2553" s="326">
        <v>0</v>
      </c>
      <c r="L2553" s="104">
        <f t="shared" si="713"/>
        <v>0</v>
      </c>
      <c r="M2553" s="326">
        <v>0</v>
      </c>
      <c r="N2553" s="104">
        <f t="shared" si="714"/>
        <v>0</v>
      </c>
      <c r="O2553" s="326">
        <v>0</v>
      </c>
      <c r="P2553" s="104">
        <f t="shared" si="715"/>
        <v>0</v>
      </c>
      <c r="Q2553" s="326">
        <v>0</v>
      </c>
      <c r="R2553" s="104">
        <v>12</v>
      </c>
      <c r="S2553" s="326">
        <v>0</v>
      </c>
      <c r="T2553" s="104">
        <f t="shared" si="717"/>
        <v>0</v>
      </c>
      <c r="U2553" s="326">
        <v>0</v>
      </c>
      <c r="V2553" s="104">
        <f t="shared" si="718"/>
        <v>0</v>
      </c>
      <c r="W2553" s="326">
        <v>0</v>
      </c>
      <c r="X2553" s="104">
        <f t="shared" si="719"/>
        <v>0</v>
      </c>
      <c r="Y2553" s="326">
        <v>0</v>
      </c>
      <c r="Z2553" s="104">
        <f t="shared" si="720"/>
        <v>0</v>
      </c>
      <c r="AA2553" s="326">
        <v>0</v>
      </c>
      <c r="AB2553" s="104">
        <f t="shared" si="721"/>
        <v>0</v>
      </c>
      <c r="AC2553" s="103">
        <f t="shared" si="724"/>
        <v>0</v>
      </c>
      <c r="AD2553" s="104">
        <f t="shared" si="725"/>
        <v>0</v>
      </c>
    </row>
    <row r="2554" spans="1:30" x14ac:dyDescent="0.2">
      <c r="A2554" s="283">
        <v>41268</v>
      </c>
      <c r="B2554" s="325" t="s">
        <v>109</v>
      </c>
      <c r="C2554" s="326">
        <v>0</v>
      </c>
      <c r="D2554" s="104">
        <f t="shared" si="722"/>
        <v>0</v>
      </c>
      <c r="E2554" s="326">
        <v>0</v>
      </c>
      <c r="F2554" s="104">
        <f t="shared" si="723"/>
        <v>0</v>
      </c>
      <c r="G2554" s="326">
        <v>0</v>
      </c>
      <c r="H2554" s="104">
        <f t="shared" si="711"/>
        <v>0</v>
      </c>
      <c r="I2554" s="326">
        <v>0</v>
      </c>
      <c r="J2554" s="104">
        <f t="shared" si="712"/>
        <v>0</v>
      </c>
      <c r="K2554" s="326">
        <v>0</v>
      </c>
      <c r="L2554" s="104">
        <f t="shared" si="713"/>
        <v>0</v>
      </c>
      <c r="M2554" s="326">
        <v>0</v>
      </c>
      <c r="N2554" s="104">
        <f t="shared" si="714"/>
        <v>0</v>
      </c>
      <c r="O2554" s="326">
        <v>0</v>
      </c>
      <c r="P2554" s="104">
        <f t="shared" si="715"/>
        <v>0</v>
      </c>
      <c r="Q2554" s="326">
        <v>0</v>
      </c>
      <c r="R2554" s="104">
        <f t="shared" si="716"/>
        <v>0</v>
      </c>
      <c r="S2554" s="326">
        <v>0</v>
      </c>
      <c r="T2554" s="104">
        <f t="shared" si="717"/>
        <v>0</v>
      </c>
      <c r="U2554" s="326">
        <v>0</v>
      </c>
      <c r="V2554" s="104">
        <f t="shared" si="718"/>
        <v>0</v>
      </c>
      <c r="W2554" s="326">
        <v>0</v>
      </c>
      <c r="X2554" s="104">
        <f t="shared" si="719"/>
        <v>0</v>
      </c>
      <c r="Y2554" s="326">
        <v>0</v>
      </c>
      <c r="Z2554" s="104">
        <f t="shared" si="720"/>
        <v>0</v>
      </c>
      <c r="AA2554" s="326">
        <v>0</v>
      </c>
      <c r="AB2554" s="104">
        <f t="shared" si="721"/>
        <v>0</v>
      </c>
      <c r="AC2554" s="103">
        <f t="shared" si="724"/>
        <v>0</v>
      </c>
      <c r="AD2554" s="104">
        <f t="shared" si="725"/>
        <v>0</v>
      </c>
    </row>
    <row r="2555" spans="1:30" x14ac:dyDescent="0.2">
      <c r="A2555" s="283">
        <v>41269</v>
      </c>
      <c r="B2555" s="325" t="s">
        <v>110</v>
      </c>
      <c r="C2555" s="326">
        <v>0</v>
      </c>
      <c r="D2555" s="104">
        <f t="shared" si="722"/>
        <v>0</v>
      </c>
      <c r="E2555" s="326">
        <v>0</v>
      </c>
      <c r="F2555" s="104">
        <f t="shared" si="723"/>
        <v>0</v>
      </c>
      <c r="G2555" s="326">
        <v>0</v>
      </c>
      <c r="H2555" s="104">
        <f t="shared" si="711"/>
        <v>0</v>
      </c>
      <c r="I2555" s="326">
        <v>0</v>
      </c>
      <c r="J2555" s="104">
        <f t="shared" si="712"/>
        <v>0</v>
      </c>
      <c r="K2555" s="326">
        <v>0</v>
      </c>
      <c r="L2555" s="104">
        <f t="shared" si="713"/>
        <v>0</v>
      </c>
      <c r="M2555" s="326">
        <v>0</v>
      </c>
      <c r="N2555" s="104">
        <f t="shared" si="714"/>
        <v>0</v>
      </c>
      <c r="O2555" s="326">
        <v>0</v>
      </c>
      <c r="P2555" s="104">
        <f t="shared" si="715"/>
        <v>0</v>
      </c>
      <c r="Q2555" s="326">
        <v>0</v>
      </c>
      <c r="R2555" s="104">
        <v>13</v>
      </c>
      <c r="S2555" s="326">
        <v>0</v>
      </c>
      <c r="T2555" s="104">
        <f t="shared" si="717"/>
        <v>0</v>
      </c>
      <c r="U2555" s="326">
        <v>0</v>
      </c>
      <c r="V2555" s="104">
        <f t="shared" si="718"/>
        <v>0</v>
      </c>
      <c r="W2555" s="326">
        <v>0</v>
      </c>
      <c r="X2555" s="104">
        <f t="shared" si="719"/>
        <v>0</v>
      </c>
      <c r="Y2555" s="326">
        <v>0</v>
      </c>
      <c r="Z2555" s="104">
        <f t="shared" si="720"/>
        <v>0</v>
      </c>
      <c r="AA2555" s="326">
        <v>0</v>
      </c>
      <c r="AB2555" s="104">
        <f t="shared" si="721"/>
        <v>0</v>
      </c>
      <c r="AC2555" s="103">
        <f t="shared" si="724"/>
        <v>0</v>
      </c>
      <c r="AD2555" s="104">
        <f t="shared" si="725"/>
        <v>0</v>
      </c>
    </row>
    <row r="2556" spans="1:30" x14ac:dyDescent="0.2">
      <c r="A2556" s="283">
        <v>41270</v>
      </c>
      <c r="B2556" s="325" t="s">
        <v>111</v>
      </c>
      <c r="C2556" s="326">
        <v>0</v>
      </c>
      <c r="D2556" s="104">
        <f t="shared" si="722"/>
        <v>0</v>
      </c>
      <c r="E2556" s="326">
        <v>0</v>
      </c>
      <c r="F2556" s="104">
        <f t="shared" si="723"/>
        <v>0</v>
      </c>
      <c r="G2556" s="326">
        <v>0</v>
      </c>
      <c r="H2556" s="104">
        <f t="shared" si="711"/>
        <v>0</v>
      </c>
      <c r="I2556" s="326">
        <v>0</v>
      </c>
      <c r="J2556" s="104">
        <f t="shared" si="712"/>
        <v>0</v>
      </c>
      <c r="K2556" s="326">
        <v>0</v>
      </c>
      <c r="L2556" s="104">
        <f t="shared" si="713"/>
        <v>0</v>
      </c>
      <c r="M2556" s="326">
        <v>0</v>
      </c>
      <c r="N2556" s="104">
        <f t="shared" si="714"/>
        <v>0</v>
      </c>
      <c r="O2556" s="326">
        <v>0</v>
      </c>
      <c r="P2556" s="104">
        <f t="shared" si="715"/>
        <v>0</v>
      </c>
      <c r="Q2556" s="326">
        <v>0</v>
      </c>
      <c r="R2556" s="104">
        <f t="shared" si="716"/>
        <v>0</v>
      </c>
      <c r="S2556" s="326">
        <v>0</v>
      </c>
      <c r="T2556" s="104">
        <f t="shared" si="717"/>
        <v>0</v>
      </c>
      <c r="U2556" s="326">
        <v>0</v>
      </c>
      <c r="V2556" s="104">
        <f t="shared" si="718"/>
        <v>0</v>
      </c>
      <c r="W2556" s="326">
        <v>0</v>
      </c>
      <c r="X2556" s="104">
        <f t="shared" si="719"/>
        <v>0</v>
      </c>
      <c r="Y2556" s="326">
        <v>0</v>
      </c>
      <c r="Z2556" s="104">
        <f t="shared" si="720"/>
        <v>0</v>
      </c>
      <c r="AA2556" s="326">
        <v>0</v>
      </c>
      <c r="AB2556" s="104">
        <f t="shared" si="721"/>
        <v>0</v>
      </c>
      <c r="AC2556" s="103">
        <f t="shared" si="724"/>
        <v>0</v>
      </c>
      <c r="AD2556" s="104">
        <f t="shared" si="725"/>
        <v>0</v>
      </c>
    </row>
    <row r="2557" spans="1:30" x14ac:dyDescent="0.2">
      <c r="A2557" s="283">
        <v>41271</v>
      </c>
      <c r="B2557" s="325" t="s">
        <v>112</v>
      </c>
      <c r="C2557" s="326">
        <v>0</v>
      </c>
      <c r="D2557" s="104">
        <f t="shared" si="722"/>
        <v>0</v>
      </c>
      <c r="E2557" s="326">
        <v>0</v>
      </c>
      <c r="F2557" s="104">
        <f t="shared" si="723"/>
        <v>0</v>
      </c>
      <c r="G2557" s="326">
        <v>0</v>
      </c>
      <c r="H2557" s="104">
        <f t="shared" si="711"/>
        <v>0</v>
      </c>
      <c r="I2557" s="326">
        <v>0</v>
      </c>
      <c r="J2557" s="104">
        <f t="shared" si="712"/>
        <v>0</v>
      </c>
      <c r="K2557" s="326">
        <v>0</v>
      </c>
      <c r="L2557" s="104">
        <f t="shared" si="713"/>
        <v>0</v>
      </c>
      <c r="M2557" s="326">
        <v>0</v>
      </c>
      <c r="N2557" s="104">
        <f t="shared" si="714"/>
        <v>0</v>
      </c>
      <c r="O2557" s="326">
        <v>0</v>
      </c>
      <c r="P2557" s="104">
        <f t="shared" si="715"/>
        <v>0</v>
      </c>
      <c r="Q2557" s="326">
        <v>0</v>
      </c>
      <c r="R2557" s="104">
        <v>14</v>
      </c>
      <c r="S2557" s="326">
        <v>0</v>
      </c>
      <c r="T2557" s="104">
        <f t="shared" si="717"/>
        <v>0</v>
      </c>
      <c r="U2557" s="326">
        <v>0</v>
      </c>
      <c r="V2557" s="104">
        <f t="shared" si="718"/>
        <v>0</v>
      </c>
      <c r="W2557" s="326">
        <v>0</v>
      </c>
      <c r="X2557" s="104">
        <f t="shared" si="719"/>
        <v>0</v>
      </c>
      <c r="Y2557" s="326">
        <v>0</v>
      </c>
      <c r="Z2557" s="104">
        <f t="shared" si="720"/>
        <v>0</v>
      </c>
      <c r="AA2557" s="326">
        <v>0</v>
      </c>
      <c r="AB2557" s="104">
        <f t="shared" si="721"/>
        <v>0</v>
      </c>
      <c r="AC2557" s="103">
        <f t="shared" si="724"/>
        <v>0</v>
      </c>
      <c r="AD2557" s="104">
        <f t="shared" si="725"/>
        <v>0</v>
      </c>
    </row>
    <row r="2558" spans="1:30" x14ac:dyDescent="0.2">
      <c r="A2558" s="283">
        <v>41272</v>
      </c>
      <c r="B2558" s="325" t="s">
        <v>113</v>
      </c>
      <c r="C2558" s="326">
        <v>0</v>
      </c>
      <c r="D2558" s="104">
        <f t="shared" si="722"/>
        <v>0</v>
      </c>
      <c r="E2558" s="326">
        <v>0</v>
      </c>
      <c r="F2558" s="104">
        <f t="shared" si="723"/>
        <v>0</v>
      </c>
      <c r="G2558" s="326">
        <v>0</v>
      </c>
      <c r="H2558" s="104">
        <f t="shared" si="711"/>
        <v>0</v>
      </c>
      <c r="I2558" s="326">
        <v>0</v>
      </c>
      <c r="J2558" s="104">
        <f t="shared" si="712"/>
        <v>0</v>
      </c>
      <c r="K2558" s="326">
        <v>0</v>
      </c>
      <c r="L2558" s="104">
        <f t="shared" si="713"/>
        <v>0</v>
      </c>
      <c r="M2558" s="326">
        <v>0</v>
      </c>
      <c r="N2558" s="104">
        <f t="shared" si="714"/>
        <v>0</v>
      </c>
      <c r="O2558" s="326">
        <v>0</v>
      </c>
      <c r="P2558" s="104">
        <f t="shared" si="715"/>
        <v>0</v>
      </c>
      <c r="Q2558" s="326">
        <v>0</v>
      </c>
      <c r="R2558" s="104">
        <f t="shared" si="716"/>
        <v>0</v>
      </c>
      <c r="S2558" s="326">
        <v>0</v>
      </c>
      <c r="T2558" s="104">
        <f t="shared" si="717"/>
        <v>0</v>
      </c>
      <c r="U2558" s="326">
        <v>0</v>
      </c>
      <c r="V2558" s="104">
        <f t="shared" si="718"/>
        <v>0</v>
      </c>
      <c r="W2558" s="326">
        <v>0</v>
      </c>
      <c r="X2558" s="104">
        <f t="shared" si="719"/>
        <v>0</v>
      </c>
      <c r="Y2558" s="326">
        <v>0</v>
      </c>
      <c r="Z2558" s="104">
        <f t="shared" si="720"/>
        <v>0</v>
      </c>
      <c r="AA2558" s="326">
        <v>0</v>
      </c>
      <c r="AB2558" s="104">
        <f t="shared" si="721"/>
        <v>0</v>
      </c>
      <c r="AC2558" s="103">
        <f t="shared" si="724"/>
        <v>0</v>
      </c>
      <c r="AD2558" s="104">
        <f t="shared" si="725"/>
        <v>0</v>
      </c>
    </row>
    <row r="2559" spans="1:30" x14ac:dyDescent="0.2">
      <c r="A2559" s="283">
        <v>41273</v>
      </c>
      <c r="B2559" s="325" t="s">
        <v>114</v>
      </c>
      <c r="C2559" s="326">
        <v>0</v>
      </c>
      <c r="D2559" s="104">
        <f t="shared" si="722"/>
        <v>0</v>
      </c>
      <c r="E2559" s="326">
        <v>0</v>
      </c>
      <c r="F2559" s="104">
        <f t="shared" si="723"/>
        <v>0</v>
      </c>
      <c r="G2559" s="326">
        <v>0</v>
      </c>
      <c r="H2559" s="104">
        <f t="shared" si="711"/>
        <v>0</v>
      </c>
      <c r="I2559" s="326">
        <v>0</v>
      </c>
      <c r="J2559" s="104">
        <f t="shared" si="712"/>
        <v>0</v>
      </c>
      <c r="K2559" s="326">
        <v>0</v>
      </c>
      <c r="L2559" s="104">
        <f t="shared" si="713"/>
        <v>0</v>
      </c>
      <c r="M2559" s="326">
        <v>0</v>
      </c>
      <c r="N2559" s="104">
        <f t="shared" si="714"/>
        <v>0</v>
      </c>
      <c r="O2559" s="326">
        <v>0</v>
      </c>
      <c r="P2559" s="104">
        <f t="shared" si="715"/>
        <v>0</v>
      </c>
      <c r="Q2559" s="326">
        <v>0</v>
      </c>
      <c r="R2559" s="104">
        <v>15</v>
      </c>
      <c r="S2559" s="326">
        <v>0</v>
      </c>
      <c r="T2559" s="104">
        <f t="shared" si="717"/>
        <v>0</v>
      </c>
      <c r="U2559" s="326">
        <v>0</v>
      </c>
      <c r="V2559" s="104">
        <f t="shared" si="718"/>
        <v>0</v>
      </c>
      <c r="W2559" s="326">
        <v>0</v>
      </c>
      <c r="X2559" s="104">
        <f t="shared" si="719"/>
        <v>0</v>
      </c>
      <c r="Y2559" s="326">
        <v>0</v>
      </c>
      <c r="Z2559" s="104">
        <f t="shared" si="720"/>
        <v>0</v>
      </c>
      <c r="AA2559" s="326">
        <v>0</v>
      </c>
      <c r="AB2559" s="104">
        <f t="shared" si="721"/>
        <v>0</v>
      </c>
      <c r="AC2559" s="103">
        <f t="shared" si="724"/>
        <v>0</v>
      </c>
      <c r="AD2559" s="104">
        <f t="shared" si="725"/>
        <v>0</v>
      </c>
    </row>
    <row r="2560" spans="1:30" x14ac:dyDescent="0.2">
      <c r="A2560" s="283">
        <v>41274</v>
      </c>
      <c r="B2560" s="325" t="s">
        <v>206</v>
      </c>
      <c r="C2560" s="326">
        <v>0</v>
      </c>
      <c r="D2560" s="104">
        <f>C2560*1000000/325851</f>
        <v>0</v>
      </c>
      <c r="E2560" s="326">
        <v>0</v>
      </c>
      <c r="F2560" s="104">
        <f t="shared" si="723"/>
        <v>0</v>
      </c>
      <c r="G2560" s="326">
        <v>0</v>
      </c>
      <c r="H2560" s="104">
        <f t="shared" si="711"/>
        <v>0</v>
      </c>
      <c r="I2560" s="326">
        <v>0</v>
      </c>
      <c r="J2560" s="104">
        <f>I2560*1000000/325851</f>
        <v>0</v>
      </c>
      <c r="K2560" s="326">
        <v>0</v>
      </c>
      <c r="L2560" s="104">
        <f t="shared" si="713"/>
        <v>0</v>
      </c>
      <c r="M2560" s="326">
        <v>0</v>
      </c>
      <c r="N2560" s="104">
        <f t="shared" si="714"/>
        <v>0</v>
      </c>
      <c r="O2560" s="326">
        <v>0</v>
      </c>
      <c r="P2560" s="104">
        <f t="shared" si="715"/>
        <v>0</v>
      </c>
      <c r="Q2560" s="326">
        <v>0</v>
      </c>
      <c r="R2560" s="104">
        <f t="shared" si="716"/>
        <v>0</v>
      </c>
      <c r="S2560" s="326">
        <v>0</v>
      </c>
      <c r="T2560" s="104">
        <f t="shared" si="717"/>
        <v>0</v>
      </c>
      <c r="U2560" s="326">
        <v>0</v>
      </c>
      <c r="V2560" s="104">
        <f t="shared" si="718"/>
        <v>0</v>
      </c>
      <c r="W2560" s="326">
        <v>0</v>
      </c>
      <c r="X2560" s="104">
        <f t="shared" si="719"/>
        <v>0</v>
      </c>
      <c r="Y2560" s="326">
        <v>0</v>
      </c>
      <c r="Z2560" s="104">
        <f t="shared" si="720"/>
        <v>0</v>
      </c>
      <c r="AA2560" s="326">
        <v>0</v>
      </c>
      <c r="AB2560" s="104">
        <f t="shared" si="721"/>
        <v>0</v>
      </c>
      <c r="AC2560" s="103">
        <f t="shared" si="724"/>
        <v>0</v>
      </c>
      <c r="AD2560" s="104">
        <f t="shared" si="725"/>
        <v>0</v>
      </c>
    </row>
    <row r="2561" spans="1:30" x14ac:dyDescent="0.2">
      <c r="A2561" s="283">
        <v>41275</v>
      </c>
      <c r="B2561" s="325" t="s">
        <v>207</v>
      </c>
      <c r="C2561" s="326">
        <v>0</v>
      </c>
      <c r="D2561" s="104">
        <f t="shared" ref="D2561:D2624" si="726">C2561*1000000/325851</f>
        <v>0</v>
      </c>
      <c r="E2561" s="326">
        <v>0</v>
      </c>
      <c r="F2561" s="104">
        <f t="shared" si="723"/>
        <v>0</v>
      </c>
      <c r="G2561" s="326">
        <v>0</v>
      </c>
      <c r="H2561" s="104">
        <f t="shared" si="711"/>
        <v>0</v>
      </c>
      <c r="I2561" s="326">
        <v>0</v>
      </c>
      <c r="J2561" s="104">
        <f t="shared" ref="J2561:J2624" si="727">I2561*1000000/325851</f>
        <v>0</v>
      </c>
      <c r="K2561" s="326">
        <v>0</v>
      </c>
      <c r="L2561" s="104">
        <f t="shared" si="713"/>
        <v>0</v>
      </c>
      <c r="M2561" s="326">
        <v>0</v>
      </c>
      <c r="N2561" s="104">
        <f t="shared" si="714"/>
        <v>0</v>
      </c>
      <c r="O2561" s="326">
        <v>0</v>
      </c>
      <c r="P2561" s="104">
        <f t="shared" si="715"/>
        <v>0</v>
      </c>
      <c r="Q2561" s="326">
        <v>0</v>
      </c>
      <c r="R2561" s="104">
        <f t="shared" si="716"/>
        <v>0</v>
      </c>
      <c r="S2561" s="326">
        <v>0</v>
      </c>
      <c r="T2561" s="104">
        <f t="shared" si="717"/>
        <v>0</v>
      </c>
      <c r="U2561" s="326">
        <v>0</v>
      </c>
      <c r="V2561" s="104">
        <f t="shared" si="718"/>
        <v>0</v>
      </c>
      <c r="W2561" s="326">
        <v>0</v>
      </c>
      <c r="X2561" s="104">
        <f t="shared" si="719"/>
        <v>0</v>
      </c>
      <c r="Y2561" s="326">
        <v>0</v>
      </c>
      <c r="Z2561" s="104">
        <f t="shared" si="720"/>
        <v>0</v>
      </c>
      <c r="AA2561" s="326">
        <v>0</v>
      </c>
      <c r="AB2561" s="104">
        <f t="shared" si="721"/>
        <v>0</v>
      </c>
      <c r="AC2561" s="103">
        <f t="shared" ref="AC2561:AC2599" si="728">C2561+E2561+G2561+I2561+K2561+M2561+O2561+Q2561+S2561+U2561+W2561+Y2561+AA2561</f>
        <v>0</v>
      </c>
      <c r="AD2561" s="104">
        <f t="shared" si="725"/>
        <v>0</v>
      </c>
    </row>
    <row r="2562" spans="1:30" x14ac:dyDescent="0.2">
      <c r="A2562" s="283">
        <v>41276</v>
      </c>
      <c r="B2562" s="325" t="s">
        <v>208</v>
      </c>
      <c r="C2562" s="326">
        <v>0</v>
      </c>
      <c r="D2562" s="104">
        <f t="shared" si="726"/>
        <v>0</v>
      </c>
      <c r="E2562" s="326">
        <v>0</v>
      </c>
      <c r="F2562" s="104">
        <f t="shared" si="723"/>
        <v>0</v>
      </c>
      <c r="G2562" s="326">
        <v>0</v>
      </c>
      <c r="H2562" s="104">
        <f t="shared" si="711"/>
        <v>0</v>
      </c>
      <c r="I2562" s="326">
        <v>0</v>
      </c>
      <c r="J2562" s="104">
        <f t="shared" si="727"/>
        <v>0</v>
      </c>
      <c r="K2562" s="326">
        <v>0</v>
      </c>
      <c r="L2562" s="104">
        <f t="shared" si="713"/>
        <v>0</v>
      </c>
      <c r="M2562" s="326">
        <v>0</v>
      </c>
      <c r="N2562" s="104">
        <f t="shared" si="714"/>
        <v>0</v>
      </c>
      <c r="O2562" s="326">
        <v>0</v>
      </c>
      <c r="P2562" s="104">
        <f t="shared" si="715"/>
        <v>0</v>
      </c>
      <c r="Q2562" s="326">
        <v>0</v>
      </c>
      <c r="R2562" s="104">
        <f t="shared" si="716"/>
        <v>0</v>
      </c>
      <c r="S2562" s="326">
        <v>0</v>
      </c>
      <c r="T2562" s="104">
        <f t="shared" si="717"/>
        <v>0</v>
      </c>
      <c r="U2562" s="326">
        <v>0</v>
      </c>
      <c r="V2562" s="104">
        <f t="shared" si="718"/>
        <v>0</v>
      </c>
      <c r="W2562" s="326">
        <v>0</v>
      </c>
      <c r="X2562" s="104">
        <f t="shared" si="719"/>
        <v>0</v>
      </c>
      <c r="Y2562" s="326">
        <v>0</v>
      </c>
      <c r="Z2562" s="104">
        <f t="shared" si="720"/>
        <v>0</v>
      </c>
      <c r="AA2562" s="326">
        <v>0</v>
      </c>
      <c r="AB2562" s="104">
        <f t="shared" si="721"/>
        <v>0</v>
      </c>
      <c r="AC2562" s="103">
        <f t="shared" si="728"/>
        <v>0</v>
      </c>
      <c r="AD2562" s="104">
        <f t="shared" si="725"/>
        <v>0</v>
      </c>
    </row>
    <row r="2563" spans="1:30" x14ac:dyDescent="0.2">
      <c r="A2563" s="283">
        <v>41277</v>
      </c>
      <c r="B2563" s="325" t="s">
        <v>209</v>
      </c>
      <c r="C2563" s="326">
        <v>0</v>
      </c>
      <c r="D2563" s="104">
        <f t="shared" si="726"/>
        <v>0</v>
      </c>
      <c r="E2563" s="326">
        <v>0</v>
      </c>
      <c r="F2563" s="104">
        <f t="shared" si="723"/>
        <v>0</v>
      </c>
      <c r="G2563" s="326">
        <v>0</v>
      </c>
      <c r="H2563" s="104">
        <f t="shared" si="711"/>
        <v>0</v>
      </c>
      <c r="I2563" s="326">
        <v>0</v>
      </c>
      <c r="J2563" s="104">
        <f t="shared" si="727"/>
        <v>0</v>
      </c>
      <c r="K2563" s="326">
        <v>0</v>
      </c>
      <c r="L2563" s="104">
        <f t="shared" si="713"/>
        <v>0</v>
      </c>
      <c r="M2563" s="326">
        <v>0</v>
      </c>
      <c r="N2563" s="104">
        <f t="shared" si="714"/>
        <v>0</v>
      </c>
      <c r="O2563" s="326">
        <v>0</v>
      </c>
      <c r="P2563" s="104">
        <f t="shared" si="715"/>
        <v>0</v>
      </c>
      <c r="Q2563" s="326">
        <v>0</v>
      </c>
      <c r="R2563" s="104">
        <f t="shared" si="716"/>
        <v>0</v>
      </c>
      <c r="S2563" s="326">
        <v>0</v>
      </c>
      <c r="T2563" s="104">
        <f t="shared" si="717"/>
        <v>0</v>
      </c>
      <c r="U2563" s="326">
        <v>0</v>
      </c>
      <c r="V2563" s="104">
        <f t="shared" si="718"/>
        <v>0</v>
      </c>
      <c r="W2563" s="326">
        <v>0</v>
      </c>
      <c r="X2563" s="104">
        <f t="shared" si="719"/>
        <v>0</v>
      </c>
      <c r="Y2563" s="326">
        <v>0</v>
      </c>
      <c r="Z2563" s="104">
        <f t="shared" si="720"/>
        <v>0</v>
      </c>
      <c r="AA2563" s="326">
        <v>0</v>
      </c>
      <c r="AB2563" s="104">
        <f t="shared" si="721"/>
        <v>0</v>
      </c>
      <c r="AC2563" s="103">
        <f t="shared" si="728"/>
        <v>0</v>
      </c>
      <c r="AD2563" s="104">
        <f t="shared" si="725"/>
        <v>0</v>
      </c>
    </row>
    <row r="2564" spans="1:30" x14ac:dyDescent="0.2">
      <c r="A2564" s="283">
        <v>41278</v>
      </c>
      <c r="B2564" s="325" t="s">
        <v>210</v>
      </c>
      <c r="C2564" s="326">
        <v>0</v>
      </c>
      <c r="D2564" s="104">
        <f t="shared" si="726"/>
        <v>0</v>
      </c>
      <c r="E2564" s="326">
        <v>0</v>
      </c>
      <c r="F2564" s="104">
        <f t="shared" si="723"/>
        <v>0</v>
      </c>
      <c r="G2564" s="326">
        <v>0</v>
      </c>
      <c r="H2564" s="104">
        <f t="shared" si="711"/>
        <v>0</v>
      </c>
      <c r="I2564" s="326">
        <v>0</v>
      </c>
      <c r="J2564" s="104">
        <f t="shared" si="727"/>
        <v>0</v>
      </c>
      <c r="K2564" s="326">
        <v>0</v>
      </c>
      <c r="L2564" s="104">
        <f t="shared" si="713"/>
        <v>0</v>
      </c>
      <c r="M2564" s="326">
        <v>0</v>
      </c>
      <c r="N2564" s="104">
        <f t="shared" si="714"/>
        <v>0</v>
      </c>
      <c r="O2564" s="326">
        <v>0</v>
      </c>
      <c r="P2564" s="104">
        <f t="shared" si="715"/>
        <v>0</v>
      </c>
      <c r="Q2564" s="326">
        <v>0</v>
      </c>
      <c r="R2564" s="104">
        <f t="shared" si="716"/>
        <v>0</v>
      </c>
      <c r="S2564" s="326">
        <v>0</v>
      </c>
      <c r="T2564" s="104">
        <f t="shared" si="717"/>
        <v>0</v>
      </c>
      <c r="U2564" s="326">
        <v>0</v>
      </c>
      <c r="V2564" s="104">
        <f t="shared" si="718"/>
        <v>0</v>
      </c>
      <c r="W2564" s="326">
        <v>0</v>
      </c>
      <c r="X2564" s="104">
        <f t="shared" si="719"/>
        <v>0</v>
      </c>
      <c r="Y2564" s="326">
        <v>0</v>
      </c>
      <c r="Z2564" s="104">
        <f t="shared" si="720"/>
        <v>0</v>
      </c>
      <c r="AA2564" s="326">
        <v>0</v>
      </c>
      <c r="AB2564" s="104">
        <f t="shared" si="721"/>
        <v>0</v>
      </c>
      <c r="AC2564" s="103">
        <f t="shared" si="728"/>
        <v>0</v>
      </c>
      <c r="AD2564" s="104">
        <f t="shared" si="725"/>
        <v>0</v>
      </c>
    </row>
    <row r="2565" spans="1:30" x14ac:dyDescent="0.2">
      <c r="A2565" s="283">
        <v>41279</v>
      </c>
      <c r="B2565" s="325" t="s">
        <v>211</v>
      </c>
      <c r="C2565" s="326">
        <v>0</v>
      </c>
      <c r="D2565" s="104">
        <f t="shared" si="726"/>
        <v>0</v>
      </c>
      <c r="E2565" s="326">
        <v>0</v>
      </c>
      <c r="F2565" s="104">
        <f t="shared" si="723"/>
        <v>0</v>
      </c>
      <c r="G2565" s="326">
        <v>0</v>
      </c>
      <c r="H2565" s="104">
        <f t="shared" si="711"/>
        <v>0</v>
      </c>
      <c r="I2565" s="326">
        <v>0</v>
      </c>
      <c r="J2565" s="104">
        <f t="shared" si="727"/>
        <v>0</v>
      </c>
      <c r="K2565" s="326">
        <v>0</v>
      </c>
      <c r="L2565" s="104">
        <f t="shared" si="713"/>
        <v>0</v>
      </c>
      <c r="M2565" s="326">
        <v>0</v>
      </c>
      <c r="N2565" s="104">
        <f t="shared" si="714"/>
        <v>0</v>
      </c>
      <c r="O2565" s="326">
        <v>0</v>
      </c>
      <c r="P2565" s="104">
        <f t="shared" si="715"/>
        <v>0</v>
      </c>
      <c r="Q2565" s="326">
        <v>0</v>
      </c>
      <c r="R2565" s="104">
        <f t="shared" si="716"/>
        <v>0</v>
      </c>
      <c r="S2565" s="326">
        <v>0</v>
      </c>
      <c r="T2565" s="104">
        <f t="shared" si="717"/>
        <v>0</v>
      </c>
      <c r="U2565" s="326">
        <v>0</v>
      </c>
      <c r="V2565" s="104">
        <f t="shared" si="718"/>
        <v>0</v>
      </c>
      <c r="W2565" s="326">
        <v>0</v>
      </c>
      <c r="X2565" s="104">
        <f t="shared" si="719"/>
        <v>0</v>
      </c>
      <c r="Y2565" s="326">
        <v>0</v>
      </c>
      <c r="Z2565" s="104">
        <f t="shared" si="720"/>
        <v>0</v>
      </c>
      <c r="AA2565" s="326">
        <v>0</v>
      </c>
      <c r="AB2565" s="104">
        <f t="shared" si="721"/>
        <v>0</v>
      </c>
      <c r="AC2565" s="103">
        <f t="shared" si="728"/>
        <v>0</v>
      </c>
      <c r="AD2565" s="104">
        <f t="shared" si="725"/>
        <v>0</v>
      </c>
    </row>
    <row r="2566" spans="1:30" x14ac:dyDescent="0.2">
      <c r="A2566" s="283">
        <v>41280</v>
      </c>
      <c r="B2566" s="325" t="s">
        <v>212</v>
      </c>
      <c r="C2566" s="326">
        <v>0</v>
      </c>
      <c r="D2566" s="104">
        <f t="shared" si="726"/>
        <v>0</v>
      </c>
      <c r="E2566" s="326">
        <v>0</v>
      </c>
      <c r="F2566" s="104">
        <f t="shared" si="723"/>
        <v>0</v>
      </c>
      <c r="G2566" s="326">
        <v>0</v>
      </c>
      <c r="H2566" s="104">
        <f t="shared" ref="H2566:H2629" si="729">G2566*1000000/325851</f>
        <v>0</v>
      </c>
      <c r="I2566" s="326">
        <v>0</v>
      </c>
      <c r="J2566" s="104">
        <f t="shared" si="727"/>
        <v>0</v>
      </c>
      <c r="K2566" s="326">
        <v>0</v>
      </c>
      <c r="L2566" s="104">
        <f t="shared" ref="L2566:L2629" si="730">K2566*1000000/325851</f>
        <v>0</v>
      </c>
      <c r="M2566" s="326">
        <v>0</v>
      </c>
      <c r="N2566" s="104">
        <f t="shared" ref="N2566:N2629" si="731">M2566*1000000/325851</f>
        <v>0</v>
      </c>
      <c r="O2566" s="326">
        <v>0</v>
      </c>
      <c r="P2566" s="104">
        <f t="shared" ref="P2566:P2629" si="732">O2566*1000000/325851</f>
        <v>0</v>
      </c>
      <c r="Q2566" s="326">
        <v>0</v>
      </c>
      <c r="R2566" s="104">
        <f t="shared" ref="R2566:R2629" si="733">Q2566*1000000/325851</f>
        <v>0</v>
      </c>
      <c r="S2566" s="326">
        <v>0</v>
      </c>
      <c r="T2566" s="104">
        <f t="shared" ref="T2566:T2629" si="734">S2566*1000000/325851</f>
        <v>0</v>
      </c>
      <c r="U2566" s="326">
        <v>0</v>
      </c>
      <c r="V2566" s="104">
        <f t="shared" ref="V2566:V2629" si="735">U2566*1000000/325851</f>
        <v>0</v>
      </c>
      <c r="W2566" s="326">
        <v>0</v>
      </c>
      <c r="X2566" s="104">
        <f t="shared" ref="X2566:X2629" si="736">W2566*1000000/325851</f>
        <v>0</v>
      </c>
      <c r="Y2566" s="326">
        <v>0</v>
      </c>
      <c r="Z2566" s="104">
        <f t="shared" ref="Z2566:Z2629" si="737">Y2566*1000000/325851</f>
        <v>0</v>
      </c>
      <c r="AA2566" s="326">
        <v>0</v>
      </c>
      <c r="AB2566" s="104">
        <f t="shared" ref="AB2566:AB2629" si="738">AA2566*1000000/325851</f>
        <v>0</v>
      </c>
      <c r="AC2566" s="103">
        <f t="shared" si="728"/>
        <v>0</v>
      </c>
      <c r="AD2566" s="104">
        <f t="shared" si="725"/>
        <v>0</v>
      </c>
    </row>
    <row r="2567" spans="1:30" x14ac:dyDescent="0.2">
      <c r="A2567" s="283">
        <v>41281</v>
      </c>
      <c r="B2567" s="325" t="s">
        <v>213</v>
      </c>
      <c r="C2567" s="326">
        <v>0</v>
      </c>
      <c r="D2567" s="104">
        <f t="shared" si="726"/>
        <v>0</v>
      </c>
      <c r="E2567" s="326">
        <v>0</v>
      </c>
      <c r="F2567" s="104">
        <f t="shared" si="723"/>
        <v>0</v>
      </c>
      <c r="G2567" s="326">
        <v>0</v>
      </c>
      <c r="H2567" s="104">
        <f t="shared" si="729"/>
        <v>0</v>
      </c>
      <c r="I2567" s="326">
        <v>0</v>
      </c>
      <c r="J2567" s="104">
        <f t="shared" si="727"/>
        <v>0</v>
      </c>
      <c r="K2567" s="326">
        <v>0</v>
      </c>
      <c r="L2567" s="104">
        <f t="shared" si="730"/>
        <v>0</v>
      </c>
      <c r="M2567" s="326">
        <v>0</v>
      </c>
      <c r="N2567" s="104">
        <f t="shared" si="731"/>
        <v>0</v>
      </c>
      <c r="O2567" s="326">
        <v>0</v>
      </c>
      <c r="P2567" s="104">
        <f t="shared" si="732"/>
        <v>0</v>
      </c>
      <c r="Q2567" s="326">
        <v>0</v>
      </c>
      <c r="R2567" s="104">
        <f t="shared" si="733"/>
        <v>0</v>
      </c>
      <c r="S2567" s="326">
        <v>0</v>
      </c>
      <c r="T2567" s="104">
        <f t="shared" si="734"/>
        <v>0</v>
      </c>
      <c r="U2567" s="326">
        <v>0</v>
      </c>
      <c r="V2567" s="104">
        <f t="shared" si="735"/>
        <v>0</v>
      </c>
      <c r="W2567" s="326">
        <v>0</v>
      </c>
      <c r="X2567" s="104">
        <f t="shared" si="736"/>
        <v>0</v>
      </c>
      <c r="Y2567" s="326">
        <v>0</v>
      </c>
      <c r="Z2567" s="104">
        <f t="shared" si="737"/>
        <v>0</v>
      </c>
      <c r="AA2567" s="326">
        <v>0</v>
      </c>
      <c r="AB2567" s="104">
        <f t="shared" si="738"/>
        <v>0</v>
      </c>
      <c r="AC2567" s="103">
        <f t="shared" si="728"/>
        <v>0</v>
      </c>
      <c r="AD2567" s="104">
        <f t="shared" si="725"/>
        <v>0</v>
      </c>
    </row>
    <row r="2568" spans="1:30" x14ac:dyDescent="0.2">
      <c r="A2568" s="283">
        <v>41282</v>
      </c>
      <c r="B2568" s="325" t="s">
        <v>214</v>
      </c>
      <c r="C2568" s="326">
        <v>0</v>
      </c>
      <c r="D2568" s="104">
        <f t="shared" si="726"/>
        <v>0</v>
      </c>
      <c r="E2568" s="326">
        <v>0</v>
      </c>
      <c r="F2568" s="104">
        <f t="shared" si="723"/>
        <v>0</v>
      </c>
      <c r="G2568" s="326">
        <v>0</v>
      </c>
      <c r="H2568" s="104">
        <f t="shared" si="729"/>
        <v>0</v>
      </c>
      <c r="I2568" s="326">
        <v>0</v>
      </c>
      <c r="J2568" s="104">
        <f t="shared" si="727"/>
        <v>0</v>
      </c>
      <c r="K2568" s="326">
        <v>0</v>
      </c>
      <c r="L2568" s="104">
        <f t="shared" si="730"/>
        <v>0</v>
      </c>
      <c r="M2568" s="326">
        <v>0</v>
      </c>
      <c r="N2568" s="104">
        <f t="shared" si="731"/>
        <v>0</v>
      </c>
      <c r="O2568" s="326">
        <v>0</v>
      </c>
      <c r="P2568" s="104">
        <f t="shared" si="732"/>
        <v>0</v>
      </c>
      <c r="Q2568" s="326">
        <v>0</v>
      </c>
      <c r="R2568" s="104">
        <f t="shared" si="733"/>
        <v>0</v>
      </c>
      <c r="S2568" s="326">
        <v>0</v>
      </c>
      <c r="T2568" s="104">
        <f t="shared" si="734"/>
        <v>0</v>
      </c>
      <c r="U2568" s="326">
        <v>0</v>
      </c>
      <c r="V2568" s="104">
        <f t="shared" si="735"/>
        <v>0</v>
      </c>
      <c r="W2568" s="326">
        <v>0</v>
      </c>
      <c r="X2568" s="104">
        <f t="shared" si="736"/>
        <v>0</v>
      </c>
      <c r="Y2568" s="326">
        <v>0</v>
      </c>
      <c r="Z2568" s="104">
        <f t="shared" si="737"/>
        <v>0</v>
      </c>
      <c r="AA2568" s="326">
        <v>0</v>
      </c>
      <c r="AB2568" s="104">
        <f t="shared" si="738"/>
        <v>0</v>
      </c>
      <c r="AC2568" s="103">
        <f t="shared" si="728"/>
        <v>0</v>
      </c>
      <c r="AD2568" s="104">
        <f t="shared" si="725"/>
        <v>0</v>
      </c>
    </row>
    <row r="2569" spans="1:30" x14ac:dyDescent="0.2">
      <c r="A2569" s="283">
        <v>41283</v>
      </c>
      <c r="B2569" s="325" t="s">
        <v>215</v>
      </c>
      <c r="C2569" s="326">
        <v>0</v>
      </c>
      <c r="D2569" s="104">
        <f t="shared" si="726"/>
        <v>0</v>
      </c>
      <c r="E2569" s="326">
        <v>0</v>
      </c>
      <c r="F2569" s="104">
        <f t="shared" ref="F2569:F2632" si="739">E2569*1000000/325851</f>
        <v>0</v>
      </c>
      <c r="G2569" s="326">
        <v>0</v>
      </c>
      <c r="H2569" s="104">
        <f t="shared" si="729"/>
        <v>0</v>
      </c>
      <c r="I2569" s="326">
        <v>0</v>
      </c>
      <c r="J2569" s="104">
        <f t="shared" si="727"/>
        <v>0</v>
      </c>
      <c r="K2569" s="326">
        <v>0</v>
      </c>
      <c r="L2569" s="104">
        <f t="shared" si="730"/>
        <v>0</v>
      </c>
      <c r="M2569" s="326">
        <v>0</v>
      </c>
      <c r="N2569" s="104">
        <f t="shared" si="731"/>
        <v>0</v>
      </c>
      <c r="O2569" s="326">
        <v>0</v>
      </c>
      <c r="P2569" s="104">
        <f t="shared" si="732"/>
        <v>0</v>
      </c>
      <c r="Q2569" s="326">
        <v>0</v>
      </c>
      <c r="R2569" s="104">
        <f t="shared" si="733"/>
        <v>0</v>
      </c>
      <c r="S2569" s="326">
        <v>0</v>
      </c>
      <c r="T2569" s="104">
        <f t="shared" si="734"/>
        <v>0</v>
      </c>
      <c r="U2569" s="326">
        <v>0</v>
      </c>
      <c r="V2569" s="104">
        <f t="shared" si="735"/>
        <v>0</v>
      </c>
      <c r="W2569" s="326">
        <v>0</v>
      </c>
      <c r="X2569" s="104">
        <f t="shared" si="736"/>
        <v>0</v>
      </c>
      <c r="Y2569" s="326">
        <v>0</v>
      </c>
      <c r="Z2569" s="104">
        <f t="shared" si="737"/>
        <v>0</v>
      </c>
      <c r="AA2569" s="326">
        <v>0</v>
      </c>
      <c r="AB2569" s="104">
        <f t="shared" si="738"/>
        <v>0</v>
      </c>
      <c r="AC2569" s="103">
        <f t="shared" si="728"/>
        <v>0</v>
      </c>
      <c r="AD2569" s="104">
        <f t="shared" si="725"/>
        <v>0</v>
      </c>
    </row>
    <row r="2570" spans="1:30" x14ac:dyDescent="0.2">
      <c r="A2570" s="283">
        <v>41284</v>
      </c>
      <c r="B2570" s="325" t="s">
        <v>216</v>
      </c>
      <c r="C2570" s="326">
        <v>0</v>
      </c>
      <c r="D2570" s="104">
        <f t="shared" si="726"/>
        <v>0</v>
      </c>
      <c r="E2570" s="326">
        <v>0</v>
      </c>
      <c r="F2570" s="104">
        <f t="shared" si="739"/>
        <v>0</v>
      </c>
      <c r="G2570" s="326">
        <v>0</v>
      </c>
      <c r="H2570" s="104">
        <f t="shared" si="729"/>
        <v>0</v>
      </c>
      <c r="I2570" s="326">
        <v>0</v>
      </c>
      <c r="J2570" s="104">
        <f t="shared" si="727"/>
        <v>0</v>
      </c>
      <c r="K2570" s="326">
        <v>0</v>
      </c>
      <c r="L2570" s="104">
        <f t="shared" si="730"/>
        <v>0</v>
      </c>
      <c r="M2570" s="326">
        <v>0</v>
      </c>
      <c r="N2570" s="104">
        <f t="shared" si="731"/>
        <v>0</v>
      </c>
      <c r="O2570" s="326">
        <v>0</v>
      </c>
      <c r="P2570" s="104">
        <f t="shared" si="732"/>
        <v>0</v>
      </c>
      <c r="Q2570" s="326">
        <v>0</v>
      </c>
      <c r="R2570" s="104">
        <f t="shared" si="733"/>
        <v>0</v>
      </c>
      <c r="S2570" s="326">
        <v>0</v>
      </c>
      <c r="T2570" s="104">
        <f t="shared" si="734"/>
        <v>0</v>
      </c>
      <c r="U2570" s="326">
        <v>0</v>
      </c>
      <c r="V2570" s="104">
        <f t="shared" si="735"/>
        <v>0</v>
      </c>
      <c r="W2570" s="326">
        <v>0</v>
      </c>
      <c r="X2570" s="104">
        <f t="shared" si="736"/>
        <v>0</v>
      </c>
      <c r="Y2570" s="326">
        <v>0</v>
      </c>
      <c r="Z2570" s="104">
        <f t="shared" si="737"/>
        <v>0</v>
      </c>
      <c r="AA2570" s="326">
        <v>0</v>
      </c>
      <c r="AB2570" s="104">
        <f t="shared" si="738"/>
        <v>0</v>
      </c>
      <c r="AC2570" s="103">
        <f t="shared" si="728"/>
        <v>0</v>
      </c>
      <c r="AD2570" s="104">
        <f t="shared" si="725"/>
        <v>0</v>
      </c>
    </row>
    <row r="2571" spans="1:30" x14ac:dyDescent="0.2">
      <c r="A2571" s="283">
        <v>41285</v>
      </c>
      <c r="B2571" s="325" t="s">
        <v>217</v>
      </c>
      <c r="C2571" s="326">
        <v>0</v>
      </c>
      <c r="D2571" s="104">
        <f t="shared" si="726"/>
        <v>0</v>
      </c>
      <c r="E2571" s="326">
        <v>0</v>
      </c>
      <c r="F2571" s="104">
        <f t="shared" si="739"/>
        <v>0</v>
      </c>
      <c r="G2571" s="326">
        <v>0</v>
      </c>
      <c r="H2571" s="104">
        <f t="shared" si="729"/>
        <v>0</v>
      </c>
      <c r="I2571" s="326">
        <v>0</v>
      </c>
      <c r="J2571" s="104">
        <f t="shared" si="727"/>
        <v>0</v>
      </c>
      <c r="K2571" s="326">
        <v>0</v>
      </c>
      <c r="L2571" s="104">
        <f t="shared" si="730"/>
        <v>0</v>
      </c>
      <c r="M2571" s="326">
        <v>0</v>
      </c>
      <c r="N2571" s="104">
        <f t="shared" si="731"/>
        <v>0</v>
      </c>
      <c r="O2571" s="326">
        <v>0</v>
      </c>
      <c r="P2571" s="104">
        <f t="shared" si="732"/>
        <v>0</v>
      </c>
      <c r="Q2571" s="326">
        <v>0</v>
      </c>
      <c r="R2571" s="104">
        <f t="shared" si="733"/>
        <v>0</v>
      </c>
      <c r="S2571" s="326">
        <v>0</v>
      </c>
      <c r="T2571" s="104">
        <f t="shared" si="734"/>
        <v>0</v>
      </c>
      <c r="U2571" s="326">
        <v>0</v>
      </c>
      <c r="V2571" s="104">
        <f t="shared" si="735"/>
        <v>0</v>
      </c>
      <c r="W2571" s="326">
        <v>0</v>
      </c>
      <c r="X2571" s="104">
        <f t="shared" si="736"/>
        <v>0</v>
      </c>
      <c r="Y2571" s="326">
        <v>0</v>
      </c>
      <c r="Z2571" s="104">
        <f t="shared" si="737"/>
        <v>0</v>
      </c>
      <c r="AA2571" s="326">
        <v>0</v>
      </c>
      <c r="AB2571" s="104">
        <f t="shared" si="738"/>
        <v>0</v>
      </c>
      <c r="AC2571" s="103">
        <f t="shared" si="728"/>
        <v>0</v>
      </c>
      <c r="AD2571" s="104">
        <f t="shared" si="725"/>
        <v>0</v>
      </c>
    </row>
    <row r="2572" spans="1:30" x14ac:dyDescent="0.2">
      <c r="A2572" s="283">
        <v>41286</v>
      </c>
      <c r="B2572" s="325" t="s">
        <v>218</v>
      </c>
      <c r="C2572" s="326">
        <v>0</v>
      </c>
      <c r="D2572" s="104">
        <f t="shared" si="726"/>
        <v>0</v>
      </c>
      <c r="E2572" s="326">
        <v>0</v>
      </c>
      <c r="F2572" s="104">
        <f t="shared" si="739"/>
        <v>0</v>
      </c>
      <c r="G2572" s="326">
        <v>0</v>
      </c>
      <c r="H2572" s="104">
        <f t="shared" si="729"/>
        <v>0</v>
      </c>
      <c r="I2572" s="326">
        <v>0</v>
      </c>
      <c r="J2572" s="104">
        <f t="shared" si="727"/>
        <v>0</v>
      </c>
      <c r="K2572" s="326">
        <v>0</v>
      </c>
      <c r="L2572" s="104">
        <f t="shared" si="730"/>
        <v>0</v>
      </c>
      <c r="M2572" s="326">
        <v>0</v>
      </c>
      <c r="N2572" s="104">
        <f t="shared" si="731"/>
        <v>0</v>
      </c>
      <c r="O2572" s="326">
        <v>0</v>
      </c>
      <c r="P2572" s="104">
        <f t="shared" si="732"/>
        <v>0</v>
      </c>
      <c r="Q2572" s="326">
        <v>0</v>
      </c>
      <c r="R2572" s="104">
        <f t="shared" si="733"/>
        <v>0</v>
      </c>
      <c r="S2572" s="326">
        <v>0</v>
      </c>
      <c r="T2572" s="104">
        <f t="shared" si="734"/>
        <v>0</v>
      </c>
      <c r="U2572" s="326">
        <v>0</v>
      </c>
      <c r="V2572" s="104">
        <f t="shared" si="735"/>
        <v>0</v>
      </c>
      <c r="W2572" s="326">
        <v>0</v>
      </c>
      <c r="X2572" s="104">
        <f t="shared" si="736"/>
        <v>0</v>
      </c>
      <c r="Y2572" s="326">
        <v>0</v>
      </c>
      <c r="Z2572" s="104">
        <f t="shared" si="737"/>
        <v>0</v>
      </c>
      <c r="AA2572" s="326">
        <v>0</v>
      </c>
      <c r="AB2572" s="104">
        <f t="shared" si="738"/>
        <v>0</v>
      </c>
      <c r="AC2572" s="103">
        <f t="shared" si="728"/>
        <v>0</v>
      </c>
      <c r="AD2572" s="104">
        <f t="shared" si="725"/>
        <v>0</v>
      </c>
    </row>
    <row r="2573" spans="1:30" x14ac:dyDescent="0.2">
      <c r="A2573" s="283">
        <v>41287</v>
      </c>
      <c r="B2573" s="325" t="s">
        <v>219</v>
      </c>
      <c r="C2573" s="326">
        <v>0</v>
      </c>
      <c r="D2573" s="104">
        <f t="shared" si="726"/>
        <v>0</v>
      </c>
      <c r="E2573" s="326">
        <v>0</v>
      </c>
      <c r="F2573" s="104">
        <f t="shared" si="739"/>
        <v>0</v>
      </c>
      <c r="G2573" s="326">
        <v>0</v>
      </c>
      <c r="H2573" s="104">
        <f t="shared" si="729"/>
        <v>0</v>
      </c>
      <c r="I2573" s="326">
        <v>0</v>
      </c>
      <c r="J2573" s="104">
        <f t="shared" si="727"/>
        <v>0</v>
      </c>
      <c r="K2573" s="326">
        <v>0</v>
      </c>
      <c r="L2573" s="104">
        <f t="shared" si="730"/>
        <v>0</v>
      </c>
      <c r="M2573" s="326">
        <v>0</v>
      </c>
      <c r="N2573" s="104">
        <f t="shared" si="731"/>
        <v>0</v>
      </c>
      <c r="O2573" s="326">
        <v>0</v>
      </c>
      <c r="P2573" s="104">
        <f t="shared" si="732"/>
        <v>0</v>
      </c>
      <c r="Q2573" s="326">
        <v>0</v>
      </c>
      <c r="R2573" s="104">
        <f t="shared" si="733"/>
        <v>0</v>
      </c>
      <c r="S2573" s="326">
        <v>0</v>
      </c>
      <c r="T2573" s="104">
        <f t="shared" si="734"/>
        <v>0</v>
      </c>
      <c r="U2573" s="326">
        <v>0</v>
      </c>
      <c r="V2573" s="104">
        <f t="shared" si="735"/>
        <v>0</v>
      </c>
      <c r="W2573" s="326">
        <v>0</v>
      </c>
      <c r="X2573" s="104">
        <f t="shared" si="736"/>
        <v>0</v>
      </c>
      <c r="Y2573" s="326">
        <v>0.38100000000000001</v>
      </c>
      <c r="Z2573" s="104">
        <f t="shared" si="737"/>
        <v>1.1692460664536859</v>
      </c>
      <c r="AA2573" s="326">
        <v>0</v>
      </c>
      <c r="AB2573" s="104">
        <f t="shared" si="738"/>
        <v>0</v>
      </c>
      <c r="AC2573" s="103">
        <f t="shared" si="728"/>
        <v>0.38100000000000001</v>
      </c>
      <c r="AD2573" s="104">
        <f t="shared" si="725"/>
        <v>1.1692460664536859</v>
      </c>
    </row>
    <row r="2574" spans="1:30" x14ac:dyDescent="0.2">
      <c r="A2574" s="283">
        <v>41288</v>
      </c>
      <c r="B2574" s="325" t="s">
        <v>220</v>
      </c>
      <c r="C2574" s="326">
        <v>0</v>
      </c>
      <c r="D2574" s="104">
        <f t="shared" si="726"/>
        <v>0</v>
      </c>
      <c r="E2574" s="326">
        <v>0</v>
      </c>
      <c r="F2574" s="104">
        <f t="shared" si="739"/>
        <v>0</v>
      </c>
      <c r="G2574" s="326">
        <v>0</v>
      </c>
      <c r="H2574" s="104">
        <f t="shared" si="729"/>
        <v>0</v>
      </c>
      <c r="I2574" s="326">
        <v>0.161</v>
      </c>
      <c r="J2574" s="104">
        <f t="shared" si="727"/>
        <v>0.49409085747780429</v>
      </c>
      <c r="K2574" s="326">
        <v>0</v>
      </c>
      <c r="L2574" s="104">
        <f t="shared" si="730"/>
        <v>0</v>
      </c>
      <c r="M2574" s="326">
        <v>0</v>
      </c>
      <c r="N2574" s="104">
        <f t="shared" si="731"/>
        <v>0</v>
      </c>
      <c r="O2574" s="326">
        <v>0</v>
      </c>
      <c r="P2574" s="104">
        <f t="shared" si="732"/>
        <v>0</v>
      </c>
      <c r="Q2574" s="326">
        <v>0</v>
      </c>
      <c r="R2574" s="104">
        <f t="shared" si="733"/>
        <v>0</v>
      </c>
      <c r="S2574" s="326">
        <v>0</v>
      </c>
      <c r="T2574" s="104">
        <f t="shared" si="734"/>
        <v>0</v>
      </c>
      <c r="U2574" s="326">
        <v>0</v>
      </c>
      <c r="V2574" s="104">
        <f t="shared" si="735"/>
        <v>0</v>
      </c>
      <c r="W2574" s="326">
        <v>0.40500000000000003</v>
      </c>
      <c r="X2574" s="104">
        <f t="shared" si="736"/>
        <v>1.2428993619783275</v>
      </c>
      <c r="Y2574" s="326">
        <v>1.1160000000000001</v>
      </c>
      <c r="Z2574" s="104">
        <f t="shared" si="737"/>
        <v>3.4248782418958359</v>
      </c>
      <c r="AA2574" s="326">
        <v>0</v>
      </c>
      <c r="AB2574" s="104">
        <f t="shared" si="738"/>
        <v>0</v>
      </c>
      <c r="AC2574" s="103">
        <f t="shared" si="728"/>
        <v>1.6820000000000002</v>
      </c>
      <c r="AD2574" s="104">
        <f t="shared" si="725"/>
        <v>5.1618684613519683</v>
      </c>
    </row>
    <row r="2575" spans="1:30" x14ac:dyDescent="0.2">
      <c r="A2575" s="283">
        <v>41289</v>
      </c>
      <c r="B2575" s="325" t="s">
        <v>221</v>
      </c>
      <c r="C2575" s="326">
        <v>0</v>
      </c>
      <c r="D2575" s="104">
        <f t="shared" si="726"/>
        <v>0</v>
      </c>
      <c r="E2575" s="326">
        <v>0</v>
      </c>
      <c r="F2575" s="104">
        <f t="shared" si="739"/>
        <v>0</v>
      </c>
      <c r="G2575" s="326">
        <v>0.40200000000000002</v>
      </c>
      <c r="H2575" s="104">
        <f t="shared" si="729"/>
        <v>1.2336927000377473</v>
      </c>
      <c r="I2575" s="326">
        <v>1.0609999999999999</v>
      </c>
      <c r="J2575" s="104">
        <f t="shared" si="727"/>
        <v>3.2560894396518654</v>
      </c>
      <c r="K2575" s="326">
        <v>0</v>
      </c>
      <c r="L2575" s="104">
        <f t="shared" si="730"/>
        <v>0</v>
      </c>
      <c r="M2575" s="326">
        <v>0</v>
      </c>
      <c r="N2575" s="104">
        <f t="shared" si="731"/>
        <v>0</v>
      </c>
      <c r="O2575" s="326">
        <v>0</v>
      </c>
      <c r="P2575" s="104">
        <f t="shared" si="732"/>
        <v>0</v>
      </c>
      <c r="Q2575" s="326">
        <v>0</v>
      </c>
      <c r="R2575" s="104">
        <f t="shared" si="733"/>
        <v>0</v>
      </c>
      <c r="S2575" s="326">
        <v>0</v>
      </c>
      <c r="T2575" s="104">
        <f t="shared" si="734"/>
        <v>0</v>
      </c>
      <c r="U2575" s="326">
        <v>0</v>
      </c>
      <c r="V2575" s="104">
        <f t="shared" si="735"/>
        <v>0</v>
      </c>
      <c r="W2575" s="326">
        <v>1.161</v>
      </c>
      <c r="X2575" s="104">
        <f t="shared" si="736"/>
        <v>3.5629781710045387</v>
      </c>
      <c r="Y2575" s="326">
        <v>1.175</v>
      </c>
      <c r="Z2575" s="104">
        <f t="shared" si="737"/>
        <v>3.6059425933939133</v>
      </c>
      <c r="AA2575" s="326">
        <v>0</v>
      </c>
      <c r="AB2575" s="104">
        <f t="shared" si="738"/>
        <v>0</v>
      </c>
      <c r="AC2575" s="103">
        <f t="shared" si="728"/>
        <v>3.7990000000000004</v>
      </c>
      <c r="AD2575" s="104">
        <f t="shared" si="725"/>
        <v>11.658702904088067</v>
      </c>
    </row>
    <row r="2576" spans="1:30" x14ac:dyDescent="0.2">
      <c r="A2576" s="283">
        <v>41290</v>
      </c>
      <c r="B2576" s="325" t="s">
        <v>222</v>
      </c>
      <c r="C2576" s="326">
        <v>0</v>
      </c>
      <c r="D2576" s="104">
        <f t="shared" si="726"/>
        <v>0</v>
      </c>
      <c r="E2576" s="326">
        <v>0</v>
      </c>
      <c r="F2576" s="104">
        <f t="shared" si="739"/>
        <v>0</v>
      </c>
      <c r="G2576" s="326">
        <v>0.38900000000000001</v>
      </c>
      <c r="H2576" s="104">
        <f t="shared" si="729"/>
        <v>1.1937971649618997</v>
      </c>
      <c r="I2576" s="326">
        <v>1.03</v>
      </c>
      <c r="J2576" s="104">
        <f t="shared" si="727"/>
        <v>3.1609539329325367</v>
      </c>
      <c r="K2576" s="326">
        <v>0</v>
      </c>
      <c r="L2576" s="104">
        <f t="shared" si="730"/>
        <v>0</v>
      </c>
      <c r="M2576" s="326">
        <v>0</v>
      </c>
      <c r="N2576" s="104">
        <f t="shared" si="731"/>
        <v>0</v>
      </c>
      <c r="O2576" s="326">
        <v>0</v>
      </c>
      <c r="P2576" s="104">
        <f t="shared" si="732"/>
        <v>0</v>
      </c>
      <c r="Q2576" s="326">
        <v>0.77100000000000002</v>
      </c>
      <c r="R2576" s="104">
        <f t="shared" si="733"/>
        <v>2.3661121187291125</v>
      </c>
      <c r="S2576" s="326">
        <v>0</v>
      </c>
      <c r="T2576" s="104">
        <f t="shared" si="734"/>
        <v>0</v>
      </c>
      <c r="U2576" s="326">
        <v>0</v>
      </c>
      <c r="V2576" s="104">
        <f t="shared" si="735"/>
        <v>0</v>
      </c>
      <c r="W2576" s="326">
        <v>0.503</v>
      </c>
      <c r="X2576" s="104">
        <f t="shared" si="736"/>
        <v>1.5436503187039474</v>
      </c>
      <c r="Y2576" s="326">
        <v>0.38200000000000001</v>
      </c>
      <c r="Z2576" s="104">
        <f t="shared" si="737"/>
        <v>1.1723149537672126</v>
      </c>
      <c r="AA2576" s="326">
        <v>0</v>
      </c>
      <c r="AB2576" s="104">
        <f t="shared" si="738"/>
        <v>0</v>
      </c>
      <c r="AC2576" s="103">
        <f t="shared" si="728"/>
        <v>3.0750000000000002</v>
      </c>
      <c r="AD2576" s="104">
        <f t="shared" si="725"/>
        <v>9.4368284890947081</v>
      </c>
    </row>
    <row r="2577" spans="1:30" x14ac:dyDescent="0.2">
      <c r="A2577" s="283">
        <v>41291</v>
      </c>
      <c r="B2577" s="325" t="s">
        <v>223</v>
      </c>
      <c r="C2577" s="326">
        <v>0</v>
      </c>
      <c r="D2577" s="104">
        <f t="shared" si="726"/>
        <v>0</v>
      </c>
      <c r="E2577" s="326">
        <v>0</v>
      </c>
      <c r="F2577" s="104">
        <f t="shared" si="739"/>
        <v>0</v>
      </c>
      <c r="G2577" s="326">
        <v>0</v>
      </c>
      <c r="H2577" s="104">
        <f t="shared" si="729"/>
        <v>0</v>
      </c>
      <c r="I2577" s="326">
        <v>0.52400000000000002</v>
      </c>
      <c r="J2577" s="104">
        <f t="shared" si="727"/>
        <v>1.6080969522880089</v>
      </c>
      <c r="K2577" s="326">
        <v>0</v>
      </c>
      <c r="L2577" s="104">
        <f t="shared" si="730"/>
        <v>0</v>
      </c>
      <c r="M2577" s="326">
        <v>0</v>
      </c>
      <c r="N2577" s="104">
        <f t="shared" si="731"/>
        <v>0</v>
      </c>
      <c r="O2577" s="326">
        <v>0</v>
      </c>
      <c r="P2577" s="104">
        <f t="shared" si="732"/>
        <v>0</v>
      </c>
      <c r="Q2577" s="326">
        <v>0.67</v>
      </c>
      <c r="R2577" s="104">
        <f t="shared" si="733"/>
        <v>2.0561545000629122</v>
      </c>
      <c r="S2577" s="326">
        <v>0</v>
      </c>
      <c r="T2577" s="104">
        <f t="shared" si="734"/>
        <v>0</v>
      </c>
      <c r="U2577" s="326">
        <v>0</v>
      </c>
      <c r="V2577" s="104">
        <f t="shared" si="735"/>
        <v>0</v>
      </c>
      <c r="W2577" s="326">
        <v>0</v>
      </c>
      <c r="X2577" s="104">
        <f t="shared" si="736"/>
        <v>0</v>
      </c>
      <c r="Y2577" s="326">
        <v>0</v>
      </c>
      <c r="Z2577" s="104">
        <f t="shared" si="737"/>
        <v>0</v>
      </c>
      <c r="AA2577" s="326">
        <v>0</v>
      </c>
      <c r="AB2577" s="104">
        <f t="shared" si="738"/>
        <v>0</v>
      </c>
      <c r="AC2577" s="103">
        <f t="shared" si="728"/>
        <v>1.194</v>
      </c>
      <c r="AD2577" s="104">
        <f t="shared" si="725"/>
        <v>3.6642514523509213</v>
      </c>
    </row>
    <row r="2578" spans="1:30" x14ac:dyDescent="0.2">
      <c r="A2578" s="283">
        <v>41292</v>
      </c>
      <c r="B2578" s="325" t="s">
        <v>224</v>
      </c>
      <c r="C2578" s="326">
        <v>0</v>
      </c>
      <c r="D2578" s="104">
        <f t="shared" si="726"/>
        <v>0</v>
      </c>
      <c r="E2578" s="326">
        <v>0</v>
      </c>
      <c r="F2578" s="104">
        <f t="shared" si="739"/>
        <v>0</v>
      </c>
      <c r="G2578" s="326">
        <v>0</v>
      </c>
      <c r="H2578" s="104">
        <f t="shared" si="729"/>
        <v>0</v>
      </c>
      <c r="I2578" s="326">
        <v>0</v>
      </c>
      <c r="J2578" s="104">
        <f t="shared" si="727"/>
        <v>0</v>
      </c>
      <c r="K2578" s="326">
        <v>0</v>
      </c>
      <c r="L2578" s="104">
        <f t="shared" si="730"/>
        <v>0</v>
      </c>
      <c r="M2578" s="326">
        <v>0</v>
      </c>
      <c r="N2578" s="104">
        <f t="shared" si="731"/>
        <v>0</v>
      </c>
      <c r="O2578" s="326">
        <v>0</v>
      </c>
      <c r="P2578" s="104">
        <f t="shared" si="732"/>
        <v>0</v>
      </c>
      <c r="Q2578" s="326">
        <v>0</v>
      </c>
      <c r="R2578" s="104">
        <f t="shared" si="733"/>
        <v>0</v>
      </c>
      <c r="S2578" s="326">
        <v>0</v>
      </c>
      <c r="T2578" s="104">
        <f t="shared" si="734"/>
        <v>0</v>
      </c>
      <c r="U2578" s="326">
        <v>0</v>
      </c>
      <c r="V2578" s="104">
        <f t="shared" si="735"/>
        <v>0</v>
      </c>
      <c r="W2578" s="326">
        <v>0</v>
      </c>
      <c r="X2578" s="104">
        <f t="shared" si="736"/>
        <v>0</v>
      </c>
      <c r="Y2578" s="326">
        <v>0</v>
      </c>
      <c r="Z2578" s="104">
        <f t="shared" si="737"/>
        <v>0</v>
      </c>
      <c r="AA2578" s="326">
        <v>0</v>
      </c>
      <c r="AB2578" s="104">
        <f t="shared" si="738"/>
        <v>0</v>
      </c>
      <c r="AC2578" s="103">
        <f t="shared" si="728"/>
        <v>0</v>
      </c>
      <c r="AD2578" s="104">
        <f t="shared" si="725"/>
        <v>0</v>
      </c>
    </row>
    <row r="2579" spans="1:30" x14ac:dyDescent="0.2">
      <c r="A2579" s="283">
        <v>41293</v>
      </c>
      <c r="B2579" s="325" t="s">
        <v>225</v>
      </c>
      <c r="C2579" s="326">
        <v>0</v>
      </c>
      <c r="D2579" s="104">
        <f t="shared" si="726"/>
        <v>0</v>
      </c>
      <c r="E2579" s="326">
        <v>0</v>
      </c>
      <c r="F2579" s="104">
        <f t="shared" si="739"/>
        <v>0</v>
      </c>
      <c r="G2579" s="326">
        <v>0</v>
      </c>
      <c r="H2579" s="104">
        <f t="shared" si="729"/>
        <v>0</v>
      </c>
      <c r="I2579" s="326">
        <v>0</v>
      </c>
      <c r="J2579" s="104">
        <f t="shared" si="727"/>
        <v>0</v>
      </c>
      <c r="K2579" s="326">
        <v>0</v>
      </c>
      <c r="L2579" s="104">
        <f t="shared" si="730"/>
        <v>0</v>
      </c>
      <c r="M2579" s="326">
        <v>0</v>
      </c>
      <c r="N2579" s="104">
        <f t="shared" si="731"/>
        <v>0</v>
      </c>
      <c r="O2579" s="326">
        <v>0</v>
      </c>
      <c r="P2579" s="104">
        <f t="shared" si="732"/>
        <v>0</v>
      </c>
      <c r="Q2579" s="326">
        <v>0</v>
      </c>
      <c r="R2579" s="104">
        <f t="shared" si="733"/>
        <v>0</v>
      </c>
      <c r="S2579" s="326">
        <v>0</v>
      </c>
      <c r="T2579" s="104">
        <f t="shared" si="734"/>
        <v>0</v>
      </c>
      <c r="U2579" s="326">
        <v>0</v>
      </c>
      <c r="V2579" s="104">
        <f t="shared" si="735"/>
        <v>0</v>
      </c>
      <c r="W2579" s="326">
        <v>0</v>
      </c>
      <c r="X2579" s="104">
        <f t="shared" si="736"/>
        <v>0</v>
      </c>
      <c r="Y2579" s="326">
        <v>0</v>
      </c>
      <c r="Z2579" s="104">
        <f t="shared" si="737"/>
        <v>0</v>
      </c>
      <c r="AA2579" s="326">
        <v>0</v>
      </c>
      <c r="AB2579" s="104">
        <f t="shared" si="738"/>
        <v>0</v>
      </c>
      <c r="AC2579" s="103">
        <f t="shared" si="728"/>
        <v>0</v>
      </c>
      <c r="AD2579" s="104">
        <f t="shared" si="725"/>
        <v>0</v>
      </c>
    </row>
    <row r="2580" spans="1:30" x14ac:dyDescent="0.2">
      <c r="A2580" s="283">
        <v>41294</v>
      </c>
      <c r="B2580" s="325" t="s">
        <v>226</v>
      </c>
      <c r="C2580" s="326">
        <v>0</v>
      </c>
      <c r="D2580" s="104">
        <f t="shared" si="726"/>
        <v>0</v>
      </c>
      <c r="E2580" s="326">
        <v>0</v>
      </c>
      <c r="F2580" s="104">
        <f t="shared" si="739"/>
        <v>0</v>
      </c>
      <c r="G2580" s="326">
        <v>0</v>
      </c>
      <c r="H2580" s="104">
        <f t="shared" si="729"/>
        <v>0</v>
      </c>
      <c r="I2580" s="326">
        <v>0</v>
      </c>
      <c r="J2580" s="104">
        <f t="shared" si="727"/>
        <v>0</v>
      </c>
      <c r="K2580" s="326">
        <v>0</v>
      </c>
      <c r="L2580" s="104">
        <f t="shared" si="730"/>
        <v>0</v>
      </c>
      <c r="M2580" s="326">
        <v>0</v>
      </c>
      <c r="N2580" s="104">
        <f t="shared" si="731"/>
        <v>0</v>
      </c>
      <c r="O2580" s="326">
        <v>0</v>
      </c>
      <c r="P2580" s="104">
        <f t="shared" si="732"/>
        <v>0</v>
      </c>
      <c r="Q2580" s="326">
        <v>0</v>
      </c>
      <c r="R2580" s="104">
        <f t="shared" si="733"/>
        <v>0</v>
      </c>
      <c r="S2580" s="326">
        <v>0</v>
      </c>
      <c r="T2580" s="104">
        <f t="shared" si="734"/>
        <v>0</v>
      </c>
      <c r="U2580" s="326">
        <v>0</v>
      </c>
      <c r="V2580" s="104">
        <f t="shared" si="735"/>
        <v>0</v>
      </c>
      <c r="W2580" s="326">
        <v>0</v>
      </c>
      <c r="X2580" s="104">
        <f t="shared" si="736"/>
        <v>0</v>
      </c>
      <c r="Y2580" s="326">
        <v>0</v>
      </c>
      <c r="Z2580" s="104">
        <f t="shared" si="737"/>
        <v>0</v>
      </c>
      <c r="AA2580" s="326">
        <v>0</v>
      </c>
      <c r="AB2580" s="104">
        <f t="shared" si="738"/>
        <v>0</v>
      </c>
      <c r="AC2580" s="103">
        <f t="shared" si="728"/>
        <v>0</v>
      </c>
      <c r="AD2580" s="104">
        <f t="shared" si="725"/>
        <v>0</v>
      </c>
    </row>
    <row r="2581" spans="1:30" x14ac:dyDescent="0.2">
      <c r="A2581" s="283">
        <v>41295</v>
      </c>
      <c r="B2581" s="325" t="s">
        <v>227</v>
      </c>
      <c r="C2581" s="326">
        <v>0</v>
      </c>
      <c r="D2581" s="104">
        <f t="shared" si="726"/>
        <v>0</v>
      </c>
      <c r="E2581" s="326">
        <v>0</v>
      </c>
      <c r="F2581" s="104">
        <f t="shared" si="739"/>
        <v>0</v>
      </c>
      <c r="G2581" s="326">
        <v>0</v>
      </c>
      <c r="H2581" s="104">
        <f t="shared" si="729"/>
        <v>0</v>
      </c>
      <c r="I2581" s="326">
        <v>0</v>
      </c>
      <c r="J2581" s="104">
        <f t="shared" si="727"/>
        <v>0</v>
      </c>
      <c r="K2581" s="326">
        <v>0</v>
      </c>
      <c r="L2581" s="104">
        <f t="shared" si="730"/>
        <v>0</v>
      </c>
      <c r="M2581" s="326">
        <v>0</v>
      </c>
      <c r="N2581" s="104">
        <f t="shared" si="731"/>
        <v>0</v>
      </c>
      <c r="O2581" s="326">
        <v>0</v>
      </c>
      <c r="P2581" s="104">
        <f t="shared" si="732"/>
        <v>0</v>
      </c>
      <c r="Q2581" s="326">
        <v>0</v>
      </c>
      <c r="R2581" s="104">
        <f t="shared" si="733"/>
        <v>0</v>
      </c>
      <c r="S2581" s="326">
        <v>0</v>
      </c>
      <c r="T2581" s="104">
        <f t="shared" si="734"/>
        <v>0</v>
      </c>
      <c r="U2581" s="326">
        <v>0</v>
      </c>
      <c r="V2581" s="104">
        <f t="shared" si="735"/>
        <v>0</v>
      </c>
      <c r="W2581" s="326">
        <v>0</v>
      </c>
      <c r="X2581" s="104">
        <f t="shared" si="736"/>
        <v>0</v>
      </c>
      <c r="Y2581" s="326">
        <v>0</v>
      </c>
      <c r="Z2581" s="104">
        <f t="shared" si="737"/>
        <v>0</v>
      </c>
      <c r="AA2581" s="326">
        <v>0</v>
      </c>
      <c r="AB2581" s="104">
        <f t="shared" si="738"/>
        <v>0</v>
      </c>
      <c r="AC2581" s="103">
        <f t="shared" si="728"/>
        <v>0</v>
      </c>
      <c r="AD2581" s="104">
        <f t="shared" si="725"/>
        <v>0</v>
      </c>
    </row>
    <row r="2582" spans="1:30" x14ac:dyDescent="0.2">
      <c r="A2582" s="283">
        <v>41296</v>
      </c>
      <c r="B2582" s="325" t="s">
        <v>228</v>
      </c>
      <c r="C2582" s="326">
        <v>0</v>
      </c>
      <c r="D2582" s="104">
        <f t="shared" si="726"/>
        <v>0</v>
      </c>
      <c r="E2582" s="326">
        <v>0</v>
      </c>
      <c r="F2582" s="104">
        <f t="shared" si="739"/>
        <v>0</v>
      </c>
      <c r="G2582" s="326">
        <v>0</v>
      </c>
      <c r="H2582" s="104">
        <f t="shared" si="729"/>
        <v>0</v>
      </c>
      <c r="I2582" s="326">
        <v>0</v>
      </c>
      <c r="J2582" s="104">
        <f t="shared" si="727"/>
        <v>0</v>
      </c>
      <c r="K2582" s="326">
        <v>0</v>
      </c>
      <c r="L2582" s="104">
        <f t="shared" si="730"/>
        <v>0</v>
      </c>
      <c r="M2582" s="326">
        <v>0</v>
      </c>
      <c r="N2582" s="104">
        <f t="shared" si="731"/>
        <v>0</v>
      </c>
      <c r="O2582" s="326">
        <v>0</v>
      </c>
      <c r="P2582" s="104">
        <f t="shared" si="732"/>
        <v>0</v>
      </c>
      <c r="Q2582" s="326">
        <v>0</v>
      </c>
      <c r="R2582" s="104">
        <f t="shared" si="733"/>
        <v>0</v>
      </c>
      <c r="S2582" s="326">
        <v>0</v>
      </c>
      <c r="T2582" s="104">
        <f t="shared" si="734"/>
        <v>0</v>
      </c>
      <c r="U2582" s="326">
        <v>0</v>
      </c>
      <c r="V2582" s="104">
        <f t="shared" si="735"/>
        <v>0</v>
      </c>
      <c r="W2582" s="326">
        <v>0.55400000000000005</v>
      </c>
      <c r="X2582" s="104">
        <f t="shared" si="736"/>
        <v>1.700163571693811</v>
      </c>
      <c r="Y2582" s="326">
        <v>0.52400000000000002</v>
      </c>
      <c r="Z2582" s="104">
        <f t="shared" si="737"/>
        <v>1.6080969522880089</v>
      </c>
      <c r="AA2582" s="326">
        <v>0</v>
      </c>
      <c r="AB2582" s="104">
        <f t="shared" si="738"/>
        <v>0</v>
      </c>
      <c r="AC2582" s="103">
        <f t="shared" si="728"/>
        <v>1.0780000000000001</v>
      </c>
      <c r="AD2582" s="104">
        <f t="shared" si="725"/>
        <v>3.3082605239818199</v>
      </c>
    </row>
    <row r="2583" spans="1:30" x14ac:dyDescent="0.2">
      <c r="A2583" s="283">
        <v>41297</v>
      </c>
      <c r="B2583" s="325" t="s">
        <v>229</v>
      </c>
      <c r="C2583" s="326">
        <v>0</v>
      </c>
      <c r="D2583" s="104">
        <f t="shared" si="726"/>
        <v>0</v>
      </c>
      <c r="E2583" s="326">
        <v>0</v>
      </c>
      <c r="F2583" s="104">
        <f t="shared" si="739"/>
        <v>0</v>
      </c>
      <c r="G2583" s="326">
        <v>0</v>
      </c>
      <c r="H2583" s="104">
        <f t="shared" si="729"/>
        <v>0</v>
      </c>
      <c r="I2583" s="326">
        <v>0</v>
      </c>
      <c r="J2583" s="104">
        <f t="shared" si="727"/>
        <v>0</v>
      </c>
      <c r="K2583" s="326">
        <v>0</v>
      </c>
      <c r="L2583" s="104">
        <f t="shared" si="730"/>
        <v>0</v>
      </c>
      <c r="M2583" s="326">
        <v>0</v>
      </c>
      <c r="N2583" s="104">
        <f t="shared" si="731"/>
        <v>0</v>
      </c>
      <c r="O2583" s="326">
        <v>0</v>
      </c>
      <c r="P2583" s="104">
        <f t="shared" si="732"/>
        <v>0</v>
      </c>
      <c r="Q2583" s="326">
        <v>0</v>
      </c>
      <c r="R2583" s="104">
        <f t="shared" si="733"/>
        <v>0</v>
      </c>
      <c r="S2583" s="326">
        <v>0</v>
      </c>
      <c r="T2583" s="104">
        <f t="shared" si="734"/>
        <v>0</v>
      </c>
      <c r="U2583" s="326">
        <v>0</v>
      </c>
      <c r="V2583" s="104">
        <f t="shared" si="735"/>
        <v>0</v>
      </c>
      <c r="W2583" s="326">
        <v>1.167</v>
      </c>
      <c r="X2583" s="104">
        <f t="shared" si="736"/>
        <v>3.5813914948856991</v>
      </c>
      <c r="Y2583" s="326">
        <v>1.167</v>
      </c>
      <c r="Z2583" s="104">
        <f t="shared" si="737"/>
        <v>3.5813914948856991</v>
      </c>
      <c r="AA2583" s="326">
        <v>0</v>
      </c>
      <c r="AB2583" s="104">
        <f t="shared" si="738"/>
        <v>0</v>
      </c>
      <c r="AC2583" s="103">
        <f t="shared" si="728"/>
        <v>2.3340000000000001</v>
      </c>
      <c r="AD2583" s="104">
        <f t="shared" si="725"/>
        <v>7.1627829897713982</v>
      </c>
    </row>
    <row r="2584" spans="1:30" x14ac:dyDescent="0.2">
      <c r="A2584" s="283">
        <v>41298</v>
      </c>
      <c r="B2584" s="325" t="s">
        <v>230</v>
      </c>
      <c r="C2584" s="326">
        <v>1.1100000000000001</v>
      </c>
      <c r="D2584" s="104">
        <f t="shared" si="726"/>
        <v>3.4064649180146755</v>
      </c>
      <c r="E2584" s="326">
        <v>0</v>
      </c>
      <c r="F2584" s="104">
        <f t="shared" si="739"/>
        <v>0</v>
      </c>
      <c r="G2584" s="326">
        <v>0</v>
      </c>
      <c r="H2584" s="104">
        <f t="shared" si="729"/>
        <v>0</v>
      </c>
      <c r="I2584" s="326">
        <v>0</v>
      </c>
      <c r="J2584" s="104">
        <f t="shared" si="727"/>
        <v>0</v>
      </c>
      <c r="K2584" s="326">
        <v>0</v>
      </c>
      <c r="L2584" s="104">
        <f t="shared" si="730"/>
        <v>0</v>
      </c>
      <c r="M2584" s="326">
        <v>0</v>
      </c>
      <c r="N2584" s="104">
        <f t="shared" si="731"/>
        <v>0</v>
      </c>
      <c r="O2584" s="326">
        <v>0</v>
      </c>
      <c r="P2584" s="104">
        <f t="shared" si="732"/>
        <v>0</v>
      </c>
      <c r="Q2584" s="326">
        <v>0</v>
      </c>
      <c r="R2584" s="104">
        <f t="shared" si="733"/>
        <v>0</v>
      </c>
      <c r="S2584" s="326">
        <v>0</v>
      </c>
      <c r="T2584" s="104">
        <f t="shared" si="734"/>
        <v>0</v>
      </c>
      <c r="U2584" s="326">
        <v>0</v>
      </c>
      <c r="V2584" s="104">
        <f t="shared" si="735"/>
        <v>0</v>
      </c>
      <c r="W2584" s="326">
        <v>1.155</v>
      </c>
      <c r="X2584" s="104">
        <f t="shared" si="736"/>
        <v>3.5445648471233784</v>
      </c>
      <c r="Y2584" s="326">
        <v>1.181</v>
      </c>
      <c r="Z2584" s="104">
        <f t="shared" si="737"/>
        <v>3.6243559172750737</v>
      </c>
      <c r="AA2584" s="326">
        <v>0</v>
      </c>
      <c r="AB2584" s="104">
        <f t="shared" si="738"/>
        <v>0</v>
      </c>
      <c r="AC2584" s="103">
        <f t="shared" si="728"/>
        <v>3.4460000000000002</v>
      </c>
      <c r="AD2584" s="104">
        <f t="shared" si="725"/>
        <v>10.575385682413128</v>
      </c>
    </row>
    <row r="2585" spans="1:30" x14ac:dyDescent="0.2">
      <c r="A2585" s="283">
        <v>41299</v>
      </c>
      <c r="B2585" s="325" t="s">
        <v>231</v>
      </c>
      <c r="C2585" s="326">
        <v>1.8109999999999999</v>
      </c>
      <c r="D2585" s="104">
        <f t="shared" si="726"/>
        <v>5.5577549247969165</v>
      </c>
      <c r="E2585" s="326">
        <v>0</v>
      </c>
      <c r="F2585" s="104">
        <f t="shared" si="739"/>
        <v>0</v>
      </c>
      <c r="G2585" s="326">
        <v>7.5999999999999998E-2</v>
      </c>
      <c r="H2585" s="104">
        <f t="shared" si="729"/>
        <v>0.23323543582803183</v>
      </c>
      <c r="I2585" s="326">
        <v>0</v>
      </c>
      <c r="J2585" s="104">
        <f t="shared" si="727"/>
        <v>0</v>
      </c>
      <c r="K2585" s="326">
        <v>0</v>
      </c>
      <c r="L2585" s="104">
        <f t="shared" si="730"/>
        <v>0</v>
      </c>
      <c r="M2585" s="326">
        <v>0</v>
      </c>
      <c r="N2585" s="104">
        <f t="shared" si="731"/>
        <v>0</v>
      </c>
      <c r="O2585" s="326">
        <v>0</v>
      </c>
      <c r="P2585" s="104">
        <f t="shared" si="732"/>
        <v>0</v>
      </c>
      <c r="Q2585" s="326">
        <v>0</v>
      </c>
      <c r="R2585" s="104">
        <f t="shared" si="733"/>
        <v>0</v>
      </c>
      <c r="S2585" s="326">
        <v>0</v>
      </c>
      <c r="T2585" s="104">
        <f t="shared" si="734"/>
        <v>0</v>
      </c>
      <c r="U2585" s="326">
        <v>0</v>
      </c>
      <c r="V2585" s="104">
        <f t="shared" si="735"/>
        <v>0</v>
      </c>
      <c r="W2585" s="326">
        <v>1.151</v>
      </c>
      <c r="X2585" s="104">
        <f t="shared" si="736"/>
        <v>3.5322892978692715</v>
      </c>
      <c r="Y2585" s="326">
        <v>1.1679999999999999</v>
      </c>
      <c r="Z2585" s="104">
        <f t="shared" si="737"/>
        <v>3.584460382199226</v>
      </c>
      <c r="AA2585" s="326">
        <v>0</v>
      </c>
      <c r="AB2585" s="104">
        <f t="shared" si="738"/>
        <v>0</v>
      </c>
      <c r="AC2585" s="103">
        <f t="shared" si="728"/>
        <v>4.2060000000000004</v>
      </c>
      <c r="AD2585" s="104">
        <f t="shared" si="725"/>
        <v>12.907740040693445</v>
      </c>
    </row>
    <row r="2586" spans="1:30" x14ac:dyDescent="0.2">
      <c r="A2586" s="283">
        <v>41300</v>
      </c>
      <c r="B2586" s="325" t="s">
        <v>232</v>
      </c>
      <c r="C2586" s="326">
        <v>1.7749999999999999</v>
      </c>
      <c r="D2586" s="104">
        <f t="shared" si="726"/>
        <v>5.4472749815099544</v>
      </c>
      <c r="E2586" s="326">
        <v>0</v>
      </c>
      <c r="F2586" s="104">
        <f t="shared" si="739"/>
        <v>0</v>
      </c>
      <c r="G2586" s="326">
        <v>0.78500000000000003</v>
      </c>
      <c r="H2586" s="104">
        <f t="shared" si="729"/>
        <v>2.4090765411184867</v>
      </c>
      <c r="I2586" s="326">
        <v>0</v>
      </c>
      <c r="J2586" s="104">
        <f t="shared" si="727"/>
        <v>0</v>
      </c>
      <c r="K2586" s="326">
        <v>0</v>
      </c>
      <c r="L2586" s="104">
        <f t="shared" si="730"/>
        <v>0</v>
      </c>
      <c r="M2586" s="326">
        <v>0</v>
      </c>
      <c r="N2586" s="104">
        <f t="shared" si="731"/>
        <v>0</v>
      </c>
      <c r="O2586" s="326">
        <v>0</v>
      </c>
      <c r="P2586" s="104">
        <f t="shared" si="732"/>
        <v>0</v>
      </c>
      <c r="Q2586" s="326">
        <v>0</v>
      </c>
      <c r="R2586" s="104">
        <f t="shared" si="733"/>
        <v>0</v>
      </c>
      <c r="S2586" s="326">
        <v>0</v>
      </c>
      <c r="T2586" s="104">
        <f t="shared" si="734"/>
        <v>0</v>
      </c>
      <c r="U2586" s="326">
        <v>0</v>
      </c>
      <c r="V2586" s="104">
        <f t="shared" si="735"/>
        <v>0</v>
      </c>
      <c r="W2586" s="326">
        <v>1.163</v>
      </c>
      <c r="X2586" s="104">
        <f t="shared" si="736"/>
        <v>3.5691159456315922</v>
      </c>
      <c r="Y2586" s="326">
        <v>0.34200000000000003</v>
      </c>
      <c r="Z2586" s="104">
        <f t="shared" si="737"/>
        <v>1.0495594612261432</v>
      </c>
      <c r="AA2586" s="326">
        <v>0</v>
      </c>
      <c r="AB2586" s="104">
        <f t="shared" si="738"/>
        <v>0</v>
      </c>
      <c r="AC2586" s="103">
        <f t="shared" si="728"/>
        <v>4.0649999999999995</v>
      </c>
      <c r="AD2586" s="104">
        <f t="shared" si="725"/>
        <v>12.475026929486175</v>
      </c>
    </row>
    <row r="2587" spans="1:30" x14ac:dyDescent="0.2">
      <c r="A2587" s="283">
        <v>41301</v>
      </c>
      <c r="B2587" s="325" t="s">
        <v>233</v>
      </c>
      <c r="C2587" s="326">
        <v>1.756</v>
      </c>
      <c r="D2587" s="104">
        <f t="shared" si="726"/>
        <v>5.3889661225529464</v>
      </c>
      <c r="E2587" s="326">
        <v>0</v>
      </c>
      <c r="F2587" s="104">
        <f t="shared" si="739"/>
        <v>0</v>
      </c>
      <c r="G2587" s="326">
        <v>0.77700000000000002</v>
      </c>
      <c r="H2587" s="104">
        <f t="shared" si="729"/>
        <v>2.3845254426102729</v>
      </c>
      <c r="I2587" s="326">
        <v>0</v>
      </c>
      <c r="J2587" s="104">
        <f t="shared" si="727"/>
        <v>0</v>
      </c>
      <c r="K2587" s="326">
        <v>0</v>
      </c>
      <c r="L2587" s="104">
        <f t="shared" si="730"/>
        <v>0</v>
      </c>
      <c r="M2587" s="326">
        <v>0</v>
      </c>
      <c r="N2587" s="104">
        <f t="shared" si="731"/>
        <v>0</v>
      </c>
      <c r="O2587" s="326">
        <v>0</v>
      </c>
      <c r="P2587" s="104">
        <f t="shared" si="732"/>
        <v>0</v>
      </c>
      <c r="Q2587" s="326">
        <v>0</v>
      </c>
      <c r="R2587" s="104">
        <f t="shared" si="733"/>
        <v>0</v>
      </c>
      <c r="S2587" s="326">
        <v>0</v>
      </c>
      <c r="T2587" s="104">
        <f t="shared" si="734"/>
        <v>0</v>
      </c>
      <c r="U2587" s="326">
        <v>0</v>
      </c>
      <c r="V2587" s="104">
        <f t="shared" si="735"/>
        <v>0</v>
      </c>
      <c r="W2587" s="326">
        <v>1.1519999999999999</v>
      </c>
      <c r="X2587" s="104">
        <f t="shared" si="736"/>
        <v>3.5353581851827984</v>
      </c>
      <c r="Y2587" s="326">
        <v>0</v>
      </c>
      <c r="Z2587" s="104">
        <f t="shared" si="737"/>
        <v>0</v>
      </c>
      <c r="AA2587" s="326">
        <v>0</v>
      </c>
      <c r="AB2587" s="104">
        <f t="shared" si="738"/>
        <v>0</v>
      </c>
      <c r="AC2587" s="103">
        <f t="shared" si="728"/>
        <v>3.6849999999999996</v>
      </c>
      <c r="AD2587" s="104">
        <f t="shared" si="725"/>
        <v>11.308849750346015</v>
      </c>
    </row>
    <row r="2588" spans="1:30" x14ac:dyDescent="0.2">
      <c r="A2588" s="283">
        <v>41302</v>
      </c>
      <c r="B2588" s="325" t="s">
        <v>234</v>
      </c>
      <c r="C2588" s="326">
        <v>1.7370000000000001</v>
      </c>
      <c r="D2588" s="104">
        <f t="shared" si="726"/>
        <v>5.3306572635959384</v>
      </c>
      <c r="E2588" s="326">
        <v>0</v>
      </c>
      <c r="F2588" s="104">
        <f t="shared" si="739"/>
        <v>0</v>
      </c>
      <c r="G2588" s="326">
        <v>0.77300000000000002</v>
      </c>
      <c r="H2588" s="104">
        <f t="shared" si="729"/>
        <v>2.372249893356166</v>
      </c>
      <c r="I2588" s="326">
        <v>0</v>
      </c>
      <c r="J2588" s="104">
        <f t="shared" si="727"/>
        <v>0</v>
      </c>
      <c r="K2588" s="326">
        <v>0</v>
      </c>
      <c r="L2588" s="104">
        <f t="shared" si="730"/>
        <v>0</v>
      </c>
      <c r="M2588" s="326">
        <v>0</v>
      </c>
      <c r="N2588" s="104">
        <f t="shared" si="731"/>
        <v>0</v>
      </c>
      <c r="O2588" s="326">
        <v>0</v>
      </c>
      <c r="P2588" s="104">
        <f t="shared" si="732"/>
        <v>0</v>
      </c>
      <c r="Q2588" s="326">
        <v>0</v>
      </c>
      <c r="R2588" s="104">
        <f t="shared" si="733"/>
        <v>0</v>
      </c>
      <c r="S2588" s="326">
        <v>0</v>
      </c>
      <c r="T2588" s="104">
        <f t="shared" si="734"/>
        <v>0</v>
      </c>
      <c r="U2588" s="326">
        <v>0</v>
      </c>
      <c r="V2588" s="104">
        <f t="shared" si="735"/>
        <v>0</v>
      </c>
      <c r="W2588" s="326">
        <v>1.151</v>
      </c>
      <c r="X2588" s="104">
        <f t="shared" si="736"/>
        <v>3.5322892978692715</v>
      </c>
      <c r="Y2588" s="326">
        <v>0</v>
      </c>
      <c r="Z2588" s="104">
        <f t="shared" si="737"/>
        <v>0</v>
      </c>
      <c r="AA2588" s="326">
        <v>0</v>
      </c>
      <c r="AB2588" s="104">
        <f t="shared" si="738"/>
        <v>0</v>
      </c>
      <c r="AC2588" s="103">
        <f t="shared" si="728"/>
        <v>3.6610000000000005</v>
      </c>
      <c r="AD2588" s="104">
        <f t="shared" si="725"/>
        <v>11.235196454821377</v>
      </c>
    </row>
    <row r="2589" spans="1:30" x14ac:dyDescent="0.2">
      <c r="A2589" s="283">
        <v>41303</v>
      </c>
      <c r="B2589" s="325" t="s">
        <v>235</v>
      </c>
      <c r="C2589" s="326">
        <v>1.7230000000000001</v>
      </c>
      <c r="D2589" s="104">
        <f t="shared" si="726"/>
        <v>5.2876928412065638</v>
      </c>
      <c r="E2589" s="326">
        <v>0</v>
      </c>
      <c r="F2589" s="104">
        <f t="shared" si="739"/>
        <v>0</v>
      </c>
      <c r="G2589" s="326">
        <v>0.77</v>
      </c>
      <c r="H2589" s="104">
        <f t="shared" si="729"/>
        <v>2.3630432314155856</v>
      </c>
      <c r="I2589" s="326">
        <v>0</v>
      </c>
      <c r="J2589" s="104">
        <f t="shared" si="727"/>
        <v>0</v>
      </c>
      <c r="K2589" s="326">
        <v>0</v>
      </c>
      <c r="L2589" s="104">
        <f t="shared" si="730"/>
        <v>0</v>
      </c>
      <c r="M2589" s="326">
        <v>0</v>
      </c>
      <c r="N2589" s="104">
        <f t="shared" si="731"/>
        <v>0</v>
      </c>
      <c r="O2589" s="326">
        <v>0</v>
      </c>
      <c r="P2589" s="104">
        <f t="shared" si="732"/>
        <v>0</v>
      </c>
      <c r="Q2589" s="326">
        <v>0</v>
      </c>
      <c r="R2589" s="104">
        <f t="shared" si="733"/>
        <v>0</v>
      </c>
      <c r="S2589" s="326">
        <v>0</v>
      </c>
      <c r="T2589" s="104">
        <f t="shared" si="734"/>
        <v>0</v>
      </c>
      <c r="U2589" s="326">
        <v>0</v>
      </c>
      <c r="V2589" s="104">
        <f t="shared" si="735"/>
        <v>0</v>
      </c>
      <c r="W2589" s="326">
        <v>1.1439999999999999</v>
      </c>
      <c r="X2589" s="104">
        <f t="shared" si="736"/>
        <v>3.5108070866745842</v>
      </c>
      <c r="Y2589" s="326">
        <v>0</v>
      </c>
      <c r="Z2589" s="104">
        <f t="shared" si="737"/>
        <v>0</v>
      </c>
      <c r="AA2589" s="326">
        <v>0</v>
      </c>
      <c r="AB2589" s="104">
        <f t="shared" si="738"/>
        <v>0</v>
      </c>
      <c r="AC2589" s="103">
        <f t="shared" si="728"/>
        <v>3.6370000000000005</v>
      </c>
      <c r="AD2589" s="104">
        <f t="shared" si="725"/>
        <v>11.161543159296736</v>
      </c>
    </row>
    <row r="2590" spans="1:30" x14ac:dyDescent="0.2">
      <c r="A2590" s="283">
        <v>41304</v>
      </c>
      <c r="B2590" s="325" t="s">
        <v>236</v>
      </c>
      <c r="C2590" s="326">
        <v>1.71</v>
      </c>
      <c r="D2590" s="104">
        <f t="shared" si="726"/>
        <v>5.2477973061307166</v>
      </c>
      <c r="E2590" s="326">
        <v>0</v>
      </c>
      <c r="F2590" s="104">
        <f t="shared" si="739"/>
        <v>0</v>
      </c>
      <c r="G2590" s="326">
        <v>0.76900000000000002</v>
      </c>
      <c r="H2590" s="104">
        <f t="shared" si="729"/>
        <v>2.3599743441020591</v>
      </c>
      <c r="I2590" s="326">
        <v>0</v>
      </c>
      <c r="J2590" s="104">
        <f t="shared" si="727"/>
        <v>0</v>
      </c>
      <c r="K2590" s="326">
        <v>0</v>
      </c>
      <c r="L2590" s="104">
        <f t="shared" si="730"/>
        <v>0</v>
      </c>
      <c r="M2590" s="326">
        <v>0</v>
      </c>
      <c r="N2590" s="104">
        <f t="shared" si="731"/>
        <v>0</v>
      </c>
      <c r="O2590" s="326">
        <v>0</v>
      </c>
      <c r="P2590" s="104">
        <f t="shared" si="732"/>
        <v>0</v>
      </c>
      <c r="Q2590" s="326">
        <v>0</v>
      </c>
      <c r="R2590" s="104">
        <f t="shared" si="733"/>
        <v>0</v>
      </c>
      <c r="S2590" s="326">
        <v>0</v>
      </c>
      <c r="T2590" s="104">
        <f t="shared" si="734"/>
        <v>0</v>
      </c>
      <c r="U2590" s="326">
        <v>0</v>
      </c>
      <c r="V2590" s="104">
        <f t="shared" si="735"/>
        <v>0</v>
      </c>
      <c r="W2590" s="326">
        <v>1.1459999999999999</v>
      </c>
      <c r="X2590" s="104">
        <f t="shared" si="736"/>
        <v>3.5169448613016381</v>
      </c>
      <c r="Y2590" s="326">
        <v>0</v>
      </c>
      <c r="Z2590" s="104">
        <f t="shared" si="737"/>
        <v>0</v>
      </c>
      <c r="AA2590" s="326">
        <v>0</v>
      </c>
      <c r="AB2590" s="104">
        <f t="shared" si="738"/>
        <v>0</v>
      </c>
      <c r="AC2590" s="103">
        <f t="shared" si="728"/>
        <v>3.625</v>
      </c>
      <c r="AD2590" s="104">
        <f t="shared" si="725"/>
        <v>11.124716511534412</v>
      </c>
    </row>
    <row r="2591" spans="1:30" x14ac:dyDescent="0.2">
      <c r="A2591" s="283">
        <v>41305</v>
      </c>
      <c r="B2591" s="325" t="s">
        <v>270</v>
      </c>
      <c r="C2591" s="326">
        <v>1.6970000000000001</v>
      </c>
      <c r="D2591" s="104">
        <f t="shared" si="726"/>
        <v>5.2079017710548685</v>
      </c>
      <c r="E2591" s="326">
        <v>0</v>
      </c>
      <c r="F2591" s="104">
        <f t="shared" si="739"/>
        <v>0</v>
      </c>
      <c r="G2591" s="326">
        <v>0.76700000000000002</v>
      </c>
      <c r="H2591" s="104">
        <f t="shared" si="729"/>
        <v>2.3538365694750056</v>
      </c>
      <c r="I2591" s="326">
        <v>0</v>
      </c>
      <c r="J2591" s="104">
        <f t="shared" si="727"/>
        <v>0</v>
      </c>
      <c r="K2591" s="326">
        <v>0</v>
      </c>
      <c r="L2591" s="104">
        <f t="shared" si="730"/>
        <v>0</v>
      </c>
      <c r="M2591" s="326">
        <v>0</v>
      </c>
      <c r="N2591" s="104">
        <f t="shared" si="731"/>
        <v>0</v>
      </c>
      <c r="O2591" s="326">
        <v>0</v>
      </c>
      <c r="P2591" s="104">
        <f t="shared" si="732"/>
        <v>0</v>
      </c>
      <c r="Q2591" s="326">
        <v>0</v>
      </c>
      <c r="R2591" s="104">
        <f t="shared" si="733"/>
        <v>0</v>
      </c>
      <c r="S2591" s="326">
        <v>0</v>
      </c>
      <c r="T2591" s="104">
        <f t="shared" si="734"/>
        <v>0</v>
      </c>
      <c r="U2591" s="326">
        <v>0</v>
      </c>
      <c r="V2591" s="104">
        <f t="shared" si="735"/>
        <v>0</v>
      </c>
      <c r="W2591" s="326">
        <v>1.1579999999999999</v>
      </c>
      <c r="X2591" s="104">
        <f t="shared" si="736"/>
        <v>3.5537715090639588</v>
      </c>
      <c r="Y2591" s="326">
        <v>0</v>
      </c>
      <c r="Z2591" s="104">
        <f t="shared" si="737"/>
        <v>0</v>
      </c>
      <c r="AA2591" s="326">
        <v>0</v>
      </c>
      <c r="AB2591" s="104">
        <f t="shared" si="738"/>
        <v>0</v>
      </c>
      <c r="AC2591" s="103">
        <f t="shared" si="728"/>
        <v>3.6219999999999999</v>
      </c>
      <c r="AD2591" s="104">
        <f t="shared" si="725"/>
        <v>11.115509849593833</v>
      </c>
    </row>
    <row r="2592" spans="1:30" x14ac:dyDescent="0.2">
      <c r="A2592" s="283">
        <v>41306</v>
      </c>
      <c r="B2592" s="325" t="s">
        <v>239</v>
      </c>
      <c r="C2592" s="326">
        <v>1.6870000000000001</v>
      </c>
      <c r="D2592" s="104">
        <f t="shared" si="726"/>
        <v>5.1772128979196017</v>
      </c>
      <c r="E2592" s="326">
        <v>0</v>
      </c>
      <c r="F2592" s="104">
        <f t="shared" si="739"/>
        <v>0</v>
      </c>
      <c r="G2592" s="326">
        <v>0.76600000000000001</v>
      </c>
      <c r="H2592" s="104">
        <f t="shared" si="729"/>
        <v>2.3507676821614787</v>
      </c>
      <c r="I2592" s="326">
        <v>0</v>
      </c>
      <c r="J2592" s="104">
        <f t="shared" si="727"/>
        <v>0</v>
      </c>
      <c r="K2592" s="326">
        <v>0</v>
      </c>
      <c r="L2592" s="104">
        <f t="shared" si="730"/>
        <v>0</v>
      </c>
      <c r="M2592" s="326">
        <v>0</v>
      </c>
      <c r="N2592" s="104">
        <f t="shared" si="731"/>
        <v>0</v>
      </c>
      <c r="O2592" s="326">
        <v>0</v>
      </c>
      <c r="P2592" s="104">
        <f t="shared" si="732"/>
        <v>0</v>
      </c>
      <c r="Q2592" s="326">
        <v>0</v>
      </c>
      <c r="R2592" s="104">
        <f t="shared" si="733"/>
        <v>0</v>
      </c>
      <c r="S2592" s="326">
        <v>0</v>
      </c>
      <c r="T2592" s="104">
        <f t="shared" si="734"/>
        <v>0</v>
      </c>
      <c r="U2592" s="326">
        <v>0</v>
      </c>
      <c r="V2592" s="104">
        <f t="shared" si="735"/>
        <v>0</v>
      </c>
      <c r="W2592" s="326">
        <v>1.133</v>
      </c>
      <c r="X2592" s="104">
        <f t="shared" si="736"/>
        <v>3.4770493262257904</v>
      </c>
      <c r="Y2592" s="326">
        <v>0</v>
      </c>
      <c r="Z2592" s="104">
        <f t="shared" si="737"/>
        <v>0</v>
      </c>
      <c r="AA2592" s="326">
        <v>0</v>
      </c>
      <c r="AB2592" s="104">
        <f t="shared" si="738"/>
        <v>0</v>
      </c>
      <c r="AC2592" s="103">
        <f t="shared" si="728"/>
        <v>3.5860000000000003</v>
      </c>
      <c r="AD2592" s="104">
        <f t="shared" si="725"/>
        <v>11.005029906306872</v>
      </c>
    </row>
    <row r="2593" spans="1:30" x14ac:dyDescent="0.2">
      <c r="A2593" s="283">
        <v>41307</v>
      </c>
      <c r="B2593" s="325" t="s">
        <v>240</v>
      </c>
      <c r="C2593" s="326">
        <v>1.68</v>
      </c>
      <c r="D2593" s="104">
        <f t="shared" si="726"/>
        <v>5.1557306867249144</v>
      </c>
      <c r="E2593" s="326">
        <v>0</v>
      </c>
      <c r="F2593" s="104">
        <f t="shared" si="739"/>
        <v>0</v>
      </c>
      <c r="G2593" s="326">
        <v>0.76600000000000001</v>
      </c>
      <c r="H2593" s="104">
        <f t="shared" si="729"/>
        <v>2.3507676821614787</v>
      </c>
      <c r="I2593" s="326">
        <v>0</v>
      </c>
      <c r="J2593" s="104">
        <f t="shared" si="727"/>
        <v>0</v>
      </c>
      <c r="K2593" s="326">
        <v>0</v>
      </c>
      <c r="L2593" s="104">
        <f t="shared" si="730"/>
        <v>0</v>
      </c>
      <c r="M2593" s="326">
        <v>0</v>
      </c>
      <c r="N2593" s="104">
        <f t="shared" si="731"/>
        <v>0</v>
      </c>
      <c r="O2593" s="326">
        <v>0</v>
      </c>
      <c r="P2593" s="104">
        <f t="shared" si="732"/>
        <v>0</v>
      </c>
      <c r="Q2593" s="326">
        <v>0</v>
      </c>
      <c r="R2593" s="104">
        <f t="shared" si="733"/>
        <v>0</v>
      </c>
      <c r="S2593" s="326">
        <v>0</v>
      </c>
      <c r="T2593" s="104">
        <f t="shared" si="734"/>
        <v>0</v>
      </c>
      <c r="U2593" s="326">
        <v>0</v>
      </c>
      <c r="V2593" s="104">
        <f t="shared" si="735"/>
        <v>0</v>
      </c>
      <c r="W2593" s="326">
        <v>1.1619999999999999</v>
      </c>
      <c r="X2593" s="104">
        <f t="shared" si="736"/>
        <v>3.5660470583180657</v>
      </c>
      <c r="Y2593" s="326">
        <v>0</v>
      </c>
      <c r="Z2593" s="104">
        <f t="shared" si="737"/>
        <v>0</v>
      </c>
      <c r="AA2593" s="326">
        <v>0</v>
      </c>
      <c r="AB2593" s="104">
        <f t="shared" si="738"/>
        <v>0</v>
      </c>
      <c r="AC2593" s="103">
        <f t="shared" si="728"/>
        <v>3.6079999999999997</v>
      </c>
      <c r="AD2593" s="104">
        <f t="shared" si="725"/>
        <v>11.072545427204457</v>
      </c>
    </row>
    <row r="2594" spans="1:30" x14ac:dyDescent="0.2">
      <c r="A2594" s="283">
        <v>41308</v>
      </c>
      <c r="B2594" s="325" t="s">
        <v>241</v>
      </c>
      <c r="C2594" s="326">
        <v>0.57299999999999995</v>
      </c>
      <c r="D2594" s="104">
        <f t="shared" si="726"/>
        <v>1.758472430650819</v>
      </c>
      <c r="E2594" s="326">
        <v>0</v>
      </c>
      <c r="F2594" s="104">
        <f t="shared" si="739"/>
        <v>0</v>
      </c>
      <c r="G2594" s="326">
        <v>0.76200000000000001</v>
      </c>
      <c r="H2594" s="104">
        <f t="shared" si="729"/>
        <v>2.3384921329073718</v>
      </c>
      <c r="I2594" s="326">
        <v>0.70199999999999996</v>
      </c>
      <c r="J2594" s="104">
        <f t="shared" si="727"/>
        <v>2.1543588940957679</v>
      </c>
      <c r="K2594" s="326">
        <v>0</v>
      </c>
      <c r="L2594" s="104">
        <f t="shared" si="730"/>
        <v>0</v>
      </c>
      <c r="M2594" s="326">
        <v>0</v>
      </c>
      <c r="N2594" s="104">
        <f t="shared" si="731"/>
        <v>0</v>
      </c>
      <c r="O2594" s="326">
        <v>0</v>
      </c>
      <c r="P2594" s="104">
        <f t="shared" si="732"/>
        <v>0</v>
      </c>
      <c r="Q2594" s="326">
        <v>0</v>
      </c>
      <c r="R2594" s="104">
        <f t="shared" si="733"/>
        <v>0</v>
      </c>
      <c r="S2594" s="326">
        <v>0</v>
      </c>
      <c r="T2594" s="104">
        <f t="shared" si="734"/>
        <v>0</v>
      </c>
      <c r="U2594" s="326">
        <v>0</v>
      </c>
      <c r="V2594" s="104">
        <f t="shared" si="735"/>
        <v>0</v>
      </c>
      <c r="W2594" s="326">
        <v>1.1479999999999999</v>
      </c>
      <c r="X2594" s="104">
        <f t="shared" si="736"/>
        <v>3.5230826359286915</v>
      </c>
      <c r="Y2594" s="326">
        <v>0</v>
      </c>
      <c r="Z2594" s="104">
        <f t="shared" si="737"/>
        <v>0</v>
      </c>
      <c r="AA2594" s="326">
        <v>0</v>
      </c>
      <c r="AB2594" s="104">
        <f t="shared" si="738"/>
        <v>0</v>
      </c>
      <c r="AC2594" s="103">
        <f t="shared" si="728"/>
        <v>3.1849999999999996</v>
      </c>
      <c r="AD2594" s="104">
        <f t="shared" si="725"/>
        <v>9.7744060935826482</v>
      </c>
    </row>
    <row r="2595" spans="1:30" x14ac:dyDescent="0.2">
      <c r="A2595" s="283">
        <v>41309</v>
      </c>
      <c r="B2595" s="325" t="s">
        <v>242</v>
      </c>
      <c r="C2595" s="326">
        <v>0</v>
      </c>
      <c r="D2595" s="104">
        <f t="shared" si="726"/>
        <v>0</v>
      </c>
      <c r="E2595" s="326">
        <v>0</v>
      </c>
      <c r="F2595" s="104">
        <f t="shared" si="739"/>
        <v>0</v>
      </c>
      <c r="G2595" s="326">
        <v>0.76100000000000001</v>
      </c>
      <c r="H2595" s="104">
        <f t="shared" si="729"/>
        <v>2.3354232455938448</v>
      </c>
      <c r="I2595" s="326">
        <v>1.0349999999999999</v>
      </c>
      <c r="J2595" s="104">
        <f t="shared" si="727"/>
        <v>3.1762983695001701</v>
      </c>
      <c r="K2595" s="326">
        <v>0</v>
      </c>
      <c r="L2595" s="104">
        <f t="shared" si="730"/>
        <v>0</v>
      </c>
      <c r="M2595" s="326">
        <v>0</v>
      </c>
      <c r="N2595" s="104">
        <f t="shared" si="731"/>
        <v>0</v>
      </c>
      <c r="O2595" s="326">
        <v>0</v>
      </c>
      <c r="P2595" s="104">
        <f t="shared" si="732"/>
        <v>0</v>
      </c>
      <c r="Q2595" s="326">
        <v>0</v>
      </c>
      <c r="R2595" s="104">
        <f t="shared" si="733"/>
        <v>0</v>
      </c>
      <c r="S2595" s="326">
        <v>0</v>
      </c>
      <c r="T2595" s="104">
        <f t="shared" si="734"/>
        <v>0</v>
      </c>
      <c r="U2595" s="326">
        <v>0</v>
      </c>
      <c r="V2595" s="104">
        <f t="shared" si="735"/>
        <v>0</v>
      </c>
      <c r="W2595" s="326">
        <v>1.149</v>
      </c>
      <c r="X2595" s="104">
        <f t="shared" si="736"/>
        <v>3.526151523242218</v>
      </c>
      <c r="Y2595" s="326">
        <v>0</v>
      </c>
      <c r="Z2595" s="104">
        <f t="shared" si="737"/>
        <v>0</v>
      </c>
      <c r="AA2595" s="326">
        <v>0</v>
      </c>
      <c r="AB2595" s="104">
        <f t="shared" si="738"/>
        <v>0</v>
      </c>
      <c r="AC2595" s="103">
        <f t="shared" si="728"/>
        <v>2.9449999999999998</v>
      </c>
      <c r="AD2595" s="104">
        <f t="shared" si="725"/>
        <v>9.0378731383362343</v>
      </c>
    </row>
    <row r="2596" spans="1:30" x14ac:dyDescent="0.2">
      <c r="A2596" s="283">
        <v>41310</v>
      </c>
      <c r="B2596" s="325" t="s">
        <v>243</v>
      </c>
      <c r="C2596" s="326">
        <v>0</v>
      </c>
      <c r="D2596" s="104">
        <f t="shared" si="726"/>
        <v>0</v>
      </c>
      <c r="E2596" s="326">
        <v>0</v>
      </c>
      <c r="F2596" s="104">
        <f t="shared" si="739"/>
        <v>0</v>
      </c>
      <c r="G2596" s="326">
        <v>0.75700000000000001</v>
      </c>
      <c r="H2596" s="104">
        <f t="shared" si="729"/>
        <v>2.3231476963397379</v>
      </c>
      <c r="I2596" s="326">
        <v>1.018</v>
      </c>
      <c r="J2596" s="104">
        <f t="shared" si="727"/>
        <v>3.124127285170216</v>
      </c>
      <c r="K2596" s="326">
        <v>0</v>
      </c>
      <c r="L2596" s="104">
        <f t="shared" si="730"/>
        <v>0</v>
      </c>
      <c r="M2596" s="326">
        <v>0</v>
      </c>
      <c r="N2596" s="104">
        <f t="shared" si="731"/>
        <v>0</v>
      </c>
      <c r="O2596" s="326">
        <v>0</v>
      </c>
      <c r="P2596" s="104">
        <f t="shared" si="732"/>
        <v>0</v>
      </c>
      <c r="Q2596" s="326">
        <v>0</v>
      </c>
      <c r="R2596" s="104">
        <f t="shared" si="733"/>
        <v>0</v>
      </c>
      <c r="S2596" s="326">
        <v>0</v>
      </c>
      <c r="T2596" s="104">
        <f t="shared" si="734"/>
        <v>0</v>
      </c>
      <c r="U2596" s="326">
        <v>0</v>
      </c>
      <c r="V2596" s="104">
        <f t="shared" si="735"/>
        <v>0</v>
      </c>
      <c r="W2596" s="326">
        <v>1.145</v>
      </c>
      <c r="X2596" s="104">
        <f t="shared" si="736"/>
        <v>3.5138759739881111</v>
      </c>
      <c r="Y2596" s="326">
        <v>0</v>
      </c>
      <c r="Z2596" s="104">
        <f t="shared" si="737"/>
        <v>0</v>
      </c>
      <c r="AA2596" s="326">
        <v>0</v>
      </c>
      <c r="AB2596" s="104">
        <f t="shared" si="738"/>
        <v>0</v>
      </c>
      <c r="AC2596" s="103">
        <f t="shared" si="728"/>
        <v>2.92</v>
      </c>
      <c r="AD2596" s="104">
        <f t="shared" si="725"/>
        <v>8.9611509554980646</v>
      </c>
    </row>
    <row r="2597" spans="1:30" x14ac:dyDescent="0.2">
      <c r="A2597" s="283">
        <v>41311</v>
      </c>
      <c r="B2597" s="325" t="s">
        <v>244</v>
      </c>
      <c r="C2597" s="326">
        <v>0</v>
      </c>
      <c r="D2597" s="104">
        <f t="shared" si="726"/>
        <v>0</v>
      </c>
      <c r="E2597" s="326">
        <v>0</v>
      </c>
      <c r="F2597" s="104">
        <f t="shared" si="739"/>
        <v>0</v>
      </c>
      <c r="G2597" s="326">
        <v>0.75600000000000001</v>
      </c>
      <c r="H2597" s="104">
        <f t="shared" si="729"/>
        <v>2.3200788090262114</v>
      </c>
      <c r="I2597" s="326">
        <v>1.0069999999999999</v>
      </c>
      <c r="J2597" s="104">
        <f t="shared" si="727"/>
        <v>3.0903695247214213</v>
      </c>
      <c r="K2597" s="326">
        <v>0</v>
      </c>
      <c r="L2597" s="104">
        <f t="shared" si="730"/>
        <v>0</v>
      </c>
      <c r="M2597" s="326">
        <v>0</v>
      </c>
      <c r="N2597" s="104">
        <f t="shared" si="731"/>
        <v>0</v>
      </c>
      <c r="O2597" s="326">
        <v>0</v>
      </c>
      <c r="P2597" s="104">
        <f t="shared" si="732"/>
        <v>0</v>
      </c>
      <c r="Q2597" s="326">
        <v>0</v>
      </c>
      <c r="R2597" s="104">
        <f t="shared" si="733"/>
        <v>0</v>
      </c>
      <c r="S2597" s="326">
        <v>0</v>
      </c>
      <c r="T2597" s="104">
        <f t="shared" si="734"/>
        <v>0</v>
      </c>
      <c r="U2597" s="326">
        <v>0</v>
      </c>
      <c r="V2597" s="104">
        <f t="shared" si="735"/>
        <v>0</v>
      </c>
      <c r="W2597" s="326">
        <v>1.1459999999999999</v>
      </c>
      <c r="X2597" s="104">
        <f t="shared" si="736"/>
        <v>3.5169448613016381</v>
      </c>
      <c r="Y2597" s="326">
        <v>0</v>
      </c>
      <c r="Z2597" s="104">
        <f t="shared" si="737"/>
        <v>0</v>
      </c>
      <c r="AA2597" s="326">
        <v>0</v>
      </c>
      <c r="AB2597" s="104">
        <f t="shared" si="738"/>
        <v>0</v>
      </c>
      <c r="AC2597" s="103">
        <f t="shared" si="728"/>
        <v>2.9089999999999998</v>
      </c>
      <c r="AD2597" s="104">
        <f t="shared" si="725"/>
        <v>8.9273931950492713</v>
      </c>
    </row>
    <row r="2598" spans="1:30" x14ac:dyDescent="0.2">
      <c r="A2598" s="283">
        <v>41312</v>
      </c>
      <c r="B2598" s="325" t="s">
        <v>245</v>
      </c>
      <c r="C2598" s="326">
        <v>0</v>
      </c>
      <c r="D2598" s="104">
        <f t="shared" si="726"/>
        <v>0</v>
      </c>
      <c r="E2598" s="326">
        <v>0</v>
      </c>
      <c r="F2598" s="104">
        <f t="shared" si="739"/>
        <v>0</v>
      </c>
      <c r="G2598" s="326">
        <v>0.78600000000000003</v>
      </c>
      <c r="H2598" s="104">
        <f t="shared" si="729"/>
        <v>2.4121454284320132</v>
      </c>
      <c r="I2598" s="326">
        <v>1</v>
      </c>
      <c r="J2598" s="104">
        <f t="shared" si="727"/>
        <v>3.0688873135267345</v>
      </c>
      <c r="K2598" s="326">
        <v>0</v>
      </c>
      <c r="L2598" s="104">
        <f t="shared" si="730"/>
        <v>0</v>
      </c>
      <c r="M2598" s="326">
        <v>0</v>
      </c>
      <c r="N2598" s="104">
        <f t="shared" si="731"/>
        <v>0</v>
      </c>
      <c r="O2598" s="326">
        <v>0</v>
      </c>
      <c r="P2598" s="104">
        <f t="shared" si="732"/>
        <v>0</v>
      </c>
      <c r="Q2598" s="326">
        <v>0</v>
      </c>
      <c r="R2598" s="104">
        <f t="shared" si="733"/>
        <v>0</v>
      </c>
      <c r="S2598" s="326">
        <v>0</v>
      </c>
      <c r="T2598" s="104">
        <f t="shared" si="734"/>
        <v>0</v>
      </c>
      <c r="U2598" s="326">
        <v>0</v>
      </c>
      <c r="V2598" s="104">
        <f t="shared" si="735"/>
        <v>0</v>
      </c>
      <c r="W2598" s="326">
        <v>1.1479999999999999</v>
      </c>
      <c r="X2598" s="104">
        <f t="shared" si="736"/>
        <v>3.5230826359286915</v>
      </c>
      <c r="Y2598" s="326">
        <v>0</v>
      </c>
      <c r="Z2598" s="104">
        <f t="shared" si="737"/>
        <v>0</v>
      </c>
      <c r="AA2598" s="326">
        <v>0</v>
      </c>
      <c r="AB2598" s="104">
        <f t="shared" si="738"/>
        <v>0</v>
      </c>
      <c r="AC2598" s="103">
        <f t="shared" si="728"/>
        <v>2.9340000000000002</v>
      </c>
      <c r="AD2598" s="104">
        <f t="shared" si="725"/>
        <v>9.0041153778874392</v>
      </c>
    </row>
    <row r="2599" spans="1:30" x14ac:dyDescent="0.2">
      <c r="A2599" s="283">
        <v>41313</v>
      </c>
      <c r="B2599" s="325" t="s">
        <v>246</v>
      </c>
      <c r="C2599" s="326">
        <v>0</v>
      </c>
      <c r="D2599" s="104">
        <f t="shared" si="726"/>
        <v>0</v>
      </c>
      <c r="E2599" s="326">
        <v>0</v>
      </c>
      <c r="F2599" s="104">
        <f t="shared" si="739"/>
        <v>0</v>
      </c>
      <c r="G2599" s="326">
        <v>0.749</v>
      </c>
      <c r="H2599" s="104">
        <f t="shared" si="729"/>
        <v>2.2985965978315241</v>
      </c>
      <c r="I2599" s="326">
        <v>0.99299999999999999</v>
      </c>
      <c r="J2599" s="104">
        <f t="shared" si="727"/>
        <v>3.0474051023320476</v>
      </c>
      <c r="K2599" s="326">
        <v>0</v>
      </c>
      <c r="L2599" s="104">
        <f t="shared" si="730"/>
        <v>0</v>
      </c>
      <c r="M2599" s="326">
        <v>0</v>
      </c>
      <c r="N2599" s="104">
        <f t="shared" si="731"/>
        <v>0</v>
      </c>
      <c r="O2599" s="326">
        <v>0</v>
      </c>
      <c r="P2599" s="104">
        <f t="shared" si="732"/>
        <v>0</v>
      </c>
      <c r="Q2599" s="326">
        <v>0</v>
      </c>
      <c r="R2599" s="104">
        <f t="shared" si="733"/>
        <v>0</v>
      </c>
      <c r="S2599" s="326">
        <v>0</v>
      </c>
      <c r="T2599" s="104">
        <f t="shared" si="734"/>
        <v>0</v>
      </c>
      <c r="U2599" s="326">
        <v>0</v>
      </c>
      <c r="V2599" s="104">
        <f t="shared" si="735"/>
        <v>0</v>
      </c>
      <c r="W2599" s="326">
        <v>1.1419999999999999</v>
      </c>
      <c r="X2599" s="104">
        <f t="shared" si="736"/>
        <v>3.5046693120475307</v>
      </c>
      <c r="Y2599" s="326">
        <v>0</v>
      </c>
      <c r="Z2599" s="104">
        <f t="shared" si="737"/>
        <v>0</v>
      </c>
      <c r="AA2599" s="326">
        <v>0</v>
      </c>
      <c r="AB2599" s="104">
        <f t="shared" si="738"/>
        <v>0</v>
      </c>
      <c r="AC2599" s="103">
        <f t="shared" si="728"/>
        <v>2.8839999999999999</v>
      </c>
      <c r="AD2599" s="104">
        <f t="shared" si="725"/>
        <v>8.8506710122111034</v>
      </c>
    </row>
    <row r="2600" spans="1:30" x14ac:dyDescent="0.2">
      <c r="A2600" s="283">
        <v>41314</v>
      </c>
      <c r="B2600" s="325" t="s">
        <v>247</v>
      </c>
      <c r="C2600" s="326">
        <v>0</v>
      </c>
      <c r="D2600" s="104">
        <f t="shared" si="726"/>
        <v>0</v>
      </c>
      <c r="E2600" s="326">
        <v>0</v>
      </c>
      <c r="F2600" s="104">
        <f t="shared" si="739"/>
        <v>0</v>
      </c>
      <c r="G2600" s="326">
        <v>0.746</v>
      </c>
      <c r="H2600" s="104">
        <f t="shared" si="729"/>
        <v>2.2893899358909442</v>
      </c>
      <c r="I2600" s="326">
        <v>0.98899999999999999</v>
      </c>
      <c r="J2600" s="104">
        <f t="shared" si="727"/>
        <v>3.0351295530779407</v>
      </c>
      <c r="K2600" s="326">
        <v>0</v>
      </c>
      <c r="L2600" s="104">
        <f t="shared" si="730"/>
        <v>0</v>
      </c>
      <c r="M2600" s="326">
        <v>0</v>
      </c>
      <c r="N2600" s="104">
        <f t="shared" si="731"/>
        <v>0</v>
      </c>
      <c r="O2600" s="326">
        <v>0</v>
      </c>
      <c r="P2600" s="104">
        <f t="shared" si="732"/>
        <v>0</v>
      </c>
      <c r="Q2600" s="326">
        <v>0</v>
      </c>
      <c r="R2600" s="104">
        <f t="shared" si="733"/>
        <v>0</v>
      </c>
      <c r="S2600" s="326">
        <v>0</v>
      </c>
      <c r="T2600" s="104">
        <f t="shared" si="734"/>
        <v>0</v>
      </c>
      <c r="U2600" s="326">
        <v>0</v>
      </c>
      <c r="V2600" s="104">
        <f t="shared" si="735"/>
        <v>0</v>
      </c>
      <c r="W2600" s="326">
        <v>1.141</v>
      </c>
      <c r="X2600" s="104">
        <f t="shared" si="736"/>
        <v>3.5016004247340042</v>
      </c>
      <c r="Y2600" s="326">
        <v>0</v>
      </c>
      <c r="Z2600" s="104">
        <f t="shared" si="737"/>
        <v>0</v>
      </c>
      <c r="AA2600" s="326">
        <v>0</v>
      </c>
      <c r="AB2600" s="104">
        <f t="shared" si="738"/>
        <v>0</v>
      </c>
      <c r="AC2600" s="103">
        <f t="shared" ref="AC2600:AC2663" si="740">C2600+E2600+G2600+I2600+K2600+M2600+O2600+Q2600+S2600+U2600+W2600+Y2600+AA2600</f>
        <v>2.8759999999999999</v>
      </c>
      <c r="AD2600" s="104">
        <f t="shared" ref="AD2600:AD2663" si="741">AC2600*1000000/325851</f>
        <v>8.8261199137028896</v>
      </c>
    </row>
    <row r="2601" spans="1:30" x14ac:dyDescent="0.2">
      <c r="A2601" s="283">
        <v>41315</v>
      </c>
      <c r="B2601" s="325" t="s">
        <v>248</v>
      </c>
      <c r="C2601" s="326">
        <v>0</v>
      </c>
      <c r="D2601" s="104">
        <f t="shared" si="726"/>
        <v>0</v>
      </c>
      <c r="E2601" s="326">
        <v>0</v>
      </c>
      <c r="F2601" s="104">
        <f t="shared" si="739"/>
        <v>0</v>
      </c>
      <c r="G2601" s="326">
        <v>0.71699999999999997</v>
      </c>
      <c r="H2601" s="104">
        <f t="shared" si="729"/>
        <v>2.2003922037986685</v>
      </c>
      <c r="I2601" s="326">
        <v>0.94499999999999995</v>
      </c>
      <c r="J2601" s="104">
        <f t="shared" si="727"/>
        <v>2.9000985112827644</v>
      </c>
      <c r="K2601" s="326">
        <v>0</v>
      </c>
      <c r="L2601" s="104">
        <f t="shared" si="730"/>
        <v>0</v>
      </c>
      <c r="M2601" s="326">
        <v>0</v>
      </c>
      <c r="N2601" s="104">
        <f t="shared" si="731"/>
        <v>0</v>
      </c>
      <c r="O2601" s="326">
        <v>0</v>
      </c>
      <c r="P2601" s="104">
        <f t="shared" si="732"/>
        <v>0</v>
      </c>
      <c r="Q2601" s="326">
        <v>0</v>
      </c>
      <c r="R2601" s="104">
        <f t="shared" si="733"/>
        <v>0</v>
      </c>
      <c r="S2601" s="326">
        <v>0</v>
      </c>
      <c r="T2601" s="104">
        <f t="shared" si="734"/>
        <v>0</v>
      </c>
      <c r="U2601" s="326">
        <v>0</v>
      </c>
      <c r="V2601" s="104">
        <f t="shared" si="735"/>
        <v>0</v>
      </c>
      <c r="W2601" s="326">
        <v>1.1020000000000001</v>
      </c>
      <c r="X2601" s="104">
        <f t="shared" si="736"/>
        <v>3.3819138195064617</v>
      </c>
      <c r="Y2601" s="326">
        <v>0</v>
      </c>
      <c r="Z2601" s="104">
        <f t="shared" si="737"/>
        <v>0</v>
      </c>
      <c r="AA2601" s="326">
        <v>0</v>
      </c>
      <c r="AB2601" s="104">
        <f t="shared" si="738"/>
        <v>0</v>
      </c>
      <c r="AC2601" s="103">
        <f t="shared" si="740"/>
        <v>2.7640000000000002</v>
      </c>
      <c r="AD2601" s="104">
        <f t="shared" si="741"/>
        <v>8.4824045345878964</v>
      </c>
    </row>
    <row r="2602" spans="1:30" x14ac:dyDescent="0.2">
      <c r="A2602" s="283">
        <v>41316</v>
      </c>
      <c r="B2602" s="325" t="s">
        <v>249</v>
      </c>
      <c r="C2602" s="326">
        <v>0</v>
      </c>
      <c r="D2602" s="104">
        <f t="shared" si="726"/>
        <v>0</v>
      </c>
      <c r="E2602" s="326">
        <v>0</v>
      </c>
      <c r="F2602" s="104">
        <f t="shared" si="739"/>
        <v>0</v>
      </c>
      <c r="G2602" s="326">
        <v>0.77500000000000002</v>
      </c>
      <c r="H2602" s="104">
        <f t="shared" si="729"/>
        <v>2.3783876679832194</v>
      </c>
      <c r="I2602" s="326">
        <v>1.022</v>
      </c>
      <c r="J2602" s="104">
        <f t="shared" si="727"/>
        <v>3.1364028344243229</v>
      </c>
      <c r="K2602" s="326">
        <v>0</v>
      </c>
      <c r="L2602" s="104">
        <f t="shared" si="730"/>
        <v>0</v>
      </c>
      <c r="M2602" s="326">
        <v>0</v>
      </c>
      <c r="N2602" s="104">
        <f t="shared" si="731"/>
        <v>0</v>
      </c>
      <c r="O2602" s="326">
        <v>0</v>
      </c>
      <c r="P2602" s="104">
        <f t="shared" si="732"/>
        <v>0</v>
      </c>
      <c r="Q2602" s="326">
        <v>0</v>
      </c>
      <c r="R2602" s="104">
        <f t="shared" si="733"/>
        <v>0</v>
      </c>
      <c r="S2602" s="326">
        <v>0</v>
      </c>
      <c r="T2602" s="104">
        <f t="shared" si="734"/>
        <v>0</v>
      </c>
      <c r="U2602" s="326">
        <v>0</v>
      </c>
      <c r="V2602" s="104">
        <f t="shared" si="735"/>
        <v>0</v>
      </c>
      <c r="W2602" s="326">
        <v>1.1870000000000001</v>
      </c>
      <c r="X2602" s="104">
        <f t="shared" si="736"/>
        <v>3.642769241156234</v>
      </c>
      <c r="Y2602" s="326">
        <v>0</v>
      </c>
      <c r="Z2602" s="104">
        <f t="shared" si="737"/>
        <v>0</v>
      </c>
      <c r="AA2602" s="326">
        <v>0</v>
      </c>
      <c r="AB2602" s="104">
        <f t="shared" si="738"/>
        <v>0</v>
      </c>
      <c r="AC2602" s="103">
        <f t="shared" si="740"/>
        <v>2.984</v>
      </c>
      <c r="AD2602" s="104">
        <f t="shared" si="741"/>
        <v>9.1575597435637768</v>
      </c>
    </row>
    <row r="2603" spans="1:30" x14ac:dyDescent="0.2">
      <c r="A2603" s="283">
        <v>41317</v>
      </c>
      <c r="B2603" s="325" t="s">
        <v>250</v>
      </c>
      <c r="C2603" s="326">
        <v>0</v>
      </c>
      <c r="D2603" s="104">
        <f t="shared" si="726"/>
        <v>0</v>
      </c>
      <c r="E2603" s="326">
        <v>0</v>
      </c>
      <c r="F2603" s="104">
        <f t="shared" si="739"/>
        <v>0</v>
      </c>
      <c r="G2603" s="326">
        <v>0.74299999999999999</v>
      </c>
      <c r="H2603" s="104">
        <f t="shared" si="729"/>
        <v>2.2801832739503638</v>
      </c>
      <c r="I2603" s="326">
        <v>0.97699999999999998</v>
      </c>
      <c r="J2603" s="104">
        <f t="shared" si="727"/>
        <v>2.9983029053156196</v>
      </c>
      <c r="K2603" s="326">
        <v>0</v>
      </c>
      <c r="L2603" s="104">
        <f t="shared" si="730"/>
        <v>0</v>
      </c>
      <c r="M2603" s="326">
        <v>0</v>
      </c>
      <c r="N2603" s="104">
        <f t="shared" si="731"/>
        <v>0</v>
      </c>
      <c r="O2603" s="326">
        <v>0</v>
      </c>
      <c r="P2603" s="104">
        <f t="shared" si="732"/>
        <v>0</v>
      </c>
      <c r="Q2603" s="326">
        <v>0.32600000000000001</v>
      </c>
      <c r="R2603" s="104">
        <f t="shared" si="733"/>
        <v>1.0004572642097156</v>
      </c>
      <c r="S2603" s="326">
        <v>0</v>
      </c>
      <c r="T2603" s="104">
        <f t="shared" si="734"/>
        <v>0</v>
      </c>
      <c r="U2603" s="326">
        <v>0</v>
      </c>
      <c r="V2603" s="104">
        <f t="shared" si="735"/>
        <v>0</v>
      </c>
      <c r="W2603" s="326">
        <v>1.0549999999999999</v>
      </c>
      <c r="X2603" s="104">
        <f t="shared" si="736"/>
        <v>3.237676115770705</v>
      </c>
      <c r="Y2603" s="326">
        <v>0</v>
      </c>
      <c r="Z2603" s="104">
        <f t="shared" si="737"/>
        <v>0</v>
      </c>
      <c r="AA2603" s="326">
        <v>0</v>
      </c>
      <c r="AB2603" s="104">
        <f t="shared" si="738"/>
        <v>0</v>
      </c>
      <c r="AC2603" s="103">
        <f t="shared" si="740"/>
        <v>3.101</v>
      </c>
      <c r="AD2603" s="104">
        <f t="shared" si="741"/>
        <v>9.5166195592464042</v>
      </c>
    </row>
    <row r="2604" spans="1:30" x14ac:dyDescent="0.2">
      <c r="A2604" s="283">
        <v>41318</v>
      </c>
      <c r="B2604" s="325" t="s">
        <v>251</v>
      </c>
      <c r="C2604" s="326">
        <v>0</v>
      </c>
      <c r="D2604" s="104">
        <f t="shared" si="726"/>
        <v>0</v>
      </c>
      <c r="E2604" s="326">
        <v>0</v>
      </c>
      <c r="F2604" s="104">
        <f t="shared" si="739"/>
        <v>0</v>
      </c>
      <c r="G2604" s="326">
        <v>0.74199999999999999</v>
      </c>
      <c r="H2604" s="104">
        <f t="shared" si="729"/>
        <v>2.2771143866368373</v>
      </c>
      <c r="I2604" s="326">
        <v>0.97299999999999998</v>
      </c>
      <c r="J2604" s="104">
        <f t="shared" si="727"/>
        <v>2.9860273560615127</v>
      </c>
      <c r="K2604" s="326">
        <v>0</v>
      </c>
      <c r="L2604" s="104">
        <f t="shared" si="730"/>
        <v>0</v>
      </c>
      <c r="M2604" s="326">
        <v>0</v>
      </c>
      <c r="N2604" s="104">
        <f t="shared" si="731"/>
        <v>0</v>
      </c>
      <c r="O2604" s="326">
        <v>0</v>
      </c>
      <c r="P2604" s="104">
        <f t="shared" si="732"/>
        <v>0</v>
      </c>
      <c r="Q2604" s="326">
        <v>1.3049999999999999</v>
      </c>
      <c r="R2604" s="104">
        <f t="shared" si="733"/>
        <v>4.0048979441523889</v>
      </c>
      <c r="S2604" s="326">
        <v>0</v>
      </c>
      <c r="T2604" s="104">
        <f t="shared" si="734"/>
        <v>0</v>
      </c>
      <c r="U2604" s="326">
        <v>0</v>
      </c>
      <c r="V2604" s="104">
        <f t="shared" si="735"/>
        <v>0</v>
      </c>
      <c r="W2604" s="326">
        <v>1.1319999999999999</v>
      </c>
      <c r="X2604" s="104">
        <f t="shared" si="736"/>
        <v>3.4739804389122635</v>
      </c>
      <c r="Y2604" s="326">
        <v>0</v>
      </c>
      <c r="Z2604" s="104">
        <f t="shared" si="737"/>
        <v>0</v>
      </c>
      <c r="AA2604" s="326">
        <v>0</v>
      </c>
      <c r="AB2604" s="104">
        <f t="shared" si="738"/>
        <v>0</v>
      </c>
      <c r="AC2604" s="103">
        <f t="shared" si="740"/>
        <v>4.1519999999999992</v>
      </c>
      <c r="AD2604" s="104">
        <f t="shared" si="741"/>
        <v>12.742020125763</v>
      </c>
    </row>
    <row r="2605" spans="1:30" x14ac:dyDescent="0.2">
      <c r="A2605" s="283">
        <v>41319</v>
      </c>
      <c r="B2605" s="325" t="s">
        <v>252</v>
      </c>
      <c r="C2605" s="326">
        <v>0</v>
      </c>
      <c r="D2605" s="104">
        <f t="shared" si="726"/>
        <v>0</v>
      </c>
      <c r="E2605" s="326">
        <v>0</v>
      </c>
      <c r="F2605" s="104">
        <f t="shared" si="739"/>
        <v>0</v>
      </c>
      <c r="G2605" s="326">
        <v>0.74099999999999999</v>
      </c>
      <c r="H2605" s="104">
        <f t="shared" si="729"/>
        <v>2.2740454993233103</v>
      </c>
      <c r="I2605" s="326">
        <v>0.97199999999999998</v>
      </c>
      <c r="J2605" s="104">
        <f t="shared" si="727"/>
        <v>2.9829584687479862</v>
      </c>
      <c r="K2605" s="326">
        <v>0</v>
      </c>
      <c r="L2605" s="104">
        <f t="shared" si="730"/>
        <v>0</v>
      </c>
      <c r="M2605" s="326">
        <v>0</v>
      </c>
      <c r="N2605" s="104">
        <f t="shared" si="731"/>
        <v>0</v>
      </c>
      <c r="O2605" s="326">
        <v>0</v>
      </c>
      <c r="P2605" s="104">
        <f t="shared" si="732"/>
        <v>0</v>
      </c>
      <c r="Q2605" s="326">
        <v>1.286</v>
      </c>
      <c r="R2605" s="104">
        <f t="shared" si="733"/>
        <v>3.9465890851953809</v>
      </c>
      <c r="S2605" s="326">
        <v>0</v>
      </c>
      <c r="T2605" s="104">
        <f t="shared" si="734"/>
        <v>0</v>
      </c>
      <c r="U2605" s="326">
        <v>0</v>
      </c>
      <c r="V2605" s="104">
        <f t="shared" si="735"/>
        <v>0</v>
      </c>
      <c r="W2605" s="326">
        <v>0.878</v>
      </c>
      <c r="X2605" s="104">
        <f t="shared" si="736"/>
        <v>2.6944830612764732</v>
      </c>
      <c r="Y2605" s="326">
        <v>0</v>
      </c>
      <c r="Z2605" s="104">
        <f t="shared" si="737"/>
        <v>0</v>
      </c>
      <c r="AA2605" s="326">
        <v>0</v>
      </c>
      <c r="AB2605" s="104">
        <f t="shared" si="738"/>
        <v>0</v>
      </c>
      <c r="AC2605" s="103">
        <f t="shared" si="740"/>
        <v>3.8770000000000002</v>
      </c>
      <c r="AD2605" s="104">
        <f t="shared" si="741"/>
        <v>11.89807611454315</v>
      </c>
    </row>
    <row r="2606" spans="1:30" x14ac:dyDescent="0.2">
      <c r="A2606" s="283">
        <v>41320</v>
      </c>
      <c r="B2606" s="325" t="s">
        <v>253</v>
      </c>
      <c r="C2606" s="326">
        <v>0</v>
      </c>
      <c r="D2606" s="104">
        <f t="shared" si="726"/>
        <v>0</v>
      </c>
      <c r="E2606" s="326">
        <v>0</v>
      </c>
      <c r="F2606" s="104">
        <f t="shared" si="739"/>
        <v>0</v>
      </c>
      <c r="G2606" s="326">
        <v>0.74099999999999999</v>
      </c>
      <c r="H2606" s="104">
        <f t="shared" si="729"/>
        <v>2.2740454993233103</v>
      </c>
      <c r="I2606" s="326">
        <v>0.29799999999999999</v>
      </c>
      <c r="J2606" s="104">
        <f t="shared" si="727"/>
        <v>0.91452841943096697</v>
      </c>
      <c r="K2606" s="326">
        <v>0</v>
      </c>
      <c r="L2606" s="104">
        <f t="shared" si="730"/>
        <v>0</v>
      </c>
      <c r="M2606" s="326">
        <v>0</v>
      </c>
      <c r="N2606" s="104">
        <f t="shared" si="731"/>
        <v>0</v>
      </c>
      <c r="O2606" s="326">
        <v>0</v>
      </c>
      <c r="P2606" s="104">
        <f t="shared" si="732"/>
        <v>0</v>
      </c>
      <c r="Q2606" s="326">
        <v>1.2809999999999999</v>
      </c>
      <c r="R2606" s="104">
        <f t="shared" si="733"/>
        <v>3.931244648627747</v>
      </c>
      <c r="S2606" s="326">
        <v>0</v>
      </c>
      <c r="T2606" s="104">
        <f t="shared" si="734"/>
        <v>0</v>
      </c>
      <c r="U2606" s="326">
        <v>0</v>
      </c>
      <c r="V2606" s="104">
        <f t="shared" si="735"/>
        <v>0</v>
      </c>
      <c r="W2606" s="326">
        <v>0</v>
      </c>
      <c r="X2606" s="104">
        <f t="shared" si="736"/>
        <v>0</v>
      </c>
      <c r="Y2606" s="326">
        <v>0</v>
      </c>
      <c r="Z2606" s="104">
        <f t="shared" si="737"/>
        <v>0</v>
      </c>
      <c r="AA2606" s="326">
        <v>0</v>
      </c>
      <c r="AB2606" s="104">
        <f t="shared" si="738"/>
        <v>0</v>
      </c>
      <c r="AC2606" s="103">
        <f t="shared" si="740"/>
        <v>2.3199999999999998</v>
      </c>
      <c r="AD2606" s="104">
        <f t="shared" si="741"/>
        <v>7.1198185673820245</v>
      </c>
    </row>
    <row r="2607" spans="1:30" x14ac:dyDescent="0.2">
      <c r="A2607" s="283">
        <v>41321</v>
      </c>
      <c r="B2607" s="325" t="s">
        <v>254</v>
      </c>
      <c r="C2607" s="326">
        <v>0</v>
      </c>
      <c r="D2607" s="104">
        <f t="shared" si="726"/>
        <v>0</v>
      </c>
      <c r="E2607" s="326">
        <v>0</v>
      </c>
      <c r="F2607" s="104">
        <f t="shared" si="739"/>
        <v>0</v>
      </c>
      <c r="G2607" s="326">
        <v>0.74199999999999999</v>
      </c>
      <c r="H2607" s="104">
        <f t="shared" si="729"/>
        <v>2.2771143866368373</v>
      </c>
      <c r="I2607" s="326">
        <v>0</v>
      </c>
      <c r="J2607" s="104">
        <f t="shared" si="727"/>
        <v>0</v>
      </c>
      <c r="K2607" s="326">
        <v>0</v>
      </c>
      <c r="L2607" s="104">
        <f t="shared" si="730"/>
        <v>0</v>
      </c>
      <c r="M2607" s="326">
        <v>0</v>
      </c>
      <c r="N2607" s="104">
        <f t="shared" si="731"/>
        <v>0</v>
      </c>
      <c r="O2607" s="326">
        <v>0</v>
      </c>
      <c r="P2607" s="104">
        <f t="shared" si="732"/>
        <v>0</v>
      </c>
      <c r="Q2607" s="326">
        <v>1.2869999999999999</v>
      </c>
      <c r="R2607" s="104">
        <f t="shared" si="733"/>
        <v>3.9496579725089074</v>
      </c>
      <c r="S2607" s="326">
        <v>0</v>
      </c>
      <c r="T2607" s="104">
        <f t="shared" si="734"/>
        <v>0</v>
      </c>
      <c r="U2607" s="326">
        <v>0</v>
      </c>
      <c r="V2607" s="104">
        <f t="shared" si="735"/>
        <v>0</v>
      </c>
      <c r="W2607" s="326">
        <v>0</v>
      </c>
      <c r="X2607" s="104">
        <f t="shared" si="736"/>
        <v>0</v>
      </c>
      <c r="Y2607" s="326">
        <v>0</v>
      </c>
      <c r="Z2607" s="104">
        <f t="shared" si="737"/>
        <v>0</v>
      </c>
      <c r="AA2607" s="326">
        <v>0</v>
      </c>
      <c r="AB2607" s="104">
        <f t="shared" si="738"/>
        <v>0</v>
      </c>
      <c r="AC2607" s="103">
        <f t="shared" si="740"/>
        <v>2.0289999999999999</v>
      </c>
      <c r="AD2607" s="104">
        <f t="shared" si="741"/>
        <v>6.2267723591457447</v>
      </c>
    </row>
    <row r="2608" spans="1:30" x14ac:dyDescent="0.2">
      <c r="A2608" s="283">
        <v>41322</v>
      </c>
      <c r="B2608" s="325" t="s">
        <v>255</v>
      </c>
      <c r="C2608" s="326">
        <v>0</v>
      </c>
      <c r="D2608" s="104">
        <f t="shared" si="726"/>
        <v>0</v>
      </c>
      <c r="E2608" s="326">
        <v>0</v>
      </c>
      <c r="F2608" s="104">
        <f t="shared" si="739"/>
        <v>0</v>
      </c>
      <c r="G2608" s="326">
        <v>0.74399999999999999</v>
      </c>
      <c r="H2608" s="104">
        <f t="shared" si="729"/>
        <v>2.2832521612638907</v>
      </c>
      <c r="I2608" s="326">
        <v>0</v>
      </c>
      <c r="J2608" s="104">
        <f t="shared" si="727"/>
        <v>0</v>
      </c>
      <c r="K2608" s="326">
        <v>0</v>
      </c>
      <c r="L2608" s="104">
        <f t="shared" si="730"/>
        <v>0</v>
      </c>
      <c r="M2608" s="326">
        <v>0</v>
      </c>
      <c r="N2608" s="104">
        <f t="shared" si="731"/>
        <v>0</v>
      </c>
      <c r="O2608" s="326">
        <v>0</v>
      </c>
      <c r="P2608" s="104">
        <f t="shared" si="732"/>
        <v>0</v>
      </c>
      <c r="Q2608" s="326">
        <v>1.2669999999999999</v>
      </c>
      <c r="R2608" s="104">
        <f t="shared" si="733"/>
        <v>3.8882802262383729</v>
      </c>
      <c r="S2608" s="326">
        <v>0</v>
      </c>
      <c r="T2608" s="104">
        <f t="shared" si="734"/>
        <v>0</v>
      </c>
      <c r="U2608" s="326">
        <v>0</v>
      </c>
      <c r="V2608" s="104">
        <f t="shared" si="735"/>
        <v>0</v>
      </c>
      <c r="W2608" s="326">
        <v>0</v>
      </c>
      <c r="X2608" s="104">
        <f t="shared" si="736"/>
        <v>0</v>
      </c>
      <c r="Y2608" s="326">
        <v>0</v>
      </c>
      <c r="Z2608" s="104">
        <f t="shared" si="737"/>
        <v>0</v>
      </c>
      <c r="AA2608" s="326">
        <v>0</v>
      </c>
      <c r="AB2608" s="104">
        <f t="shared" si="738"/>
        <v>0</v>
      </c>
      <c r="AC2608" s="103">
        <f t="shared" si="740"/>
        <v>2.0110000000000001</v>
      </c>
      <c r="AD2608" s="104">
        <f t="shared" si="741"/>
        <v>6.1715323875022641</v>
      </c>
    </row>
    <row r="2609" spans="1:30" x14ac:dyDescent="0.2">
      <c r="A2609" s="283">
        <v>41323</v>
      </c>
      <c r="B2609" s="325" t="s">
        <v>256</v>
      </c>
      <c r="C2609" s="326">
        <v>0</v>
      </c>
      <c r="D2609" s="104">
        <f t="shared" si="726"/>
        <v>0</v>
      </c>
      <c r="E2609" s="326">
        <v>0</v>
      </c>
      <c r="F2609" s="104">
        <f t="shared" si="739"/>
        <v>0</v>
      </c>
      <c r="G2609" s="326">
        <v>0.746</v>
      </c>
      <c r="H2609" s="104">
        <f t="shared" si="729"/>
        <v>2.2893899358909442</v>
      </c>
      <c r="I2609" s="326">
        <v>0</v>
      </c>
      <c r="J2609" s="104">
        <f t="shared" si="727"/>
        <v>0</v>
      </c>
      <c r="K2609" s="326">
        <v>0</v>
      </c>
      <c r="L2609" s="104">
        <f t="shared" si="730"/>
        <v>0</v>
      </c>
      <c r="M2609" s="326">
        <v>0</v>
      </c>
      <c r="N2609" s="104">
        <f t="shared" si="731"/>
        <v>0</v>
      </c>
      <c r="O2609" s="326">
        <v>0</v>
      </c>
      <c r="P2609" s="104">
        <f t="shared" si="732"/>
        <v>0</v>
      </c>
      <c r="Q2609" s="326">
        <v>1.2470000000000001</v>
      </c>
      <c r="R2609" s="104">
        <f t="shared" si="733"/>
        <v>3.8269024799678379</v>
      </c>
      <c r="S2609" s="326">
        <v>0</v>
      </c>
      <c r="T2609" s="104">
        <f t="shared" si="734"/>
        <v>0</v>
      </c>
      <c r="U2609" s="326">
        <v>0</v>
      </c>
      <c r="V2609" s="104">
        <f t="shared" si="735"/>
        <v>0</v>
      </c>
      <c r="W2609" s="326">
        <v>0</v>
      </c>
      <c r="X2609" s="104">
        <f t="shared" si="736"/>
        <v>0</v>
      </c>
      <c r="Y2609" s="326">
        <v>0</v>
      </c>
      <c r="Z2609" s="104">
        <f t="shared" si="737"/>
        <v>0</v>
      </c>
      <c r="AA2609" s="326">
        <v>0</v>
      </c>
      <c r="AB2609" s="104">
        <f t="shared" si="738"/>
        <v>0</v>
      </c>
      <c r="AC2609" s="103">
        <f t="shared" si="740"/>
        <v>1.9930000000000001</v>
      </c>
      <c r="AD2609" s="104">
        <f t="shared" si="741"/>
        <v>6.1162924158587817</v>
      </c>
    </row>
    <row r="2610" spans="1:30" x14ac:dyDescent="0.2">
      <c r="A2610" s="283">
        <v>41324</v>
      </c>
      <c r="B2610" s="325" t="s">
        <v>257</v>
      </c>
      <c r="C2610" s="326">
        <v>0</v>
      </c>
      <c r="D2610" s="104">
        <f t="shared" si="726"/>
        <v>0</v>
      </c>
      <c r="E2610" s="326">
        <v>0</v>
      </c>
      <c r="F2610" s="104">
        <f t="shared" si="739"/>
        <v>0</v>
      </c>
      <c r="G2610" s="326">
        <v>0.747</v>
      </c>
      <c r="H2610" s="104">
        <f t="shared" si="729"/>
        <v>2.2924588232044707</v>
      </c>
      <c r="I2610" s="326">
        <v>0</v>
      </c>
      <c r="J2610" s="104">
        <f t="shared" si="727"/>
        <v>0</v>
      </c>
      <c r="K2610" s="326">
        <v>0</v>
      </c>
      <c r="L2610" s="104">
        <f t="shared" si="730"/>
        <v>0</v>
      </c>
      <c r="M2610" s="326">
        <v>0</v>
      </c>
      <c r="N2610" s="104">
        <f t="shared" si="731"/>
        <v>0</v>
      </c>
      <c r="O2610" s="326">
        <v>0</v>
      </c>
      <c r="P2610" s="104">
        <f t="shared" si="732"/>
        <v>0</v>
      </c>
      <c r="Q2610" s="326">
        <v>1.2290000000000001</v>
      </c>
      <c r="R2610" s="104">
        <f t="shared" si="733"/>
        <v>3.7716625083243569</v>
      </c>
      <c r="S2610" s="326">
        <v>0</v>
      </c>
      <c r="T2610" s="104">
        <f t="shared" si="734"/>
        <v>0</v>
      </c>
      <c r="U2610" s="326">
        <v>0</v>
      </c>
      <c r="V2610" s="104">
        <f t="shared" si="735"/>
        <v>0</v>
      </c>
      <c r="W2610" s="326">
        <v>0</v>
      </c>
      <c r="X2610" s="104">
        <f t="shared" si="736"/>
        <v>0</v>
      </c>
      <c r="Y2610" s="326">
        <v>0</v>
      </c>
      <c r="Z2610" s="104">
        <f t="shared" si="737"/>
        <v>0</v>
      </c>
      <c r="AA2610" s="326">
        <v>0</v>
      </c>
      <c r="AB2610" s="104">
        <f t="shared" si="738"/>
        <v>0</v>
      </c>
      <c r="AC2610" s="103">
        <f t="shared" si="740"/>
        <v>1.976</v>
      </c>
      <c r="AD2610" s="104">
        <f t="shared" si="741"/>
        <v>6.0641213315288276</v>
      </c>
    </row>
    <row r="2611" spans="1:30" x14ac:dyDescent="0.2">
      <c r="A2611" s="283">
        <v>41325</v>
      </c>
      <c r="B2611" s="325" t="s">
        <v>258</v>
      </c>
      <c r="C2611" s="326">
        <v>0</v>
      </c>
      <c r="D2611" s="104">
        <f t="shared" si="726"/>
        <v>0</v>
      </c>
      <c r="E2611" s="326">
        <v>0</v>
      </c>
      <c r="F2611" s="104">
        <f t="shared" si="739"/>
        <v>0</v>
      </c>
      <c r="G2611" s="326">
        <v>0.28999999999999998</v>
      </c>
      <c r="H2611" s="104">
        <f t="shared" si="729"/>
        <v>0.88997732092275306</v>
      </c>
      <c r="I2611" s="326">
        <v>0</v>
      </c>
      <c r="J2611" s="104">
        <f t="shared" si="727"/>
        <v>0</v>
      </c>
      <c r="K2611" s="326">
        <v>0</v>
      </c>
      <c r="L2611" s="104">
        <f t="shared" si="730"/>
        <v>0</v>
      </c>
      <c r="M2611" s="326">
        <v>1.125</v>
      </c>
      <c r="N2611" s="104">
        <f t="shared" si="731"/>
        <v>3.4524982277175766</v>
      </c>
      <c r="O2611" s="326">
        <v>0</v>
      </c>
      <c r="P2611" s="104">
        <f t="shared" si="732"/>
        <v>0</v>
      </c>
      <c r="Q2611" s="326">
        <v>1.2210000000000001</v>
      </c>
      <c r="R2611" s="104">
        <f t="shared" si="733"/>
        <v>3.7471114098161431</v>
      </c>
      <c r="S2611" s="326">
        <v>0</v>
      </c>
      <c r="T2611" s="104">
        <f t="shared" si="734"/>
        <v>0</v>
      </c>
      <c r="U2611" s="326">
        <v>0</v>
      </c>
      <c r="V2611" s="104">
        <f t="shared" si="735"/>
        <v>0</v>
      </c>
      <c r="W2611" s="326">
        <v>0</v>
      </c>
      <c r="X2611" s="104">
        <f t="shared" si="736"/>
        <v>0</v>
      </c>
      <c r="Y2611" s="326">
        <v>0</v>
      </c>
      <c r="Z2611" s="104">
        <f t="shared" si="737"/>
        <v>0</v>
      </c>
      <c r="AA2611" s="326">
        <v>0</v>
      </c>
      <c r="AB2611" s="104">
        <f t="shared" si="738"/>
        <v>0</v>
      </c>
      <c r="AC2611" s="103">
        <f t="shared" si="740"/>
        <v>2.6360000000000001</v>
      </c>
      <c r="AD2611" s="104">
        <f t="shared" si="741"/>
        <v>8.0895869584564721</v>
      </c>
    </row>
    <row r="2612" spans="1:30" x14ac:dyDescent="0.2">
      <c r="A2612" s="283">
        <v>41326</v>
      </c>
      <c r="B2612" s="325" t="s">
        <v>259</v>
      </c>
      <c r="C2612" s="326">
        <v>0</v>
      </c>
      <c r="D2612" s="104">
        <f t="shared" si="726"/>
        <v>0</v>
      </c>
      <c r="E2612" s="326">
        <v>0</v>
      </c>
      <c r="F2612" s="104">
        <f t="shared" si="739"/>
        <v>0</v>
      </c>
      <c r="G2612" s="326">
        <v>0</v>
      </c>
      <c r="H2612" s="104">
        <f t="shared" si="729"/>
        <v>0</v>
      </c>
      <c r="I2612" s="326">
        <v>0</v>
      </c>
      <c r="J2612" s="104">
        <f t="shared" si="727"/>
        <v>0</v>
      </c>
      <c r="K2612" s="326">
        <v>0</v>
      </c>
      <c r="L2612" s="104">
        <f t="shared" si="730"/>
        <v>0</v>
      </c>
      <c r="M2612" s="326">
        <v>1.7649999999999999</v>
      </c>
      <c r="N2612" s="104">
        <f t="shared" si="731"/>
        <v>5.4165861083746867</v>
      </c>
      <c r="O2612" s="326">
        <v>0</v>
      </c>
      <c r="P2612" s="104">
        <f t="shared" si="732"/>
        <v>0</v>
      </c>
      <c r="Q2612" s="326">
        <v>1.218</v>
      </c>
      <c r="R2612" s="104">
        <f t="shared" si="733"/>
        <v>3.7379047478755627</v>
      </c>
      <c r="S2612" s="326">
        <v>0</v>
      </c>
      <c r="T2612" s="104">
        <f t="shared" si="734"/>
        <v>0</v>
      </c>
      <c r="U2612" s="326">
        <v>0</v>
      </c>
      <c r="V2612" s="104">
        <f t="shared" si="735"/>
        <v>0</v>
      </c>
      <c r="W2612" s="326">
        <v>0</v>
      </c>
      <c r="X2612" s="104">
        <f t="shared" si="736"/>
        <v>0</v>
      </c>
      <c r="Y2612" s="326">
        <v>0</v>
      </c>
      <c r="Z2612" s="104">
        <f t="shared" si="737"/>
        <v>0</v>
      </c>
      <c r="AA2612" s="326">
        <v>0</v>
      </c>
      <c r="AB2612" s="104">
        <f t="shared" si="738"/>
        <v>0</v>
      </c>
      <c r="AC2612" s="103">
        <f t="shared" si="740"/>
        <v>2.9829999999999997</v>
      </c>
      <c r="AD2612" s="104">
        <f t="shared" si="741"/>
        <v>9.1544908562502485</v>
      </c>
    </row>
    <row r="2613" spans="1:30" x14ac:dyDescent="0.2">
      <c r="A2613" s="283">
        <v>41327</v>
      </c>
      <c r="B2613" s="325" t="s">
        <v>260</v>
      </c>
      <c r="C2613" s="326">
        <v>1.0069999999999999</v>
      </c>
      <c r="D2613" s="104">
        <f t="shared" si="726"/>
        <v>3.0903695247214213</v>
      </c>
      <c r="E2613" s="326">
        <v>0</v>
      </c>
      <c r="F2613" s="104">
        <f t="shared" si="739"/>
        <v>0</v>
      </c>
      <c r="G2613" s="326">
        <v>0</v>
      </c>
      <c r="H2613" s="104">
        <f t="shared" si="729"/>
        <v>0</v>
      </c>
      <c r="I2613" s="326">
        <v>0</v>
      </c>
      <c r="J2613" s="104">
        <f t="shared" si="727"/>
        <v>0</v>
      </c>
      <c r="K2613" s="326">
        <v>0</v>
      </c>
      <c r="L2613" s="104">
        <f t="shared" si="730"/>
        <v>0</v>
      </c>
      <c r="M2613" s="326">
        <v>1.7509999999999999</v>
      </c>
      <c r="N2613" s="104">
        <f t="shared" si="731"/>
        <v>5.3736216859853121</v>
      </c>
      <c r="O2613" s="326">
        <v>0</v>
      </c>
      <c r="P2613" s="104">
        <f t="shared" si="732"/>
        <v>0</v>
      </c>
      <c r="Q2613" s="326">
        <v>1.2150000000000001</v>
      </c>
      <c r="R2613" s="104">
        <f t="shared" si="733"/>
        <v>3.7286980859349828</v>
      </c>
      <c r="S2613" s="326">
        <v>0</v>
      </c>
      <c r="T2613" s="104">
        <f t="shared" si="734"/>
        <v>0</v>
      </c>
      <c r="U2613" s="326">
        <v>0</v>
      </c>
      <c r="V2613" s="104">
        <f t="shared" si="735"/>
        <v>0</v>
      </c>
      <c r="W2613" s="326">
        <v>0</v>
      </c>
      <c r="X2613" s="104">
        <f t="shared" si="736"/>
        <v>0</v>
      </c>
      <c r="Y2613" s="326">
        <v>0</v>
      </c>
      <c r="Z2613" s="104">
        <f t="shared" si="737"/>
        <v>0</v>
      </c>
      <c r="AA2613" s="326">
        <v>0</v>
      </c>
      <c r="AB2613" s="104">
        <f t="shared" si="738"/>
        <v>0</v>
      </c>
      <c r="AC2613" s="103">
        <f t="shared" si="740"/>
        <v>3.9729999999999999</v>
      </c>
      <c r="AD2613" s="104">
        <f t="shared" si="741"/>
        <v>12.192689296641717</v>
      </c>
    </row>
    <row r="2614" spans="1:30" x14ac:dyDescent="0.2">
      <c r="A2614" s="283">
        <v>41328</v>
      </c>
      <c r="B2614" s="325" t="s">
        <v>261</v>
      </c>
      <c r="C2614" s="326">
        <v>1.7609999999999999</v>
      </c>
      <c r="D2614" s="104">
        <f t="shared" si="726"/>
        <v>5.4043105591205798</v>
      </c>
      <c r="E2614" s="326">
        <v>0</v>
      </c>
      <c r="F2614" s="104">
        <f t="shared" si="739"/>
        <v>0</v>
      </c>
      <c r="G2614" s="326">
        <v>0</v>
      </c>
      <c r="H2614" s="104">
        <f t="shared" si="729"/>
        <v>0</v>
      </c>
      <c r="I2614" s="326">
        <v>0</v>
      </c>
      <c r="J2614" s="104">
        <f t="shared" si="727"/>
        <v>0</v>
      </c>
      <c r="K2614" s="326">
        <v>0</v>
      </c>
      <c r="L2614" s="104">
        <f t="shared" si="730"/>
        <v>0</v>
      </c>
      <c r="M2614" s="326">
        <v>1.7270000000000001</v>
      </c>
      <c r="N2614" s="104">
        <f t="shared" si="731"/>
        <v>5.2999683904606707</v>
      </c>
      <c r="O2614" s="326">
        <v>0</v>
      </c>
      <c r="P2614" s="104">
        <f t="shared" si="732"/>
        <v>0</v>
      </c>
      <c r="Q2614" s="326">
        <v>1.2010000000000001</v>
      </c>
      <c r="R2614" s="104">
        <f t="shared" si="733"/>
        <v>3.6857336635456082</v>
      </c>
      <c r="S2614" s="326">
        <v>0</v>
      </c>
      <c r="T2614" s="104">
        <f t="shared" si="734"/>
        <v>0</v>
      </c>
      <c r="U2614" s="326">
        <v>0</v>
      </c>
      <c r="V2614" s="104">
        <f t="shared" si="735"/>
        <v>0</v>
      </c>
      <c r="W2614" s="326">
        <v>0</v>
      </c>
      <c r="X2614" s="104">
        <f t="shared" si="736"/>
        <v>0</v>
      </c>
      <c r="Y2614" s="326">
        <v>0</v>
      </c>
      <c r="Z2614" s="104">
        <f t="shared" si="737"/>
        <v>0</v>
      </c>
      <c r="AA2614" s="326">
        <v>0</v>
      </c>
      <c r="AB2614" s="104">
        <f t="shared" si="738"/>
        <v>0</v>
      </c>
      <c r="AC2614" s="103">
        <f t="shared" si="740"/>
        <v>4.6890000000000001</v>
      </c>
      <c r="AD2614" s="104">
        <f t="shared" si="741"/>
        <v>14.390012613126858</v>
      </c>
    </row>
    <row r="2615" spans="1:30" x14ac:dyDescent="0.2">
      <c r="A2615" s="283">
        <v>41329</v>
      </c>
      <c r="B2615" s="325" t="s">
        <v>262</v>
      </c>
      <c r="C2615" s="326">
        <v>1.7270000000000001</v>
      </c>
      <c r="D2615" s="104">
        <f t="shared" si="726"/>
        <v>5.2999683904606707</v>
      </c>
      <c r="E2615" s="326">
        <v>0</v>
      </c>
      <c r="F2615" s="104">
        <f t="shared" si="739"/>
        <v>0</v>
      </c>
      <c r="G2615" s="326">
        <v>0</v>
      </c>
      <c r="H2615" s="104">
        <f t="shared" si="729"/>
        <v>0</v>
      </c>
      <c r="I2615" s="326">
        <v>0</v>
      </c>
      <c r="J2615" s="104">
        <f t="shared" si="727"/>
        <v>0</v>
      </c>
      <c r="K2615" s="326">
        <v>0</v>
      </c>
      <c r="L2615" s="104">
        <f t="shared" si="730"/>
        <v>0</v>
      </c>
      <c r="M2615" s="326">
        <v>1.72</v>
      </c>
      <c r="N2615" s="104">
        <f t="shared" si="731"/>
        <v>5.2784861792659834</v>
      </c>
      <c r="O2615" s="326">
        <v>0</v>
      </c>
      <c r="P2615" s="104">
        <f t="shared" si="732"/>
        <v>0</v>
      </c>
      <c r="Q2615" s="326">
        <v>1.1779999999999999</v>
      </c>
      <c r="R2615" s="104">
        <f t="shared" si="733"/>
        <v>3.6151492553344933</v>
      </c>
      <c r="S2615" s="326">
        <v>0</v>
      </c>
      <c r="T2615" s="104">
        <f t="shared" si="734"/>
        <v>0</v>
      </c>
      <c r="U2615" s="326">
        <v>0</v>
      </c>
      <c r="V2615" s="104">
        <f t="shared" si="735"/>
        <v>0</v>
      </c>
      <c r="W2615" s="326">
        <v>0</v>
      </c>
      <c r="X2615" s="104">
        <f t="shared" si="736"/>
        <v>0</v>
      </c>
      <c r="Y2615" s="326">
        <v>0</v>
      </c>
      <c r="Z2615" s="104">
        <f t="shared" si="737"/>
        <v>0</v>
      </c>
      <c r="AA2615" s="326">
        <v>0</v>
      </c>
      <c r="AB2615" s="104">
        <f t="shared" si="738"/>
        <v>0</v>
      </c>
      <c r="AC2615" s="103">
        <f t="shared" si="740"/>
        <v>4.625</v>
      </c>
      <c r="AD2615" s="104">
        <f t="shared" si="741"/>
        <v>14.193603825061148</v>
      </c>
    </row>
    <row r="2616" spans="1:30" x14ac:dyDescent="0.2">
      <c r="A2616" s="283">
        <v>41330</v>
      </c>
      <c r="B2616" s="325" t="s">
        <v>263</v>
      </c>
      <c r="C2616" s="326">
        <v>1.704</v>
      </c>
      <c r="D2616" s="104">
        <f t="shared" si="726"/>
        <v>5.2293839822495558</v>
      </c>
      <c r="E2616" s="326">
        <v>0</v>
      </c>
      <c r="F2616" s="104">
        <f t="shared" si="739"/>
        <v>0</v>
      </c>
      <c r="G2616" s="326">
        <v>0</v>
      </c>
      <c r="H2616" s="104">
        <f t="shared" si="729"/>
        <v>0</v>
      </c>
      <c r="I2616" s="326">
        <v>0</v>
      </c>
      <c r="J2616" s="104">
        <f t="shared" si="727"/>
        <v>0</v>
      </c>
      <c r="K2616" s="326">
        <v>0</v>
      </c>
      <c r="L2616" s="104">
        <f t="shared" si="730"/>
        <v>0</v>
      </c>
      <c r="M2616" s="326">
        <v>1.706</v>
      </c>
      <c r="N2616" s="104">
        <f t="shared" si="731"/>
        <v>5.2355217568766088</v>
      </c>
      <c r="O2616" s="326">
        <v>0</v>
      </c>
      <c r="P2616" s="104">
        <f t="shared" si="732"/>
        <v>0</v>
      </c>
      <c r="Q2616" s="326">
        <v>1.1759999999999999</v>
      </c>
      <c r="R2616" s="104">
        <f t="shared" si="733"/>
        <v>3.6090114807074398</v>
      </c>
      <c r="S2616" s="326">
        <v>0</v>
      </c>
      <c r="T2616" s="104">
        <f t="shared" si="734"/>
        <v>0</v>
      </c>
      <c r="U2616" s="326">
        <v>0</v>
      </c>
      <c r="V2616" s="104">
        <f t="shared" si="735"/>
        <v>0</v>
      </c>
      <c r="W2616" s="326">
        <v>0</v>
      </c>
      <c r="X2616" s="104">
        <f t="shared" si="736"/>
        <v>0</v>
      </c>
      <c r="Y2616" s="326">
        <v>0</v>
      </c>
      <c r="Z2616" s="104">
        <f t="shared" si="737"/>
        <v>0</v>
      </c>
      <c r="AA2616" s="326">
        <v>0</v>
      </c>
      <c r="AB2616" s="104">
        <f t="shared" si="738"/>
        <v>0</v>
      </c>
      <c r="AC2616" s="103">
        <f t="shared" si="740"/>
        <v>4.5860000000000003</v>
      </c>
      <c r="AD2616" s="104">
        <f t="shared" si="741"/>
        <v>14.073917219833605</v>
      </c>
    </row>
    <row r="2617" spans="1:30" x14ac:dyDescent="0.2">
      <c r="A2617" s="283">
        <v>41331</v>
      </c>
      <c r="B2617" s="325" t="s">
        <v>264</v>
      </c>
      <c r="C2617" s="326">
        <v>1.6830000000000001</v>
      </c>
      <c r="D2617" s="104">
        <f t="shared" si="726"/>
        <v>5.1649373486654939</v>
      </c>
      <c r="E2617" s="326">
        <v>0</v>
      </c>
      <c r="F2617" s="104">
        <f t="shared" si="739"/>
        <v>0</v>
      </c>
      <c r="G2617" s="326">
        <v>0</v>
      </c>
      <c r="H2617" s="104">
        <f t="shared" si="729"/>
        <v>0</v>
      </c>
      <c r="I2617" s="326">
        <v>0</v>
      </c>
      <c r="J2617" s="104">
        <f t="shared" si="727"/>
        <v>0</v>
      </c>
      <c r="K2617" s="326">
        <v>0</v>
      </c>
      <c r="L2617" s="104">
        <f t="shared" si="730"/>
        <v>0</v>
      </c>
      <c r="M2617" s="326">
        <v>1.702</v>
      </c>
      <c r="N2617" s="104">
        <f t="shared" si="731"/>
        <v>5.2232462076225019</v>
      </c>
      <c r="O2617" s="326">
        <v>0</v>
      </c>
      <c r="P2617" s="104">
        <f t="shared" si="732"/>
        <v>0</v>
      </c>
      <c r="Q2617" s="326">
        <v>1.1719999999999999</v>
      </c>
      <c r="R2617" s="104">
        <f t="shared" si="733"/>
        <v>3.5967359314533329</v>
      </c>
      <c r="S2617" s="326">
        <v>0</v>
      </c>
      <c r="T2617" s="104">
        <f t="shared" si="734"/>
        <v>0</v>
      </c>
      <c r="U2617" s="326">
        <v>0</v>
      </c>
      <c r="V2617" s="104">
        <f t="shared" si="735"/>
        <v>0</v>
      </c>
      <c r="W2617" s="326">
        <v>0</v>
      </c>
      <c r="X2617" s="104">
        <f t="shared" si="736"/>
        <v>0</v>
      </c>
      <c r="Y2617" s="326">
        <v>0</v>
      </c>
      <c r="Z2617" s="104">
        <f t="shared" si="737"/>
        <v>0</v>
      </c>
      <c r="AA2617" s="326">
        <v>0</v>
      </c>
      <c r="AB2617" s="104">
        <f t="shared" si="738"/>
        <v>0</v>
      </c>
      <c r="AC2617" s="103">
        <f t="shared" si="740"/>
        <v>4.5569999999999995</v>
      </c>
      <c r="AD2617" s="104">
        <f t="shared" si="741"/>
        <v>13.984919487741326</v>
      </c>
    </row>
    <row r="2618" spans="1:30" x14ac:dyDescent="0.2">
      <c r="A2618" s="283">
        <v>41332</v>
      </c>
      <c r="B2618" s="325" t="s">
        <v>265</v>
      </c>
      <c r="C2618" s="326">
        <v>0.92200000000000004</v>
      </c>
      <c r="D2618" s="104">
        <f t="shared" si="726"/>
        <v>2.8295141030716495</v>
      </c>
      <c r="E2618" s="326">
        <v>0</v>
      </c>
      <c r="F2618" s="104">
        <f t="shared" si="739"/>
        <v>0</v>
      </c>
      <c r="G2618" s="326">
        <v>0.33</v>
      </c>
      <c r="H2618" s="104">
        <f t="shared" si="729"/>
        <v>1.0127328134638225</v>
      </c>
      <c r="I2618" s="326">
        <v>0</v>
      </c>
      <c r="J2618" s="104">
        <f t="shared" si="727"/>
        <v>0</v>
      </c>
      <c r="K2618" s="326">
        <v>0</v>
      </c>
      <c r="L2618" s="104">
        <f t="shared" si="730"/>
        <v>0</v>
      </c>
      <c r="M2618" s="326">
        <v>0.97899999999999998</v>
      </c>
      <c r="N2618" s="104">
        <f t="shared" si="731"/>
        <v>3.0044406799426731</v>
      </c>
      <c r="O2618" s="326">
        <v>0.68100000000000005</v>
      </c>
      <c r="P2618" s="104">
        <f t="shared" si="732"/>
        <v>2.0899122605117064</v>
      </c>
      <c r="Q2618" s="326">
        <v>0.52300000000000002</v>
      </c>
      <c r="R2618" s="104">
        <f t="shared" si="733"/>
        <v>1.6050280649744821</v>
      </c>
      <c r="S2618" s="326">
        <v>0</v>
      </c>
      <c r="T2618" s="104">
        <f t="shared" si="734"/>
        <v>0</v>
      </c>
      <c r="U2618" s="326">
        <v>0</v>
      </c>
      <c r="V2618" s="104">
        <f t="shared" si="735"/>
        <v>0</v>
      </c>
      <c r="W2618" s="326">
        <v>0</v>
      </c>
      <c r="X2618" s="104">
        <f t="shared" si="736"/>
        <v>0</v>
      </c>
      <c r="Y2618" s="326">
        <v>0</v>
      </c>
      <c r="Z2618" s="104">
        <f t="shared" si="737"/>
        <v>0</v>
      </c>
      <c r="AA2618" s="326">
        <v>0</v>
      </c>
      <c r="AB2618" s="104">
        <f t="shared" si="738"/>
        <v>0</v>
      </c>
      <c r="AC2618" s="103">
        <f t="shared" si="740"/>
        <v>3.4350000000000001</v>
      </c>
      <c r="AD2618" s="104">
        <f t="shared" si="741"/>
        <v>10.541627921964333</v>
      </c>
    </row>
    <row r="2619" spans="1:30" x14ac:dyDescent="0.2">
      <c r="A2619" s="283">
        <v>41333</v>
      </c>
      <c r="B2619" s="325" t="s">
        <v>266</v>
      </c>
      <c r="C2619" s="326">
        <v>0</v>
      </c>
      <c r="D2619" s="104">
        <f t="shared" si="726"/>
        <v>0</v>
      </c>
      <c r="E2619" s="326">
        <v>0</v>
      </c>
      <c r="F2619" s="104">
        <f t="shared" si="739"/>
        <v>0</v>
      </c>
      <c r="G2619" s="326">
        <v>0.75</v>
      </c>
      <c r="H2619" s="104">
        <f t="shared" si="729"/>
        <v>2.3016654851450511</v>
      </c>
      <c r="I2619" s="326">
        <v>0</v>
      </c>
      <c r="J2619" s="104">
        <f t="shared" si="727"/>
        <v>0</v>
      </c>
      <c r="K2619" s="326">
        <v>0</v>
      </c>
      <c r="L2619" s="104">
        <f t="shared" si="730"/>
        <v>0</v>
      </c>
      <c r="M2619" s="326">
        <v>0</v>
      </c>
      <c r="N2619" s="104">
        <f t="shared" si="731"/>
        <v>0</v>
      </c>
      <c r="O2619" s="326">
        <v>1.478</v>
      </c>
      <c r="P2619" s="104">
        <f t="shared" si="732"/>
        <v>4.5358154493925138</v>
      </c>
      <c r="Q2619" s="326">
        <v>0</v>
      </c>
      <c r="R2619" s="104">
        <f t="shared" si="733"/>
        <v>0</v>
      </c>
      <c r="S2619" s="326">
        <v>0</v>
      </c>
      <c r="T2619" s="104">
        <f t="shared" si="734"/>
        <v>0</v>
      </c>
      <c r="U2619" s="326">
        <v>0</v>
      </c>
      <c r="V2619" s="104">
        <f t="shared" si="735"/>
        <v>0</v>
      </c>
      <c r="W2619" s="326">
        <v>0</v>
      </c>
      <c r="X2619" s="104">
        <f t="shared" si="736"/>
        <v>0</v>
      </c>
      <c r="Y2619" s="326">
        <v>0</v>
      </c>
      <c r="Z2619" s="104">
        <f t="shared" si="737"/>
        <v>0</v>
      </c>
      <c r="AA2619" s="326">
        <v>0</v>
      </c>
      <c r="AB2619" s="104">
        <f t="shared" si="738"/>
        <v>0</v>
      </c>
      <c r="AC2619" s="103">
        <f t="shared" si="740"/>
        <v>2.2279999999999998</v>
      </c>
      <c r="AD2619" s="104">
        <f t="shared" si="741"/>
        <v>6.8374809345375631</v>
      </c>
    </row>
    <row r="2620" spans="1:30" x14ac:dyDescent="0.2">
      <c r="A2620" s="283">
        <v>41334</v>
      </c>
      <c r="B2620" s="325" t="s">
        <v>239</v>
      </c>
      <c r="C2620" s="326">
        <v>0</v>
      </c>
      <c r="D2620" s="104">
        <f t="shared" si="726"/>
        <v>0</v>
      </c>
      <c r="E2620" s="326">
        <v>0</v>
      </c>
      <c r="F2620" s="104">
        <f t="shared" si="739"/>
        <v>0</v>
      </c>
      <c r="G2620" s="326">
        <v>0.745</v>
      </c>
      <c r="H2620" s="104">
        <f t="shared" si="729"/>
        <v>2.2863210485774172</v>
      </c>
      <c r="I2620" s="326">
        <v>0</v>
      </c>
      <c r="J2620" s="104">
        <f t="shared" si="727"/>
        <v>0</v>
      </c>
      <c r="K2620" s="326">
        <v>0</v>
      </c>
      <c r="L2620" s="104">
        <f t="shared" si="730"/>
        <v>0</v>
      </c>
      <c r="M2620" s="326">
        <v>0</v>
      </c>
      <c r="N2620" s="104">
        <f t="shared" si="731"/>
        <v>0</v>
      </c>
      <c r="O2620" s="326">
        <v>1.48</v>
      </c>
      <c r="P2620" s="104">
        <f t="shared" si="732"/>
        <v>4.5419532240195668</v>
      </c>
      <c r="Q2620" s="326">
        <v>0</v>
      </c>
      <c r="R2620" s="104">
        <f t="shared" si="733"/>
        <v>0</v>
      </c>
      <c r="S2620" s="326">
        <v>0</v>
      </c>
      <c r="T2620" s="104">
        <f t="shared" si="734"/>
        <v>0</v>
      </c>
      <c r="U2620" s="326">
        <v>0</v>
      </c>
      <c r="V2620" s="104">
        <f t="shared" si="735"/>
        <v>0</v>
      </c>
      <c r="W2620" s="326">
        <v>0</v>
      </c>
      <c r="X2620" s="104">
        <f t="shared" si="736"/>
        <v>0</v>
      </c>
      <c r="Y2620" s="326">
        <v>0</v>
      </c>
      <c r="Z2620" s="104">
        <f t="shared" si="737"/>
        <v>0</v>
      </c>
      <c r="AA2620" s="326">
        <v>0</v>
      </c>
      <c r="AB2620" s="104">
        <f t="shared" si="738"/>
        <v>0</v>
      </c>
      <c r="AC2620" s="103">
        <f t="shared" si="740"/>
        <v>2.2250000000000001</v>
      </c>
      <c r="AD2620" s="104">
        <f t="shared" si="741"/>
        <v>6.8282742725969845</v>
      </c>
    </row>
    <row r="2621" spans="1:30" x14ac:dyDescent="0.2">
      <c r="A2621" s="283">
        <v>41335</v>
      </c>
      <c r="B2621" s="325" t="s">
        <v>240</v>
      </c>
      <c r="C2621" s="326">
        <v>0.54200000000000004</v>
      </c>
      <c r="D2621" s="104">
        <f t="shared" si="726"/>
        <v>1.6633369239314901</v>
      </c>
      <c r="E2621" s="326">
        <v>0</v>
      </c>
      <c r="F2621" s="104">
        <f t="shared" si="739"/>
        <v>0</v>
      </c>
      <c r="G2621" s="326">
        <v>0.73899999999999999</v>
      </c>
      <c r="H2621" s="104">
        <f t="shared" si="729"/>
        <v>2.2679077246962569</v>
      </c>
      <c r="I2621" s="326">
        <v>0</v>
      </c>
      <c r="J2621" s="104">
        <f t="shared" si="727"/>
        <v>0</v>
      </c>
      <c r="K2621" s="326">
        <v>0</v>
      </c>
      <c r="L2621" s="104">
        <f t="shared" si="730"/>
        <v>0</v>
      </c>
      <c r="M2621" s="326">
        <v>1.069</v>
      </c>
      <c r="N2621" s="104">
        <f t="shared" si="731"/>
        <v>3.2806405381600792</v>
      </c>
      <c r="O2621" s="326">
        <v>1.4750000000000001</v>
      </c>
      <c r="P2621" s="104">
        <f t="shared" si="732"/>
        <v>4.5266087874519334</v>
      </c>
      <c r="Q2621" s="326">
        <v>0</v>
      </c>
      <c r="R2621" s="104">
        <f t="shared" si="733"/>
        <v>0</v>
      </c>
      <c r="S2621" s="326">
        <v>0</v>
      </c>
      <c r="T2621" s="104">
        <f t="shared" si="734"/>
        <v>0</v>
      </c>
      <c r="U2621" s="326">
        <v>0</v>
      </c>
      <c r="V2621" s="104">
        <f t="shared" si="735"/>
        <v>0</v>
      </c>
      <c r="W2621" s="326">
        <v>0</v>
      </c>
      <c r="X2621" s="104">
        <f t="shared" si="736"/>
        <v>0</v>
      </c>
      <c r="Y2621" s="326">
        <v>0</v>
      </c>
      <c r="Z2621" s="104">
        <f t="shared" si="737"/>
        <v>0</v>
      </c>
      <c r="AA2621" s="326">
        <v>0</v>
      </c>
      <c r="AB2621" s="104">
        <f t="shared" si="738"/>
        <v>0</v>
      </c>
      <c r="AC2621" s="103">
        <f t="shared" si="740"/>
        <v>3.8250000000000002</v>
      </c>
      <c r="AD2621" s="104">
        <f t="shared" si="741"/>
        <v>11.738493974239759</v>
      </c>
    </row>
    <row r="2622" spans="1:30" x14ac:dyDescent="0.2">
      <c r="A2622" s="283">
        <v>41336</v>
      </c>
      <c r="B2622" s="325" t="s">
        <v>241</v>
      </c>
      <c r="C2622" s="326">
        <v>1.7230000000000001</v>
      </c>
      <c r="D2622" s="104">
        <f t="shared" si="726"/>
        <v>5.2876928412065638</v>
      </c>
      <c r="E2622" s="326">
        <v>0</v>
      </c>
      <c r="F2622" s="104">
        <f t="shared" si="739"/>
        <v>0</v>
      </c>
      <c r="G2622" s="326">
        <v>0.73499999999999999</v>
      </c>
      <c r="H2622" s="104">
        <f t="shared" si="729"/>
        <v>2.25563217544215</v>
      </c>
      <c r="I2622" s="326">
        <v>0</v>
      </c>
      <c r="J2622" s="104">
        <f t="shared" si="727"/>
        <v>0</v>
      </c>
      <c r="K2622" s="326">
        <v>0</v>
      </c>
      <c r="L2622" s="104">
        <f t="shared" si="730"/>
        <v>0</v>
      </c>
      <c r="M2622" s="326">
        <v>1.7310000000000001</v>
      </c>
      <c r="N2622" s="104">
        <f t="shared" si="731"/>
        <v>5.3122439397147776</v>
      </c>
      <c r="O2622" s="326">
        <v>1.4770000000000001</v>
      </c>
      <c r="P2622" s="104">
        <f t="shared" si="732"/>
        <v>4.5327465620789873</v>
      </c>
      <c r="Q2622" s="326">
        <v>0</v>
      </c>
      <c r="R2622" s="104">
        <f t="shared" si="733"/>
        <v>0</v>
      </c>
      <c r="S2622" s="326">
        <v>0</v>
      </c>
      <c r="T2622" s="104">
        <f t="shared" si="734"/>
        <v>0</v>
      </c>
      <c r="U2622" s="326">
        <v>0</v>
      </c>
      <c r="V2622" s="104">
        <f t="shared" si="735"/>
        <v>0</v>
      </c>
      <c r="W2622" s="326">
        <v>0</v>
      </c>
      <c r="X2622" s="104">
        <f t="shared" si="736"/>
        <v>0</v>
      </c>
      <c r="Y2622" s="326">
        <v>0</v>
      </c>
      <c r="Z2622" s="104">
        <f t="shared" si="737"/>
        <v>0</v>
      </c>
      <c r="AA2622" s="326">
        <v>0</v>
      </c>
      <c r="AB2622" s="104">
        <f t="shared" si="738"/>
        <v>0</v>
      </c>
      <c r="AC2622" s="103">
        <f t="shared" si="740"/>
        <v>5.6660000000000004</v>
      </c>
      <c r="AD2622" s="104">
        <f t="shared" si="741"/>
        <v>17.388315518442479</v>
      </c>
    </row>
    <row r="2623" spans="1:30" x14ac:dyDescent="0.2">
      <c r="A2623" s="283">
        <v>41337</v>
      </c>
      <c r="B2623" s="325" t="s">
        <v>242</v>
      </c>
      <c r="C2623" s="326">
        <v>0.89200000000000002</v>
      </c>
      <c r="D2623" s="104">
        <f t="shared" si="726"/>
        <v>2.7374474836658473</v>
      </c>
      <c r="E2623" s="326">
        <v>0</v>
      </c>
      <c r="F2623" s="104">
        <f t="shared" si="739"/>
        <v>0</v>
      </c>
      <c r="G2623" s="326">
        <v>0.38800000000000001</v>
      </c>
      <c r="H2623" s="104">
        <f t="shared" si="729"/>
        <v>1.190728277648373</v>
      </c>
      <c r="I2623" s="326">
        <v>0</v>
      </c>
      <c r="J2623" s="104">
        <f t="shared" si="727"/>
        <v>0</v>
      </c>
      <c r="K2623" s="326">
        <v>0</v>
      </c>
      <c r="L2623" s="104">
        <f t="shared" si="730"/>
        <v>0</v>
      </c>
      <c r="M2623" s="326">
        <v>1.7</v>
      </c>
      <c r="N2623" s="104">
        <f t="shared" si="731"/>
        <v>5.2171084329954489</v>
      </c>
      <c r="O2623" s="326">
        <v>1.4790000000000001</v>
      </c>
      <c r="P2623" s="104">
        <f t="shared" si="732"/>
        <v>4.5388843367060403</v>
      </c>
      <c r="Q2623" s="326">
        <v>0</v>
      </c>
      <c r="R2623" s="104">
        <f t="shared" si="733"/>
        <v>0</v>
      </c>
      <c r="S2623" s="326">
        <v>0</v>
      </c>
      <c r="T2623" s="104">
        <f t="shared" si="734"/>
        <v>0</v>
      </c>
      <c r="U2623" s="326">
        <v>0</v>
      </c>
      <c r="V2623" s="104">
        <f t="shared" si="735"/>
        <v>0</v>
      </c>
      <c r="W2623" s="326">
        <v>0</v>
      </c>
      <c r="X2623" s="104">
        <f t="shared" si="736"/>
        <v>0</v>
      </c>
      <c r="Y2623" s="326">
        <v>0</v>
      </c>
      <c r="Z2623" s="104">
        <f t="shared" si="737"/>
        <v>0</v>
      </c>
      <c r="AA2623" s="326">
        <v>0</v>
      </c>
      <c r="AB2623" s="104">
        <f t="shared" si="738"/>
        <v>0</v>
      </c>
      <c r="AC2623" s="103">
        <f t="shared" si="740"/>
        <v>4.4589999999999996</v>
      </c>
      <c r="AD2623" s="104">
        <f t="shared" si="741"/>
        <v>13.684168531015709</v>
      </c>
    </row>
    <row r="2624" spans="1:30" x14ac:dyDescent="0.2">
      <c r="A2624" s="283">
        <v>41338</v>
      </c>
      <c r="B2624" s="325" t="s">
        <v>243</v>
      </c>
      <c r="C2624" s="326">
        <v>0</v>
      </c>
      <c r="D2624" s="104">
        <f t="shared" si="726"/>
        <v>0</v>
      </c>
      <c r="E2624" s="326">
        <v>0</v>
      </c>
      <c r="F2624" s="104">
        <f t="shared" si="739"/>
        <v>0</v>
      </c>
      <c r="G2624" s="326">
        <v>0</v>
      </c>
      <c r="H2624" s="104">
        <f t="shared" si="729"/>
        <v>0</v>
      </c>
      <c r="I2624" s="326">
        <v>0</v>
      </c>
      <c r="J2624" s="104">
        <f t="shared" si="727"/>
        <v>0</v>
      </c>
      <c r="K2624" s="326">
        <v>0</v>
      </c>
      <c r="L2624" s="104">
        <f t="shared" si="730"/>
        <v>0</v>
      </c>
      <c r="M2624" s="326">
        <v>0.56100000000000005</v>
      </c>
      <c r="N2624" s="104">
        <f t="shared" si="731"/>
        <v>1.7216457828884981</v>
      </c>
      <c r="O2624" s="326">
        <v>1.4870000000000001</v>
      </c>
      <c r="P2624" s="104">
        <f t="shared" si="732"/>
        <v>4.5634354352142541</v>
      </c>
      <c r="Q2624" s="326">
        <v>0</v>
      </c>
      <c r="R2624" s="104">
        <f t="shared" si="733"/>
        <v>0</v>
      </c>
      <c r="S2624" s="326">
        <v>0</v>
      </c>
      <c r="T2624" s="104">
        <f t="shared" si="734"/>
        <v>0</v>
      </c>
      <c r="U2624" s="326">
        <v>0</v>
      </c>
      <c r="V2624" s="104">
        <f t="shared" si="735"/>
        <v>0</v>
      </c>
      <c r="W2624" s="326">
        <v>0</v>
      </c>
      <c r="X2624" s="104">
        <f t="shared" si="736"/>
        <v>0</v>
      </c>
      <c r="Y2624" s="326">
        <v>0</v>
      </c>
      <c r="Z2624" s="104">
        <f t="shared" si="737"/>
        <v>0</v>
      </c>
      <c r="AA2624" s="326">
        <v>0</v>
      </c>
      <c r="AB2624" s="104">
        <f t="shared" si="738"/>
        <v>0</v>
      </c>
      <c r="AC2624" s="103">
        <f t="shared" si="740"/>
        <v>2.048</v>
      </c>
      <c r="AD2624" s="104">
        <f t="shared" si="741"/>
        <v>6.2850812181027527</v>
      </c>
    </row>
    <row r="2625" spans="1:30" x14ac:dyDescent="0.2">
      <c r="A2625" s="283">
        <v>41339</v>
      </c>
      <c r="B2625" s="325" t="s">
        <v>244</v>
      </c>
      <c r="C2625" s="326">
        <v>0</v>
      </c>
      <c r="D2625" s="104">
        <f t="shared" ref="D2625:D2688" si="742">C2625*1000000/325851</f>
        <v>0</v>
      </c>
      <c r="E2625" s="326">
        <v>0</v>
      </c>
      <c r="F2625" s="104">
        <f t="shared" si="739"/>
        <v>0</v>
      </c>
      <c r="G2625" s="326">
        <v>0</v>
      </c>
      <c r="H2625" s="104">
        <f t="shared" si="729"/>
        <v>0</v>
      </c>
      <c r="I2625" s="326">
        <v>0</v>
      </c>
      <c r="J2625" s="104">
        <f t="shared" ref="J2625:J2688" si="743">I2625*1000000/325851</f>
        <v>0</v>
      </c>
      <c r="K2625" s="326">
        <v>0</v>
      </c>
      <c r="L2625" s="104">
        <f t="shared" si="730"/>
        <v>0</v>
      </c>
      <c r="M2625" s="326">
        <v>0.94599999999999995</v>
      </c>
      <c r="N2625" s="104">
        <f t="shared" si="731"/>
        <v>2.9031673985962909</v>
      </c>
      <c r="O2625" s="326">
        <v>0.59299999999999997</v>
      </c>
      <c r="P2625" s="104">
        <f t="shared" si="732"/>
        <v>1.8198501769213535</v>
      </c>
      <c r="Q2625" s="326">
        <v>0</v>
      </c>
      <c r="R2625" s="104">
        <f t="shared" si="733"/>
        <v>0</v>
      </c>
      <c r="S2625" s="326">
        <v>0</v>
      </c>
      <c r="T2625" s="104">
        <f t="shared" si="734"/>
        <v>0</v>
      </c>
      <c r="U2625" s="326">
        <v>0</v>
      </c>
      <c r="V2625" s="104">
        <f t="shared" si="735"/>
        <v>0</v>
      </c>
      <c r="W2625" s="326">
        <v>0</v>
      </c>
      <c r="X2625" s="104">
        <f t="shared" si="736"/>
        <v>0</v>
      </c>
      <c r="Y2625" s="326">
        <v>0</v>
      </c>
      <c r="Z2625" s="104">
        <f t="shared" si="737"/>
        <v>0</v>
      </c>
      <c r="AA2625" s="326">
        <v>0</v>
      </c>
      <c r="AB2625" s="104">
        <f t="shared" si="738"/>
        <v>0</v>
      </c>
      <c r="AC2625" s="103">
        <f t="shared" si="740"/>
        <v>1.5389999999999999</v>
      </c>
      <c r="AD2625" s="104">
        <f t="shared" si="741"/>
        <v>4.7230175755176447</v>
      </c>
    </row>
    <row r="2626" spans="1:30" x14ac:dyDescent="0.2">
      <c r="A2626" s="283">
        <v>41340</v>
      </c>
      <c r="B2626" s="325" t="s">
        <v>245</v>
      </c>
      <c r="C2626" s="326">
        <v>0</v>
      </c>
      <c r="D2626" s="104">
        <f t="shared" si="742"/>
        <v>0</v>
      </c>
      <c r="E2626" s="326">
        <v>0</v>
      </c>
      <c r="F2626" s="104">
        <f t="shared" si="739"/>
        <v>0</v>
      </c>
      <c r="G2626" s="326">
        <v>0</v>
      </c>
      <c r="H2626" s="104">
        <f t="shared" si="729"/>
        <v>0</v>
      </c>
      <c r="I2626" s="326">
        <v>0</v>
      </c>
      <c r="J2626" s="104">
        <f t="shared" si="743"/>
        <v>0</v>
      </c>
      <c r="K2626" s="326">
        <v>0</v>
      </c>
      <c r="L2626" s="104">
        <f t="shared" si="730"/>
        <v>0</v>
      </c>
      <c r="M2626" s="326">
        <v>1.7110000000000001</v>
      </c>
      <c r="N2626" s="104">
        <f t="shared" si="731"/>
        <v>5.2508661934442431</v>
      </c>
      <c r="O2626" s="326">
        <v>0</v>
      </c>
      <c r="P2626" s="104">
        <f t="shared" si="732"/>
        <v>0</v>
      </c>
      <c r="Q2626" s="326">
        <v>0</v>
      </c>
      <c r="R2626" s="104">
        <f t="shared" si="733"/>
        <v>0</v>
      </c>
      <c r="S2626" s="326">
        <v>0</v>
      </c>
      <c r="T2626" s="104">
        <f t="shared" si="734"/>
        <v>0</v>
      </c>
      <c r="U2626" s="326">
        <v>0</v>
      </c>
      <c r="V2626" s="104">
        <f t="shared" si="735"/>
        <v>0</v>
      </c>
      <c r="W2626" s="326">
        <v>0</v>
      </c>
      <c r="X2626" s="104">
        <f t="shared" si="736"/>
        <v>0</v>
      </c>
      <c r="Y2626" s="326">
        <v>0</v>
      </c>
      <c r="Z2626" s="104">
        <f t="shared" si="737"/>
        <v>0</v>
      </c>
      <c r="AA2626" s="326">
        <v>0</v>
      </c>
      <c r="AB2626" s="104">
        <f t="shared" si="738"/>
        <v>0</v>
      </c>
      <c r="AC2626" s="103">
        <f t="shared" si="740"/>
        <v>1.7110000000000001</v>
      </c>
      <c r="AD2626" s="104">
        <f t="shared" si="741"/>
        <v>5.2508661934442431</v>
      </c>
    </row>
    <row r="2627" spans="1:30" x14ac:dyDescent="0.2">
      <c r="A2627" s="283">
        <v>41341</v>
      </c>
      <c r="B2627" s="325" t="s">
        <v>246</v>
      </c>
      <c r="C2627" s="326">
        <v>0.67300000000000004</v>
      </c>
      <c r="D2627" s="104">
        <f t="shared" si="742"/>
        <v>2.0653611620034922</v>
      </c>
      <c r="E2627" s="326">
        <v>0</v>
      </c>
      <c r="F2627" s="104">
        <f t="shared" si="739"/>
        <v>0</v>
      </c>
      <c r="G2627" s="326">
        <v>0</v>
      </c>
      <c r="H2627" s="104">
        <f t="shared" si="729"/>
        <v>0</v>
      </c>
      <c r="I2627" s="326">
        <v>0</v>
      </c>
      <c r="J2627" s="104">
        <f t="shared" si="743"/>
        <v>0</v>
      </c>
      <c r="K2627" s="326">
        <v>0</v>
      </c>
      <c r="L2627" s="104">
        <f t="shared" si="730"/>
        <v>0</v>
      </c>
      <c r="M2627" s="326">
        <v>1.6879999999999999</v>
      </c>
      <c r="N2627" s="104">
        <f t="shared" si="731"/>
        <v>5.1802817852331282</v>
      </c>
      <c r="O2627" s="326">
        <v>0</v>
      </c>
      <c r="P2627" s="104">
        <f t="shared" si="732"/>
        <v>0</v>
      </c>
      <c r="Q2627" s="326">
        <v>0</v>
      </c>
      <c r="R2627" s="104">
        <f t="shared" si="733"/>
        <v>0</v>
      </c>
      <c r="S2627" s="326">
        <v>0</v>
      </c>
      <c r="T2627" s="104">
        <f t="shared" si="734"/>
        <v>0</v>
      </c>
      <c r="U2627" s="326">
        <v>0</v>
      </c>
      <c r="V2627" s="104">
        <f t="shared" si="735"/>
        <v>0</v>
      </c>
      <c r="W2627" s="326">
        <v>0</v>
      </c>
      <c r="X2627" s="104">
        <f t="shared" si="736"/>
        <v>0</v>
      </c>
      <c r="Y2627" s="326">
        <v>0</v>
      </c>
      <c r="Z2627" s="104">
        <f t="shared" si="737"/>
        <v>0</v>
      </c>
      <c r="AA2627" s="326">
        <v>0</v>
      </c>
      <c r="AB2627" s="104">
        <f t="shared" si="738"/>
        <v>0</v>
      </c>
      <c r="AC2627" s="103">
        <f t="shared" si="740"/>
        <v>2.3609999999999998</v>
      </c>
      <c r="AD2627" s="104">
        <f t="shared" si="741"/>
        <v>7.2456429472366191</v>
      </c>
    </row>
    <row r="2628" spans="1:30" x14ac:dyDescent="0.2">
      <c r="A2628" s="283">
        <v>41342</v>
      </c>
      <c r="B2628" s="325" t="s">
        <v>247</v>
      </c>
      <c r="C2628" s="326">
        <v>1.7430000000000001</v>
      </c>
      <c r="D2628" s="104">
        <f t="shared" si="742"/>
        <v>5.3490705874770983</v>
      </c>
      <c r="E2628" s="326">
        <v>0</v>
      </c>
      <c r="F2628" s="104">
        <f t="shared" si="739"/>
        <v>0</v>
      </c>
      <c r="G2628" s="326">
        <v>0</v>
      </c>
      <c r="H2628" s="104">
        <f t="shared" si="729"/>
        <v>0</v>
      </c>
      <c r="I2628" s="326">
        <v>0</v>
      </c>
      <c r="J2628" s="104">
        <f t="shared" si="743"/>
        <v>0</v>
      </c>
      <c r="K2628" s="326">
        <v>0</v>
      </c>
      <c r="L2628" s="104">
        <f t="shared" si="730"/>
        <v>0</v>
      </c>
      <c r="M2628" s="326">
        <v>1.6890000000000001</v>
      </c>
      <c r="N2628" s="104">
        <f t="shared" si="731"/>
        <v>5.1833506725466547</v>
      </c>
      <c r="O2628" s="326">
        <v>0</v>
      </c>
      <c r="P2628" s="104">
        <f t="shared" si="732"/>
        <v>0</v>
      </c>
      <c r="Q2628" s="326">
        <v>0</v>
      </c>
      <c r="R2628" s="104">
        <f t="shared" si="733"/>
        <v>0</v>
      </c>
      <c r="S2628" s="326">
        <v>0</v>
      </c>
      <c r="T2628" s="104">
        <f t="shared" si="734"/>
        <v>0</v>
      </c>
      <c r="U2628" s="326">
        <v>0</v>
      </c>
      <c r="V2628" s="104">
        <f t="shared" si="735"/>
        <v>0</v>
      </c>
      <c r="W2628" s="326">
        <v>0</v>
      </c>
      <c r="X2628" s="104">
        <f t="shared" si="736"/>
        <v>0</v>
      </c>
      <c r="Y2628" s="326">
        <v>0</v>
      </c>
      <c r="Z2628" s="104">
        <f t="shared" si="737"/>
        <v>0</v>
      </c>
      <c r="AA2628" s="326">
        <v>0</v>
      </c>
      <c r="AB2628" s="104">
        <f t="shared" si="738"/>
        <v>0</v>
      </c>
      <c r="AC2628" s="103">
        <f t="shared" si="740"/>
        <v>3.4320000000000004</v>
      </c>
      <c r="AD2628" s="104">
        <f t="shared" si="741"/>
        <v>10.532421260023755</v>
      </c>
    </row>
    <row r="2629" spans="1:30" x14ac:dyDescent="0.2">
      <c r="A2629" s="283">
        <v>41343</v>
      </c>
      <c r="B2629" s="325" t="s">
        <v>248</v>
      </c>
      <c r="C2629" s="326">
        <v>1.708</v>
      </c>
      <c r="D2629" s="104">
        <f t="shared" si="742"/>
        <v>5.2416595315036627</v>
      </c>
      <c r="E2629" s="326">
        <v>0</v>
      </c>
      <c r="F2629" s="104">
        <f t="shared" si="739"/>
        <v>0</v>
      </c>
      <c r="G2629" s="326">
        <v>0</v>
      </c>
      <c r="H2629" s="104">
        <f t="shared" si="729"/>
        <v>0</v>
      </c>
      <c r="I2629" s="326">
        <v>0</v>
      </c>
      <c r="J2629" s="104">
        <f t="shared" si="743"/>
        <v>0</v>
      </c>
      <c r="K2629" s="326">
        <v>0</v>
      </c>
      <c r="L2629" s="104">
        <f t="shared" si="730"/>
        <v>0</v>
      </c>
      <c r="M2629" s="326">
        <v>1.679</v>
      </c>
      <c r="N2629" s="104">
        <f t="shared" si="731"/>
        <v>5.152661799411387</v>
      </c>
      <c r="O2629" s="326">
        <v>0</v>
      </c>
      <c r="P2629" s="104">
        <f t="shared" si="732"/>
        <v>0</v>
      </c>
      <c r="Q2629" s="326">
        <v>0</v>
      </c>
      <c r="R2629" s="104">
        <f t="shared" si="733"/>
        <v>0</v>
      </c>
      <c r="S2629" s="326">
        <v>0</v>
      </c>
      <c r="T2629" s="104">
        <f t="shared" si="734"/>
        <v>0</v>
      </c>
      <c r="U2629" s="326">
        <v>0</v>
      </c>
      <c r="V2629" s="104">
        <f t="shared" si="735"/>
        <v>0</v>
      </c>
      <c r="W2629" s="326">
        <v>0</v>
      </c>
      <c r="X2629" s="104">
        <f t="shared" si="736"/>
        <v>0</v>
      </c>
      <c r="Y2629" s="326">
        <v>0</v>
      </c>
      <c r="Z2629" s="104">
        <f t="shared" si="737"/>
        <v>0</v>
      </c>
      <c r="AA2629" s="326">
        <v>0</v>
      </c>
      <c r="AB2629" s="104">
        <f t="shared" si="738"/>
        <v>0</v>
      </c>
      <c r="AC2629" s="103">
        <f t="shared" si="740"/>
        <v>3.387</v>
      </c>
      <c r="AD2629" s="104">
        <f t="shared" si="741"/>
        <v>10.39432133091505</v>
      </c>
    </row>
    <row r="2630" spans="1:30" x14ac:dyDescent="0.2">
      <c r="A2630" s="283">
        <v>41344</v>
      </c>
      <c r="B2630" s="325" t="s">
        <v>249</v>
      </c>
      <c r="C2630" s="326">
        <v>0.90100000000000002</v>
      </c>
      <c r="D2630" s="104">
        <f t="shared" si="742"/>
        <v>2.7650674694875881</v>
      </c>
      <c r="E2630" s="326">
        <v>0</v>
      </c>
      <c r="F2630" s="104">
        <f t="shared" si="739"/>
        <v>0</v>
      </c>
      <c r="G2630" s="326">
        <v>0</v>
      </c>
      <c r="H2630" s="104">
        <f t="shared" ref="H2630:H2693" si="744">G2630*1000000/325851</f>
        <v>0</v>
      </c>
      <c r="I2630" s="326">
        <v>0</v>
      </c>
      <c r="J2630" s="104">
        <f t="shared" si="743"/>
        <v>0</v>
      </c>
      <c r="K2630" s="326">
        <v>0</v>
      </c>
      <c r="L2630" s="104">
        <f t="shared" ref="L2630:L2693" si="745">K2630*1000000/325851</f>
        <v>0</v>
      </c>
      <c r="M2630" s="326">
        <v>1.6739999999999999</v>
      </c>
      <c r="N2630" s="104">
        <f t="shared" ref="N2630:N2693" si="746">M2630*1000000/325851</f>
        <v>5.1373173628437536</v>
      </c>
      <c r="O2630" s="326">
        <v>0</v>
      </c>
      <c r="P2630" s="104">
        <f t="shared" ref="P2630:P2693" si="747">O2630*1000000/325851</f>
        <v>0</v>
      </c>
      <c r="Q2630" s="326">
        <v>0</v>
      </c>
      <c r="R2630" s="104">
        <f t="shared" ref="R2630:R2693" si="748">Q2630*1000000/325851</f>
        <v>0</v>
      </c>
      <c r="S2630" s="326">
        <v>0</v>
      </c>
      <c r="T2630" s="104">
        <f t="shared" ref="T2630:T2693" si="749">S2630*1000000/325851</f>
        <v>0</v>
      </c>
      <c r="U2630" s="326">
        <v>0</v>
      </c>
      <c r="V2630" s="104">
        <f t="shared" ref="V2630:V2693" si="750">U2630*1000000/325851</f>
        <v>0</v>
      </c>
      <c r="W2630" s="326">
        <v>0</v>
      </c>
      <c r="X2630" s="104">
        <f t="shared" ref="X2630:X2693" si="751">W2630*1000000/325851</f>
        <v>0</v>
      </c>
      <c r="Y2630" s="326">
        <v>0</v>
      </c>
      <c r="Z2630" s="104">
        <f t="shared" ref="Z2630:Z2693" si="752">Y2630*1000000/325851</f>
        <v>0</v>
      </c>
      <c r="AA2630" s="326">
        <v>0.86199999999999999</v>
      </c>
      <c r="AB2630" s="104">
        <f t="shared" ref="AB2630:AB2693" si="753">AA2630*1000000/325851</f>
        <v>2.6453808642600452</v>
      </c>
      <c r="AC2630" s="103">
        <f t="shared" si="740"/>
        <v>3.4370000000000003</v>
      </c>
      <c r="AD2630" s="104">
        <f t="shared" si="741"/>
        <v>10.547765696591389</v>
      </c>
    </row>
    <row r="2631" spans="1:30" x14ac:dyDescent="0.2">
      <c r="A2631" s="283">
        <v>41345</v>
      </c>
      <c r="B2631" s="325" t="s">
        <v>250</v>
      </c>
      <c r="C2631" s="326">
        <v>0</v>
      </c>
      <c r="D2631" s="104">
        <f t="shared" si="742"/>
        <v>0</v>
      </c>
      <c r="E2631" s="326">
        <v>0</v>
      </c>
      <c r="F2631" s="104">
        <f t="shared" si="739"/>
        <v>0</v>
      </c>
      <c r="G2631" s="326">
        <v>0</v>
      </c>
      <c r="H2631" s="104">
        <f t="shared" si="744"/>
        <v>0</v>
      </c>
      <c r="I2631" s="326">
        <v>0</v>
      </c>
      <c r="J2631" s="104">
        <f t="shared" si="743"/>
        <v>0</v>
      </c>
      <c r="K2631" s="326">
        <v>0</v>
      </c>
      <c r="L2631" s="104">
        <f t="shared" si="745"/>
        <v>0</v>
      </c>
      <c r="M2631" s="326">
        <v>1.6180000000000001</v>
      </c>
      <c r="N2631" s="104">
        <f t="shared" si="746"/>
        <v>4.965459673286257</v>
      </c>
      <c r="O2631" s="326">
        <v>0</v>
      </c>
      <c r="P2631" s="104">
        <f t="shared" si="747"/>
        <v>0</v>
      </c>
      <c r="Q2631" s="326">
        <v>0</v>
      </c>
      <c r="R2631" s="104">
        <f t="shared" si="748"/>
        <v>0</v>
      </c>
      <c r="S2631" s="326">
        <v>0</v>
      </c>
      <c r="T2631" s="104">
        <f t="shared" si="749"/>
        <v>0</v>
      </c>
      <c r="U2631" s="326">
        <v>0.58699999999999997</v>
      </c>
      <c r="V2631" s="104">
        <f t="shared" si="750"/>
        <v>1.8014368530401932</v>
      </c>
      <c r="W2631" s="326">
        <v>0</v>
      </c>
      <c r="X2631" s="104">
        <f t="shared" si="751"/>
        <v>0</v>
      </c>
      <c r="Y2631" s="326">
        <v>0</v>
      </c>
      <c r="Z2631" s="104">
        <f t="shared" si="752"/>
        <v>0</v>
      </c>
      <c r="AA2631" s="326">
        <v>1.6379999999999999</v>
      </c>
      <c r="AB2631" s="104">
        <f t="shared" si="753"/>
        <v>5.0268374195567915</v>
      </c>
      <c r="AC2631" s="103">
        <f t="shared" si="740"/>
        <v>3.843</v>
      </c>
      <c r="AD2631" s="104">
        <f t="shared" si="741"/>
        <v>11.793733945883242</v>
      </c>
    </row>
    <row r="2632" spans="1:30" x14ac:dyDescent="0.2">
      <c r="A2632" s="283">
        <v>41346</v>
      </c>
      <c r="B2632" s="325" t="s">
        <v>251</v>
      </c>
      <c r="C2632" s="326">
        <v>0</v>
      </c>
      <c r="D2632" s="104">
        <f t="shared" si="742"/>
        <v>0</v>
      </c>
      <c r="E2632" s="326">
        <v>0</v>
      </c>
      <c r="F2632" s="104">
        <f t="shared" si="739"/>
        <v>0</v>
      </c>
      <c r="G2632" s="326">
        <v>0</v>
      </c>
      <c r="H2632" s="104">
        <f t="shared" si="744"/>
        <v>0</v>
      </c>
      <c r="I2632" s="326">
        <v>0</v>
      </c>
      <c r="J2632" s="104">
        <f t="shared" si="743"/>
        <v>0</v>
      </c>
      <c r="K2632" s="326">
        <v>0</v>
      </c>
      <c r="L2632" s="104">
        <f t="shared" si="745"/>
        <v>0</v>
      </c>
      <c r="M2632" s="326">
        <v>0.42699999999999999</v>
      </c>
      <c r="N2632" s="104">
        <f t="shared" si="746"/>
        <v>1.3104148828759157</v>
      </c>
      <c r="O2632" s="326">
        <v>0.107</v>
      </c>
      <c r="P2632" s="104">
        <f t="shared" si="747"/>
        <v>0.3283709425473606</v>
      </c>
      <c r="Q2632" s="326">
        <v>0</v>
      </c>
      <c r="R2632" s="104">
        <f t="shared" si="748"/>
        <v>0</v>
      </c>
      <c r="S2632" s="326">
        <v>0</v>
      </c>
      <c r="T2632" s="104">
        <f t="shared" si="749"/>
        <v>0</v>
      </c>
      <c r="U2632" s="326">
        <v>0.313</v>
      </c>
      <c r="V2632" s="104">
        <f t="shared" si="750"/>
        <v>0.96056172913386795</v>
      </c>
      <c r="W2632" s="326">
        <v>0</v>
      </c>
      <c r="X2632" s="104">
        <f t="shared" si="751"/>
        <v>0</v>
      </c>
      <c r="Y2632" s="326">
        <v>0</v>
      </c>
      <c r="Z2632" s="104">
        <f t="shared" si="752"/>
        <v>0</v>
      </c>
      <c r="AA2632" s="326">
        <v>1.615</v>
      </c>
      <c r="AB2632" s="104">
        <f t="shared" si="753"/>
        <v>4.9562530113456766</v>
      </c>
      <c r="AC2632" s="103">
        <f t="shared" si="740"/>
        <v>2.4619999999999997</v>
      </c>
      <c r="AD2632" s="104">
        <f t="shared" si="741"/>
        <v>7.5556005659028189</v>
      </c>
    </row>
    <row r="2633" spans="1:30" x14ac:dyDescent="0.2">
      <c r="A2633" s="283">
        <v>41347</v>
      </c>
      <c r="B2633" s="325" t="s">
        <v>252</v>
      </c>
      <c r="C2633" s="326">
        <v>0.623</v>
      </c>
      <c r="D2633" s="104">
        <f t="shared" si="742"/>
        <v>1.9119167963271557</v>
      </c>
      <c r="E2633" s="326">
        <v>0</v>
      </c>
      <c r="F2633" s="104">
        <f t="shared" ref="F2633:F2696" si="754">E2633*1000000/325851</f>
        <v>0</v>
      </c>
      <c r="G2633" s="326">
        <v>0</v>
      </c>
      <c r="H2633" s="104">
        <f t="shared" si="744"/>
        <v>0</v>
      </c>
      <c r="I2633" s="326">
        <v>3.5999999999999997E-2</v>
      </c>
      <c r="J2633" s="104">
        <f t="shared" si="743"/>
        <v>0.11047994328696245</v>
      </c>
      <c r="K2633" s="326">
        <v>0</v>
      </c>
      <c r="L2633" s="104">
        <f t="shared" si="745"/>
        <v>0</v>
      </c>
      <c r="M2633" s="326">
        <v>0</v>
      </c>
      <c r="N2633" s="104">
        <f t="shared" si="746"/>
        <v>0</v>
      </c>
      <c r="O2633" s="326">
        <v>0</v>
      </c>
      <c r="P2633" s="104">
        <f t="shared" si="747"/>
        <v>0</v>
      </c>
      <c r="Q2633" s="326">
        <v>0</v>
      </c>
      <c r="R2633" s="104">
        <f t="shared" si="748"/>
        <v>0</v>
      </c>
      <c r="S2633" s="326">
        <v>0</v>
      </c>
      <c r="T2633" s="104">
        <f t="shared" si="749"/>
        <v>0</v>
      </c>
      <c r="U2633" s="326">
        <v>0</v>
      </c>
      <c r="V2633" s="104">
        <f t="shared" si="750"/>
        <v>0</v>
      </c>
      <c r="W2633" s="326">
        <v>0</v>
      </c>
      <c r="X2633" s="104">
        <f t="shared" si="751"/>
        <v>0</v>
      </c>
      <c r="Y2633" s="326">
        <v>0</v>
      </c>
      <c r="Z2633" s="104">
        <f t="shared" si="752"/>
        <v>0</v>
      </c>
      <c r="AA2633" s="326">
        <v>0.505</v>
      </c>
      <c r="AB2633" s="104">
        <f t="shared" si="753"/>
        <v>1.5497880933310009</v>
      </c>
      <c r="AC2633" s="103">
        <f t="shared" si="740"/>
        <v>1.1640000000000001</v>
      </c>
      <c r="AD2633" s="104">
        <f t="shared" si="741"/>
        <v>3.57218483294512</v>
      </c>
    </row>
    <row r="2634" spans="1:30" x14ac:dyDescent="0.2">
      <c r="A2634" s="283">
        <v>41348</v>
      </c>
      <c r="B2634" s="325" t="s">
        <v>253</v>
      </c>
      <c r="C2634" s="326">
        <v>1.73</v>
      </c>
      <c r="D2634" s="104">
        <f t="shared" si="742"/>
        <v>5.3091750524012511</v>
      </c>
      <c r="E2634" s="326">
        <v>0</v>
      </c>
      <c r="F2634" s="104">
        <f t="shared" si="754"/>
        <v>0</v>
      </c>
      <c r="G2634" s="326">
        <v>0.45600000000000002</v>
      </c>
      <c r="H2634" s="104">
        <f t="shared" si="744"/>
        <v>1.3994126149681909</v>
      </c>
      <c r="I2634" s="326">
        <v>0.98899999999999999</v>
      </c>
      <c r="J2634" s="104">
        <f t="shared" si="743"/>
        <v>3.0351295530779407</v>
      </c>
      <c r="K2634" s="326">
        <v>0</v>
      </c>
      <c r="L2634" s="104">
        <f t="shared" si="745"/>
        <v>0</v>
      </c>
      <c r="M2634" s="326">
        <v>0</v>
      </c>
      <c r="N2634" s="104">
        <f t="shared" si="746"/>
        <v>0</v>
      </c>
      <c r="O2634" s="326">
        <v>0</v>
      </c>
      <c r="P2634" s="104">
        <f t="shared" si="747"/>
        <v>0</v>
      </c>
      <c r="Q2634" s="326">
        <v>0</v>
      </c>
      <c r="R2634" s="104">
        <f t="shared" si="748"/>
        <v>0</v>
      </c>
      <c r="S2634" s="326">
        <v>0</v>
      </c>
      <c r="T2634" s="104">
        <f t="shared" si="749"/>
        <v>0</v>
      </c>
      <c r="U2634" s="326">
        <v>0</v>
      </c>
      <c r="V2634" s="104">
        <f t="shared" si="750"/>
        <v>0</v>
      </c>
      <c r="W2634" s="326">
        <v>0</v>
      </c>
      <c r="X2634" s="104">
        <f t="shared" si="751"/>
        <v>0</v>
      </c>
      <c r="Y2634" s="326">
        <v>0</v>
      </c>
      <c r="Z2634" s="104">
        <f t="shared" si="752"/>
        <v>0</v>
      </c>
      <c r="AA2634" s="326">
        <v>0</v>
      </c>
      <c r="AB2634" s="104">
        <f t="shared" si="753"/>
        <v>0</v>
      </c>
      <c r="AC2634" s="103">
        <f t="shared" si="740"/>
        <v>3.1749999999999998</v>
      </c>
      <c r="AD2634" s="104">
        <f t="shared" si="741"/>
        <v>9.7437172204473832</v>
      </c>
    </row>
    <row r="2635" spans="1:30" x14ac:dyDescent="0.2">
      <c r="A2635" s="283">
        <v>41349</v>
      </c>
      <c r="B2635" s="325" t="s">
        <v>254</v>
      </c>
      <c r="C2635" s="326">
        <v>1.6930000000000001</v>
      </c>
      <c r="D2635" s="104">
        <f t="shared" si="742"/>
        <v>5.1956262218007616</v>
      </c>
      <c r="E2635" s="326">
        <v>0</v>
      </c>
      <c r="F2635" s="104">
        <f t="shared" si="754"/>
        <v>0</v>
      </c>
      <c r="G2635" s="326">
        <v>0.74099999999999999</v>
      </c>
      <c r="H2635" s="104">
        <f t="shared" si="744"/>
        <v>2.2740454993233103</v>
      </c>
      <c r="I2635" s="326">
        <v>0.96099999999999997</v>
      </c>
      <c r="J2635" s="104">
        <f t="shared" si="743"/>
        <v>2.949200708299192</v>
      </c>
      <c r="K2635" s="326">
        <v>0</v>
      </c>
      <c r="L2635" s="104">
        <f t="shared" si="745"/>
        <v>0</v>
      </c>
      <c r="M2635" s="326">
        <v>0</v>
      </c>
      <c r="N2635" s="104">
        <f t="shared" si="746"/>
        <v>0</v>
      </c>
      <c r="O2635" s="326">
        <v>0</v>
      </c>
      <c r="P2635" s="104">
        <f t="shared" si="747"/>
        <v>0</v>
      </c>
      <c r="Q2635" s="326">
        <v>0</v>
      </c>
      <c r="R2635" s="104">
        <f t="shared" si="748"/>
        <v>0</v>
      </c>
      <c r="S2635" s="326">
        <v>0</v>
      </c>
      <c r="T2635" s="104">
        <f t="shared" si="749"/>
        <v>0</v>
      </c>
      <c r="U2635" s="326">
        <v>0</v>
      </c>
      <c r="V2635" s="104">
        <f t="shared" si="750"/>
        <v>0</v>
      </c>
      <c r="W2635" s="326">
        <v>0</v>
      </c>
      <c r="X2635" s="104">
        <f t="shared" si="751"/>
        <v>0</v>
      </c>
      <c r="Y2635" s="326">
        <v>0</v>
      </c>
      <c r="Z2635" s="104">
        <f t="shared" si="752"/>
        <v>0</v>
      </c>
      <c r="AA2635" s="326">
        <v>0</v>
      </c>
      <c r="AB2635" s="104">
        <f t="shared" si="753"/>
        <v>0</v>
      </c>
      <c r="AC2635" s="103">
        <f t="shared" si="740"/>
        <v>3.395</v>
      </c>
      <c r="AD2635" s="104">
        <f t="shared" si="741"/>
        <v>10.418872429423264</v>
      </c>
    </row>
    <row r="2636" spans="1:30" x14ac:dyDescent="0.2">
      <c r="A2636" s="283">
        <v>41350</v>
      </c>
      <c r="B2636" s="325" t="s">
        <v>255</v>
      </c>
      <c r="C2636" s="326">
        <v>1.671</v>
      </c>
      <c r="D2636" s="104">
        <f t="shared" si="742"/>
        <v>5.1281107009031732</v>
      </c>
      <c r="E2636" s="326">
        <v>0</v>
      </c>
      <c r="F2636" s="104">
        <f t="shared" si="754"/>
        <v>0</v>
      </c>
      <c r="G2636" s="326">
        <v>0.73699999999999999</v>
      </c>
      <c r="H2636" s="104">
        <f t="shared" si="744"/>
        <v>2.2617699500692034</v>
      </c>
      <c r="I2636" s="326">
        <v>0.95299999999999996</v>
      </c>
      <c r="J2636" s="104">
        <f t="shared" si="743"/>
        <v>2.9246496097909782</v>
      </c>
      <c r="K2636" s="326">
        <v>0</v>
      </c>
      <c r="L2636" s="104">
        <f t="shared" si="745"/>
        <v>0</v>
      </c>
      <c r="M2636" s="326">
        <v>0</v>
      </c>
      <c r="N2636" s="104">
        <f t="shared" si="746"/>
        <v>0</v>
      </c>
      <c r="O2636" s="326">
        <v>0</v>
      </c>
      <c r="P2636" s="104">
        <f t="shared" si="747"/>
        <v>0</v>
      </c>
      <c r="Q2636" s="326">
        <v>0</v>
      </c>
      <c r="R2636" s="104">
        <f t="shared" si="748"/>
        <v>0</v>
      </c>
      <c r="S2636" s="326">
        <v>0</v>
      </c>
      <c r="T2636" s="104">
        <f t="shared" si="749"/>
        <v>0</v>
      </c>
      <c r="U2636" s="326">
        <v>0</v>
      </c>
      <c r="V2636" s="104">
        <f t="shared" si="750"/>
        <v>0</v>
      </c>
      <c r="W2636" s="326">
        <v>0</v>
      </c>
      <c r="X2636" s="104">
        <f t="shared" si="751"/>
        <v>0</v>
      </c>
      <c r="Y2636" s="326">
        <v>0</v>
      </c>
      <c r="Z2636" s="104">
        <f t="shared" si="752"/>
        <v>0</v>
      </c>
      <c r="AA2636" s="326">
        <v>0</v>
      </c>
      <c r="AB2636" s="104">
        <f t="shared" si="753"/>
        <v>0</v>
      </c>
      <c r="AC2636" s="103">
        <f t="shared" si="740"/>
        <v>3.3609999999999998</v>
      </c>
      <c r="AD2636" s="104">
        <f t="shared" si="741"/>
        <v>10.314530260763354</v>
      </c>
    </row>
    <row r="2637" spans="1:30" x14ac:dyDescent="0.2">
      <c r="A2637" s="283">
        <v>41351</v>
      </c>
      <c r="B2637" s="325" t="s">
        <v>256</v>
      </c>
      <c r="C2637" s="326">
        <v>1.6519999999999999</v>
      </c>
      <c r="D2637" s="104">
        <f t="shared" si="742"/>
        <v>5.0698018419461652</v>
      </c>
      <c r="E2637" s="326">
        <v>0</v>
      </c>
      <c r="F2637" s="104">
        <f t="shared" si="754"/>
        <v>0</v>
      </c>
      <c r="G2637" s="326">
        <v>0.73299999999999998</v>
      </c>
      <c r="H2637" s="104">
        <f t="shared" si="744"/>
        <v>2.2494944008150966</v>
      </c>
      <c r="I2637" s="326">
        <v>0.94599999999999995</v>
      </c>
      <c r="J2637" s="104">
        <f t="shared" si="743"/>
        <v>2.9031673985962909</v>
      </c>
      <c r="K2637" s="326">
        <v>0</v>
      </c>
      <c r="L2637" s="104">
        <f t="shared" si="745"/>
        <v>0</v>
      </c>
      <c r="M2637" s="326">
        <v>0</v>
      </c>
      <c r="N2637" s="104">
        <f t="shared" si="746"/>
        <v>0</v>
      </c>
      <c r="O2637" s="326">
        <v>0</v>
      </c>
      <c r="P2637" s="104">
        <f t="shared" si="747"/>
        <v>0</v>
      </c>
      <c r="Q2637" s="326">
        <v>0</v>
      </c>
      <c r="R2637" s="104">
        <f t="shared" si="748"/>
        <v>0</v>
      </c>
      <c r="S2637" s="326">
        <v>0</v>
      </c>
      <c r="T2637" s="104">
        <f t="shared" si="749"/>
        <v>0</v>
      </c>
      <c r="U2637" s="326">
        <v>0</v>
      </c>
      <c r="V2637" s="104">
        <f t="shared" si="750"/>
        <v>0</v>
      </c>
      <c r="W2637" s="326">
        <v>0</v>
      </c>
      <c r="X2637" s="104">
        <f t="shared" si="751"/>
        <v>0</v>
      </c>
      <c r="Y2637" s="326">
        <v>0</v>
      </c>
      <c r="Z2637" s="104">
        <f t="shared" si="752"/>
        <v>0</v>
      </c>
      <c r="AA2637" s="326">
        <v>0</v>
      </c>
      <c r="AB2637" s="104">
        <f t="shared" si="753"/>
        <v>0</v>
      </c>
      <c r="AC2637" s="103">
        <f t="shared" si="740"/>
        <v>3.3309999999999995</v>
      </c>
      <c r="AD2637" s="104">
        <f t="shared" si="741"/>
        <v>10.222463641357551</v>
      </c>
    </row>
    <row r="2638" spans="1:30" x14ac:dyDescent="0.2">
      <c r="A2638" s="283">
        <v>41352</v>
      </c>
      <c r="B2638" s="325" t="s">
        <v>257</v>
      </c>
      <c r="C2638" s="326">
        <v>0.83</v>
      </c>
      <c r="D2638" s="104">
        <f t="shared" si="742"/>
        <v>2.5471764702271895</v>
      </c>
      <c r="E2638" s="326">
        <v>0</v>
      </c>
      <c r="F2638" s="104">
        <f t="shared" si="754"/>
        <v>0</v>
      </c>
      <c r="G2638" s="326">
        <v>0.187</v>
      </c>
      <c r="H2638" s="104">
        <f t="shared" si="744"/>
        <v>0.57388192762949941</v>
      </c>
      <c r="I2638" s="326">
        <v>5.6000000000000001E-2</v>
      </c>
      <c r="J2638" s="104">
        <f t="shared" si="743"/>
        <v>0.17185768955749714</v>
      </c>
      <c r="K2638" s="326">
        <v>0</v>
      </c>
      <c r="L2638" s="104">
        <f t="shared" si="745"/>
        <v>0</v>
      </c>
      <c r="M2638" s="326">
        <v>0</v>
      </c>
      <c r="N2638" s="104">
        <f t="shared" si="746"/>
        <v>0</v>
      </c>
      <c r="O2638" s="326">
        <v>0</v>
      </c>
      <c r="P2638" s="104">
        <f t="shared" si="747"/>
        <v>0</v>
      </c>
      <c r="Q2638" s="326">
        <v>0</v>
      </c>
      <c r="R2638" s="104">
        <f t="shared" si="748"/>
        <v>0</v>
      </c>
      <c r="S2638" s="326">
        <v>0</v>
      </c>
      <c r="T2638" s="104">
        <f t="shared" si="749"/>
        <v>0</v>
      </c>
      <c r="U2638" s="326">
        <v>0.01</v>
      </c>
      <c r="V2638" s="104">
        <f t="shared" si="750"/>
        <v>3.0688873135267344E-2</v>
      </c>
      <c r="W2638" s="326">
        <v>0</v>
      </c>
      <c r="X2638" s="104">
        <f t="shared" si="751"/>
        <v>0</v>
      </c>
      <c r="Y2638" s="326">
        <v>0</v>
      </c>
      <c r="Z2638" s="104">
        <f t="shared" si="752"/>
        <v>0</v>
      </c>
      <c r="AA2638" s="326">
        <v>0</v>
      </c>
      <c r="AB2638" s="104">
        <f t="shared" si="753"/>
        <v>0</v>
      </c>
      <c r="AC2638" s="103">
        <f t="shared" si="740"/>
        <v>1.083</v>
      </c>
      <c r="AD2638" s="104">
        <f t="shared" si="741"/>
        <v>3.3236049605494538</v>
      </c>
    </row>
    <row r="2639" spans="1:30" x14ac:dyDescent="0.2">
      <c r="A2639" s="283">
        <v>41353</v>
      </c>
      <c r="B2639" s="325" t="s">
        <v>258</v>
      </c>
      <c r="C2639" s="326">
        <v>0</v>
      </c>
      <c r="D2639" s="104">
        <f t="shared" si="742"/>
        <v>0</v>
      </c>
      <c r="E2639" s="326">
        <v>0</v>
      </c>
      <c r="F2639" s="104">
        <f t="shared" si="754"/>
        <v>0</v>
      </c>
      <c r="G2639" s="326">
        <v>0</v>
      </c>
      <c r="H2639" s="104">
        <f t="shared" si="744"/>
        <v>0</v>
      </c>
      <c r="I2639" s="326">
        <v>0</v>
      </c>
      <c r="J2639" s="104">
        <f t="shared" si="743"/>
        <v>0</v>
      </c>
      <c r="K2639" s="326">
        <v>0</v>
      </c>
      <c r="L2639" s="104">
        <f t="shared" si="745"/>
        <v>0</v>
      </c>
      <c r="M2639" s="326">
        <v>0</v>
      </c>
      <c r="N2639" s="104">
        <f t="shared" si="746"/>
        <v>0</v>
      </c>
      <c r="O2639" s="326">
        <v>0</v>
      </c>
      <c r="P2639" s="104">
        <f t="shared" si="747"/>
        <v>0</v>
      </c>
      <c r="Q2639" s="326">
        <v>0</v>
      </c>
      <c r="R2639" s="104">
        <f t="shared" si="748"/>
        <v>0</v>
      </c>
      <c r="S2639" s="326">
        <v>0</v>
      </c>
      <c r="T2639" s="104">
        <f t="shared" si="749"/>
        <v>0</v>
      </c>
      <c r="U2639" s="326">
        <v>0</v>
      </c>
      <c r="V2639" s="104">
        <f t="shared" si="750"/>
        <v>0</v>
      </c>
      <c r="W2639" s="326">
        <v>0</v>
      </c>
      <c r="X2639" s="104">
        <f t="shared" si="751"/>
        <v>0</v>
      </c>
      <c r="Y2639" s="326">
        <v>0</v>
      </c>
      <c r="Z2639" s="104">
        <f t="shared" si="752"/>
        <v>0</v>
      </c>
      <c r="AA2639" s="326">
        <v>0</v>
      </c>
      <c r="AB2639" s="104">
        <f t="shared" si="753"/>
        <v>0</v>
      </c>
      <c r="AC2639" s="103">
        <f t="shared" si="740"/>
        <v>0</v>
      </c>
      <c r="AD2639" s="104">
        <f t="shared" si="741"/>
        <v>0</v>
      </c>
    </row>
    <row r="2640" spans="1:30" x14ac:dyDescent="0.2">
      <c r="A2640" s="283">
        <v>41354</v>
      </c>
      <c r="B2640" s="325" t="s">
        <v>259</v>
      </c>
      <c r="C2640" s="326">
        <v>0</v>
      </c>
      <c r="D2640" s="104">
        <f t="shared" si="742"/>
        <v>0</v>
      </c>
      <c r="E2640" s="326">
        <v>0</v>
      </c>
      <c r="F2640" s="104">
        <f t="shared" si="754"/>
        <v>0</v>
      </c>
      <c r="G2640" s="326">
        <v>0</v>
      </c>
      <c r="H2640" s="104">
        <f t="shared" si="744"/>
        <v>0</v>
      </c>
      <c r="I2640" s="326">
        <v>0</v>
      </c>
      <c r="J2640" s="104">
        <f t="shared" si="743"/>
        <v>0</v>
      </c>
      <c r="K2640" s="326">
        <v>0</v>
      </c>
      <c r="L2640" s="104">
        <f t="shared" si="745"/>
        <v>0</v>
      </c>
      <c r="M2640" s="326">
        <v>0</v>
      </c>
      <c r="N2640" s="104">
        <f t="shared" si="746"/>
        <v>0</v>
      </c>
      <c r="O2640" s="326">
        <v>0</v>
      </c>
      <c r="P2640" s="104">
        <f t="shared" si="747"/>
        <v>0</v>
      </c>
      <c r="Q2640" s="326">
        <v>0</v>
      </c>
      <c r="R2640" s="104">
        <f t="shared" si="748"/>
        <v>0</v>
      </c>
      <c r="S2640" s="326">
        <v>0</v>
      </c>
      <c r="T2640" s="104">
        <f t="shared" si="749"/>
        <v>0</v>
      </c>
      <c r="U2640" s="326">
        <v>0</v>
      </c>
      <c r="V2640" s="104">
        <f t="shared" si="750"/>
        <v>0</v>
      </c>
      <c r="W2640" s="326">
        <v>0</v>
      </c>
      <c r="X2640" s="104">
        <f t="shared" si="751"/>
        <v>0</v>
      </c>
      <c r="Y2640" s="326">
        <v>0</v>
      </c>
      <c r="Z2640" s="104">
        <f t="shared" si="752"/>
        <v>0</v>
      </c>
      <c r="AA2640" s="326">
        <v>1.0529999999999999</v>
      </c>
      <c r="AB2640" s="104">
        <f t="shared" si="753"/>
        <v>3.2315383411436516</v>
      </c>
      <c r="AC2640" s="103">
        <f t="shared" si="740"/>
        <v>1.0529999999999999</v>
      </c>
      <c r="AD2640" s="104">
        <f t="shared" si="741"/>
        <v>3.2315383411436516</v>
      </c>
    </row>
    <row r="2641" spans="1:30" x14ac:dyDescent="0.2">
      <c r="A2641" s="283">
        <v>41355</v>
      </c>
      <c r="B2641" s="325" t="s">
        <v>260</v>
      </c>
      <c r="C2641" s="326">
        <v>0</v>
      </c>
      <c r="D2641" s="104">
        <f t="shared" si="742"/>
        <v>0</v>
      </c>
      <c r="E2641" s="326">
        <v>0</v>
      </c>
      <c r="F2641" s="104">
        <f t="shared" si="754"/>
        <v>0</v>
      </c>
      <c r="G2641" s="326">
        <v>0</v>
      </c>
      <c r="H2641" s="104">
        <f t="shared" si="744"/>
        <v>0</v>
      </c>
      <c r="I2641" s="326">
        <v>0</v>
      </c>
      <c r="J2641" s="104">
        <f t="shared" si="743"/>
        <v>0</v>
      </c>
      <c r="K2641" s="326">
        <v>0</v>
      </c>
      <c r="L2641" s="104">
        <f t="shared" si="745"/>
        <v>0</v>
      </c>
      <c r="M2641" s="326">
        <v>0</v>
      </c>
      <c r="N2641" s="104">
        <f t="shared" si="746"/>
        <v>0</v>
      </c>
      <c r="O2641" s="326">
        <v>0</v>
      </c>
      <c r="P2641" s="104">
        <f t="shared" si="747"/>
        <v>0</v>
      </c>
      <c r="Q2641" s="326">
        <v>0</v>
      </c>
      <c r="R2641" s="104">
        <f t="shared" si="748"/>
        <v>0</v>
      </c>
      <c r="S2641" s="326">
        <v>0</v>
      </c>
      <c r="T2641" s="104">
        <f t="shared" si="749"/>
        <v>0</v>
      </c>
      <c r="U2641" s="326">
        <v>0</v>
      </c>
      <c r="V2641" s="104">
        <f t="shared" si="750"/>
        <v>0</v>
      </c>
      <c r="W2641" s="326">
        <v>0</v>
      </c>
      <c r="X2641" s="104">
        <f t="shared" si="751"/>
        <v>0</v>
      </c>
      <c r="Y2641" s="326">
        <v>0</v>
      </c>
      <c r="Z2641" s="104">
        <f t="shared" si="752"/>
        <v>0</v>
      </c>
      <c r="AA2641" s="326">
        <v>1.601</v>
      </c>
      <c r="AB2641" s="104">
        <f t="shared" si="753"/>
        <v>4.913288588956302</v>
      </c>
      <c r="AC2641" s="103">
        <f t="shared" si="740"/>
        <v>1.601</v>
      </c>
      <c r="AD2641" s="104">
        <f t="shared" si="741"/>
        <v>4.913288588956302</v>
      </c>
    </row>
    <row r="2642" spans="1:30" x14ac:dyDescent="0.2">
      <c r="A2642" s="283">
        <v>41356</v>
      </c>
      <c r="B2642" s="325" t="s">
        <v>261</v>
      </c>
      <c r="C2642" s="326">
        <v>0</v>
      </c>
      <c r="D2642" s="104">
        <f t="shared" si="742"/>
        <v>0</v>
      </c>
      <c r="E2642" s="326">
        <v>0</v>
      </c>
      <c r="F2642" s="104">
        <f t="shared" si="754"/>
        <v>0</v>
      </c>
      <c r="G2642" s="326">
        <v>0</v>
      </c>
      <c r="H2642" s="104">
        <f t="shared" si="744"/>
        <v>0</v>
      </c>
      <c r="I2642" s="326">
        <v>0</v>
      </c>
      <c r="J2642" s="104">
        <f t="shared" si="743"/>
        <v>0</v>
      </c>
      <c r="K2642" s="326">
        <v>0</v>
      </c>
      <c r="L2642" s="104">
        <f t="shared" si="745"/>
        <v>0</v>
      </c>
      <c r="M2642" s="326">
        <v>0</v>
      </c>
      <c r="N2642" s="104">
        <f t="shared" si="746"/>
        <v>0</v>
      </c>
      <c r="O2642" s="326">
        <v>0</v>
      </c>
      <c r="P2642" s="104">
        <f t="shared" si="747"/>
        <v>0</v>
      </c>
      <c r="Q2642" s="326">
        <v>0</v>
      </c>
      <c r="R2642" s="104">
        <f t="shared" si="748"/>
        <v>0</v>
      </c>
      <c r="S2642" s="326">
        <v>0</v>
      </c>
      <c r="T2642" s="104">
        <f t="shared" si="749"/>
        <v>0</v>
      </c>
      <c r="U2642" s="326">
        <v>0</v>
      </c>
      <c r="V2642" s="104">
        <f t="shared" si="750"/>
        <v>0</v>
      </c>
      <c r="W2642" s="326">
        <v>0</v>
      </c>
      <c r="X2642" s="104">
        <f t="shared" si="751"/>
        <v>0</v>
      </c>
      <c r="Y2642" s="326">
        <v>0</v>
      </c>
      <c r="Z2642" s="104">
        <f t="shared" si="752"/>
        <v>0</v>
      </c>
      <c r="AA2642" s="326">
        <v>1.6</v>
      </c>
      <c r="AB2642" s="104">
        <f t="shared" si="753"/>
        <v>4.9102197016427755</v>
      </c>
      <c r="AC2642" s="103">
        <f t="shared" si="740"/>
        <v>1.6</v>
      </c>
      <c r="AD2642" s="104">
        <f t="shared" si="741"/>
        <v>4.9102197016427755</v>
      </c>
    </row>
    <row r="2643" spans="1:30" x14ac:dyDescent="0.2">
      <c r="A2643" s="283">
        <v>41357</v>
      </c>
      <c r="B2643" s="325" t="s">
        <v>262</v>
      </c>
      <c r="C2643" s="326">
        <v>0</v>
      </c>
      <c r="D2643" s="104">
        <f t="shared" si="742"/>
        <v>0</v>
      </c>
      <c r="E2643" s="326">
        <v>0</v>
      </c>
      <c r="F2643" s="104">
        <f t="shared" si="754"/>
        <v>0</v>
      </c>
      <c r="G2643" s="326">
        <v>0</v>
      </c>
      <c r="H2643" s="104">
        <f t="shared" si="744"/>
        <v>0</v>
      </c>
      <c r="I2643" s="326">
        <v>0</v>
      </c>
      <c r="J2643" s="104">
        <f t="shared" si="743"/>
        <v>0</v>
      </c>
      <c r="K2643" s="326">
        <v>0</v>
      </c>
      <c r="L2643" s="104">
        <f t="shared" si="745"/>
        <v>0</v>
      </c>
      <c r="M2643" s="326">
        <v>0</v>
      </c>
      <c r="N2643" s="104">
        <f t="shared" si="746"/>
        <v>0</v>
      </c>
      <c r="O2643" s="326">
        <v>0</v>
      </c>
      <c r="P2643" s="104">
        <f t="shared" si="747"/>
        <v>0</v>
      </c>
      <c r="Q2643" s="326">
        <v>0</v>
      </c>
      <c r="R2643" s="104">
        <f t="shared" si="748"/>
        <v>0</v>
      </c>
      <c r="S2643" s="326">
        <v>0</v>
      </c>
      <c r="T2643" s="104">
        <f t="shared" si="749"/>
        <v>0</v>
      </c>
      <c r="U2643" s="326">
        <v>0</v>
      </c>
      <c r="V2643" s="104">
        <f t="shared" si="750"/>
        <v>0</v>
      </c>
      <c r="W2643" s="326">
        <v>0</v>
      </c>
      <c r="X2643" s="104">
        <f t="shared" si="751"/>
        <v>0</v>
      </c>
      <c r="Y2643" s="326">
        <v>0</v>
      </c>
      <c r="Z2643" s="104">
        <f t="shared" si="752"/>
        <v>0</v>
      </c>
      <c r="AA2643" s="326">
        <v>1.595</v>
      </c>
      <c r="AB2643" s="104">
        <f t="shared" si="753"/>
        <v>4.8948752650751421</v>
      </c>
      <c r="AC2643" s="103">
        <f t="shared" si="740"/>
        <v>1.595</v>
      </c>
      <c r="AD2643" s="104">
        <f t="shared" si="741"/>
        <v>4.8948752650751421</v>
      </c>
    </row>
    <row r="2644" spans="1:30" x14ac:dyDescent="0.2">
      <c r="A2644" s="283">
        <v>41358</v>
      </c>
      <c r="B2644" s="325" t="s">
        <v>263</v>
      </c>
      <c r="C2644" s="326">
        <v>0</v>
      </c>
      <c r="D2644" s="104">
        <f t="shared" si="742"/>
        <v>0</v>
      </c>
      <c r="E2644" s="326">
        <v>0</v>
      </c>
      <c r="F2644" s="104">
        <f t="shared" si="754"/>
        <v>0</v>
      </c>
      <c r="G2644" s="326">
        <v>0</v>
      </c>
      <c r="H2644" s="104">
        <f t="shared" si="744"/>
        <v>0</v>
      </c>
      <c r="I2644" s="326">
        <v>0</v>
      </c>
      <c r="J2644" s="104">
        <f t="shared" si="743"/>
        <v>0</v>
      </c>
      <c r="K2644" s="326">
        <v>0</v>
      </c>
      <c r="L2644" s="104">
        <f t="shared" si="745"/>
        <v>0</v>
      </c>
      <c r="M2644" s="326">
        <v>0</v>
      </c>
      <c r="N2644" s="104">
        <f t="shared" si="746"/>
        <v>0</v>
      </c>
      <c r="O2644" s="326">
        <v>0</v>
      </c>
      <c r="P2644" s="104">
        <f t="shared" si="747"/>
        <v>0</v>
      </c>
      <c r="Q2644" s="326">
        <v>0</v>
      </c>
      <c r="R2644" s="104">
        <f t="shared" si="748"/>
        <v>0</v>
      </c>
      <c r="S2644" s="326">
        <v>0</v>
      </c>
      <c r="T2644" s="104">
        <f t="shared" si="749"/>
        <v>0</v>
      </c>
      <c r="U2644" s="326">
        <v>0</v>
      </c>
      <c r="V2644" s="104">
        <f t="shared" si="750"/>
        <v>0</v>
      </c>
      <c r="W2644" s="326">
        <v>0</v>
      </c>
      <c r="X2644" s="104">
        <f t="shared" si="751"/>
        <v>0</v>
      </c>
      <c r="Y2644" s="326">
        <v>0</v>
      </c>
      <c r="Z2644" s="104">
        <f t="shared" si="752"/>
        <v>0</v>
      </c>
      <c r="AA2644" s="326">
        <v>1.58</v>
      </c>
      <c r="AB2644" s="104">
        <f t="shared" si="753"/>
        <v>4.8488419553722411</v>
      </c>
      <c r="AC2644" s="103">
        <f t="shared" si="740"/>
        <v>1.58</v>
      </c>
      <c r="AD2644" s="104">
        <f t="shared" si="741"/>
        <v>4.8488419553722411</v>
      </c>
    </row>
    <row r="2645" spans="1:30" x14ac:dyDescent="0.2">
      <c r="A2645" s="283">
        <v>41359</v>
      </c>
      <c r="B2645" s="325" t="s">
        <v>264</v>
      </c>
      <c r="C2645" s="326">
        <v>0</v>
      </c>
      <c r="D2645" s="104">
        <f t="shared" si="742"/>
        <v>0</v>
      </c>
      <c r="E2645" s="326">
        <v>0</v>
      </c>
      <c r="F2645" s="104">
        <f t="shared" si="754"/>
        <v>0</v>
      </c>
      <c r="G2645" s="326">
        <v>0</v>
      </c>
      <c r="H2645" s="104">
        <f t="shared" si="744"/>
        <v>0</v>
      </c>
      <c r="I2645" s="326">
        <v>0</v>
      </c>
      <c r="J2645" s="104">
        <f t="shared" si="743"/>
        <v>0</v>
      </c>
      <c r="K2645" s="326">
        <v>0</v>
      </c>
      <c r="L2645" s="104">
        <f t="shared" si="745"/>
        <v>0</v>
      </c>
      <c r="M2645" s="326">
        <v>0</v>
      </c>
      <c r="N2645" s="104">
        <f t="shared" si="746"/>
        <v>0</v>
      </c>
      <c r="O2645" s="326">
        <v>0</v>
      </c>
      <c r="P2645" s="104">
        <f t="shared" si="747"/>
        <v>0</v>
      </c>
      <c r="Q2645" s="326">
        <v>0</v>
      </c>
      <c r="R2645" s="104">
        <f t="shared" si="748"/>
        <v>0</v>
      </c>
      <c r="S2645" s="326">
        <v>0</v>
      </c>
      <c r="T2645" s="104">
        <f t="shared" si="749"/>
        <v>0</v>
      </c>
      <c r="U2645" s="326">
        <v>0</v>
      </c>
      <c r="V2645" s="104">
        <f t="shared" si="750"/>
        <v>0</v>
      </c>
      <c r="W2645" s="326">
        <v>0</v>
      </c>
      <c r="X2645" s="104">
        <f t="shared" si="751"/>
        <v>0</v>
      </c>
      <c r="Y2645" s="326">
        <v>0</v>
      </c>
      <c r="Z2645" s="104">
        <f t="shared" si="752"/>
        <v>0</v>
      </c>
      <c r="AA2645" s="326">
        <v>1.5720000000000001</v>
      </c>
      <c r="AB2645" s="104">
        <f t="shared" si="753"/>
        <v>4.8242908568640264</v>
      </c>
      <c r="AC2645" s="103">
        <f t="shared" si="740"/>
        <v>1.5720000000000001</v>
      </c>
      <c r="AD2645" s="104">
        <f t="shared" si="741"/>
        <v>4.8242908568640264</v>
      </c>
    </row>
    <row r="2646" spans="1:30" x14ac:dyDescent="0.2">
      <c r="A2646" s="283">
        <v>41360</v>
      </c>
      <c r="B2646" s="325" t="s">
        <v>265</v>
      </c>
      <c r="C2646" s="326">
        <v>0</v>
      </c>
      <c r="D2646" s="104">
        <f t="shared" si="742"/>
        <v>0</v>
      </c>
      <c r="E2646" s="326">
        <v>0</v>
      </c>
      <c r="F2646" s="104">
        <f t="shared" si="754"/>
        <v>0</v>
      </c>
      <c r="G2646" s="326">
        <v>0</v>
      </c>
      <c r="H2646" s="104">
        <f t="shared" si="744"/>
        <v>0</v>
      </c>
      <c r="I2646" s="326">
        <v>0</v>
      </c>
      <c r="J2646" s="104">
        <f t="shared" si="743"/>
        <v>0</v>
      </c>
      <c r="K2646" s="326">
        <v>0</v>
      </c>
      <c r="L2646" s="104">
        <f t="shared" si="745"/>
        <v>0</v>
      </c>
      <c r="M2646" s="326">
        <v>0</v>
      </c>
      <c r="N2646" s="104">
        <f t="shared" si="746"/>
        <v>0</v>
      </c>
      <c r="O2646" s="326">
        <v>0</v>
      </c>
      <c r="P2646" s="104">
        <f t="shared" si="747"/>
        <v>0</v>
      </c>
      <c r="Q2646" s="326">
        <v>0</v>
      </c>
      <c r="R2646" s="104">
        <f t="shared" si="748"/>
        <v>0</v>
      </c>
      <c r="S2646" s="326">
        <v>0</v>
      </c>
      <c r="T2646" s="104">
        <f t="shared" si="749"/>
        <v>0</v>
      </c>
      <c r="U2646" s="326">
        <v>0</v>
      </c>
      <c r="V2646" s="104">
        <f t="shared" si="750"/>
        <v>0</v>
      </c>
      <c r="W2646" s="326">
        <v>0</v>
      </c>
      <c r="X2646" s="104">
        <f t="shared" si="751"/>
        <v>0</v>
      </c>
      <c r="Y2646" s="326">
        <v>0</v>
      </c>
      <c r="Z2646" s="104">
        <f t="shared" si="752"/>
        <v>0</v>
      </c>
      <c r="AA2646" s="326">
        <v>1.5629999999999999</v>
      </c>
      <c r="AB2646" s="104">
        <f t="shared" si="753"/>
        <v>4.7966708710422861</v>
      </c>
      <c r="AC2646" s="103">
        <f t="shared" si="740"/>
        <v>1.5629999999999999</v>
      </c>
      <c r="AD2646" s="104">
        <f t="shared" si="741"/>
        <v>4.7966708710422861</v>
      </c>
    </row>
    <row r="2647" spans="1:30" x14ac:dyDescent="0.2">
      <c r="A2647" s="283">
        <v>41361</v>
      </c>
      <c r="B2647" s="325" t="s">
        <v>266</v>
      </c>
      <c r="C2647" s="326">
        <v>0</v>
      </c>
      <c r="D2647" s="104">
        <f t="shared" si="742"/>
        <v>0</v>
      </c>
      <c r="E2647" s="326">
        <v>0</v>
      </c>
      <c r="F2647" s="104">
        <f t="shared" si="754"/>
        <v>0</v>
      </c>
      <c r="G2647" s="326">
        <v>0</v>
      </c>
      <c r="H2647" s="104">
        <f t="shared" si="744"/>
        <v>0</v>
      </c>
      <c r="I2647" s="326">
        <v>0</v>
      </c>
      <c r="J2647" s="104">
        <f t="shared" si="743"/>
        <v>0</v>
      </c>
      <c r="K2647" s="326">
        <v>0</v>
      </c>
      <c r="L2647" s="104">
        <f t="shared" si="745"/>
        <v>0</v>
      </c>
      <c r="M2647" s="326">
        <v>0.876</v>
      </c>
      <c r="N2647" s="104">
        <f t="shared" si="746"/>
        <v>2.6883452866494197</v>
      </c>
      <c r="O2647" s="326">
        <v>0</v>
      </c>
      <c r="P2647" s="104">
        <f t="shared" si="747"/>
        <v>0</v>
      </c>
      <c r="Q2647" s="326">
        <v>0</v>
      </c>
      <c r="R2647" s="104">
        <f t="shared" si="748"/>
        <v>0</v>
      </c>
      <c r="S2647" s="326">
        <v>0</v>
      </c>
      <c r="T2647" s="104">
        <f t="shared" si="749"/>
        <v>0</v>
      </c>
      <c r="U2647" s="326">
        <v>0</v>
      </c>
      <c r="V2647" s="104">
        <f t="shared" si="750"/>
        <v>0</v>
      </c>
      <c r="W2647" s="326">
        <v>0</v>
      </c>
      <c r="X2647" s="104">
        <f t="shared" si="751"/>
        <v>0</v>
      </c>
      <c r="Y2647" s="326">
        <v>0</v>
      </c>
      <c r="Z2647" s="104">
        <f t="shared" si="752"/>
        <v>0</v>
      </c>
      <c r="AA2647" s="326">
        <v>1.5549999999999999</v>
      </c>
      <c r="AB2647" s="104">
        <f t="shared" si="753"/>
        <v>4.7721197725340723</v>
      </c>
      <c r="AC2647" s="103">
        <f t="shared" si="740"/>
        <v>2.431</v>
      </c>
      <c r="AD2647" s="104">
        <f t="shared" si="741"/>
        <v>7.460465059183492</v>
      </c>
    </row>
    <row r="2648" spans="1:30" x14ac:dyDescent="0.2">
      <c r="A2648" s="283">
        <v>41362</v>
      </c>
      <c r="B2648" s="325" t="s">
        <v>267</v>
      </c>
      <c r="C2648" s="326">
        <v>0</v>
      </c>
      <c r="D2648" s="104">
        <f t="shared" si="742"/>
        <v>0</v>
      </c>
      <c r="E2648" s="326">
        <v>0</v>
      </c>
      <c r="F2648" s="104">
        <f t="shared" si="754"/>
        <v>0</v>
      </c>
      <c r="G2648" s="326">
        <v>0</v>
      </c>
      <c r="H2648" s="104">
        <f t="shared" si="744"/>
        <v>0</v>
      </c>
      <c r="I2648" s="326">
        <v>0</v>
      </c>
      <c r="J2648" s="104">
        <f t="shared" si="743"/>
        <v>0</v>
      </c>
      <c r="K2648" s="326">
        <v>0</v>
      </c>
      <c r="L2648" s="104">
        <f t="shared" si="745"/>
        <v>0</v>
      </c>
      <c r="M2648" s="326">
        <v>0.86199999999999999</v>
      </c>
      <c r="N2648" s="104">
        <f t="shared" si="746"/>
        <v>2.6453808642600452</v>
      </c>
      <c r="O2648" s="326">
        <v>0</v>
      </c>
      <c r="P2648" s="104">
        <f t="shared" si="747"/>
        <v>0</v>
      </c>
      <c r="Q2648" s="326">
        <v>0</v>
      </c>
      <c r="R2648" s="104">
        <f t="shared" si="748"/>
        <v>0</v>
      </c>
      <c r="S2648" s="326">
        <v>0</v>
      </c>
      <c r="T2648" s="104">
        <f t="shared" si="749"/>
        <v>0</v>
      </c>
      <c r="U2648" s="326">
        <v>0</v>
      </c>
      <c r="V2648" s="104">
        <f t="shared" si="750"/>
        <v>0</v>
      </c>
      <c r="W2648" s="326">
        <v>0</v>
      </c>
      <c r="X2648" s="104">
        <f t="shared" si="751"/>
        <v>0</v>
      </c>
      <c r="Y2648" s="326">
        <v>0.626</v>
      </c>
      <c r="Z2648" s="104">
        <f t="shared" si="752"/>
        <v>1.9211234582677359</v>
      </c>
      <c r="AA2648" s="326">
        <v>1.5509999999999999</v>
      </c>
      <c r="AB2648" s="104">
        <f t="shared" si="753"/>
        <v>4.7598442232799654</v>
      </c>
      <c r="AC2648" s="103">
        <f t="shared" si="740"/>
        <v>3.0389999999999997</v>
      </c>
      <c r="AD2648" s="104">
        <f t="shared" si="741"/>
        <v>9.3263485458077451</v>
      </c>
    </row>
    <row r="2649" spans="1:30" x14ac:dyDescent="0.2">
      <c r="A2649" s="283">
        <v>41363</v>
      </c>
      <c r="B2649" s="325" t="s">
        <v>268</v>
      </c>
      <c r="C2649" s="326">
        <v>0</v>
      </c>
      <c r="D2649" s="104">
        <f t="shared" si="742"/>
        <v>0</v>
      </c>
      <c r="E2649" s="326">
        <v>0</v>
      </c>
      <c r="F2649" s="104">
        <f t="shared" si="754"/>
        <v>0</v>
      </c>
      <c r="G2649" s="326">
        <v>0</v>
      </c>
      <c r="H2649" s="104">
        <f t="shared" si="744"/>
        <v>0</v>
      </c>
      <c r="I2649" s="326">
        <v>0</v>
      </c>
      <c r="J2649" s="104">
        <f t="shared" si="743"/>
        <v>0</v>
      </c>
      <c r="K2649" s="326">
        <v>0</v>
      </c>
      <c r="L2649" s="104">
        <f t="shared" si="745"/>
        <v>0</v>
      </c>
      <c r="M2649" s="326">
        <v>0</v>
      </c>
      <c r="N2649" s="104">
        <f t="shared" si="746"/>
        <v>0</v>
      </c>
      <c r="O2649" s="326">
        <v>0</v>
      </c>
      <c r="P2649" s="104">
        <f t="shared" si="747"/>
        <v>0</v>
      </c>
      <c r="Q2649" s="326">
        <v>0</v>
      </c>
      <c r="R2649" s="104">
        <f t="shared" si="748"/>
        <v>0</v>
      </c>
      <c r="S2649" s="326">
        <v>0</v>
      </c>
      <c r="T2649" s="104">
        <f t="shared" si="749"/>
        <v>0</v>
      </c>
      <c r="U2649" s="326">
        <v>0</v>
      </c>
      <c r="V2649" s="104">
        <f t="shared" si="750"/>
        <v>0</v>
      </c>
      <c r="W2649" s="326">
        <v>0</v>
      </c>
      <c r="X2649" s="104">
        <f t="shared" si="751"/>
        <v>0</v>
      </c>
      <c r="Y2649" s="326">
        <v>1.1910000000000001</v>
      </c>
      <c r="Z2649" s="104">
        <f t="shared" si="752"/>
        <v>3.6550447904103409</v>
      </c>
      <c r="AA2649" s="326">
        <v>1.5389999999999999</v>
      </c>
      <c r="AB2649" s="104">
        <f t="shared" si="753"/>
        <v>4.7230175755176447</v>
      </c>
      <c r="AC2649" s="103">
        <f t="shared" si="740"/>
        <v>2.73</v>
      </c>
      <c r="AD2649" s="104">
        <f t="shared" si="741"/>
        <v>8.3780623659279847</v>
      </c>
    </row>
    <row r="2650" spans="1:30" x14ac:dyDescent="0.2">
      <c r="A2650" s="283">
        <v>41364</v>
      </c>
      <c r="B2650" s="325" t="s">
        <v>269</v>
      </c>
      <c r="C2650" s="326">
        <v>0</v>
      </c>
      <c r="D2650" s="104">
        <f t="shared" si="742"/>
        <v>0</v>
      </c>
      <c r="E2650" s="326">
        <v>0</v>
      </c>
      <c r="F2650" s="104">
        <f t="shared" si="754"/>
        <v>0</v>
      </c>
      <c r="G2650" s="326">
        <v>0</v>
      </c>
      <c r="H2650" s="104">
        <f t="shared" si="744"/>
        <v>0</v>
      </c>
      <c r="I2650" s="326">
        <v>0</v>
      </c>
      <c r="J2650" s="104">
        <f t="shared" si="743"/>
        <v>0</v>
      </c>
      <c r="K2650" s="326">
        <v>0</v>
      </c>
      <c r="L2650" s="104">
        <f t="shared" si="745"/>
        <v>0</v>
      </c>
      <c r="M2650" s="326">
        <v>0</v>
      </c>
      <c r="N2650" s="104">
        <f t="shared" si="746"/>
        <v>0</v>
      </c>
      <c r="O2650" s="326">
        <v>0</v>
      </c>
      <c r="P2650" s="104">
        <f t="shared" si="747"/>
        <v>0</v>
      </c>
      <c r="Q2650" s="326">
        <v>0</v>
      </c>
      <c r="R2650" s="104">
        <f t="shared" si="748"/>
        <v>0</v>
      </c>
      <c r="S2650" s="326">
        <v>0</v>
      </c>
      <c r="T2650" s="104">
        <f t="shared" si="749"/>
        <v>0</v>
      </c>
      <c r="U2650" s="326">
        <v>0</v>
      </c>
      <c r="V2650" s="104">
        <f t="shared" si="750"/>
        <v>0</v>
      </c>
      <c r="W2650" s="326">
        <v>0</v>
      </c>
      <c r="X2650" s="104">
        <f t="shared" si="751"/>
        <v>0</v>
      </c>
      <c r="Y2650" s="326">
        <v>1.177</v>
      </c>
      <c r="Z2650" s="104">
        <f t="shared" si="752"/>
        <v>3.6120803680209668</v>
      </c>
      <c r="AA2650" s="326">
        <v>1.5469999999999999</v>
      </c>
      <c r="AB2650" s="104">
        <f t="shared" si="753"/>
        <v>4.7475686740258585</v>
      </c>
      <c r="AC2650" s="103">
        <f t="shared" si="740"/>
        <v>2.7240000000000002</v>
      </c>
      <c r="AD2650" s="104">
        <f t="shared" si="741"/>
        <v>8.3596490420468257</v>
      </c>
    </row>
    <row r="2651" spans="1:30" x14ac:dyDescent="0.2">
      <c r="A2651" s="283">
        <v>41365</v>
      </c>
      <c r="B2651" s="325" t="s">
        <v>115</v>
      </c>
      <c r="C2651" s="326">
        <v>0</v>
      </c>
      <c r="D2651" s="104">
        <f t="shared" si="742"/>
        <v>0</v>
      </c>
      <c r="E2651" s="326">
        <v>0</v>
      </c>
      <c r="F2651" s="104">
        <f t="shared" si="754"/>
        <v>0</v>
      </c>
      <c r="G2651" s="326">
        <v>0</v>
      </c>
      <c r="H2651" s="104">
        <f t="shared" si="744"/>
        <v>0</v>
      </c>
      <c r="I2651" s="326">
        <v>0</v>
      </c>
      <c r="J2651" s="104">
        <f t="shared" si="743"/>
        <v>0</v>
      </c>
      <c r="K2651" s="326">
        <v>0</v>
      </c>
      <c r="L2651" s="104">
        <f t="shared" si="745"/>
        <v>0</v>
      </c>
      <c r="M2651" s="326">
        <v>0</v>
      </c>
      <c r="N2651" s="104">
        <f t="shared" si="746"/>
        <v>0</v>
      </c>
      <c r="O2651" s="326">
        <v>0</v>
      </c>
      <c r="P2651" s="104">
        <f t="shared" si="747"/>
        <v>0</v>
      </c>
      <c r="Q2651" s="326">
        <v>0</v>
      </c>
      <c r="R2651" s="104">
        <f t="shared" si="748"/>
        <v>0</v>
      </c>
      <c r="S2651" s="326">
        <v>0</v>
      </c>
      <c r="T2651" s="104">
        <f t="shared" si="749"/>
        <v>0</v>
      </c>
      <c r="U2651" s="326">
        <v>0</v>
      </c>
      <c r="V2651" s="104">
        <f t="shared" si="750"/>
        <v>0</v>
      </c>
      <c r="W2651" s="326">
        <v>0</v>
      </c>
      <c r="X2651" s="104">
        <f t="shared" si="751"/>
        <v>0</v>
      </c>
      <c r="Y2651" s="326">
        <v>1.1759999999999999</v>
      </c>
      <c r="Z2651" s="104">
        <f t="shared" si="752"/>
        <v>3.6090114807074398</v>
      </c>
      <c r="AA2651" s="326">
        <v>1.5469999999999999</v>
      </c>
      <c r="AB2651" s="104">
        <f t="shared" si="753"/>
        <v>4.7475686740258585</v>
      </c>
      <c r="AC2651" s="103">
        <f t="shared" si="740"/>
        <v>2.7229999999999999</v>
      </c>
      <c r="AD2651" s="104">
        <f t="shared" si="741"/>
        <v>8.3565801547332992</v>
      </c>
    </row>
    <row r="2652" spans="1:30" x14ac:dyDescent="0.2">
      <c r="A2652" s="283">
        <v>41366</v>
      </c>
      <c r="B2652" s="325" t="s">
        <v>116</v>
      </c>
      <c r="C2652" s="326">
        <v>0</v>
      </c>
      <c r="D2652" s="104">
        <f t="shared" si="742"/>
        <v>0</v>
      </c>
      <c r="E2652" s="326">
        <v>0</v>
      </c>
      <c r="F2652" s="104">
        <f t="shared" si="754"/>
        <v>0</v>
      </c>
      <c r="G2652" s="326">
        <v>0</v>
      </c>
      <c r="H2652" s="104">
        <f t="shared" si="744"/>
        <v>0</v>
      </c>
      <c r="I2652" s="326">
        <v>0</v>
      </c>
      <c r="J2652" s="104">
        <f t="shared" si="743"/>
        <v>0</v>
      </c>
      <c r="K2652" s="326">
        <v>0</v>
      </c>
      <c r="L2652" s="104">
        <f t="shared" si="745"/>
        <v>0</v>
      </c>
      <c r="M2652" s="326">
        <v>0</v>
      </c>
      <c r="N2652" s="104">
        <f t="shared" si="746"/>
        <v>0</v>
      </c>
      <c r="O2652" s="326">
        <v>0</v>
      </c>
      <c r="P2652" s="104">
        <f t="shared" si="747"/>
        <v>0</v>
      </c>
      <c r="Q2652" s="326">
        <v>0</v>
      </c>
      <c r="R2652" s="104">
        <f t="shared" si="748"/>
        <v>0</v>
      </c>
      <c r="S2652" s="326">
        <v>0</v>
      </c>
      <c r="T2652" s="104">
        <f t="shared" si="749"/>
        <v>0</v>
      </c>
      <c r="U2652" s="326">
        <v>0</v>
      </c>
      <c r="V2652" s="104">
        <f t="shared" si="750"/>
        <v>0</v>
      </c>
      <c r="W2652" s="326">
        <v>0</v>
      </c>
      <c r="X2652" s="104">
        <f t="shared" si="751"/>
        <v>0</v>
      </c>
      <c r="Y2652" s="326">
        <v>1.169</v>
      </c>
      <c r="Z2652" s="104">
        <f t="shared" si="752"/>
        <v>3.587529269512753</v>
      </c>
      <c r="AA2652" s="326">
        <v>0.58699999999999997</v>
      </c>
      <c r="AB2652" s="104">
        <f t="shared" si="753"/>
        <v>1.8014368530401932</v>
      </c>
      <c r="AC2652" s="103">
        <f t="shared" si="740"/>
        <v>1.756</v>
      </c>
      <c r="AD2652" s="104">
        <f t="shared" si="741"/>
        <v>5.3889661225529464</v>
      </c>
    </row>
    <row r="2653" spans="1:30" x14ac:dyDescent="0.2">
      <c r="A2653" s="283">
        <v>41367</v>
      </c>
      <c r="B2653" s="325" t="s">
        <v>117</v>
      </c>
      <c r="C2653" s="326">
        <v>0</v>
      </c>
      <c r="D2653" s="104">
        <f t="shared" si="742"/>
        <v>0</v>
      </c>
      <c r="E2653" s="326">
        <v>0</v>
      </c>
      <c r="F2653" s="104">
        <f t="shared" si="754"/>
        <v>0</v>
      </c>
      <c r="G2653" s="326">
        <v>0</v>
      </c>
      <c r="H2653" s="104">
        <f t="shared" si="744"/>
        <v>0</v>
      </c>
      <c r="I2653" s="326">
        <v>0</v>
      </c>
      <c r="J2653" s="104">
        <f t="shared" si="743"/>
        <v>0</v>
      </c>
      <c r="K2653" s="326">
        <v>0</v>
      </c>
      <c r="L2653" s="104">
        <f t="shared" si="745"/>
        <v>0</v>
      </c>
      <c r="M2653" s="326">
        <v>0</v>
      </c>
      <c r="N2653" s="104">
        <f t="shared" si="746"/>
        <v>0</v>
      </c>
      <c r="O2653" s="326">
        <v>0</v>
      </c>
      <c r="P2653" s="104">
        <f t="shared" si="747"/>
        <v>0</v>
      </c>
      <c r="Q2653" s="326">
        <v>0</v>
      </c>
      <c r="R2653" s="104">
        <f t="shared" si="748"/>
        <v>0</v>
      </c>
      <c r="S2653" s="326">
        <v>0</v>
      </c>
      <c r="T2653" s="104">
        <f t="shared" si="749"/>
        <v>0</v>
      </c>
      <c r="U2653" s="326">
        <v>0</v>
      </c>
      <c r="V2653" s="104">
        <f t="shared" si="750"/>
        <v>0</v>
      </c>
      <c r="W2653" s="326">
        <v>0</v>
      </c>
      <c r="X2653" s="104">
        <f t="shared" si="751"/>
        <v>0</v>
      </c>
      <c r="Y2653" s="326">
        <v>1.167</v>
      </c>
      <c r="Z2653" s="104">
        <f t="shared" si="752"/>
        <v>3.5813914948856991</v>
      </c>
      <c r="AA2653" s="326">
        <v>0</v>
      </c>
      <c r="AB2653" s="104">
        <f t="shared" si="753"/>
        <v>0</v>
      </c>
      <c r="AC2653" s="103">
        <f t="shared" si="740"/>
        <v>1.167</v>
      </c>
      <c r="AD2653" s="104">
        <f t="shared" si="741"/>
        <v>3.5813914948856991</v>
      </c>
    </row>
    <row r="2654" spans="1:30" x14ac:dyDescent="0.2">
      <c r="A2654" s="283">
        <v>41368</v>
      </c>
      <c r="B2654" s="325" t="s">
        <v>118</v>
      </c>
      <c r="C2654" s="326">
        <v>0</v>
      </c>
      <c r="D2654" s="104">
        <f t="shared" si="742"/>
        <v>0</v>
      </c>
      <c r="E2654" s="326">
        <v>0</v>
      </c>
      <c r="F2654" s="104">
        <f t="shared" si="754"/>
        <v>0</v>
      </c>
      <c r="G2654" s="326">
        <v>0</v>
      </c>
      <c r="H2654" s="104">
        <f t="shared" si="744"/>
        <v>0</v>
      </c>
      <c r="I2654" s="326">
        <v>0</v>
      </c>
      <c r="J2654" s="104">
        <f t="shared" si="743"/>
        <v>0</v>
      </c>
      <c r="K2654" s="326">
        <v>0</v>
      </c>
      <c r="L2654" s="104">
        <f t="shared" si="745"/>
        <v>0</v>
      </c>
      <c r="M2654" s="326">
        <v>0</v>
      </c>
      <c r="N2654" s="104">
        <f t="shared" si="746"/>
        <v>0</v>
      </c>
      <c r="O2654" s="326">
        <v>0</v>
      </c>
      <c r="P2654" s="104">
        <f t="shared" si="747"/>
        <v>0</v>
      </c>
      <c r="Q2654" s="326">
        <v>0</v>
      </c>
      <c r="R2654" s="104">
        <f t="shared" si="748"/>
        <v>0</v>
      </c>
      <c r="S2654" s="326">
        <v>0</v>
      </c>
      <c r="T2654" s="104">
        <f t="shared" si="749"/>
        <v>0</v>
      </c>
      <c r="U2654" s="326">
        <v>0</v>
      </c>
      <c r="V2654" s="104">
        <f t="shared" si="750"/>
        <v>0</v>
      </c>
      <c r="W2654" s="326">
        <v>0</v>
      </c>
      <c r="X2654" s="104">
        <f t="shared" si="751"/>
        <v>0</v>
      </c>
      <c r="Y2654" s="326">
        <v>1.1679999999999999</v>
      </c>
      <c r="Z2654" s="104">
        <f t="shared" si="752"/>
        <v>3.584460382199226</v>
      </c>
      <c r="AA2654" s="326">
        <v>0.14099999999999999</v>
      </c>
      <c r="AB2654" s="104">
        <f t="shared" si="753"/>
        <v>0.43271311120726957</v>
      </c>
      <c r="AC2654" s="103">
        <f t="shared" si="740"/>
        <v>1.3089999999999999</v>
      </c>
      <c r="AD2654" s="104">
        <f t="shared" si="741"/>
        <v>4.0171734934064958</v>
      </c>
    </row>
    <row r="2655" spans="1:30" x14ac:dyDescent="0.2">
      <c r="A2655" s="283">
        <v>41369</v>
      </c>
      <c r="B2655" s="325" t="s">
        <v>119</v>
      </c>
      <c r="C2655" s="326">
        <v>0</v>
      </c>
      <c r="D2655" s="104">
        <f t="shared" si="742"/>
        <v>0</v>
      </c>
      <c r="E2655" s="326">
        <v>0</v>
      </c>
      <c r="F2655" s="104">
        <f t="shared" si="754"/>
        <v>0</v>
      </c>
      <c r="G2655" s="326">
        <v>0</v>
      </c>
      <c r="H2655" s="104">
        <f t="shared" si="744"/>
        <v>0</v>
      </c>
      <c r="I2655" s="326">
        <v>0</v>
      </c>
      <c r="J2655" s="104">
        <f t="shared" si="743"/>
        <v>0</v>
      </c>
      <c r="K2655" s="326">
        <v>0</v>
      </c>
      <c r="L2655" s="104">
        <f t="shared" si="745"/>
        <v>0</v>
      </c>
      <c r="M2655" s="326">
        <v>0</v>
      </c>
      <c r="N2655" s="104">
        <f t="shared" si="746"/>
        <v>0</v>
      </c>
      <c r="O2655" s="326">
        <v>0</v>
      </c>
      <c r="P2655" s="104">
        <f t="shared" si="747"/>
        <v>0</v>
      </c>
      <c r="Q2655" s="326">
        <v>0</v>
      </c>
      <c r="R2655" s="104">
        <f t="shared" si="748"/>
        <v>0</v>
      </c>
      <c r="S2655" s="326">
        <v>0</v>
      </c>
      <c r="T2655" s="104">
        <f t="shared" si="749"/>
        <v>0</v>
      </c>
      <c r="U2655" s="326">
        <v>0</v>
      </c>
      <c r="V2655" s="104">
        <f t="shared" si="750"/>
        <v>0</v>
      </c>
      <c r="W2655" s="326">
        <v>0</v>
      </c>
      <c r="X2655" s="104">
        <f t="shared" si="751"/>
        <v>0</v>
      </c>
      <c r="Y2655" s="326">
        <v>1.1619999999999999</v>
      </c>
      <c r="Z2655" s="104">
        <f t="shared" si="752"/>
        <v>3.5660470583180657</v>
      </c>
      <c r="AA2655" s="326">
        <v>1.1830000000000001</v>
      </c>
      <c r="AB2655" s="104">
        <f t="shared" si="753"/>
        <v>3.6304936919021271</v>
      </c>
      <c r="AC2655" s="103">
        <f t="shared" si="740"/>
        <v>2.3449999999999998</v>
      </c>
      <c r="AD2655" s="104">
        <f t="shared" si="741"/>
        <v>7.1965407502201915</v>
      </c>
    </row>
    <row r="2656" spans="1:30" x14ac:dyDescent="0.2">
      <c r="A2656" s="283">
        <v>41370</v>
      </c>
      <c r="B2656" s="325" t="s">
        <v>120</v>
      </c>
      <c r="C2656" s="326">
        <v>0</v>
      </c>
      <c r="D2656" s="104">
        <f t="shared" si="742"/>
        <v>0</v>
      </c>
      <c r="E2656" s="326">
        <v>0</v>
      </c>
      <c r="F2656" s="104">
        <f t="shared" si="754"/>
        <v>0</v>
      </c>
      <c r="G2656" s="326">
        <v>0</v>
      </c>
      <c r="H2656" s="104">
        <f t="shared" si="744"/>
        <v>0</v>
      </c>
      <c r="I2656" s="326">
        <v>0</v>
      </c>
      <c r="J2656" s="104">
        <f t="shared" si="743"/>
        <v>0</v>
      </c>
      <c r="K2656" s="326">
        <v>0</v>
      </c>
      <c r="L2656" s="104">
        <f t="shared" si="745"/>
        <v>0</v>
      </c>
      <c r="M2656" s="326">
        <v>1.28</v>
      </c>
      <c r="N2656" s="104">
        <f t="shared" si="746"/>
        <v>3.9281757613142201</v>
      </c>
      <c r="O2656" s="326">
        <v>0</v>
      </c>
      <c r="P2656" s="104">
        <f t="shared" si="747"/>
        <v>0</v>
      </c>
      <c r="Q2656" s="326">
        <v>0</v>
      </c>
      <c r="R2656" s="104">
        <f t="shared" si="748"/>
        <v>0</v>
      </c>
      <c r="S2656" s="326">
        <v>0</v>
      </c>
      <c r="T2656" s="104">
        <f t="shared" si="749"/>
        <v>0</v>
      </c>
      <c r="U2656" s="326">
        <v>0</v>
      </c>
      <c r="V2656" s="104">
        <f t="shared" si="750"/>
        <v>0</v>
      </c>
      <c r="W2656" s="326">
        <v>0</v>
      </c>
      <c r="X2656" s="104">
        <f t="shared" si="751"/>
        <v>0</v>
      </c>
      <c r="Y2656" s="326">
        <v>1.159</v>
      </c>
      <c r="Z2656" s="104">
        <f t="shared" si="752"/>
        <v>3.5568403963774853</v>
      </c>
      <c r="AA2656" s="326">
        <v>1.556</v>
      </c>
      <c r="AB2656" s="104">
        <f t="shared" si="753"/>
        <v>4.7751886598475988</v>
      </c>
      <c r="AC2656" s="103">
        <f t="shared" si="740"/>
        <v>3.9950000000000001</v>
      </c>
      <c r="AD2656" s="104">
        <f t="shared" si="741"/>
        <v>12.260204817539305</v>
      </c>
    </row>
    <row r="2657" spans="1:30" x14ac:dyDescent="0.2">
      <c r="A2657" s="283">
        <v>41371</v>
      </c>
      <c r="B2657" s="325" t="s">
        <v>121</v>
      </c>
      <c r="C2657" s="326">
        <v>0</v>
      </c>
      <c r="D2657" s="104">
        <f t="shared" si="742"/>
        <v>0</v>
      </c>
      <c r="E2657" s="326">
        <v>0</v>
      </c>
      <c r="F2657" s="104">
        <f t="shared" si="754"/>
        <v>0</v>
      </c>
      <c r="G2657" s="326">
        <v>0</v>
      </c>
      <c r="H2657" s="104">
        <f t="shared" si="744"/>
        <v>0</v>
      </c>
      <c r="I2657" s="326">
        <v>0</v>
      </c>
      <c r="J2657" s="104">
        <f t="shared" si="743"/>
        <v>0</v>
      </c>
      <c r="K2657" s="326">
        <v>0</v>
      </c>
      <c r="L2657" s="104">
        <f t="shared" si="745"/>
        <v>0</v>
      </c>
      <c r="M2657" s="326">
        <v>0.152</v>
      </c>
      <c r="N2657" s="104">
        <f t="shared" si="746"/>
        <v>0.46647087165606366</v>
      </c>
      <c r="O2657" s="326">
        <v>0</v>
      </c>
      <c r="P2657" s="104">
        <f t="shared" si="747"/>
        <v>0</v>
      </c>
      <c r="Q2657" s="326">
        <v>0</v>
      </c>
      <c r="R2657" s="104">
        <f t="shared" si="748"/>
        <v>0</v>
      </c>
      <c r="S2657" s="326">
        <v>0</v>
      </c>
      <c r="T2657" s="104">
        <f t="shared" si="749"/>
        <v>0</v>
      </c>
      <c r="U2657" s="326">
        <v>0</v>
      </c>
      <c r="V2657" s="104">
        <f t="shared" si="750"/>
        <v>0</v>
      </c>
      <c r="W2657" s="326">
        <v>0</v>
      </c>
      <c r="X2657" s="104">
        <f t="shared" si="751"/>
        <v>0</v>
      </c>
      <c r="Y2657" s="326">
        <v>1.1619999999999999</v>
      </c>
      <c r="Z2657" s="104">
        <f t="shared" si="752"/>
        <v>3.5660470583180657</v>
      </c>
      <c r="AA2657" s="326">
        <v>1.554</v>
      </c>
      <c r="AB2657" s="104">
        <f t="shared" si="753"/>
        <v>4.7690508852205458</v>
      </c>
      <c r="AC2657" s="103">
        <f t="shared" si="740"/>
        <v>2.8679999999999999</v>
      </c>
      <c r="AD2657" s="104">
        <f t="shared" si="741"/>
        <v>8.801568815194674</v>
      </c>
    </row>
    <row r="2658" spans="1:30" x14ac:dyDescent="0.2">
      <c r="A2658" s="283">
        <v>41372</v>
      </c>
      <c r="B2658" s="325" t="s">
        <v>122</v>
      </c>
      <c r="C2658" s="326">
        <v>0</v>
      </c>
      <c r="D2658" s="104">
        <f t="shared" si="742"/>
        <v>0</v>
      </c>
      <c r="E2658" s="326">
        <v>0</v>
      </c>
      <c r="F2658" s="104">
        <f t="shared" si="754"/>
        <v>0</v>
      </c>
      <c r="G2658" s="326">
        <v>0</v>
      </c>
      <c r="H2658" s="104">
        <f t="shared" si="744"/>
        <v>0</v>
      </c>
      <c r="I2658" s="326">
        <v>0</v>
      </c>
      <c r="J2658" s="104">
        <f t="shared" si="743"/>
        <v>0</v>
      </c>
      <c r="K2658" s="326">
        <v>0</v>
      </c>
      <c r="L2658" s="104">
        <f t="shared" si="745"/>
        <v>0</v>
      </c>
      <c r="M2658" s="326">
        <v>0</v>
      </c>
      <c r="N2658" s="104">
        <f t="shared" si="746"/>
        <v>0</v>
      </c>
      <c r="O2658" s="326">
        <v>0</v>
      </c>
      <c r="P2658" s="104">
        <f t="shared" si="747"/>
        <v>0</v>
      </c>
      <c r="Q2658" s="326">
        <v>0</v>
      </c>
      <c r="R2658" s="104">
        <f t="shared" si="748"/>
        <v>0</v>
      </c>
      <c r="S2658" s="326">
        <v>0</v>
      </c>
      <c r="T2658" s="104">
        <f t="shared" si="749"/>
        <v>0</v>
      </c>
      <c r="U2658" s="326">
        <v>0</v>
      </c>
      <c r="V2658" s="104">
        <f t="shared" si="750"/>
        <v>0</v>
      </c>
      <c r="W2658" s="326">
        <v>0</v>
      </c>
      <c r="X2658" s="104">
        <f t="shared" si="751"/>
        <v>0</v>
      </c>
      <c r="Y2658" s="326">
        <v>1.1539999999999999</v>
      </c>
      <c r="Z2658" s="104">
        <f t="shared" si="752"/>
        <v>3.5414959598098519</v>
      </c>
      <c r="AA2658" s="326">
        <v>1.552</v>
      </c>
      <c r="AB2658" s="104">
        <f t="shared" si="753"/>
        <v>4.7629131105934919</v>
      </c>
      <c r="AC2658" s="103">
        <f t="shared" si="740"/>
        <v>2.706</v>
      </c>
      <c r="AD2658" s="104">
        <f t="shared" si="741"/>
        <v>8.3044090704033433</v>
      </c>
    </row>
    <row r="2659" spans="1:30" x14ac:dyDescent="0.2">
      <c r="A2659" s="283">
        <v>41373</v>
      </c>
      <c r="B2659" s="325" t="s">
        <v>123</v>
      </c>
      <c r="C2659" s="326">
        <v>0</v>
      </c>
      <c r="D2659" s="104">
        <f t="shared" si="742"/>
        <v>0</v>
      </c>
      <c r="E2659" s="326">
        <v>0</v>
      </c>
      <c r="F2659" s="104">
        <f t="shared" si="754"/>
        <v>0</v>
      </c>
      <c r="G2659" s="326">
        <v>0</v>
      </c>
      <c r="H2659" s="104">
        <f t="shared" si="744"/>
        <v>0</v>
      </c>
      <c r="I2659" s="326">
        <v>0</v>
      </c>
      <c r="J2659" s="104">
        <f t="shared" si="743"/>
        <v>0</v>
      </c>
      <c r="K2659" s="326">
        <v>0</v>
      </c>
      <c r="L2659" s="104">
        <f t="shared" si="745"/>
        <v>0</v>
      </c>
      <c r="M2659" s="326">
        <v>0</v>
      </c>
      <c r="N2659" s="104">
        <f t="shared" si="746"/>
        <v>0</v>
      </c>
      <c r="O2659" s="326">
        <v>0</v>
      </c>
      <c r="P2659" s="104">
        <f t="shared" si="747"/>
        <v>0</v>
      </c>
      <c r="Q2659" s="326">
        <v>0</v>
      </c>
      <c r="R2659" s="104">
        <f t="shared" si="748"/>
        <v>0</v>
      </c>
      <c r="S2659" s="326">
        <v>0</v>
      </c>
      <c r="T2659" s="104">
        <f t="shared" si="749"/>
        <v>0</v>
      </c>
      <c r="U2659" s="326">
        <v>0</v>
      </c>
      <c r="V2659" s="104">
        <f t="shared" si="750"/>
        <v>0</v>
      </c>
      <c r="W2659" s="326">
        <v>0</v>
      </c>
      <c r="X2659" s="104">
        <f t="shared" si="751"/>
        <v>0</v>
      </c>
      <c r="Y2659" s="326">
        <v>0.33700000000000002</v>
      </c>
      <c r="Z2659" s="104">
        <f t="shared" si="752"/>
        <v>1.0342150246585096</v>
      </c>
      <c r="AA2659" s="326">
        <v>0.50800000000000001</v>
      </c>
      <c r="AB2659" s="104">
        <f t="shared" si="753"/>
        <v>1.5589947552715813</v>
      </c>
      <c r="AC2659" s="103">
        <f t="shared" si="740"/>
        <v>0.84499999999999997</v>
      </c>
      <c r="AD2659" s="104">
        <f t="shared" si="741"/>
        <v>2.5932097799300906</v>
      </c>
    </row>
    <row r="2660" spans="1:30" x14ac:dyDescent="0.2">
      <c r="A2660" s="283">
        <v>41374</v>
      </c>
      <c r="B2660" s="325" t="s">
        <v>124</v>
      </c>
      <c r="C2660" s="326">
        <v>0</v>
      </c>
      <c r="D2660" s="104">
        <f t="shared" si="742"/>
        <v>0</v>
      </c>
      <c r="E2660" s="326">
        <v>0</v>
      </c>
      <c r="F2660" s="104">
        <f t="shared" si="754"/>
        <v>0</v>
      </c>
      <c r="G2660" s="326">
        <v>0</v>
      </c>
      <c r="H2660" s="104">
        <f t="shared" si="744"/>
        <v>0</v>
      </c>
      <c r="I2660" s="326">
        <v>0</v>
      </c>
      <c r="J2660" s="104">
        <f t="shared" si="743"/>
        <v>0</v>
      </c>
      <c r="K2660" s="326">
        <v>0</v>
      </c>
      <c r="L2660" s="104">
        <f t="shared" si="745"/>
        <v>0</v>
      </c>
      <c r="M2660" s="326">
        <v>0</v>
      </c>
      <c r="N2660" s="104">
        <f t="shared" si="746"/>
        <v>0</v>
      </c>
      <c r="O2660" s="326">
        <v>0</v>
      </c>
      <c r="P2660" s="104">
        <f t="shared" si="747"/>
        <v>0</v>
      </c>
      <c r="Q2660" s="326">
        <v>0</v>
      </c>
      <c r="R2660" s="104">
        <f t="shared" si="748"/>
        <v>0</v>
      </c>
      <c r="S2660" s="326">
        <v>0</v>
      </c>
      <c r="T2660" s="104">
        <f t="shared" si="749"/>
        <v>0</v>
      </c>
      <c r="U2660" s="326">
        <v>0</v>
      </c>
      <c r="V2660" s="104">
        <f t="shared" si="750"/>
        <v>0</v>
      </c>
      <c r="W2660" s="326">
        <v>0</v>
      </c>
      <c r="X2660" s="104">
        <f t="shared" si="751"/>
        <v>0</v>
      </c>
      <c r="Y2660" s="326">
        <v>0</v>
      </c>
      <c r="Z2660" s="104">
        <f t="shared" si="752"/>
        <v>0</v>
      </c>
      <c r="AA2660" s="326">
        <v>0</v>
      </c>
      <c r="AB2660" s="104">
        <f t="shared" si="753"/>
        <v>0</v>
      </c>
      <c r="AC2660" s="103">
        <f t="shared" si="740"/>
        <v>0</v>
      </c>
      <c r="AD2660" s="104">
        <f t="shared" si="741"/>
        <v>0</v>
      </c>
    </row>
    <row r="2661" spans="1:30" x14ac:dyDescent="0.2">
      <c r="A2661" s="283">
        <v>41375</v>
      </c>
      <c r="B2661" s="325" t="s">
        <v>125</v>
      </c>
      <c r="C2661" s="326">
        <v>0</v>
      </c>
      <c r="D2661" s="104">
        <f t="shared" si="742"/>
        <v>0</v>
      </c>
      <c r="E2661" s="326">
        <v>0</v>
      </c>
      <c r="F2661" s="104">
        <f t="shared" si="754"/>
        <v>0</v>
      </c>
      <c r="G2661" s="326">
        <v>0</v>
      </c>
      <c r="H2661" s="104">
        <f t="shared" si="744"/>
        <v>0</v>
      </c>
      <c r="I2661" s="326">
        <v>0</v>
      </c>
      <c r="J2661" s="104">
        <f t="shared" si="743"/>
        <v>0</v>
      </c>
      <c r="K2661" s="326">
        <v>0</v>
      </c>
      <c r="L2661" s="104">
        <f t="shared" si="745"/>
        <v>0</v>
      </c>
      <c r="M2661" s="326">
        <v>0</v>
      </c>
      <c r="N2661" s="104">
        <f t="shared" si="746"/>
        <v>0</v>
      </c>
      <c r="O2661" s="326">
        <v>0</v>
      </c>
      <c r="P2661" s="104">
        <f t="shared" si="747"/>
        <v>0</v>
      </c>
      <c r="Q2661" s="326">
        <v>0</v>
      </c>
      <c r="R2661" s="104">
        <f t="shared" si="748"/>
        <v>0</v>
      </c>
      <c r="S2661" s="326">
        <v>0</v>
      </c>
      <c r="T2661" s="104">
        <f t="shared" si="749"/>
        <v>0</v>
      </c>
      <c r="U2661" s="326">
        <v>0</v>
      </c>
      <c r="V2661" s="104">
        <f t="shared" si="750"/>
        <v>0</v>
      </c>
      <c r="W2661" s="326">
        <v>0</v>
      </c>
      <c r="X2661" s="104">
        <f t="shared" si="751"/>
        <v>0</v>
      </c>
      <c r="Y2661" s="326">
        <v>0</v>
      </c>
      <c r="Z2661" s="104">
        <f t="shared" si="752"/>
        <v>0</v>
      </c>
      <c r="AA2661" s="326">
        <v>0</v>
      </c>
      <c r="AB2661" s="104">
        <f t="shared" si="753"/>
        <v>0</v>
      </c>
      <c r="AC2661" s="103">
        <f t="shared" si="740"/>
        <v>0</v>
      </c>
      <c r="AD2661" s="104">
        <f t="shared" si="741"/>
        <v>0</v>
      </c>
    </row>
    <row r="2662" spans="1:30" x14ac:dyDescent="0.2">
      <c r="A2662" s="283">
        <v>41376</v>
      </c>
      <c r="B2662" s="325" t="s">
        <v>126</v>
      </c>
      <c r="C2662" s="326">
        <v>0</v>
      </c>
      <c r="D2662" s="104">
        <f t="shared" si="742"/>
        <v>0</v>
      </c>
      <c r="E2662" s="326">
        <v>0</v>
      </c>
      <c r="F2662" s="104">
        <f t="shared" si="754"/>
        <v>0</v>
      </c>
      <c r="G2662" s="326">
        <v>0</v>
      </c>
      <c r="H2662" s="104">
        <f t="shared" si="744"/>
        <v>0</v>
      </c>
      <c r="I2662" s="326">
        <v>0</v>
      </c>
      <c r="J2662" s="104">
        <f t="shared" si="743"/>
        <v>0</v>
      </c>
      <c r="K2662" s="326">
        <v>0</v>
      </c>
      <c r="L2662" s="104">
        <f t="shared" si="745"/>
        <v>0</v>
      </c>
      <c r="M2662" s="326">
        <v>0</v>
      </c>
      <c r="N2662" s="104">
        <f t="shared" si="746"/>
        <v>0</v>
      </c>
      <c r="O2662" s="326">
        <v>0</v>
      </c>
      <c r="P2662" s="104">
        <f t="shared" si="747"/>
        <v>0</v>
      </c>
      <c r="Q2662" s="326">
        <v>0</v>
      </c>
      <c r="R2662" s="104">
        <f t="shared" si="748"/>
        <v>0</v>
      </c>
      <c r="S2662" s="326">
        <v>0</v>
      </c>
      <c r="T2662" s="104">
        <f t="shared" si="749"/>
        <v>0</v>
      </c>
      <c r="U2662" s="326">
        <v>0</v>
      </c>
      <c r="V2662" s="104">
        <f t="shared" si="750"/>
        <v>0</v>
      </c>
      <c r="W2662" s="326">
        <v>0</v>
      </c>
      <c r="X2662" s="104">
        <f t="shared" si="751"/>
        <v>0</v>
      </c>
      <c r="Y2662" s="326">
        <v>0</v>
      </c>
      <c r="Z2662" s="104">
        <f t="shared" si="752"/>
        <v>0</v>
      </c>
      <c r="AA2662" s="326">
        <v>0</v>
      </c>
      <c r="AB2662" s="104">
        <f t="shared" si="753"/>
        <v>0</v>
      </c>
      <c r="AC2662" s="103">
        <f t="shared" si="740"/>
        <v>0</v>
      </c>
      <c r="AD2662" s="104">
        <f t="shared" si="741"/>
        <v>0</v>
      </c>
    </row>
    <row r="2663" spans="1:30" x14ac:dyDescent="0.2">
      <c r="A2663" s="283">
        <v>41377</v>
      </c>
      <c r="B2663" s="325" t="s">
        <v>127</v>
      </c>
      <c r="C2663" s="326">
        <v>0</v>
      </c>
      <c r="D2663" s="104">
        <f t="shared" si="742"/>
        <v>0</v>
      </c>
      <c r="E2663" s="326">
        <v>0</v>
      </c>
      <c r="F2663" s="104">
        <f t="shared" si="754"/>
        <v>0</v>
      </c>
      <c r="G2663" s="326">
        <v>0</v>
      </c>
      <c r="H2663" s="104">
        <f t="shared" si="744"/>
        <v>0</v>
      </c>
      <c r="I2663" s="326">
        <v>0</v>
      </c>
      <c r="J2663" s="104">
        <f t="shared" si="743"/>
        <v>0</v>
      </c>
      <c r="K2663" s="326">
        <v>0</v>
      </c>
      <c r="L2663" s="104">
        <f t="shared" si="745"/>
        <v>0</v>
      </c>
      <c r="M2663" s="326">
        <v>0</v>
      </c>
      <c r="N2663" s="104">
        <f t="shared" si="746"/>
        <v>0</v>
      </c>
      <c r="O2663" s="326">
        <v>0</v>
      </c>
      <c r="P2663" s="104">
        <f t="shared" si="747"/>
        <v>0</v>
      </c>
      <c r="Q2663" s="326">
        <v>0</v>
      </c>
      <c r="R2663" s="104">
        <f t="shared" si="748"/>
        <v>0</v>
      </c>
      <c r="S2663" s="326">
        <v>0</v>
      </c>
      <c r="T2663" s="104">
        <f t="shared" si="749"/>
        <v>0</v>
      </c>
      <c r="U2663" s="326">
        <v>0</v>
      </c>
      <c r="V2663" s="104">
        <f t="shared" si="750"/>
        <v>0</v>
      </c>
      <c r="W2663" s="326">
        <v>0</v>
      </c>
      <c r="X2663" s="104">
        <f t="shared" si="751"/>
        <v>0</v>
      </c>
      <c r="Y2663" s="326">
        <v>0</v>
      </c>
      <c r="Z2663" s="104">
        <f t="shared" si="752"/>
        <v>0</v>
      </c>
      <c r="AA2663" s="326">
        <v>0</v>
      </c>
      <c r="AB2663" s="104">
        <f t="shared" si="753"/>
        <v>0</v>
      </c>
      <c r="AC2663" s="103">
        <f t="shared" si="740"/>
        <v>0</v>
      </c>
      <c r="AD2663" s="104">
        <f t="shared" si="741"/>
        <v>0</v>
      </c>
    </row>
    <row r="2664" spans="1:30" x14ac:dyDescent="0.2">
      <c r="A2664" s="283">
        <v>41378</v>
      </c>
      <c r="B2664" s="325" t="s">
        <v>128</v>
      </c>
      <c r="C2664" s="326">
        <v>0</v>
      </c>
      <c r="D2664" s="104">
        <f t="shared" si="742"/>
        <v>0</v>
      </c>
      <c r="E2664" s="326">
        <v>0</v>
      </c>
      <c r="F2664" s="104">
        <f t="shared" si="754"/>
        <v>0</v>
      </c>
      <c r="G2664" s="326">
        <v>0</v>
      </c>
      <c r="H2664" s="104">
        <f t="shared" si="744"/>
        <v>0</v>
      </c>
      <c r="I2664" s="326">
        <v>0</v>
      </c>
      <c r="J2664" s="104">
        <f t="shared" si="743"/>
        <v>0</v>
      </c>
      <c r="K2664" s="326">
        <v>0</v>
      </c>
      <c r="L2664" s="104">
        <f t="shared" si="745"/>
        <v>0</v>
      </c>
      <c r="M2664" s="326">
        <v>0</v>
      </c>
      <c r="N2664" s="104">
        <f t="shared" si="746"/>
        <v>0</v>
      </c>
      <c r="O2664" s="326">
        <v>0</v>
      </c>
      <c r="P2664" s="104">
        <f t="shared" si="747"/>
        <v>0</v>
      </c>
      <c r="Q2664" s="326">
        <v>0</v>
      </c>
      <c r="R2664" s="104">
        <f t="shared" si="748"/>
        <v>0</v>
      </c>
      <c r="S2664" s="326">
        <v>0</v>
      </c>
      <c r="T2664" s="104">
        <f t="shared" si="749"/>
        <v>0</v>
      </c>
      <c r="U2664" s="326">
        <v>0</v>
      </c>
      <c r="V2664" s="104">
        <f t="shared" si="750"/>
        <v>0</v>
      </c>
      <c r="W2664" s="326">
        <v>0</v>
      </c>
      <c r="X2664" s="104">
        <f t="shared" si="751"/>
        <v>0</v>
      </c>
      <c r="Y2664" s="326">
        <v>0</v>
      </c>
      <c r="Z2664" s="104">
        <f t="shared" si="752"/>
        <v>0</v>
      </c>
      <c r="AA2664" s="326">
        <v>0</v>
      </c>
      <c r="AB2664" s="104">
        <f t="shared" si="753"/>
        <v>0</v>
      </c>
      <c r="AC2664" s="103">
        <f t="shared" ref="AC2664:AC2727" si="755">C2664+E2664+G2664+I2664+K2664+M2664+O2664+Q2664+S2664+U2664+W2664+Y2664+AA2664</f>
        <v>0</v>
      </c>
      <c r="AD2664" s="104">
        <f t="shared" ref="AD2664:AD2727" si="756">AC2664*1000000/325851</f>
        <v>0</v>
      </c>
    </row>
    <row r="2665" spans="1:30" x14ac:dyDescent="0.2">
      <c r="A2665" s="283">
        <v>41379</v>
      </c>
      <c r="B2665" s="325" t="s">
        <v>129</v>
      </c>
      <c r="C2665" s="326">
        <v>0</v>
      </c>
      <c r="D2665" s="104">
        <f t="shared" si="742"/>
        <v>0</v>
      </c>
      <c r="E2665" s="326">
        <v>0</v>
      </c>
      <c r="F2665" s="104">
        <f t="shared" si="754"/>
        <v>0</v>
      </c>
      <c r="G2665" s="326">
        <v>0</v>
      </c>
      <c r="H2665" s="104">
        <f t="shared" si="744"/>
        <v>0</v>
      </c>
      <c r="I2665" s="326">
        <v>0</v>
      </c>
      <c r="J2665" s="104">
        <f t="shared" si="743"/>
        <v>0</v>
      </c>
      <c r="K2665" s="326">
        <v>0</v>
      </c>
      <c r="L2665" s="104">
        <f t="shared" si="745"/>
        <v>0</v>
      </c>
      <c r="M2665" s="326">
        <v>0</v>
      </c>
      <c r="N2665" s="104">
        <f t="shared" si="746"/>
        <v>0</v>
      </c>
      <c r="O2665" s="326">
        <v>0</v>
      </c>
      <c r="P2665" s="104">
        <f t="shared" si="747"/>
        <v>0</v>
      </c>
      <c r="Q2665" s="326">
        <v>0</v>
      </c>
      <c r="R2665" s="104">
        <f t="shared" si="748"/>
        <v>0</v>
      </c>
      <c r="S2665" s="326">
        <v>0</v>
      </c>
      <c r="T2665" s="104">
        <f t="shared" si="749"/>
        <v>0</v>
      </c>
      <c r="U2665" s="326">
        <v>0</v>
      </c>
      <c r="V2665" s="104">
        <f t="shared" si="750"/>
        <v>0</v>
      </c>
      <c r="W2665" s="326">
        <v>0</v>
      </c>
      <c r="X2665" s="104">
        <f t="shared" si="751"/>
        <v>0</v>
      </c>
      <c r="Y2665" s="326">
        <v>0</v>
      </c>
      <c r="Z2665" s="104">
        <f t="shared" si="752"/>
        <v>0</v>
      </c>
      <c r="AA2665" s="326">
        <v>0</v>
      </c>
      <c r="AB2665" s="104">
        <f t="shared" si="753"/>
        <v>0</v>
      </c>
      <c r="AC2665" s="103">
        <f t="shared" si="755"/>
        <v>0</v>
      </c>
      <c r="AD2665" s="104">
        <f t="shared" si="756"/>
        <v>0</v>
      </c>
    </row>
    <row r="2666" spans="1:30" x14ac:dyDescent="0.2">
      <c r="A2666" s="283">
        <v>41380</v>
      </c>
      <c r="B2666" s="325" t="s">
        <v>130</v>
      </c>
      <c r="C2666" s="326">
        <v>0</v>
      </c>
      <c r="D2666" s="104">
        <f t="shared" si="742"/>
        <v>0</v>
      </c>
      <c r="E2666" s="326">
        <v>0</v>
      </c>
      <c r="F2666" s="104">
        <f t="shared" si="754"/>
        <v>0</v>
      </c>
      <c r="G2666" s="326">
        <v>0</v>
      </c>
      <c r="H2666" s="104">
        <f t="shared" si="744"/>
        <v>0</v>
      </c>
      <c r="I2666" s="326">
        <v>0</v>
      </c>
      <c r="J2666" s="104">
        <f t="shared" si="743"/>
        <v>0</v>
      </c>
      <c r="K2666" s="326">
        <v>0</v>
      </c>
      <c r="L2666" s="104">
        <f t="shared" si="745"/>
        <v>0</v>
      </c>
      <c r="M2666" s="326">
        <v>0</v>
      </c>
      <c r="N2666" s="104">
        <f t="shared" si="746"/>
        <v>0</v>
      </c>
      <c r="O2666" s="326">
        <v>0</v>
      </c>
      <c r="P2666" s="104">
        <f t="shared" si="747"/>
        <v>0</v>
      </c>
      <c r="Q2666" s="326">
        <v>0</v>
      </c>
      <c r="R2666" s="104">
        <f t="shared" si="748"/>
        <v>0</v>
      </c>
      <c r="S2666" s="326">
        <v>0</v>
      </c>
      <c r="T2666" s="104">
        <f t="shared" si="749"/>
        <v>0</v>
      </c>
      <c r="U2666" s="326">
        <v>0</v>
      </c>
      <c r="V2666" s="104">
        <f t="shared" si="750"/>
        <v>0</v>
      </c>
      <c r="W2666" s="326">
        <v>0</v>
      </c>
      <c r="X2666" s="104">
        <f t="shared" si="751"/>
        <v>0</v>
      </c>
      <c r="Y2666" s="326">
        <v>0</v>
      </c>
      <c r="Z2666" s="104">
        <f t="shared" si="752"/>
        <v>0</v>
      </c>
      <c r="AA2666" s="326">
        <v>0</v>
      </c>
      <c r="AB2666" s="104">
        <f t="shared" si="753"/>
        <v>0</v>
      </c>
      <c r="AC2666" s="103">
        <f t="shared" si="755"/>
        <v>0</v>
      </c>
      <c r="AD2666" s="104">
        <f t="shared" si="756"/>
        <v>0</v>
      </c>
    </row>
    <row r="2667" spans="1:30" x14ac:dyDescent="0.2">
      <c r="A2667" s="283">
        <v>41381</v>
      </c>
      <c r="B2667" s="325" t="s">
        <v>131</v>
      </c>
      <c r="C2667" s="326">
        <v>0</v>
      </c>
      <c r="D2667" s="104">
        <f t="shared" si="742"/>
        <v>0</v>
      </c>
      <c r="E2667" s="326">
        <v>0</v>
      </c>
      <c r="F2667" s="104">
        <f t="shared" si="754"/>
        <v>0</v>
      </c>
      <c r="G2667" s="326">
        <v>0</v>
      </c>
      <c r="H2667" s="104">
        <f t="shared" si="744"/>
        <v>0</v>
      </c>
      <c r="I2667" s="326">
        <v>0</v>
      </c>
      <c r="J2667" s="104">
        <f t="shared" si="743"/>
        <v>0</v>
      </c>
      <c r="K2667" s="326">
        <v>0</v>
      </c>
      <c r="L2667" s="104">
        <f t="shared" si="745"/>
        <v>0</v>
      </c>
      <c r="M2667" s="326">
        <v>0</v>
      </c>
      <c r="N2667" s="104">
        <f t="shared" si="746"/>
        <v>0</v>
      </c>
      <c r="O2667" s="326">
        <v>0</v>
      </c>
      <c r="P2667" s="104">
        <f t="shared" si="747"/>
        <v>0</v>
      </c>
      <c r="Q2667" s="326">
        <v>0</v>
      </c>
      <c r="R2667" s="104">
        <f t="shared" si="748"/>
        <v>0</v>
      </c>
      <c r="S2667" s="326">
        <v>0</v>
      </c>
      <c r="T2667" s="104">
        <f t="shared" si="749"/>
        <v>0</v>
      </c>
      <c r="U2667" s="326">
        <v>0</v>
      </c>
      <c r="V2667" s="104">
        <f t="shared" si="750"/>
        <v>0</v>
      </c>
      <c r="W2667" s="326">
        <v>0</v>
      </c>
      <c r="X2667" s="104">
        <f t="shared" si="751"/>
        <v>0</v>
      </c>
      <c r="Y2667" s="326">
        <v>0</v>
      </c>
      <c r="Z2667" s="104">
        <f t="shared" si="752"/>
        <v>0</v>
      </c>
      <c r="AA2667" s="326">
        <v>0</v>
      </c>
      <c r="AB2667" s="104">
        <f t="shared" si="753"/>
        <v>0</v>
      </c>
      <c r="AC2667" s="103">
        <f t="shared" si="755"/>
        <v>0</v>
      </c>
      <c r="AD2667" s="104">
        <f t="shared" si="756"/>
        <v>0</v>
      </c>
    </row>
    <row r="2668" spans="1:30" x14ac:dyDescent="0.2">
      <c r="A2668" s="283">
        <v>41382</v>
      </c>
      <c r="B2668" s="325" t="s">
        <v>132</v>
      </c>
      <c r="C2668" s="326">
        <v>0</v>
      </c>
      <c r="D2668" s="104">
        <f t="shared" si="742"/>
        <v>0</v>
      </c>
      <c r="E2668" s="326">
        <v>0</v>
      </c>
      <c r="F2668" s="104">
        <f t="shared" si="754"/>
        <v>0</v>
      </c>
      <c r="G2668" s="326">
        <v>0</v>
      </c>
      <c r="H2668" s="104">
        <f t="shared" si="744"/>
        <v>0</v>
      </c>
      <c r="I2668" s="326">
        <v>0</v>
      </c>
      <c r="J2668" s="104">
        <f t="shared" si="743"/>
        <v>0</v>
      </c>
      <c r="K2668" s="326">
        <v>0</v>
      </c>
      <c r="L2668" s="104">
        <f t="shared" si="745"/>
        <v>0</v>
      </c>
      <c r="M2668" s="326">
        <v>0</v>
      </c>
      <c r="N2668" s="104">
        <f t="shared" si="746"/>
        <v>0</v>
      </c>
      <c r="O2668" s="326">
        <v>0</v>
      </c>
      <c r="P2668" s="104">
        <f t="shared" si="747"/>
        <v>0</v>
      </c>
      <c r="Q2668" s="326">
        <v>0</v>
      </c>
      <c r="R2668" s="104">
        <f t="shared" si="748"/>
        <v>0</v>
      </c>
      <c r="S2668" s="326">
        <v>0</v>
      </c>
      <c r="T2668" s="104">
        <f t="shared" si="749"/>
        <v>0</v>
      </c>
      <c r="U2668" s="326">
        <v>0</v>
      </c>
      <c r="V2668" s="104">
        <f t="shared" si="750"/>
        <v>0</v>
      </c>
      <c r="W2668" s="326">
        <v>0</v>
      </c>
      <c r="X2668" s="104">
        <f t="shared" si="751"/>
        <v>0</v>
      </c>
      <c r="Y2668" s="326">
        <v>0</v>
      </c>
      <c r="Z2668" s="104">
        <f t="shared" si="752"/>
        <v>0</v>
      </c>
      <c r="AA2668" s="326">
        <v>0</v>
      </c>
      <c r="AB2668" s="104">
        <f t="shared" si="753"/>
        <v>0</v>
      </c>
      <c r="AC2668" s="103">
        <f t="shared" si="755"/>
        <v>0</v>
      </c>
      <c r="AD2668" s="104">
        <f t="shared" si="756"/>
        <v>0</v>
      </c>
    </row>
    <row r="2669" spans="1:30" x14ac:dyDescent="0.2">
      <c r="A2669" s="283">
        <v>41383</v>
      </c>
      <c r="B2669" s="325" t="s">
        <v>133</v>
      </c>
      <c r="C2669" s="326">
        <v>0</v>
      </c>
      <c r="D2669" s="104">
        <f t="shared" si="742"/>
        <v>0</v>
      </c>
      <c r="E2669" s="326">
        <v>0</v>
      </c>
      <c r="F2669" s="104">
        <f t="shared" si="754"/>
        <v>0</v>
      </c>
      <c r="G2669" s="326">
        <v>0</v>
      </c>
      <c r="H2669" s="104">
        <f t="shared" si="744"/>
        <v>0</v>
      </c>
      <c r="I2669" s="326">
        <v>0</v>
      </c>
      <c r="J2669" s="104">
        <f t="shared" si="743"/>
        <v>0</v>
      </c>
      <c r="K2669" s="326">
        <v>0</v>
      </c>
      <c r="L2669" s="104">
        <f t="shared" si="745"/>
        <v>0</v>
      </c>
      <c r="M2669" s="326">
        <v>0</v>
      </c>
      <c r="N2669" s="104">
        <f t="shared" si="746"/>
        <v>0</v>
      </c>
      <c r="O2669" s="326">
        <v>0</v>
      </c>
      <c r="P2669" s="104">
        <f t="shared" si="747"/>
        <v>0</v>
      </c>
      <c r="Q2669" s="326">
        <v>0</v>
      </c>
      <c r="R2669" s="104">
        <f t="shared" si="748"/>
        <v>0</v>
      </c>
      <c r="S2669" s="326">
        <v>0</v>
      </c>
      <c r="T2669" s="104">
        <f t="shared" si="749"/>
        <v>0</v>
      </c>
      <c r="U2669" s="326">
        <v>0</v>
      </c>
      <c r="V2669" s="104">
        <f t="shared" si="750"/>
        <v>0</v>
      </c>
      <c r="W2669" s="326">
        <v>0</v>
      </c>
      <c r="X2669" s="104">
        <f t="shared" si="751"/>
        <v>0</v>
      </c>
      <c r="Y2669" s="326">
        <v>0</v>
      </c>
      <c r="Z2669" s="104">
        <f t="shared" si="752"/>
        <v>0</v>
      </c>
      <c r="AA2669" s="326">
        <v>0</v>
      </c>
      <c r="AB2669" s="104">
        <f t="shared" si="753"/>
        <v>0</v>
      </c>
      <c r="AC2669" s="103">
        <f t="shared" si="755"/>
        <v>0</v>
      </c>
      <c r="AD2669" s="104">
        <f t="shared" si="756"/>
        <v>0</v>
      </c>
    </row>
    <row r="2670" spans="1:30" x14ac:dyDescent="0.2">
      <c r="A2670" s="283">
        <v>41384</v>
      </c>
      <c r="B2670" s="325" t="s">
        <v>134</v>
      </c>
      <c r="C2670" s="326">
        <v>0</v>
      </c>
      <c r="D2670" s="104">
        <f t="shared" si="742"/>
        <v>0</v>
      </c>
      <c r="E2670" s="326">
        <v>0</v>
      </c>
      <c r="F2670" s="104">
        <f t="shared" si="754"/>
        <v>0</v>
      </c>
      <c r="G2670" s="326">
        <v>0</v>
      </c>
      <c r="H2670" s="104">
        <f t="shared" si="744"/>
        <v>0</v>
      </c>
      <c r="I2670" s="326">
        <v>0</v>
      </c>
      <c r="J2670" s="104">
        <f t="shared" si="743"/>
        <v>0</v>
      </c>
      <c r="K2670" s="326">
        <v>0</v>
      </c>
      <c r="L2670" s="104">
        <f t="shared" si="745"/>
        <v>0</v>
      </c>
      <c r="M2670" s="326">
        <v>0</v>
      </c>
      <c r="N2670" s="104">
        <f t="shared" si="746"/>
        <v>0</v>
      </c>
      <c r="O2670" s="326">
        <v>0</v>
      </c>
      <c r="P2670" s="104">
        <f t="shared" si="747"/>
        <v>0</v>
      </c>
      <c r="Q2670" s="326">
        <v>0</v>
      </c>
      <c r="R2670" s="104">
        <f t="shared" si="748"/>
        <v>0</v>
      </c>
      <c r="S2670" s="326">
        <v>0</v>
      </c>
      <c r="T2670" s="104">
        <f t="shared" si="749"/>
        <v>0</v>
      </c>
      <c r="U2670" s="326">
        <v>0</v>
      </c>
      <c r="V2670" s="104">
        <f t="shared" si="750"/>
        <v>0</v>
      </c>
      <c r="W2670" s="326">
        <v>0</v>
      </c>
      <c r="X2670" s="104">
        <f t="shared" si="751"/>
        <v>0</v>
      </c>
      <c r="Y2670" s="326">
        <v>0</v>
      </c>
      <c r="Z2670" s="104">
        <f t="shared" si="752"/>
        <v>0</v>
      </c>
      <c r="AA2670" s="326">
        <v>0</v>
      </c>
      <c r="AB2670" s="104">
        <f t="shared" si="753"/>
        <v>0</v>
      </c>
      <c r="AC2670" s="103">
        <f t="shared" si="755"/>
        <v>0</v>
      </c>
      <c r="AD2670" s="104">
        <f t="shared" si="756"/>
        <v>0</v>
      </c>
    </row>
    <row r="2671" spans="1:30" x14ac:dyDescent="0.2">
      <c r="A2671" s="283">
        <v>41385</v>
      </c>
      <c r="B2671" s="325" t="s">
        <v>135</v>
      </c>
      <c r="C2671" s="326">
        <v>0</v>
      </c>
      <c r="D2671" s="104">
        <f t="shared" si="742"/>
        <v>0</v>
      </c>
      <c r="E2671" s="326">
        <v>0</v>
      </c>
      <c r="F2671" s="104">
        <f t="shared" si="754"/>
        <v>0</v>
      </c>
      <c r="G2671" s="326">
        <v>0</v>
      </c>
      <c r="H2671" s="104">
        <f t="shared" si="744"/>
        <v>0</v>
      </c>
      <c r="I2671" s="326">
        <v>0</v>
      </c>
      <c r="J2671" s="104">
        <f t="shared" si="743"/>
        <v>0</v>
      </c>
      <c r="K2671" s="326">
        <v>0</v>
      </c>
      <c r="L2671" s="104">
        <f t="shared" si="745"/>
        <v>0</v>
      </c>
      <c r="M2671" s="326">
        <v>0</v>
      </c>
      <c r="N2671" s="104">
        <f t="shared" si="746"/>
        <v>0</v>
      </c>
      <c r="O2671" s="326">
        <v>0</v>
      </c>
      <c r="P2671" s="104">
        <f t="shared" si="747"/>
        <v>0</v>
      </c>
      <c r="Q2671" s="326">
        <v>0</v>
      </c>
      <c r="R2671" s="104">
        <f t="shared" si="748"/>
        <v>0</v>
      </c>
      <c r="S2671" s="326">
        <v>0</v>
      </c>
      <c r="T2671" s="104">
        <f t="shared" si="749"/>
        <v>0</v>
      </c>
      <c r="U2671" s="326">
        <v>0</v>
      </c>
      <c r="V2671" s="104">
        <f t="shared" si="750"/>
        <v>0</v>
      </c>
      <c r="W2671" s="326">
        <v>0</v>
      </c>
      <c r="X2671" s="104">
        <f t="shared" si="751"/>
        <v>0</v>
      </c>
      <c r="Y2671" s="326">
        <v>0</v>
      </c>
      <c r="Z2671" s="104">
        <f t="shared" si="752"/>
        <v>0</v>
      </c>
      <c r="AA2671" s="326">
        <v>0</v>
      </c>
      <c r="AB2671" s="104">
        <f t="shared" si="753"/>
        <v>0</v>
      </c>
      <c r="AC2671" s="103">
        <f t="shared" si="755"/>
        <v>0</v>
      </c>
      <c r="AD2671" s="104">
        <f t="shared" si="756"/>
        <v>0</v>
      </c>
    </row>
    <row r="2672" spans="1:30" x14ac:dyDescent="0.2">
      <c r="A2672" s="283">
        <v>41386</v>
      </c>
      <c r="B2672" s="325" t="s">
        <v>136</v>
      </c>
      <c r="C2672" s="326">
        <v>0</v>
      </c>
      <c r="D2672" s="104">
        <f t="shared" si="742"/>
        <v>0</v>
      </c>
      <c r="E2672" s="326">
        <v>0</v>
      </c>
      <c r="F2672" s="104">
        <f t="shared" si="754"/>
        <v>0</v>
      </c>
      <c r="G2672" s="326">
        <v>0</v>
      </c>
      <c r="H2672" s="104">
        <f t="shared" si="744"/>
        <v>0</v>
      </c>
      <c r="I2672" s="326">
        <v>0</v>
      </c>
      <c r="J2672" s="104">
        <f t="shared" si="743"/>
        <v>0</v>
      </c>
      <c r="K2672" s="326">
        <v>0</v>
      </c>
      <c r="L2672" s="104">
        <f t="shared" si="745"/>
        <v>0</v>
      </c>
      <c r="M2672" s="326">
        <v>0</v>
      </c>
      <c r="N2672" s="104">
        <f t="shared" si="746"/>
        <v>0</v>
      </c>
      <c r="O2672" s="326">
        <v>0</v>
      </c>
      <c r="P2672" s="104">
        <f t="shared" si="747"/>
        <v>0</v>
      </c>
      <c r="Q2672" s="326">
        <v>0</v>
      </c>
      <c r="R2672" s="104">
        <f t="shared" si="748"/>
        <v>0</v>
      </c>
      <c r="S2672" s="326">
        <v>0</v>
      </c>
      <c r="T2672" s="104">
        <f t="shared" si="749"/>
        <v>0</v>
      </c>
      <c r="U2672" s="326">
        <v>0</v>
      </c>
      <c r="V2672" s="104">
        <f t="shared" si="750"/>
        <v>0</v>
      </c>
      <c r="W2672" s="326">
        <v>0</v>
      </c>
      <c r="X2672" s="104">
        <f t="shared" si="751"/>
        <v>0</v>
      </c>
      <c r="Y2672" s="326">
        <v>0</v>
      </c>
      <c r="Z2672" s="104">
        <f t="shared" si="752"/>
        <v>0</v>
      </c>
      <c r="AA2672" s="326">
        <v>0</v>
      </c>
      <c r="AB2672" s="104">
        <f t="shared" si="753"/>
        <v>0</v>
      </c>
      <c r="AC2672" s="103">
        <f t="shared" si="755"/>
        <v>0</v>
      </c>
      <c r="AD2672" s="104">
        <f t="shared" si="756"/>
        <v>0</v>
      </c>
    </row>
    <row r="2673" spans="1:30" x14ac:dyDescent="0.2">
      <c r="A2673" s="283">
        <v>41387</v>
      </c>
      <c r="B2673" s="325" t="s">
        <v>137</v>
      </c>
      <c r="C2673" s="326">
        <v>0</v>
      </c>
      <c r="D2673" s="104">
        <f t="shared" si="742"/>
        <v>0</v>
      </c>
      <c r="E2673" s="326">
        <v>0</v>
      </c>
      <c r="F2673" s="104">
        <f t="shared" si="754"/>
        <v>0</v>
      </c>
      <c r="G2673" s="326">
        <v>0</v>
      </c>
      <c r="H2673" s="104">
        <f t="shared" si="744"/>
        <v>0</v>
      </c>
      <c r="I2673" s="326">
        <v>0</v>
      </c>
      <c r="J2673" s="104">
        <f t="shared" si="743"/>
        <v>0</v>
      </c>
      <c r="K2673" s="326">
        <v>0</v>
      </c>
      <c r="L2673" s="104">
        <f t="shared" si="745"/>
        <v>0</v>
      </c>
      <c r="M2673" s="326">
        <v>0</v>
      </c>
      <c r="N2673" s="104">
        <f t="shared" si="746"/>
        <v>0</v>
      </c>
      <c r="O2673" s="326">
        <v>0</v>
      </c>
      <c r="P2673" s="104">
        <f t="shared" si="747"/>
        <v>0</v>
      </c>
      <c r="Q2673" s="326">
        <v>0</v>
      </c>
      <c r="R2673" s="104">
        <f t="shared" si="748"/>
        <v>0</v>
      </c>
      <c r="S2673" s="326">
        <v>0</v>
      </c>
      <c r="T2673" s="104">
        <f t="shared" si="749"/>
        <v>0</v>
      </c>
      <c r="U2673" s="326">
        <v>0</v>
      </c>
      <c r="V2673" s="104">
        <f t="shared" si="750"/>
        <v>0</v>
      </c>
      <c r="W2673" s="326">
        <v>0</v>
      </c>
      <c r="X2673" s="104">
        <f t="shared" si="751"/>
        <v>0</v>
      </c>
      <c r="Y2673" s="326">
        <v>0</v>
      </c>
      <c r="Z2673" s="104">
        <f t="shared" si="752"/>
        <v>0</v>
      </c>
      <c r="AA2673" s="326">
        <v>0</v>
      </c>
      <c r="AB2673" s="104">
        <f t="shared" si="753"/>
        <v>0</v>
      </c>
      <c r="AC2673" s="103">
        <f t="shared" si="755"/>
        <v>0</v>
      </c>
      <c r="AD2673" s="104">
        <f t="shared" si="756"/>
        <v>0</v>
      </c>
    </row>
    <row r="2674" spans="1:30" x14ac:dyDescent="0.2">
      <c r="A2674" s="283">
        <v>41388</v>
      </c>
      <c r="B2674" s="325" t="s">
        <v>138</v>
      </c>
      <c r="C2674" s="326">
        <v>0</v>
      </c>
      <c r="D2674" s="104">
        <f t="shared" si="742"/>
        <v>0</v>
      </c>
      <c r="E2674" s="326">
        <v>0</v>
      </c>
      <c r="F2674" s="104">
        <f t="shared" si="754"/>
        <v>0</v>
      </c>
      <c r="G2674" s="326">
        <v>0</v>
      </c>
      <c r="H2674" s="104">
        <f t="shared" si="744"/>
        <v>0</v>
      </c>
      <c r="I2674" s="326">
        <v>0</v>
      </c>
      <c r="J2674" s="104">
        <f t="shared" si="743"/>
        <v>0</v>
      </c>
      <c r="K2674" s="326">
        <v>0</v>
      </c>
      <c r="L2674" s="104">
        <f t="shared" si="745"/>
        <v>0</v>
      </c>
      <c r="M2674" s="326">
        <v>0</v>
      </c>
      <c r="N2674" s="104">
        <f t="shared" si="746"/>
        <v>0</v>
      </c>
      <c r="O2674" s="326">
        <v>0</v>
      </c>
      <c r="P2674" s="104">
        <f t="shared" si="747"/>
        <v>0</v>
      </c>
      <c r="Q2674" s="326">
        <v>0</v>
      </c>
      <c r="R2674" s="104">
        <f t="shared" si="748"/>
        <v>0</v>
      </c>
      <c r="S2674" s="326">
        <v>0</v>
      </c>
      <c r="T2674" s="104">
        <f t="shared" si="749"/>
        <v>0</v>
      </c>
      <c r="U2674" s="326">
        <v>0</v>
      </c>
      <c r="V2674" s="104">
        <f t="shared" si="750"/>
        <v>0</v>
      </c>
      <c r="W2674" s="326">
        <v>0</v>
      </c>
      <c r="X2674" s="104">
        <f t="shared" si="751"/>
        <v>0</v>
      </c>
      <c r="Y2674" s="326">
        <v>0</v>
      </c>
      <c r="Z2674" s="104">
        <f t="shared" si="752"/>
        <v>0</v>
      </c>
      <c r="AA2674" s="326">
        <v>0</v>
      </c>
      <c r="AB2674" s="104">
        <f t="shared" si="753"/>
        <v>0</v>
      </c>
      <c r="AC2674" s="103">
        <f t="shared" si="755"/>
        <v>0</v>
      </c>
      <c r="AD2674" s="104">
        <f t="shared" si="756"/>
        <v>0</v>
      </c>
    </row>
    <row r="2675" spans="1:30" x14ac:dyDescent="0.2">
      <c r="A2675" s="283">
        <v>41389</v>
      </c>
      <c r="B2675" s="325" t="s">
        <v>139</v>
      </c>
      <c r="C2675" s="326">
        <v>0</v>
      </c>
      <c r="D2675" s="104">
        <f t="shared" si="742"/>
        <v>0</v>
      </c>
      <c r="E2675" s="326">
        <v>0</v>
      </c>
      <c r="F2675" s="104">
        <f t="shared" si="754"/>
        <v>0</v>
      </c>
      <c r="G2675" s="326">
        <v>0</v>
      </c>
      <c r="H2675" s="104">
        <f t="shared" si="744"/>
        <v>0</v>
      </c>
      <c r="I2675" s="326">
        <v>0</v>
      </c>
      <c r="J2675" s="104">
        <f t="shared" si="743"/>
        <v>0</v>
      </c>
      <c r="K2675" s="326">
        <v>0</v>
      </c>
      <c r="L2675" s="104">
        <f t="shared" si="745"/>
        <v>0</v>
      </c>
      <c r="M2675" s="326">
        <v>0</v>
      </c>
      <c r="N2675" s="104">
        <f t="shared" si="746"/>
        <v>0</v>
      </c>
      <c r="O2675" s="326">
        <v>0</v>
      </c>
      <c r="P2675" s="104">
        <f t="shared" si="747"/>
        <v>0</v>
      </c>
      <c r="Q2675" s="326">
        <v>0</v>
      </c>
      <c r="R2675" s="104">
        <f t="shared" si="748"/>
        <v>0</v>
      </c>
      <c r="S2675" s="326">
        <v>0</v>
      </c>
      <c r="T2675" s="104">
        <f t="shared" si="749"/>
        <v>0</v>
      </c>
      <c r="U2675" s="326">
        <v>0</v>
      </c>
      <c r="V2675" s="104">
        <f t="shared" si="750"/>
        <v>0</v>
      </c>
      <c r="W2675" s="326">
        <v>0</v>
      </c>
      <c r="X2675" s="104">
        <f t="shared" si="751"/>
        <v>0</v>
      </c>
      <c r="Y2675" s="326">
        <v>0</v>
      </c>
      <c r="Z2675" s="104">
        <f t="shared" si="752"/>
        <v>0</v>
      </c>
      <c r="AA2675" s="326">
        <v>0</v>
      </c>
      <c r="AB2675" s="104">
        <f t="shared" si="753"/>
        <v>0</v>
      </c>
      <c r="AC2675" s="103">
        <f t="shared" si="755"/>
        <v>0</v>
      </c>
      <c r="AD2675" s="104">
        <f t="shared" si="756"/>
        <v>0</v>
      </c>
    </row>
    <row r="2676" spans="1:30" x14ac:dyDescent="0.2">
      <c r="A2676" s="283">
        <v>41390</v>
      </c>
      <c r="B2676" s="325" t="s">
        <v>140</v>
      </c>
      <c r="C2676" s="326">
        <v>0</v>
      </c>
      <c r="D2676" s="104">
        <f t="shared" si="742"/>
        <v>0</v>
      </c>
      <c r="E2676" s="326">
        <v>0</v>
      </c>
      <c r="F2676" s="104">
        <f t="shared" si="754"/>
        <v>0</v>
      </c>
      <c r="G2676" s="326">
        <v>0</v>
      </c>
      <c r="H2676" s="104">
        <f t="shared" si="744"/>
        <v>0</v>
      </c>
      <c r="I2676" s="326">
        <v>0</v>
      </c>
      <c r="J2676" s="104">
        <f t="shared" si="743"/>
        <v>0</v>
      </c>
      <c r="K2676" s="326">
        <v>0</v>
      </c>
      <c r="L2676" s="104">
        <f t="shared" si="745"/>
        <v>0</v>
      </c>
      <c r="M2676" s="326">
        <v>0</v>
      </c>
      <c r="N2676" s="104">
        <f t="shared" si="746"/>
        <v>0</v>
      </c>
      <c r="O2676" s="326">
        <v>0</v>
      </c>
      <c r="P2676" s="104">
        <f t="shared" si="747"/>
        <v>0</v>
      </c>
      <c r="Q2676" s="326">
        <v>0</v>
      </c>
      <c r="R2676" s="104">
        <f t="shared" si="748"/>
        <v>0</v>
      </c>
      <c r="S2676" s="326">
        <v>0</v>
      </c>
      <c r="T2676" s="104">
        <f t="shared" si="749"/>
        <v>0</v>
      </c>
      <c r="U2676" s="326">
        <v>0</v>
      </c>
      <c r="V2676" s="104">
        <f t="shared" si="750"/>
        <v>0</v>
      </c>
      <c r="W2676" s="326">
        <v>0</v>
      </c>
      <c r="X2676" s="104">
        <f t="shared" si="751"/>
        <v>0</v>
      </c>
      <c r="Y2676" s="326">
        <v>0</v>
      </c>
      <c r="Z2676" s="104">
        <f t="shared" si="752"/>
        <v>0</v>
      </c>
      <c r="AA2676" s="326">
        <v>0</v>
      </c>
      <c r="AB2676" s="104">
        <f t="shared" si="753"/>
        <v>0</v>
      </c>
      <c r="AC2676" s="103">
        <f t="shared" si="755"/>
        <v>0</v>
      </c>
      <c r="AD2676" s="104">
        <f t="shared" si="756"/>
        <v>0</v>
      </c>
    </row>
    <row r="2677" spans="1:30" x14ac:dyDescent="0.2">
      <c r="A2677" s="283">
        <v>41391</v>
      </c>
      <c r="B2677" s="325" t="s">
        <v>141</v>
      </c>
      <c r="C2677" s="326">
        <v>0</v>
      </c>
      <c r="D2677" s="104">
        <f t="shared" si="742"/>
        <v>0</v>
      </c>
      <c r="E2677" s="326">
        <v>0</v>
      </c>
      <c r="F2677" s="104">
        <f t="shared" si="754"/>
        <v>0</v>
      </c>
      <c r="G2677" s="326">
        <v>0</v>
      </c>
      <c r="H2677" s="104">
        <f t="shared" si="744"/>
        <v>0</v>
      </c>
      <c r="I2677" s="326">
        <v>0</v>
      </c>
      <c r="J2677" s="104">
        <f t="shared" si="743"/>
        <v>0</v>
      </c>
      <c r="K2677" s="326">
        <v>0</v>
      </c>
      <c r="L2677" s="104">
        <f t="shared" si="745"/>
        <v>0</v>
      </c>
      <c r="M2677" s="326">
        <v>0</v>
      </c>
      <c r="N2677" s="104">
        <f t="shared" si="746"/>
        <v>0</v>
      </c>
      <c r="O2677" s="326">
        <v>0</v>
      </c>
      <c r="P2677" s="104">
        <f t="shared" si="747"/>
        <v>0</v>
      </c>
      <c r="Q2677" s="326">
        <v>0</v>
      </c>
      <c r="R2677" s="104">
        <f t="shared" si="748"/>
        <v>0</v>
      </c>
      <c r="S2677" s="326">
        <v>0</v>
      </c>
      <c r="T2677" s="104">
        <f t="shared" si="749"/>
        <v>0</v>
      </c>
      <c r="U2677" s="326">
        <v>0</v>
      </c>
      <c r="V2677" s="104">
        <f t="shared" si="750"/>
        <v>0</v>
      </c>
      <c r="W2677" s="326">
        <v>0</v>
      </c>
      <c r="X2677" s="104">
        <f t="shared" si="751"/>
        <v>0</v>
      </c>
      <c r="Y2677" s="326">
        <v>0</v>
      </c>
      <c r="Z2677" s="104">
        <f t="shared" si="752"/>
        <v>0</v>
      </c>
      <c r="AA2677" s="326">
        <v>0</v>
      </c>
      <c r="AB2677" s="104">
        <f t="shared" si="753"/>
        <v>0</v>
      </c>
      <c r="AC2677" s="103">
        <f t="shared" si="755"/>
        <v>0</v>
      </c>
      <c r="AD2677" s="104">
        <f t="shared" si="756"/>
        <v>0</v>
      </c>
    </row>
    <row r="2678" spans="1:30" x14ac:dyDescent="0.2">
      <c r="A2678" s="283">
        <v>41392</v>
      </c>
      <c r="B2678" s="325" t="s">
        <v>142</v>
      </c>
      <c r="C2678" s="326">
        <v>0</v>
      </c>
      <c r="D2678" s="104">
        <f t="shared" si="742"/>
        <v>0</v>
      </c>
      <c r="E2678" s="326">
        <v>0</v>
      </c>
      <c r="F2678" s="104">
        <f t="shared" si="754"/>
        <v>0</v>
      </c>
      <c r="G2678" s="326">
        <v>0</v>
      </c>
      <c r="H2678" s="104">
        <f t="shared" si="744"/>
        <v>0</v>
      </c>
      <c r="I2678" s="326">
        <v>0</v>
      </c>
      <c r="J2678" s="104">
        <f t="shared" si="743"/>
        <v>0</v>
      </c>
      <c r="K2678" s="326">
        <v>0</v>
      </c>
      <c r="L2678" s="104">
        <f t="shared" si="745"/>
        <v>0</v>
      </c>
      <c r="M2678" s="326">
        <v>0</v>
      </c>
      <c r="N2678" s="104">
        <f t="shared" si="746"/>
        <v>0</v>
      </c>
      <c r="O2678" s="326">
        <v>0</v>
      </c>
      <c r="P2678" s="104">
        <f t="shared" si="747"/>
        <v>0</v>
      </c>
      <c r="Q2678" s="326">
        <v>0</v>
      </c>
      <c r="R2678" s="104">
        <f t="shared" si="748"/>
        <v>0</v>
      </c>
      <c r="S2678" s="326">
        <v>0</v>
      </c>
      <c r="T2678" s="104">
        <f t="shared" si="749"/>
        <v>0</v>
      </c>
      <c r="U2678" s="326">
        <v>0</v>
      </c>
      <c r="V2678" s="104">
        <f t="shared" si="750"/>
        <v>0</v>
      </c>
      <c r="W2678" s="326">
        <v>0</v>
      </c>
      <c r="X2678" s="104">
        <f t="shared" si="751"/>
        <v>0</v>
      </c>
      <c r="Y2678" s="326">
        <v>0</v>
      </c>
      <c r="Z2678" s="104">
        <f t="shared" si="752"/>
        <v>0</v>
      </c>
      <c r="AA2678" s="326">
        <v>0</v>
      </c>
      <c r="AB2678" s="104">
        <f t="shared" si="753"/>
        <v>0</v>
      </c>
      <c r="AC2678" s="103">
        <f t="shared" si="755"/>
        <v>0</v>
      </c>
      <c r="AD2678" s="104">
        <f t="shared" si="756"/>
        <v>0</v>
      </c>
    </row>
    <row r="2679" spans="1:30" x14ac:dyDescent="0.2">
      <c r="A2679" s="283">
        <v>41393</v>
      </c>
      <c r="B2679" s="325" t="s">
        <v>143</v>
      </c>
      <c r="C2679" s="326">
        <v>0</v>
      </c>
      <c r="D2679" s="104">
        <f t="shared" si="742"/>
        <v>0</v>
      </c>
      <c r="E2679" s="326">
        <v>0</v>
      </c>
      <c r="F2679" s="104">
        <f t="shared" si="754"/>
        <v>0</v>
      </c>
      <c r="G2679" s="326">
        <v>0</v>
      </c>
      <c r="H2679" s="104">
        <f t="shared" si="744"/>
        <v>0</v>
      </c>
      <c r="I2679" s="326">
        <v>0</v>
      </c>
      <c r="J2679" s="104">
        <f t="shared" si="743"/>
        <v>0</v>
      </c>
      <c r="K2679" s="326">
        <v>0</v>
      </c>
      <c r="L2679" s="104">
        <f t="shared" si="745"/>
        <v>0</v>
      </c>
      <c r="M2679" s="326">
        <v>0</v>
      </c>
      <c r="N2679" s="104">
        <f t="shared" si="746"/>
        <v>0</v>
      </c>
      <c r="O2679" s="326">
        <v>0</v>
      </c>
      <c r="P2679" s="104">
        <f t="shared" si="747"/>
        <v>0</v>
      </c>
      <c r="Q2679" s="326">
        <v>0</v>
      </c>
      <c r="R2679" s="104">
        <f t="shared" si="748"/>
        <v>0</v>
      </c>
      <c r="S2679" s="326">
        <v>0</v>
      </c>
      <c r="T2679" s="104">
        <f t="shared" si="749"/>
        <v>0</v>
      </c>
      <c r="U2679" s="326">
        <v>0</v>
      </c>
      <c r="V2679" s="104">
        <f t="shared" si="750"/>
        <v>0</v>
      </c>
      <c r="W2679" s="326">
        <v>0</v>
      </c>
      <c r="X2679" s="104">
        <f t="shared" si="751"/>
        <v>0</v>
      </c>
      <c r="Y2679" s="326">
        <v>0.75800000000000001</v>
      </c>
      <c r="Z2679" s="104">
        <f t="shared" si="752"/>
        <v>2.3262165836532649</v>
      </c>
      <c r="AA2679" s="326">
        <v>0.65100000000000002</v>
      </c>
      <c r="AB2679" s="104">
        <f t="shared" si="753"/>
        <v>1.9978456411059042</v>
      </c>
      <c r="AC2679" s="103">
        <f t="shared" si="755"/>
        <v>1.409</v>
      </c>
      <c r="AD2679" s="104">
        <f t="shared" si="756"/>
        <v>4.3240622247591691</v>
      </c>
    </row>
    <row r="2680" spans="1:30" x14ac:dyDescent="0.2">
      <c r="A2680" s="283">
        <v>41394</v>
      </c>
      <c r="B2680" s="325" t="s">
        <v>144</v>
      </c>
      <c r="C2680" s="326">
        <v>0</v>
      </c>
      <c r="D2680" s="104">
        <f t="shared" si="742"/>
        <v>0</v>
      </c>
      <c r="E2680" s="326">
        <v>0</v>
      </c>
      <c r="F2680" s="104">
        <f t="shared" si="754"/>
        <v>0</v>
      </c>
      <c r="G2680" s="326">
        <v>0</v>
      </c>
      <c r="H2680" s="104">
        <f t="shared" si="744"/>
        <v>0</v>
      </c>
      <c r="I2680" s="326">
        <v>0</v>
      </c>
      <c r="J2680" s="104">
        <f t="shared" si="743"/>
        <v>0</v>
      </c>
      <c r="K2680" s="326">
        <v>0</v>
      </c>
      <c r="L2680" s="104">
        <f t="shared" si="745"/>
        <v>0</v>
      </c>
      <c r="M2680" s="326">
        <v>0</v>
      </c>
      <c r="N2680" s="104">
        <f t="shared" si="746"/>
        <v>0</v>
      </c>
      <c r="O2680" s="326">
        <v>0</v>
      </c>
      <c r="P2680" s="104">
        <f t="shared" si="747"/>
        <v>0</v>
      </c>
      <c r="Q2680" s="326">
        <v>0</v>
      </c>
      <c r="R2680" s="104">
        <f t="shared" si="748"/>
        <v>0</v>
      </c>
      <c r="S2680" s="326">
        <v>0</v>
      </c>
      <c r="T2680" s="104">
        <f t="shared" si="749"/>
        <v>0</v>
      </c>
      <c r="U2680" s="326">
        <v>0</v>
      </c>
      <c r="V2680" s="104">
        <f t="shared" si="750"/>
        <v>0</v>
      </c>
      <c r="W2680" s="326">
        <v>0</v>
      </c>
      <c r="X2680" s="104">
        <f t="shared" si="751"/>
        <v>0</v>
      </c>
      <c r="Y2680" s="326">
        <v>1.1759999999999999</v>
      </c>
      <c r="Z2680" s="104">
        <f t="shared" si="752"/>
        <v>3.6090114807074398</v>
      </c>
      <c r="AA2680" s="326">
        <v>1.6220000000000001</v>
      </c>
      <c r="AB2680" s="104">
        <f t="shared" si="753"/>
        <v>4.9777352225403639</v>
      </c>
      <c r="AC2680" s="103">
        <f t="shared" si="755"/>
        <v>2.798</v>
      </c>
      <c r="AD2680" s="104">
        <f t="shared" si="756"/>
        <v>8.5867467032478029</v>
      </c>
    </row>
    <row r="2681" spans="1:30" x14ac:dyDescent="0.2">
      <c r="A2681" s="283">
        <v>41395</v>
      </c>
      <c r="B2681" s="325" t="s">
        <v>54</v>
      </c>
      <c r="C2681" s="326">
        <v>0</v>
      </c>
      <c r="D2681" s="104">
        <f t="shared" si="742"/>
        <v>0</v>
      </c>
      <c r="E2681" s="326">
        <v>0</v>
      </c>
      <c r="F2681" s="104">
        <f t="shared" si="754"/>
        <v>0</v>
      </c>
      <c r="G2681" s="326">
        <v>0</v>
      </c>
      <c r="H2681" s="104">
        <f t="shared" si="744"/>
        <v>0</v>
      </c>
      <c r="I2681" s="326">
        <v>0</v>
      </c>
      <c r="J2681" s="104">
        <f t="shared" si="743"/>
        <v>0</v>
      </c>
      <c r="K2681" s="326">
        <v>0</v>
      </c>
      <c r="L2681" s="104">
        <f t="shared" si="745"/>
        <v>0</v>
      </c>
      <c r="M2681" s="326">
        <v>0</v>
      </c>
      <c r="N2681" s="104">
        <f t="shared" si="746"/>
        <v>0</v>
      </c>
      <c r="O2681" s="326">
        <v>0</v>
      </c>
      <c r="P2681" s="104">
        <f t="shared" si="747"/>
        <v>0</v>
      </c>
      <c r="Q2681" s="326">
        <v>0</v>
      </c>
      <c r="R2681" s="104">
        <f t="shared" si="748"/>
        <v>0</v>
      </c>
      <c r="S2681" s="326">
        <v>0</v>
      </c>
      <c r="T2681" s="104">
        <f t="shared" si="749"/>
        <v>0</v>
      </c>
      <c r="U2681" s="326">
        <v>0</v>
      </c>
      <c r="V2681" s="104">
        <f t="shared" si="750"/>
        <v>0</v>
      </c>
      <c r="W2681" s="326">
        <v>0</v>
      </c>
      <c r="X2681" s="104">
        <f t="shared" si="751"/>
        <v>0</v>
      </c>
      <c r="Y2681" s="326">
        <v>0.41799999999999998</v>
      </c>
      <c r="Z2681" s="104">
        <f t="shared" si="752"/>
        <v>1.2827948970541752</v>
      </c>
      <c r="AA2681" s="326">
        <v>0.47399999999999998</v>
      </c>
      <c r="AB2681" s="104">
        <f t="shared" si="753"/>
        <v>1.4546525866116722</v>
      </c>
      <c r="AC2681" s="103">
        <f t="shared" si="755"/>
        <v>0.8919999999999999</v>
      </c>
      <c r="AD2681" s="104">
        <f t="shared" si="756"/>
        <v>2.7374474836658469</v>
      </c>
    </row>
    <row r="2682" spans="1:30" x14ac:dyDescent="0.2">
      <c r="A2682" s="283">
        <v>41396</v>
      </c>
      <c r="B2682" s="325" t="s">
        <v>55</v>
      </c>
      <c r="C2682" s="326">
        <v>0</v>
      </c>
      <c r="D2682" s="104">
        <f t="shared" si="742"/>
        <v>0</v>
      </c>
      <c r="E2682" s="326">
        <v>0</v>
      </c>
      <c r="F2682" s="104">
        <f t="shared" si="754"/>
        <v>0</v>
      </c>
      <c r="G2682" s="326">
        <v>0</v>
      </c>
      <c r="H2682" s="104">
        <f t="shared" si="744"/>
        <v>0</v>
      </c>
      <c r="I2682" s="326">
        <v>0</v>
      </c>
      <c r="J2682" s="104">
        <f t="shared" si="743"/>
        <v>0</v>
      </c>
      <c r="K2682" s="326">
        <v>0</v>
      </c>
      <c r="L2682" s="104">
        <f t="shared" si="745"/>
        <v>0</v>
      </c>
      <c r="M2682" s="326">
        <v>0</v>
      </c>
      <c r="N2682" s="104">
        <f t="shared" si="746"/>
        <v>0</v>
      </c>
      <c r="O2682" s="326">
        <v>0</v>
      </c>
      <c r="P2682" s="104">
        <f t="shared" si="747"/>
        <v>0</v>
      </c>
      <c r="Q2682" s="326">
        <v>0</v>
      </c>
      <c r="R2682" s="104">
        <f t="shared" si="748"/>
        <v>0</v>
      </c>
      <c r="S2682" s="326">
        <v>0</v>
      </c>
      <c r="T2682" s="104">
        <f t="shared" si="749"/>
        <v>0</v>
      </c>
      <c r="U2682" s="326">
        <v>0</v>
      </c>
      <c r="V2682" s="104">
        <f t="shared" si="750"/>
        <v>0</v>
      </c>
      <c r="W2682" s="326">
        <v>0</v>
      </c>
      <c r="X2682" s="104">
        <f t="shared" si="751"/>
        <v>0</v>
      </c>
      <c r="Y2682" s="326">
        <v>0</v>
      </c>
      <c r="Z2682" s="104">
        <f t="shared" si="752"/>
        <v>0</v>
      </c>
      <c r="AA2682" s="326">
        <v>0</v>
      </c>
      <c r="AB2682" s="104">
        <f t="shared" si="753"/>
        <v>0</v>
      </c>
      <c r="AC2682" s="103">
        <f t="shared" si="755"/>
        <v>0</v>
      </c>
      <c r="AD2682" s="104">
        <f t="shared" si="756"/>
        <v>0</v>
      </c>
    </row>
    <row r="2683" spans="1:30" x14ac:dyDescent="0.2">
      <c r="A2683" s="283">
        <v>41397</v>
      </c>
      <c r="B2683" s="325" t="s">
        <v>56</v>
      </c>
      <c r="C2683" s="326">
        <v>0</v>
      </c>
      <c r="D2683" s="104">
        <f t="shared" si="742"/>
        <v>0</v>
      </c>
      <c r="E2683" s="326">
        <v>0</v>
      </c>
      <c r="F2683" s="104">
        <f t="shared" si="754"/>
        <v>0</v>
      </c>
      <c r="G2683" s="326">
        <v>0</v>
      </c>
      <c r="H2683" s="104">
        <f t="shared" si="744"/>
        <v>0</v>
      </c>
      <c r="I2683" s="326">
        <v>0</v>
      </c>
      <c r="J2683" s="104">
        <f t="shared" si="743"/>
        <v>0</v>
      </c>
      <c r="K2683" s="326">
        <v>0</v>
      </c>
      <c r="L2683" s="104">
        <f t="shared" si="745"/>
        <v>0</v>
      </c>
      <c r="M2683" s="326">
        <v>0</v>
      </c>
      <c r="N2683" s="104">
        <f t="shared" si="746"/>
        <v>0</v>
      </c>
      <c r="O2683" s="326">
        <v>0</v>
      </c>
      <c r="P2683" s="104">
        <f t="shared" si="747"/>
        <v>0</v>
      </c>
      <c r="Q2683" s="326">
        <v>0</v>
      </c>
      <c r="R2683" s="104">
        <f t="shared" si="748"/>
        <v>0</v>
      </c>
      <c r="S2683" s="326">
        <v>0</v>
      </c>
      <c r="T2683" s="104">
        <f t="shared" si="749"/>
        <v>0</v>
      </c>
      <c r="U2683" s="326">
        <v>0</v>
      </c>
      <c r="V2683" s="104">
        <f t="shared" si="750"/>
        <v>0</v>
      </c>
      <c r="W2683" s="326">
        <v>0</v>
      </c>
      <c r="X2683" s="104">
        <f t="shared" si="751"/>
        <v>0</v>
      </c>
      <c r="Y2683" s="326">
        <v>0</v>
      </c>
      <c r="Z2683" s="104">
        <f t="shared" si="752"/>
        <v>0</v>
      </c>
      <c r="AA2683" s="326">
        <v>0</v>
      </c>
      <c r="AB2683" s="104">
        <f t="shared" si="753"/>
        <v>0</v>
      </c>
      <c r="AC2683" s="103">
        <f t="shared" si="755"/>
        <v>0</v>
      </c>
      <c r="AD2683" s="104">
        <f t="shared" si="756"/>
        <v>0</v>
      </c>
    </row>
    <row r="2684" spans="1:30" x14ac:dyDescent="0.2">
      <c r="A2684" s="283">
        <v>41398</v>
      </c>
      <c r="B2684" s="325" t="s">
        <v>57</v>
      </c>
      <c r="C2684" s="326">
        <v>0</v>
      </c>
      <c r="D2684" s="104">
        <f t="shared" si="742"/>
        <v>0</v>
      </c>
      <c r="E2684" s="326">
        <v>0</v>
      </c>
      <c r="F2684" s="104">
        <f t="shared" si="754"/>
        <v>0</v>
      </c>
      <c r="G2684" s="326">
        <v>0</v>
      </c>
      <c r="H2684" s="104">
        <f t="shared" si="744"/>
        <v>0</v>
      </c>
      <c r="I2684" s="326">
        <v>0</v>
      </c>
      <c r="J2684" s="104">
        <f t="shared" si="743"/>
        <v>0</v>
      </c>
      <c r="K2684" s="326">
        <v>0</v>
      </c>
      <c r="L2684" s="104">
        <f t="shared" si="745"/>
        <v>0</v>
      </c>
      <c r="M2684" s="326">
        <v>0</v>
      </c>
      <c r="N2684" s="104">
        <f t="shared" si="746"/>
        <v>0</v>
      </c>
      <c r="O2684" s="326">
        <v>0</v>
      </c>
      <c r="P2684" s="104">
        <f t="shared" si="747"/>
        <v>0</v>
      </c>
      <c r="Q2684" s="326">
        <v>0</v>
      </c>
      <c r="R2684" s="104">
        <f t="shared" si="748"/>
        <v>0</v>
      </c>
      <c r="S2684" s="326">
        <v>0</v>
      </c>
      <c r="T2684" s="104">
        <f t="shared" si="749"/>
        <v>0</v>
      </c>
      <c r="U2684" s="326">
        <v>0</v>
      </c>
      <c r="V2684" s="104">
        <f t="shared" si="750"/>
        <v>0</v>
      </c>
      <c r="W2684" s="326">
        <v>0</v>
      </c>
      <c r="X2684" s="104">
        <f t="shared" si="751"/>
        <v>0</v>
      </c>
      <c r="Y2684" s="326">
        <v>0</v>
      </c>
      <c r="Z2684" s="104">
        <f t="shared" si="752"/>
        <v>0</v>
      </c>
      <c r="AA2684" s="326">
        <v>0</v>
      </c>
      <c r="AB2684" s="104">
        <f t="shared" si="753"/>
        <v>0</v>
      </c>
      <c r="AC2684" s="103">
        <f t="shared" si="755"/>
        <v>0</v>
      </c>
      <c r="AD2684" s="104">
        <f t="shared" si="756"/>
        <v>0</v>
      </c>
    </row>
    <row r="2685" spans="1:30" x14ac:dyDescent="0.2">
      <c r="A2685" s="283">
        <v>41399</v>
      </c>
      <c r="B2685" s="325" t="s">
        <v>58</v>
      </c>
      <c r="C2685" s="326">
        <v>0</v>
      </c>
      <c r="D2685" s="104">
        <f t="shared" si="742"/>
        <v>0</v>
      </c>
      <c r="E2685" s="326">
        <v>0</v>
      </c>
      <c r="F2685" s="104">
        <f t="shared" si="754"/>
        <v>0</v>
      </c>
      <c r="G2685" s="326">
        <v>0</v>
      </c>
      <c r="H2685" s="104">
        <f t="shared" si="744"/>
        <v>0</v>
      </c>
      <c r="I2685" s="326">
        <v>0</v>
      </c>
      <c r="J2685" s="104">
        <f t="shared" si="743"/>
        <v>0</v>
      </c>
      <c r="K2685" s="326">
        <v>0</v>
      </c>
      <c r="L2685" s="104">
        <f t="shared" si="745"/>
        <v>0</v>
      </c>
      <c r="M2685" s="326">
        <v>0</v>
      </c>
      <c r="N2685" s="104">
        <f t="shared" si="746"/>
        <v>0</v>
      </c>
      <c r="O2685" s="326">
        <v>0</v>
      </c>
      <c r="P2685" s="104">
        <f t="shared" si="747"/>
        <v>0</v>
      </c>
      <c r="Q2685" s="326">
        <v>0</v>
      </c>
      <c r="R2685" s="104">
        <f t="shared" si="748"/>
        <v>0</v>
      </c>
      <c r="S2685" s="326">
        <v>0</v>
      </c>
      <c r="T2685" s="104">
        <f t="shared" si="749"/>
        <v>0</v>
      </c>
      <c r="U2685" s="326">
        <v>0</v>
      </c>
      <c r="V2685" s="104">
        <f t="shared" si="750"/>
        <v>0</v>
      </c>
      <c r="W2685" s="326">
        <v>0</v>
      </c>
      <c r="X2685" s="104">
        <f t="shared" si="751"/>
        <v>0</v>
      </c>
      <c r="Y2685" s="326">
        <v>0</v>
      </c>
      <c r="Z2685" s="104">
        <f t="shared" si="752"/>
        <v>0</v>
      </c>
      <c r="AA2685" s="326">
        <v>0</v>
      </c>
      <c r="AB2685" s="104">
        <f t="shared" si="753"/>
        <v>0</v>
      </c>
      <c r="AC2685" s="103">
        <f t="shared" si="755"/>
        <v>0</v>
      </c>
      <c r="AD2685" s="104">
        <f t="shared" si="756"/>
        <v>0</v>
      </c>
    </row>
    <row r="2686" spans="1:30" x14ac:dyDescent="0.2">
      <c r="A2686" s="283">
        <v>41400</v>
      </c>
      <c r="B2686" s="325" t="s">
        <v>59</v>
      </c>
      <c r="C2686" s="326">
        <v>0</v>
      </c>
      <c r="D2686" s="104">
        <f t="shared" si="742"/>
        <v>0</v>
      </c>
      <c r="E2686" s="326">
        <v>0</v>
      </c>
      <c r="F2686" s="104">
        <f t="shared" si="754"/>
        <v>0</v>
      </c>
      <c r="G2686" s="326">
        <v>0</v>
      </c>
      <c r="H2686" s="104">
        <f t="shared" si="744"/>
        <v>0</v>
      </c>
      <c r="I2686" s="326">
        <v>0</v>
      </c>
      <c r="J2686" s="104">
        <f t="shared" si="743"/>
        <v>0</v>
      </c>
      <c r="K2686" s="326">
        <v>0</v>
      </c>
      <c r="L2686" s="104">
        <f t="shared" si="745"/>
        <v>0</v>
      </c>
      <c r="M2686" s="326">
        <v>0</v>
      </c>
      <c r="N2686" s="104">
        <f t="shared" si="746"/>
        <v>0</v>
      </c>
      <c r="O2686" s="326">
        <v>0</v>
      </c>
      <c r="P2686" s="104">
        <f t="shared" si="747"/>
        <v>0</v>
      </c>
      <c r="Q2686" s="326">
        <v>0</v>
      </c>
      <c r="R2686" s="104">
        <f t="shared" si="748"/>
        <v>0</v>
      </c>
      <c r="S2686" s="326">
        <v>0</v>
      </c>
      <c r="T2686" s="104">
        <f t="shared" si="749"/>
        <v>0</v>
      </c>
      <c r="U2686" s="326">
        <v>0</v>
      </c>
      <c r="V2686" s="104">
        <f t="shared" si="750"/>
        <v>0</v>
      </c>
      <c r="W2686" s="326">
        <v>0</v>
      </c>
      <c r="X2686" s="104">
        <f t="shared" si="751"/>
        <v>0</v>
      </c>
      <c r="Y2686" s="326">
        <v>0</v>
      </c>
      <c r="Z2686" s="104">
        <f t="shared" si="752"/>
        <v>0</v>
      </c>
      <c r="AA2686" s="326">
        <v>0</v>
      </c>
      <c r="AB2686" s="104">
        <f t="shared" si="753"/>
        <v>0</v>
      </c>
      <c r="AC2686" s="103">
        <f t="shared" si="755"/>
        <v>0</v>
      </c>
      <c r="AD2686" s="104">
        <f t="shared" si="756"/>
        <v>0</v>
      </c>
    </row>
    <row r="2687" spans="1:30" x14ac:dyDescent="0.2">
      <c r="A2687" s="283">
        <v>41401</v>
      </c>
      <c r="B2687" s="325" t="s">
        <v>60</v>
      </c>
      <c r="C2687" s="326">
        <v>0</v>
      </c>
      <c r="D2687" s="104">
        <f t="shared" si="742"/>
        <v>0</v>
      </c>
      <c r="E2687" s="326">
        <v>0</v>
      </c>
      <c r="F2687" s="104">
        <f t="shared" si="754"/>
        <v>0</v>
      </c>
      <c r="G2687" s="326">
        <v>0</v>
      </c>
      <c r="H2687" s="104">
        <f t="shared" si="744"/>
        <v>0</v>
      </c>
      <c r="I2687" s="326">
        <v>0</v>
      </c>
      <c r="J2687" s="104">
        <f t="shared" si="743"/>
        <v>0</v>
      </c>
      <c r="K2687" s="326">
        <v>0</v>
      </c>
      <c r="L2687" s="104">
        <f t="shared" si="745"/>
        <v>0</v>
      </c>
      <c r="M2687" s="326">
        <v>0</v>
      </c>
      <c r="N2687" s="104">
        <f t="shared" si="746"/>
        <v>0</v>
      </c>
      <c r="O2687" s="326">
        <v>0</v>
      </c>
      <c r="P2687" s="104">
        <f t="shared" si="747"/>
        <v>0</v>
      </c>
      <c r="Q2687" s="326">
        <v>0</v>
      </c>
      <c r="R2687" s="104">
        <f t="shared" si="748"/>
        <v>0</v>
      </c>
      <c r="S2687" s="326">
        <v>0</v>
      </c>
      <c r="T2687" s="104">
        <f t="shared" si="749"/>
        <v>0</v>
      </c>
      <c r="U2687" s="326">
        <v>0</v>
      </c>
      <c r="V2687" s="104">
        <f t="shared" si="750"/>
        <v>0</v>
      </c>
      <c r="W2687" s="326">
        <v>0</v>
      </c>
      <c r="X2687" s="104">
        <f t="shared" si="751"/>
        <v>0</v>
      </c>
      <c r="Y2687" s="326">
        <v>0</v>
      </c>
      <c r="Z2687" s="104">
        <f t="shared" si="752"/>
        <v>0</v>
      </c>
      <c r="AA2687" s="326">
        <v>0</v>
      </c>
      <c r="AB2687" s="104">
        <f t="shared" si="753"/>
        <v>0</v>
      </c>
      <c r="AC2687" s="103">
        <f t="shared" si="755"/>
        <v>0</v>
      </c>
      <c r="AD2687" s="104">
        <f t="shared" si="756"/>
        <v>0</v>
      </c>
    </row>
    <row r="2688" spans="1:30" x14ac:dyDescent="0.2">
      <c r="A2688" s="283">
        <v>41402</v>
      </c>
      <c r="B2688" s="325" t="s">
        <v>61</v>
      </c>
      <c r="C2688" s="326">
        <v>0</v>
      </c>
      <c r="D2688" s="104">
        <f t="shared" si="742"/>
        <v>0</v>
      </c>
      <c r="E2688" s="326">
        <v>0</v>
      </c>
      <c r="F2688" s="104">
        <f t="shared" si="754"/>
        <v>0</v>
      </c>
      <c r="G2688" s="326">
        <v>0</v>
      </c>
      <c r="H2688" s="104">
        <f t="shared" si="744"/>
        <v>0</v>
      </c>
      <c r="I2688" s="326">
        <v>0</v>
      </c>
      <c r="J2688" s="104">
        <f t="shared" si="743"/>
        <v>0</v>
      </c>
      <c r="K2688" s="326">
        <v>0</v>
      </c>
      <c r="L2688" s="104">
        <f t="shared" si="745"/>
        <v>0</v>
      </c>
      <c r="M2688" s="326">
        <v>0</v>
      </c>
      <c r="N2688" s="104">
        <f t="shared" si="746"/>
        <v>0</v>
      </c>
      <c r="O2688" s="326">
        <v>0</v>
      </c>
      <c r="P2688" s="104">
        <f t="shared" si="747"/>
        <v>0</v>
      </c>
      <c r="Q2688" s="326">
        <v>0</v>
      </c>
      <c r="R2688" s="104">
        <f t="shared" si="748"/>
        <v>0</v>
      </c>
      <c r="S2688" s="326">
        <v>0</v>
      </c>
      <c r="T2688" s="104">
        <f t="shared" si="749"/>
        <v>0</v>
      </c>
      <c r="U2688" s="326">
        <v>0</v>
      </c>
      <c r="V2688" s="104">
        <f t="shared" si="750"/>
        <v>0</v>
      </c>
      <c r="W2688" s="326">
        <v>0</v>
      </c>
      <c r="X2688" s="104">
        <f t="shared" si="751"/>
        <v>0</v>
      </c>
      <c r="Y2688" s="326">
        <v>0</v>
      </c>
      <c r="Z2688" s="104">
        <f t="shared" si="752"/>
        <v>0</v>
      </c>
      <c r="AA2688" s="326">
        <v>0</v>
      </c>
      <c r="AB2688" s="104">
        <f t="shared" si="753"/>
        <v>0</v>
      </c>
      <c r="AC2688" s="103">
        <f t="shared" si="755"/>
        <v>0</v>
      </c>
      <c r="AD2688" s="104">
        <f t="shared" si="756"/>
        <v>0</v>
      </c>
    </row>
    <row r="2689" spans="1:30" x14ac:dyDescent="0.2">
      <c r="A2689" s="283">
        <v>41403</v>
      </c>
      <c r="B2689" s="325" t="s">
        <v>62</v>
      </c>
      <c r="C2689" s="326">
        <v>0</v>
      </c>
      <c r="D2689" s="104">
        <f t="shared" ref="D2689:D2752" si="757">C2689*1000000/325851</f>
        <v>0</v>
      </c>
      <c r="E2689" s="326">
        <v>0</v>
      </c>
      <c r="F2689" s="104">
        <f t="shared" si="754"/>
        <v>0</v>
      </c>
      <c r="G2689" s="326">
        <v>0</v>
      </c>
      <c r="H2689" s="104">
        <f t="shared" si="744"/>
        <v>0</v>
      </c>
      <c r="I2689" s="326">
        <v>0</v>
      </c>
      <c r="J2689" s="104">
        <f t="shared" ref="J2689:J2752" si="758">I2689*1000000/325851</f>
        <v>0</v>
      </c>
      <c r="K2689" s="326">
        <v>0</v>
      </c>
      <c r="L2689" s="104">
        <f t="shared" si="745"/>
        <v>0</v>
      </c>
      <c r="M2689" s="326">
        <v>0</v>
      </c>
      <c r="N2689" s="104">
        <f t="shared" si="746"/>
        <v>0</v>
      </c>
      <c r="O2689" s="326">
        <v>0</v>
      </c>
      <c r="P2689" s="104">
        <f t="shared" si="747"/>
        <v>0</v>
      </c>
      <c r="Q2689" s="326">
        <v>0</v>
      </c>
      <c r="R2689" s="104">
        <f t="shared" si="748"/>
        <v>0</v>
      </c>
      <c r="S2689" s="326">
        <v>0</v>
      </c>
      <c r="T2689" s="104">
        <f t="shared" si="749"/>
        <v>0</v>
      </c>
      <c r="U2689" s="326">
        <v>0</v>
      </c>
      <c r="V2689" s="104">
        <f t="shared" si="750"/>
        <v>0</v>
      </c>
      <c r="W2689" s="326">
        <v>0</v>
      </c>
      <c r="X2689" s="104">
        <f t="shared" si="751"/>
        <v>0</v>
      </c>
      <c r="Y2689" s="326">
        <v>0</v>
      </c>
      <c r="Z2689" s="104">
        <f t="shared" si="752"/>
        <v>0</v>
      </c>
      <c r="AA2689" s="326">
        <v>0</v>
      </c>
      <c r="AB2689" s="104">
        <f t="shared" si="753"/>
        <v>0</v>
      </c>
      <c r="AC2689" s="103">
        <f t="shared" si="755"/>
        <v>0</v>
      </c>
      <c r="AD2689" s="104">
        <f t="shared" si="756"/>
        <v>0</v>
      </c>
    </row>
    <row r="2690" spans="1:30" x14ac:dyDescent="0.2">
      <c r="A2690" s="283">
        <v>41404</v>
      </c>
      <c r="B2690" s="325" t="s">
        <v>63</v>
      </c>
      <c r="C2690" s="326">
        <v>0</v>
      </c>
      <c r="D2690" s="104">
        <f t="shared" si="757"/>
        <v>0</v>
      </c>
      <c r="E2690" s="326">
        <v>0</v>
      </c>
      <c r="F2690" s="104">
        <f t="shared" si="754"/>
        <v>0</v>
      </c>
      <c r="G2690" s="326">
        <v>0</v>
      </c>
      <c r="H2690" s="104">
        <f t="shared" si="744"/>
        <v>0</v>
      </c>
      <c r="I2690" s="326">
        <v>0</v>
      </c>
      <c r="J2690" s="104">
        <f t="shared" si="758"/>
        <v>0</v>
      </c>
      <c r="K2690" s="326">
        <v>0</v>
      </c>
      <c r="L2690" s="104">
        <f t="shared" si="745"/>
        <v>0</v>
      </c>
      <c r="M2690" s="326">
        <v>0</v>
      </c>
      <c r="N2690" s="104">
        <f t="shared" si="746"/>
        <v>0</v>
      </c>
      <c r="O2690" s="326">
        <v>0</v>
      </c>
      <c r="P2690" s="104">
        <f t="shared" si="747"/>
        <v>0</v>
      </c>
      <c r="Q2690" s="326">
        <v>0</v>
      </c>
      <c r="R2690" s="104">
        <f t="shared" si="748"/>
        <v>0</v>
      </c>
      <c r="S2690" s="326">
        <v>0</v>
      </c>
      <c r="T2690" s="104">
        <f t="shared" si="749"/>
        <v>0</v>
      </c>
      <c r="U2690" s="326">
        <v>0</v>
      </c>
      <c r="V2690" s="104">
        <f t="shared" si="750"/>
        <v>0</v>
      </c>
      <c r="W2690" s="326">
        <v>0</v>
      </c>
      <c r="X2690" s="104">
        <f t="shared" si="751"/>
        <v>0</v>
      </c>
      <c r="Y2690" s="326">
        <v>0</v>
      </c>
      <c r="Z2690" s="104">
        <f t="shared" si="752"/>
        <v>0</v>
      </c>
      <c r="AA2690" s="326">
        <v>0</v>
      </c>
      <c r="AB2690" s="104">
        <f t="shared" si="753"/>
        <v>0</v>
      </c>
      <c r="AC2690" s="103">
        <f t="shared" si="755"/>
        <v>0</v>
      </c>
      <c r="AD2690" s="104">
        <f t="shared" si="756"/>
        <v>0</v>
      </c>
    </row>
    <row r="2691" spans="1:30" x14ac:dyDescent="0.2">
      <c r="A2691" s="283">
        <v>41405</v>
      </c>
      <c r="B2691" s="325" t="s">
        <v>64</v>
      </c>
      <c r="C2691" s="326">
        <v>0</v>
      </c>
      <c r="D2691" s="104">
        <f t="shared" si="757"/>
        <v>0</v>
      </c>
      <c r="E2691" s="326">
        <v>0</v>
      </c>
      <c r="F2691" s="104">
        <f t="shared" si="754"/>
        <v>0</v>
      </c>
      <c r="G2691" s="326">
        <v>0</v>
      </c>
      <c r="H2691" s="104">
        <f t="shared" si="744"/>
        <v>0</v>
      </c>
      <c r="I2691" s="326">
        <v>0</v>
      </c>
      <c r="J2691" s="104">
        <f t="shared" si="758"/>
        <v>0</v>
      </c>
      <c r="K2691" s="326">
        <v>0</v>
      </c>
      <c r="L2691" s="104">
        <f t="shared" si="745"/>
        <v>0</v>
      </c>
      <c r="M2691" s="326">
        <v>0</v>
      </c>
      <c r="N2691" s="104">
        <f t="shared" si="746"/>
        <v>0</v>
      </c>
      <c r="O2691" s="326">
        <v>0</v>
      </c>
      <c r="P2691" s="104">
        <f t="shared" si="747"/>
        <v>0</v>
      </c>
      <c r="Q2691" s="326">
        <v>0</v>
      </c>
      <c r="R2691" s="104">
        <f t="shared" si="748"/>
        <v>0</v>
      </c>
      <c r="S2691" s="326">
        <v>0</v>
      </c>
      <c r="T2691" s="104">
        <f t="shared" si="749"/>
        <v>0</v>
      </c>
      <c r="U2691" s="326">
        <v>0</v>
      </c>
      <c r="V2691" s="104">
        <f t="shared" si="750"/>
        <v>0</v>
      </c>
      <c r="W2691" s="326">
        <v>0</v>
      </c>
      <c r="X2691" s="104">
        <f t="shared" si="751"/>
        <v>0</v>
      </c>
      <c r="Y2691" s="326">
        <v>0</v>
      </c>
      <c r="Z2691" s="104">
        <f t="shared" si="752"/>
        <v>0</v>
      </c>
      <c r="AA2691" s="326">
        <v>0</v>
      </c>
      <c r="AB2691" s="104">
        <f t="shared" si="753"/>
        <v>0</v>
      </c>
      <c r="AC2691" s="103">
        <f t="shared" si="755"/>
        <v>0</v>
      </c>
      <c r="AD2691" s="104">
        <f t="shared" si="756"/>
        <v>0</v>
      </c>
    </row>
    <row r="2692" spans="1:30" x14ac:dyDescent="0.2">
      <c r="A2692" s="283">
        <v>41406</v>
      </c>
      <c r="B2692" s="325" t="s">
        <v>65</v>
      </c>
      <c r="C2692" s="326">
        <v>0</v>
      </c>
      <c r="D2692" s="104">
        <f t="shared" si="757"/>
        <v>0</v>
      </c>
      <c r="E2692" s="326">
        <v>0</v>
      </c>
      <c r="F2692" s="104">
        <f t="shared" si="754"/>
        <v>0</v>
      </c>
      <c r="G2692" s="326">
        <v>0</v>
      </c>
      <c r="H2692" s="104">
        <f t="shared" si="744"/>
        <v>0</v>
      </c>
      <c r="I2692" s="326">
        <v>0</v>
      </c>
      <c r="J2692" s="104">
        <f t="shared" si="758"/>
        <v>0</v>
      </c>
      <c r="K2692" s="326">
        <v>0</v>
      </c>
      <c r="L2692" s="104">
        <f t="shared" si="745"/>
        <v>0</v>
      </c>
      <c r="M2692" s="326">
        <v>0</v>
      </c>
      <c r="N2692" s="104">
        <f t="shared" si="746"/>
        <v>0</v>
      </c>
      <c r="O2692" s="326">
        <v>0</v>
      </c>
      <c r="P2692" s="104">
        <f t="shared" si="747"/>
        <v>0</v>
      </c>
      <c r="Q2692" s="326">
        <v>0</v>
      </c>
      <c r="R2692" s="104">
        <f t="shared" si="748"/>
        <v>0</v>
      </c>
      <c r="S2692" s="326">
        <v>0</v>
      </c>
      <c r="T2692" s="104">
        <f t="shared" si="749"/>
        <v>0</v>
      </c>
      <c r="U2692" s="326">
        <v>0</v>
      </c>
      <c r="V2692" s="104">
        <f t="shared" si="750"/>
        <v>0</v>
      </c>
      <c r="W2692" s="326">
        <v>0</v>
      </c>
      <c r="X2692" s="104">
        <f t="shared" si="751"/>
        <v>0</v>
      </c>
      <c r="Y2692" s="326">
        <v>0</v>
      </c>
      <c r="Z2692" s="104">
        <f t="shared" si="752"/>
        <v>0</v>
      </c>
      <c r="AA2692" s="326">
        <v>0</v>
      </c>
      <c r="AB2692" s="104">
        <f t="shared" si="753"/>
        <v>0</v>
      </c>
      <c r="AC2692" s="103">
        <f t="shared" si="755"/>
        <v>0</v>
      </c>
      <c r="AD2692" s="104">
        <f t="shared" si="756"/>
        <v>0</v>
      </c>
    </row>
    <row r="2693" spans="1:30" x14ac:dyDescent="0.2">
      <c r="A2693" s="283">
        <v>41407</v>
      </c>
      <c r="B2693" s="325" t="s">
        <v>66</v>
      </c>
      <c r="C2693" s="326">
        <v>0</v>
      </c>
      <c r="D2693" s="104">
        <f t="shared" si="757"/>
        <v>0</v>
      </c>
      <c r="E2693" s="326">
        <v>0</v>
      </c>
      <c r="F2693" s="104">
        <f t="shared" si="754"/>
        <v>0</v>
      </c>
      <c r="G2693" s="326">
        <v>0</v>
      </c>
      <c r="H2693" s="104">
        <f t="shared" si="744"/>
        <v>0</v>
      </c>
      <c r="I2693" s="326">
        <v>0</v>
      </c>
      <c r="J2693" s="104">
        <f t="shared" si="758"/>
        <v>0</v>
      </c>
      <c r="K2693" s="326">
        <v>0</v>
      </c>
      <c r="L2693" s="104">
        <f t="shared" si="745"/>
        <v>0</v>
      </c>
      <c r="M2693" s="326">
        <v>0</v>
      </c>
      <c r="N2693" s="104">
        <f t="shared" si="746"/>
        <v>0</v>
      </c>
      <c r="O2693" s="326">
        <v>0</v>
      </c>
      <c r="P2693" s="104">
        <f t="shared" si="747"/>
        <v>0</v>
      </c>
      <c r="Q2693" s="326">
        <v>0</v>
      </c>
      <c r="R2693" s="104">
        <f t="shared" si="748"/>
        <v>0</v>
      </c>
      <c r="S2693" s="326">
        <v>0</v>
      </c>
      <c r="T2693" s="104">
        <f t="shared" si="749"/>
        <v>0</v>
      </c>
      <c r="U2693" s="326">
        <v>0</v>
      </c>
      <c r="V2693" s="104">
        <f t="shared" si="750"/>
        <v>0</v>
      </c>
      <c r="W2693" s="326">
        <v>0</v>
      </c>
      <c r="X2693" s="104">
        <f t="shared" si="751"/>
        <v>0</v>
      </c>
      <c r="Y2693" s="326">
        <v>0</v>
      </c>
      <c r="Z2693" s="104">
        <f t="shared" si="752"/>
        <v>0</v>
      </c>
      <c r="AA2693" s="326">
        <v>0</v>
      </c>
      <c r="AB2693" s="104">
        <f t="shared" si="753"/>
        <v>0</v>
      </c>
      <c r="AC2693" s="103">
        <f t="shared" si="755"/>
        <v>0</v>
      </c>
      <c r="AD2693" s="104">
        <f t="shared" si="756"/>
        <v>0</v>
      </c>
    </row>
    <row r="2694" spans="1:30" x14ac:dyDescent="0.2">
      <c r="A2694" s="283">
        <v>41408</v>
      </c>
      <c r="B2694" s="325" t="s">
        <v>67</v>
      </c>
      <c r="C2694" s="326">
        <v>0</v>
      </c>
      <c r="D2694" s="104">
        <f t="shared" si="757"/>
        <v>0</v>
      </c>
      <c r="E2694" s="326">
        <v>0</v>
      </c>
      <c r="F2694" s="104">
        <f t="shared" si="754"/>
        <v>0</v>
      </c>
      <c r="G2694" s="326">
        <v>0</v>
      </c>
      <c r="H2694" s="104">
        <f t="shared" ref="H2694:H2757" si="759">G2694*1000000/325851</f>
        <v>0</v>
      </c>
      <c r="I2694" s="326">
        <v>0</v>
      </c>
      <c r="J2694" s="104">
        <f t="shared" si="758"/>
        <v>0</v>
      </c>
      <c r="K2694" s="326">
        <v>0</v>
      </c>
      <c r="L2694" s="104">
        <f t="shared" ref="L2694:L2757" si="760">K2694*1000000/325851</f>
        <v>0</v>
      </c>
      <c r="M2694" s="326">
        <v>0</v>
      </c>
      <c r="N2694" s="104">
        <f t="shared" ref="N2694:N2757" si="761">M2694*1000000/325851</f>
        <v>0</v>
      </c>
      <c r="O2694" s="326">
        <v>0</v>
      </c>
      <c r="P2694" s="104">
        <f t="shared" ref="P2694:P2757" si="762">O2694*1000000/325851</f>
        <v>0</v>
      </c>
      <c r="Q2694" s="326">
        <v>0</v>
      </c>
      <c r="R2694" s="104">
        <f t="shared" ref="R2694:R2757" si="763">Q2694*1000000/325851</f>
        <v>0</v>
      </c>
      <c r="S2694" s="326">
        <v>0</v>
      </c>
      <c r="T2694" s="104">
        <f t="shared" ref="T2694:T2757" si="764">S2694*1000000/325851</f>
        <v>0</v>
      </c>
      <c r="U2694" s="326">
        <v>0</v>
      </c>
      <c r="V2694" s="104">
        <f t="shared" ref="V2694:V2757" si="765">U2694*1000000/325851</f>
        <v>0</v>
      </c>
      <c r="W2694" s="326">
        <v>0</v>
      </c>
      <c r="X2694" s="104">
        <f t="shared" ref="X2694:X2757" si="766">W2694*1000000/325851</f>
        <v>0</v>
      </c>
      <c r="Y2694" s="326">
        <v>0</v>
      </c>
      <c r="Z2694" s="104">
        <f t="shared" ref="Z2694:Z2757" si="767">Y2694*1000000/325851</f>
        <v>0</v>
      </c>
      <c r="AA2694" s="326">
        <v>0</v>
      </c>
      <c r="AB2694" s="104">
        <f t="shared" ref="AB2694:AB2757" si="768">AA2694*1000000/325851</f>
        <v>0</v>
      </c>
      <c r="AC2694" s="103">
        <f t="shared" si="755"/>
        <v>0</v>
      </c>
      <c r="AD2694" s="104">
        <f t="shared" si="756"/>
        <v>0</v>
      </c>
    </row>
    <row r="2695" spans="1:30" x14ac:dyDescent="0.2">
      <c r="A2695" s="283">
        <v>41409</v>
      </c>
      <c r="B2695" s="325" t="s">
        <v>68</v>
      </c>
      <c r="C2695" s="326">
        <v>0</v>
      </c>
      <c r="D2695" s="104">
        <f t="shared" si="757"/>
        <v>0</v>
      </c>
      <c r="E2695" s="326">
        <v>0</v>
      </c>
      <c r="F2695" s="104">
        <f t="shared" si="754"/>
        <v>0</v>
      </c>
      <c r="G2695" s="326">
        <v>0</v>
      </c>
      <c r="H2695" s="104">
        <f t="shared" si="759"/>
        <v>0</v>
      </c>
      <c r="I2695" s="326">
        <v>0</v>
      </c>
      <c r="J2695" s="104">
        <f t="shared" si="758"/>
        <v>0</v>
      </c>
      <c r="K2695" s="326">
        <v>0</v>
      </c>
      <c r="L2695" s="104">
        <f t="shared" si="760"/>
        <v>0</v>
      </c>
      <c r="M2695" s="326">
        <v>0</v>
      </c>
      <c r="N2695" s="104">
        <f t="shared" si="761"/>
        <v>0</v>
      </c>
      <c r="O2695" s="326">
        <v>0</v>
      </c>
      <c r="P2695" s="104">
        <f t="shared" si="762"/>
        <v>0</v>
      </c>
      <c r="Q2695" s="326">
        <v>0</v>
      </c>
      <c r="R2695" s="104">
        <f t="shared" si="763"/>
        <v>0</v>
      </c>
      <c r="S2695" s="326">
        <v>0</v>
      </c>
      <c r="T2695" s="104">
        <f t="shared" si="764"/>
        <v>0</v>
      </c>
      <c r="U2695" s="326">
        <v>0</v>
      </c>
      <c r="V2695" s="104">
        <f t="shared" si="765"/>
        <v>0</v>
      </c>
      <c r="W2695" s="326">
        <v>0</v>
      </c>
      <c r="X2695" s="104">
        <f t="shared" si="766"/>
        <v>0</v>
      </c>
      <c r="Y2695" s="326">
        <v>0</v>
      </c>
      <c r="Z2695" s="104">
        <f t="shared" si="767"/>
        <v>0</v>
      </c>
      <c r="AA2695" s="326">
        <v>0</v>
      </c>
      <c r="AB2695" s="104">
        <f t="shared" si="768"/>
        <v>0</v>
      </c>
      <c r="AC2695" s="103">
        <f t="shared" si="755"/>
        <v>0</v>
      </c>
      <c r="AD2695" s="104">
        <f t="shared" si="756"/>
        <v>0</v>
      </c>
    </row>
    <row r="2696" spans="1:30" x14ac:dyDescent="0.2">
      <c r="A2696" s="283">
        <v>41410</v>
      </c>
      <c r="B2696" s="325" t="s">
        <v>69</v>
      </c>
      <c r="C2696" s="326">
        <v>0</v>
      </c>
      <c r="D2696" s="104">
        <f t="shared" si="757"/>
        <v>0</v>
      </c>
      <c r="E2696" s="326">
        <v>0</v>
      </c>
      <c r="F2696" s="104">
        <f t="shared" si="754"/>
        <v>0</v>
      </c>
      <c r="G2696" s="326">
        <v>0</v>
      </c>
      <c r="H2696" s="104">
        <f t="shared" si="759"/>
        <v>0</v>
      </c>
      <c r="I2696" s="326">
        <v>0</v>
      </c>
      <c r="J2696" s="104">
        <f t="shared" si="758"/>
        <v>0</v>
      </c>
      <c r="K2696" s="326">
        <v>0</v>
      </c>
      <c r="L2696" s="104">
        <f t="shared" si="760"/>
        <v>0</v>
      </c>
      <c r="M2696" s="326">
        <v>0</v>
      </c>
      <c r="N2696" s="104">
        <f t="shared" si="761"/>
        <v>0</v>
      </c>
      <c r="O2696" s="326">
        <v>0</v>
      </c>
      <c r="P2696" s="104">
        <f t="shared" si="762"/>
        <v>0</v>
      </c>
      <c r="Q2696" s="326">
        <v>0</v>
      </c>
      <c r="R2696" s="104">
        <f t="shared" si="763"/>
        <v>0</v>
      </c>
      <c r="S2696" s="326">
        <v>0</v>
      </c>
      <c r="T2696" s="104">
        <f t="shared" si="764"/>
        <v>0</v>
      </c>
      <c r="U2696" s="326">
        <v>0</v>
      </c>
      <c r="V2696" s="104">
        <f t="shared" si="765"/>
        <v>0</v>
      </c>
      <c r="W2696" s="326">
        <v>0</v>
      </c>
      <c r="X2696" s="104">
        <f t="shared" si="766"/>
        <v>0</v>
      </c>
      <c r="Y2696" s="326">
        <v>0</v>
      </c>
      <c r="Z2696" s="104">
        <f t="shared" si="767"/>
        <v>0</v>
      </c>
      <c r="AA2696" s="326">
        <v>0</v>
      </c>
      <c r="AB2696" s="104">
        <f t="shared" si="768"/>
        <v>0</v>
      </c>
      <c r="AC2696" s="103">
        <f t="shared" si="755"/>
        <v>0</v>
      </c>
      <c r="AD2696" s="104">
        <f t="shared" si="756"/>
        <v>0</v>
      </c>
    </row>
    <row r="2697" spans="1:30" x14ac:dyDescent="0.2">
      <c r="A2697" s="283">
        <v>41411</v>
      </c>
      <c r="B2697" s="325" t="s">
        <v>70</v>
      </c>
      <c r="C2697" s="326">
        <v>0</v>
      </c>
      <c r="D2697" s="104">
        <f t="shared" si="757"/>
        <v>0</v>
      </c>
      <c r="E2697" s="326">
        <v>0</v>
      </c>
      <c r="F2697" s="104">
        <f t="shared" ref="F2697:F2760" si="769">E2697*1000000/325851</f>
        <v>0</v>
      </c>
      <c r="G2697" s="326">
        <v>0</v>
      </c>
      <c r="H2697" s="104">
        <f t="shared" si="759"/>
        <v>0</v>
      </c>
      <c r="I2697" s="326">
        <v>0</v>
      </c>
      <c r="J2697" s="104">
        <f t="shared" si="758"/>
        <v>0</v>
      </c>
      <c r="K2697" s="326">
        <v>0</v>
      </c>
      <c r="L2697" s="104">
        <f t="shared" si="760"/>
        <v>0</v>
      </c>
      <c r="M2697" s="326">
        <v>0</v>
      </c>
      <c r="N2697" s="104">
        <f t="shared" si="761"/>
        <v>0</v>
      </c>
      <c r="O2697" s="326">
        <v>0</v>
      </c>
      <c r="P2697" s="104">
        <f t="shared" si="762"/>
        <v>0</v>
      </c>
      <c r="Q2697" s="326">
        <v>0</v>
      </c>
      <c r="R2697" s="104">
        <f t="shared" si="763"/>
        <v>0</v>
      </c>
      <c r="S2697" s="326">
        <v>0</v>
      </c>
      <c r="T2697" s="104">
        <f t="shared" si="764"/>
        <v>0</v>
      </c>
      <c r="U2697" s="326">
        <v>0</v>
      </c>
      <c r="V2697" s="104">
        <f t="shared" si="765"/>
        <v>0</v>
      </c>
      <c r="W2697" s="326">
        <v>0</v>
      </c>
      <c r="X2697" s="104">
        <f t="shared" si="766"/>
        <v>0</v>
      </c>
      <c r="Y2697" s="326">
        <v>0</v>
      </c>
      <c r="Z2697" s="104">
        <f t="shared" si="767"/>
        <v>0</v>
      </c>
      <c r="AA2697" s="326">
        <v>0</v>
      </c>
      <c r="AB2697" s="104">
        <f t="shared" si="768"/>
        <v>0</v>
      </c>
      <c r="AC2697" s="103">
        <f t="shared" si="755"/>
        <v>0</v>
      </c>
      <c r="AD2697" s="104">
        <f t="shared" si="756"/>
        <v>0</v>
      </c>
    </row>
    <row r="2698" spans="1:30" x14ac:dyDescent="0.2">
      <c r="A2698" s="283">
        <v>41412</v>
      </c>
      <c r="B2698" s="325" t="s">
        <v>71</v>
      </c>
      <c r="C2698" s="326">
        <v>0</v>
      </c>
      <c r="D2698" s="104">
        <f t="shared" si="757"/>
        <v>0</v>
      </c>
      <c r="E2698" s="326">
        <v>0</v>
      </c>
      <c r="F2698" s="104">
        <f t="shared" si="769"/>
        <v>0</v>
      </c>
      <c r="G2698" s="326">
        <v>0</v>
      </c>
      <c r="H2698" s="104">
        <f t="shared" si="759"/>
        <v>0</v>
      </c>
      <c r="I2698" s="326">
        <v>0</v>
      </c>
      <c r="J2698" s="104">
        <f t="shared" si="758"/>
        <v>0</v>
      </c>
      <c r="K2698" s="326">
        <v>0</v>
      </c>
      <c r="L2698" s="104">
        <f t="shared" si="760"/>
        <v>0</v>
      </c>
      <c r="M2698" s="326">
        <v>0</v>
      </c>
      <c r="N2698" s="104">
        <f t="shared" si="761"/>
        <v>0</v>
      </c>
      <c r="O2698" s="326">
        <v>0</v>
      </c>
      <c r="P2698" s="104">
        <f t="shared" si="762"/>
        <v>0</v>
      </c>
      <c r="Q2698" s="326">
        <v>0</v>
      </c>
      <c r="R2698" s="104">
        <f t="shared" si="763"/>
        <v>0</v>
      </c>
      <c r="S2698" s="326">
        <v>0</v>
      </c>
      <c r="T2698" s="104">
        <f t="shared" si="764"/>
        <v>0</v>
      </c>
      <c r="U2698" s="326">
        <v>0</v>
      </c>
      <c r="V2698" s="104">
        <f t="shared" si="765"/>
        <v>0</v>
      </c>
      <c r="W2698" s="326">
        <v>0</v>
      </c>
      <c r="X2698" s="104">
        <f t="shared" si="766"/>
        <v>0</v>
      </c>
      <c r="Y2698" s="326">
        <v>0</v>
      </c>
      <c r="Z2698" s="104">
        <f t="shared" si="767"/>
        <v>0</v>
      </c>
      <c r="AA2698" s="326">
        <v>0</v>
      </c>
      <c r="AB2698" s="104">
        <f t="shared" si="768"/>
        <v>0</v>
      </c>
      <c r="AC2698" s="103">
        <f t="shared" si="755"/>
        <v>0</v>
      </c>
      <c r="AD2698" s="104">
        <f t="shared" si="756"/>
        <v>0</v>
      </c>
    </row>
    <row r="2699" spans="1:30" x14ac:dyDescent="0.2">
      <c r="A2699" s="283">
        <v>41413</v>
      </c>
      <c r="B2699" s="325" t="s">
        <v>72</v>
      </c>
      <c r="C2699" s="326">
        <v>0</v>
      </c>
      <c r="D2699" s="104">
        <f t="shared" si="757"/>
        <v>0</v>
      </c>
      <c r="E2699" s="326">
        <v>0</v>
      </c>
      <c r="F2699" s="104">
        <f t="shared" si="769"/>
        <v>0</v>
      </c>
      <c r="G2699" s="326">
        <v>0</v>
      </c>
      <c r="H2699" s="104">
        <f t="shared" si="759"/>
        <v>0</v>
      </c>
      <c r="I2699" s="326">
        <v>0</v>
      </c>
      <c r="J2699" s="104">
        <f t="shared" si="758"/>
        <v>0</v>
      </c>
      <c r="K2699" s="326">
        <v>0</v>
      </c>
      <c r="L2699" s="104">
        <f t="shared" si="760"/>
        <v>0</v>
      </c>
      <c r="M2699" s="326">
        <v>0</v>
      </c>
      <c r="N2699" s="104">
        <f t="shared" si="761"/>
        <v>0</v>
      </c>
      <c r="O2699" s="326">
        <v>0</v>
      </c>
      <c r="P2699" s="104">
        <f t="shared" si="762"/>
        <v>0</v>
      </c>
      <c r="Q2699" s="326">
        <v>0</v>
      </c>
      <c r="R2699" s="104">
        <f t="shared" si="763"/>
        <v>0</v>
      </c>
      <c r="S2699" s="326">
        <v>0</v>
      </c>
      <c r="T2699" s="104">
        <f t="shared" si="764"/>
        <v>0</v>
      </c>
      <c r="U2699" s="326">
        <v>0</v>
      </c>
      <c r="V2699" s="104">
        <f t="shared" si="765"/>
        <v>0</v>
      </c>
      <c r="W2699" s="326">
        <v>0</v>
      </c>
      <c r="X2699" s="104">
        <f t="shared" si="766"/>
        <v>0</v>
      </c>
      <c r="Y2699" s="326">
        <v>0</v>
      </c>
      <c r="Z2699" s="104">
        <f t="shared" si="767"/>
        <v>0</v>
      </c>
      <c r="AA2699" s="326">
        <v>0</v>
      </c>
      <c r="AB2699" s="104">
        <f t="shared" si="768"/>
        <v>0</v>
      </c>
      <c r="AC2699" s="103">
        <f t="shared" si="755"/>
        <v>0</v>
      </c>
      <c r="AD2699" s="104">
        <f t="shared" si="756"/>
        <v>0</v>
      </c>
    </row>
    <row r="2700" spans="1:30" x14ac:dyDescent="0.2">
      <c r="A2700" s="283">
        <v>41414</v>
      </c>
      <c r="B2700" s="325" t="s">
        <v>73</v>
      </c>
      <c r="C2700" s="326">
        <v>0</v>
      </c>
      <c r="D2700" s="104">
        <f t="shared" si="757"/>
        <v>0</v>
      </c>
      <c r="E2700" s="326">
        <v>0</v>
      </c>
      <c r="F2700" s="104">
        <f t="shared" si="769"/>
        <v>0</v>
      </c>
      <c r="G2700" s="326">
        <v>0</v>
      </c>
      <c r="H2700" s="104">
        <f t="shared" si="759"/>
        <v>0</v>
      </c>
      <c r="I2700" s="326">
        <v>0</v>
      </c>
      <c r="J2700" s="104">
        <f t="shared" si="758"/>
        <v>0</v>
      </c>
      <c r="K2700" s="326">
        <v>0</v>
      </c>
      <c r="L2700" s="104">
        <f t="shared" si="760"/>
        <v>0</v>
      </c>
      <c r="M2700" s="326">
        <v>0</v>
      </c>
      <c r="N2700" s="104">
        <f t="shared" si="761"/>
        <v>0</v>
      </c>
      <c r="O2700" s="326">
        <v>0</v>
      </c>
      <c r="P2700" s="104">
        <f t="shared" si="762"/>
        <v>0</v>
      </c>
      <c r="Q2700" s="326">
        <v>0</v>
      </c>
      <c r="R2700" s="104">
        <f t="shared" si="763"/>
        <v>0</v>
      </c>
      <c r="S2700" s="326">
        <v>0</v>
      </c>
      <c r="T2700" s="104">
        <f t="shared" si="764"/>
        <v>0</v>
      </c>
      <c r="U2700" s="326">
        <v>0</v>
      </c>
      <c r="V2700" s="104">
        <f t="shared" si="765"/>
        <v>0</v>
      </c>
      <c r="W2700" s="326">
        <v>0</v>
      </c>
      <c r="X2700" s="104">
        <f t="shared" si="766"/>
        <v>0</v>
      </c>
      <c r="Y2700" s="326">
        <v>0</v>
      </c>
      <c r="Z2700" s="104">
        <f t="shared" si="767"/>
        <v>0</v>
      </c>
      <c r="AA2700" s="326">
        <v>0</v>
      </c>
      <c r="AB2700" s="104">
        <f t="shared" si="768"/>
        <v>0</v>
      </c>
      <c r="AC2700" s="103">
        <f t="shared" si="755"/>
        <v>0</v>
      </c>
      <c r="AD2700" s="104">
        <f t="shared" si="756"/>
        <v>0</v>
      </c>
    </row>
    <row r="2701" spans="1:30" x14ac:dyDescent="0.2">
      <c r="A2701" s="283">
        <v>41415</v>
      </c>
      <c r="B2701" s="325" t="s">
        <v>74</v>
      </c>
      <c r="C2701" s="326">
        <v>0</v>
      </c>
      <c r="D2701" s="104">
        <f t="shared" si="757"/>
        <v>0</v>
      </c>
      <c r="E2701" s="326">
        <v>0</v>
      </c>
      <c r="F2701" s="104">
        <f t="shared" si="769"/>
        <v>0</v>
      </c>
      <c r="G2701" s="326">
        <v>0</v>
      </c>
      <c r="H2701" s="104">
        <f t="shared" si="759"/>
        <v>0</v>
      </c>
      <c r="I2701" s="326">
        <v>0</v>
      </c>
      <c r="J2701" s="104">
        <f t="shared" si="758"/>
        <v>0</v>
      </c>
      <c r="K2701" s="326">
        <v>0</v>
      </c>
      <c r="L2701" s="104">
        <f t="shared" si="760"/>
        <v>0</v>
      </c>
      <c r="M2701" s="326">
        <v>0</v>
      </c>
      <c r="N2701" s="104">
        <f t="shared" si="761"/>
        <v>0</v>
      </c>
      <c r="O2701" s="326">
        <v>0</v>
      </c>
      <c r="P2701" s="104">
        <f t="shared" si="762"/>
        <v>0</v>
      </c>
      <c r="Q2701" s="326">
        <v>0</v>
      </c>
      <c r="R2701" s="104">
        <f t="shared" si="763"/>
        <v>0</v>
      </c>
      <c r="S2701" s="326">
        <v>0</v>
      </c>
      <c r="T2701" s="104">
        <f t="shared" si="764"/>
        <v>0</v>
      </c>
      <c r="U2701" s="326">
        <v>0</v>
      </c>
      <c r="V2701" s="104">
        <f t="shared" si="765"/>
        <v>0</v>
      </c>
      <c r="W2701" s="326">
        <v>0</v>
      </c>
      <c r="X2701" s="104">
        <f t="shared" si="766"/>
        <v>0</v>
      </c>
      <c r="Y2701" s="326">
        <v>0</v>
      </c>
      <c r="Z2701" s="104">
        <f t="shared" si="767"/>
        <v>0</v>
      </c>
      <c r="AA2701" s="326">
        <v>0</v>
      </c>
      <c r="AB2701" s="104">
        <f t="shared" si="768"/>
        <v>0</v>
      </c>
      <c r="AC2701" s="103">
        <f t="shared" si="755"/>
        <v>0</v>
      </c>
      <c r="AD2701" s="104">
        <f t="shared" si="756"/>
        <v>0</v>
      </c>
    </row>
    <row r="2702" spans="1:30" x14ac:dyDescent="0.2">
      <c r="A2702" s="283">
        <v>41416</v>
      </c>
      <c r="B2702" s="325" t="s">
        <v>75</v>
      </c>
      <c r="C2702" s="326">
        <v>0</v>
      </c>
      <c r="D2702" s="104">
        <f t="shared" si="757"/>
        <v>0</v>
      </c>
      <c r="E2702" s="326">
        <v>0</v>
      </c>
      <c r="F2702" s="104">
        <f t="shared" si="769"/>
        <v>0</v>
      </c>
      <c r="G2702" s="326">
        <v>0</v>
      </c>
      <c r="H2702" s="104">
        <f t="shared" si="759"/>
        <v>0</v>
      </c>
      <c r="I2702" s="326">
        <v>0</v>
      </c>
      <c r="J2702" s="104">
        <f t="shared" si="758"/>
        <v>0</v>
      </c>
      <c r="K2702" s="326">
        <v>0</v>
      </c>
      <c r="L2702" s="104">
        <f t="shared" si="760"/>
        <v>0</v>
      </c>
      <c r="M2702" s="326">
        <v>0</v>
      </c>
      <c r="N2702" s="104">
        <f t="shared" si="761"/>
        <v>0</v>
      </c>
      <c r="O2702" s="326">
        <v>0</v>
      </c>
      <c r="P2702" s="104">
        <f t="shared" si="762"/>
        <v>0</v>
      </c>
      <c r="Q2702" s="326">
        <v>0</v>
      </c>
      <c r="R2702" s="104">
        <f t="shared" si="763"/>
        <v>0</v>
      </c>
      <c r="S2702" s="326">
        <v>0</v>
      </c>
      <c r="T2702" s="104">
        <f t="shared" si="764"/>
        <v>0</v>
      </c>
      <c r="U2702" s="326">
        <v>0</v>
      </c>
      <c r="V2702" s="104">
        <f t="shared" si="765"/>
        <v>0</v>
      </c>
      <c r="W2702" s="326">
        <v>0</v>
      </c>
      <c r="X2702" s="104">
        <f t="shared" si="766"/>
        <v>0</v>
      </c>
      <c r="Y2702" s="326">
        <v>0</v>
      </c>
      <c r="Z2702" s="104">
        <f t="shared" si="767"/>
        <v>0</v>
      </c>
      <c r="AA2702" s="326">
        <v>0</v>
      </c>
      <c r="AB2702" s="104">
        <f t="shared" si="768"/>
        <v>0</v>
      </c>
      <c r="AC2702" s="103">
        <f t="shared" si="755"/>
        <v>0</v>
      </c>
      <c r="AD2702" s="104">
        <f t="shared" si="756"/>
        <v>0</v>
      </c>
    </row>
    <row r="2703" spans="1:30" x14ac:dyDescent="0.2">
      <c r="A2703" s="283">
        <v>41417</v>
      </c>
      <c r="B2703" s="325" t="s">
        <v>76</v>
      </c>
      <c r="C2703" s="326">
        <v>0</v>
      </c>
      <c r="D2703" s="104">
        <f t="shared" si="757"/>
        <v>0</v>
      </c>
      <c r="E2703" s="326">
        <v>0</v>
      </c>
      <c r="F2703" s="104">
        <f t="shared" si="769"/>
        <v>0</v>
      </c>
      <c r="G2703" s="326">
        <v>0</v>
      </c>
      <c r="H2703" s="104">
        <f t="shared" si="759"/>
        <v>0</v>
      </c>
      <c r="I2703" s="326">
        <v>0</v>
      </c>
      <c r="J2703" s="104">
        <f t="shared" si="758"/>
        <v>0</v>
      </c>
      <c r="K2703" s="326">
        <v>0</v>
      </c>
      <c r="L2703" s="104">
        <f t="shared" si="760"/>
        <v>0</v>
      </c>
      <c r="M2703" s="326">
        <v>0</v>
      </c>
      <c r="N2703" s="104">
        <f t="shared" si="761"/>
        <v>0</v>
      </c>
      <c r="O2703" s="326">
        <v>0</v>
      </c>
      <c r="P2703" s="104">
        <f t="shared" si="762"/>
        <v>0</v>
      </c>
      <c r="Q2703" s="326">
        <v>0</v>
      </c>
      <c r="R2703" s="104">
        <f t="shared" si="763"/>
        <v>0</v>
      </c>
      <c r="S2703" s="326">
        <v>0</v>
      </c>
      <c r="T2703" s="104">
        <f t="shared" si="764"/>
        <v>0</v>
      </c>
      <c r="U2703" s="326">
        <v>0</v>
      </c>
      <c r="V2703" s="104">
        <f t="shared" si="765"/>
        <v>0</v>
      </c>
      <c r="W2703" s="326">
        <v>0</v>
      </c>
      <c r="X2703" s="104">
        <f t="shared" si="766"/>
        <v>0</v>
      </c>
      <c r="Y2703" s="326">
        <v>0</v>
      </c>
      <c r="Z2703" s="104">
        <f t="shared" si="767"/>
        <v>0</v>
      </c>
      <c r="AA2703" s="326">
        <v>0</v>
      </c>
      <c r="AB2703" s="104">
        <f t="shared" si="768"/>
        <v>0</v>
      </c>
      <c r="AC2703" s="103">
        <f t="shared" si="755"/>
        <v>0</v>
      </c>
      <c r="AD2703" s="104">
        <f t="shared" si="756"/>
        <v>0</v>
      </c>
    </row>
    <row r="2704" spans="1:30" x14ac:dyDescent="0.2">
      <c r="A2704" s="283">
        <v>41418</v>
      </c>
      <c r="B2704" s="325" t="s">
        <v>77</v>
      </c>
      <c r="C2704" s="326">
        <v>0</v>
      </c>
      <c r="D2704" s="104">
        <f t="shared" si="757"/>
        <v>0</v>
      </c>
      <c r="E2704" s="326">
        <v>0</v>
      </c>
      <c r="F2704" s="104">
        <f t="shared" si="769"/>
        <v>0</v>
      </c>
      <c r="G2704" s="326">
        <v>0</v>
      </c>
      <c r="H2704" s="104">
        <f t="shared" si="759"/>
        <v>0</v>
      </c>
      <c r="I2704" s="326">
        <v>0</v>
      </c>
      <c r="J2704" s="104">
        <f t="shared" si="758"/>
        <v>0</v>
      </c>
      <c r="K2704" s="326">
        <v>0</v>
      </c>
      <c r="L2704" s="104">
        <f t="shared" si="760"/>
        <v>0</v>
      </c>
      <c r="M2704" s="326">
        <v>0</v>
      </c>
      <c r="N2704" s="104">
        <f t="shared" si="761"/>
        <v>0</v>
      </c>
      <c r="O2704" s="326">
        <v>0</v>
      </c>
      <c r="P2704" s="104">
        <f t="shared" si="762"/>
        <v>0</v>
      </c>
      <c r="Q2704" s="326">
        <v>0</v>
      </c>
      <c r="R2704" s="104">
        <f t="shared" si="763"/>
        <v>0</v>
      </c>
      <c r="S2704" s="326">
        <v>0</v>
      </c>
      <c r="T2704" s="104">
        <f t="shared" si="764"/>
        <v>0</v>
      </c>
      <c r="U2704" s="326">
        <v>0</v>
      </c>
      <c r="V2704" s="104">
        <f t="shared" si="765"/>
        <v>0</v>
      </c>
      <c r="W2704" s="326">
        <v>0</v>
      </c>
      <c r="X2704" s="104">
        <f t="shared" si="766"/>
        <v>0</v>
      </c>
      <c r="Y2704" s="326">
        <v>0</v>
      </c>
      <c r="Z2704" s="104">
        <f t="shared" si="767"/>
        <v>0</v>
      </c>
      <c r="AA2704" s="326">
        <v>0</v>
      </c>
      <c r="AB2704" s="104">
        <f t="shared" si="768"/>
        <v>0</v>
      </c>
      <c r="AC2704" s="103">
        <f t="shared" si="755"/>
        <v>0</v>
      </c>
      <c r="AD2704" s="104">
        <f t="shared" si="756"/>
        <v>0</v>
      </c>
    </row>
    <row r="2705" spans="1:30" x14ac:dyDescent="0.2">
      <c r="A2705" s="283">
        <v>41419</v>
      </c>
      <c r="B2705" s="325" t="s">
        <v>78</v>
      </c>
      <c r="C2705" s="326">
        <v>0</v>
      </c>
      <c r="D2705" s="104">
        <f t="shared" si="757"/>
        <v>0</v>
      </c>
      <c r="E2705" s="326">
        <v>0</v>
      </c>
      <c r="F2705" s="104">
        <f t="shared" si="769"/>
        <v>0</v>
      </c>
      <c r="G2705" s="326">
        <v>0</v>
      </c>
      <c r="H2705" s="104">
        <f t="shared" si="759"/>
        <v>0</v>
      </c>
      <c r="I2705" s="326">
        <v>0</v>
      </c>
      <c r="J2705" s="104">
        <f t="shared" si="758"/>
        <v>0</v>
      </c>
      <c r="K2705" s="326">
        <v>0</v>
      </c>
      <c r="L2705" s="104">
        <f t="shared" si="760"/>
        <v>0</v>
      </c>
      <c r="M2705" s="326">
        <v>0</v>
      </c>
      <c r="N2705" s="104">
        <f t="shared" si="761"/>
        <v>0</v>
      </c>
      <c r="O2705" s="326">
        <v>0</v>
      </c>
      <c r="P2705" s="104">
        <f t="shared" si="762"/>
        <v>0</v>
      </c>
      <c r="Q2705" s="326">
        <v>0</v>
      </c>
      <c r="R2705" s="104">
        <f t="shared" si="763"/>
        <v>0</v>
      </c>
      <c r="S2705" s="326">
        <v>0</v>
      </c>
      <c r="T2705" s="104">
        <f t="shared" si="764"/>
        <v>0</v>
      </c>
      <c r="U2705" s="326">
        <v>0</v>
      </c>
      <c r="V2705" s="104">
        <f t="shared" si="765"/>
        <v>0</v>
      </c>
      <c r="W2705" s="326">
        <v>0</v>
      </c>
      <c r="X2705" s="104">
        <f t="shared" si="766"/>
        <v>0</v>
      </c>
      <c r="Y2705" s="326">
        <v>0</v>
      </c>
      <c r="Z2705" s="104">
        <f t="shared" si="767"/>
        <v>0</v>
      </c>
      <c r="AA2705" s="326">
        <v>0</v>
      </c>
      <c r="AB2705" s="104">
        <f t="shared" si="768"/>
        <v>0</v>
      </c>
      <c r="AC2705" s="103">
        <f t="shared" si="755"/>
        <v>0</v>
      </c>
      <c r="AD2705" s="104">
        <f t="shared" si="756"/>
        <v>0</v>
      </c>
    </row>
    <row r="2706" spans="1:30" x14ac:dyDescent="0.2">
      <c r="A2706" s="283">
        <v>41420</v>
      </c>
      <c r="B2706" s="325" t="s">
        <v>79</v>
      </c>
      <c r="C2706" s="326">
        <v>0</v>
      </c>
      <c r="D2706" s="104">
        <f t="shared" si="757"/>
        <v>0</v>
      </c>
      <c r="E2706" s="326">
        <v>0</v>
      </c>
      <c r="F2706" s="104">
        <f t="shared" si="769"/>
        <v>0</v>
      </c>
      <c r="G2706" s="326">
        <v>0</v>
      </c>
      <c r="H2706" s="104">
        <f t="shared" si="759"/>
        <v>0</v>
      </c>
      <c r="I2706" s="326">
        <v>0</v>
      </c>
      <c r="J2706" s="104">
        <f t="shared" si="758"/>
        <v>0</v>
      </c>
      <c r="K2706" s="326">
        <v>0</v>
      </c>
      <c r="L2706" s="104">
        <f t="shared" si="760"/>
        <v>0</v>
      </c>
      <c r="M2706" s="326">
        <v>0</v>
      </c>
      <c r="N2706" s="104">
        <f t="shared" si="761"/>
        <v>0</v>
      </c>
      <c r="O2706" s="326">
        <v>0</v>
      </c>
      <c r="P2706" s="104">
        <f t="shared" si="762"/>
        <v>0</v>
      </c>
      <c r="Q2706" s="326">
        <v>0</v>
      </c>
      <c r="R2706" s="104">
        <f t="shared" si="763"/>
        <v>0</v>
      </c>
      <c r="S2706" s="326">
        <v>0</v>
      </c>
      <c r="T2706" s="104">
        <f t="shared" si="764"/>
        <v>0</v>
      </c>
      <c r="U2706" s="326">
        <v>0</v>
      </c>
      <c r="V2706" s="104">
        <f t="shared" si="765"/>
        <v>0</v>
      </c>
      <c r="W2706" s="326">
        <v>0</v>
      </c>
      <c r="X2706" s="104">
        <f t="shared" si="766"/>
        <v>0</v>
      </c>
      <c r="Y2706" s="326">
        <v>0</v>
      </c>
      <c r="Z2706" s="104">
        <f t="shared" si="767"/>
        <v>0</v>
      </c>
      <c r="AA2706" s="326">
        <v>0</v>
      </c>
      <c r="AB2706" s="104">
        <f t="shared" si="768"/>
        <v>0</v>
      </c>
      <c r="AC2706" s="103">
        <f t="shared" si="755"/>
        <v>0</v>
      </c>
      <c r="AD2706" s="104">
        <f t="shared" si="756"/>
        <v>0</v>
      </c>
    </row>
    <row r="2707" spans="1:30" x14ac:dyDescent="0.2">
      <c r="A2707" s="283">
        <v>41421</v>
      </c>
      <c r="B2707" s="325" t="s">
        <v>80</v>
      </c>
      <c r="C2707" s="326">
        <v>0</v>
      </c>
      <c r="D2707" s="104">
        <f t="shared" si="757"/>
        <v>0</v>
      </c>
      <c r="E2707" s="326">
        <v>0</v>
      </c>
      <c r="F2707" s="104">
        <f t="shared" si="769"/>
        <v>0</v>
      </c>
      <c r="G2707" s="326">
        <v>0</v>
      </c>
      <c r="H2707" s="104">
        <f t="shared" si="759"/>
        <v>0</v>
      </c>
      <c r="I2707" s="326">
        <v>0</v>
      </c>
      <c r="J2707" s="104">
        <f t="shared" si="758"/>
        <v>0</v>
      </c>
      <c r="K2707" s="326">
        <v>0</v>
      </c>
      <c r="L2707" s="104">
        <f t="shared" si="760"/>
        <v>0</v>
      </c>
      <c r="M2707" s="326">
        <v>0</v>
      </c>
      <c r="N2707" s="104">
        <f t="shared" si="761"/>
        <v>0</v>
      </c>
      <c r="O2707" s="326">
        <v>0</v>
      </c>
      <c r="P2707" s="104">
        <f t="shared" si="762"/>
        <v>0</v>
      </c>
      <c r="Q2707" s="326">
        <v>0</v>
      </c>
      <c r="R2707" s="104">
        <f t="shared" si="763"/>
        <v>0</v>
      </c>
      <c r="S2707" s="326">
        <v>0</v>
      </c>
      <c r="T2707" s="104">
        <f t="shared" si="764"/>
        <v>0</v>
      </c>
      <c r="U2707" s="326">
        <v>0</v>
      </c>
      <c r="V2707" s="104">
        <f t="shared" si="765"/>
        <v>0</v>
      </c>
      <c r="W2707" s="326">
        <v>0</v>
      </c>
      <c r="X2707" s="104">
        <f t="shared" si="766"/>
        <v>0</v>
      </c>
      <c r="Y2707" s="326">
        <v>0</v>
      </c>
      <c r="Z2707" s="104">
        <f t="shared" si="767"/>
        <v>0</v>
      </c>
      <c r="AA2707" s="326">
        <v>0</v>
      </c>
      <c r="AB2707" s="104">
        <f t="shared" si="768"/>
        <v>0</v>
      </c>
      <c r="AC2707" s="103">
        <f t="shared" si="755"/>
        <v>0</v>
      </c>
      <c r="AD2707" s="104">
        <f t="shared" si="756"/>
        <v>0</v>
      </c>
    </row>
    <row r="2708" spans="1:30" x14ac:dyDescent="0.2">
      <c r="A2708" s="283">
        <v>41422</v>
      </c>
      <c r="B2708" s="325" t="s">
        <v>81</v>
      </c>
      <c r="C2708" s="326">
        <v>0</v>
      </c>
      <c r="D2708" s="104">
        <f t="shared" si="757"/>
        <v>0</v>
      </c>
      <c r="E2708" s="326">
        <v>0</v>
      </c>
      <c r="F2708" s="104">
        <f t="shared" si="769"/>
        <v>0</v>
      </c>
      <c r="G2708" s="326">
        <v>0</v>
      </c>
      <c r="H2708" s="104">
        <f t="shared" si="759"/>
        <v>0</v>
      </c>
      <c r="I2708" s="326">
        <v>0</v>
      </c>
      <c r="J2708" s="104">
        <f t="shared" si="758"/>
        <v>0</v>
      </c>
      <c r="K2708" s="326">
        <v>0</v>
      </c>
      <c r="L2708" s="104">
        <f t="shared" si="760"/>
        <v>0</v>
      </c>
      <c r="M2708" s="326">
        <v>0</v>
      </c>
      <c r="N2708" s="104">
        <f t="shared" si="761"/>
        <v>0</v>
      </c>
      <c r="O2708" s="326">
        <v>0</v>
      </c>
      <c r="P2708" s="104">
        <f t="shared" si="762"/>
        <v>0</v>
      </c>
      <c r="Q2708" s="326">
        <v>0</v>
      </c>
      <c r="R2708" s="104">
        <f t="shared" si="763"/>
        <v>0</v>
      </c>
      <c r="S2708" s="326">
        <v>0</v>
      </c>
      <c r="T2708" s="104">
        <f t="shared" si="764"/>
        <v>0</v>
      </c>
      <c r="U2708" s="326">
        <v>0</v>
      </c>
      <c r="V2708" s="104">
        <f t="shared" si="765"/>
        <v>0</v>
      </c>
      <c r="W2708" s="326">
        <v>0</v>
      </c>
      <c r="X2708" s="104">
        <f t="shared" si="766"/>
        <v>0</v>
      </c>
      <c r="Y2708" s="326">
        <v>0</v>
      </c>
      <c r="Z2708" s="104">
        <f t="shared" si="767"/>
        <v>0</v>
      </c>
      <c r="AA2708" s="326">
        <v>0</v>
      </c>
      <c r="AB2708" s="104">
        <f t="shared" si="768"/>
        <v>0</v>
      </c>
      <c r="AC2708" s="103">
        <f t="shared" si="755"/>
        <v>0</v>
      </c>
      <c r="AD2708" s="104">
        <f t="shared" si="756"/>
        <v>0</v>
      </c>
    </row>
    <row r="2709" spans="1:30" x14ac:dyDescent="0.2">
      <c r="A2709" s="283">
        <v>41423</v>
      </c>
      <c r="B2709" s="325" t="s">
        <v>82</v>
      </c>
      <c r="C2709" s="326">
        <v>0</v>
      </c>
      <c r="D2709" s="104">
        <f t="shared" si="757"/>
        <v>0</v>
      </c>
      <c r="E2709" s="326">
        <v>0</v>
      </c>
      <c r="F2709" s="104">
        <f t="shared" si="769"/>
        <v>0</v>
      </c>
      <c r="G2709" s="326">
        <v>0</v>
      </c>
      <c r="H2709" s="104">
        <f t="shared" si="759"/>
        <v>0</v>
      </c>
      <c r="I2709" s="326">
        <v>0</v>
      </c>
      <c r="J2709" s="104">
        <f t="shared" si="758"/>
        <v>0</v>
      </c>
      <c r="K2709" s="326">
        <v>0</v>
      </c>
      <c r="L2709" s="104">
        <f t="shared" si="760"/>
        <v>0</v>
      </c>
      <c r="M2709" s="326">
        <v>0</v>
      </c>
      <c r="N2709" s="104">
        <f t="shared" si="761"/>
        <v>0</v>
      </c>
      <c r="O2709" s="326">
        <v>0</v>
      </c>
      <c r="P2709" s="104">
        <f t="shared" si="762"/>
        <v>0</v>
      </c>
      <c r="Q2709" s="326">
        <v>0</v>
      </c>
      <c r="R2709" s="104">
        <f t="shared" si="763"/>
        <v>0</v>
      </c>
      <c r="S2709" s="326">
        <v>0</v>
      </c>
      <c r="T2709" s="104">
        <f t="shared" si="764"/>
        <v>0</v>
      </c>
      <c r="U2709" s="326">
        <v>0</v>
      </c>
      <c r="V2709" s="104">
        <f t="shared" si="765"/>
        <v>0</v>
      </c>
      <c r="W2709" s="326">
        <v>0</v>
      </c>
      <c r="X2709" s="104">
        <f t="shared" si="766"/>
        <v>0</v>
      </c>
      <c r="Y2709" s="326">
        <v>0</v>
      </c>
      <c r="Z2709" s="104">
        <f t="shared" si="767"/>
        <v>0</v>
      </c>
      <c r="AA2709" s="326">
        <v>0</v>
      </c>
      <c r="AB2709" s="104">
        <f t="shared" si="768"/>
        <v>0</v>
      </c>
      <c r="AC2709" s="103">
        <f t="shared" si="755"/>
        <v>0</v>
      </c>
      <c r="AD2709" s="104">
        <f t="shared" si="756"/>
        <v>0</v>
      </c>
    </row>
    <row r="2710" spans="1:30" x14ac:dyDescent="0.2">
      <c r="A2710" s="283">
        <v>41424</v>
      </c>
      <c r="B2710" s="325" t="s">
        <v>83</v>
      </c>
      <c r="C2710" s="326">
        <v>0</v>
      </c>
      <c r="D2710" s="104">
        <f t="shared" si="757"/>
        <v>0</v>
      </c>
      <c r="E2710" s="326">
        <v>0</v>
      </c>
      <c r="F2710" s="104">
        <f t="shared" si="769"/>
        <v>0</v>
      </c>
      <c r="G2710" s="326">
        <v>0</v>
      </c>
      <c r="H2710" s="104">
        <f t="shared" si="759"/>
        <v>0</v>
      </c>
      <c r="I2710" s="326">
        <v>0</v>
      </c>
      <c r="J2710" s="104">
        <f t="shared" si="758"/>
        <v>0</v>
      </c>
      <c r="K2710" s="326">
        <v>0</v>
      </c>
      <c r="L2710" s="104">
        <f t="shared" si="760"/>
        <v>0</v>
      </c>
      <c r="M2710" s="326">
        <v>0</v>
      </c>
      <c r="N2710" s="104">
        <f t="shared" si="761"/>
        <v>0</v>
      </c>
      <c r="O2710" s="326">
        <v>0</v>
      </c>
      <c r="P2710" s="104">
        <f t="shared" si="762"/>
        <v>0</v>
      </c>
      <c r="Q2710" s="326">
        <v>0</v>
      </c>
      <c r="R2710" s="104">
        <f t="shared" si="763"/>
        <v>0</v>
      </c>
      <c r="S2710" s="326">
        <v>0</v>
      </c>
      <c r="T2710" s="104">
        <f t="shared" si="764"/>
        <v>0</v>
      </c>
      <c r="U2710" s="326">
        <v>0</v>
      </c>
      <c r="V2710" s="104">
        <f t="shared" si="765"/>
        <v>0</v>
      </c>
      <c r="W2710" s="326">
        <v>0</v>
      </c>
      <c r="X2710" s="104">
        <f t="shared" si="766"/>
        <v>0</v>
      </c>
      <c r="Y2710" s="326">
        <v>0</v>
      </c>
      <c r="Z2710" s="104">
        <f t="shared" si="767"/>
        <v>0</v>
      </c>
      <c r="AA2710" s="326">
        <v>0</v>
      </c>
      <c r="AB2710" s="104">
        <f t="shared" si="768"/>
        <v>0</v>
      </c>
      <c r="AC2710" s="103">
        <f t="shared" si="755"/>
        <v>0</v>
      </c>
      <c r="AD2710" s="104">
        <f t="shared" si="756"/>
        <v>0</v>
      </c>
    </row>
    <row r="2711" spans="1:30" x14ac:dyDescent="0.2">
      <c r="A2711" s="283">
        <v>41425</v>
      </c>
      <c r="B2711" s="325" t="s">
        <v>84</v>
      </c>
      <c r="C2711" s="326">
        <v>0</v>
      </c>
      <c r="D2711" s="104">
        <f t="shared" si="757"/>
        <v>0</v>
      </c>
      <c r="E2711" s="326">
        <v>0</v>
      </c>
      <c r="F2711" s="104">
        <f t="shared" si="769"/>
        <v>0</v>
      </c>
      <c r="G2711" s="326">
        <v>0</v>
      </c>
      <c r="H2711" s="104">
        <f t="shared" si="759"/>
        <v>0</v>
      </c>
      <c r="I2711" s="326">
        <v>0</v>
      </c>
      <c r="J2711" s="104">
        <f t="shared" si="758"/>
        <v>0</v>
      </c>
      <c r="K2711" s="326">
        <v>0</v>
      </c>
      <c r="L2711" s="104">
        <f t="shared" si="760"/>
        <v>0</v>
      </c>
      <c r="M2711" s="326">
        <v>0</v>
      </c>
      <c r="N2711" s="104">
        <f t="shared" si="761"/>
        <v>0</v>
      </c>
      <c r="O2711" s="326">
        <v>0</v>
      </c>
      <c r="P2711" s="104">
        <f t="shared" si="762"/>
        <v>0</v>
      </c>
      <c r="Q2711" s="326">
        <v>0</v>
      </c>
      <c r="R2711" s="104">
        <f t="shared" si="763"/>
        <v>0</v>
      </c>
      <c r="S2711" s="326">
        <v>0</v>
      </c>
      <c r="T2711" s="104">
        <f t="shared" si="764"/>
        <v>0</v>
      </c>
      <c r="U2711" s="326">
        <v>0</v>
      </c>
      <c r="V2711" s="104">
        <f t="shared" si="765"/>
        <v>0</v>
      </c>
      <c r="W2711" s="326">
        <v>0</v>
      </c>
      <c r="X2711" s="104">
        <f t="shared" si="766"/>
        <v>0</v>
      </c>
      <c r="Y2711" s="326">
        <v>0</v>
      </c>
      <c r="Z2711" s="104">
        <f t="shared" si="767"/>
        <v>0</v>
      </c>
      <c r="AA2711" s="326">
        <v>0</v>
      </c>
      <c r="AB2711" s="104">
        <f t="shared" si="768"/>
        <v>0</v>
      </c>
      <c r="AC2711" s="103">
        <f t="shared" si="755"/>
        <v>0</v>
      </c>
      <c r="AD2711" s="104">
        <f t="shared" si="756"/>
        <v>0</v>
      </c>
    </row>
    <row r="2712" spans="1:30" x14ac:dyDescent="0.2">
      <c r="A2712" s="283">
        <v>41426</v>
      </c>
      <c r="B2712" s="325" t="s">
        <v>85</v>
      </c>
      <c r="C2712" s="326">
        <v>0</v>
      </c>
      <c r="D2712" s="104">
        <f t="shared" si="757"/>
        <v>0</v>
      </c>
      <c r="E2712" s="326">
        <v>0</v>
      </c>
      <c r="F2712" s="104">
        <f t="shared" si="769"/>
        <v>0</v>
      </c>
      <c r="G2712" s="326">
        <v>0</v>
      </c>
      <c r="H2712" s="104">
        <f t="shared" si="759"/>
        <v>0</v>
      </c>
      <c r="I2712" s="326">
        <v>0</v>
      </c>
      <c r="J2712" s="104">
        <f t="shared" si="758"/>
        <v>0</v>
      </c>
      <c r="K2712" s="326">
        <v>0</v>
      </c>
      <c r="L2712" s="104">
        <f t="shared" si="760"/>
        <v>0</v>
      </c>
      <c r="M2712" s="326">
        <v>0</v>
      </c>
      <c r="N2712" s="104">
        <f t="shared" si="761"/>
        <v>0</v>
      </c>
      <c r="O2712" s="326">
        <v>0</v>
      </c>
      <c r="P2712" s="104">
        <f t="shared" si="762"/>
        <v>0</v>
      </c>
      <c r="Q2712" s="326">
        <v>0</v>
      </c>
      <c r="R2712" s="104">
        <f t="shared" si="763"/>
        <v>0</v>
      </c>
      <c r="S2712" s="326">
        <v>0</v>
      </c>
      <c r="T2712" s="104">
        <f t="shared" si="764"/>
        <v>0</v>
      </c>
      <c r="U2712" s="326">
        <v>0</v>
      </c>
      <c r="V2712" s="104">
        <f t="shared" si="765"/>
        <v>0</v>
      </c>
      <c r="W2712" s="326">
        <v>0</v>
      </c>
      <c r="X2712" s="104">
        <f t="shared" si="766"/>
        <v>0</v>
      </c>
      <c r="Y2712" s="326">
        <v>0</v>
      </c>
      <c r="Z2712" s="104">
        <f t="shared" si="767"/>
        <v>0</v>
      </c>
      <c r="AA2712" s="326">
        <v>0</v>
      </c>
      <c r="AB2712" s="104">
        <f t="shared" si="768"/>
        <v>0</v>
      </c>
      <c r="AC2712" s="103">
        <f t="shared" si="755"/>
        <v>0</v>
      </c>
      <c r="AD2712" s="104">
        <f t="shared" si="756"/>
        <v>0</v>
      </c>
    </row>
    <row r="2713" spans="1:30" x14ac:dyDescent="0.2">
      <c r="A2713" s="283">
        <v>41427</v>
      </c>
      <c r="B2713" s="325" t="s">
        <v>86</v>
      </c>
      <c r="C2713" s="326">
        <v>0</v>
      </c>
      <c r="D2713" s="104">
        <f t="shared" si="757"/>
        <v>0</v>
      </c>
      <c r="E2713" s="326">
        <v>0</v>
      </c>
      <c r="F2713" s="104">
        <f t="shared" si="769"/>
        <v>0</v>
      </c>
      <c r="G2713" s="326">
        <v>0</v>
      </c>
      <c r="H2713" s="104">
        <f t="shared" si="759"/>
        <v>0</v>
      </c>
      <c r="I2713" s="326">
        <v>0</v>
      </c>
      <c r="J2713" s="104">
        <f t="shared" si="758"/>
        <v>0</v>
      </c>
      <c r="K2713" s="326">
        <v>0</v>
      </c>
      <c r="L2713" s="104">
        <f t="shared" si="760"/>
        <v>0</v>
      </c>
      <c r="M2713" s="326">
        <v>0</v>
      </c>
      <c r="N2713" s="104">
        <f t="shared" si="761"/>
        <v>0</v>
      </c>
      <c r="O2713" s="326">
        <v>0</v>
      </c>
      <c r="P2713" s="104">
        <f t="shared" si="762"/>
        <v>0</v>
      </c>
      <c r="Q2713" s="326">
        <v>0</v>
      </c>
      <c r="R2713" s="104">
        <f t="shared" si="763"/>
        <v>0</v>
      </c>
      <c r="S2713" s="326">
        <v>0</v>
      </c>
      <c r="T2713" s="104">
        <f t="shared" si="764"/>
        <v>0</v>
      </c>
      <c r="U2713" s="326">
        <v>0</v>
      </c>
      <c r="V2713" s="104">
        <f t="shared" si="765"/>
        <v>0</v>
      </c>
      <c r="W2713" s="326">
        <v>0</v>
      </c>
      <c r="X2713" s="104">
        <f t="shared" si="766"/>
        <v>0</v>
      </c>
      <c r="Y2713" s="326">
        <v>0</v>
      </c>
      <c r="Z2713" s="104">
        <f t="shared" si="767"/>
        <v>0</v>
      </c>
      <c r="AA2713" s="326">
        <v>0</v>
      </c>
      <c r="AB2713" s="104">
        <f t="shared" si="768"/>
        <v>0</v>
      </c>
      <c r="AC2713" s="103">
        <f t="shared" si="755"/>
        <v>0</v>
      </c>
      <c r="AD2713" s="104">
        <f t="shared" si="756"/>
        <v>0</v>
      </c>
    </row>
    <row r="2714" spans="1:30" x14ac:dyDescent="0.2">
      <c r="A2714" s="283">
        <v>41428</v>
      </c>
      <c r="B2714" s="325" t="s">
        <v>87</v>
      </c>
      <c r="C2714" s="326">
        <v>0</v>
      </c>
      <c r="D2714" s="104">
        <f t="shared" si="757"/>
        <v>0</v>
      </c>
      <c r="E2714" s="326">
        <v>0</v>
      </c>
      <c r="F2714" s="104">
        <f t="shared" si="769"/>
        <v>0</v>
      </c>
      <c r="G2714" s="326">
        <v>0</v>
      </c>
      <c r="H2714" s="104">
        <f t="shared" si="759"/>
        <v>0</v>
      </c>
      <c r="I2714" s="326">
        <v>0</v>
      </c>
      <c r="J2714" s="104">
        <f t="shared" si="758"/>
        <v>0</v>
      </c>
      <c r="K2714" s="326">
        <v>0</v>
      </c>
      <c r="L2714" s="104">
        <f t="shared" si="760"/>
        <v>0</v>
      </c>
      <c r="M2714" s="326">
        <v>0</v>
      </c>
      <c r="N2714" s="104">
        <f t="shared" si="761"/>
        <v>0</v>
      </c>
      <c r="O2714" s="326">
        <v>0</v>
      </c>
      <c r="P2714" s="104">
        <f t="shared" si="762"/>
        <v>0</v>
      </c>
      <c r="Q2714" s="326">
        <v>0</v>
      </c>
      <c r="R2714" s="104">
        <f t="shared" si="763"/>
        <v>0</v>
      </c>
      <c r="S2714" s="326">
        <v>0</v>
      </c>
      <c r="T2714" s="104">
        <f t="shared" si="764"/>
        <v>0</v>
      </c>
      <c r="U2714" s="326">
        <v>0</v>
      </c>
      <c r="V2714" s="104">
        <f t="shared" si="765"/>
        <v>0</v>
      </c>
      <c r="W2714" s="326">
        <v>0</v>
      </c>
      <c r="X2714" s="104">
        <f t="shared" si="766"/>
        <v>0</v>
      </c>
      <c r="Y2714" s="326">
        <v>0</v>
      </c>
      <c r="Z2714" s="104">
        <f t="shared" si="767"/>
        <v>0</v>
      </c>
      <c r="AA2714" s="326">
        <v>0</v>
      </c>
      <c r="AB2714" s="104">
        <f t="shared" si="768"/>
        <v>0</v>
      </c>
      <c r="AC2714" s="103">
        <f t="shared" si="755"/>
        <v>0</v>
      </c>
      <c r="AD2714" s="104">
        <f t="shared" si="756"/>
        <v>0</v>
      </c>
    </row>
    <row r="2715" spans="1:30" x14ac:dyDescent="0.2">
      <c r="A2715" s="283">
        <v>41429</v>
      </c>
      <c r="B2715" s="325" t="s">
        <v>88</v>
      </c>
      <c r="C2715" s="326">
        <v>0</v>
      </c>
      <c r="D2715" s="104">
        <f t="shared" si="757"/>
        <v>0</v>
      </c>
      <c r="E2715" s="326">
        <v>0</v>
      </c>
      <c r="F2715" s="104">
        <f t="shared" si="769"/>
        <v>0</v>
      </c>
      <c r="G2715" s="326">
        <v>0</v>
      </c>
      <c r="H2715" s="104">
        <f t="shared" si="759"/>
        <v>0</v>
      </c>
      <c r="I2715" s="326">
        <v>0</v>
      </c>
      <c r="J2715" s="104">
        <f t="shared" si="758"/>
        <v>0</v>
      </c>
      <c r="K2715" s="326">
        <v>0</v>
      </c>
      <c r="L2715" s="104">
        <f t="shared" si="760"/>
        <v>0</v>
      </c>
      <c r="M2715" s="326">
        <v>0</v>
      </c>
      <c r="N2715" s="104">
        <f t="shared" si="761"/>
        <v>0</v>
      </c>
      <c r="O2715" s="326">
        <v>0</v>
      </c>
      <c r="P2715" s="104">
        <f t="shared" si="762"/>
        <v>0</v>
      </c>
      <c r="Q2715" s="326">
        <v>0</v>
      </c>
      <c r="R2715" s="104">
        <f t="shared" si="763"/>
        <v>0</v>
      </c>
      <c r="S2715" s="326">
        <v>0</v>
      </c>
      <c r="T2715" s="104">
        <f t="shared" si="764"/>
        <v>0</v>
      </c>
      <c r="U2715" s="326">
        <v>0</v>
      </c>
      <c r="V2715" s="104">
        <f t="shared" si="765"/>
        <v>0</v>
      </c>
      <c r="W2715" s="326">
        <v>0</v>
      </c>
      <c r="X2715" s="104">
        <f t="shared" si="766"/>
        <v>0</v>
      </c>
      <c r="Y2715" s="326">
        <v>0</v>
      </c>
      <c r="Z2715" s="104">
        <f t="shared" si="767"/>
        <v>0</v>
      </c>
      <c r="AA2715" s="326">
        <v>0</v>
      </c>
      <c r="AB2715" s="104">
        <f t="shared" si="768"/>
        <v>0</v>
      </c>
      <c r="AC2715" s="103">
        <f t="shared" si="755"/>
        <v>0</v>
      </c>
      <c r="AD2715" s="104">
        <f t="shared" si="756"/>
        <v>0</v>
      </c>
    </row>
    <row r="2716" spans="1:30" x14ac:dyDescent="0.2">
      <c r="A2716" s="283">
        <v>41430</v>
      </c>
      <c r="B2716" s="325" t="s">
        <v>89</v>
      </c>
      <c r="C2716" s="326">
        <v>0</v>
      </c>
      <c r="D2716" s="104">
        <f t="shared" si="757"/>
        <v>0</v>
      </c>
      <c r="E2716" s="326">
        <v>0</v>
      </c>
      <c r="F2716" s="104">
        <f t="shared" si="769"/>
        <v>0</v>
      </c>
      <c r="G2716" s="326">
        <v>0</v>
      </c>
      <c r="H2716" s="104">
        <f t="shared" si="759"/>
        <v>0</v>
      </c>
      <c r="I2716" s="326">
        <v>0</v>
      </c>
      <c r="J2716" s="104">
        <f t="shared" si="758"/>
        <v>0</v>
      </c>
      <c r="K2716" s="326">
        <v>0</v>
      </c>
      <c r="L2716" s="104">
        <f t="shared" si="760"/>
        <v>0</v>
      </c>
      <c r="M2716" s="326">
        <v>0</v>
      </c>
      <c r="N2716" s="104">
        <f t="shared" si="761"/>
        <v>0</v>
      </c>
      <c r="O2716" s="326">
        <v>0</v>
      </c>
      <c r="P2716" s="104">
        <f t="shared" si="762"/>
        <v>0</v>
      </c>
      <c r="Q2716" s="326">
        <v>0</v>
      </c>
      <c r="R2716" s="104">
        <f t="shared" si="763"/>
        <v>0</v>
      </c>
      <c r="S2716" s="326">
        <v>0</v>
      </c>
      <c r="T2716" s="104">
        <f t="shared" si="764"/>
        <v>0</v>
      </c>
      <c r="U2716" s="326">
        <v>0</v>
      </c>
      <c r="V2716" s="104">
        <f t="shared" si="765"/>
        <v>0</v>
      </c>
      <c r="W2716" s="326">
        <v>0</v>
      </c>
      <c r="X2716" s="104">
        <f t="shared" si="766"/>
        <v>0</v>
      </c>
      <c r="Y2716" s="326">
        <v>0</v>
      </c>
      <c r="Z2716" s="104">
        <f t="shared" si="767"/>
        <v>0</v>
      </c>
      <c r="AA2716" s="326">
        <v>0</v>
      </c>
      <c r="AB2716" s="104">
        <f t="shared" si="768"/>
        <v>0</v>
      </c>
      <c r="AC2716" s="103">
        <f t="shared" si="755"/>
        <v>0</v>
      </c>
      <c r="AD2716" s="104">
        <f t="shared" si="756"/>
        <v>0</v>
      </c>
    </row>
    <row r="2717" spans="1:30" x14ac:dyDescent="0.2">
      <c r="A2717" s="283">
        <v>41431</v>
      </c>
      <c r="B2717" s="325" t="s">
        <v>90</v>
      </c>
      <c r="C2717" s="326">
        <v>0</v>
      </c>
      <c r="D2717" s="104">
        <f t="shared" si="757"/>
        <v>0</v>
      </c>
      <c r="E2717" s="326">
        <v>0</v>
      </c>
      <c r="F2717" s="104">
        <f t="shared" si="769"/>
        <v>0</v>
      </c>
      <c r="G2717" s="326">
        <v>0</v>
      </c>
      <c r="H2717" s="104">
        <f t="shared" si="759"/>
        <v>0</v>
      </c>
      <c r="I2717" s="326">
        <v>0</v>
      </c>
      <c r="J2717" s="104">
        <f t="shared" si="758"/>
        <v>0</v>
      </c>
      <c r="K2717" s="326">
        <v>0</v>
      </c>
      <c r="L2717" s="104">
        <f t="shared" si="760"/>
        <v>0</v>
      </c>
      <c r="M2717" s="326">
        <v>0</v>
      </c>
      <c r="N2717" s="104">
        <f t="shared" si="761"/>
        <v>0</v>
      </c>
      <c r="O2717" s="326">
        <v>0</v>
      </c>
      <c r="P2717" s="104">
        <f t="shared" si="762"/>
        <v>0</v>
      </c>
      <c r="Q2717" s="326">
        <v>0</v>
      </c>
      <c r="R2717" s="104">
        <f t="shared" si="763"/>
        <v>0</v>
      </c>
      <c r="S2717" s="326">
        <v>0</v>
      </c>
      <c r="T2717" s="104">
        <f t="shared" si="764"/>
        <v>0</v>
      </c>
      <c r="U2717" s="326">
        <v>0</v>
      </c>
      <c r="V2717" s="104">
        <f t="shared" si="765"/>
        <v>0</v>
      </c>
      <c r="W2717" s="326">
        <v>0</v>
      </c>
      <c r="X2717" s="104">
        <f t="shared" si="766"/>
        <v>0</v>
      </c>
      <c r="Y2717" s="326">
        <v>0</v>
      </c>
      <c r="Z2717" s="104">
        <f t="shared" si="767"/>
        <v>0</v>
      </c>
      <c r="AA2717" s="326">
        <v>0</v>
      </c>
      <c r="AB2717" s="104">
        <f t="shared" si="768"/>
        <v>0</v>
      </c>
      <c r="AC2717" s="103">
        <f t="shared" si="755"/>
        <v>0</v>
      </c>
      <c r="AD2717" s="104">
        <f t="shared" si="756"/>
        <v>0</v>
      </c>
    </row>
    <row r="2718" spans="1:30" x14ac:dyDescent="0.2">
      <c r="A2718" s="283">
        <v>41432</v>
      </c>
      <c r="B2718" s="325" t="s">
        <v>91</v>
      </c>
      <c r="C2718" s="326">
        <v>0</v>
      </c>
      <c r="D2718" s="104">
        <f t="shared" si="757"/>
        <v>0</v>
      </c>
      <c r="E2718" s="326">
        <v>0</v>
      </c>
      <c r="F2718" s="104">
        <f t="shared" si="769"/>
        <v>0</v>
      </c>
      <c r="G2718" s="326">
        <v>0</v>
      </c>
      <c r="H2718" s="104">
        <f t="shared" si="759"/>
        <v>0</v>
      </c>
      <c r="I2718" s="326">
        <v>0</v>
      </c>
      <c r="J2718" s="104">
        <f t="shared" si="758"/>
        <v>0</v>
      </c>
      <c r="K2718" s="326">
        <v>0</v>
      </c>
      <c r="L2718" s="104">
        <f t="shared" si="760"/>
        <v>0</v>
      </c>
      <c r="M2718" s="326">
        <v>0</v>
      </c>
      <c r="N2718" s="104">
        <f t="shared" si="761"/>
        <v>0</v>
      </c>
      <c r="O2718" s="326">
        <v>0</v>
      </c>
      <c r="P2718" s="104">
        <f t="shared" si="762"/>
        <v>0</v>
      </c>
      <c r="Q2718" s="326">
        <v>0</v>
      </c>
      <c r="R2718" s="104">
        <f t="shared" si="763"/>
        <v>0</v>
      </c>
      <c r="S2718" s="326">
        <v>0</v>
      </c>
      <c r="T2718" s="104">
        <f t="shared" si="764"/>
        <v>0</v>
      </c>
      <c r="U2718" s="326">
        <v>0</v>
      </c>
      <c r="V2718" s="104">
        <f t="shared" si="765"/>
        <v>0</v>
      </c>
      <c r="W2718" s="326">
        <v>0</v>
      </c>
      <c r="X2718" s="104">
        <f t="shared" si="766"/>
        <v>0</v>
      </c>
      <c r="Y2718" s="326">
        <v>0</v>
      </c>
      <c r="Z2718" s="104">
        <f t="shared" si="767"/>
        <v>0</v>
      </c>
      <c r="AA2718" s="326">
        <v>0</v>
      </c>
      <c r="AB2718" s="104">
        <f t="shared" si="768"/>
        <v>0</v>
      </c>
      <c r="AC2718" s="103">
        <f t="shared" si="755"/>
        <v>0</v>
      </c>
      <c r="AD2718" s="104">
        <f t="shared" si="756"/>
        <v>0</v>
      </c>
    </row>
    <row r="2719" spans="1:30" x14ac:dyDescent="0.2">
      <c r="A2719" s="283">
        <v>41433</v>
      </c>
      <c r="B2719" s="325" t="s">
        <v>92</v>
      </c>
      <c r="C2719" s="326">
        <v>0</v>
      </c>
      <c r="D2719" s="104">
        <f t="shared" si="757"/>
        <v>0</v>
      </c>
      <c r="E2719" s="326">
        <v>0</v>
      </c>
      <c r="F2719" s="104">
        <f t="shared" si="769"/>
        <v>0</v>
      </c>
      <c r="G2719" s="326">
        <v>0</v>
      </c>
      <c r="H2719" s="104">
        <f t="shared" si="759"/>
        <v>0</v>
      </c>
      <c r="I2719" s="326">
        <v>0</v>
      </c>
      <c r="J2719" s="104">
        <f t="shared" si="758"/>
        <v>0</v>
      </c>
      <c r="K2719" s="326">
        <v>0</v>
      </c>
      <c r="L2719" s="104">
        <f t="shared" si="760"/>
        <v>0</v>
      </c>
      <c r="M2719" s="326">
        <v>0</v>
      </c>
      <c r="N2719" s="104">
        <f t="shared" si="761"/>
        <v>0</v>
      </c>
      <c r="O2719" s="326">
        <v>0</v>
      </c>
      <c r="P2719" s="104">
        <f t="shared" si="762"/>
        <v>0</v>
      </c>
      <c r="Q2719" s="326">
        <v>0</v>
      </c>
      <c r="R2719" s="104">
        <f t="shared" si="763"/>
        <v>0</v>
      </c>
      <c r="S2719" s="326">
        <v>0</v>
      </c>
      <c r="T2719" s="104">
        <f t="shared" si="764"/>
        <v>0</v>
      </c>
      <c r="U2719" s="326">
        <v>0</v>
      </c>
      <c r="V2719" s="104">
        <f t="shared" si="765"/>
        <v>0</v>
      </c>
      <c r="W2719" s="326">
        <v>0</v>
      </c>
      <c r="X2719" s="104">
        <f t="shared" si="766"/>
        <v>0</v>
      </c>
      <c r="Y2719" s="326">
        <v>0</v>
      </c>
      <c r="Z2719" s="104">
        <f t="shared" si="767"/>
        <v>0</v>
      </c>
      <c r="AA2719" s="326">
        <v>0</v>
      </c>
      <c r="AB2719" s="104">
        <f t="shared" si="768"/>
        <v>0</v>
      </c>
      <c r="AC2719" s="103">
        <f t="shared" si="755"/>
        <v>0</v>
      </c>
      <c r="AD2719" s="104">
        <f t="shared" si="756"/>
        <v>0</v>
      </c>
    </row>
    <row r="2720" spans="1:30" x14ac:dyDescent="0.2">
      <c r="A2720" s="283">
        <v>41434</v>
      </c>
      <c r="B2720" s="325" t="s">
        <v>93</v>
      </c>
      <c r="C2720" s="326">
        <v>0</v>
      </c>
      <c r="D2720" s="104">
        <f t="shared" si="757"/>
        <v>0</v>
      </c>
      <c r="E2720" s="326">
        <v>0</v>
      </c>
      <c r="F2720" s="104">
        <f t="shared" si="769"/>
        <v>0</v>
      </c>
      <c r="G2720" s="326">
        <v>0</v>
      </c>
      <c r="H2720" s="104">
        <f t="shared" si="759"/>
        <v>0</v>
      </c>
      <c r="I2720" s="326">
        <v>0</v>
      </c>
      <c r="J2720" s="104">
        <f t="shared" si="758"/>
        <v>0</v>
      </c>
      <c r="K2720" s="326">
        <v>0</v>
      </c>
      <c r="L2720" s="104">
        <f t="shared" si="760"/>
        <v>0</v>
      </c>
      <c r="M2720" s="326">
        <v>0</v>
      </c>
      <c r="N2720" s="104">
        <f t="shared" si="761"/>
        <v>0</v>
      </c>
      <c r="O2720" s="326">
        <v>0</v>
      </c>
      <c r="P2720" s="104">
        <f t="shared" si="762"/>
        <v>0</v>
      </c>
      <c r="Q2720" s="326">
        <v>0</v>
      </c>
      <c r="R2720" s="104">
        <f t="shared" si="763"/>
        <v>0</v>
      </c>
      <c r="S2720" s="326">
        <v>0</v>
      </c>
      <c r="T2720" s="104">
        <f t="shared" si="764"/>
        <v>0</v>
      </c>
      <c r="U2720" s="326">
        <v>0</v>
      </c>
      <c r="V2720" s="104">
        <f t="shared" si="765"/>
        <v>0</v>
      </c>
      <c r="W2720" s="326">
        <v>0</v>
      </c>
      <c r="X2720" s="104">
        <f t="shared" si="766"/>
        <v>0</v>
      </c>
      <c r="Y2720" s="326">
        <v>0</v>
      </c>
      <c r="Z2720" s="104">
        <f t="shared" si="767"/>
        <v>0</v>
      </c>
      <c r="AA2720" s="326">
        <v>0</v>
      </c>
      <c r="AB2720" s="104">
        <f t="shared" si="768"/>
        <v>0</v>
      </c>
      <c r="AC2720" s="103">
        <f t="shared" si="755"/>
        <v>0</v>
      </c>
      <c r="AD2720" s="104">
        <f t="shared" si="756"/>
        <v>0</v>
      </c>
    </row>
    <row r="2721" spans="1:30" x14ac:dyDescent="0.2">
      <c r="A2721" s="283">
        <v>41435</v>
      </c>
      <c r="B2721" s="325" t="s">
        <v>94</v>
      </c>
      <c r="C2721" s="326">
        <v>1.171</v>
      </c>
      <c r="D2721" s="104">
        <f t="shared" si="757"/>
        <v>3.5936670441398064</v>
      </c>
      <c r="E2721" s="326">
        <v>0</v>
      </c>
      <c r="F2721" s="104">
        <f t="shared" si="769"/>
        <v>0</v>
      </c>
      <c r="G2721" s="326">
        <v>2.4E-2</v>
      </c>
      <c r="H2721" s="104">
        <f t="shared" si="759"/>
        <v>7.3653295524641629E-2</v>
      </c>
      <c r="I2721" s="326">
        <v>0</v>
      </c>
      <c r="J2721" s="104">
        <f t="shared" si="758"/>
        <v>0</v>
      </c>
      <c r="K2721" s="326">
        <v>0</v>
      </c>
      <c r="L2721" s="104">
        <f t="shared" si="760"/>
        <v>0</v>
      </c>
      <c r="M2721" s="326">
        <v>1.446</v>
      </c>
      <c r="N2721" s="104">
        <f t="shared" si="761"/>
        <v>4.4376110553596586</v>
      </c>
      <c r="O2721" s="326">
        <v>0</v>
      </c>
      <c r="P2721" s="104">
        <f t="shared" si="762"/>
        <v>0</v>
      </c>
      <c r="Q2721" s="326">
        <v>0.98</v>
      </c>
      <c r="R2721" s="104">
        <f t="shared" si="763"/>
        <v>3.0075095672562</v>
      </c>
      <c r="S2721" s="326">
        <v>0</v>
      </c>
      <c r="T2721" s="104">
        <f t="shared" si="764"/>
        <v>0</v>
      </c>
      <c r="U2721" s="326">
        <v>0</v>
      </c>
      <c r="V2721" s="104">
        <f t="shared" si="765"/>
        <v>0</v>
      </c>
      <c r="W2721" s="326">
        <v>0</v>
      </c>
      <c r="X2721" s="104">
        <f t="shared" si="766"/>
        <v>0</v>
      </c>
      <c r="Y2721" s="326">
        <v>0</v>
      </c>
      <c r="Z2721" s="104">
        <f t="shared" si="767"/>
        <v>0</v>
      </c>
      <c r="AA2721" s="326">
        <v>0</v>
      </c>
      <c r="AB2721" s="104">
        <f t="shared" si="768"/>
        <v>0</v>
      </c>
      <c r="AC2721" s="103">
        <f t="shared" si="755"/>
        <v>3.621</v>
      </c>
      <c r="AD2721" s="104">
        <f t="shared" si="756"/>
        <v>11.112440962280306</v>
      </c>
    </row>
    <row r="2722" spans="1:30" x14ac:dyDescent="0.2">
      <c r="A2722" s="283">
        <v>41436</v>
      </c>
      <c r="B2722" s="325" t="s">
        <v>95</v>
      </c>
      <c r="C2722" s="326">
        <v>1.7869999999999999</v>
      </c>
      <c r="D2722" s="104">
        <f t="shared" si="757"/>
        <v>5.4841016292722751</v>
      </c>
      <c r="E2722" s="326">
        <v>0</v>
      </c>
      <c r="F2722" s="104">
        <f t="shared" si="769"/>
        <v>0</v>
      </c>
      <c r="G2722" s="326">
        <v>0</v>
      </c>
      <c r="H2722" s="104">
        <f t="shared" si="759"/>
        <v>0</v>
      </c>
      <c r="I2722" s="326">
        <v>0</v>
      </c>
      <c r="J2722" s="104">
        <f t="shared" si="758"/>
        <v>0</v>
      </c>
      <c r="K2722" s="326">
        <v>0</v>
      </c>
      <c r="L2722" s="104">
        <f t="shared" si="760"/>
        <v>0</v>
      </c>
      <c r="M2722" s="326">
        <v>1.841</v>
      </c>
      <c r="N2722" s="104">
        <f t="shared" si="761"/>
        <v>5.6498215442027186</v>
      </c>
      <c r="O2722" s="326">
        <v>0</v>
      </c>
      <c r="P2722" s="104">
        <f t="shared" si="762"/>
        <v>0</v>
      </c>
      <c r="Q2722" s="326">
        <v>1.268</v>
      </c>
      <c r="R2722" s="104">
        <f t="shared" si="763"/>
        <v>3.8913491135518994</v>
      </c>
      <c r="S2722" s="326">
        <v>0</v>
      </c>
      <c r="T2722" s="104">
        <f t="shared" si="764"/>
        <v>0</v>
      </c>
      <c r="U2722" s="326">
        <v>0</v>
      </c>
      <c r="V2722" s="104">
        <f t="shared" si="765"/>
        <v>0</v>
      </c>
      <c r="W2722" s="326">
        <v>0</v>
      </c>
      <c r="X2722" s="104">
        <f t="shared" si="766"/>
        <v>0</v>
      </c>
      <c r="Y2722" s="326">
        <v>0</v>
      </c>
      <c r="Z2722" s="104">
        <f t="shared" si="767"/>
        <v>0</v>
      </c>
      <c r="AA2722" s="326">
        <v>0</v>
      </c>
      <c r="AB2722" s="104">
        <f t="shared" si="768"/>
        <v>0</v>
      </c>
      <c r="AC2722" s="103">
        <f t="shared" si="755"/>
        <v>4.8959999999999999</v>
      </c>
      <c r="AD2722" s="104">
        <f t="shared" si="756"/>
        <v>15.025272287026892</v>
      </c>
    </row>
    <row r="2723" spans="1:30" x14ac:dyDescent="0.2">
      <c r="A2723" s="283">
        <v>41437</v>
      </c>
      <c r="B2723" s="325" t="s">
        <v>96</v>
      </c>
      <c r="C2723" s="326">
        <v>1.75</v>
      </c>
      <c r="D2723" s="104">
        <f t="shared" si="757"/>
        <v>5.3705527986717856</v>
      </c>
      <c r="E2723" s="326">
        <v>0</v>
      </c>
      <c r="F2723" s="104">
        <f t="shared" si="769"/>
        <v>0</v>
      </c>
      <c r="G2723" s="326">
        <v>0</v>
      </c>
      <c r="H2723" s="104">
        <f t="shared" si="759"/>
        <v>0</v>
      </c>
      <c r="I2723" s="326">
        <v>0</v>
      </c>
      <c r="J2723" s="104">
        <f t="shared" si="758"/>
        <v>0</v>
      </c>
      <c r="K2723" s="326">
        <v>0</v>
      </c>
      <c r="L2723" s="104">
        <f t="shared" si="760"/>
        <v>0</v>
      </c>
      <c r="M2723" s="326">
        <v>1.8069999999999999</v>
      </c>
      <c r="N2723" s="104">
        <f t="shared" si="761"/>
        <v>5.5454793755428096</v>
      </c>
      <c r="O2723" s="326">
        <v>0</v>
      </c>
      <c r="P2723" s="104">
        <f t="shared" si="762"/>
        <v>0</v>
      </c>
      <c r="Q2723" s="326">
        <v>1.2569999999999999</v>
      </c>
      <c r="R2723" s="104">
        <f t="shared" si="763"/>
        <v>3.8575913531031052</v>
      </c>
      <c r="S2723" s="326">
        <v>0</v>
      </c>
      <c r="T2723" s="104">
        <f t="shared" si="764"/>
        <v>0</v>
      </c>
      <c r="U2723" s="326">
        <v>0</v>
      </c>
      <c r="V2723" s="104">
        <f t="shared" si="765"/>
        <v>0</v>
      </c>
      <c r="W2723" s="326">
        <v>0</v>
      </c>
      <c r="X2723" s="104">
        <f t="shared" si="766"/>
        <v>0</v>
      </c>
      <c r="Y2723" s="326">
        <v>0</v>
      </c>
      <c r="Z2723" s="104">
        <f t="shared" si="767"/>
        <v>0</v>
      </c>
      <c r="AA2723" s="326">
        <v>0</v>
      </c>
      <c r="AB2723" s="104">
        <f t="shared" si="768"/>
        <v>0</v>
      </c>
      <c r="AC2723" s="103">
        <f t="shared" si="755"/>
        <v>4.8140000000000001</v>
      </c>
      <c r="AD2723" s="104">
        <f t="shared" si="756"/>
        <v>14.773623527317701</v>
      </c>
    </row>
    <row r="2724" spans="1:30" x14ac:dyDescent="0.2">
      <c r="A2724" s="283">
        <v>41438</v>
      </c>
      <c r="B2724" s="325" t="s">
        <v>97</v>
      </c>
      <c r="C2724" s="326">
        <v>0.77100000000000002</v>
      </c>
      <c r="D2724" s="104">
        <f t="shared" si="757"/>
        <v>2.3661121187291125</v>
      </c>
      <c r="E2724" s="326">
        <v>0</v>
      </c>
      <c r="F2724" s="104">
        <f t="shared" si="769"/>
        <v>0</v>
      </c>
      <c r="G2724" s="326">
        <v>0</v>
      </c>
      <c r="H2724" s="104">
        <f t="shared" si="759"/>
        <v>0</v>
      </c>
      <c r="I2724" s="326">
        <v>0</v>
      </c>
      <c r="J2724" s="104">
        <f t="shared" si="758"/>
        <v>0</v>
      </c>
      <c r="K2724" s="326">
        <v>0</v>
      </c>
      <c r="L2724" s="104">
        <f t="shared" si="760"/>
        <v>0</v>
      </c>
      <c r="M2724" s="326">
        <v>0.79600000000000004</v>
      </c>
      <c r="N2724" s="104">
        <f t="shared" si="761"/>
        <v>2.4428343015672809</v>
      </c>
      <c r="O2724" s="326">
        <v>0</v>
      </c>
      <c r="P2724" s="104">
        <f t="shared" si="762"/>
        <v>0</v>
      </c>
      <c r="Q2724" s="326">
        <v>0.48499999999999999</v>
      </c>
      <c r="R2724" s="104">
        <f t="shared" si="763"/>
        <v>1.4884103470604664</v>
      </c>
      <c r="S2724" s="326">
        <v>0</v>
      </c>
      <c r="T2724" s="104">
        <f t="shared" si="764"/>
        <v>0</v>
      </c>
      <c r="U2724" s="326">
        <v>0</v>
      </c>
      <c r="V2724" s="104">
        <f t="shared" si="765"/>
        <v>0</v>
      </c>
      <c r="W2724" s="326">
        <v>0</v>
      </c>
      <c r="X2724" s="104">
        <f t="shared" si="766"/>
        <v>0</v>
      </c>
      <c r="Y2724" s="326">
        <v>0</v>
      </c>
      <c r="Z2724" s="104">
        <f t="shared" si="767"/>
        <v>0</v>
      </c>
      <c r="AA2724" s="326">
        <v>0</v>
      </c>
      <c r="AB2724" s="104">
        <f t="shared" si="768"/>
        <v>0</v>
      </c>
      <c r="AC2724" s="103">
        <f t="shared" si="755"/>
        <v>2.052</v>
      </c>
      <c r="AD2724" s="104">
        <f t="shared" si="756"/>
        <v>6.2973567673568596</v>
      </c>
    </row>
    <row r="2725" spans="1:30" x14ac:dyDescent="0.2">
      <c r="A2725" s="283">
        <v>41439</v>
      </c>
      <c r="B2725" s="325" t="s">
        <v>98</v>
      </c>
      <c r="C2725" s="326">
        <v>0</v>
      </c>
      <c r="D2725" s="104">
        <f t="shared" si="757"/>
        <v>0</v>
      </c>
      <c r="E2725" s="326">
        <v>0</v>
      </c>
      <c r="F2725" s="104">
        <f t="shared" si="769"/>
        <v>0</v>
      </c>
      <c r="G2725" s="326">
        <v>0</v>
      </c>
      <c r="H2725" s="104">
        <f t="shared" si="759"/>
        <v>0</v>
      </c>
      <c r="I2725" s="326">
        <v>0</v>
      </c>
      <c r="J2725" s="104">
        <f t="shared" si="758"/>
        <v>0</v>
      </c>
      <c r="K2725" s="326">
        <v>0</v>
      </c>
      <c r="L2725" s="104">
        <f t="shared" si="760"/>
        <v>0</v>
      </c>
      <c r="M2725" s="326">
        <v>0</v>
      </c>
      <c r="N2725" s="104">
        <f t="shared" si="761"/>
        <v>0</v>
      </c>
      <c r="O2725" s="326">
        <v>0</v>
      </c>
      <c r="P2725" s="104">
        <f t="shared" si="762"/>
        <v>0</v>
      </c>
      <c r="Q2725" s="326">
        <v>0</v>
      </c>
      <c r="R2725" s="104">
        <f t="shared" si="763"/>
        <v>0</v>
      </c>
      <c r="S2725" s="326">
        <v>0</v>
      </c>
      <c r="T2725" s="104">
        <f t="shared" si="764"/>
        <v>0</v>
      </c>
      <c r="U2725" s="326">
        <v>0</v>
      </c>
      <c r="V2725" s="104">
        <f t="shared" si="765"/>
        <v>0</v>
      </c>
      <c r="W2725" s="326">
        <v>0</v>
      </c>
      <c r="X2725" s="104">
        <f t="shared" si="766"/>
        <v>0</v>
      </c>
      <c r="Y2725" s="326">
        <v>0</v>
      </c>
      <c r="Z2725" s="104">
        <f t="shared" si="767"/>
        <v>0</v>
      </c>
      <c r="AA2725" s="326">
        <v>0</v>
      </c>
      <c r="AB2725" s="104">
        <f t="shared" si="768"/>
        <v>0</v>
      </c>
      <c r="AC2725" s="103">
        <f t="shared" si="755"/>
        <v>0</v>
      </c>
      <c r="AD2725" s="104">
        <f t="shared" si="756"/>
        <v>0</v>
      </c>
    </row>
    <row r="2726" spans="1:30" x14ac:dyDescent="0.2">
      <c r="A2726" s="283">
        <v>41440</v>
      </c>
      <c r="B2726" s="325" t="s">
        <v>99</v>
      </c>
      <c r="C2726" s="326">
        <v>0</v>
      </c>
      <c r="D2726" s="104">
        <f t="shared" si="757"/>
        <v>0</v>
      </c>
      <c r="E2726" s="326">
        <v>0</v>
      </c>
      <c r="F2726" s="104">
        <f t="shared" si="769"/>
        <v>0</v>
      </c>
      <c r="G2726" s="326">
        <v>0</v>
      </c>
      <c r="H2726" s="104">
        <f t="shared" si="759"/>
        <v>0</v>
      </c>
      <c r="I2726" s="326">
        <v>0</v>
      </c>
      <c r="J2726" s="104">
        <f t="shared" si="758"/>
        <v>0</v>
      </c>
      <c r="K2726" s="326">
        <v>0</v>
      </c>
      <c r="L2726" s="104">
        <f t="shared" si="760"/>
        <v>0</v>
      </c>
      <c r="M2726" s="326">
        <v>0</v>
      </c>
      <c r="N2726" s="104">
        <f t="shared" si="761"/>
        <v>0</v>
      </c>
      <c r="O2726" s="326">
        <v>0</v>
      </c>
      <c r="P2726" s="104">
        <f t="shared" si="762"/>
        <v>0</v>
      </c>
      <c r="Q2726" s="326">
        <v>0</v>
      </c>
      <c r="R2726" s="104">
        <f t="shared" si="763"/>
        <v>0</v>
      </c>
      <c r="S2726" s="326">
        <v>0</v>
      </c>
      <c r="T2726" s="104">
        <f t="shared" si="764"/>
        <v>0</v>
      </c>
      <c r="U2726" s="326">
        <v>0</v>
      </c>
      <c r="V2726" s="104">
        <f t="shared" si="765"/>
        <v>0</v>
      </c>
      <c r="W2726" s="326">
        <v>0</v>
      </c>
      <c r="X2726" s="104">
        <f t="shared" si="766"/>
        <v>0</v>
      </c>
      <c r="Y2726" s="326">
        <v>0</v>
      </c>
      <c r="Z2726" s="104">
        <f t="shared" si="767"/>
        <v>0</v>
      </c>
      <c r="AA2726" s="326">
        <v>0</v>
      </c>
      <c r="AB2726" s="104">
        <f t="shared" si="768"/>
        <v>0</v>
      </c>
      <c r="AC2726" s="103">
        <f t="shared" si="755"/>
        <v>0</v>
      </c>
      <c r="AD2726" s="104">
        <f t="shared" si="756"/>
        <v>0</v>
      </c>
    </row>
    <row r="2727" spans="1:30" x14ac:dyDescent="0.2">
      <c r="A2727" s="283">
        <v>41441</v>
      </c>
      <c r="B2727" s="325" t="s">
        <v>100</v>
      </c>
      <c r="C2727" s="326">
        <v>0</v>
      </c>
      <c r="D2727" s="104">
        <f t="shared" si="757"/>
        <v>0</v>
      </c>
      <c r="E2727" s="326">
        <v>0</v>
      </c>
      <c r="F2727" s="104">
        <f t="shared" si="769"/>
        <v>0</v>
      </c>
      <c r="G2727" s="326">
        <v>0</v>
      </c>
      <c r="H2727" s="104">
        <f t="shared" si="759"/>
        <v>0</v>
      </c>
      <c r="I2727" s="326">
        <v>0</v>
      </c>
      <c r="J2727" s="104">
        <f t="shared" si="758"/>
        <v>0</v>
      </c>
      <c r="K2727" s="326">
        <v>0</v>
      </c>
      <c r="L2727" s="104">
        <f t="shared" si="760"/>
        <v>0</v>
      </c>
      <c r="M2727" s="326">
        <v>0</v>
      </c>
      <c r="N2727" s="104">
        <f t="shared" si="761"/>
        <v>0</v>
      </c>
      <c r="O2727" s="326">
        <v>0</v>
      </c>
      <c r="P2727" s="104">
        <f t="shared" si="762"/>
        <v>0</v>
      </c>
      <c r="Q2727" s="326">
        <v>0</v>
      </c>
      <c r="R2727" s="104">
        <f t="shared" si="763"/>
        <v>0</v>
      </c>
      <c r="S2727" s="326">
        <v>0</v>
      </c>
      <c r="T2727" s="104">
        <f t="shared" si="764"/>
        <v>0</v>
      </c>
      <c r="U2727" s="326">
        <v>0</v>
      </c>
      <c r="V2727" s="104">
        <f t="shared" si="765"/>
        <v>0</v>
      </c>
      <c r="W2727" s="326">
        <v>0</v>
      </c>
      <c r="X2727" s="104">
        <f t="shared" si="766"/>
        <v>0</v>
      </c>
      <c r="Y2727" s="326">
        <v>0</v>
      </c>
      <c r="Z2727" s="104">
        <f t="shared" si="767"/>
        <v>0</v>
      </c>
      <c r="AA2727" s="326">
        <v>0</v>
      </c>
      <c r="AB2727" s="104">
        <f t="shared" si="768"/>
        <v>0</v>
      </c>
      <c r="AC2727" s="103">
        <f t="shared" si="755"/>
        <v>0</v>
      </c>
      <c r="AD2727" s="104">
        <f t="shared" si="756"/>
        <v>0</v>
      </c>
    </row>
    <row r="2728" spans="1:30" x14ac:dyDescent="0.2">
      <c r="A2728" s="283">
        <v>41442</v>
      </c>
      <c r="B2728" s="325" t="s">
        <v>101</v>
      </c>
      <c r="C2728" s="326">
        <v>0</v>
      </c>
      <c r="D2728" s="104">
        <f t="shared" si="757"/>
        <v>0</v>
      </c>
      <c r="E2728" s="326">
        <v>0</v>
      </c>
      <c r="F2728" s="104">
        <f t="shared" si="769"/>
        <v>0</v>
      </c>
      <c r="G2728" s="326">
        <v>0</v>
      </c>
      <c r="H2728" s="104">
        <f t="shared" si="759"/>
        <v>0</v>
      </c>
      <c r="I2728" s="326">
        <v>0</v>
      </c>
      <c r="J2728" s="104">
        <f t="shared" si="758"/>
        <v>0</v>
      </c>
      <c r="K2728" s="326">
        <v>0</v>
      </c>
      <c r="L2728" s="104">
        <f t="shared" si="760"/>
        <v>0</v>
      </c>
      <c r="M2728" s="326">
        <v>0</v>
      </c>
      <c r="N2728" s="104">
        <f t="shared" si="761"/>
        <v>0</v>
      </c>
      <c r="O2728" s="326">
        <v>0</v>
      </c>
      <c r="P2728" s="104">
        <f t="shared" si="762"/>
        <v>0</v>
      </c>
      <c r="Q2728" s="326">
        <v>0</v>
      </c>
      <c r="R2728" s="104">
        <f t="shared" si="763"/>
        <v>0</v>
      </c>
      <c r="S2728" s="326">
        <v>0</v>
      </c>
      <c r="T2728" s="104">
        <f t="shared" si="764"/>
        <v>0</v>
      </c>
      <c r="U2728" s="326">
        <v>0</v>
      </c>
      <c r="V2728" s="104">
        <f t="shared" si="765"/>
        <v>0</v>
      </c>
      <c r="W2728" s="326">
        <v>0</v>
      </c>
      <c r="X2728" s="104">
        <f t="shared" si="766"/>
        <v>0</v>
      </c>
      <c r="Y2728" s="326">
        <v>0</v>
      </c>
      <c r="Z2728" s="104">
        <f t="shared" si="767"/>
        <v>0</v>
      </c>
      <c r="AA2728" s="326">
        <v>0</v>
      </c>
      <c r="AB2728" s="104">
        <f t="shared" si="768"/>
        <v>0</v>
      </c>
      <c r="AC2728" s="103">
        <f t="shared" ref="AC2728:AC2791" si="770">C2728+E2728+G2728+I2728+K2728+M2728+O2728+Q2728+S2728+U2728+W2728+Y2728+AA2728</f>
        <v>0</v>
      </c>
      <c r="AD2728" s="104">
        <f t="shared" ref="AD2728:AD2791" si="771">AC2728*1000000/325851</f>
        <v>0</v>
      </c>
    </row>
    <row r="2729" spans="1:30" x14ac:dyDescent="0.2">
      <c r="A2729" s="283">
        <v>41443</v>
      </c>
      <c r="B2729" s="325" t="s">
        <v>102</v>
      </c>
      <c r="C2729" s="326">
        <v>0</v>
      </c>
      <c r="D2729" s="104">
        <f t="shared" si="757"/>
        <v>0</v>
      </c>
      <c r="E2729" s="326">
        <v>0</v>
      </c>
      <c r="F2729" s="104">
        <f t="shared" si="769"/>
        <v>0</v>
      </c>
      <c r="G2729" s="326">
        <v>0</v>
      </c>
      <c r="H2729" s="104">
        <f t="shared" si="759"/>
        <v>0</v>
      </c>
      <c r="I2729" s="326">
        <v>0</v>
      </c>
      <c r="J2729" s="104">
        <f t="shared" si="758"/>
        <v>0</v>
      </c>
      <c r="K2729" s="326">
        <v>0</v>
      </c>
      <c r="L2729" s="104">
        <f t="shared" si="760"/>
        <v>0</v>
      </c>
      <c r="M2729" s="326">
        <v>0</v>
      </c>
      <c r="N2729" s="104">
        <f t="shared" si="761"/>
        <v>0</v>
      </c>
      <c r="O2729" s="326">
        <v>0</v>
      </c>
      <c r="P2729" s="104">
        <f t="shared" si="762"/>
        <v>0</v>
      </c>
      <c r="Q2729" s="326">
        <v>0</v>
      </c>
      <c r="R2729" s="104">
        <f t="shared" si="763"/>
        <v>0</v>
      </c>
      <c r="S2729" s="326">
        <v>0</v>
      </c>
      <c r="T2729" s="104">
        <f t="shared" si="764"/>
        <v>0</v>
      </c>
      <c r="U2729" s="326">
        <v>0</v>
      </c>
      <c r="V2729" s="104">
        <f t="shared" si="765"/>
        <v>0</v>
      </c>
      <c r="W2729" s="326">
        <v>0</v>
      </c>
      <c r="X2729" s="104">
        <f t="shared" si="766"/>
        <v>0</v>
      </c>
      <c r="Y2729" s="326">
        <v>0</v>
      </c>
      <c r="Z2729" s="104">
        <f t="shared" si="767"/>
        <v>0</v>
      </c>
      <c r="AA2729" s="326">
        <v>0</v>
      </c>
      <c r="AB2729" s="104">
        <f t="shared" si="768"/>
        <v>0</v>
      </c>
      <c r="AC2729" s="103">
        <f t="shared" si="770"/>
        <v>0</v>
      </c>
      <c r="AD2729" s="104">
        <f t="shared" si="771"/>
        <v>0</v>
      </c>
    </row>
    <row r="2730" spans="1:30" x14ac:dyDescent="0.2">
      <c r="A2730" s="283">
        <v>41444</v>
      </c>
      <c r="B2730" s="325" t="s">
        <v>103</v>
      </c>
      <c r="C2730" s="326">
        <v>0</v>
      </c>
      <c r="D2730" s="104">
        <f t="shared" si="757"/>
        <v>0</v>
      </c>
      <c r="E2730" s="326">
        <v>0</v>
      </c>
      <c r="F2730" s="104">
        <f t="shared" si="769"/>
        <v>0</v>
      </c>
      <c r="G2730" s="326">
        <v>0</v>
      </c>
      <c r="H2730" s="104">
        <f t="shared" si="759"/>
        <v>0</v>
      </c>
      <c r="I2730" s="326">
        <v>0</v>
      </c>
      <c r="J2730" s="104">
        <f t="shared" si="758"/>
        <v>0</v>
      </c>
      <c r="K2730" s="326">
        <v>0</v>
      </c>
      <c r="L2730" s="104">
        <f t="shared" si="760"/>
        <v>0</v>
      </c>
      <c r="M2730" s="326">
        <v>0</v>
      </c>
      <c r="N2730" s="104">
        <f t="shared" si="761"/>
        <v>0</v>
      </c>
      <c r="O2730" s="326">
        <v>0</v>
      </c>
      <c r="P2730" s="104">
        <f t="shared" si="762"/>
        <v>0</v>
      </c>
      <c r="Q2730" s="326">
        <v>0</v>
      </c>
      <c r="R2730" s="104">
        <f t="shared" si="763"/>
        <v>0</v>
      </c>
      <c r="S2730" s="326">
        <v>0</v>
      </c>
      <c r="T2730" s="104">
        <f t="shared" si="764"/>
        <v>0</v>
      </c>
      <c r="U2730" s="326">
        <v>0</v>
      </c>
      <c r="V2730" s="104">
        <f t="shared" si="765"/>
        <v>0</v>
      </c>
      <c r="W2730" s="326">
        <v>0</v>
      </c>
      <c r="X2730" s="104">
        <f t="shared" si="766"/>
        <v>0</v>
      </c>
      <c r="Y2730" s="326">
        <v>0</v>
      </c>
      <c r="Z2730" s="104">
        <f t="shared" si="767"/>
        <v>0</v>
      </c>
      <c r="AA2730" s="326">
        <v>0</v>
      </c>
      <c r="AB2730" s="104">
        <f t="shared" si="768"/>
        <v>0</v>
      </c>
      <c r="AC2730" s="103">
        <f t="shared" si="770"/>
        <v>0</v>
      </c>
      <c r="AD2730" s="104">
        <f t="shared" si="771"/>
        <v>0</v>
      </c>
    </row>
    <row r="2731" spans="1:30" x14ac:dyDescent="0.2">
      <c r="A2731" s="283">
        <v>41445</v>
      </c>
      <c r="B2731" s="325" t="s">
        <v>104</v>
      </c>
      <c r="C2731" s="326">
        <v>0</v>
      </c>
      <c r="D2731" s="104">
        <f t="shared" si="757"/>
        <v>0</v>
      </c>
      <c r="E2731" s="326">
        <v>0</v>
      </c>
      <c r="F2731" s="104">
        <f t="shared" si="769"/>
        <v>0</v>
      </c>
      <c r="G2731" s="326">
        <v>0</v>
      </c>
      <c r="H2731" s="104">
        <f t="shared" si="759"/>
        <v>0</v>
      </c>
      <c r="I2731" s="326">
        <v>0</v>
      </c>
      <c r="J2731" s="104">
        <f t="shared" si="758"/>
        <v>0</v>
      </c>
      <c r="K2731" s="326">
        <v>0</v>
      </c>
      <c r="L2731" s="104">
        <f t="shared" si="760"/>
        <v>0</v>
      </c>
      <c r="M2731" s="326">
        <v>0</v>
      </c>
      <c r="N2731" s="104">
        <f t="shared" si="761"/>
        <v>0</v>
      </c>
      <c r="O2731" s="326">
        <v>0</v>
      </c>
      <c r="P2731" s="104">
        <f t="shared" si="762"/>
        <v>0</v>
      </c>
      <c r="Q2731" s="326">
        <v>0</v>
      </c>
      <c r="R2731" s="104">
        <f t="shared" si="763"/>
        <v>0</v>
      </c>
      <c r="S2731" s="326">
        <v>0</v>
      </c>
      <c r="T2731" s="104">
        <f t="shared" si="764"/>
        <v>0</v>
      </c>
      <c r="U2731" s="326">
        <v>0</v>
      </c>
      <c r="V2731" s="104">
        <f t="shared" si="765"/>
        <v>0</v>
      </c>
      <c r="W2731" s="326">
        <v>0</v>
      </c>
      <c r="X2731" s="104">
        <f t="shared" si="766"/>
        <v>0</v>
      </c>
      <c r="Y2731" s="326">
        <v>0</v>
      </c>
      <c r="Z2731" s="104">
        <f t="shared" si="767"/>
        <v>0</v>
      </c>
      <c r="AA2731" s="326">
        <v>0</v>
      </c>
      <c r="AB2731" s="104">
        <f t="shared" si="768"/>
        <v>0</v>
      </c>
      <c r="AC2731" s="103">
        <f t="shared" si="770"/>
        <v>0</v>
      </c>
      <c r="AD2731" s="104">
        <f t="shared" si="771"/>
        <v>0</v>
      </c>
    </row>
    <row r="2732" spans="1:30" x14ac:dyDescent="0.2">
      <c r="A2732" s="283">
        <v>41446</v>
      </c>
      <c r="B2732" s="325" t="s">
        <v>105</v>
      </c>
      <c r="C2732" s="326">
        <v>0</v>
      </c>
      <c r="D2732" s="104">
        <f t="shared" si="757"/>
        <v>0</v>
      </c>
      <c r="E2732" s="326">
        <v>0</v>
      </c>
      <c r="F2732" s="104">
        <f t="shared" si="769"/>
        <v>0</v>
      </c>
      <c r="G2732" s="326">
        <v>0</v>
      </c>
      <c r="H2732" s="104">
        <f t="shared" si="759"/>
        <v>0</v>
      </c>
      <c r="I2732" s="326">
        <v>0</v>
      </c>
      <c r="J2732" s="104">
        <f t="shared" si="758"/>
        <v>0</v>
      </c>
      <c r="K2732" s="326">
        <v>0</v>
      </c>
      <c r="L2732" s="104">
        <f t="shared" si="760"/>
        <v>0</v>
      </c>
      <c r="M2732" s="326">
        <v>0</v>
      </c>
      <c r="N2732" s="104">
        <f t="shared" si="761"/>
        <v>0</v>
      </c>
      <c r="O2732" s="326">
        <v>0</v>
      </c>
      <c r="P2732" s="104">
        <f t="shared" si="762"/>
        <v>0</v>
      </c>
      <c r="Q2732" s="326">
        <v>0</v>
      </c>
      <c r="R2732" s="104">
        <f t="shared" si="763"/>
        <v>0</v>
      </c>
      <c r="S2732" s="326">
        <v>0</v>
      </c>
      <c r="T2732" s="104">
        <f t="shared" si="764"/>
        <v>0</v>
      </c>
      <c r="U2732" s="326">
        <v>0</v>
      </c>
      <c r="V2732" s="104">
        <f t="shared" si="765"/>
        <v>0</v>
      </c>
      <c r="W2732" s="326">
        <v>0</v>
      </c>
      <c r="X2732" s="104">
        <f t="shared" si="766"/>
        <v>0</v>
      </c>
      <c r="Y2732" s="326">
        <v>0</v>
      </c>
      <c r="Z2732" s="104">
        <f t="shared" si="767"/>
        <v>0</v>
      </c>
      <c r="AA2732" s="326">
        <v>0</v>
      </c>
      <c r="AB2732" s="104">
        <f t="shared" si="768"/>
        <v>0</v>
      </c>
      <c r="AC2732" s="103">
        <f t="shared" si="770"/>
        <v>0</v>
      </c>
      <c r="AD2732" s="104">
        <f t="shared" si="771"/>
        <v>0</v>
      </c>
    </row>
    <row r="2733" spans="1:30" x14ac:dyDescent="0.2">
      <c r="A2733" s="283">
        <v>41447</v>
      </c>
      <c r="B2733" s="325" t="s">
        <v>106</v>
      </c>
      <c r="C2733" s="326">
        <v>0</v>
      </c>
      <c r="D2733" s="104">
        <f t="shared" si="757"/>
        <v>0</v>
      </c>
      <c r="E2733" s="326">
        <v>0</v>
      </c>
      <c r="F2733" s="104">
        <f t="shared" si="769"/>
        <v>0</v>
      </c>
      <c r="G2733" s="326">
        <v>0</v>
      </c>
      <c r="H2733" s="104">
        <f t="shared" si="759"/>
        <v>0</v>
      </c>
      <c r="I2733" s="326">
        <v>0</v>
      </c>
      <c r="J2733" s="104">
        <f t="shared" si="758"/>
        <v>0</v>
      </c>
      <c r="K2733" s="326">
        <v>0</v>
      </c>
      <c r="L2733" s="104">
        <f t="shared" si="760"/>
        <v>0</v>
      </c>
      <c r="M2733" s="326">
        <v>0</v>
      </c>
      <c r="N2733" s="104">
        <f t="shared" si="761"/>
        <v>0</v>
      </c>
      <c r="O2733" s="326">
        <v>0</v>
      </c>
      <c r="P2733" s="104">
        <f t="shared" si="762"/>
        <v>0</v>
      </c>
      <c r="Q2733" s="326">
        <v>0</v>
      </c>
      <c r="R2733" s="104">
        <f t="shared" si="763"/>
        <v>0</v>
      </c>
      <c r="S2733" s="326">
        <v>0</v>
      </c>
      <c r="T2733" s="104">
        <f t="shared" si="764"/>
        <v>0</v>
      </c>
      <c r="U2733" s="326">
        <v>0</v>
      </c>
      <c r="V2733" s="104">
        <f t="shared" si="765"/>
        <v>0</v>
      </c>
      <c r="W2733" s="326">
        <v>0</v>
      </c>
      <c r="X2733" s="104">
        <f t="shared" si="766"/>
        <v>0</v>
      </c>
      <c r="Y2733" s="326">
        <v>0</v>
      </c>
      <c r="Z2733" s="104">
        <f t="shared" si="767"/>
        <v>0</v>
      </c>
      <c r="AA2733" s="326">
        <v>0</v>
      </c>
      <c r="AB2733" s="104">
        <f t="shared" si="768"/>
        <v>0</v>
      </c>
      <c r="AC2733" s="103">
        <f t="shared" si="770"/>
        <v>0</v>
      </c>
      <c r="AD2733" s="104">
        <f t="shared" si="771"/>
        <v>0</v>
      </c>
    </row>
    <row r="2734" spans="1:30" x14ac:dyDescent="0.2">
      <c r="A2734" s="283">
        <v>41448</v>
      </c>
      <c r="B2734" s="325" t="s">
        <v>107</v>
      </c>
      <c r="C2734" s="326">
        <v>0</v>
      </c>
      <c r="D2734" s="104">
        <f t="shared" si="757"/>
        <v>0</v>
      </c>
      <c r="E2734" s="326">
        <v>0</v>
      </c>
      <c r="F2734" s="104">
        <f t="shared" si="769"/>
        <v>0</v>
      </c>
      <c r="G2734" s="326">
        <v>0</v>
      </c>
      <c r="H2734" s="104">
        <f t="shared" si="759"/>
        <v>0</v>
      </c>
      <c r="I2734" s="326">
        <v>0</v>
      </c>
      <c r="J2734" s="104">
        <f t="shared" si="758"/>
        <v>0</v>
      </c>
      <c r="K2734" s="326">
        <v>0</v>
      </c>
      <c r="L2734" s="104">
        <f t="shared" si="760"/>
        <v>0</v>
      </c>
      <c r="M2734" s="326">
        <v>0</v>
      </c>
      <c r="N2734" s="104">
        <f t="shared" si="761"/>
        <v>0</v>
      </c>
      <c r="O2734" s="326">
        <v>0</v>
      </c>
      <c r="P2734" s="104">
        <f t="shared" si="762"/>
        <v>0</v>
      </c>
      <c r="Q2734" s="326">
        <v>0</v>
      </c>
      <c r="R2734" s="104">
        <f t="shared" si="763"/>
        <v>0</v>
      </c>
      <c r="S2734" s="326">
        <v>0</v>
      </c>
      <c r="T2734" s="104">
        <f t="shared" si="764"/>
        <v>0</v>
      </c>
      <c r="U2734" s="326">
        <v>0</v>
      </c>
      <c r="V2734" s="104">
        <f t="shared" si="765"/>
        <v>0</v>
      </c>
      <c r="W2734" s="326">
        <v>0</v>
      </c>
      <c r="X2734" s="104">
        <f t="shared" si="766"/>
        <v>0</v>
      </c>
      <c r="Y2734" s="326">
        <v>0</v>
      </c>
      <c r="Z2734" s="104">
        <f t="shared" si="767"/>
        <v>0</v>
      </c>
      <c r="AA2734" s="326">
        <v>0</v>
      </c>
      <c r="AB2734" s="104">
        <f t="shared" si="768"/>
        <v>0</v>
      </c>
      <c r="AC2734" s="103">
        <f t="shared" si="770"/>
        <v>0</v>
      </c>
      <c r="AD2734" s="104">
        <f t="shared" si="771"/>
        <v>0</v>
      </c>
    </row>
    <row r="2735" spans="1:30" x14ac:dyDescent="0.2">
      <c r="A2735" s="283">
        <v>41449</v>
      </c>
      <c r="B2735" s="325" t="s">
        <v>108</v>
      </c>
      <c r="C2735" s="326">
        <v>0</v>
      </c>
      <c r="D2735" s="104">
        <f t="shared" si="757"/>
        <v>0</v>
      </c>
      <c r="E2735" s="326">
        <v>0</v>
      </c>
      <c r="F2735" s="104">
        <f t="shared" si="769"/>
        <v>0</v>
      </c>
      <c r="G2735" s="326">
        <v>0.17799999999999999</v>
      </c>
      <c r="H2735" s="104">
        <f t="shared" si="759"/>
        <v>0.54626194180775878</v>
      </c>
      <c r="I2735" s="326">
        <v>0</v>
      </c>
      <c r="J2735" s="104">
        <f t="shared" si="758"/>
        <v>0</v>
      </c>
      <c r="K2735" s="326">
        <v>0</v>
      </c>
      <c r="L2735" s="104">
        <f t="shared" si="760"/>
        <v>0</v>
      </c>
      <c r="M2735" s="326">
        <v>0</v>
      </c>
      <c r="N2735" s="104">
        <f t="shared" si="761"/>
        <v>0</v>
      </c>
      <c r="O2735" s="326">
        <v>0</v>
      </c>
      <c r="P2735" s="104">
        <f t="shared" si="762"/>
        <v>0</v>
      </c>
      <c r="Q2735" s="326">
        <v>0</v>
      </c>
      <c r="R2735" s="104">
        <f t="shared" si="763"/>
        <v>0</v>
      </c>
      <c r="S2735" s="326">
        <v>0</v>
      </c>
      <c r="T2735" s="104">
        <f t="shared" si="764"/>
        <v>0</v>
      </c>
      <c r="U2735" s="326">
        <v>0</v>
      </c>
      <c r="V2735" s="104">
        <f t="shared" si="765"/>
        <v>0</v>
      </c>
      <c r="W2735" s="326">
        <v>0</v>
      </c>
      <c r="X2735" s="104">
        <f t="shared" si="766"/>
        <v>0</v>
      </c>
      <c r="Y2735" s="326">
        <v>0</v>
      </c>
      <c r="Z2735" s="104">
        <f t="shared" si="767"/>
        <v>0</v>
      </c>
      <c r="AA2735" s="326">
        <v>0</v>
      </c>
      <c r="AB2735" s="104">
        <f t="shared" si="768"/>
        <v>0</v>
      </c>
      <c r="AC2735" s="103">
        <f t="shared" si="770"/>
        <v>0.17799999999999999</v>
      </c>
      <c r="AD2735" s="104">
        <f t="shared" si="771"/>
        <v>0.54626194180775878</v>
      </c>
    </row>
    <row r="2736" spans="1:30" x14ac:dyDescent="0.2">
      <c r="A2736" s="283">
        <v>41450</v>
      </c>
      <c r="B2736" s="325" t="s">
        <v>109</v>
      </c>
      <c r="C2736" s="326">
        <v>0</v>
      </c>
      <c r="D2736" s="104">
        <f t="shared" si="757"/>
        <v>0</v>
      </c>
      <c r="E2736" s="326">
        <v>0</v>
      </c>
      <c r="F2736" s="104">
        <f t="shared" si="769"/>
        <v>0</v>
      </c>
      <c r="G2736" s="326">
        <v>0</v>
      </c>
      <c r="H2736" s="104">
        <f t="shared" si="759"/>
        <v>0</v>
      </c>
      <c r="I2736" s="326">
        <v>0</v>
      </c>
      <c r="J2736" s="104">
        <f t="shared" si="758"/>
        <v>0</v>
      </c>
      <c r="K2736" s="326">
        <v>0</v>
      </c>
      <c r="L2736" s="104">
        <f t="shared" si="760"/>
        <v>0</v>
      </c>
      <c r="M2736" s="326">
        <v>0</v>
      </c>
      <c r="N2736" s="104">
        <f t="shared" si="761"/>
        <v>0</v>
      </c>
      <c r="O2736" s="326">
        <v>0</v>
      </c>
      <c r="P2736" s="104">
        <f t="shared" si="762"/>
        <v>0</v>
      </c>
      <c r="Q2736" s="326">
        <v>0</v>
      </c>
      <c r="R2736" s="104">
        <f t="shared" si="763"/>
        <v>0</v>
      </c>
      <c r="S2736" s="326">
        <v>0</v>
      </c>
      <c r="T2736" s="104">
        <f t="shared" si="764"/>
        <v>0</v>
      </c>
      <c r="U2736" s="326">
        <v>0</v>
      </c>
      <c r="V2736" s="104">
        <f t="shared" si="765"/>
        <v>0</v>
      </c>
      <c r="W2736" s="326">
        <v>0</v>
      </c>
      <c r="X2736" s="104">
        <f t="shared" si="766"/>
        <v>0</v>
      </c>
      <c r="Y2736" s="326">
        <v>0</v>
      </c>
      <c r="Z2736" s="104">
        <f t="shared" si="767"/>
        <v>0</v>
      </c>
      <c r="AA2736" s="326">
        <v>0</v>
      </c>
      <c r="AB2736" s="104">
        <f t="shared" si="768"/>
        <v>0</v>
      </c>
      <c r="AC2736" s="103">
        <f t="shared" si="770"/>
        <v>0</v>
      </c>
      <c r="AD2736" s="104">
        <f t="shared" si="771"/>
        <v>0</v>
      </c>
    </row>
    <row r="2737" spans="1:30" x14ac:dyDescent="0.2">
      <c r="A2737" s="283">
        <v>41451</v>
      </c>
      <c r="B2737" s="325" t="s">
        <v>110</v>
      </c>
      <c r="C2737" s="326">
        <v>0</v>
      </c>
      <c r="D2737" s="104">
        <f t="shared" si="757"/>
        <v>0</v>
      </c>
      <c r="E2737" s="326">
        <v>0</v>
      </c>
      <c r="F2737" s="104">
        <f t="shared" si="769"/>
        <v>0</v>
      </c>
      <c r="G2737" s="326">
        <v>0</v>
      </c>
      <c r="H2737" s="104">
        <f t="shared" si="759"/>
        <v>0</v>
      </c>
      <c r="I2737" s="326">
        <v>0</v>
      </c>
      <c r="J2737" s="104">
        <f t="shared" si="758"/>
        <v>0</v>
      </c>
      <c r="K2737" s="326">
        <v>0</v>
      </c>
      <c r="L2737" s="104">
        <f t="shared" si="760"/>
        <v>0</v>
      </c>
      <c r="M2737" s="326">
        <v>0</v>
      </c>
      <c r="N2737" s="104">
        <f t="shared" si="761"/>
        <v>0</v>
      </c>
      <c r="O2737" s="326">
        <v>0</v>
      </c>
      <c r="P2737" s="104">
        <f t="shared" si="762"/>
        <v>0</v>
      </c>
      <c r="Q2737" s="326">
        <v>0</v>
      </c>
      <c r="R2737" s="104">
        <f t="shared" si="763"/>
        <v>0</v>
      </c>
      <c r="S2737" s="326">
        <v>0</v>
      </c>
      <c r="T2737" s="104">
        <f t="shared" si="764"/>
        <v>0</v>
      </c>
      <c r="U2737" s="326">
        <v>0</v>
      </c>
      <c r="V2737" s="104">
        <f t="shared" si="765"/>
        <v>0</v>
      </c>
      <c r="W2737" s="326">
        <v>0</v>
      </c>
      <c r="X2737" s="104">
        <f t="shared" si="766"/>
        <v>0</v>
      </c>
      <c r="Y2737" s="326">
        <v>0</v>
      </c>
      <c r="Z2737" s="104">
        <f t="shared" si="767"/>
        <v>0</v>
      </c>
      <c r="AA2737" s="326">
        <v>0</v>
      </c>
      <c r="AB2737" s="104">
        <f t="shared" si="768"/>
        <v>0</v>
      </c>
      <c r="AC2737" s="103">
        <f t="shared" si="770"/>
        <v>0</v>
      </c>
      <c r="AD2737" s="104">
        <f t="shared" si="771"/>
        <v>0</v>
      </c>
    </row>
    <row r="2738" spans="1:30" x14ac:dyDescent="0.2">
      <c r="A2738" s="283">
        <v>41452</v>
      </c>
      <c r="B2738" s="325" t="s">
        <v>111</v>
      </c>
      <c r="C2738" s="326">
        <v>0</v>
      </c>
      <c r="D2738" s="104">
        <f t="shared" si="757"/>
        <v>0</v>
      </c>
      <c r="E2738" s="326">
        <v>0</v>
      </c>
      <c r="F2738" s="104">
        <f t="shared" si="769"/>
        <v>0</v>
      </c>
      <c r="G2738" s="326">
        <v>0</v>
      </c>
      <c r="H2738" s="104">
        <f t="shared" si="759"/>
        <v>0</v>
      </c>
      <c r="I2738" s="326">
        <v>0</v>
      </c>
      <c r="J2738" s="104">
        <f t="shared" si="758"/>
        <v>0</v>
      </c>
      <c r="K2738" s="326">
        <v>0</v>
      </c>
      <c r="L2738" s="104">
        <f t="shared" si="760"/>
        <v>0</v>
      </c>
      <c r="M2738" s="326">
        <v>0</v>
      </c>
      <c r="N2738" s="104">
        <f t="shared" si="761"/>
        <v>0</v>
      </c>
      <c r="O2738" s="326">
        <v>0</v>
      </c>
      <c r="P2738" s="104">
        <f t="shared" si="762"/>
        <v>0</v>
      </c>
      <c r="Q2738" s="326">
        <v>0</v>
      </c>
      <c r="R2738" s="104">
        <f t="shared" si="763"/>
        <v>0</v>
      </c>
      <c r="S2738" s="326">
        <v>0</v>
      </c>
      <c r="T2738" s="104">
        <f t="shared" si="764"/>
        <v>0</v>
      </c>
      <c r="U2738" s="326">
        <v>0</v>
      </c>
      <c r="V2738" s="104">
        <f t="shared" si="765"/>
        <v>0</v>
      </c>
      <c r="W2738" s="326">
        <v>0</v>
      </c>
      <c r="X2738" s="104">
        <f t="shared" si="766"/>
        <v>0</v>
      </c>
      <c r="Y2738" s="326">
        <v>0</v>
      </c>
      <c r="Z2738" s="104">
        <f t="shared" si="767"/>
        <v>0</v>
      </c>
      <c r="AA2738" s="326">
        <v>0</v>
      </c>
      <c r="AB2738" s="104">
        <f t="shared" si="768"/>
        <v>0</v>
      </c>
      <c r="AC2738" s="103">
        <f t="shared" si="770"/>
        <v>0</v>
      </c>
      <c r="AD2738" s="104">
        <f t="shared" si="771"/>
        <v>0</v>
      </c>
    </row>
    <row r="2739" spans="1:30" x14ac:dyDescent="0.2">
      <c r="A2739" s="283">
        <v>41453</v>
      </c>
      <c r="B2739" s="325" t="s">
        <v>112</v>
      </c>
      <c r="C2739" s="326">
        <v>0</v>
      </c>
      <c r="D2739" s="104">
        <f t="shared" si="757"/>
        <v>0</v>
      </c>
      <c r="E2739" s="326">
        <v>0</v>
      </c>
      <c r="F2739" s="104">
        <f t="shared" si="769"/>
        <v>0</v>
      </c>
      <c r="G2739" s="326">
        <v>0</v>
      </c>
      <c r="H2739" s="104">
        <f t="shared" si="759"/>
        <v>0</v>
      </c>
      <c r="I2739" s="326">
        <v>0</v>
      </c>
      <c r="J2739" s="104">
        <f t="shared" si="758"/>
        <v>0</v>
      </c>
      <c r="K2739" s="326">
        <v>0</v>
      </c>
      <c r="L2739" s="104">
        <f t="shared" si="760"/>
        <v>0</v>
      </c>
      <c r="M2739" s="326">
        <v>0</v>
      </c>
      <c r="N2739" s="104">
        <f t="shared" si="761"/>
        <v>0</v>
      </c>
      <c r="O2739" s="326">
        <v>0</v>
      </c>
      <c r="P2739" s="104">
        <f t="shared" si="762"/>
        <v>0</v>
      </c>
      <c r="Q2739" s="326">
        <v>0</v>
      </c>
      <c r="R2739" s="104">
        <f t="shared" si="763"/>
        <v>0</v>
      </c>
      <c r="S2739" s="326">
        <v>0</v>
      </c>
      <c r="T2739" s="104">
        <f t="shared" si="764"/>
        <v>0</v>
      </c>
      <c r="U2739" s="326">
        <v>0</v>
      </c>
      <c r="V2739" s="104">
        <f t="shared" si="765"/>
        <v>0</v>
      </c>
      <c r="W2739" s="326">
        <v>0</v>
      </c>
      <c r="X2739" s="104">
        <f t="shared" si="766"/>
        <v>0</v>
      </c>
      <c r="Y2739" s="326">
        <v>0</v>
      </c>
      <c r="Z2739" s="104">
        <f t="shared" si="767"/>
        <v>0</v>
      </c>
      <c r="AA2739" s="326">
        <v>0</v>
      </c>
      <c r="AB2739" s="104">
        <f t="shared" si="768"/>
        <v>0</v>
      </c>
      <c r="AC2739" s="103">
        <f t="shared" si="770"/>
        <v>0</v>
      </c>
      <c r="AD2739" s="104">
        <f t="shared" si="771"/>
        <v>0</v>
      </c>
    </row>
    <row r="2740" spans="1:30" x14ac:dyDescent="0.2">
      <c r="A2740" s="283">
        <v>41454</v>
      </c>
      <c r="B2740" s="325" t="s">
        <v>113</v>
      </c>
      <c r="C2740" s="326">
        <v>0</v>
      </c>
      <c r="D2740" s="104">
        <f t="shared" si="757"/>
        <v>0</v>
      </c>
      <c r="E2740" s="326">
        <v>0</v>
      </c>
      <c r="F2740" s="104">
        <f t="shared" si="769"/>
        <v>0</v>
      </c>
      <c r="G2740" s="326">
        <v>0</v>
      </c>
      <c r="H2740" s="104">
        <f t="shared" si="759"/>
        <v>0</v>
      </c>
      <c r="I2740" s="326">
        <v>0</v>
      </c>
      <c r="J2740" s="104">
        <f t="shared" si="758"/>
        <v>0</v>
      </c>
      <c r="K2740" s="326">
        <v>0</v>
      </c>
      <c r="L2740" s="104">
        <f t="shared" si="760"/>
        <v>0</v>
      </c>
      <c r="M2740" s="326">
        <v>0</v>
      </c>
      <c r="N2740" s="104">
        <f t="shared" si="761"/>
        <v>0</v>
      </c>
      <c r="O2740" s="326">
        <v>0</v>
      </c>
      <c r="P2740" s="104">
        <f t="shared" si="762"/>
        <v>0</v>
      </c>
      <c r="Q2740" s="326">
        <v>0</v>
      </c>
      <c r="R2740" s="104">
        <f t="shared" si="763"/>
        <v>0</v>
      </c>
      <c r="S2740" s="326">
        <v>0</v>
      </c>
      <c r="T2740" s="104">
        <f t="shared" si="764"/>
        <v>0</v>
      </c>
      <c r="U2740" s="326">
        <v>0</v>
      </c>
      <c r="V2740" s="104">
        <f t="shared" si="765"/>
        <v>0</v>
      </c>
      <c r="W2740" s="326">
        <v>0</v>
      </c>
      <c r="X2740" s="104">
        <f t="shared" si="766"/>
        <v>0</v>
      </c>
      <c r="Y2740" s="326">
        <v>0</v>
      </c>
      <c r="Z2740" s="104">
        <f t="shared" si="767"/>
        <v>0</v>
      </c>
      <c r="AA2740" s="326">
        <v>0</v>
      </c>
      <c r="AB2740" s="104">
        <f t="shared" si="768"/>
        <v>0</v>
      </c>
      <c r="AC2740" s="103">
        <f t="shared" si="770"/>
        <v>0</v>
      </c>
      <c r="AD2740" s="104">
        <f t="shared" si="771"/>
        <v>0</v>
      </c>
    </row>
    <row r="2741" spans="1:30" x14ac:dyDescent="0.2">
      <c r="A2741" s="283">
        <v>41455</v>
      </c>
      <c r="B2741" s="325" t="s">
        <v>114</v>
      </c>
      <c r="C2741" s="326">
        <v>0</v>
      </c>
      <c r="D2741" s="104">
        <f t="shared" si="757"/>
        <v>0</v>
      </c>
      <c r="E2741" s="326">
        <v>0</v>
      </c>
      <c r="F2741" s="104">
        <f t="shared" si="769"/>
        <v>0</v>
      </c>
      <c r="G2741" s="326">
        <v>0</v>
      </c>
      <c r="H2741" s="104">
        <f t="shared" si="759"/>
        <v>0</v>
      </c>
      <c r="I2741" s="326">
        <v>0</v>
      </c>
      <c r="J2741" s="104">
        <f t="shared" si="758"/>
        <v>0</v>
      </c>
      <c r="K2741" s="326">
        <v>0</v>
      </c>
      <c r="L2741" s="104">
        <f t="shared" si="760"/>
        <v>0</v>
      </c>
      <c r="M2741" s="326">
        <v>0</v>
      </c>
      <c r="N2741" s="104">
        <f t="shared" si="761"/>
        <v>0</v>
      </c>
      <c r="O2741" s="326">
        <v>0</v>
      </c>
      <c r="P2741" s="104">
        <f t="shared" si="762"/>
        <v>0</v>
      </c>
      <c r="Q2741" s="326">
        <v>0</v>
      </c>
      <c r="R2741" s="104">
        <f t="shared" si="763"/>
        <v>0</v>
      </c>
      <c r="S2741" s="326">
        <v>0</v>
      </c>
      <c r="T2741" s="104">
        <f t="shared" si="764"/>
        <v>0</v>
      </c>
      <c r="U2741" s="326">
        <v>0</v>
      </c>
      <c r="V2741" s="104">
        <f t="shared" si="765"/>
        <v>0</v>
      </c>
      <c r="W2741" s="326">
        <v>0</v>
      </c>
      <c r="X2741" s="104">
        <f t="shared" si="766"/>
        <v>0</v>
      </c>
      <c r="Y2741" s="326">
        <v>0</v>
      </c>
      <c r="Z2741" s="104">
        <f t="shared" si="767"/>
        <v>0</v>
      </c>
      <c r="AA2741" s="326">
        <v>0</v>
      </c>
      <c r="AB2741" s="104">
        <f t="shared" si="768"/>
        <v>0</v>
      </c>
      <c r="AC2741" s="103">
        <f t="shared" si="770"/>
        <v>0</v>
      </c>
      <c r="AD2741" s="104">
        <f t="shared" si="771"/>
        <v>0</v>
      </c>
    </row>
    <row r="2742" spans="1:30" x14ac:dyDescent="0.2">
      <c r="A2742" s="283">
        <v>41456</v>
      </c>
      <c r="B2742" s="325" t="s">
        <v>115</v>
      </c>
      <c r="C2742" s="326">
        <v>0</v>
      </c>
      <c r="D2742" s="104">
        <f t="shared" si="757"/>
        <v>0</v>
      </c>
      <c r="E2742" s="326">
        <v>0</v>
      </c>
      <c r="F2742" s="104">
        <f t="shared" si="769"/>
        <v>0</v>
      </c>
      <c r="G2742" s="326">
        <v>0</v>
      </c>
      <c r="H2742" s="104">
        <f t="shared" si="759"/>
        <v>0</v>
      </c>
      <c r="I2742" s="326">
        <v>0</v>
      </c>
      <c r="J2742" s="104">
        <f t="shared" si="758"/>
        <v>0</v>
      </c>
      <c r="K2742" s="326">
        <v>0</v>
      </c>
      <c r="L2742" s="104">
        <f t="shared" si="760"/>
        <v>0</v>
      </c>
      <c r="M2742" s="326">
        <v>0</v>
      </c>
      <c r="N2742" s="104">
        <f t="shared" si="761"/>
        <v>0</v>
      </c>
      <c r="O2742" s="326">
        <v>0</v>
      </c>
      <c r="P2742" s="104">
        <f t="shared" si="762"/>
        <v>0</v>
      </c>
      <c r="Q2742" s="326">
        <v>0</v>
      </c>
      <c r="R2742" s="104">
        <f t="shared" si="763"/>
        <v>0</v>
      </c>
      <c r="S2742" s="326">
        <v>0</v>
      </c>
      <c r="T2742" s="104">
        <f t="shared" si="764"/>
        <v>0</v>
      </c>
      <c r="U2742" s="326">
        <v>0</v>
      </c>
      <c r="V2742" s="104">
        <f t="shared" si="765"/>
        <v>0</v>
      </c>
      <c r="W2742" s="326">
        <v>0</v>
      </c>
      <c r="X2742" s="104">
        <f t="shared" si="766"/>
        <v>0</v>
      </c>
      <c r="Y2742" s="326">
        <v>0</v>
      </c>
      <c r="Z2742" s="104">
        <f t="shared" si="767"/>
        <v>0</v>
      </c>
      <c r="AA2742" s="326">
        <v>0</v>
      </c>
      <c r="AB2742" s="104">
        <f t="shared" si="768"/>
        <v>0</v>
      </c>
      <c r="AC2742" s="103">
        <f t="shared" si="770"/>
        <v>0</v>
      </c>
      <c r="AD2742" s="104">
        <f t="shared" si="771"/>
        <v>0</v>
      </c>
    </row>
    <row r="2743" spans="1:30" x14ac:dyDescent="0.2">
      <c r="A2743" s="283">
        <v>41457</v>
      </c>
      <c r="B2743" s="325" t="s">
        <v>116</v>
      </c>
      <c r="C2743" s="326">
        <v>0</v>
      </c>
      <c r="D2743" s="104">
        <f t="shared" si="757"/>
        <v>0</v>
      </c>
      <c r="E2743" s="326">
        <v>0</v>
      </c>
      <c r="F2743" s="104">
        <f t="shared" si="769"/>
        <v>0</v>
      </c>
      <c r="G2743" s="326">
        <v>0</v>
      </c>
      <c r="H2743" s="104">
        <f t="shared" si="759"/>
        <v>0</v>
      </c>
      <c r="I2743" s="326">
        <v>0.74099999999999999</v>
      </c>
      <c r="J2743" s="104">
        <f t="shared" si="758"/>
        <v>2.2740454993233103</v>
      </c>
      <c r="K2743" s="326">
        <v>0</v>
      </c>
      <c r="L2743" s="104">
        <f t="shared" si="760"/>
        <v>0</v>
      </c>
      <c r="M2743" s="326">
        <v>1.2889999999999999</v>
      </c>
      <c r="N2743" s="104">
        <f t="shared" si="761"/>
        <v>3.9557957471359608</v>
      </c>
      <c r="O2743" s="326">
        <v>0</v>
      </c>
      <c r="P2743" s="104">
        <f t="shared" si="762"/>
        <v>0</v>
      </c>
      <c r="Q2743" s="326">
        <v>0</v>
      </c>
      <c r="R2743" s="104">
        <f t="shared" si="763"/>
        <v>0</v>
      </c>
      <c r="S2743" s="326">
        <v>0.42399999999999999</v>
      </c>
      <c r="T2743" s="104">
        <f t="shared" si="764"/>
        <v>1.3012082209353355</v>
      </c>
      <c r="U2743" s="326">
        <v>0</v>
      </c>
      <c r="V2743" s="104">
        <f t="shared" si="765"/>
        <v>0</v>
      </c>
      <c r="W2743" s="326">
        <v>0</v>
      </c>
      <c r="X2743" s="104">
        <f t="shared" si="766"/>
        <v>0</v>
      </c>
      <c r="Y2743" s="326">
        <v>0</v>
      </c>
      <c r="Z2743" s="104">
        <f t="shared" si="767"/>
        <v>0</v>
      </c>
      <c r="AA2743" s="326">
        <v>0</v>
      </c>
      <c r="AB2743" s="104">
        <f t="shared" si="768"/>
        <v>0</v>
      </c>
      <c r="AC2743" s="103">
        <f t="shared" si="770"/>
        <v>2.4539999999999997</v>
      </c>
      <c r="AD2743" s="104">
        <f t="shared" si="771"/>
        <v>7.5310494673946051</v>
      </c>
    </row>
    <row r="2744" spans="1:30" x14ac:dyDescent="0.2">
      <c r="A2744" s="283">
        <v>41458</v>
      </c>
      <c r="B2744" s="325" t="s">
        <v>117</v>
      </c>
      <c r="C2744" s="326">
        <v>0</v>
      </c>
      <c r="D2744" s="104">
        <f t="shared" si="757"/>
        <v>0</v>
      </c>
      <c r="E2744" s="326">
        <v>0</v>
      </c>
      <c r="F2744" s="104">
        <f t="shared" si="769"/>
        <v>0</v>
      </c>
      <c r="G2744" s="326">
        <v>0</v>
      </c>
      <c r="H2744" s="104">
        <f t="shared" si="759"/>
        <v>0</v>
      </c>
      <c r="I2744" s="326">
        <v>1.0349999999999999</v>
      </c>
      <c r="J2744" s="104">
        <f t="shared" si="758"/>
        <v>3.1762983695001701</v>
      </c>
      <c r="K2744" s="326">
        <v>0</v>
      </c>
      <c r="L2744" s="104">
        <f t="shared" si="760"/>
        <v>0</v>
      </c>
      <c r="M2744" s="326">
        <v>1.5309999999999999</v>
      </c>
      <c r="N2744" s="104">
        <f t="shared" si="761"/>
        <v>4.6984664770094309</v>
      </c>
      <c r="O2744" s="326">
        <v>0</v>
      </c>
      <c r="P2744" s="104">
        <f t="shared" si="762"/>
        <v>0</v>
      </c>
      <c r="Q2744" s="326">
        <v>0</v>
      </c>
      <c r="R2744" s="104">
        <f t="shared" si="763"/>
        <v>0</v>
      </c>
      <c r="S2744" s="326">
        <v>0.71499999999999997</v>
      </c>
      <c r="T2744" s="104">
        <f t="shared" si="764"/>
        <v>2.1942544291716151</v>
      </c>
      <c r="U2744" s="326">
        <v>0</v>
      </c>
      <c r="V2744" s="104">
        <f t="shared" si="765"/>
        <v>0</v>
      </c>
      <c r="W2744" s="326">
        <v>0</v>
      </c>
      <c r="X2744" s="104">
        <f t="shared" si="766"/>
        <v>0</v>
      </c>
      <c r="Y2744" s="326">
        <v>0</v>
      </c>
      <c r="Z2744" s="104">
        <f t="shared" si="767"/>
        <v>0</v>
      </c>
      <c r="AA2744" s="326">
        <v>0</v>
      </c>
      <c r="AB2744" s="104">
        <f t="shared" si="768"/>
        <v>0</v>
      </c>
      <c r="AC2744" s="103">
        <f t="shared" si="770"/>
        <v>3.2809999999999997</v>
      </c>
      <c r="AD2744" s="104">
        <f t="shared" si="771"/>
        <v>10.069019275681216</v>
      </c>
    </row>
    <row r="2745" spans="1:30" x14ac:dyDescent="0.2">
      <c r="A2745" s="283">
        <v>41459</v>
      </c>
      <c r="B2745" s="325" t="s">
        <v>118</v>
      </c>
      <c r="C2745" s="326">
        <v>0</v>
      </c>
      <c r="D2745" s="104">
        <f t="shared" si="757"/>
        <v>0</v>
      </c>
      <c r="E2745" s="326">
        <v>0</v>
      </c>
      <c r="F2745" s="104">
        <f t="shared" si="769"/>
        <v>0</v>
      </c>
      <c r="G2745" s="326">
        <v>0</v>
      </c>
      <c r="H2745" s="104">
        <f t="shared" si="759"/>
        <v>0</v>
      </c>
      <c r="I2745" s="326">
        <v>1.012</v>
      </c>
      <c r="J2745" s="104">
        <f t="shared" si="758"/>
        <v>3.1057139612890556</v>
      </c>
      <c r="K2745" s="326">
        <v>0</v>
      </c>
      <c r="L2745" s="104">
        <f t="shared" si="760"/>
        <v>0</v>
      </c>
      <c r="M2745" s="326">
        <v>0.89900000000000002</v>
      </c>
      <c r="N2745" s="104">
        <f t="shared" si="761"/>
        <v>2.7589296948605346</v>
      </c>
      <c r="O2745" s="326">
        <v>0</v>
      </c>
      <c r="P2745" s="104">
        <f t="shared" si="762"/>
        <v>0</v>
      </c>
      <c r="Q2745" s="326">
        <v>0</v>
      </c>
      <c r="R2745" s="104">
        <f t="shared" si="763"/>
        <v>0</v>
      </c>
      <c r="S2745" s="326">
        <v>0.34699999999999998</v>
      </c>
      <c r="T2745" s="104">
        <f t="shared" si="764"/>
        <v>1.0649038977937768</v>
      </c>
      <c r="U2745" s="326">
        <v>0</v>
      </c>
      <c r="V2745" s="104">
        <f t="shared" si="765"/>
        <v>0</v>
      </c>
      <c r="W2745" s="326">
        <v>0</v>
      </c>
      <c r="X2745" s="104">
        <f t="shared" si="766"/>
        <v>0</v>
      </c>
      <c r="Y2745" s="326">
        <v>0</v>
      </c>
      <c r="Z2745" s="104">
        <f t="shared" si="767"/>
        <v>0</v>
      </c>
      <c r="AA2745" s="326">
        <v>0</v>
      </c>
      <c r="AB2745" s="104">
        <f t="shared" si="768"/>
        <v>0</v>
      </c>
      <c r="AC2745" s="103">
        <f t="shared" si="770"/>
        <v>2.258</v>
      </c>
      <c r="AD2745" s="104">
        <f t="shared" si="771"/>
        <v>6.9295475539433671</v>
      </c>
    </row>
    <row r="2746" spans="1:30" x14ac:dyDescent="0.2">
      <c r="A2746" s="283">
        <v>41460</v>
      </c>
      <c r="B2746" s="325" t="s">
        <v>119</v>
      </c>
      <c r="C2746" s="326">
        <v>0</v>
      </c>
      <c r="D2746" s="104">
        <f t="shared" si="757"/>
        <v>0</v>
      </c>
      <c r="E2746" s="326">
        <v>0</v>
      </c>
      <c r="F2746" s="104">
        <f t="shared" si="769"/>
        <v>0</v>
      </c>
      <c r="G2746" s="326">
        <v>0</v>
      </c>
      <c r="H2746" s="104">
        <f t="shared" si="759"/>
        <v>0</v>
      </c>
      <c r="I2746" s="326">
        <v>0.99299999999999999</v>
      </c>
      <c r="J2746" s="104">
        <f t="shared" si="758"/>
        <v>3.0474051023320476</v>
      </c>
      <c r="K2746" s="326">
        <v>0</v>
      </c>
      <c r="L2746" s="104">
        <f t="shared" si="760"/>
        <v>0</v>
      </c>
      <c r="M2746" s="326">
        <v>1.764</v>
      </c>
      <c r="N2746" s="104">
        <f t="shared" si="761"/>
        <v>5.4135172210611602</v>
      </c>
      <c r="O2746" s="326">
        <v>0</v>
      </c>
      <c r="P2746" s="104">
        <f t="shared" si="762"/>
        <v>0</v>
      </c>
      <c r="Q2746" s="326">
        <v>0</v>
      </c>
      <c r="R2746" s="104">
        <f t="shared" si="763"/>
        <v>0</v>
      </c>
      <c r="S2746" s="326">
        <v>0</v>
      </c>
      <c r="T2746" s="104">
        <f t="shared" si="764"/>
        <v>0</v>
      </c>
      <c r="U2746" s="326">
        <v>0</v>
      </c>
      <c r="V2746" s="104">
        <f t="shared" si="765"/>
        <v>0</v>
      </c>
      <c r="W2746" s="326">
        <v>0</v>
      </c>
      <c r="X2746" s="104">
        <f t="shared" si="766"/>
        <v>0</v>
      </c>
      <c r="Y2746" s="326">
        <v>0</v>
      </c>
      <c r="Z2746" s="104">
        <f t="shared" si="767"/>
        <v>0</v>
      </c>
      <c r="AA2746" s="326">
        <v>0</v>
      </c>
      <c r="AB2746" s="104">
        <f t="shared" si="768"/>
        <v>0</v>
      </c>
      <c r="AC2746" s="103">
        <f t="shared" si="770"/>
        <v>2.7570000000000001</v>
      </c>
      <c r="AD2746" s="104">
        <f t="shared" si="771"/>
        <v>8.4609223233932074</v>
      </c>
    </row>
    <row r="2747" spans="1:30" x14ac:dyDescent="0.2">
      <c r="A2747" s="283">
        <v>41461</v>
      </c>
      <c r="B2747" s="325" t="s">
        <v>120</v>
      </c>
      <c r="C2747" s="326">
        <v>0</v>
      </c>
      <c r="D2747" s="104">
        <f t="shared" si="757"/>
        <v>0</v>
      </c>
      <c r="E2747" s="326">
        <v>0</v>
      </c>
      <c r="F2747" s="104">
        <f t="shared" si="769"/>
        <v>0</v>
      </c>
      <c r="G2747" s="326">
        <v>0</v>
      </c>
      <c r="H2747" s="104">
        <f t="shared" si="759"/>
        <v>0</v>
      </c>
      <c r="I2747" s="326">
        <v>0.97699999999999998</v>
      </c>
      <c r="J2747" s="104">
        <f t="shared" si="758"/>
        <v>2.9983029053156196</v>
      </c>
      <c r="K2747" s="326">
        <v>0</v>
      </c>
      <c r="L2747" s="104">
        <f t="shared" si="760"/>
        <v>0</v>
      </c>
      <c r="M2747" s="326">
        <v>1.7350000000000001</v>
      </c>
      <c r="N2747" s="104">
        <f t="shared" si="761"/>
        <v>5.3245194889688845</v>
      </c>
      <c r="O2747" s="326">
        <v>0</v>
      </c>
      <c r="P2747" s="104">
        <f t="shared" si="762"/>
        <v>0</v>
      </c>
      <c r="Q2747" s="326">
        <v>0</v>
      </c>
      <c r="R2747" s="104">
        <f t="shared" si="763"/>
        <v>0</v>
      </c>
      <c r="S2747" s="326">
        <v>0</v>
      </c>
      <c r="T2747" s="104">
        <f t="shared" si="764"/>
        <v>0</v>
      </c>
      <c r="U2747" s="326">
        <v>0</v>
      </c>
      <c r="V2747" s="104">
        <f t="shared" si="765"/>
        <v>0</v>
      </c>
      <c r="W2747" s="326">
        <v>0</v>
      </c>
      <c r="X2747" s="104">
        <f t="shared" si="766"/>
        <v>0</v>
      </c>
      <c r="Y2747" s="326">
        <v>0</v>
      </c>
      <c r="Z2747" s="104">
        <f t="shared" si="767"/>
        <v>0</v>
      </c>
      <c r="AA2747" s="326">
        <v>0</v>
      </c>
      <c r="AB2747" s="104">
        <f t="shared" si="768"/>
        <v>0</v>
      </c>
      <c r="AC2747" s="103">
        <f t="shared" si="770"/>
        <v>2.7120000000000002</v>
      </c>
      <c r="AD2747" s="104">
        <f t="shared" si="771"/>
        <v>8.3228223942845041</v>
      </c>
    </row>
    <row r="2748" spans="1:30" x14ac:dyDescent="0.2">
      <c r="A2748" s="283">
        <v>41462</v>
      </c>
      <c r="B2748" s="325" t="s">
        <v>121</v>
      </c>
      <c r="C2748" s="326">
        <v>0</v>
      </c>
      <c r="D2748" s="104">
        <f t="shared" si="757"/>
        <v>0</v>
      </c>
      <c r="E2748" s="326">
        <v>0</v>
      </c>
      <c r="F2748" s="104">
        <f t="shared" si="769"/>
        <v>0</v>
      </c>
      <c r="G2748" s="326">
        <v>0</v>
      </c>
      <c r="H2748" s="104">
        <f t="shared" si="759"/>
        <v>0</v>
      </c>
      <c r="I2748" s="326">
        <v>0.96499999999999997</v>
      </c>
      <c r="J2748" s="104">
        <f t="shared" si="758"/>
        <v>2.9614762575532989</v>
      </c>
      <c r="K2748" s="326">
        <v>0</v>
      </c>
      <c r="L2748" s="104">
        <f t="shared" si="760"/>
        <v>0</v>
      </c>
      <c r="M2748" s="326">
        <v>1.716</v>
      </c>
      <c r="N2748" s="104">
        <f t="shared" si="761"/>
        <v>5.2662106300118765</v>
      </c>
      <c r="O2748" s="326">
        <v>0</v>
      </c>
      <c r="P2748" s="104">
        <f t="shared" si="762"/>
        <v>0</v>
      </c>
      <c r="Q2748" s="326">
        <v>0</v>
      </c>
      <c r="R2748" s="104">
        <f t="shared" si="763"/>
        <v>0</v>
      </c>
      <c r="S2748" s="326">
        <v>0</v>
      </c>
      <c r="T2748" s="104">
        <f t="shared" si="764"/>
        <v>0</v>
      </c>
      <c r="U2748" s="326">
        <v>0</v>
      </c>
      <c r="V2748" s="104">
        <f t="shared" si="765"/>
        <v>0</v>
      </c>
      <c r="W2748" s="326">
        <v>0</v>
      </c>
      <c r="X2748" s="104">
        <f t="shared" si="766"/>
        <v>0</v>
      </c>
      <c r="Y2748" s="326">
        <v>0</v>
      </c>
      <c r="Z2748" s="104">
        <f t="shared" si="767"/>
        <v>0</v>
      </c>
      <c r="AA2748" s="326">
        <v>0</v>
      </c>
      <c r="AB2748" s="104">
        <f t="shared" si="768"/>
        <v>0</v>
      </c>
      <c r="AC2748" s="103">
        <f t="shared" si="770"/>
        <v>2.681</v>
      </c>
      <c r="AD2748" s="104">
        <f t="shared" si="771"/>
        <v>8.2276868875651754</v>
      </c>
    </row>
    <row r="2749" spans="1:30" x14ac:dyDescent="0.2">
      <c r="A2749" s="283">
        <v>41463</v>
      </c>
      <c r="B2749" s="325" t="s">
        <v>122</v>
      </c>
      <c r="C2749" s="326">
        <v>0</v>
      </c>
      <c r="D2749" s="104">
        <f t="shared" si="757"/>
        <v>0</v>
      </c>
      <c r="E2749" s="326">
        <v>0</v>
      </c>
      <c r="F2749" s="104">
        <f t="shared" si="769"/>
        <v>0</v>
      </c>
      <c r="G2749" s="326">
        <v>0</v>
      </c>
      <c r="H2749" s="104">
        <f t="shared" si="759"/>
        <v>0</v>
      </c>
      <c r="I2749" s="326">
        <v>0.95499999999999996</v>
      </c>
      <c r="J2749" s="104">
        <f t="shared" si="758"/>
        <v>2.9307873844180317</v>
      </c>
      <c r="K2749" s="326">
        <v>0</v>
      </c>
      <c r="L2749" s="104">
        <f t="shared" si="760"/>
        <v>0</v>
      </c>
      <c r="M2749" s="326">
        <v>1.7010000000000001</v>
      </c>
      <c r="N2749" s="104">
        <f t="shared" si="761"/>
        <v>5.2201773203089754</v>
      </c>
      <c r="O2749" s="326">
        <v>0</v>
      </c>
      <c r="P2749" s="104">
        <f t="shared" si="762"/>
        <v>0</v>
      </c>
      <c r="Q2749" s="326">
        <v>0</v>
      </c>
      <c r="R2749" s="104">
        <f t="shared" si="763"/>
        <v>0</v>
      </c>
      <c r="S2749" s="326">
        <v>0</v>
      </c>
      <c r="T2749" s="104">
        <f t="shared" si="764"/>
        <v>0</v>
      </c>
      <c r="U2749" s="326">
        <v>0</v>
      </c>
      <c r="V2749" s="104">
        <f t="shared" si="765"/>
        <v>0</v>
      </c>
      <c r="W2749" s="326">
        <v>0</v>
      </c>
      <c r="X2749" s="104">
        <f t="shared" si="766"/>
        <v>0</v>
      </c>
      <c r="Y2749" s="326">
        <v>0</v>
      </c>
      <c r="Z2749" s="104">
        <f t="shared" si="767"/>
        <v>0</v>
      </c>
      <c r="AA2749" s="326">
        <v>0</v>
      </c>
      <c r="AB2749" s="104">
        <f t="shared" si="768"/>
        <v>0</v>
      </c>
      <c r="AC2749" s="103">
        <f t="shared" si="770"/>
        <v>2.6560000000000001</v>
      </c>
      <c r="AD2749" s="104">
        <f t="shared" si="771"/>
        <v>8.1509647047270075</v>
      </c>
    </row>
    <row r="2750" spans="1:30" x14ac:dyDescent="0.2">
      <c r="A2750" s="283">
        <v>41464</v>
      </c>
      <c r="B2750" s="325" t="s">
        <v>123</v>
      </c>
      <c r="C2750" s="326">
        <v>0</v>
      </c>
      <c r="D2750" s="104">
        <f t="shared" si="757"/>
        <v>0</v>
      </c>
      <c r="E2750" s="326">
        <v>0</v>
      </c>
      <c r="F2750" s="104">
        <f t="shared" si="769"/>
        <v>0</v>
      </c>
      <c r="G2750" s="326">
        <v>0</v>
      </c>
      <c r="H2750" s="104">
        <f t="shared" si="759"/>
        <v>0</v>
      </c>
      <c r="I2750" s="326">
        <v>0.94699999999999995</v>
      </c>
      <c r="J2750" s="104">
        <f t="shared" si="758"/>
        <v>2.9062362859098179</v>
      </c>
      <c r="K2750" s="326">
        <v>0</v>
      </c>
      <c r="L2750" s="104">
        <f t="shared" si="760"/>
        <v>0</v>
      </c>
      <c r="M2750" s="326">
        <v>1.6879999999999999</v>
      </c>
      <c r="N2750" s="104">
        <f t="shared" si="761"/>
        <v>5.1802817852331282</v>
      </c>
      <c r="O2750" s="326">
        <v>0</v>
      </c>
      <c r="P2750" s="104">
        <f t="shared" si="762"/>
        <v>0</v>
      </c>
      <c r="Q2750" s="326">
        <v>0</v>
      </c>
      <c r="R2750" s="104">
        <f t="shared" si="763"/>
        <v>0</v>
      </c>
      <c r="S2750" s="326">
        <v>0</v>
      </c>
      <c r="T2750" s="104">
        <f t="shared" si="764"/>
        <v>0</v>
      </c>
      <c r="U2750" s="326">
        <v>0</v>
      </c>
      <c r="V2750" s="104">
        <f t="shared" si="765"/>
        <v>0</v>
      </c>
      <c r="W2750" s="326">
        <v>0</v>
      </c>
      <c r="X2750" s="104">
        <f t="shared" si="766"/>
        <v>0</v>
      </c>
      <c r="Y2750" s="326">
        <v>0</v>
      </c>
      <c r="Z2750" s="104">
        <f t="shared" si="767"/>
        <v>0</v>
      </c>
      <c r="AA2750" s="326">
        <v>0</v>
      </c>
      <c r="AB2750" s="104">
        <f t="shared" si="768"/>
        <v>0</v>
      </c>
      <c r="AC2750" s="103">
        <f t="shared" si="770"/>
        <v>2.6349999999999998</v>
      </c>
      <c r="AD2750" s="104">
        <f t="shared" si="771"/>
        <v>8.0865180711429456</v>
      </c>
    </row>
    <row r="2751" spans="1:30" x14ac:dyDescent="0.2">
      <c r="A2751" s="283">
        <v>41465</v>
      </c>
      <c r="B2751" s="325" t="s">
        <v>124</v>
      </c>
      <c r="C2751" s="326">
        <v>1.18</v>
      </c>
      <c r="D2751" s="104">
        <f t="shared" si="757"/>
        <v>3.6212870299615467</v>
      </c>
      <c r="E2751" s="326">
        <v>0</v>
      </c>
      <c r="F2751" s="104">
        <f t="shared" si="769"/>
        <v>0</v>
      </c>
      <c r="G2751" s="326">
        <v>0.40600000000000003</v>
      </c>
      <c r="H2751" s="104">
        <f t="shared" si="759"/>
        <v>1.2459682492918542</v>
      </c>
      <c r="I2751" s="326">
        <v>0.56100000000000005</v>
      </c>
      <c r="J2751" s="104">
        <f t="shared" si="758"/>
        <v>1.7216457828884981</v>
      </c>
      <c r="K2751" s="326">
        <v>0</v>
      </c>
      <c r="L2751" s="104">
        <f t="shared" si="760"/>
        <v>0</v>
      </c>
      <c r="M2751" s="326">
        <v>0.60099999999999998</v>
      </c>
      <c r="N2751" s="104">
        <f t="shared" si="761"/>
        <v>1.8444012754295676</v>
      </c>
      <c r="O2751" s="326">
        <v>0</v>
      </c>
      <c r="P2751" s="104">
        <f t="shared" si="762"/>
        <v>0</v>
      </c>
      <c r="Q2751" s="326">
        <v>0.93700000000000006</v>
      </c>
      <c r="R2751" s="104">
        <f t="shared" si="763"/>
        <v>2.8755474127745502</v>
      </c>
      <c r="S2751" s="326">
        <v>0</v>
      </c>
      <c r="T2751" s="104">
        <f t="shared" si="764"/>
        <v>0</v>
      </c>
      <c r="U2751" s="326">
        <v>0</v>
      </c>
      <c r="V2751" s="104">
        <f t="shared" si="765"/>
        <v>0</v>
      </c>
      <c r="W2751" s="326">
        <v>0</v>
      </c>
      <c r="X2751" s="104">
        <f t="shared" si="766"/>
        <v>0</v>
      </c>
      <c r="Y2751" s="326">
        <v>0</v>
      </c>
      <c r="Z2751" s="104">
        <f t="shared" si="767"/>
        <v>0</v>
      </c>
      <c r="AA2751" s="326">
        <v>0</v>
      </c>
      <c r="AB2751" s="104">
        <f t="shared" si="768"/>
        <v>0</v>
      </c>
      <c r="AC2751" s="103">
        <f t="shared" si="770"/>
        <v>3.6849999999999996</v>
      </c>
      <c r="AD2751" s="104">
        <f t="shared" si="771"/>
        <v>11.308849750346015</v>
      </c>
    </row>
    <row r="2752" spans="1:30" x14ac:dyDescent="0.2">
      <c r="A2752" s="283">
        <v>41466</v>
      </c>
      <c r="B2752" s="325" t="s">
        <v>125</v>
      </c>
      <c r="C2752" s="326">
        <v>1.06</v>
      </c>
      <c r="D2752" s="104">
        <f t="shared" si="757"/>
        <v>3.2530205523383389</v>
      </c>
      <c r="E2752" s="326">
        <v>0</v>
      </c>
      <c r="F2752" s="104">
        <f t="shared" si="769"/>
        <v>0</v>
      </c>
      <c r="G2752" s="326">
        <v>0</v>
      </c>
      <c r="H2752" s="104">
        <f t="shared" si="759"/>
        <v>0</v>
      </c>
      <c r="I2752" s="326">
        <v>0</v>
      </c>
      <c r="J2752" s="104">
        <f t="shared" si="758"/>
        <v>0</v>
      </c>
      <c r="K2752" s="326">
        <v>0</v>
      </c>
      <c r="L2752" s="104">
        <f t="shared" si="760"/>
        <v>0</v>
      </c>
      <c r="M2752" s="326">
        <v>0</v>
      </c>
      <c r="N2752" s="104">
        <f t="shared" si="761"/>
        <v>0</v>
      </c>
      <c r="O2752" s="326">
        <v>0</v>
      </c>
      <c r="P2752" s="104">
        <f t="shared" si="762"/>
        <v>0</v>
      </c>
      <c r="Q2752" s="326">
        <v>0.753</v>
      </c>
      <c r="R2752" s="104">
        <f t="shared" si="763"/>
        <v>2.310872147085631</v>
      </c>
      <c r="S2752" s="326">
        <v>0</v>
      </c>
      <c r="T2752" s="104">
        <f t="shared" si="764"/>
        <v>0</v>
      </c>
      <c r="U2752" s="326">
        <v>0</v>
      </c>
      <c r="V2752" s="104">
        <f t="shared" si="765"/>
        <v>0</v>
      </c>
      <c r="W2752" s="326">
        <v>0</v>
      </c>
      <c r="X2752" s="104">
        <f t="shared" si="766"/>
        <v>0</v>
      </c>
      <c r="Y2752" s="326">
        <v>0</v>
      </c>
      <c r="Z2752" s="104">
        <f t="shared" si="767"/>
        <v>0</v>
      </c>
      <c r="AA2752" s="326">
        <v>0</v>
      </c>
      <c r="AB2752" s="104">
        <f t="shared" si="768"/>
        <v>0</v>
      </c>
      <c r="AC2752" s="103">
        <f t="shared" si="770"/>
        <v>1.8130000000000002</v>
      </c>
      <c r="AD2752" s="104">
        <f t="shared" si="771"/>
        <v>5.5638926994239704</v>
      </c>
    </row>
    <row r="2753" spans="1:30" x14ac:dyDescent="0.2">
      <c r="A2753" s="283">
        <v>41467</v>
      </c>
      <c r="B2753" s="325" t="s">
        <v>126</v>
      </c>
      <c r="C2753" s="326">
        <v>0</v>
      </c>
      <c r="D2753" s="104">
        <f t="shared" ref="D2753:D2816" si="772">C2753*1000000/325851</f>
        <v>0</v>
      </c>
      <c r="E2753" s="326">
        <v>0</v>
      </c>
      <c r="F2753" s="104">
        <f t="shared" si="769"/>
        <v>0</v>
      </c>
      <c r="G2753" s="326">
        <v>0</v>
      </c>
      <c r="H2753" s="104">
        <f t="shared" si="759"/>
        <v>0</v>
      </c>
      <c r="I2753" s="326">
        <v>0</v>
      </c>
      <c r="J2753" s="104">
        <f t="shared" ref="J2753:J2816" si="773">I2753*1000000/325851</f>
        <v>0</v>
      </c>
      <c r="K2753" s="326">
        <v>0</v>
      </c>
      <c r="L2753" s="104">
        <f t="shared" si="760"/>
        <v>0</v>
      </c>
      <c r="M2753" s="326">
        <v>0</v>
      </c>
      <c r="N2753" s="104">
        <f t="shared" si="761"/>
        <v>0</v>
      </c>
      <c r="O2753" s="326">
        <v>0</v>
      </c>
      <c r="P2753" s="104">
        <f t="shared" si="762"/>
        <v>0</v>
      </c>
      <c r="Q2753" s="326">
        <v>0</v>
      </c>
      <c r="R2753" s="104">
        <f t="shared" si="763"/>
        <v>0</v>
      </c>
      <c r="S2753" s="326">
        <v>0</v>
      </c>
      <c r="T2753" s="104">
        <f t="shared" si="764"/>
        <v>0</v>
      </c>
      <c r="U2753" s="326">
        <v>0</v>
      </c>
      <c r="V2753" s="104">
        <f t="shared" si="765"/>
        <v>0</v>
      </c>
      <c r="W2753" s="326">
        <v>0</v>
      </c>
      <c r="X2753" s="104">
        <f t="shared" si="766"/>
        <v>0</v>
      </c>
      <c r="Y2753" s="326">
        <v>0</v>
      </c>
      <c r="Z2753" s="104">
        <f t="shared" si="767"/>
        <v>0</v>
      </c>
      <c r="AA2753" s="326">
        <v>0</v>
      </c>
      <c r="AB2753" s="104">
        <f t="shared" si="768"/>
        <v>0</v>
      </c>
      <c r="AC2753" s="103">
        <f t="shared" si="770"/>
        <v>0</v>
      </c>
      <c r="AD2753" s="104">
        <f t="shared" si="771"/>
        <v>0</v>
      </c>
    </row>
    <row r="2754" spans="1:30" x14ac:dyDescent="0.2">
      <c r="A2754" s="283">
        <v>41468</v>
      </c>
      <c r="B2754" s="325" t="s">
        <v>127</v>
      </c>
      <c r="C2754" s="326">
        <v>1.097</v>
      </c>
      <c r="D2754" s="104">
        <f t="shared" si="772"/>
        <v>3.3665693829388279</v>
      </c>
      <c r="E2754" s="326">
        <v>0</v>
      </c>
      <c r="F2754" s="104">
        <f t="shared" si="769"/>
        <v>0</v>
      </c>
      <c r="G2754" s="326">
        <v>0</v>
      </c>
      <c r="H2754" s="104">
        <f t="shared" si="759"/>
        <v>0</v>
      </c>
      <c r="I2754" s="326">
        <v>0.64100000000000001</v>
      </c>
      <c r="J2754" s="104">
        <f t="shared" si="773"/>
        <v>1.967156767970637</v>
      </c>
      <c r="K2754" s="326">
        <v>0</v>
      </c>
      <c r="L2754" s="104">
        <f t="shared" si="760"/>
        <v>0</v>
      </c>
      <c r="M2754" s="326">
        <v>1.1439999999999999</v>
      </c>
      <c r="N2754" s="104">
        <f t="shared" si="761"/>
        <v>3.5108070866745842</v>
      </c>
      <c r="O2754" s="326">
        <v>0</v>
      </c>
      <c r="P2754" s="104">
        <f t="shared" si="762"/>
        <v>0</v>
      </c>
      <c r="Q2754" s="326">
        <v>0.78400000000000003</v>
      </c>
      <c r="R2754" s="104">
        <f t="shared" si="763"/>
        <v>2.4060076538049597</v>
      </c>
      <c r="S2754" s="326">
        <v>0</v>
      </c>
      <c r="T2754" s="104">
        <f t="shared" si="764"/>
        <v>0</v>
      </c>
      <c r="U2754" s="326">
        <v>0</v>
      </c>
      <c r="V2754" s="104">
        <f t="shared" si="765"/>
        <v>0</v>
      </c>
      <c r="W2754" s="326">
        <v>0</v>
      </c>
      <c r="X2754" s="104">
        <f t="shared" si="766"/>
        <v>0</v>
      </c>
      <c r="Y2754" s="326">
        <v>0</v>
      </c>
      <c r="Z2754" s="104">
        <f t="shared" si="767"/>
        <v>0</v>
      </c>
      <c r="AA2754" s="326">
        <v>0</v>
      </c>
      <c r="AB2754" s="104">
        <f t="shared" si="768"/>
        <v>0</v>
      </c>
      <c r="AC2754" s="103">
        <f t="shared" si="770"/>
        <v>3.6659999999999995</v>
      </c>
      <c r="AD2754" s="104">
        <f t="shared" si="771"/>
        <v>11.250540891389008</v>
      </c>
    </row>
    <row r="2755" spans="1:30" x14ac:dyDescent="0.2">
      <c r="A2755" s="283">
        <v>41469</v>
      </c>
      <c r="B2755" s="325" t="s">
        <v>128</v>
      </c>
      <c r="C2755" s="326">
        <v>1.7629999999999999</v>
      </c>
      <c r="D2755" s="104">
        <f t="shared" si="772"/>
        <v>5.4104483337476328</v>
      </c>
      <c r="E2755" s="326">
        <v>0</v>
      </c>
      <c r="F2755" s="104">
        <f t="shared" si="769"/>
        <v>0</v>
      </c>
      <c r="G2755" s="326">
        <v>0</v>
      </c>
      <c r="H2755" s="104">
        <f t="shared" si="759"/>
        <v>0</v>
      </c>
      <c r="I2755" s="326">
        <v>0.97799999999999998</v>
      </c>
      <c r="J2755" s="104">
        <f t="shared" si="773"/>
        <v>3.0013717926291466</v>
      </c>
      <c r="K2755" s="326">
        <v>0</v>
      </c>
      <c r="L2755" s="104">
        <f t="shared" si="760"/>
        <v>0</v>
      </c>
      <c r="M2755" s="326">
        <v>1.73</v>
      </c>
      <c r="N2755" s="104">
        <f t="shared" si="761"/>
        <v>5.3091750524012511</v>
      </c>
      <c r="O2755" s="326">
        <v>0</v>
      </c>
      <c r="P2755" s="104">
        <f t="shared" si="762"/>
        <v>0</v>
      </c>
      <c r="Q2755" s="326">
        <v>1.2589999999999999</v>
      </c>
      <c r="R2755" s="104">
        <f t="shared" si="763"/>
        <v>3.8637291277301591</v>
      </c>
      <c r="S2755" s="326">
        <v>0</v>
      </c>
      <c r="T2755" s="104">
        <f t="shared" si="764"/>
        <v>0</v>
      </c>
      <c r="U2755" s="326">
        <v>0</v>
      </c>
      <c r="V2755" s="104">
        <f t="shared" si="765"/>
        <v>0</v>
      </c>
      <c r="W2755" s="326">
        <v>0</v>
      </c>
      <c r="X2755" s="104">
        <f t="shared" si="766"/>
        <v>0</v>
      </c>
      <c r="Y2755" s="326">
        <v>0</v>
      </c>
      <c r="Z2755" s="104">
        <f t="shared" si="767"/>
        <v>0</v>
      </c>
      <c r="AA2755" s="326">
        <v>0</v>
      </c>
      <c r="AB2755" s="104">
        <f t="shared" si="768"/>
        <v>0</v>
      </c>
      <c r="AC2755" s="103">
        <f t="shared" si="770"/>
        <v>5.73</v>
      </c>
      <c r="AD2755" s="104">
        <f t="shared" si="771"/>
        <v>17.584724306508189</v>
      </c>
    </row>
    <row r="2756" spans="1:30" x14ac:dyDescent="0.2">
      <c r="A2756" s="283">
        <v>41470</v>
      </c>
      <c r="B2756" s="325" t="s">
        <v>129</v>
      </c>
      <c r="C2756" s="326">
        <v>1.734</v>
      </c>
      <c r="D2756" s="104">
        <f t="shared" si="772"/>
        <v>5.321450601655358</v>
      </c>
      <c r="E2756" s="326">
        <v>0</v>
      </c>
      <c r="F2756" s="104">
        <f t="shared" si="769"/>
        <v>0</v>
      </c>
      <c r="G2756" s="326">
        <v>0</v>
      </c>
      <c r="H2756" s="104">
        <f t="shared" si="759"/>
        <v>0</v>
      </c>
      <c r="I2756" s="326">
        <v>0.95799999999999996</v>
      </c>
      <c r="J2756" s="104">
        <f t="shared" si="773"/>
        <v>2.9399940463586116</v>
      </c>
      <c r="K2756" s="326">
        <v>0</v>
      </c>
      <c r="L2756" s="104">
        <f t="shared" si="760"/>
        <v>0</v>
      </c>
      <c r="M2756" s="326">
        <v>0.63800000000000001</v>
      </c>
      <c r="N2756" s="104">
        <f t="shared" si="761"/>
        <v>1.9579501060300566</v>
      </c>
      <c r="O2756" s="326">
        <v>0</v>
      </c>
      <c r="P2756" s="104">
        <f t="shared" si="762"/>
        <v>0</v>
      </c>
      <c r="Q2756" s="326">
        <v>1.246</v>
      </c>
      <c r="R2756" s="104">
        <f t="shared" si="763"/>
        <v>3.8238335926543114</v>
      </c>
      <c r="S2756" s="326">
        <v>0</v>
      </c>
      <c r="T2756" s="104">
        <f t="shared" si="764"/>
        <v>0</v>
      </c>
      <c r="U2756" s="326">
        <v>0</v>
      </c>
      <c r="V2756" s="104">
        <f t="shared" si="765"/>
        <v>0</v>
      </c>
      <c r="W2756" s="326">
        <v>0</v>
      </c>
      <c r="X2756" s="104">
        <f t="shared" si="766"/>
        <v>0</v>
      </c>
      <c r="Y2756" s="326">
        <v>0</v>
      </c>
      <c r="Z2756" s="104">
        <f t="shared" si="767"/>
        <v>0</v>
      </c>
      <c r="AA2756" s="326">
        <v>0</v>
      </c>
      <c r="AB2756" s="104">
        <f t="shared" si="768"/>
        <v>0</v>
      </c>
      <c r="AC2756" s="103">
        <f t="shared" si="770"/>
        <v>4.5760000000000005</v>
      </c>
      <c r="AD2756" s="104">
        <f t="shared" si="771"/>
        <v>14.04322834669834</v>
      </c>
    </row>
    <row r="2757" spans="1:30" x14ac:dyDescent="0.2">
      <c r="A2757" s="283">
        <v>41471</v>
      </c>
      <c r="B2757" s="325" t="s">
        <v>130</v>
      </c>
      <c r="C2757" s="326">
        <v>0.84099999999999997</v>
      </c>
      <c r="D2757" s="104">
        <f t="shared" si="772"/>
        <v>2.5809342306759837</v>
      </c>
      <c r="E2757" s="326">
        <v>0</v>
      </c>
      <c r="F2757" s="104">
        <f t="shared" si="769"/>
        <v>0</v>
      </c>
      <c r="G2757" s="326">
        <v>0.10100000000000001</v>
      </c>
      <c r="H2757" s="104">
        <f t="shared" si="759"/>
        <v>0.3099576186662002</v>
      </c>
      <c r="I2757" s="326">
        <v>0.20699999999999999</v>
      </c>
      <c r="J2757" s="104">
        <f t="shared" si="773"/>
        <v>0.63525967390003402</v>
      </c>
      <c r="K2757" s="326">
        <v>0</v>
      </c>
      <c r="L2757" s="104">
        <f t="shared" si="760"/>
        <v>0</v>
      </c>
      <c r="M2757" s="326">
        <v>0</v>
      </c>
      <c r="N2757" s="104">
        <f t="shared" si="761"/>
        <v>0</v>
      </c>
      <c r="O2757" s="326">
        <v>0</v>
      </c>
      <c r="P2757" s="104">
        <f t="shared" si="762"/>
        <v>0</v>
      </c>
      <c r="Q2757" s="326">
        <v>0.42599999999999999</v>
      </c>
      <c r="R2757" s="104">
        <f t="shared" si="763"/>
        <v>1.307345995562389</v>
      </c>
      <c r="S2757" s="326">
        <v>0</v>
      </c>
      <c r="T2757" s="104">
        <f t="shared" si="764"/>
        <v>0</v>
      </c>
      <c r="U2757" s="326">
        <v>0</v>
      </c>
      <c r="V2757" s="104">
        <f t="shared" si="765"/>
        <v>0</v>
      </c>
      <c r="W2757" s="326">
        <v>0</v>
      </c>
      <c r="X2757" s="104">
        <f t="shared" si="766"/>
        <v>0</v>
      </c>
      <c r="Y2757" s="326">
        <v>0</v>
      </c>
      <c r="Z2757" s="104">
        <f t="shared" si="767"/>
        <v>0</v>
      </c>
      <c r="AA2757" s="326">
        <v>0</v>
      </c>
      <c r="AB2757" s="104">
        <f t="shared" si="768"/>
        <v>0</v>
      </c>
      <c r="AC2757" s="103">
        <f t="shared" si="770"/>
        <v>1.575</v>
      </c>
      <c r="AD2757" s="104">
        <f t="shared" si="771"/>
        <v>4.8334975188046068</v>
      </c>
    </row>
    <row r="2758" spans="1:30" x14ac:dyDescent="0.2">
      <c r="A2758" s="283">
        <v>41472</v>
      </c>
      <c r="B2758" s="325" t="s">
        <v>131</v>
      </c>
      <c r="C2758" s="326">
        <v>1.4999999999999999E-2</v>
      </c>
      <c r="D2758" s="104">
        <f t="shared" si="772"/>
        <v>4.6033309702901017E-2</v>
      </c>
      <c r="E2758" s="326">
        <v>0</v>
      </c>
      <c r="F2758" s="104">
        <f t="shared" si="769"/>
        <v>0</v>
      </c>
      <c r="G2758" s="326">
        <v>0</v>
      </c>
      <c r="H2758" s="104">
        <f t="shared" ref="H2758:H2821" si="774">G2758*1000000/325851</f>
        <v>0</v>
      </c>
      <c r="I2758" s="326">
        <v>0</v>
      </c>
      <c r="J2758" s="104">
        <f t="shared" si="773"/>
        <v>0</v>
      </c>
      <c r="K2758" s="326">
        <v>0</v>
      </c>
      <c r="L2758" s="104">
        <f t="shared" ref="L2758:L2821" si="775">K2758*1000000/325851</f>
        <v>0</v>
      </c>
      <c r="M2758" s="326">
        <v>0</v>
      </c>
      <c r="N2758" s="104">
        <f t="shared" ref="N2758:N2821" si="776">M2758*1000000/325851</f>
        <v>0</v>
      </c>
      <c r="O2758" s="326">
        <v>0</v>
      </c>
      <c r="P2758" s="104">
        <f t="shared" ref="P2758:P2821" si="777">O2758*1000000/325851</f>
        <v>0</v>
      </c>
      <c r="Q2758" s="326">
        <v>1E-3</v>
      </c>
      <c r="R2758" s="104">
        <f t="shared" ref="R2758:R2821" si="778">Q2758*1000000/325851</f>
        <v>3.0688873135267347E-3</v>
      </c>
      <c r="S2758" s="326">
        <v>0</v>
      </c>
      <c r="T2758" s="104">
        <f t="shared" ref="T2758:T2821" si="779">S2758*1000000/325851</f>
        <v>0</v>
      </c>
      <c r="U2758" s="326">
        <v>0</v>
      </c>
      <c r="V2758" s="104">
        <f t="shared" ref="V2758:V2821" si="780">U2758*1000000/325851</f>
        <v>0</v>
      </c>
      <c r="W2758" s="326">
        <v>0</v>
      </c>
      <c r="X2758" s="104">
        <f t="shared" ref="X2758:X2821" si="781">W2758*1000000/325851</f>
        <v>0</v>
      </c>
      <c r="Y2758" s="326">
        <v>0</v>
      </c>
      <c r="Z2758" s="104">
        <f t="shared" ref="Z2758:Z2821" si="782">Y2758*1000000/325851</f>
        <v>0</v>
      </c>
      <c r="AA2758" s="326">
        <v>0</v>
      </c>
      <c r="AB2758" s="104">
        <f t="shared" ref="AB2758:AB2821" si="783">AA2758*1000000/325851</f>
        <v>0</v>
      </c>
      <c r="AC2758" s="103">
        <f t="shared" si="770"/>
        <v>1.6E-2</v>
      </c>
      <c r="AD2758" s="104">
        <f t="shared" si="771"/>
        <v>4.9102197016427755E-2</v>
      </c>
    </row>
    <row r="2759" spans="1:30" x14ac:dyDescent="0.2">
      <c r="A2759" s="283">
        <v>41473</v>
      </c>
      <c r="B2759" s="325" t="s">
        <v>132</v>
      </c>
      <c r="C2759" s="326">
        <v>0</v>
      </c>
      <c r="D2759" s="104">
        <f t="shared" si="772"/>
        <v>0</v>
      </c>
      <c r="E2759" s="326">
        <v>0</v>
      </c>
      <c r="F2759" s="104">
        <f t="shared" si="769"/>
        <v>0</v>
      </c>
      <c r="G2759" s="326">
        <v>0</v>
      </c>
      <c r="H2759" s="104">
        <f t="shared" si="774"/>
        <v>0</v>
      </c>
      <c r="I2759" s="326">
        <v>0</v>
      </c>
      <c r="J2759" s="104">
        <f t="shared" si="773"/>
        <v>0</v>
      </c>
      <c r="K2759" s="326">
        <v>0</v>
      </c>
      <c r="L2759" s="104">
        <f t="shared" si="775"/>
        <v>0</v>
      </c>
      <c r="M2759" s="326">
        <v>0</v>
      </c>
      <c r="N2759" s="104">
        <f t="shared" si="776"/>
        <v>0</v>
      </c>
      <c r="O2759" s="326">
        <v>0</v>
      </c>
      <c r="P2759" s="104">
        <f t="shared" si="777"/>
        <v>0</v>
      </c>
      <c r="Q2759" s="326">
        <v>0</v>
      </c>
      <c r="R2759" s="104">
        <f t="shared" si="778"/>
        <v>0</v>
      </c>
      <c r="S2759" s="326">
        <v>0</v>
      </c>
      <c r="T2759" s="104">
        <f t="shared" si="779"/>
        <v>0</v>
      </c>
      <c r="U2759" s="326">
        <v>0</v>
      </c>
      <c r="V2759" s="104">
        <f t="shared" si="780"/>
        <v>0</v>
      </c>
      <c r="W2759" s="326">
        <v>0</v>
      </c>
      <c r="X2759" s="104">
        <f t="shared" si="781"/>
        <v>0</v>
      </c>
      <c r="Y2759" s="326">
        <v>0</v>
      </c>
      <c r="Z2759" s="104">
        <f t="shared" si="782"/>
        <v>0</v>
      </c>
      <c r="AA2759" s="326">
        <v>0</v>
      </c>
      <c r="AB2759" s="104">
        <f t="shared" si="783"/>
        <v>0</v>
      </c>
      <c r="AC2759" s="103">
        <f t="shared" si="770"/>
        <v>0</v>
      </c>
      <c r="AD2759" s="104">
        <f t="shared" si="771"/>
        <v>0</v>
      </c>
    </row>
    <row r="2760" spans="1:30" x14ac:dyDescent="0.2">
      <c r="A2760" s="283">
        <v>41474</v>
      </c>
      <c r="B2760" s="325" t="s">
        <v>133</v>
      </c>
      <c r="C2760" s="326">
        <v>0</v>
      </c>
      <c r="D2760" s="104">
        <f t="shared" si="772"/>
        <v>0</v>
      </c>
      <c r="E2760" s="326">
        <v>0</v>
      </c>
      <c r="F2760" s="104">
        <f t="shared" si="769"/>
        <v>0</v>
      </c>
      <c r="G2760" s="326">
        <v>0</v>
      </c>
      <c r="H2760" s="104">
        <f t="shared" si="774"/>
        <v>0</v>
      </c>
      <c r="I2760" s="326">
        <v>0</v>
      </c>
      <c r="J2760" s="104">
        <f t="shared" si="773"/>
        <v>0</v>
      </c>
      <c r="K2760" s="326">
        <v>0</v>
      </c>
      <c r="L2760" s="104">
        <f t="shared" si="775"/>
        <v>0</v>
      </c>
      <c r="M2760" s="326">
        <v>0</v>
      </c>
      <c r="N2760" s="104">
        <f t="shared" si="776"/>
        <v>0</v>
      </c>
      <c r="O2760" s="326">
        <v>0</v>
      </c>
      <c r="P2760" s="104">
        <f t="shared" si="777"/>
        <v>0</v>
      </c>
      <c r="Q2760" s="326">
        <v>0</v>
      </c>
      <c r="R2760" s="104">
        <f t="shared" si="778"/>
        <v>0</v>
      </c>
      <c r="S2760" s="326">
        <v>0</v>
      </c>
      <c r="T2760" s="104">
        <f t="shared" si="779"/>
        <v>0</v>
      </c>
      <c r="U2760" s="326">
        <v>0</v>
      </c>
      <c r="V2760" s="104">
        <f t="shared" si="780"/>
        <v>0</v>
      </c>
      <c r="W2760" s="326">
        <v>0</v>
      </c>
      <c r="X2760" s="104">
        <f t="shared" si="781"/>
        <v>0</v>
      </c>
      <c r="Y2760" s="326">
        <v>0</v>
      </c>
      <c r="Z2760" s="104">
        <f t="shared" si="782"/>
        <v>0</v>
      </c>
      <c r="AA2760" s="326">
        <v>0</v>
      </c>
      <c r="AB2760" s="104">
        <f t="shared" si="783"/>
        <v>0</v>
      </c>
      <c r="AC2760" s="103">
        <f t="shared" si="770"/>
        <v>0</v>
      </c>
      <c r="AD2760" s="104">
        <f t="shared" si="771"/>
        <v>0</v>
      </c>
    </row>
    <row r="2761" spans="1:30" x14ac:dyDescent="0.2">
      <c r="A2761" s="283">
        <v>41475</v>
      </c>
      <c r="B2761" s="325" t="s">
        <v>134</v>
      </c>
      <c r="C2761" s="326">
        <v>0.98</v>
      </c>
      <c r="D2761" s="104">
        <f t="shared" si="772"/>
        <v>3.0075095672562</v>
      </c>
      <c r="E2761" s="326">
        <v>0</v>
      </c>
      <c r="F2761" s="104">
        <f t="shared" ref="F2761:F2824" si="784">E2761*1000000/325851</f>
        <v>0</v>
      </c>
      <c r="G2761" s="326">
        <v>2.3E-2</v>
      </c>
      <c r="H2761" s="104">
        <f t="shared" si="774"/>
        <v>7.0584408211114891E-2</v>
      </c>
      <c r="I2761" s="326">
        <v>0.51</v>
      </c>
      <c r="J2761" s="104">
        <f t="shared" si="773"/>
        <v>1.5651325298986347</v>
      </c>
      <c r="K2761" s="326">
        <v>0</v>
      </c>
      <c r="L2761" s="104">
        <f t="shared" si="775"/>
        <v>0</v>
      </c>
      <c r="M2761" s="326">
        <v>0.98099999999999998</v>
      </c>
      <c r="N2761" s="104">
        <f t="shared" si="776"/>
        <v>3.0105784545697265</v>
      </c>
      <c r="O2761" s="326">
        <v>0</v>
      </c>
      <c r="P2761" s="104">
        <f t="shared" si="777"/>
        <v>0</v>
      </c>
      <c r="Q2761" s="326">
        <v>0</v>
      </c>
      <c r="R2761" s="104">
        <f t="shared" si="778"/>
        <v>0</v>
      </c>
      <c r="S2761" s="326">
        <v>0</v>
      </c>
      <c r="T2761" s="104">
        <f t="shared" si="779"/>
        <v>0</v>
      </c>
      <c r="U2761" s="326">
        <v>0</v>
      </c>
      <c r="V2761" s="104">
        <f t="shared" si="780"/>
        <v>0</v>
      </c>
      <c r="W2761" s="326">
        <v>0</v>
      </c>
      <c r="X2761" s="104">
        <f t="shared" si="781"/>
        <v>0</v>
      </c>
      <c r="Y2761" s="326">
        <v>0</v>
      </c>
      <c r="Z2761" s="104">
        <f t="shared" si="782"/>
        <v>0</v>
      </c>
      <c r="AA2761" s="326">
        <v>0</v>
      </c>
      <c r="AB2761" s="104">
        <f t="shared" si="783"/>
        <v>0</v>
      </c>
      <c r="AC2761" s="103">
        <f t="shared" si="770"/>
        <v>2.4939999999999998</v>
      </c>
      <c r="AD2761" s="104">
        <f t="shared" si="771"/>
        <v>7.6538049599356759</v>
      </c>
    </row>
    <row r="2762" spans="1:30" x14ac:dyDescent="0.2">
      <c r="A2762" s="283">
        <v>41476</v>
      </c>
      <c r="B2762" s="325" t="s">
        <v>135</v>
      </c>
      <c r="C2762" s="326">
        <v>1.772</v>
      </c>
      <c r="D2762" s="104">
        <f t="shared" si="772"/>
        <v>5.438068319569374</v>
      </c>
      <c r="E2762" s="326">
        <v>0</v>
      </c>
      <c r="F2762" s="104">
        <f t="shared" si="784"/>
        <v>0</v>
      </c>
      <c r="G2762" s="326">
        <v>0</v>
      </c>
      <c r="H2762" s="104">
        <f t="shared" si="774"/>
        <v>0</v>
      </c>
      <c r="I2762" s="326">
        <v>0.998</v>
      </c>
      <c r="J2762" s="104">
        <f t="shared" si="773"/>
        <v>3.062749538899681</v>
      </c>
      <c r="K2762" s="326">
        <v>0</v>
      </c>
      <c r="L2762" s="104">
        <f t="shared" si="775"/>
        <v>0</v>
      </c>
      <c r="M2762" s="326">
        <v>1.768</v>
      </c>
      <c r="N2762" s="104">
        <f t="shared" si="776"/>
        <v>5.4257927703152671</v>
      </c>
      <c r="O2762" s="326">
        <v>0</v>
      </c>
      <c r="P2762" s="104">
        <f t="shared" si="777"/>
        <v>0</v>
      </c>
      <c r="Q2762" s="326">
        <v>0</v>
      </c>
      <c r="R2762" s="104">
        <f t="shared" si="778"/>
        <v>0</v>
      </c>
      <c r="S2762" s="326">
        <v>0</v>
      </c>
      <c r="T2762" s="104">
        <f t="shared" si="779"/>
        <v>0</v>
      </c>
      <c r="U2762" s="326">
        <v>0</v>
      </c>
      <c r="V2762" s="104">
        <f t="shared" si="780"/>
        <v>0</v>
      </c>
      <c r="W2762" s="326">
        <v>0</v>
      </c>
      <c r="X2762" s="104">
        <f t="shared" si="781"/>
        <v>0</v>
      </c>
      <c r="Y2762" s="326">
        <v>0</v>
      </c>
      <c r="Z2762" s="104">
        <f t="shared" si="782"/>
        <v>0</v>
      </c>
      <c r="AA2762" s="326">
        <v>0</v>
      </c>
      <c r="AB2762" s="104">
        <f t="shared" si="783"/>
        <v>0</v>
      </c>
      <c r="AC2762" s="103">
        <f t="shared" si="770"/>
        <v>4.5380000000000003</v>
      </c>
      <c r="AD2762" s="104">
        <f t="shared" si="771"/>
        <v>13.926610628784323</v>
      </c>
    </row>
    <row r="2763" spans="1:30" x14ac:dyDescent="0.2">
      <c r="A2763" s="283">
        <v>41477</v>
      </c>
      <c r="B2763" s="325" t="s">
        <v>136</v>
      </c>
      <c r="C2763" s="326">
        <v>1.7390000000000001</v>
      </c>
      <c r="D2763" s="104">
        <f t="shared" si="772"/>
        <v>5.3367950382229914</v>
      </c>
      <c r="E2763" s="326">
        <v>0</v>
      </c>
      <c r="F2763" s="104">
        <f t="shared" si="784"/>
        <v>0</v>
      </c>
      <c r="G2763" s="326">
        <v>0.48899999999999999</v>
      </c>
      <c r="H2763" s="104">
        <f t="shared" si="774"/>
        <v>1.5006858963145733</v>
      </c>
      <c r="I2763" s="326">
        <v>0.97</v>
      </c>
      <c r="J2763" s="104">
        <f t="shared" si="773"/>
        <v>2.9768206941209328</v>
      </c>
      <c r="K2763" s="326">
        <v>0</v>
      </c>
      <c r="L2763" s="104">
        <f t="shared" si="775"/>
        <v>0</v>
      </c>
      <c r="M2763" s="326">
        <v>1.726</v>
      </c>
      <c r="N2763" s="104">
        <f t="shared" si="776"/>
        <v>5.2968995031471442</v>
      </c>
      <c r="O2763" s="326">
        <v>0</v>
      </c>
      <c r="P2763" s="104">
        <f t="shared" si="777"/>
        <v>0</v>
      </c>
      <c r="Q2763" s="326">
        <v>0</v>
      </c>
      <c r="R2763" s="104">
        <f t="shared" si="778"/>
        <v>0</v>
      </c>
      <c r="S2763" s="326">
        <v>0</v>
      </c>
      <c r="T2763" s="104">
        <f t="shared" si="779"/>
        <v>0</v>
      </c>
      <c r="U2763" s="326">
        <v>0</v>
      </c>
      <c r="V2763" s="104">
        <f t="shared" si="780"/>
        <v>0</v>
      </c>
      <c r="W2763" s="326">
        <v>0</v>
      </c>
      <c r="X2763" s="104">
        <f t="shared" si="781"/>
        <v>0</v>
      </c>
      <c r="Y2763" s="326">
        <v>0</v>
      </c>
      <c r="Z2763" s="104">
        <f t="shared" si="782"/>
        <v>0</v>
      </c>
      <c r="AA2763" s="326">
        <v>0</v>
      </c>
      <c r="AB2763" s="104">
        <f t="shared" si="783"/>
        <v>0</v>
      </c>
      <c r="AC2763" s="103">
        <f t="shared" si="770"/>
        <v>4.9240000000000004</v>
      </c>
      <c r="AD2763" s="104">
        <f t="shared" si="771"/>
        <v>15.111201131805641</v>
      </c>
    </row>
    <row r="2764" spans="1:30" x14ac:dyDescent="0.2">
      <c r="A2764" s="283">
        <v>41478</v>
      </c>
      <c r="B2764" s="325" t="s">
        <v>137</v>
      </c>
      <c r="C2764" s="326">
        <v>1.704</v>
      </c>
      <c r="D2764" s="104">
        <f t="shared" si="772"/>
        <v>5.2293839822495558</v>
      </c>
      <c r="E2764" s="326">
        <v>0</v>
      </c>
      <c r="F2764" s="104">
        <f t="shared" si="784"/>
        <v>0</v>
      </c>
      <c r="G2764" s="326">
        <v>0.755</v>
      </c>
      <c r="H2764" s="104">
        <f t="shared" si="774"/>
        <v>2.3170099217126845</v>
      </c>
      <c r="I2764" s="326">
        <v>0.36899999999999999</v>
      </c>
      <c r="J2764" s="104">
        <f t="shared" si="773"/>
        <v>1.132419418691365</v>
      </c>
      <c r="K2764" s="326">
        <v>0</v>
      </c>
      <c r="L2764" s="104">
        <f t="shared" si="775"/>
        <v>0</v>
      </c>
      <c r="M2764" s="326">
        <v>1.704</v>
      </c>
      <c r="N2764" s="104">
        <f t="shared" si="776"/>
        <v>5.2293839822495558</v>
      </c>
      <c r="O2764" s="326">
        <v>0</v>
      </c>
      <c r="P2764" s="104">
        <f t="shared" si="777"/>
        <v>0</v>
      </c>
      <c r="Q2764" s="326">
        <v>0.78300000000000003</v>
      </c>
      <c r="R2764" s="104">
        <f t="shared" si="778"/>
        <v>2.4029387664914332</v>
      </c>
      <c r="S2764" s="326">
        <v>0</v>
      </c>
      <c r="T2764" s="104">
        <f t="shared" si="779"/>
        <v>0</v>
      </c>
      <c r="U2764" s="326">
        <v>0</v>
      </c>
      <c r="V2764" s="104">
        <f t="shared" si="780"/>
        <v>0</v>
      </c>
      <c r="W2764" s="326">
        <v>0.752</v>
      </c>
      <c r="X2764" s="104">
        <f t="shared" si="781"/>
        <v>2.3078032597721045</v>
      </c>
      <c r="Y2764" s="326">
        <v>0</v>
      </c>
      <c r="Z2764" s="104">
        <f t="shared" si="782"/>
        <v>0</v>
      </c>
      <c r="AA2764" s="326">
        <v>0</v>
      </c>
      <c r="AB2764" s="104">
        <f t="shared" si="783"/>
        <v>0</v>
      </c>
      <c r="AC2764" s="103">
        <f t="shared" si="770"/>
        <v>6.0670000000000002</v>
      </c>
      <c r="AD2764" s="104">
        <f t="shared" si="771"/>
        <v>18.6189393311667</v>
      </c>
    </row>
    <row r="2765" spans="1:30" x14ac:dyDescent="0.2">
      <c r="A2765" s="283">
        <v>41479</v>
      </c>
      <c r="B2765" s="325" t="s">
        <v>138</v>
      </c>
      <c r="C2765" s="326">
        <v>1.6779999999999999</v>
      </c>
      <c r="D2765" s="104">
        <f t="shared" si="772"/>
        <v>5.1495929120978605</v>
      </c>
      <c r="E2765" s="326">
        <v>0</v>
      </c>
      <c r="F2765" s="104">
        <f t="shared" si="784"/>
        <v>0</v>
      </c>
      <c r="G2765" s="326">
        <v>0.748</v>
      </c>
      <c r="H2765" s="104">
        <f t="shared" si="774"/>
        <v>2.2955277105179976</v>
      </c>
      <c r="I2765" s="326">
        <v>0.69299999999999995</v>
      </c>
      <c r="J2765" s="104">
        <f t="shared" si="773"/>
        <v>2.1267389082740271</v>
      </c>
      <c r="K2765" s="326">
        <v>0</v>
      </c>
      <c r="L2765" s="104">
        <f t="shared" si="775"/>
        <v>0</v>
      </c>
      <c r="M2765" s="326">
        <v>1.6919999999999999</v>
      </c>
      <c r="N2765" s="104">
        <f t="shared" si="776"/>
        <v>5.1925573344872351</v>
      </c>
      <c r="O2765" s="326">
        <v>0</v>
      </c>
      <c r="P2765" s="104">
        <f t="shared" si="777"/>
        <v>0</v>
      </c>
      <c r="Q2765" s="326">
        <v>1.2509999999999999</v>
      </c>
      <c r="R2765" s="104">
        <f t="shared" si="778"/>
        <v>3.8391780292219448</v>
      </c>
      <c r="S2765" s="326">
        <v>0</v>
      </c>
      <c r="T2765" s="104">
        <f t="shared" si="779"/>
        <v>0</v>
      </c>
      <c r="U2765" s="326">
        <v>0</v>
      </c>
      <c r="V2765" s="104">
        <f t="shared" si="780"/>
        <v>0</v>
      </c>
      <c r="W2765" s="326">
        <v>1.1220000000000001</v>
      </c>
      <c r="X2765" s="104">
        <f t="shared" si="781"/>
        <v>3.4432915657769962</v>
      </c>
      <c r="Y2765" s="326">
        <v>0</v>
      </c>
      <c r="Z2765" s="104">
        <f t="shared" si="782"/>
        <v>0</v>
      </c>
      <c r="AA2765" s="326">
        <v>0</v>
      </c>
      <c r="AB2765" s="104">
        <f t="shared" si="783"/>
        <v>0</v>
      </c>
      <c r="AC2765" s="103">
        <f t="shared" si="770"/>
        <v>7.1839999999999993</v>
      </c>
      <c r="AD2765" s="104">
        <f t="shared" si="771"/>
        <v>22.046886460376058</v>
      </c>
    </row>
    <row r="2766" spans="1:30" x14ac:dyDescent="0.2">
      <c r="A2766" s="283">
        <v>41480</v>
      </c>
      <c r="B2766" s="325" t="s">
        <v>139</v>
      </c>
      <c r="C2766" s="326">
        <v>0.48299999999999998</v>
      </c>
      <c r="D2766" s="104">
        <f t="shared" si="772"/>
        <v>1.4822725724334129</v>
      </c>
      <c r="E2766" s="326">
        <v>0</v>
      </c>
      <c r="F2766" s="104">
        <f t="shared" si="784"/>
        <v>0</v>
      </c>
      <c r="G2766" s="326">
        <v>0.218</v>
      </c>
      <c r="H2766" s="104">
        <f t="shared" si="774"/>
        <v>0.6690174343488281</v>
      </c>
      <c r="I2766" s="326">
        <v>0.27200000000000002</v>
      </c>
      <c r="J2766" s="104">
        <f t="shared" si="773"/>
        <v>0.83473734927927179</v>
      </c>
      <c r="K2766" s="326">
        <v>0</v>
      </c>
      <c r="L2766" s="104">
        <f t="shared" si="775"/>
        <v>0</v>
      </c>
      <c r="M2766" s="326">
        <v>1.054</v>
      </c>
      <c r="N2766" s="104">
        <f t="shared" si="776"/>
        <v>3.2346072284571781</v>
      </c>
      <c r="O2766" s="326">
        <v>0</v>
      </c>
      <c r="P2766" s="104">
        <f t="shared" si="777"/>
        <v>0</v>
      </c>
      <c r="Q2766" s="326">
        <v>0.70099999999999996</v>
      </c>
      <c r="R2766" s="104">
        <f t="shared" si="778"/>
        <v>2.1512900067822409</v>
      </c>
      <c r="S2766" s="326">
        <v>0</v>
      </c>
      <c r="T2766" s="104">
        <f t="shared" si="779"/>
        <v>0</v>
      </c>
      <c r="U2766" s="326">
        <v>0</v>
      </c>
      <c r="V2766" s="104">
        <f t="shared" si="780"/>
        <v>0</v>
      </c>
      <c r="W2766" s="326">
        <v>0.97799999999999998</v>
      </c>
      <c r="X2766" s="104">
        <f t="shared" si="781"/>
        <v>3.0013717926291466</v>
      </c>
      <c r="Y2766" s="326">
        <v>0.67100000000000004</v>
      </c>
      <c r="Z2766" s="104">
        <f t="shared" si="782"/>
        <v>2.0592233873764387</v>
      </c>
      <c r="AA2766" s="326">
        <v>0.94599999999999995</v>
      </c>
      <c r="AB2766" s="104">
        <f t="shared" si="783"/>
        <v>2.9031673985962909</v>
      </c>
      <c r="AC2766" s="103">
        <f t="shared" si="770"/>
        <v>5.3230000000000004</v>
      </c>
      <c r="AD2766" s="104">
        <f t="shared" si="771"/>
        <v>16.335687169902808</v>
      </c>
    </row>
    <row r="2767" spans="1:30" x14ac:dyDescent="0.2">
      <c r="A2767" s="283">
        <v>41481</v>
      </c>
      <c r="B2767" s="325" t="s">
        <v>140</v>
      </c>
      <c r="C2767" s="326">
        <v>0</v>
      </c>
      <c r="D2767" s="104">
        <f t="shared" si="772"/>
        <v>0</v>
      </c>
      <c r="E2767" s="326">
        <v>0</v>
      </c>
      <c r="F2767" s="104">
        <f t="shared" si="784"/>
        <v>0</v>
      </c>
      <c r="G2767" s="326">
        <v>0</v>
      </c>
      <c r="H2767" s="104">
        <f t="shared" si="774"/>
        <v>0</v>
      </c>
      <c r="I2767" s="326">
        <v>0</v>
      </c>
      <c r="J2767" s="104">
        <f t="shared" si="773"/>
        <v>0</v>
      </c>
      <c r="K2767" s="326">
        <v>0</v>
      </c>
      <c r="L2767" s="104">
        <f t="shared" si="775"/>
        <v>0</v>
      </c>
      <c r="M2767" s="326">
        <v>0.77500000000000002</v>
      </c>
      <c r="N2767" s="104">
        <f t="shared" si="776"/>
        <v>2.3783876679832194</v>
      </c>
      <c r="O2767" s="326">
        <v>0</v>
      </c>
      <c r="P2767" s="104">
        <f t="shared" si="777"/>
        <v>0</v>
      </c>
      <c r="Q2767" s="326">
        <v>0.56899999999999995</v>
      </c>
      <c r="R2767" s="104">
        <f t="shared" si="778"/>
        <v>1.7461968813967119</v>
      </c>
      <c r="S2767" s="326">
        <v>0</v>
      </c>
      <c r="T2767" s="104">
        <f t="shared" si="779"/>
        <v>0</v>
      </c>
      <c r="U2767" s="326">
        <v>0</v>
      </c>
      <c r="V2767" s="104">
        <f t="shared" si="780"/>
        <v>0</v>
      </c>
      <c r="W2767" s="326">
        <v>1.294</v>
      </c>
      <c r="X2767" s="104">
        <f t="shared" si="781"/>
        <v>3.9711401837035947</v>
      </c>
      <c r="Y2767" s="326">
        <v>1.3129999999999999</v>
      </c>
      <c r="Z2767" s="104">
        <f t="shared" si="782"/>
        <v>4.0294490426606027</v>
      </c>
      <c r="AA2767" s="326">
        <v>1.8260000000000001</v>
      </c>
      <c r="AB2767" s="104">
        <f t="shared" si="783"/>
        <v>5.6037882344998176</v>
      </c>
      <c r="AC2767" s="103">
        <f t="shared" si="770"/>
        <v>5.7769999999999992</v>
      </c>
      <c r="AD2767" s="104">
        <f t="shared" si="771"/>
        <v>17.728962010243944</v>
      </c>
    </row>
    <row r="2768" spans="1:30" x14ac:dyDescent="0.2">
      <c r="A2768" s="283">
        <v>41482</v>
      </c>
      <c r="B2768" s="325" t="s">
        <v>141</v>
      </c>
      <c r="C2768" s="326">
        <v>0</v>
      </c>
      <c r="D2768" s="104">
        <f t="shared" si="772"/>
        <v>0</v>
      </c>
      <c r="E2768" s="326">
        <v>0</v>
      </c>
      <c r="F2768" s="104">
        <f t="shared" si="784"/>
        <v>0</v>
      </c>
      <c r="G2768" s="326">
        <v>0</v>
      </c>
      <c r="H2768" s="104">
        <f t="shared" si="774"/>
        <v>0</v>
      </c>
      <c r="I2768" s="326">
        <v>0</v>
      </c>
      <c r="J2768" s="104">
        <f t="shared" si="773"/>
        <v>0</v>
      </c>
      <c r="K2768" s="326">
        <v>0</v>
      </c>
      <c r="L2768" s="104">
        <f t="shared" si="775"/>
        <v>0</v>
      </c>
      <c r="M2768" s="326">
        <v>0</v>
      </c>
      <c r="N2768" s="104">
        <f t="shared" si="776"/>
        <v>0</v>
      </c>
      <c r="O2768" s="326">
        <v>0</v>
      </c>
      <c r="P2768" s="104">
        <f t="shared" si="777"/>
        <v>0</v>
      </c>
      <c r="Q2768" s="326">
        <v>0</v>
      </c>
      <c r="R2768" s="104">
        <f t="shared" si="778"/>
        <v>0</v>
      </c>
      <c r="S2768" s="326">
        <v>0</v>
      </c>
      <c r="T2768" s="104">
        <f t="shared" si="779"/>
        <v>0</v>
      </c>
      <c r="U2768" s="326">
        <v>0</v>
      </c>
      <c r="V2768" s="104">
        <f t="shared" si="780"/>
        <v>0</v>
      </c>
      <c r="W2768" s="326">
        <v>1.1399999999999999</v>
      </c>
      <c r="X2768" s="104">
        <f t="shared" si="781"/>
        <v>3.4985315374204773</v>
      </c>
      <c r="Y2768" s="326">
        <v>1.17</v>
      </c>
      <c r="Z2768" s="104">
        <f t="shared" si="782"/>
        <v>3.5905981568262795</v>
      </c>
      <c r="AA2768" s="326">
        <v>1.609</v>
      </c>
      <c r="AB2768" s="104">
        <f t="shared" si="783"/>
        <v>4.9378396874645158</v>
      </c>
      <c r="AC2768" s="103">
        <f t="shared" si="770"/>
        <v>3.9189999999999996</v>
      </c>
      <c r="AD2768" s="104">
        <f t="shared" si="771"/>
        <v>12.026969381711272</v>
      </c>
    </row>
    <row r="2769" spans="1:30" x14ac:dyDescent="0.2">
      <c r="A2769" s="283">
        <v>41483</v>
      </c>
      <c r="B2769" s="325" t="s">
        <v>142</v>
      </c>
      <c r="C2769" s="326">
        <v>0</v>
      </c>
      <c r="D2769" s="104">
        <f t="shared" si="772"/>
        <v>0</v>
      </c>
      <c r="E2769" s="326">
        <v>0</v>
      </c>
      <c r="F2769" s="104">
        <f t="shared" si="784"/>
        <v>0</v>
      </c>
      <c r="G2769" s="326">
        <v>0</v>
      </c>
      <c r="H2769" s="104">
        <f t="shared" si="774"/>
        <v>0</v>
      </c>
      <c r="I2769" s="326">
        <v>0</v>
      </c>
      <c r="J2769" s="104">
        <f t="shared" si="773"/>
        <v>0</v>
      </c>
      <c r="K2769" s="326">
        <v>0</v>
      </c>
      <c r="L2769" s="104">
        <f t="shared" si="775"/>
        <v>0</v>
      </c>
      <c r="M2769" s="326">
        <v>0</v>
      </c>
      <c r="N2769" s="104">
        <f t="shared" si="776"/>
        <v>0</v>
      </c>
      <c r="O2769" s="326">
        <v>0</v>
      </c>
      <c r="P2769" s="104">
        <f t="shared" si="777"/>
        <v>0</v>
      </c>
      <c r="Q2769" s="326">
        <v>0</v>
      </c>
      <c r="R2769" s="104">
        <f t="shared" si="778"/>
        <v>0</v>
      </c>
      <c r="S2769" s="326">
        <v>0</v>
      </c>
      <c r="T2769" s="104">
        <f t="shared" si="779"/>
        <v>0</v>
      </c>
      <c r="U2769" s="326">
        <v>0</v>
      </c>
      <c r="V2769" s="104">
        <f t="shared" si="780"/>
        <v>0</v>
      </c>
      <c r="W2769" s="326">
        <v>0.88</v>
      </c>
      <c r="X2769" s="104">
        <f t="shared" si="781"/>
        <v>2.7006208359035266</v>
      </c>
      <c r="Y2769" s="326">
        <v>1.163</v>
      </c>
      <c r="Z2769" s="104">
        <f t="shared" si="782"/>
        <v>3.5691159456315922</v>
      </c>
      <c r="AA2769" s="326">
        <v>1.5920000000000001</v>
      </c>
      <c r="AB2769" s="104">
        <f t="shared" si="783"/>
        <v>4.8856686031345617</v>
      </c>
      <c r="AC2769" s="103">
        <f t="shared" si="770"/>
        <v>3.6350000000000002</v>
      </c>
      <c r="AD2769" s="104">
        <f t="shared" si="771"/>
        <v>11.155405384669681</v>
      </c>
    </row>
    <row r="2770" spans="1:30" x14ac:dyDescent="0.2">
      <c r="A2770" s="283">
        <v>41484</v>
      </c>
      <c r="B2770" s="325" t="s">
        <v>143</v>
      </c>
      <c r="C2770" s="326">
        <v>0</v>
      </c>
      <c r="D2770" s="104">
        <f t="shared" si="772"/>
        <v>0</v>
      </c>
      <c r="E2770" s="326">
        <v>0</v>
      </c>
      <c r="F2770" s="104">
        <f t="shared" si="784"/>
        <v>0</v>
      </c>
      <c r="G2770" s="326">
        <v>0</v>
      </c>
      <c r="H2770" s="104">
        <f t="shared" si="774"/>
        <v>0</v>
      </c>
      <c r="I2770" s="326">
        <v>0</v>
      </c>
      <c r="J2770" s="104">
        <f t="shared" si="773"/>
        <v>0</v>
      </c>
      <c r="K2770" s="326">
        <v>0</v>
      </c>
      <c r="L2770" s="104">
        <f t="shared" si="775"/>
        <v>0</v>
      </c>
      <c r="M2770" s="326">
        <v>0</v>
      </c>
      <c r="N2770" s="104">
        <f t="shared" si="776"/>
        <v>0</v>
      </c>
      <c r="O2770" s="326">
        <v>0</v>
      </c>
      <c r="P2770" s="104">
        <f t="shared" si="777"/>
        <v>0</v>
      </c>
      <c r="Q2770" s="326">
        <v>0</v>
      </c>
      <c r="R2770" s="104">
        <f t="shared" si="778"/>
        <v>0</v>
      </c>
      <c r="S2770" s="326">
        <v>0</v>
      </c>
      <c r="T2770" s="104">
        <f t="shared" si="779"/>
        <v>0</v>
      </c>
      <c r="U2770" s="326">
        <v>0</v>
      </c>
      <c r="V2770" s="104">
        <f t="shared" si="780"/>
        <v>0</v>
      </c>
      <c r="W2770" s="326">
        <v>1.1619999999999999</v>
      </c>
      <c r="X2770" s="104">
        <f t="shared" si="781"/>
        <v>3.5660470583180657</v>
      </c>
      <c r="Y2770" s="326">
        <v>1.1319999999999999</v>
      </c>
      <c r="Z2770" s="104">
        <f t="shared" si="782"/>
        <v>3.4739804389122635</v>
      </c>
      <c r="AA2770" s="326">
        <v>1.5760000000000001</v>
      </c>
      <c r="AB2770" s="104">
        <f t="shared" si="783"/>
        <v>4.8365664061181342</v>
      </c>
      <c r="AC2770" s="103">
        <f t="shared" si="770"/>
        <v>3.8699999999999997</v>
      </c>
      <c r="AD2770" s="104">
        <f t="shared" si="771"/>
        <v>11.876593903348461</v>
      </c>
    </row>
    <row r="2771" spans="1:30" x14ac:dyDescent="0.2">
      <c r="A2771" s="283">
        <v>41485</v>
      </c>
      <c r="B2771" s="325" t="s">
        <v>144</v>
      </c>
      <c r="C2771" s="326">
        <v>0</v>
      </c>
      <c r="D2771" s="104">
        <f t="shared" si="772"/>
        <v>0</v>
      </c>
      <c r="E2771" s="326">
        <v>0</v>
      </c>
      <c r="F2771" s="104">
        <f t="shared" si="784"/>
        <v>0</v>
      </c>
      <c r="G2771" s="326">
        <v>0</v>
      </c>
      <c r="H2771" s="104">
        <f t="shared" si="774"/>
        <v>0</v>
      </c>
      <c r="I2771" s="326">
        <v>0.59799999999999998</v>
      </c>
      <c r="J2771" s="104">
        <f t="shared" si="773"/>
        <v>1.8351946134889874</v>
      </c>
      <c r="K2771" s="326">
        <v>0</v>
      </c>
      <c r="L2771" s="104">
        <f t="shared" si="775"/>
        <v>0</v>
      </c>
      <c r="M2771" s="326">
        <v>1.0389999999999999</v>
      </c>
      <c r="N2771" s="104">
        <f t="shared" si="776"/>
        <v>3.188573918754277</v>
      </c>
      <c r="O2771" s="326">
        <v>0</v>
      </c>
      <c r="P2771" s="104">
        <f t="shared" si="777"/>
        <v>0</v>
      </c>
      <c r="Q2771" s="326">
        <v>0</v>
      </c>
      <c r="R2771" s="104">
        <f t="shared" si="778"/>
        <v>0</v>
      </c>
      <c r="S2771" s="326">
        <v>0</v>
      </c>
      <c r="T2771" s="104">
        <f t="shared" si="779"/>
        <v>0</v>
      </c>
      <c r="U2771" s="326">
        <v>0</v>
      </c>
      <c r="V2771" s="104">
        <f t="shared" si="780"/>
        <v>0</v>
      </c>
      <c r="W2771" s="326">
        <v>1.1419999999999999</v>
      </c>
      <c r="X2771" s="104">
        <f t="shared" si="781"/>
        <v>3.5046693120475307</v>
      </c>
      <c r="Y2771" s="326">
        <v>0.60499999999999998</v>
      </c>
      <c r="Z2771" s="104">
        <f t="shared" si="782"/>
        <v>1.8566768246836745</v>
      </c>
      <c r="AA2771" s="326">
        <v>1.57</v>
      </c>
      <c r="AB2771" s="104">
        <f t="shared" si="783"/>
        <v>4.8181530822369734</v>
      </c>
      <c r="AC2771" s="103">
        <f t="shared" si="770"/>
        <v>4.9539999999999997</v>
      </c>
      <c r="AD2771" s="104">
        <f t="shared" si="771"/>
        <v>15.203267751211444</v>
      </c>
    </row>
    <row r="2772" spans="1:30" x14ac:dyDescent="0.2">
      <c r="A2772" s="283">
        <v>41486</v>
      </c>
      <c r="B2772" s="325" t="s">
        <v>145</v>
      </c>
      <c r="C2772" s="326">
        <v>0</v>
      </c>
      <c r="D2772" s="104">
        <f t="shared" si="772"/>
        <v>0</v>
      </c>
      <c r="E2772" s="326">
        <v>0</v>
      </c>
      <c r="F2772" s="104">
        <f t="shared" si="784"/>
        <v>0</v>
      </c>
      <c r="G2772" s="326">
        <v>0</v>
      </c>
      <c r="H2772" s="104">
        <f t="shared" si="774"/>
        <v>0</v>
      </c>
      <c r="I2772" s="326">
        <v>0.97599999999999998</v>
      </c>
      <c r="J2772" s="104">
        <f t="shared" si="773"/>
        <v>2.9952340180020931</v>
      </c>
      <c r="K2772" s="326">
        <v>0</v>
      </c>
      <c r="L2772" s="104">
        <f t="shared" si="775"/>
        <v>0</v>
      </c>
      <c r="M2772" s="326">
        <v>1.75</v>
      </c>
      <c r="N2772" s="104">
        <f t="shared" si="776"/>
        <v>5.3705527986717856</v>
      </c>
      <c r="O2772" s="326">
        <v>0</v>
      </c>
      <c r="P2772" s="104">
        <f t="shared" si="777"/>
        <v>0</v>
      </c>
      <c r="Q2772" s="326">
        <v>0</v>
      </c>
      <c r="R2772" s="104">
        <f t="shared" si="778"/>
        <v>0</v>
      </c>
      <c r="S2772" s="326">
        <v>0</v>
      </c>
      <c r="T2772" s="104">
        <f t="shared" si="779"/>
        <v>0</v>
      </c>
      <c r="U2772" s="326">
        <v>0</v>
      </c>
      <c r="V2772" s="104">
        <f t="shared" si="780"/>
        <v>0</v>
      </c>
      <c r="W2772" s="326">
        <v>1.1379999999999999</v>
      </c>
      <c r="X2772" s="104">
        <f t="shared" si="781"/>
        <v>3.4923937627934238</v>
      </c>
      <c r="Y2772" s="326">
        <v>1.149</v>
      </c>
      <c r="Z2772" s="104">
        <f t="shared" si="782"/>
        <v>3.526151523242218</v>
      </c>
      <c r="AA2772" s="326">
        <v>1.5609999999999999</v>
      </c>
      <c r="AB2772" s="104">
        <f t="shared" si="783"/>
        <v>4.7905330964152331</v>
      </c>
      <c r="AC2772" s="103">
        <f t="shared" si="770"/>
        <v>6.5739999999999998</v>
      </c>
      <c r="AD2772" s="104">
        <f t="shared" si="771"/>
        <v>20.174865199124753</v>
      </c>
    </row>
    <row r="2773" spans="1:30" x14ac:dyDescent="0.2">
      <c r="A2773" s="283">
        <v>41487</v>
      </c>
      <c r="B2773" s="325" t="s">
        <v>146</v>
      </c>
      <c r="C2773" s="326">
        <v>0</v>
      </c>
      <c r="D2773" s="104">
        <f t="shared" si="772"/>
        <v>0</v>
      </c>
      <c r="E2773" s="326">
        <v>0</v>
      </c>
      <c r="F2773" s="104">
        <f t="shared" si="784"/>
        <v>0</v>
      </c>
      <c r="G2773" s="326">
        <v>0</v>
      </c>
      <c r="H2773" s="104">
        <f t="shared" si="774"/>
        <v>0</v>
      </c>
      <c r="I2773" s="326">
        <v>0.95299999999999996</v>
      </c>
      <c r="J2773" s="104">
        <f t="shared" si="773"/>
        <v>2.9246496097909782</v>
      </c>
      <c r="K2773" s="326">
        <v>0</v>
      </c>
      <c r="L2773" s="104">
        <f t="shared" si="775"/>
        <v>0</v>
      </c>
      <c r="M2773" s="326">
        <v>1.7030000000000001</v>
      </c>
      <c r="N2773" s="104">
        <f t="shared" si="776"/>
        <v>5.2263150949360293</v>
      </c>
      <c r="O2773" s="326">
        <v>0</v>
      </c>
      <c r="P2773" s="104">
        <f t="shared" si="777"/>
        <v>0</v>
      </c>
      <c r="Q2773" s="326">
        <v>0</v>
      </c>
      <c r="R2773" s="104">
        <f t="shared" si="778"/>
        <v>0</v>
      </c>
      <c r="S2773" s="326">
        <v>0</v>
      </c>
      <c r="T2773" s="104">
        <f t="shared" si="779"/>
        <v>0</v>
      </c>
      <c r="U2773" s="326">
        <v>0</v>
      </c>
      <c r="V2773" s="104">
        <f t="shared" si="780"/>
        <v>0</v>
      </c>
      <c r="W2773" s="326">
        <v>1.133</v>
      </c>
      <c r="X2773" s="104">
        <f t="shared" si="781"/>
        <v>3.4770493262257904</v>
      </c>
      <c r="Y2773" s="326">
        <v>1.149</v>
      </c>
      <c r="Z2773" s="104">
        <f t="shared" si="782"/>
        <v>3.526151523242218</v>
      </c>
      <c r="AA2773" s="326">
        <v>1.5569999999999999</v>
      </c>
      <c r="AB2773" s="104">
        <f t="shared" si="783"/>
        <v>4.7782575471611262</v>
      </c>
      <c r="AC2773" s="103">
        <f t="shared" si="770"/>
        <v>6.495000000000001</v>
      </c>
      <c r="AD2773" s="104">
        <f t="shared" si="771"/>
        <v>19.932423101356143</v>
      </c>
    </row>
    <row r="2774" spans="1:30" x14ac:dyDescent="0.2">
      <c r="A2774" s="283">
        <v>41488</v>
      </c>
      <c r="B2774" s="325" t="s">
        <v>147</v>
      </c>
      <c r="C2774" s="326">
        <v>0</v>
      </c>
      <c r="D2774" s="104">
        <f t="shared" si="772"/>
        <v>0</v>
      </c>
      <c r="E2774" s="326">
        <v>0.315</v>
      </c>
      <c r="F2774" s="104">
        <f t="shared" si="784"/>
        <v>0.9666995037609214</v>
      </c>
      <c r="G2774" s="326">
        <v>0</v>
      </c>
      <c r="H2774" s="104">
        <f t="shared" si="774"/>
        <v>0</v>
      </c>
      <c r="I2774" s="326">
        <v>0.93500000000000005</v>
      </c>
      <c r="J2774" s="104">
        <f t="shared" si="773"/>
        <v>2.8694096381474967</v>
      </c>
      <c r="K2774" s="326">
        <v>0</v>
      </c>
      <c r="L2774" s="104">
        <f t="shared" si="775"/>
        <v>0</v>
      </c>
      <c r="M2774" s="326">
        <v>1.694</v>
      </c>
      <c r="N2774" s="104">
        <f t="shared" si="776"/>
        <v>5.1986951091142881</v>
      </c>
      <c r="O2774" s="326">
        <v>0</v>
      </c>
      <c r="P2774" s="104">
        <f t="shared" si="777"/>
        <v>0</v>
      </c>
      <c r="Q2774" s="326">
        <v>0</v>
      </c>
      <c r="R2774" s="104">
        <f t="shared" si="778"/>
        <v>0</v>
      </c>
      <c r="S2774" s="326">
        <v>0</v>
      </c>
      <c r="T2774" s="104">
        <f t="shared" si="779"/>
        <v>0</v>
      </c>
      <c r="U2774" s="326">
        <v>0</v>
      </c>
      <c r="V2774" s="104">
        <f t="shared" si="780"/>
        <v>0</v>
      </c>
      <c r="W2774" s="326">
        <v>1.1359999999999999</v>
      </c>
      <c r="X2774" s="104">
        <f t="shared" si="781"/>
        <v>3.4862559881663704</v>
      </c>
      <c r="Y2774" s="326">
        <v>1.147</v>
      </c>
      <c r="Z2774" s="104">
        <f t="shared" si="782"/>
        <v>3.5200137486151646</v>
      </c>
      <c r="AA2774" s="326">
        <v>1.5529999999999999</v>
      </c>
      <c r="AB2774" s="104">
        <f t="shared" si="783"/>
        <v>4.7659819979070193</v>
      </c>
      <c r="AC2774" s="103">
        <f t="shared" si="770"/>
        <v>6.78</v>
      </c>
      <c r="AD2774" s="104">
        <f t="shared" si="771"/>
        <v>20.807055985711262</v>
      </c>
    </row>
    <row r="2775" spans="1:30" x14ac:dyDescent="0.2">
      <c r="A2775" s="283">
        <v>41489</v>
      </c>
      <c r="B2775" s="325" t="s">
        <v>148</v>
      </c>
      <c r="C2775" s="326">
        <v>0</v>
      </c>
      <c r="D2775" s="104">
        <f t="shared" si="772"/>
        <v>0</v>
      </c>
      <c r="E2775" s="326">
        <v>0.5</v>
      </c>
      <c r="F2775" s="104">
        <f t="shared" si="784"/>
        <v>1.5344436567633672</v>
      </c>
      <c r="G2775" s="326">
        <v>0</v>
      </c>
      <c r="H2775" s="104">
        <f t="shared" si="774"/>
        <v>0</v>
      </c>
      <c r="I2775" s="326">
        <v>0.92100000000000004</v>
      </c>
      <c r="J2775" s="104">
        <f t="shared" si="773"/>
        <v>2.8264452157581226</v>
      </c>
      <c r="K2775" s="326">
        <v>0</v>
      </c>
      <c r="L2775" s="104">
        <f t="shared" si="775"/>
        <v>0</v>
      </c>
      <c r="M2775" s="326">
        <v>1.6739999999999999</v>
      </c>
      <c r="N2775" s="104">
        <f t="shared" si="776"/>
        <v>5.1373173628437536</v>
      </c>
      <c r="O2775" s="326">
        <v>0</v>
      </c>
      <c r="P2775" s="104">
        <f t="shared" si="777"/>
        <v>0</v>
      </c>
      <c r="Q2775" s="326">
        <v>0</v>
      </c>
      <c r="R2775" s="104">
        <f t="shared" si="778"/>
        <v>0</v>
      </c>
      <c r="S2775" s="326">
        <v>0</v>
      </c>
      <c r="T2775" s="104">
        <f t="shared" si="779"/>
        <v>0</v>
      </c>
      <c r="U2775" s="326">
        <v>0</v>
      </c>
      <c r="V2775" s="104">
        <f t="shared" si="780"/>
        <v>0</v>
      </c>
      <c r="W2775" s="326">
        <v>0.53800000000000003</v>
      </c>
      <c r="X2775" s="104">
        <f t="shared" si="781"/>
        <v>1.6510613746773832</v>
      </c>
      <c r="Y2775" s="326">
        <v>0.41</v>
      </c>
      <c r="Z2775" s="104">
        <f t="shared" si="782"/>
        <v>1.2582437985459611</v>
      </c>
      <c r="AA2775" s="326">
        <v>1.5469999999999999</v>
      </c>
      <c r="AB2775" s="104">
        <f t="shared" si="783"/>
        <v>4.7475686740258585</v>
      </c>
      <c r="AC2775" s="103">
        <f t="shared" si="770"/>
        <v>5.59</v>
      </c>
      <c r="AD2775" s="104">
        <f t="shared" si="771"/>
        <v>17.155080082614447</v>
      </c>
    </row>
    <row r="2776" spans="1:30" x14ac:dyDescent="0.2">
      <c r="A2776" s="283">
        <v>41490</v>
      </c>
      <c r="B2776" s="325" t="s">
        <v>149</v>
      </c>
      <c r="C2776" s="326">
        <v>0</v>
      </c>
      <c r="D2776" s="104">
        <f t="shared" si="772"/>
        <v>0</v>
      </c>
      <c r="E2776" s="326">
        <v>0.47899999999999998</v>
      </c>
      <c r="F2776" s="104">
        <f t="shared" si="784"/>
        <v>1.4699970231793058</v>
      </c>
      <c r="G2776" s="326">
        <v>0</v>
      </c>
      <c r="H2776" s="104">
        <f t="shared" si="774"/>
        <v>0</v>
      </c>
      <c r="I2776" s="326">
        <v>0.91200000000000003</v>
      </c>
      <c r="J2776" s="104">
        <f t="shared" si="773"/>
        <v>2.7988252299363818</v>
      </c>
      <c r="K2776" s="326">
        <v>0</v>
      </c>
      <c r="L2776" s="104">
        <f t="shared" si="775"/>
        <v>0</v>
      </c>
      <c r="M2776" s="326">
        <v>1.6619999999999999</v>
      </c>
      <c r="N2776" s="104">
        <f t="shared" si="776"/>
        <v>5.1004907150814329</v>
      </c>
      <c r="O2776" s="326">
        <v>0</v>
      </c>
      <c r="P2776" s="104">
        <f t="shared" si="777"/>
        <v>0</v>
      </c>
      <c r="Q2776" s="326">
        <v>0</v>
      </c>
      <c r="R2776" s="104">
        <f t="shared" si="778"/>
        <v>0</v>
      </c>
      <c r="S2776" s="326">
        <v>0</v>
      </c>
      <c r="T2776" s="104">
        <f t="shared" si="779"/>
        <v>0</v>
      </c>
      <c r="U2776" s="326">
        <v>0</v>
      </c>
      <c r="V2776" s="104">
        <f t="shared" si="780"/>
        <v>0</v>
      </c>
      <c r="W2776" s="326">
        <v>0</v>
      </c>
      <c r="X2776" s="104">
        <f t="shared" si="781"/>
        <v>0</v>
      </c>
      <c r="Y2776" s="326">
        <v>0</v>
      </c>
      <c r="Z2776" s="104">
        <f t="shared" si="782"/>
        <v>0</v>
      </c>
      <c r="AA2776" s="326">
        <v>1.53</v>
      </c>
      <c r="AB2776" s="104">
        <f t="shared" si="783"/>
        <v>4.6953975896959044</v>
      </c>
      <c r="AC2776" s="103">
        <f t="shared" si="770"/>
        <v>4.5830000000000002</v>
      </c>
      <c r="AD2776" s="104">
        <f t="shared" si="771"/>
        <v>14.064710557893024</v>
      </c>
    </row>
    <row r="2777" spans="1:30" x14ac:dyDescent="0.2">
      <c r="A2777" s="283">
        <v>41491</v>
      </c>
      <c r="B2777" s="325" t="s">
        <v>150</v>
      </c>
      <c r="C2777" s="326">
        <v>0</v>
      </c>
      <c r="D2777" s="104">
        <f t="shared" si="772"/>
        <v>0</v>
      </c>
      <c r="E2777" s="326">
        <v>0.20499999999999999</v>
      </c>
      <c r="F2777" s="104">
        <f t="shared" si="784"/>
        <v>0.62912189927298057</v>
      </c>
      <c r="G2777" s="326">
        <v>0.41599999999999998</v>
      </c>
      <c r="H2777" s="104">
        <f t="shared" si="774"/>
        <v>1.2766571224271217</v>
      </c>
      <c r="I2777" s="326">
        <v>0.89800000000000002</v>
      </c>
      <c r="J2777" s="104">
        <f t="shared" si="773"/>
        <v>2.7558608075470077</v>
      </c>
      <c r="K2777" s="326">
        <v>0</v>
      </c>
      <c r="L2777" s="104">
        <f t="shared" si="775"/>
        <v>0</v>
      </c>
      <c r="M2777" s="326">
        <v>1.651</v>
      </c>
      <c r="N2777" s="104">
        <f t="shared" si="776"/>
        <v>5.0667329546326387</v>
      </c>
      <c r="O2777" s="326">
        <v>0</v>
      </c>
      <c r="P2777" s="104">
        <f t="shared" si="777"/>
        <v>0</v>
      </c>
      <c r="Q2777" s="326">
        <v>0</v>
      </c>
      <c r="R2777" s="104">
        <f t="shared" si="778"/>
        <v>0</v>
      </c>
      <c r="S2777" s="326">
        <v>0</v>
      </c>
      <c r="T2777" s="104">
        <f t="shared" si="779"/>
        <v>0</v>
      </c>
      <c r="U2777" s="326">
        <v>0</v>
      </c>
      <c r="V2777" s="104">
        <f t="shared" si="780"/>
        <v>0</v>
      </c>
      <c r="W2777" s="326">
        <v>0</v>
      </c>
      <c r="X2777" s="104">
        <f t="shared" si="781"/>
        <v>0</v>
      </c>
      <c r="Y2777" s="326">
        <v>0.64400000000000002</v>
      </c>
      <c r="Z2777" s="104">
        <f t="shared" si="782"/>
        <v>1.9763634299112172</v>
      </c>
      <c r="AA2777" s="326">
        <v>1.5469999999999999</v>
      </c>
      <c r="AB2777" s="104">
        <f t="shared" si="783"/>
        <v>4.7475686740258585</v>
      </c>
      <c r="AC2777" s="103">
        <f t="shared" si="770"/>
        <v>5.3609999999999998</v>
      </c>
      <c r="AD2777" s="104">
        <f t="shared" si="771"/>
        <v>16.452304887816823</v>
      </c>
    </row>
    <row r="2778" spans="1:30" x14ac:dyDescent="0.2">
      <c r="A2778" s="283">
        <v>41492</v>
      </c>
      <c r="B2778" s="325" t="s">
        <v>151</v>
      </c>
      <c r="C2778" s="326">
        <v>0</v>
      </c>
      <c r="D2778" s="104">
        <f t="shared" si="772"/>
        <v>0</v>
      </c>
      <c r="E2778" s="326">
        <v>0</v>
      </c>
      <c r="F2778" s="104">
        <f t="shared" si="784"/>
        <v>0</v>
      </c>
      <c r="G2778" s="326">
        <v>0.74099999999999999</v>
      </c>
      <c r="H2778" s="104">
        <f t="shared" si="774"/>
        <v>2.2740454993233103</v>
      </c>
      <c r="I2778" s="326">
        <v>0.89400000000000002</v>
      </c>
      <c r="J2778" s="104">
        <f t="shared" si="773"/>
        <v>2.7435852582929008</v>
      </c>
      <c r="K2778" s="326">
        <v>0</v>
      </c>
      <c r="L2778" s="104">
        <f t="shared" si="775"/>
        <v>0</v>
      </c>
      <c r="M2778" s="326">
        <v>1.643</v>
      </c>
      <c r="N2778" s="104">
        <f t="shared" si="776"/>
        <v>5.0421818561244249</v>
      </c>
      <c r="O2778" s="326">
        <v>0</v>
      </c>
      <c r="P2778" s="104">
        <f t="shared" si="777"/>
        <v>0</v>
      </c>
      <c r="Q2778" s="326">
        <v>0.85899999999999999</v>
      </c>
      <c r="R2778" s="104">
        <f t="shared" si="778"/>
        <v>2.6361742023194652</v>
      </c>
      <c r="S2778" s="326">
        <v>0</v>
      </c>
      <c r="T2778" s="104">
        <f t="shared" si="779"/>
        <v>0</v>
      </c>
      <c r="U2778" s="326">
        <v>0</v>
      </c>
      <c r="V2778" s="104">
        <f t="shared" si="780"/>
        <v>0</v>
      </c>
      <c r="W2778" s="326">
        <v>0</v>
      </c>
      <c r="X2778" s="104">
        <f t="shared" si="781"/>
        <v>0</v>
      </c>
      <c r="Y2778" s="326">
        <v>1.153</v>
      </c>
      <c r="Z2778" s="104">
        <f t="shared" si="782"/>
        <v>3.5384270724963249</v>
      </c>
      <c r="AA2778" s="326">
        <v>1.5289999999999999</v>
      </c>
      <c r="AB2778" s="104">
        <f t="shared" si="783"/>
        <v>4.692328702382377</v>
      </c>
      <c r="AC2778" s="103">
        <f t="shared" si="770"/>
        <v>6.8190000000000008</v>
      </c>
      <c r="AD2778" s="104">
        <f t="shared" si="771"/>
        <v>20.926742590938805</v>
      </c>
    </row>
    <row r="2779" spans="1:30" x14ac:dyDescent="0.2">
      <c r="A2779" s="283">
        <v>41493</v>
      </c>
      <c r="B2779" s="325" t="s">
        <v>152</v>
      </c>
      <c r="C2779" s="326">
        <v>0</v>
      </c>
      <c r="D2779" s="104">
        <f t="shared" si="772"/>
        <v>0</v>
      </c>
      <c r="E2779" s="326">
        <v>0</v>
      </c>
      <c r="F2779" s="104">
        <f t="shared" si="784"/>
        <v>0</v>
      </c>
      <c r="G2779" s="326">
        <v>0.73399999999999999</v>
      </c>
      <c r="H2779" s="104">
        <f t="shared" si="774"/>
        <v>2.2525632881286231</v>
      </c>
      <c r="I2779" s="326">
        <v>0.88500000000000001</v>
      </c>
      <c r="J2779" s="104">
        <f t="shared" si="773"/>
        <v>2.71596527247116</v>
      </c>
      <c r="K2779" s="326">
        <v>0</v>
      </c>
      <c r="L2779" s="104">
        <f t="shared" si="775"/>
        <v>0</v>
      </c>
      <c r="M2779" s="326">
        <v>1.633</v>
      </c>
      <c r="N2779" s="104">
        <f t="shared" si="776"/>
        <v>5.0114929829891572</v>
      </c>
      <c r="O2779" s="326">
        <v>0</v>
      </c>
      <c r="P2779" s="104">
        <f t="shared" si="777"/>
        <v>0</v>
      </c>
      <c r="Q2779" s="326">
        <v>1.266</v>
      </c>
      <c r="R2779" s="104">
        <f t="shared" si="778"/>
        <v>3.8852113389248459</v>
      </c>
      <c r="S2779" s="326">
        <v>0</v>
      </c>
      <c r="T2779" s="104">
        <f t="shared" si="779"/>
        <v>0</v>
      </c>
      <c r="U2779" s="326">
        <v>0</v>
      </c>
      <c r="V2779" s="104">
        <f t="shared" si="780"/>
        <v>0</v>
      </c>
      <c r="W2779" s="326">
        <v>0</v>
      </c>
      <c r="X2779" s="104">
        <f t="shared" si="781"/>
        <v>0</v>
      </c>
      <c r="Y2779" s="326">
        <v>1.149</v>
      </c>
      <c r="Z2779" s="104">
        <f t="shared" si="782"/>
        <v>3.526151523242218</v>
      </c>
      <c r="AA2779" s="326">
        <v>1.5289999999999999</v>
      </c>
      <c r="AB2779" s="104">
        <f t="shared" si="783"/>
        <v>4.692328702382377</v>
      </c>
      <c r="AC2779" s="103">
        <f t="shared" si="770"/>
        <v>7.1959999999999997</v>
      </c>
      <c r="AD2779" s="104">
        <f t="shared" si="771"/>
        <v>22.083713108138383</v>
      </c>
    </row>
    <row r="2780" spans="1:30" x14ac:dyDescent="0.2">
      <c r="A2780" s="283">
        <v>41494</v>
      </c>
      <c r="B2780" s="325" t="s">
        <v>153</v>
      </c>
      <c r="C2780" s="326">
        <v>0</v>
      </c>
      <c r="D2780" s="104">
        <f t="shared" si="772"/>
        <v>0</v>
      </c>
      <c r="E2780" s="326">
        <v>0</v>
      </c>
      <c r="F2780" s="104">
        <f t="shared" si="784"/>
        <v>0</v>
      </c>
      <c r="G2780" s="326">
        <v>0.73199999999999998</v>
      </c>
      <c r="H2780" s="104">
        <f t="shared" si="774"/>
        <v>2.2464255135015696</v>
      </c>
      <c r="I2780" s="326">
        <v>0.877</v>
      </c>
      <c r="J2780" s="104">
        <f t="shared" si="773"/>
        <v>2.6914141739629462</v>
      </c>
      <c r="K2780" s="326">
        <v>0</v>
      </c>
      <c r="L2780" s="104">
        <f t="shared" si="775"/>
        <v>0</v>
      </c>
      <c r="M2780" s="326">
        <v>1.6259999999999999</v>
      </c>
      <c r="N2780" s="104">
        <f t="shared" si="776"/>
        <v>4.9900107717944708</v>
      </c>
      <c r="O2780" s="326">
        <v>0</v>
      </c>
      <c r="P2780" s="104">
        <f t="shared" si="777"/>
        <v>0</v>
      </c>
      <c r="Q2780" s="326">
        <v>1.2529999999999999</v>
      </c>
      <c r="R2780" s="104">
        <f t="shared" si="778"/>
        <v>3.8453158038489983</v>
      </c>
      <c r="S2780" s="326">
        <v>0</v>
      </c>
      <c r="T2780" s="104">
        <f t="shared" si="779"/>
        <v>0</v>
      </c>
      <c r="U2780" s="326">
        <v>0</v>
      </c>
      <c r="V2780" s="104">
        <f t="shared" si="780"/>
        <v>0</v>
      </c>
      <c r="W2780" s="326">
        <v>0</v>
      </c>
      <c r="X2780" s="104">
        <f t="shared" si="781"/>
        <v>0</v>
      </c>
      <c r="Y2780" s="326">
        <v>0.57599999999999996</v>
      </c>
      <c r="Z2780" s="104">
        <f t="shared" si="782"/>
        <v>1.7676790925913992</v>
      </c>
      <c r="AA2780" s="326">
        <v>1.518</v>
      </c>
      <c r="AB2780" s="104">
        <f t="shared" si="783"/>
        <v>4.6585709419335828</v>
      </c>
      <c r="AC2780" s="103">
        <f t="shared" si="770"/>
        <v>6.581999999999999</v>
      </c>
      <c r="AD2780" s="104">
        <f t="shared" si="771"/>
        <v>20.199416297632965</v>
      </c>
    </row>
    <row r="2781" spans="1:30" x14ac:dyDescent="0.2">
      <c r="A2781" s="283">
        <v>41495</v>
      </c>
      <c r="B2781" s="325" t="s">
        <v>154</v>
      </c>
      <c r="C2781" s="326">
        <v>0</v>
      </c>
      <c r="D2781" s="104">
        <f t="shared" si="772"/>
        <v>0</v>
      </c>
      <c r="E2781" s="326">
        <v>0</v>
      </c>
      <c r="F2781" s="104">
        <f t="shared" si="784"/>
        <v>0</v>
      </c>
      <c r="G2781" s="326">
        <v>0.72699999999999998</v>
      </c>
      <c r="H2781" s="104">
        <f t="shared" si="774"/>
        <v>2.2310810769339362</v>
      </c>
      <c r="I2781" s="326">
        <v>0.87</v>
      </c>
      <c r="J2781" s="104">
        <f t="shared" si="773"/>
        <v>2.6699319627682589</v>
      </c>
      <c r="K2781" s="326">
        <v>0</v>
      </c>
      <c r="L2781" s="104">
        <f t="shared" si="775"/>
        <v>0</v>
      </c>
      <c r="M2781" s="326">
        <v>1.617</v>
      </c>
      <c r="N2781" s="104">
        <f t="shared" si="776"/>
        <v>4.9623907859727296</v>
      </c>
      <c r="O2781" s="326">
        <v>0</v>
      </c>
      <c r="P2781" s="104">
        <f t="shared" si="777"/>
        <v>0</v>
      </c>
      <c r="Q2781" s="326">
        <v>1.242</v>
      </c>
      <c r="R2781" s="104">
        <f t="shared" si="778"/>
        <v>3.8115580434002045</v>
      </c>
      <c r="S2781" s="326">
        <v>0</v>
      </c>
      <c r="T2781" s="104">
        <f t="shared" si="779"/>
        <v>0</v>
      </c>
      <c r="U2781" s="326">
        <v>0.90800000000000003</v>
      </c>
      <c r="V2781" s="104">
        <f t="shared" si="780"/>
        <v>2.7865496806822749</v>
      </c>
      <c r="W2781" s="326">
        <v>0</v>
      </c>
      <c r="X2781" s="104">
        <f t="shared" si="781"/>
        <v>0</v>
      </c>
      <c r="Y2781" s="326">
        <v>0</v>
      </c>
      <c r="Z2781" s="104">
        <f t="shared" si="782"/>
        <v>0</v>
      </c>
      <c r="AA2781" s="326">
        <v>1.5229999999999999</v>
      </c>
      <c r="AB2781" s="104">
        <f t="shared" si="783"/>
        <v>4.6739153785012171</v>
      </c>
      <c r="AC2781" s="103">
        <f t="shared" si="770"/>
        <v>6.8869999999999996</v>
      </c>
      <c r="AD2781" s="104">
        <f t="shared" si="771"/>
        <v>21.135426928258621</v>
      </c>
    </row>
    <row r="2782" spans="1:30" x14ac:dyDescent="0.2">
      <c r="A2782" s="283">
        <v>41496</v>
      </c>
      <c r="B2782" s="325" t="s">
        <v>155</v>
      </c>
      <c r="C2782" s="326">
        <v>0</v>
      </c>
      <c r="D2782" s="104">
        <f t="shared" si="772"/>
        <v>0</v>
      </c>
      <c r="E2782" s="326">
        <v>0</v>
      </c>
      <c r="F2782" s="104">
        <f t="shared" si="784"/>
        <v>0</v>
      </c>
      <c r="G2782" s="326">
        <v>0.72399999999999998</v>
      </c>
      <c r="H2782" s="104">
        <f t="shared" si="774"/>
        <v>2.2218744149933558</v>
      </c>
      <c r="I2782" s="326">
        <v>0.76400000000000001</v>
      </c>
      <c r="J2782" s="104">
        <f t="shared" si="773"/>
        <v>2.3446299075344252</v>
      </c>
      <c r="K2782" s="326">
        <v>0</v>
      </c>
      <c r="L2782" s="104">
        <f t="shared" si="775"/>
        <v>0</v>
      </c>
      <c r="M2782" s="326">
        <v>1.611</v>
      </c>
      <c r="N2782" s="104">
        <f t="shared" si="776"/>
        <v>4.9439774620915697</v>
      </c>
      <c r="O2782" s="326">
        <v>0</v>
      </c>
      <c r="P2782" s="104">
        <f t="shared" si="777"/>
        <v>0</v>
      </c>
      <c r="Q2782" s="326">
        <v>1.2330000000000001</v>
      </c>
      <c r="R2782" s="104">
        <f t="shared" si="778"/>
        <v>3.7839380575784638</v>
      </c>
      <c r="S2782" s="326">
        <v>0</v>
      </c>
      <c r="T2782" s="104">
        <f t="shared" si="779"/>
        <v>0</v>
      </c>
      <c r="U2782" s="326">
        <v>1.47</v>
      </c>
      <c r="V2782" s="104">
        <f t="shared" si="780"/>
        <v>4.5112643508843</v>
      </c>
      <c r="W2782" s="326">
        <v>0</v>
      </c>
      <c r="X2782" s="104">
        <f t="shared" si="781"/>
        <v>0</v>
      </c>
      <c r="Y2782" s="326">
        <v>0</v>
      </c>
      <c r="Z2782" s="104">
        <f t="shared" si="782"/>
        <v>0</v>
      </c>
      <c r="AA2782" s="326">
        <v>1.3260000000000001</v>
      </c>
      <c r="AB2782" s="104">
        <f t="shared" si="783"/>
        <v>4.0693445777364499</v>
      </c>
      <c r="AC2782" s="103">
        <f t="shared" si="770"/>
        <v>7.1280000000000001</v>
      </c>
      <c r="AD2782" s="104">
        <f t="shared" si="771"/>
        <v>21.875028770818563</v>
      </c>
    </row>
    <row r="2783" spans="1:30" x14ac:dyDescent="0.2">
      <c r="A2783" s="283">
        <v>41497</v>
      </c>
      <c r="B2783" s="325" t="s">
        <v>156</v>
      </c>
      <c r="C2783" s="326">
        <v>0</v>
      </c>
      <c r="D2783" s="104">
        <f t="shared" si="772"/>
        <v>0</v>
      </c>
      <c r="E2783" s="326">
        <v>0</v>
      </c>
      <c r="F2783" s="104">
        <f t="shared" si="784"/>
        <v>0</v>
      </c>
      <c r="G2783" s="326">
        <v>0.72399999999999998</v>
      </c>
      <c r="H2783" s="104">
        <f t="shared" si="774"/>
        <v>2.2218744149933558</v>
      </c>
      <c r="I2783" s="326">
        <v>0</v>
      </c>
      <c r="J2783" s="104">
        <f t="shared" si="773"/>
        <v>0</v>
      </c>
      <c r="K2783" s="326">
        <v>0</v>
      </c>
      <c r="L2783" s="104">
        <f t="shared" si="775"/>
        <v>0</v>
      </c>
      <c r="M2783" s="326">
        <v>1.6140000000000001</v>
      </c>
      <c r="N2783" s="104">
        <f t="shared" si="776"/>
        <v>4.9531841240321492</v>
      </c>
      <c r="O2783" s="326">
        <v>0</v>
      </c>
      <c r="P2783" s="104">
        <f t="shared" si="777"/>
        <v>0</v>
      </c>
      <c r="Q2783" s="326">
        <v>1.2250000000000001</v>
      </c>
      <c r="R2783" s="104">
        <f t="shared" si="778"/>
        <v>3.75938695907025</v>
      </c>
      <c r="S2783" s="326">
        <v>0</v>
      </c>
      <c r="T2783" s="104">
        <f t="shared" si="779"/>
        <v>0</v>
      </c>
      <c r="U2783" s="326">
        <v>1.464</v>
      </c>
      <c r="V2783" s="104">
        <f t="shared" si="780"/>
        <v>4.4928510270031392</v>
      </c>
      <c r="W2783" s="326">
        <v>0</v>
      </c>
      <c r="X2783" s="104">
        <f t="shared" si="781"/>
        <v>0</v>
      </c>
      <c r="Y2783" s="326">
        <v>0</v>
      </c>
      <c r="Z2783" s="104">
        <f t="shared" si="782"/>
        <v>0</v>
      </c>
      <c r="AA2783" s="326">
        <v>0</v>
      </c>
      <c r="AB2783" s="104">
        <f t="shared" si="783"/>
        <v>0</v>
      </c>
      <c r="AC2783" s="103">
        <f t="shared" si="770"/>
        <v>5.0270000000000001</v>
      </c>
      <c r="AD2783" s="104">
        <f t="shared" si="771"/>
        <v>15.427296525098894</v>
      </c>
    </row>
    <row r="2784" spans="1:30" x14ac:dyDescent="0.2">
      <c r="A2784" s="283">
        <v>41498</v>
      </c>
      <c r="B2784" s="325" t="s">
        <v>157</v>
      </c>
      <c r="C2784" s="326">
        <v>1.161</v>
      </c>
      <c r="D2784" s="104">
        <f t="shared" si="772"/>
        <v>3.5629781710045387</v>
      </c>
      <c r="E2784" s="326">
        <v>0</v>
      </c>
      <c r="F2784" s="104">
        <f t="shared" si="784"/>
        <v>0</v>
      </c>
      <c r="G2784" s="326">
        <v>0.29199999999999998</v>
      </c>
      <c r="H2784" s="104">
        <f t="shared" si="774"/>
        <v>0.89611509554980651</v>
      </c>
      <c r="I2784" s="326">
        <v>0</v>
      </c>
      <c r="J2784" s="104">
        <f t="shared" si="773"/>
        <v>0</v>
      </c>
      <c r="K2784" s="326">
        <v>0</v>
      </c>
      <c r="L2784" s="104">
        <f t="shared" si="775"/>
        <v>0</v>
      </c>
      <c r="M2784" s="326">
        <v>1.621</v>
      </c>
      <c r="N2784" s="104">
        <f t="shared" si="776"/>
        <v>4.9746663352268365</v>
      </c>
      <c r="O2784" s="326">
        <v>0</v>
      </c>
      <c r="P2784" s="104">
        <f t="shared" si="777"/>
        <v>0</v>
      </c>
      <c r="Q2784" s="326">
        <v>1.2010000000000001</v>
      </c>
      <c r="R2784" s="104">
        <f t="shared" si="778"/>
        <v>3.6857336635456082</v>
      </c>
      <c r="S2784" s="326">
        <v>0</v>
      </c>
      <c r="T2784" s="104">
        <f t="shared" si="779"/>
        <v>0</v>
      </c>
      <c r="U2784" s="326">
        <v>1.46</v>
      </c>
      <c r="V2784" s="104">
        <f t="shared" si="780"/>
        <v>4.4805754777490323</v>
      </c>
      <c r="W2784" s="326">
        <v>0</v>
      </c>
      <c r="X2784" s="104">
        <f t="shared" si="781"/>
        <v>0</v>
      </c>
      <c r="Y2784" s="326">
        <v>0</v>
      </c>
      <c r="Z2784" s="104">
        <f t="shared" si="782"/>
        <v>0</v>
      </c>
      <c r="AA2784" s="326">
        <v>0</v>
      </c>
      <c r="AB2784" s="104">
        <f t="shared" si="783"/>
        <v>0</v>
      </c>
      <c r="AC2784" s="103">
        <f t="shared" si="770"/>
        <v>5.7350000000000003</v>
      </c>
      <c r="AD2784" s="104">
        <f t="shared" si="771"/>
        <v>17.600068743075823</v>
      </c>
    </row>
    <row r="2785" spans="1:30" x14ac:dyDescent="0.2">
      <c r="A2785" s="283">
        <v>41499</v>
      </c>
      <c r="B2785" s="325" t="s">
        <v>158</v>
      </c>
      <c r="C2785" s="326">
        <v>1.76</v>
      </c>
      <c r="D2785" s="104">
        <f t="shared" si="772"/>
        <v>5.4012416718070533</v>
      </c>
      <c r="E2785" s="326">
        <v>0</v>
      </c>
      <c r="F2785" s="104">
        <f t="shared" si="784"/>
        <v>0</v>
      </c>
      <c r="G2785" s="326">
        <v>0</v>
      </c>
      <c r="H2785" s="104">
        <f t="shared" si="774"/>
        <v>0</v>
      </c>
      <c r="I2785" s="326">
        <v>0</v>
      </c>
      <c r="J2785" s="104">
        <f t="shared" si="773"/>
        <v>0</v>
      </c>
      <c r="K2785" s="326">
        <v>0</v>
      </c>
      <c r="L2785" s="104">
        <f t="shared" si="775"/>
        <v>0</v>
      </c>
      <c r="M2785" s="326">
        <v>1.6259999999999999</v>
      </c>
      <c r="N2785" s="104">
        <f t="shared" si="776"/>
        <v>4.9900107717944708</v>
      </c>
      <c r="O2785" s="326">
        <v>0</v>
      </c>
      <c r="P2785" s="104">
        <f t="shared" si="777"/>
        <v>0</v>
      </c>
      <c r="Q2785" s="326">
        <v>1.2010000000000001</v>
      </c>
      <c r="R2785" s="104">
        <f t="shared" si="778"/>
        <v>3.6857336635456082</v>
      </c>
      <c r="S2785" s="326">
        <v>0</v>
      </c>
      <c r="T2785" s="104">
        <f t="shared" si="779"/>
        <v>0</v>
      </c>
      <c r="U2785" s="326">
        <v>1.458</v>
      </c>
      <c r="V2785" s="104">
        <f t="shared" si="780"/>
        <v>4.4744377031219793</v>
      </c>
      <c r="W2785" s="326">
        <v>0</v>
      </c>
      <c r="X2785" s="104">
        <f t="shared" si="781"/>
        <v>0</v>
      </c>
      <c r="Y2785" s="326">
        <v>0</v>
      </c>
      <c r="Z2785" s="104">
        <f t="shared" si="782"/>
        <v>0</v>
      </c>
      <c r="AA2785" s="326">
        <v>0</v>
      </c>
      <c r="AB2785" s="104">
        <f t="shared" si="783"/>
        <v>0</v>
      </c>
      <c r="AC2785" s="103">
        <f t="shared" si="770"/>
        <v>6.0449999999999999</v>
      </c>
      <c r="AD2785" s="104">
        <f t="shared" si="771"/>
        <v>18.55142381026911</v>
      </c>
    </row>
    <row r="2786" spans="1:30" x14ac:dyDescent="0.2">
      <c r="A2786" s="283">
        <v>41500</v>
      </c>
      <c r="B2786" s="325" t="s">
        <v>159</v>
      </c>
      <c r="C2786" s="326">
        <v>1.732</v>
      </c>
      <c r="D2786" s="104">
        <f t="shared" si="772"/>
        <v>5.3153128270283041</v>
      </c>
      <c r="E2786" s="326">
        <v>0</v>
      </c>
      <c r="F2786" s="104">
        <f t="shared" si="784"/>
        <v>0</v>
      </c>
      <c r="G2786" s="326">
        <v>0</v>
      </c>
      <c r="H2786" s="104">
        <f t="shared" si="774"/>
        <v>0</v>
      </c>
      <c r="I2786" s="326">
        <v>0</v>
      </c>
      <c r="J2786" s="104">
        <f t="shared" si="773"/>
        <v>0</v>
      </c>
      <c r="K2786" s="326">
        <v>0</v>
      </c>
      <c r="L2786" s="104">
        <f t="shared" si="775"/>
        <v>0</v>
      </c>
      <c r="M2786" s="326">
        <v>1.635</v>
      </c>
      <c r="N2786" s="104">
        <f t="shared" si="776"/>
        <v>5.0176307576162111</v>
      </c>
      <c r="O2786" s="326">
        <v>0</v>
      </c>
      <c r="P2786" s="104">
        <f t="shared" si="777"/>
        <v>0</v>
      </c>
      <c r="Q2786" s="326">
        <v>1.2030000000000001</v>
      </c>
      <c r="R2786" s="104">
        <f t="shared" si="778"/>
        <v>3.6918714381726616</v>
      </c>
      <c r="S2786" s="326">
        <v>0</v>
      </c>
      <c r="T2786" s="104">
        <f t="shared" si="779"/>
        <v>0</v>
      </c>
      <c r="U2786" s="326">
        <v>1.456</v>
      </c>
      <c r="V2786" s="104">
        <f t="shared" si="780"/>
        <v>4.4682999284949254</v>
      </c>
      <c r="W2786" s="326">
        <v>0.73699999999999999</v>
      </c>
      <c r="X2786" s="104">
        <f t="shared" si="781"/>
        <v>2.2617699500692034</v>
      </c>
      <c r="Y2786" s="326">
        <v>0</v>
      </c>
      <c r="Z2786" s="104">
        <f t="shared" si="782"/>
        <v>0</v>
      </c>
      <c r="AA2786" s="326">
        <v>0</v>
      </c>
      <c r="AB2786" s="104">
        <f t="shared" si="783"/>
        <v>0</v>
      </c>
      <c r="AC2786" s="103">
        <f t="shared" si="770"/>
        <v>6.7629999999999999</v>
      </c>
      <c r="AD2786" s="104">
        <f t="shared" si="771"/>
        <v>20.754884901381306</v>
      </c>
    </row>
    <row r="2787" spans="1:30" x14ac:dyDescent="0.2">
      <c r="A2787" s="283">
        <v>41501</v>
      </c>
      <c r="B2787" s="325" t="s">
        <v>160</v>
      </c>
      <c r="C2787" s="326">
        <v>1.7090000000000001</v>
      </c>
      <c r="D2787" s="104">
        <f t="shared" si="772"/>
        <v>5.2447284188171892</v>
      </c>
      <c r="E2787" s="326">
        <v>0</v>
      </c>
      <c r="F2787" s="104">
        <f t="shared" si="784"/>
        <v>0</v>
      </c>
      <c r="G2787" s="326">
        <v>0</v>
      </c>
      <c r="H2787" s="104">
        <f t="shared" si="774"/>
        <v>0</v>
      </c>
      <c r="I2787" s="326">
        <v>0</v>
      </c>
      <c r="J2787" s="104">
        <f t="shared" si="773"/>
        <v>0</v>
      </c>
      <c r="K2787" s="326">
        <v>0</v>
      </c>
      <c r="L2787" s="104">
        <f t="shared" si="775"/>
        <v>0</v>
      </c>
      <c r="M2787" s="326">
        <v>1.6419999999999999</v>
      </c>
      <c r="N2787" s="104">
        <f t="shared" si="776"/>
        <v>5.0391129688108984</v>
      </c>
      <c r="O2787" s="326">
        <v>0</v>
      </c>
      <c r="P2787" s="104">
        <f t="shared" si="777"/>
        <v>0</v>
      </c>
      <c r="Q2787" s="326">
        <v>1.194</v>
      </c>
      <c r="R2787" s="104">
        <f t="shared" si="778"/>
        <v>3.6642514523509213</v>
      </c>
      <c r="S2787" s="326">
        <v>0</v>
      </c>
      <c r="T2787" s="104">
        <f t="shared" si="779"/>
        <v>0</v>
      </c>
      <c r="U2787" s="326">
        <v>1.4530000000000001</v>
      </c>
      <c r="V2787" s="104">
        <f t="shared" si="780"/>
        <v>4.459093266554345</v>
      </c>
      <c r="W2787" s="326">
        <v>1.1220000000000001</v>
      </c>
      <c r="X2787" s="104">
        <f t="shared" si="781"/>
        <v>3.4432915657769962</v>
      </c>
      <c r="Y2787" s="326">
        <v>0</v>
      </c>
      <c r="Z2787" s="104">
        <f t="shared" si="782"/>
        <v>0</v>
      </c>
      <c r="AA2787" s="326">
        <v>0</v>
      </c>
      <c r="AB2787" s="104">
        <f t="shared" si="783"/>
        <v>0</v>
      </c>
      <c r="AC2787" s="103">
        <f t="shared" si="770"/>
        <v>7.12</v>
      </c>
      <c r="AD2787" s="104">
        <f t="shared" si="771"/>
        <v>21.850477672310351</v>
      </c>
    </row>
    <row r="2788" spans="1:30" x14ac:dyDescent="0.2">
      <c r="A2788" s="283">
        <v>41502</v>
      </c>
      <c r="B2788" s="325" t="s">
        <v>161</v>
      </c>
      <c r="C2788" s="326">
        <v>1.6890000000000001</v>
      </c>
      <c r="D2788" s="104">
        <f t="shared" si="772"/>
        <v>5.1833506725466547</v>
      </c>
      <c r="E2788" s="326">
        <v>0</v>
      </c>
      <c r="F2788" s="104">
        <f t="shared" si="784"/>
        <v>0</v>
      </c>
      <c r="G2788" s="326">
        <v>0</v>
      </c>
      <c r="H2788" s="104">
        <f t="shared" si="774"/>
        <v>0</v>
      </c>
      <c r="I2788" s="326">
        <v>0.52500000000000002</v>
      </c>
      <c r="J2788" s="104">
        <f t="shared" si="773"/>
        <v>1.6111658396015356</v>
      </c>
      <c r="K2788" s="326">
        <v>0</v>
      </c>
      <c r="L2788" s="104">
        <f t="shared" si="775"/>
        <v>0</v>
      </c>
      <c r="M2788" s="326">
        <v>1.627</v>
      </c>
      <c r="N2788" s="104">
        <f t="shared" si="776"/>
        <v>4.9930796591079973</v>
      </c>
      <c r="O2788" s="326">
        <v>0</v>
      </c>
      <c r="P2788" s="104">
        <f t="shared" si="777"/>
        <v>0</v>
      </c>
      <c r="Q2788" s="326">
        <v>1.1859999999999999</v>
      </c>
      <c r="R2788" s="104">
        <f t="shared" si="778"/>
        <v>3.6397003538427071</v>
      </c>
      <c r="S2788" s="326">
        <v>0</v>
      </c>
      <c r="T2788" s="104">
        <f t="shared" si="779"/>
        <v>0</v>
      </c>
      <c r="U2788" s="326">
        <v>1.4530000000000001</v>
      </c>
      <c r="V2788" s="104">
        <f t="shared" si="780"/>
        <v>4.459093266554345</v>
      </c>
      <c r="W2788" s="326">
        <v>1.1100000000000001</v>
      </c>
      <c r="X2788" s="104">
        <f t="shared" si="781"/>
        <v>3.4064649180146755</v>
      </c>
      <c r="Y2788" s="326">
        <v>0</v>
      </c>
      <c r="Z2788" s="104">
        <f t="shared" si="782"/>
        <v>0</v>
      </c>
      <c r="AA2788" s="326">
        <v>0</v>
      </c>
      <c r="AB2788" s="104">
        <f t="shared" si="783"/>
        <v>0</v>
      </c>
      <c r="AC2788" s="103">
        <f t="shared" si="770"/>
        <v>7.5900000000000007</v>
      </c>
      <c r="AD2788" s="104">
        <f t="shared" si="771"/>
        <v>23.292854709667917</v>
      </c>
    </row>
    <row r="2789" spans="1:30" x14ac:dyDescent="0.2">
      <c r="A2789" s="283">
        <v>41503</v>
      </c>
      <c r="B2789" s="325" t="s">
        <v>162</v>
      </c>
      <c r="C2789" s="326">
        <v>1.6719999999999999</v>
      </c>
      <c r="D2789" s="104">
        <f t="shared" si="772"/>
        <v>5.1311795882167006</v>
      </c>
      <c r="E2789" s="326">
        <v>0</v>
      </c>
      <c r="F2789" s="104">
        <f t="shared" si="784"/>
        <v>0</v>
      </c>
      <c r="G2789" s="326">
        <v>0</v>
      </c>
      <c r="H2789" s="104">
        <f t="shared" si="774"/>
        <v>0</v>
      </c>
      <c r="I2789" s="326">
        <v>0.89500000000000002</v>
      </c>
      <c r="J2789" s="104">
        <f t="shared" si="773"/>
        <v>2.7466541456064273</v>
      </c>
      <c r="K2789" s="326">
        <v>0</v>
      </c>
      <c r="L2789" s="104">
        <f t="shared" si="775"/>
        <v>0</v>
      </c>
      <c r="M2789" s="326">
        <v>1.6359999999999999</v>
      </c>
      <c r="N2789" s="104">
        <f t="shared" si="776"/>
        <v>5.0206996449297376</v>
      </c>
      <c r="O2789" s="326">
        <v>0</v>
      </c>
      <c r="P2789" s="104">
        <f t="shared" si="777"/>
        <v>0</v>
      </c>
      <c r="Q2789" s="326">
        <v>1.179</v>
      </c>
      <c r="R2789" s="104">
        <f t="shared" si="778"/>
        <v>3.6182181426480202</v>
      </c>
      <c r="S2789" s="326">
        <v>0</v>
      </c>
      <c r="T2789" s="104">
        <f t="shared" si="779"/>
        <v>0</v>
      </c>
      <c r="U2789" s="326">
        <v>1.4490000000000001</v>
      </c>
      <c r="V2789" s="104">
        <f t="shared" si="780"/>
        <v>4.4468177173002381</v>
      </c>
      <c r="W2789" s="326">
        <v>1.103</v>
      </c>
      <c r="X2789" s="104">
        <f t="shared" si="781"/>
        <v>3.3849827068199883</v>
      </c>
      <c r="Y2789" s="326">
        <v>0</v>
      </c>
      <c r="Z2789" s="104">
        <f t="shared" si="782"/>
        <v>0</v>
      </c>
      <c r="AA2789" s="326">
        <v>0</v>
      </c>
      <c r="AB2789" s="104">
        <f t="shared" si="783"/>
        <v>0</v>
      </c>
      <c r="AC2789" s="103">
        <f t="shared" si="770"/>
        <v>7.9340000000000002</v>
      </c>
      <c r="AD2789" s="104">
        <f t="shared" si="771"/>
        <v>24.348551945521113</v>
      </c>
    </row>
    <row r="2790" spans="1:30" x14ac:dyDescent="0.2">
      <c r="A2790" s="283">
        <v>41504</v>
      </c>
      <c r="B2790" s="325" t="s">
        <v>163</v>
      </c>
      <c r="C2790" s="326">
        <v>1.6539999999999999</v>
      </c>
      <c r="D2790" s="104">
        <f t="shared" si="772"/>
        <v>5.0759396165732191</v>
      </c>
      <c r="E2790" s="326">
        <v>0</v>
      </c>
      <c r="F2790" s="104">
        <f t="shared" si="784"/>
        <v>0</v>
      </c>
      <c r="G2790" s="326">
        <v>0</v>
      </c>
      <c r="H2790" s="104">
        <f t="shared" si="774"/>
        <v>0</v>
      </c>
      <c r="I2790" s="326">
        <v>0.875</v>
      </c>
      <c r="J2790" s="104">
        <f t="shared" si="773"/>
        <v>2.6852763993358928</v>
      </c>
      <c r="K2790" s="326">
        <v>0</v>
      </c>
      <c r="L2790" s="104">
        <f t="shared" si="775"/>
        <v>0</v>
      </c>
      <c r="M2790" s="326">
        <v>1.6080000000000001</v>
      </c>
      <c r="N2790" s="104">
        <f t="shared" si="776"/>
        <v>4.9347708001509893</v>
      </c>
      <c r="O2790" s="326">
        <v>0</v>
      </c>
      <c r="P2790" s="104">
        <f t="shared" si="777"/>
        <v>0</v>
      </c>
      <c r="Q2790" s="326">
        <v>1.0509999999999999</v>
      </c>
      <c r="R2790" s="104">
        <f t="shared" si="778"/>
        <v>3.2254005665165981</v>
      </c>
      <c r="S2790" s="326">
        <v>0</v>
      </c>
      <c r="T2790" s="104">
        <f t="shared" si="779"/>
        <v>0</v>
      </c>
      <c r="U2790" s="326">
        <v>1.1950000000000001</v>
      </c>
      <c r="V2790" s="104">
        <f t="shared" si="780"/>
        <v>3.6673203396644478</v>
      </c>
      <c r="W2790" s="326">
        <v>1.0980000000000001</v>
      </c>
      <c r="X2790" s="104">
        <f t="shared" si="781"/>
        <v>3.3696382702523544</v>
      </c>
      <c r="Y2790" s="326">
        <v>0</v>
      </c>
      <c r="Z2790" s="104">
        <f t="shared" si="782"/>
        <v>0</v>
      </c>
      <c r="AA2790" s="326">
        <v>0</v>
      </c>
      <c r="AB2790" s="104">
        <f t="shared" si="783"/>
        <v>0</v>
      </c>
      <c r="AC2790" s="103">
        <f t="shared" si="770"/>
        <v>7.4810000000000008</v>
      </c>
      <c r="AD2790" s="104">
        <f t="shared" si="771"/>
        <v>22.958345992493506</v>
      </c>
    </row>
    <row r="2791" spans="1:30" x14ac:dyDescent="0.2">
      <c r="A2791" s="283">
        <v>41505</v>
      </c>
      <c r="B2791" s="325" t="s">
        <v>164</v>
      </c>
      <c r="C2791" s="326">
        <v>1.6519999999999999</v>
      </c>
      <c r="D2791" s="104">
        <f t="shared" si="772"/>
        <v>5.0698018419461652</v>
      </c>
      <c r="E2791" s="326">
        <v>0</v>
      </c>
      <c r="F2791" s="104">
        <f t="shared" si="784"/>
        <v>0</v>
      </c>
      <c r="G2791" s="326">
        <v>0</v>
      </c>
      <c r="H2791" s="104">
        <f t="shared" si="774"/>
        <v>0</v>
      </c>
      <c r="I2791" s="326">
        <v>0.86599999999999999</v>
      </c>
      <c r="J2791" s="104">
        <f t="shared" si="773"/>
        <v>2.657656413514152</v>
      </c>
      <c r="K2791" s="326">
        <v>0</v>
      </c>
      <c r="L2791" s="104">
        <f t="shared" si="775"/>
        <v>0</v>
      </c>
      <c r="M2791" s="326">
        <v>1.599</v>
      </c>
      <c r="N2791" s="104">
        <f t="shared" si="776"/>
        <v>4.907150814329249</v>
      </c>
      <c r="O2791" s="326">
        <v>0</v>
      </c>
      <c r="P2791" s="104">
        <f t="shared" si="777"/>
        <v>0</v>
      </c>
      <c r="Q2791" s="326">
        <v>1.1499999999999999</v>
      </c>
      <c r="R2791" s="104">
        <f t="shared" si="778"/>
        <v>3.529220410555745</v>
      </c>
      <c r="S2791" s="326">
        <v>0</v>
      </c>
      <c r="T2791" s="104">
        <f t="shared" si="779"/>
        <v>0</v>
      </c>
      <c r="U2791" s="326">
        <v>1.456</v>
      </c>
      <c r="V2791" s="104">
        <f t="shared" si="780"/>
        <v>4.4682999284949254</v>
      </c>
      <c r="W2791" s="326">
        <v>1.1040000000000001</v>
      </c>
      <c r="X2791" s="104">
        <f t="shared" si="781"/>
        <v>3.3880515941335152</v>
      </c>
      <c r="Y2791" s="326">
        <v>0</v>
      </c>
      <c r="Z2791" s="104">
        <f t="shared" si="782"/>
        <v>0</v>
      </c>
      <c r="AA2791" s="326">
        <v>0</v>
      </c>
      <c r="AB2791" s="104">
        <f t="shared" si="783"/>
        <v>0</v>
      </c>
      <c r="AC2791" s="103">
        <f t="shared" si="770"/>
        <v>7.8269999999999991</v>
      </c>
      <c r="AD2791" s="104">
        <f t="shared" si="771"/>
        <v>24.02018100297375</v>
      </c>
    </row>
    <row r="2792" spans="1:30" x14ac:dyDescent="0.2">
      <c r="A2792" s="283">
        <v>41506</v>
      </c>
      <c r="B2792" s="325" t="s">
        <v>165</v>
      </c>
      <c r="C2792" s="326">
        <v>1.6419999999999999</v>
      </c>
      <c r="D2792" s="104">
        <f t="shared" si="772"/>
        <v>5.0391129688108984</v>
      </c>
      <c r="E2792" s="326">
        <v>0</v>
      </c>
      <c r="F2792" s="104">
        <f t="shared" si="784"/>
        <v>0</v>
      </c>
      <c r="G2792" s="326">
        <v>0</v>
      </c>
      <c r="H2792" s="104">
        <f t="shared" si="774"/>
        <v>0</v>
      </c>
      <c r="I2792" s="326">
        <v>0.86399999999999999</v>
      </c>
      <c r="J2792" s="104">
        <f t="shared" si="773"/>
        <v>2.6515186388870986</v>
      </c>
      <c r="K2792" s="326">
        <v>0</v>
      </c>
      <c r="L2792" s="104">
        <f t="shared" si="775"/>
        <v>0</v>
      </c>
      <c r="M2792" s="326">
        <v>1.615</v>
      </c>
      <c r="N2792" s="104">
        <f t="shared" si="776"/>
        <v>4.9562530113456766</v>
      </c>
      <c r="O2792" s="326">
        <v>0</v>
      </c>
      <c r="P2792" s="104">
        <f t="shared" si="777"/>
        <v>0</v>
      </c>
      <c r="Q2792" s="326">
        <v>1.149</v>
      </c>
      <c r="R2792" s="104">
        <f t="shared" si="778"/>
        <v>3.526151523242218</v>
      </c>
      <c r="S2792" s="326">
        <v>0</v>
      </c>
      <c r="T2792" s="104">
        <f t="shared" si="779"/>
        <v>0</v>
      </c>
      <c r="U2792" s="326">
        <v>1.452</v>
      </c>
      <c r="V2792" s="104">
        <f t="shared" si="780"/>
        <v>4.4560243792408185</v>
      </c>
      <c r="W2792" s="326">
        <v>1.099</v>
      </c>
      <c r="X2792" s="104">
        <f t="shared" si="781"/>
        <v>3.3727071575658814</v>
      </c>
      <c r="Y2792" s="326">
        <v>0</v>
      </c>
      <c r="Z2792" s="104">
        <f t="shared" si="782"/>
        <v>0</v>
      </c>
      <c r="AA2792" s="326">
        <v>0</v>
      </c>
      <c r="AB2792" s="104">
        <f t="shared" si="783"/>
        <v>0</v>
      </c>
      <c r="AC2792" s="103">
        <f t="shared" ref="AC2792:AC2855" si="785">C2792+E2792+G2792+I2792+K2792+M2792+O2792+Q2792+S2792+U2792+W2792+Y2792+AA2792</f>
        <v>7.8209999999999997</v>
      </c>
      <c r="AD2792" s="104">
        <f t="shared" ref="AD2792:AD2855" si="786">AC2792*1000000/325851</f>
        <v>24.001767679092591</v>
      </c>
    </row>
    <row r="2793" spans="1:30" x14ac:dyDescent="0.2">
      <c r="A2793" s="283">
        <v>41507</v>
      </c>
      <c r="B2793" s="325" t="s">
        <v>166</v>
      </c>
      <c r="C2793" s="326">
        <v>1.6319999999999999</v>
      </c>
      <c r="D2793" s="104">
        <f t="shared" si="772"/>
        <v>5.0084240956756307</v>
      </c>
      <c r="E2793" s="326">
        <v>0</v>
      </c>
      <c r="F2793" s="104">
        <f t="shared" si="784"/>
        <v>0</v>
      </c>
      <c r="G2793" s="326">
        <v>0</v>
      </c>
      <c r="H2793" s="104">
        <f t="shared" si="774"/>
        <v>0</v>
      </c>
      <c r="I2793" s="326">
        <v>0.85699999999999998</v>
      </c>
      <c r="J2793" s="104">
        <f t="shared" si="773"/>
        <v>2.6300364276924117</v>
      </c>
      <c r="K2793" s="326">
        <v>0</v>
      </c>
      <c r="L2793" s="104">
        <f t="shared" si="775"/>
        <v>0</v>
      </c>
      <c r="M2793" s="326">
        <v>1.5980000000000001</v>
      </c>
      <c r="N2793" s="104">
        <f t="shared" si="776"/>
        <v>4.9040819270157217</v>
      </c>
      <c r="O2793" s="326">
        <v>0</v>
      </c>
      <c r="P2793" s="104">
        <f t="shared" si="777"/>
        <v>0</v>
      </c>
      <c r="Q2793" s="326">
        <v>1.145</v>
      </c>
      <c r="R2793" s="104">
        <f t="shared" si="778"/>
        <v>3.5138759739881111</v>
      </c>
      <c r="S2793" s="326">
        <v>0</v>
      </c>
      <c r="T2793" s="104">
        <f t="shared" si="779"/>
        <v>0</v>
      </c>
      <c r="U2793" s="326">
        <v>1.452</v>
      </c>
      <c r="V2793" s="104">
        <f t="shared" si="780"/>
        <v>4.4560243792408185</v>
      </c>
      <c r="W2793" s="326">
        <v>1.0980000000000001</v>
      </c>
      <c r="X2793" s="104">
        <f t="shared" si="781"/>
        <v>3.3696382702523544</v>
      </c>
      <c r="Y2793" s="326">
        <v>0</v>
      </c>
      <c r="Z2793" s="104">
        <f t="shared" si="782"/>
        <v>0</v>
      </c>
      <c r="AA2793" s="326">
        <v>0</v>
      </c>
      <c r="AB2793" s="104">
        <f t="shared" si="783"/>
        <v>0</v>
      </c>
      <c r="AC2793" s="103">
        <f t="shared" si="785"/>
        <v>7.7819999999999991</v>
      </c>
      <c r="AD2793" s="104">
        <f t="shared" si="786"/>
        <v>23.882081073865045</v>
      </c>
    </row>
    <row r="2794" spans="1:30" x14ac:dyDescent="0.2">
      <c r="A2794" s="283">
        <v>41508</v>
      </c>
      <c r="B2794" s="325" t="s">
        <v>167</v>
      </c>
      <c r="C2794" s="326">
        <v>1.627</v>
      </c>
      <c r="D2794" s="104">
        <f t="shared" si="772"/>
        <v>4.9930796591079973</v>
      </c>
      <c r="E2794" s="326">
        <v>0</v>
      </c>
      <c r="F2794" s="104">
        <f t="shared" si="784"/>
        <v>0</v>
      </c>
      <c r="G2794" s="326">
        <v>0</v>
      </c>
      <c r="H2794" s="104">
        <f t="shared" si="774"/>
        <v>0</v>
      </c>
      <c r="I2794" s="326">
        <v>0.85499999999999998</v>
      </c>
      <c r="J2794" s="104">
        <f t="shared" si="773"/>
        <v>2.6238986530653583</v>
      </c>
      <c r="K2794" s="326">
        <v>0</v>
      </c>
      <c r="L2794" s="104">
        <f t="shared" si="775"/>
        <v>0</v>
      </c>
      <c r="M2794" s="326">
        <v>1.6</v>
      </c>
      <c r="N2794" s="104">
        <f t="shared" si="776"/>
        <v>4.9102197016427755</v>
      </c>
      <c r="O2794" s="326">
        <v>0</v>
      </c>
      <c r="P2794" s="104">
        <f t="shared" si="777"/>
        <v>0</v>
      </c>
      <c r="Q2794" s="326">
        <v>1.143</v>
      </c>
      <c r="R2794" s="104">
        <f t="shared" si="778"/>
        <v>3.5077381993610577</v>
      </c>
      <c r="S2794" s="326">
        <v>0</v>
      </c>
      <c r="T2794" s="104">
        <f t="shared" si="779"/>
        <v>0</v>
      </c>
      <c r="U2794" s="326">
        <v>0.89700000000000002</v>
      </c>
      <c r="V2794" s="104">
        <f t="shared" si="780"/>
        <v>2.7527919202334807</v>
      </c>
      <c r="W2794" s="326">
        <v>0.999</v>
      </c>
      <c r="X2794" s="104">
        <f t="shared" si="781"/>
        <v>3.065818426213208</v>
      </c>
      <c r="Y2794" s="326">
        <v>0</v>
      </c>
      <c r="Z2794" s="104">
        <f t="shared" si="782"/>
        <v>0</v>
      </c>
      <c r="AA2794" s="326">
        <v>0</v>
      </c>
      <c r="AB2794" s="104">
        <f t="shared" si="783"/>
        <v>0</v>
      </c>
      <c r="AC2794" s="103">
        <f t="shared" si="785"/>
        <v>7.1210000000000004</v>
      </c>
      <c r="AD2794" s="104">
        <f t="shared" si="786"/>
        <v>21.853546559623876</v>
      </c>
    </row>
    <row r="2795" spans="1:30" x14ac:dyDescent="0.2">
      <c r="A2795" s="283">
        <v>41509</v>
      </c>
      <c r="B2795" s="325" t="s">
        <v>168</v>
      </c>
      <c r="C2795" s="326">
        <v>1.62</v>
      </c>
      <c r="D2795" s="104">
        <f t="shared" si="772"/>
        <v>4.97159744791331</v>
      </c>
      <c r="E2795" s="326">
        <v>0</v>
      </c>
      <c r="F2795" s="104">
        <f t="shared" si="784"/>
        <v>0</v>
      </c>
      <c r="G2795" s="326">
        <v>4.2999999999999997E-2</v>
      </c>
      <c r="H2795" s="104">
        <f t="shared" si="774"/>
        <v>0.13196215448164958</v>
      </c>
      <c r="I2795" s="326">
        <v>0.85199999999999998</v>
      </c>
      <c r="J2795" s="104">
        <f t="shared" si="773"/>
        <v>2.6146919911247779</v>
      </c>
      <c r="K2795" s="326">
        <v>0</v>
      </c>
      <c r="L2795" s="104">
        <f t="shared" si="775"/>
        <v>0</v>
      </c>
      <c r="M2795" s="326">
        <v>1.5920000000000001</v>
      </c>
      <c r="N2795" s="104">
        <f t="shared" si="776"/>
        <v>4.8856686031345617</v>
      </c>
      <c r="O2795" s="326">
        <v>0</v>
      </c>
      <c r="P2795" s="104">
        <f t="shared" si="777"/>
        <v>0</v>
      </c>
      <c r="Q2795" s="326">
        <v>1.1020000000000001</v>
      </c>
      <c r="R2795" s="104">
        <f t="shared" si="778"/>
        <v>3.3819138195064617</v>
      </c>
      <c r="S2795" s="326">
        <v>0</v>
      </c>
      <c r="T2795" s="104">
        <f t="shared" si="779"/>
        <v>0</v>
      </c>
      <c r="U2795" s="326">
        <v>0.85699999999999998</v>
      </c>
      <c r="V2795" s="104">
        <f t="shared" si="780"/>
        <v>2.6300364276924117</v>
      </c>
      <c r="W2795" s="326">
        <v>1.111</v>
      </c>
      <c r="X2795" s="104">
        <f t="shared" si="781"/>
        <v>3.409533805328202</v>
      </c>
      <c r="Y2795" s="326">
        <v>0</v>
      </c>
      <c r="Z2795" s="104">
        <f t="shared" si="782"/>
        <v>0</v>
      </c>
      <c r="AA2795" s="326">
        <v>0</v>
      </c>
      <c r="AB2795" s="104">
        <f t="shared" si="783"/>
        <v>0</v>
      </c>
      <c r="AC2795" s="103">
        <f t="shared" si="785"/>
        <v>7.1770000000000005</v>
      </c>
      <c r="AD2795" s="104">
        <f t="shared" si="786"/>
        <v>22.025404249181378</v>
      </c>
    </row>
    <row r="2796" spans="1:30" x14ac:dyDescent="0.2">
      <c r="A2796" s="283">
        <v>41510</v>
      </c>
      <c r="B2796" s="325" t="s">
        <v>169</v>
      </c>
      <c r="C2796" s="326">
        <v>1.613</v>
      </c>
      <c r="D2796" s="104">
        <f t="shared" si="772"/>
        <v>4.9501152367186227</v>
      </c>
      <c r="E2796" s="326">
        <v>0</v>
      </c>
      <c r="F2796" s="104">
        <f t="shared" si="784"/>
        <v>0</v>
      </c>
      <c r="G2796" s="326">
        <v>0</v>
      </c>
      <c r="H2796" s="104">
        <f t="shared" si="774"/>
        <v>0</v>
      </c>
      <c r="I2796" s="326">
        <v>0.84899999999999998</v>
      </c>
      <c r="J2796" s="104">
        <f t="shared" si="773"/>
        <v>2.6054853291841975</v>
      </c>
      <c r="K2796" s="326">
        <v>0</v>
      </c>
      <c r="L2796" s="104">
        <f t="shared" si="775"/>
        <v>0</v>
      </c>
      <c r="M2796" s="326">
        <v>1.5880000000000001</v>
      </c>
      <c r="N2796" s="104">
        <f t="shared" si="776"/>
        <v>4.8733930538804549</v>
      </c>
      <c r="O2796" s="326">
        <v>0</v>
      </c>
      <c r="P2796" s="104">
        <f t="shared" si="777"/>
        <v>0</v>
      </c>
      <c r="Q2796" s="326">
        <v>1.135</v>
      </c>
      <c r="R2796" s="104">
        <f t="shared" si="778"/>
        <v>3.4831871008528439</v>
      </c>
      <c r="S2796" s="326">
        <v>0</v>
      </c>
      <c r="T2796" s="104">
        <f t="shared" si="779"/>
        <v>0</v>
      </c>
      <c r="U2796" s="326">
        <v>1.4550000000000001</v>
      </c>
      <c r="V2796" s="104">
        <f t="shared" si="780"/>
        <v>4.4652310411813989</v>
      </c>
      <c r="W2796" s="326">
        <v>1.0840000000000001</v>
      </c>
      <c r="X2796" s="104">
        <f t="shared" si="781"/>
        <v>3.3266738478629803</v>
      </c>
      <c r="Y2796" s="326">
        <v>0</v>
      </c>
      <c r="Z2796" s="104">
        <f t="shared" si="782"/>
        <v>0</v>
      </c>
      <c r="AA2796" s="326">
        <v>0</v>
      </c>
      <c r="AB2796" s="104">
        <f t="shared" si="783"/>
        <v>0</v>
      </c>
      <c r="AC2796" s="103">
        <f t="shared" si="785"/>
        <v>7.7240000000000002</v>
      </c>
      <c r="AD2796" s="104">
        <f t="shared" si="786"/>
        <v>23.704085609680497</v>
      </c>
    </row>
    <row r="2797" spans="1:30" x14ac:dyDescent="0.2">
      <c r="A2797" s="283">
        <v>41511</v>
      </c>
      <c r="B2797" s="325" t="s">
        <v>170</v>
      </c>
      <c r="C2797" s="326">
        <v>1.595</v>
      </c>
      <c r="D2797" s="104">
        <f t="shared" si="772"/>
        <v>4.8948752650751421</v>
      </c>
      <c r="E2797" s="326">
        <v>0</v>
      </c>
      <c r="F2797" s="104">
        <f t="shared" si="784"/>
        <v>0</v>
      </c>
      <c r="G2797" s="326">
        <v>0</v>
      </c>
      <c r="H2797" s="104">
        <f t="shared" si="774"/>
        <v>0</v>
      </c>
      <c r="I2797" s="326">
        <v>0.84799999999999998</v>
      </c>
      <c r="J2797" s="104">
        <f t="shared" si="773"/>
        <v>2.602416441870671</v>
      </c>
      <c r="K2797" s="326">
        <v>0</v>
      </c>
      <c r="L2797" s="104">
        <f t="shared" si="775"/>
        <v>0</v>
      </c>
      <c r="M2797" s="326">
        <v>1.5860000000000001</v>
      </c>
      <c r="N2797" s="104">
        <f t="shared" si="776"/>
        <v>4.867255279253401</v>
      </c>
      <c r="O2797" s="326">
        <v>0</v>
      </c>
      <c r="P2797" s="104">
        <f t="shared" si="777"/>
        <v>0</v>
      </c>
      <c r="Q2797" s="326">
        <v>0.88200000000000001</v>
      </c>
      <c r="R2797" s="104">
        <f t="shared" si="778"/>
        <v>2.7067586105305801</v>
      </c>
      <c r="S2797" s="326">
        <v>0</v>
      </c>
      <c r="T2797" s="104">
        <f t="shared" si="779"/>
        <v>0</v>
      </c>
      <c r="U2797" s="326">
        <v>1.1339999999999999</v>
      </c>
      <c r="V2797" s="104">
        <f t="shared" si="780"/>
        <v>3.4801182135393169</v>
      </c>
      <c r="W2797" s="326">
        <v>0.872</v>
      </c>
      <c r="X2797" s="104">
        <f t="shared" si="781"/>
        <v>2.6760697373953124</v>
      </c>
      <c r="Y2797" s="326">
        <v>0</v>
      </c>
      <c r="Z2797" s="104">
        <f t="shared" si="782"/>
        <v>0</v>
      </c>
      <c r="AA2797" s="326">
        <v>0</v>
      </c>
      <c r="AB2797" s="104">
        <f t="shared" si="783"/>
        <v>0</v>
      </c>
      <c r="AC2797" s="103">
        <f t="shared" si="785"/>
        <v>6.9169999999999998</v>
      </c>
      <c r="AD2797" s="104">
        <f t="shared" si="786"/>
        <v>21.227493547664423</v>
      </c>
    </row>
    <row r="2798" spans="1:30" x14ac:dyDescent="0.2">
      <c r="A2798" s="283">
        <v>41512</v>
      </c>
      <c r="B2798" s="325" t="s">
        <v>171</v>
      </c>
      <c r="C2798" s="326">
        <v>1.6180000000000001</v>
      </c>
      <c r="D2798" s="104">
        <f t="shared" si="772"/>
        <v>4.965459673286257</v>
      </c>
      <c r="E2798" s="326">
        <v>0</v>
      </c>
      <c r="F2798" s="104">
        <f t="shared" si="784"/>
        <v>0</v>
      </c>
      <c r="G2798" s="326">
        <v>0</v>
      </c>
      <c r="H2798" s="104">
        <f t="shared" si="774"/>
        <v>0</v>
      </c>
      <c r="I2798" s="326">
        <v>0.84699999999999998</v>
      </c>
      <c r="J2798" s="104">
        <f t="shared" si="773"/>
        <v>2.5993475545571441</v>
      </c>
      <c r="K2798" s="326">
        <v>0</v>
      </c>
      <c r="L2798" s="104">
        <f t="shared" si="775"/>
        <v>0</v>
      </c>
      <c r="M2798" s="326">
        <v>1.583</v>
      </c>
      <c r="N2798" s="104">
        <f t="shared" si="776"/>
        <v>4.8580486173128206</v>
      </c>
      <c r="O2798" s="326">
        <v>0</v>
      </c>
      <c r="P2798" s="104">
        <f t="shared" si="777"/>
        <v>0</v>
      </c>
      <c r="Q2798" s="326">
        <v>6.0000000000000001E-3</v>
      </c>
      <c r="R2798" s="104">
        <f t="shared" si="778"/>
        <v>1.8413323881160407E-2</v>
      </c>
      <c r="S2798" s="326">
        <v>0</v>
      </c>
      <c r="T2798" s="104">
        <f t="shared" si="779"/>
        <v>0</v>
      </c>
      <c r="U2798" s="326">
        <v>0.99099999999999999</v>
      </c>
      <c r="V2798" s="104">
        <f t="shared" si="780"/>
        <v>3.0412673277049942</v>
      </c>
      <c r="W2798" s="326">
        <v>0.91400000000000003</v>
      </c>
      <c r="X2798" s="104">
        <f t="shared" si="781"/>
        <v>2.8049630045634353</v>
      </c>
      <c r="Y2798" s="326">
        <v>0</v>
      </c>
      <c r="Z2798" s="104">
        <f t="shared" si="782"/>
        <v>0</v>
      </c>
      <c r="AA2798" s="326">
        <v>0</v>
      </c>
      <c r="AB2798" s="104">
        <f t="shared" si="783"/>
        <v>0</v>
      </c>
      <c r="AC2798" s="103">
        <f t="shared" si="785"/>
        <v>5.9589999999999996</v>
      </c>
      <c r="AD2798" s="104">
        <f t="shared" si="786"/>
        <v>18.287499501305813</v>
      </c>
    </row>
    <row r="2799" spans="1:30" x14ac:dyDescent="0.2">
      <c r="A2799" s="283">
        <v>41513</v>
      </c>
      <c r="B2799" s="325" t="s">
        <v>172</v>
      </c>
      <c r="C2799" s="326">
        <v>1.6080000000000001</v>
      </c>
      <c r="D2799" s="104">
        <f t="shared" si="772"/>
        <v>4.9347708001509893</v>
      </c>
      <c r="E2799" s="326">
        <v>0</v>
      </c>
      <c r="F2799" s="104">
        <f t="shared" si="784"/>
        <v>0</v>
      </c>
      <c r="G2799" s="326">
        <v>0</v>
      </c>
      <c r="H2799" s="104">
        <f t="shared" si="774"/>
        <v>0</v>
      </c>
      <c r="I2799" s="326">
        <v>0.84299999999999997</v>
      </c>
      <c r="J2799" s="104">
        <f t="shared" si="773"/>
        <v>2.5870720053030372</v>
      </c>
      <c r="K2799" s="326">
        <v>0</v>
      </c>
      <c r="L2799" s="104">
        <f t="shared" si="775"/>
        <v>0</v>
      </c>
      <c r="M2799" s="326">
        <v>1.5860000000000001</v>
      </c>
      <c r="N2799" s="104">
        <f t="shared" si="776"/>
        <v>4.867255279253401</v>
      </c>
      <c r="O2799" s="326">
        <v>0</v>
      </c>
      <c r="P2799" s="104">
        <f t="shared" si="777"/>
        <v>0</v>
      </c>
      <c r="Q2799" s="326">
        <v>0</v>
      </c>
      <c r="R2799" s="104">
        <f t="shared" si="778"/>
        <v>0</v>
      </c>
      <c r="S2799" s="326">
        <v>0</v>
      </c>
      <c r="T2799" s="104">
        <f t="shared" si="779"/>
        <v>0</v>
      </c>
      <c r="U2799" s="326">
        <v>1.4570000000000001</v>
      </c>
      <c r="V2799" s="104">
        <f t="shared" si="780"/>
        <v>4.4713688158084519</v>
      </c>
      <c r="W2799" s="326">
        <v>1.097</v>
      </c>
      <c r="X2799" s="104">
        <f t="shared" si="781"/>
        <v>3.3665693829388279</v>
      </c>
      <c r="Y2799" s="326">
        <v>0.79600000000000004</v>
      </c>
      <c r="Z2799" s="104">
        <f t="shared" si="782"/>
        <v>2.4428343015672809</v>
      </c>
      <c r="AA2799" s="326">
        <v>0</v>
      </c>
      <c r="AB2799" s="104">
        <f t="shared" si="783"/>
        <v>0</v>
      </c>
      <c r="AC2799" s="103">
        <f t="shared" si="785"/>
        <v>7.3869999999999996</v>
      </c>
      <c r="AD2799" s="104">
        <f t="shared" si="786"/>
        <v>22.669870585021989</v>
      </c>
    </row>
    <row r="2800" spans="1:30" x14ac:dyDescent="0.2">
      <c r="A2800" s="283">
        <v>41514</v>
      </c>
      <c r="B2800" s="325" t="s">
        <v>173</v>
      </c>
      <c r="C2800" s="326">
        <v>1.607</v>
      </c>
      <c r="D2800" s="104">
        <f t="shared" si="772"/>
        <v>4.9317019128374628</v>
      </c>
      <c r="E2800" s="326">
        <v>0</v>
      </c>
      <c r="F2800" s="104">
        <f t="shared" si="784"/>
        <v>0</v>
      </c>
      <c r="G2800" s="326">
        <v>0</v>
      </c>
      <c r="H2800" s="104">
        <f t="shared" si="774"/>
        <v>0</v>
      </c>
      <c r="I2800" s="326">
        <v>0.84299999999999997</v>
      </c>
      <c r="J2800" s="104">
        <f t="shared" si="773"/>
        <v>2.5870720053030372</v>
      </c>
      <c r="K2800" s="326">
        <v>0</v>
      </c>
      <c r="L2800" s="104">
        <f t="shared" si="775"/>
        <v>0</v>
      </c>
      <c r="M2800" s="326">
        <v>1.579</v>
      </c>
      <c r="N2800" s="104">
        <f t="shared" si="776"/>
        <v>4.8457730680587137</v>
      </c>
      <c r="O2800" s="326">
        <v>0</v>
      </c>
      <c r="P2800" s="104">
        <f t="shared" si="777"/>
        <v>0</v>
      </c>
      <c r="Q2800" s="326">
        <v>0</v>
      </c>
      <c r="R2800" s="104">
        <f t="shared" si="778"/>
        <v>0</v>
      </c>
      <c r="S2800" s="326">
        <v>0</v>
      </c>
      <c r="T2800" s="104">
        <f t="shared" si="779"/>
        <v>0</v>
      </c>
      <c r="U2800" s="326">
        <v>1.452</v>
      </c>
      <c r="V2800" s="104">
        <f t="shared" si="780"/>
        <v>4.4560243792408185</v>
      </c>
      <c r="W2800" s="326">
        <v>1.1100000000000001</v>
      </c>
      <c r="X2800" s="104">
        <f t="shared" si="781"/>
        <v>3.4064649180146755</v>
      </c>
      <c r="Y2800" s="326">
        <v>1.1519999999999999</v>
      </c>
      <c r="Z2800" s="104">
        <f t="shared" si="782"/>
        <v>3.5353581851827984</v>
      </c>
      <c r="AA2800" s="326">
        <v>0</v>
      </c>
      <c r="AB2800" s="104">
        <f t="shared" si="783"/>
        <v>0</v>
      </c>
      <c r="AC2800" s="103">
        <f t="shared" si="785"/>
        <v>7.7430000000000003</v>
      </c>
      <c r="AD2800" s="104">
        <f t="shared" si="786"/>
        <v>23.762394468637506</v>
      </c>
    </row>
    <row r="2801" spans="1:30" x14ac:dyDescent="0.2">
      <c r="A2801" s="283">
        <v>41515</v>
      </c>
      <c r="B2801" s="325" t="s">
        <v>174</v>
      </c>
      <c r="C2801" s="326">
        <v>1.6</v>
      </c>
      <c r="D2801" s="104">
        <f t="shared" si="772"/>
        <v>4.9102197016427755</v>
      </c>
      <c r="E2801" s="326">
        <v>0</v>
      </c>
      <c r="F2801" s="104">
        <f t="shared" si="784"/>
        <v>0</v>
      </c>
      <c r="G2801" s="326">
        <v>0</v>
      </c>
      <c r="H2801" s="104">
        <f t="shared" si="774"/>
        <v>0</v>
      </c>
      <c r="I2801" s="326">
        <v>0.84299999999999997</v>
      </c>
      <c r="J2801" s="104">
        <f t="shared" si="773"/>
        <v>2.5870720053030372</v>
      </c>
      <c r="K2801" s="326">
        <v>0</v>
      </c>
      <c r="L2801" s="104">
        <f t="shared" si="775"/>
        <v>0</v>
      </c>
      <c r="M2801" s="326">
        <v>1.583</v>
      </c>
      <c r="N2801" s="104">
        <f t="shared" si="776"/>
        <v>4.8580486173128206</v>
      </c>
      <c r="O2801" s="326">
        <v>0</v>
      </c>
      <c r="P2801" s="104">
        <f t="shared" si="777"/>
        <v>0</v>
      </c>
      <c r="Q2801" s="326">
        <v>0</v>
      </c>
      <c r="R2801" s="104">
        <f t="shared" si="778"/>
        <v>0</v>
      </c>
      <c r="S2801" s="326">
        <v>0</v>
      </c>
      <c r="T2801" s="104">
        <f t="shared" si="779"/>
        <v>0</v>
      </c>
      <c r="U2801" s="326">
        <v>1.45</v>
      </c>
      <c r="V2801" s="104">
        <f t="shared" si="780"/>
        <v>4.4498866046137655</v>
      </c>
      <c r="W2801" s="326">
        <v>1.103</v>
      </c>
      <c r="X2801" s="104">
        <f t="shared" si="781"/>
        <v>3.3849827068199883</v>
      </c>
      <c r="Y2801" s="326">
        <v>1.1439999999999999</v>
      </c>
      <c r="Z2801" s="104">
        <f t="shared" si="782"/>
        <v>3.5108070866745842</v>
      </c>
      <c r="AA2801" s="326">
        <v>0</v>
      </c>
      <c r="AB2801" s="104">
        <f t="shared" si="783"/>
        <v>0</v>
      </c>
      <c r="AC2801" s="103">
        <f t="shared" si="785"/>
        <v>7.7229999999999999</v>
      </c>
      <c r="AD2801" s="104">
        <f t="shared" si="786"/>
        <v>23.701016722366973</v>
      </c>
    </row>
    <row r="2802" spans="1:30" x14ac:dyDescent="0.2">
      <c r="A2802" s="283">
        <v>41516</v>
      </c>
      <c r="B2802" s="325" t="s">
        <v>175</v>
      </c>
      <c r="C2802" s="326">
        <v>1.595</v>
      </c>
      <c r="D2802" s="104">
        <f t="shared" si="772"/>
        <v>4.8948752650751421</v>
      </c>
      <c r="E2802" s="326">
        <v>0</v>
      </c>
      <c r="F2802" s="104">
        <f t="shared" si="784"/>
        <v>0</v>
      </c>
      <c r="G2802" s="326">
        <v>0</v>
      </c>
      <c r="H2802" s="104">
        <f t="shared" si="774"/>
        <v>0</v>
      </c>
      <c r="I2802" s="326">
        <v>0.83899999999999997</v>
      </c>
      <c r="J2802" s="104">
        <f t="shared" si="773"/>
        <v>2.5747964560489303</v>
      </c>
      <c r="K2802" s="326">
        <v>0</v>
      </c>
      <c r="L2802" s="104">
        <f t="shared" si="775"/>
        <v>0</v>
      </c>
      <c r="M2802" s="326">
        <v>1.5740000000000001</v>
      </c>
      <c r="N2802" s="104">
        <f t="shared" si="776"/>
        <v>4.8304286314910803</v>
      </c>
      <c r="O2802" s="326">
        <v>0</v>
      </c>
      <c r="P2802" s="104">
        <f t="shared" si="777"/>
        <v>0</v>
      </c>
      <c r="Q2802" s="326">
        <v>0</v>
      </c>
      <c r="R2802" s="104">
        <f t="shared" si="778"/>
        <v>0</v>
      </c>
      <c r="S2802" s="326">
        <v>0</v>
      </c>
      <c r="T2802" s="104">
        <f t="shared" si="779"/>
        <v>0</v>
      </c>
      <c r="U2802" s="326">
        <v>1.079</v>
      </c>
      <c r="V2802" s="104">
        <f t="shared" si="780"/>
        <v>3.3113294112953469</v>
      </c>
      <c r="W2802" s="326">
        <v>0.77700000000000002</v>
      </c>
      <c r="X2802" s="104">
        <f t="shared" si="781"/>
        <v>2.3845254426102729</v>
      </c>
      <c r="Y2802" s="326">
        <v>0.68200000000000005</v>
      </c>
      <c r="Z2802" s="104">
        <f t="shared" si="782"/>
        <v>2.0929811478252329</v>
      </c>
      <c r="AA2802" s="326">
        <v>0</v>
      </c>
      <c r="AB2802" s="104">
        <f t="shared" si="783"/>
        <v>0</v>
      </c>
      <c r="AC2802" s="103">
        <f t="shared" si="785"/>
        <v>6.5460000000000003</v>
      </c>
      <c r="AD2802" s="104">
        <f t="shared" si="786"/>
        <v>20.088936354346004</v>
      </c>
    </row>
    <row r="2803" spans="1:30" x14ac:dyDescent="0.2">
      <c r="A2803" s="283">
        <v>41517</v>
      </c>
      <c r="B2803" s="325" t="s">
        <v>176</v>
      </c>
      <c r="C2803" s="326">
        <v>1.5920000000000001</v>
      </c>
      <c r="D2803" s="104">
        <f t="shared" si="772"/>
        <v>4.8856686031345617</v>
      </c>
      <c r="E2803" s="326">
        <v>0</v>
      </c>
      <c r="F2803" s="104">
        <f t="shared" si="784"/>
        <v>0</v>
      </c>
      <c r="G2803" s="326">
        <v>0</v>
      </c>
      <c r="H2803" s="104">
        <f t="shared" si="774"/>
        <v>0</v>
      </c>
      <c r="I2803" s="326">
        <v>0.36099999999999999</v>
      </c>
      <c r="J2803" s="104">
        <f t="shared" si="773"/>
        <v>1.1078683201831512</v>
      </c>
      <c r="K2803" s="326">
        <v>0</v>
      </c>
      <c r="L2803" s="104">
        <f t="shared" si="775"/>
        <v>0</v>
      </c>
      <c r="M2803" s="326">
        <v>1.5209999999999999</v>
      </c>
      <c r="N2803" s="104">
        <f t="shared" si="776"/>
        <v>4.6677776038741632</v>
      </c>
      <c r="O2803" s="326">
        <v>0</v>
      </c>
      <c r="P2803" s="104">
        <f t="shared" si="777"/>
        <v>0</v>
      </c>
      <c r="Q2803" s="326">
        <v>0</v>
      </c>
      <c r="R2803" s="104">
        <f t="shared" si="778"/>
        <v>0</v>
      </c>
      <c r="S2803" s="326">
        <v>0</v>
      </c>
      <c r="T2803" s="104">
        <f t="shared" si="779"/>
        <v>0</v>
      </c>
      <c r="U2803" s="326">
        <v>0</v>
      </c>
      <c r="V2803" s="104">
        <f t="shared" si="780"/>
        <v>0</v>
      </c>
      <c r="W2803" s="326">
        <v>4.7E-2</v>
      </c>
      <c r="X2803" s="104">
        <f t="shared" si="781"/>
        <v>0.14423770373575653</v>
      </c>
      <c r="Y2803" s="326">
        <v>3.4000000000000002E-2</v>
      </c>
      <c r="Z2803" s="104">
        <f t="shared" si="782"/>
        <v>0.10434216865990897</v>
      </c>
      <c r="AA2803" s="326">
        <v>0</v>
      </c>
      <c r="AB2803" s="104">
        <f t="shared" si="783"/>
        <v>0</v>
      </c>
      <c r="AC2803" s="103">
        <f t="shared" si="785"/>
        <v>3.5550000000000002</v>
      </c>
      <c r="AD2803" s="104">
        <f t="shared" si="786"/>
        <v>10.909894399587541</v>
      </c>
    </row>
    <row r="2804" spans="1:30" x14ac:dyDescent="0.2">
      <c r="A2804" s="283">
        <v>41518</v>
      </c>
      <c r="B2804" s="325" t="s">
        <v>177</v>
      </c>
      <c r="C2804" s="326">
        <v>1.5880000000000001</v>
      </c>
      <c r="D2804" s="104">
        <f t="shared" si="772"/>
        <v>4.8733930538804549</v>
      </c>
      <c r="E2804" s="326">
        <v>0</v>
      </c>
      <c r="F2804" s="104">
        <f t="shared" si="784"/>
        <v>0</v>
      </c>
      <c r="G2804" s="326">
        <v>0</v>
      </c>
      <c r="H2804" s="104">
        <f t="shared" si="774"/>
        <v>0</v>
      </c>
      <c r="I2804" s="326">
        <v>0</v>
      </c>
      <c r="J2804" s="104">
        <f t="shared" si="773"/>
        <v>0</v>
      </c>
      <c r="K2804" s="326">
        <v>0</v>
      </c>
      <c r="L2804" s="104">
        <f t="shared" si="775"/>
        <v>0</v>
      </c>
      <c r="M2804" s="326">
        <v>1.5940000000000001</v>
      </c>
      <c r="N2804" s="104">
        <f t="shared" si="776"/>
        <v>4.8918063777616148</v>
      </c>
      <c r="O2804" s="326">
        <v>0</v>
      </c>
      <c r="P2804" s="104">
        <f t="shared" si="777"/>
        <v>0</v>
      </c>
      <c r="Q2804" s="326">
        <v>0</v>
      </c>
      <c r="R2804" s="104">
        <f t="shared" si="778"/>
        <v>0</v>
      </c>
      <c r="S2804" s="326">
        <v>0</v>
      </c>
      <c r="T2804" s="104">
        <f t="shared" si="779"/>
        <v>0</v>
      </c>
      <c r="U2804" s="326">
        <v>0</v>
      </c>
      <c r="V2804" s="104">
        <f t="shared" si="780"/>
        <v>0</v>
      </c>
      <c r="W2804" s="326">
        <v>0.82199999999999995</v>
      </c>
      <c r="X2804" s="104">
        <f t="shared" si="781"/>
        <v>2.5226253717189757</v>
      </c>
      <c r="Y2804" s="326">
        <v>0</v>
      </c>
      <c r="Z2804" s="104">
        <f t="shared" si="782"/>
        <v>0</v>
      </c>
      <c r="AA2804" s="326">
        <v>0</v>
      </c>
      <c r="AB2804" s="104">
        <f t="shared" si="783"/>
        <v>0</v>
      </c>
      <c r="AC2804" s="103">
        <f t="shared" si="785"/>
        <v>4.0040000000000004</v>
      </c>
      <c r="AD2804" s="104">
        <f t="shared" si="786"/>
        <v>12.287824803361048</v>
      </c>
    </row>
    <row r="2805" spans="1:30" x14ac:dyDescent="0.2">
      <c r="A2805" s="283">
        <v>41519</v>
      </c>
      <c r="B2805" s="325" t="s">
        <v>178</v>
      </c>
      <c r="C2805" s="326">
        <v>1.579</v>
      </c>
      <c r="D2805" s="104">
        <f t="shared" si="772"/>
        <v>4.8457730680587137</v>
      </c>
      <c r="E2805" s="326">
        <v>0</v>
      </c>
      <c r="F2805" s="104">
        <f t="shared" si="784"/>
        <v>0</v>
      </c>
      <c r="G2805" s="326">
        <v>0.38800000000000001</v>
      </c>
      <c r="H2805" s="104">
        <f t="shared" si="774"/>
        <v>1.190728277648373</v>
      </c>
      <c r="I2805" s="326">
        <v>0</v>
      </c>
      <c r="J2805" s="104">
        <f t="shared" si="773"/>
        <v>0</v>
      </c>
      <c r="K2805" s="326">
        <v>0</v>
      </c>
      <c r="L2805" s="104">
        <f t="shared" si="775"/>
        <v>0</v>
      </c>
      <c r="M2805" s="326">
        <v>1.591</v>
      </c>
      <c r="N2805" s="104">
        <f t="shared" si="776"/>
        <v>4.8825997158210344</v>
      </c>
      <c r="O2805" s="326">
        <v>0</v>
      </c>
      <c r="P2805" s="104">
        <f t="shared" si="777"/>
        <v>0</v>
      </c>
      <c r="Q2805" s="326">
        <v>0</v>
      </c>
      <c r="R2805" s="104">
        <f t="shared" si="778"/>
        <v>0</v>
      </c>
      <c r="S2805" s="326">
        <v>0</v>
      </c>
      <c r="T2805" s="104">
        <f t="shared" si="779"/>
        <v>0</v>
      </c>
      <c r="U2805" s="326">
        <v>0</v>
      </c>
      <c r="V2805" s="104">
        <f t="shared" si="780"/>
        <v>0</v>
      </c>
      <c r="W2805" s="326">
        <v>1.133</v>
      </c>
      <c r="X2805" s="104">
        <f t="shared" si="781"/>
        <v>3.4770493262257904</v>
      </c>
      <c r="Y2805" s="326">
        <v>0.91600000000000004</v>
      </c>
      <c r="Z2805" s="104">
        <f t="shared" si="782"/>
        <v>2.8111007791904887</v>
      </c>
      <c r="AA2805" s="326">
        <v>0</v>
      </c>
      <c r="AB2805" s="104">
        <f t="shared" si="783"/>
        <v>0</v>
      </c>
      <c r="AC2805" s="103">
        <f t="shared" si="785"/>
        <v>5.6070000000000002</v>
      </c>
      <c r="AD2805" s="104">
        <f t="shared" si="786"/>
        <v>17.207251166944403</v>
      </c>
    </row>
    <row r="2806" spans="1:30" x14ac:dyDescent="0.2">
      <c r="A2806" s="283">
        <v>41520</v>
      </c>
      <c r="B2806" s="325" t="s">
        <v>179</v>
      </c>
      <c r="C2806" s="326">
        <v>1.579</v>
      </c>
      <c r="D2806" s="104">
        <f t="shared" si="772"/>
        <v>4.8457730680587137</v>
      </c>
      <c r="E2806" s="326">
        <v>0</v>
      </c>
      <c r="F2806" s="104">
        <f t="shared" si="784"/>
        <v>0</v>
      </c>
      <c r="G2806" s="326">
        <v>0.72299999999999998</v>
      </c>
      <c r="H2806" s="104">
        <f t="shared" si="774"/>
        <v>2.2188055276798293</v>
      </c>
      <c r="I2806" s="326">
        <v>0.437</v>
      </c>
      <c r="J2806" s="104">
        <f t="shared" si="773"/>
        <v>1.3411037560111829</v>
      </c>
      <c r="K2806" s="326">
        <v>0</v>
      </c>
      <c r="L2806" s="104">
        <f t="shared" si="775"/>
        <v>0</v>
      </c>
      <c r="M2806" s="326">
        <v>1.607</v>
      </c>
      <c r="N2806" s="104">
        <f t="shared" si="776"/>
        <v>4.9317019128374628</v>
      </c>
      <c r="O2806" s="326">
        <v>0</v>
      </c>
      <c r="P2806" s="104">
        <f t="shared" si="777"/>
        <v>0</v>
      </c>
      <c r="Q2806" s="326">
        <v>0</v>
      </c>
      <c r="R2806" s="104">
        <f t="shared" si="778"/>
        <v>0</v>
      </c>
      <c r="S2806" s="326">
        <v>0</v>
      </c>
      <c r="T2806" s="104">
        <f t="shared" si="779"/>
        <v>0</v>
      </c>
      <c r="U2806" s="326">
        <v>0</v>
      </c>
      <c r="V2806" s="104">
        <f t="shared" si="780"/>
        <v>0</v>
      </c>
      <c r="W2806" s="326">
        <v>1.115</v>
      </c>
      <c r="X2806" s="104">
        <f t="shared" si="781"/>
        <v>3.4218093545823089</v>
      </c>
      <c r="Y2806" s="326">
        <v>1.1479999999999999</v>
      </c>
      <c r="Z2806" s="104">
        <f t="shared" si="782"/>
        <v>3.5230826359286915</v>
      </c>
      <c r="AA2806" s="326">
        <v>0</v>
      </c>
      <c r="AB2806" s="104">
        <f t="shared" si="783"/>
        <v>0</v>
      </c>
      <c r="AC2806" s="103">
        <f t="shared" si="785"/>
        <v>6.609</v>
      </c>
      <c r="AD2806" s="104">
        <f t="shared" si="786"/>
        <v>20.282276255098189</v>
      </c>
    </row>
    <row r="2807" spans="1:30" x14ac:dyDescent="0.2">
      <c r="A2807" s="283">
        <v>41521</v>
      </c>
      <c r="B2807" s="325" t="s">
        <v>180</v>
      </c>
      <c r="C2807" s="326">
        <v>1.575</v>
      </c>
      <c r="D2807" s="104">
        <f t="shared" si="772"/>
        <v>4.8334975188046068</v>
      </c>
      <c r="E2807" s="326">
        <v>0</v>
      </c>
      <c r="F2807" s="104">
        <f t="shared" si="784"/>
        <v>0</v>
      </c>
      <c r="G2807" s="326">
        <v>0.71599999999999997</v>
      </c>
      <c r="H2807" s="104">
        <f t="shared" si="774"/>
        <v>2.197323316485142</v>
      </c>
      <c r="I2807" s="326">
        <v>0.86</v>
      </c>
      <c r="J2807" s="104">
        <f t="shared" si="773"/>
        <v>2.6392430896329917</v>
      </c>
      <c r="K2807" s="326">
        <v>0</v>
      </c>
      <c r="L2807" s="104">
        <f t="shared" si="775"/>
        <v>0</v>
      </c>
      <c r="M2807" s="326">
        <v>1.589</v>
      </c>
      <c r="N2807" s="104">
        <f t="shared" si="776"/>
        <v>4.8764619411939814</v>
      </c>
      <c r="O2807" s="326">
        <v>0</v>
      </c>
      <c r="P2807" s="104">
        <f t="shared" si="777"/>
        <v>0</v>
      </c>
      <c r="Q2807" s="326">
        <v>0</v>
      </c>
      <c r="R2807" s="104">
        <f t="shared" si="778"/>
        <v>0</v>
      </c>
      <c r="S2807" s="326">
        <v>0</v>
      </c>
      <c r="T2807" s="104">
        <f t="shared" si="779"/>
        <v>0</v>
      </c>
      <c r="U2807" s="326">
        <v>0.60299999999999998</v>
      </c>
      <c r="V2807" s="104">
        <f t="shared" si="780"/>
        <v>1.850539050056621</v>
      </c>
      <c r="W2807" s="326">
        <v>1.099</v>
      </c>
      <c r="X2807" s="104">
        <f t="shared" si="781"/>
        <v>3.3727071575658814</v>
      </c>
      <c r="Y2807" s="326">
        <v>0.54</v>
      </c>
      <c r="Z2807" s="104">
        <f t="shared" si="782"/>
        <v>1.6571991493044367</v>
      </c>
      <c r="AA2807" s="326">
        <v>0</v>
      </c>
      <c r="AB2807" s="104">
        <f t="shared" si="783"/>
        <v>0</v>
      </c>
      <c r="AC2807" s="103">
        <f t="shared" si="785"/>
        <v>6.9820000000000002</v>
      </c>
      <c r="AD2807" s="104">
        <f t="shared" si="786"/>
        <v>21.426971223043662</v>
      </c>
    </row>
    <row r="2808" spans="1:30" x14ac:dyDescent="0.2">
      <c r="A2808" s="283">
        <v>41522</v>
      </c>
      <c r="B2808" s="325" t="s">
        <v>181</v>
      </c>
      <c r="C2808" s="326">
        <v>1.571</v>
      </c>
      <c r="D2808" s="104">
        <f t="shared" si="772"/>
        <v>4.8212219695504999</v>
      </c>
      <c r="E2808" s="326">
        <v>0</v>
      </c>
      <c r="F2808" s="104">
        <f t="shared" si="784"/>
        <v>0</v>
      </c>
      <c r="G2808" s="326">
        <v>0.71199999999999997</v>
      </c>
      <c r="H2808" s="104">
        <f t="shared" si="774"/>
        <v>2.1850477672310351</v>
      </c>
      <c r="I2808" s="326">
        <v>0.84199999999999997</v>
      </c>
      <c r="J2808" s="104">
        <f t="shared" si="773"/>
        <v>2.5840031179895107</v>
      </c>
      <c r="K2808" s="326">
        <v>0</v>
      </c>
      <c r="L2808" s="104">
        <f t="shared" si="775"/>
        <v>0</v>
      </c>
      <c r="M2808" s="326">
        <v>1.5760000000000001</v>
      </c>
      <c r="N2808" s="104">
        <f t="shared" si="776"/>
        <v>4.8365664061181342</v>
      </c>
      <c r="O2808" s="326">
        <v>0</v>
      </c>
      <c r="P2808" s="104">
        <f t="shared" si="777"/>
        <v>0</v>
      </c>
      <c r="Q2808" s="326">
        <v>0</v>
      </c>
      <c r="R2808" s="104">
        <f t="shared" si="778"/>
        <v>0</v>
      </c>
      <c r="S2808" s="326">
        <v>0</v>
      </c>
      <c r="T2808" s="104">
        <f t="shared" si="779"/>
        <v>0</v>
      </c>
      <c r="U2808" s="326">
        <v>1.4610000000000001</v>
      </c>
      <c r="V2808" s="104">
        <f t="shared" si="780"/>
        <v>4.4836443650625597</v>
      </c>
      <c r="W2808" s="326">
        <v>1.0880000000000001</v>
      </c>
      <c r="X2808" s="104">
        <f t="shared" si="781"/>
        <v>3.3389493971170872</v>
      </c>
      <c r="Y2808" s="326">
        <v>0.65200000000000002</v>
      </c>
      <c r="Z2808" s="104">
        <f t="shared" si="782"/>
        <v>2.0009145284194312</v>
      </c>
      <c r="AA2808" s="326">
        <v>0</v>
      </c>
      <c r="AB2808" s="104">
        <f t="shared" si="783"/>
        <v>0</v>
      </c>
      <c r="AC2808" s="103">
        <f t="shared" si="785"/>
        <v>7.902000000000001</v>
      </c>
      <c r="AD2808" s="104">
        <f t="shared" si="786"/>
        <v>24.250347551488261</v>
      </c>
    </row>
    <row r="2809" spans="1:30" x14ac:dyDescent="0.2">
      <c r="A2809" s="283">
        <v>41523</v>
      </c>
      <c r="B2809" s="325" t="s">
        <v>182</v>
      </c>
      <c r="C2809" s="326">
        <v>1.571</v>
      </c>
      <c r="D2809" s="104">
        <f t="shared" si="772"/>
        <v>4.8212219695504999</v>
      </c>
      <c r="E2809" s="326">
        <v>0</v>
      </c>
      <c r="F2809" s="104">
        <f t="shared" si="784"/>
        <v>0</v>
      </c>
      <c r="G2809" s="326">
        <v>0.71199999999999997</v>
      </c>
      <c r="H2809" s="104">
        <f t="shared" si="774"/>
        <v>2.1850477672310351</v>
      </c>
      <c r="I2809" s="326">
        <v>0.84199999999999997</v>
      </c>
      <c r="J2809" s="104">
        <f t="shared" si="773"/>
        <v>2.5840031179895107</v>
      </c>
      <c r="K2809" s="326">
        <v>0</v>
      </c>
      <c r="L2809" s="104">
        <f t="shared" si="775"/>
        <v>0</v>
      </c>
      <c r="M2809" s="326">
        <v>1.5760000000000001</v>
      </c>
      <c r="N2809" s="104">
        <f t="shared" si="776"/>
        <v>4.8365664061181342</v>
      </c>
      <c r="O2809" s="326">
        <v>0</v>
      </c>
      <c r="P2809" s="104">
        <f t="shared" si="777"/>
        <v>0</v>
      </c>
      <c r="Q2809" s="326">
        <v>0</v>
      </c>
      <c r="R2809" s="104">
        <f t="shared" si="778"/>
        <v>0</v>
      </c>
      <c r="S2809" s="326">
        <v>0</v>
      </c>
      <c r="T2809" s="104">
        <f t="shared" si="779"/>
        <v>0</v>
      </c>
      <c r="U2809" s="326">
        <v>1.4610000000000001</v>
      </c>
      <c r="V2809" s="104">
        <f t="shared" si="780"/>
        <v>4.4836443650625597</v>
      </c>
      <c r="W2809" s="326">
        <v>1.0880000000000001</v>
      </c>
      <c r="X2809" s="104">
        <f t="shared" si="781"/>
        <v>3.3389493971170872</v>
      </c>
      <c r="Y2809" s="326">
        <v>0.65200000000000002</v>
      </c>
      <c r="Z2809" s="104">
        <f t="shared" si="782"/>
        <v>2.0009145284194312</v>
      </c>
      <c r="AA2809" s="326">
        <v>0</v>
      </c>
      <c r="AB2809" s="104">
        <f t="shared" si="783"/>
        <v>0</v>
      </c>
      <c r="AC2809" s="103">
        <f t="shared" si="785"/>
        <v>7.902000000000001</v>
      </c>
      <c r="AD2809" s="104">
        <f t="shared" si="786"/>
        <v>24.250347551488261</v>
      </c>
    </row>
    <row r="2810" spans="1:30" x14ac:dyDescent="0.2">
      <c r="A2810" s="283">
        <v>41524</v>
      </c>
      <c r="B2810" s="325" t="s">
        <v>183</v>
      </c>
      <c r="C2810" s="326">
        <v>1.9590000000000001</v>
      </c>
      <c r="D2810" s="104">
        <f t="shared" si="772"/>
        <v>6.0119502471988735</v>
      </c>
      <c r="E2810" s="326">
        <v>0</v>
      </c>
      <c r="F2810" s="104">
        <f t="shared" si="784"/>
        <v>0</v>
      </c>
      <c r="G2810" s="326">
        <v>0.88600000000000001</v>
      </c>
      <c r="H2810" s="104">
        <f t="shared" si="774"/>
        <v>2.719034159784687</v>
      </c>
      <c r="I2810" s="326">
        <v>1.04</v>
      </c>
      <c r="J2810" s="104">
        <f t="shared" si="773"/>
        <v>3.1916428060678039</v>
      </c>
      <c r="K2810" s="326">
        <v>0</v>
      </c>
      <c r="L2810" s="104">
        <f t="shared" si="775"/>
        <v>0</v>
      </c>
      <c r="M2810" s="326">
        <v>1.96</v>
      </c>
      <c r="N2810" s="104">
        <f t="shared" si="776"/>
        <v>6.0150191345124</v>
      </c>
      <c r="O2810" s="326">
        <v>0</v>
      </c>
      <c r="P2810" s="104">
        <f t="shared" si="777"/>
        <v>0</v>
      </c>
      <c r="Q2810" s="326">
        <v>0</v>
      </c>
      <c r="R2810" s="104">
        <f t="shared" si="778"/>
        <v>0</v>
      </c>
      <c r="S2810" s="326">
        <v>0</v>
      </c>
      <c r="T2810" s="104">
        <f t="shared" si="779"/>
        <v>0</v>
      </c>
      <c r="U2810" s="326">
        <v>1.8160000000000001</v>
      </c>
      <c r="V2810" s="104">
        <f t="shared" si="780"/>
        <v>5.5730993613645499</v>
      </c>
      <c r="W2810" s="326">
        <v>1.3740000000000001</v>
      </c>
      <c r="X2810" s="104">
        <f t="shared" si="781"/>
        <v>4.2166511687857335</v>
      </c>
      <c r="Y2810" s="326">
        <v>1.4219999999999999</v>
      </c>
      <c r="Z2810" s="104">
        <f t="shared" si="782"/>
        <v>4.3639577598350163</v>
      </c>
      <c r="AA2810" s="326">
        <v>0</v>
      </c>
      <c r="AB2810" s="104">
        <f t="shared" si="783"/>
        <v>0</v>
      </c>
      <c r="AC2810" s="103">
        <f t="shared" si="785"/>
        <v>10.457000000000001</v>
      </c>
      <c r="AD2810" s="104">
        <f t="shared" si="786"/>
        <v>32.091354637549067</v>
      </c>
    </row>
    <row r="2811" spans="1:30" x14ac:dyDescent="0.2">
      <c r="A2811" s="283">
        <v>41525</v>
      </c>
      <c r="B2811" s="325" t="s">
        <v>184</v>
      </c>
      <c r="C2811" s="326">
        <v>1.5609999999999999</v>
      </c>
      <c r="D2811" s="104">
        <f t="shared" si="772"/>
        <v>4.7905330964152331</v>
      </c>
      <c r="E2811" s="326">
        <v>0</v>
      </c>
      <c r="F2811" s="104">
        <f t="shared" si="784"/>
        <v>0</v>
      </c>
      <c r="G2811" s="326">
        <v>0.70299999999999996</v>
      </c>
      <c r="H2811" s="104">
        <f t="shared" si="774"/>
        <v>2.1574277814092944</v>
      </c>
      <c r="I2811" s="326">
        <v>0.82099999999999995</v>
      </c>
      <c r="J2811" s="104">
        <f t="shared" si="773"/>
        <v>2.5195564844054492</v>
      </c>
      <c r="K2811" s="326">
        <v>0</v>
      </c>
      <c r="L2811" s="104">
        <f t="shared" si="775"/>
        <v>0</v>
      </c>
      <c r="M2811" s="326">
        <v>1.5529999999999999</v>
      </c>
      <c r="N2811" s="104">
        <f t="shared" si="776"/>
        <v>4.7659819979070193</v>
      </c>
      <c r="O2811" s="326">
        <v>0</v>
      </c>
      <c r="P2811" s="104">
        <f t="shared" si="777"/>
        <v>0</v>
      </c>
      <c r="Q2811" s="326">
        <v>0</v>
      </c>
      <c r="R2811" s="104">
        <f t="shared" si="778"/>
        <v>0</v>
      </c>
      <c r="S2811" s="326">
        <v>0</v>
      </c>
      <c r="T2811" s="104">
        <f t="shared" si="779"/>
        <v>0</v>
      </c>
      <c r="U2811" s="326">
        <v>1.4470000000000001</v>
      </c>
      <c r="V2811" s="104">
        <f t="shared" si="780"/>
        <v>4.4406799426731851</v>
      </c>
      <c r="W2811" s="326">
        <v>1.095</v>
      </c>
      <c r="X2811" s="104">
        <f t="shared" si="781"/>
        <v>3.3604316083117745</v>
      </c>
      <c r="Y2811" s="326">
        <v>1.123</v>
      </c>
      <c r="Z2811" s="104">
        <f t="shared" si="782"/>
        <v>3.4463604530905232</v>
      </c>
      <c r="AA2811" s="326">
        <v>0</v>
      </c>
      <c r="AB2811" s="104">
        <f t="shared" si="783"/>
        <v>0</v>
      </c>
      <c r="AC2811" s="103">
        <f t="shared" si="785"/>
        <v>8.302999999999999</v>
      </c>
      <c r="AD2811" s="104">
        <f t="shared" si="786"/>
        <v>25.480971364212476</v>
      </c>
    </row>
    <row r="2812" spans="1:30" x14ac:dyDescent="0.2">
      <c r="A2812" s="283">
        <v>41526</v>
      </c>
      <c r="B2812" s="325" t="s">
        <v>185</v>
      </c>
      <c r="C2812" s="326">
        <v>1.5620000000000001</v>
      </c>
      <c r="D2812" s="104">
        <f t="shared" si="772"/>
        <v>4.7936019837287596</v>
      </c>
      <c r="E2812" s="326">
        <v>0</v>
      </c>
      <c r="F2812" s="104">
        <f t="shared" si="784"/>
        <v>0</v>
      </c>
      <c r="G2812" s="326">
        <v>0.70099999999999996</v>
      </c>
      <c r="H2812" s="104">
        <f t="shared" si="774"/>
        <v>2.1512900067822409</v>
      </c>
      <c r="I2812" s="326">
        <v>0.81799999999999995</v>
      </c>
      <c r="J2812" s="104">
        <f t="shared" si="773"/>
        <v>2.5103498224648688</v>
      </c>
      <c r="K2812" s="326">
        <v>0</v>
      </c>
      <c r="L2812" s="104">
        <f t="shared" si="775"/>
        <v>0</v>
      </c>
      <c r="M2812" s="326">
        <v>1.5549999999999999</v>
      </c>
      <c r="N2812" s="104">
        <f t="shared" si="776"/>
        <v>4.7721197725340723</v>
      </c>
      <c r="O2812" s="326">
        <v>0</v>
      </c>
      <c r="P2812" s="104">
        <f t="shared" si="777"/>
        <v>0</v>
      </c>
      <c r="Q2812" s="326">
        <v>0</v>
      </c>
      <c r="R2812" s="104">
        <f t="shared" si="778"/>
        <v>0</v>
      </c>
      <c r="S2812" s="326">
        <v>0</v>
      </c>
      <c r="T2812" s="104">
        <f t="shared" si="779"/>
        <v>0</v>
      </c>
      <c r="U2812" s="326">
        <v>1.446</v>
      </c>
      <c r="V2812" s="104">
        <f t="shared" si="780"/>
        <v>4.4376110553596586</v>
      </c>
      <c r="W2812" s="326">
        <v>1.0900000000000001</v>
      </c>
      <c r="X2812" s="104">
        <f t="shared" si="781"/>
        <v>3.3450871717441406</v>
      </c>
      <c r="Y2812" s="326">
        <v>1.1140000000000001</v>
      </c>
      <c r="Z2812" s="104">
        <f t="shared" si="782"/>
        <v>3.4187404672687824</v>
      </c>
      <c r="AA2812" s="326">
        <v>0</v>
      </c>
      <c r="AB2812" s="104">
        <f t="shared" si="783"/>
        <v>0</v>
      </c>
      <c r="AC2812" s="103">
        <f t="shared" si="785"/>
        <v>8.2859999999999996</v>
      </c>
      <c r="AD2812" s="104">
        <f t="shared" si="786"/>
        <v>25.428800279882523</v>
      </c>
    </row>
    <row r="2813" spans="1:30" x14ac:dyDescent="0.2">
      <c r="A2813" s="283">
        <v>41527</v>
      </c>
      <c r="B2813" s="325" t="s">
        <v>186</v>
      </c>
      <c r="C2813" s="326">
        <v>1.556</v>
      </c>
      <c r="D2813" s="104">
        <f t="shared" si="772"/>
        <v>4.7751886598475988</v>
      </c>
      <c r="E2813" s="326">
        <v>0</v>
      </c>
      <c r="F2813" s="104">
        <f t="shared" si="784"/>
        <v>0</v>
      </c>
      <c r="G2813" s="326">
        <v>3.3000000000000002E-2</v>
      </c>
      <c r="H2813" s="104">
        <f t="shared" si="774"/>
        <v>0.10127328134638225</v>
      </c>
      <c r="I2813" s="326">
        <v>0.81699999999999995</v>
      </c>
      <c r="J2813" s="104">
        <f t="shared" si="773"/>
        <v>2.5072809351513423</v>
      </c>
      <c r="K2813" s="326">
        <v>0</v>
      </c>
      <c r="L2813" s="104">
        <f t="shared" si="775"/>
        <v>0</v>
      </c>
      <c r="M2813" s="326">
        <v>1.542</v>
      </c>
      <c r="N2813" s="104">
        <f t="shared" si="776"/>
        <v>4.7322242374582251</v>
      </c>
      <c r="O2813" s="326">
        <v>0</v>
      </c>
      <c r="P2813" s="104">
        <f t="shared" si="777"/>
        <v>0</v>
      </c>
      <c r="Q2813" s="326">
        <v>0</v>
      </c>
      <c r="R2813" s="104">
        <f t="shared" si="778"/>
        <v>0</v>
      </c>
      <c r="S2813" s="326">
        <v>0</v>
      </c>
      <c r="T2813" s="104">
        <f t="shared" si="779"/>
        <v>0</v>
      </c>
      <c r="U2813" s="326">
        <v>1.448</v>
      </c>
      <c r="V2813" s="104">
        <f t="shared" si="780"/>
        <v>4.4437488299867116</v>
      </c>
      <c r="W2813" s="326">
        <v>1.087</v>
      </c>
      <c r="X2813" s="104">
        <f t="shared" si="781"/>
        <v>3.3358805098035607</v>
      </c>
      <c r="Y2813" s="326">
        <v>1.1259999999999999</v>
      </c>
      <c r="Z2813" s="104">
        <f t="shared" si="782"/>
        <v>3.4555671150311031</v>
      </c>
      <c r="AA2813" s="326">
        <v>0</v>
      </c>
      <c r="AB2813" s="104">
        <f t="shared" si="783"/>
        <v>0</v>
      </c>
      <c r="AC2813" s="103">
        <f t="shared" si="785"/>
        <v>7.6089999999999982</v>
      </c>
      <c r="AD2813" s="104">
        <f t="shared" si="786"/>
        <v>23.351163568624919</v>
      </c>
    </row>
    <row r="2814" spans="1:30" x14ac:dyDescent="0.2">
      <c r="A2814" s="283">
        <v>41528</v>
      </c>
      <c r="B2814" s="325" t="s">
        <v>187</v>
      </c>
      <c r="C2814" s="326">
        <v>1.554</v>
      </c>
      <c r="D2814" s="104">
        <f t="shared" si="772"/>
        <v>4.7690508852205458</v>
      </c>
      <c r="E2814" s="326">
        <v>0</v>
      </c>
      <c r="F2814" s="104">
        <f t="shared" si="784"/>
        <v>0</v>
      </c>
      <c r="G2814" s="326">
        <v>0</v>
      </c>
      <c r="H2814" s="104">
        <f t="shared" si="774"/>
        <v>0</v>
      </c>
      <c r="I2814" s="326">
        <v>0.81899999999999995</v>
      </c>
      <c r="J2814" s="104">
        <f t="shared" si="773"/>
        <v>2.5134187097783958</v>
      </c>
      <c r="K2814" s="326">
        <v>0</v>
      </c>
      <c r="L2814" s="104">
        <f t="shared" si="775"/>
        <v>0</v>
      </c>
      <c r="M2814" s="326">
        <v>1.5529999999999999</v>
      </c>
      <c r="N2814" s="104">
        <f t="shared" si="776"/>
        <v>4.7659819979070193</v>
      </c>
      <c r="O2814" s="326">
        <v>0</v>
      </c>
      <c r="P2814" s="104">
        <f t="shared" si="777"/>
        <v>0</v>
      </c>
      <c r="Q2814" s="326">
        <v>0</v>
      </c>
      <c r="R2814" s="104">
        <f t="shared" si="778"/>
        <v>0</v>
      </c>
      <c r="S2814" s="326">
        <v>0</v>
      </c>
      <c r="T2814" s="104">
        <f t="shared" si="779"/>
        <v>0</v>
      </c>
      <c r="U2814" s="326">
        <v>1.444</v>
      </c>
      <c r="V2814" s="104">
        <f t="shared" si="780"/>
        <v>4.4314732807326047</v>
      </c>
      <c r="W2814" s="326">
        <v>1.1060000000000001</v>
      </c>
      <c r="X2814" s="104">
        <f t="shared" si="781"/>
        <v>3.3941893687605686</v>
      </c>
      <c r="Y2814" s="326">
        <v>1.1180000000000001</v>
      </c>
      <c r="Z2814" s="104">
        <f t="shared" si="782"/>
        <v>3.4310160165228893</v>
      </c>
      <c r="AA2814" s="326">
        <v>0</v>
      </c>
      <c r="AB2814" s="104">
        <f t="shared" si="783"/>
        <v>0</v>
      </c>
      <c r="AC2814" s="103">
        <f t="shared" si="785"/>
        <v>7.5940000000000003</v>
      </c>
      <c r="AD2814" s="104">
        <f t="shared" si="786"/>
        <v>23.305130258922024</v>
      </c>
    </row>
    <row r="2815" spans="1:30" x14ac:dyDescent="0.2">
      <c r="A2815" s="283">
        <v>41529</v>
      </c>
      <c r="B2815" s="325" t="s">
        <v>188</v>
      </c>
      <c r="C2815" s="326">
        <v>1.5509999999999999</v>
      </c>
      <c r="D2815" s="104">
        <f t="shared" si="772"/>
        <v>4.7598442232799654</v>
      </c>
      <c r="E2815" s="326">
        <v>0</v>
      </c>
      <c r="F2815" s="104">
        <f t="shared" si="784"/>
        <v>0</v>
      </c>
      <c r="G2815" s="326">
        <v>0</v>
      </c>
      <c r="H2815" s="104">
        <f t="shared" si="774"/>
        <v>0</v>
      </c>
      <c r="I2815" s="326">
        <v>0.82099999999999995</v>
      </c>
      <c r="J2815" s="104">
        <f t="shared" si="773"/>
        <v>2.5195564844054492</v>
      </c>
      <c r="K2815" s="326">
        <v>0</v>
      </c>
      <c r="L2815" s="104">
        <f t="shared" si="775"/>
        <v>0</v>
      </c>
      <c r="M2815" s="326">
        <v>1.548</v>
      </c>
      <c r="N2815" s="104">
        <f t="shared" si="776"/>
        <v>4.750637561339385</v>
      </c>
      <c r="O2815" s="326">
        <v>0</v>
      </c>
      <c r="P2815" s="104">
        <f t="shared" si="777"/>
        <v>0</v>
      </c>
      <c r="Q2815" s="326">
        <v>0</v>
      </c>
      <c r="R2815" s="104">
        <f t="shared" si="778"/>
        <v>0</v>
      </c>
      <c r="S2815" s="326">
        <v>0</v>
      </c>
      <c r="T2815" s="104">
        <f t="shared" si="779"/>
        <v>0</v>
      </c>
      <c r="U2815" s="326">
        <v>1.4430000000000001</v>
      </c>
      <c r="V2815" s="104">
        <f t="shared" si="780"/>
        <v>4.4284043934190782</v>
      </c>
      <c r="W2815" s="326">
        <v>0.57399999999999995</v>
      </c>
      <c r="X2815" s="104">
        <f t="shared" si="781"/>
        <v>1.7615413179643458</v>
      </c>
      <c r="Y2815" s="326">
        <v>0.58499999999999996</v>
      </c>
      <c r="Z2815" s="104">
        <f t="shared" si="782"/>
        <v>1.7952990784131397</v>
      </c>
      <c r="AA2815" s="326">
        <v>0</v>
      </c>
      <c r="AB2815" s="104">
        <f t="shared" si="783"/>
        <v>0</v>
      </c>
      <c r="AC2815" s="103">
        <f t="shared" si="785"/>
        <v>6.5219999999999994</v>
      </c>
      <c r="AD2815" s="104">
        <f t="shared" si="786"/>
        <v>20.01528305882136</v>
      </c>
    </row>
    <row r="2816" spans="1:30" x14ac:dyDescent="0.2">
      <c r="A2816" s="283">
        <v>41530</v>
      </c>
      <c r="B2816" s="325" t="s">
        <v>189</v>
      </c>
      <c r="C2816" s="326">
        <v>1.548</v>
      </c>
      <c r="D2816" s="104">
        <f t="shared" si="772"/>
        <v>4.750637561339385</v>
      </c>
      <c r="E2816" s="326">
        <v>0</v>
      </c>
      <c r="F2816" s="104">
        <f t="shared" si="784"/>
        <v>0</v>
      </c>
      <c r="G2816" s="326">
        <v>0</v>
      </c>
      <c r="H2816" s="104">
        <f t="shared" si="774"/>
        <v>0</v>
      </c>
      <c r="I2816" s="326">
        <v>0.82199999999999995</v>
      </c>
      <c r="J2816" s="104">
        <f t="shared" si="773"/>
        <v>2.5226253717189757</v>
      </c>
      <c r="K2816" s="326">
        <v>0</v>
      </c>
      <c r="L2816" s="104">
        <f t="shared" si="775"/>
        <v>0</v>
      </c>
      <c r="M2816" s="326">
        <v>1.5449999999999999</v>
      </c>
      <c r="N2816" s="104">
        <f t="shared" si="776"/>
        <v>4.7414308993988046</v>
      </c>
      <c r="O2816" s="326">
        <v>0</v>
      </c>
      <c r="P2816" s="104">
        <f t="shared" si="777"/>
        <v>0</v>
      </c>
      <c r="Q2816" s="326">
        <v>0</v>
      </c>
      <c r="R2816" s="104">
        <f t="shared" si="778"/>
        <v>0</v>
      </c>
      <c r="S2816" s="326">
        <v>0</v>
      </c>
      <c r="T2816" s="104">
        <f t="shared" si="779"/>
        <v>0</v>
      </c>
      <c r="U2816" s="326">
        <v>1.4430000000000001</v>
      </c>
      <c r="V2816" s="104">
        <f t="shared" si="780"/>
        <v>4.4284043934190782</v>
      </c>
      <c r="W2816" s="326">
        <v>0</v>
      </c>
      <c r="X2816" s="104">
        <f t="shared" si="781"/>
        <v>0</v>
      </c>
      <c r="Y2816" s="326">
        <v>0</v>
      </c>
      <c r="Z2816" s="104">
        <f t="shared" si="782"/>
        <v>0</v>
      </c>
      <c r="AA2816" s="326">
        <v>0</v>
      </c>
      <c r="AB2816" s="104">
        <f t="shared" si="783"/>
        <v>0</v>
      </c>
      <c r="AC2816" s="103">
        <f t="shared" si="785"/>
        <v>5.3580000000000005</v>
      </c>
      <c r="AD2816" s="104">
        <f t="shared" si="786"/>
        <v>16.443098225876248</v>
      </c>
    </row>
    <row r="2817" spans="1:30" x14ac:dyDescent="0.2">
      <c r="A2817" s="283">
        <v>41531</v>
      </c>
      <c r="B2817" s="325" t="s">
        <v>190</v>
      </c>
      <c r="C2817" s="326">
        <v>1.5469999999999999</v>
      </c>
      <c r="D2817" s="104">
        <f t="shared" ref="D2817:D2880" si="787">C2817*1000000/325851</f>
        <v>4.7475686740258585</v>
      </c>
      <c r="E2817" s="326">
        <v>0</v>
      </c>
      <c r="F2817" s="104">
        <f t="shared" si="784"/>
        <v>0</v>
      </c>
      <c r="G2817" s="326">
        <v>0</v>
      </c>
      <c r="H2817" s="104">
        <f t="shared" si="774"/>
        <v>0</v>
      </c>
      <c r="I2817" s="326">
        <v>0.82299999999999995</v>
      </c>
      <c r="J2817" s="104">
        <f t="shared" ref="J2817:J2880" si="788">I2817*1000000/325851</f>
        <v>2.5256942590325027</v>
      </c>
      <c r="K2817" s="326">
        <v>0</v>
      </c>
      <c r="L2817" s="104">
        <f t="shared" si="775"/>
        <v>0</v>
      </c>
      <c r="M2817" s="326">
        <v>1.5509999999999999</v>
      </c>
      <c r="N2817" s="104">
        <f t="shared" si="776"/>
        <v>4.7598442232799654</v>
      </c>
      <c r="O2817" s="326">
        <v>0</v>
      </c>
      <c r="P2817" s="104">
        <f t="shared" si="777"/>
        <v>0</v>
      </c>
      <c r="Q2817" s="326">
        <v>0</v>
      </c>
      <c r="R2817" s="104">
        <f t="shared" si="778"/>
        <v>0</v>
      </c>
      <c r="S2817" s="326">
        <v>0</v>
      </c>
      <c r="T2817" s="104">
        <f t="shared" si="779"/>
        <v>0</v>
      </c>
      <c r="U2817" s="326">
        <v>1.4410000000000001</v>
      </c>
      <c r="V2817" s="104">
        <f t="shared" si="780"/>
        <v>4.4222666187920243</v>
      </c>
      <c r="W2817" s="326">
        <v>0.13100000000000001</v>
      </c>
      <c r="X2817" s="104">
        <f t="shared" si="781"/>
        <v>0.40202423807200222</v>
      </c>
      <c r="Y2817" s="326">
        <v>0.38300000000000001</v>
      </c>
      <c r="Z2817" s="104">
        <f t="shared" si="782"/>
        <v>1.1753838410807393</v>
      </c>
      <c r="AA2817" s="326">
        <v>0</v>
      </c>
      <c r="AB2817" s="104">
        <f t="shared" si="783"/>
        <v>0</v>
      </c>
      <c r="AC2817" s="103">
        <f t="shared" si="785"/>
        <v>5.8760000000000003</v>
      </c>
      <c r="AD2817" s="104">
        <f t="shared" si="786"/>
        <v>18.032781854283094</v>
      </c>
    </row>
    <row r="2818" spans="1:30" x14ac:dyDescent="0.2">
      <c r="A2818" s="283">
        <v>41532</v>
      </c>
      <c r="B2818" s="325" t="s">
        <v>191</v>
      </c>
      <c r="C2818" s="326">
        <v>1.5409999999999999</v>
      </c>
      <c r="D2818" s="104">
        <f t="shared" si="787"/>
        <v>4.7291553501446977</v>
      </c>
      <c r="E2818" s="326">
        <v>0</v>
      </c>
      <c r="F2818" s="104">
        <f t="shared" si="784"/>
        <v>0</v>
      </c>
      <c r="G2818" s="326">
        <v>0</v>
      </c>
      <c r="H2818" s="104">
        <f t="shared" si="774"/>
        <v>0</v>
      </c>
      <c r="I2818" s="326">
        <v>0.82099999999999995</v>
      </c>
      <c r="J2818" s="104">
        <f t="shared" si="788"/>
        <v>2.5195564844054492</v>
      </c>
      <c r="K2818" s="326">
        <v>0</v>
      </c>
      <c r="L2818" s="104">
        <f t="shared" si="775"/>
        <v>0</v>
      </c>
      <c r="M2818" s="326">
        <v>1.5449999999999999</v>
      </c>
      <c r="N2818" s="104">
        <f t="shared" si="776"/>
        <v>4.7414308993988046</v>
      </c>
      <c r="O2818" s="326">
        <v>0</v>
      </c>
      <c r="P2818" s="104">
        <f t="shared" si="777"/>
        <v>0</v>
      </c>
      <c r="Q2818" s="326">
        <v>0</v>
      </c>
      <c r="R2818" s="104">
        <f t="shared" si="778"/>
        <v>0</v>
      </c>
      <c r="S2818" s="326">
        <v>0</v>
      </c>
      <c r="T2818" s="104">
        <f t="shared" si="779"/>
        <v>0</v>
      </c>
      <c r="U2818" s="326">
        <v>1.4430000000000001</v>
      </c>
      <c r="V2818" s="104">
        <f t="shared" si="780"/>
        <v>4.4284043934190782</v>
      </c>
      <c r="W2818" s="326">
        <v>1.143</v>
      </c>
      <c r="X2818" s="104">
        <f t="shared" si="781"/>
        <v>3.5077381993610577</v>
      </c>
      <c r="Y2818" s="326">
        <v>0</v>
      </c>
      <c r="Z2818" s="104">
        <f t="shared" si="782"/>
        <v>0</v>
      </c>
      <c r="AA2818" s="326">
        <v>0</v>
      </c>
      <c r="AB2818" s="104">
        <f t="shared" si="783"/>
        <v>0</v>
      </c>
      <c r="AC2818" s="103">
        <f t="shared" si="785"/>
        <v>6.4929999999999994</v>
      </c>
      <c r="AD2818" s="104">
        <f t="shared" si="786"/>
        <v>19.926285326729086</v>
      </c>
    </row>
    <row r="2819" spans="1:30" x14ac:dyDescent="0.2">
      <c r="A2819" s="283">
        <v>41533</v>
      </c>
      <c r="B2819" s="325" t="s">
        <v>192</v>
      </c>
      <c r="C2819" s="326">
        <v>1.54</v>
      </c>
      <c r="D2819" s="104">
        <f t="shared" si="787"/>
        <v>4.7260864628311712</v>
      </c>
      <c r="E2819" s="326">
        <v>0</v>
      </c>
      <c r="F2819" s="104">
        <f t="shared" si="784"/>
        <v>0</v>
      </c>
      <c r="G2819" s="326">
        <v>0</v>
      </c>
      <c r="H2819" s="104">
        <f t="shared" si="774"/>
        <v>0</v>
      </c>
      <c r="I2819" s="326">
        <v>0.82299999999999995</v>
      </c>
      <c r="J2819" s="104">
        <f t="shared" si="788"/>
        <v>2.5256942590325027</v>
      </c>
      <c r="K2819" s="326">
        <v>0</v>
      </c>
      <c r="L2819" s="104">
        <f t="shared" si="775"/>
        <v>0</v>
      </c>
      <c r="M2819" s="326">
        <v>1.548</v>
      </c>
      <c r="N2819" s="104">
        <f t="shared" si="776"/>
        <v>4.750637561339385</v>
      </c>
      <c r="O2819" s="326">
        <v>0</v>
      </c>
      <c r="P2819" s="104">
        <f t="shared" si="777"/>
        <v>0</v>
      </c>
      <c r="Q2819" s="326">
        <v>0</v>
      </c>
      <c r="R2819" s="104">
        <f t="shared" si="778"/>
        <v>0</v>
      </c>
      <c r="S2819" s="326">
        <v>0</v>
      </c>
      <c r="T2819" s="104">
        <f t="shared" si="779"/>
        <v>0</v>
      </c>
      <c r="U2819" s="326">
        <v>1.4410000000000001</v>
      </c>
      <c r="V2819" s="104">
        <f t="shared" si="780"/>
        <v>4.4222666187920243</v>
      </c>
      <c r="W2819" s="326">
        <v>1.111</v>
      </c>
      <c r="X2819" s="104">
        <f t="shared" si="781"/>
        <v>3.409533805328202</v>
      </c>
      <c r="Y2819" s="326">
        <v>0</v>
      </c>
      <c r="Z2819" s="104">
        <f t="shared" si="782"/>
        <v>0</v>
      </c>
      <c r="AA2819" s="326">
        <v>0</v>
      </c>
      <c r="AB2819" s="104">
        <f t="shared" si="783"/>
        <v>0</v>
      </c>
      <c r="AC2819" s="103">
        <f t="shared" si="785"/>
        <v>6.4630000000000001</v>
      </c>
      <c r="AD2819" s="104">
        <f t="shared" si="786"/>
        <v>19.834218707323284</v>
      </c>
    </row>
    <row r="2820" spans="1:30" x14ac:dyDescent="0.2">
      <c r="A2820" s="283">
        <v>41534</v>
      </c>
      <c r="B2820" s="325" t="s">
        <v>193</v>
      </c>
      <c r="C2820" s="326">
        <v>1.536</v>
      </c>
      <c r="D2820" s="104">
        <f t="shared" si="787"/>
        <v>4.7138109135770643</v>
      </c>
      <c r="E2820" s="326">
        <v>0</v>
      </c>
      <c r="F2820" s="104">
        <f t="shared" si="784"/>
        <v>0</v>
      </c>
      <c r="G2820" s="326">
        <v>0</v>
      </c>
      <c r="H2820" s="104">
        <f t="shared" si="774"/>
        <v>0</v>
      </c>
      <c r="I2820" s="326">
        <v>0.82099999999999995</v>
      </c>
      <c r="J2820" s="104">
        <f t="shared" si="788"/>
        <v>2.5195564844054492</v>
      </c>
      <c r="K2820" s="326">
        <v>0</v>
      </c>
      <c r="L2820" s="104">
        <f t="shared" si="775"/>
        <v>0</v>
      </c>
      <c r="M2820" s="326">
        <v>1.5469999999999999</v>
      </c>
      <c r="N2820" s="104">
        <f t="shared" si="776"/>
        <v>4.7475686740258585</v>
      </c>
      <c r="O2820" s="326">
        <v>0</v>
      </c>
      <c r="P2820" s="104">
        <f t="shared" si="777"/>
        <v>0</v>
      </c>
      <c r="Q2820" s="326">
        <v>0</v>
      </c>
      <c r="R2820" s="104">
        <f t="shared" si="778"/>
        <v>0</v>
      </c>
      <c r="S2820" s="326">
        <v>0</v>
      </c>
      <c r="T2820" s="104">
        <f t="shared" si="779"/>
        <v>0</v>
      </c>
      <c r="U2820" s="326">
        <v>1.4370000000000001</v>
      </c>
      <c r="V2820" s="104">
        <f t="shared" si="780"/>
        <v>4.4099910695379174</v>
      </c>
      <c r="W2820" s="326">
        <v>1.1040000000000001</v>
      </c>
      <c r="X2820" s="104">
        <f t="shared" si="781"/>
        <v>3.3880515941335152</v>
      </c>
      <c r="Y2820" s="326">
        <v>0</v>
      </c>
      <c r="Z2820" s="104">
        <f t="shared" si="782"/>
        <v>0</v>
      </c>
      <c r="AA2820" s="326">
        <v>0</v>
      </c>
      <c r="AB2820" s="104">
        <f t="shared" si="783"/>
        <v>0</v>
      </c>
      <c r="AC2820" s="103">
        <f t="shared" si="785"/>
        <v>6.4450000000000003</v>
      </c>
      <c r="AD2820" s="104">
        <f t="shared" si="786"/>
        <v>19.778978735679804</v>
      </c>
    </row>
    <row r="2821" spans="1:30" x14ac:dyDescent="0.2">
      <c r="A2821" s="283">
        <v>41535</v>
      </c>
      <c r="B2821" s="325" t="s">
        <v>194</v>
      </c>
      <c r="C2821" s="326">
        <v>1.5309999999999999</v>
      </c>
      <c r="D2821" s="104">
        <f t="shared" si="787"/>
        <v>4.6984664770094309</v>
      </c>
      <c r="E2821" s="326">
        <v>0</v>
      </c>
      <c r="F2821" s="104">
        <f t="shared" si="784"/>
        <v>0</v>
      </c>
      <c r="G2821" s="326">
        <v>0</v>
      </c>
      <c r="H2821" s="104">
        <f t="shared" si="774"/>
        <v>0</v>
      </c>
      <c r="I2821" s="326">
        <v>0.82</v>
      </c>
      <c r="J2821" s="104">
        <f t="shared" si="788"/>
        <v>2.5164875970919223</v>
      </c>
      <c r="K2821" s="326">
        <v>0</v>
      </c>
      <c r="L2821" s="104">
        <f t="shared" si="775"/>
        <v>0</v>
      </c>
      <c r="M2821" s="326">
        <v>1.5429999999999999</v>
      </c>
      <c r="N2821" s="104">
        <f t="shared" si="776"/>
        <v>4.7352931247717516</v>
      </c>
      <c r="O2821" s="326">
        <v>0</v>
      </c>
      <c r="P2821" s="104">
        <f t="shared" si="777"/>
        <v>0</v>
      </c>
      <c r="Q2821" s="326">
        <v>0</v>
      </c>
      <c r="R2821" s="104">
        <f t="shared" si="778"/>
        <v>0</v>
      </c>
      <c r="S2821" s="326">
        <v>0</v>
      </c>
      <c r="T2821" s="104">
        <f t="shared" si="779"/>
        <v>0</v>
      </c>
      <c r="U2821" s="326">
        <v>1.4390000000000001</v>
      </c>
      <c r="V2821" s="104">
        <f t="shared" si="780"/>
        <v>4.4161288441649713</v>
      </c>
      <c r="W2821" s="326">
        <v>1.1120000000000001</v>
      </c>
      <c r="X2821" s="104">
        <f t="shared" si="781"/>
        <v>3.412602692641729</v>
      </c>
      <c r="Y2821" s="326">
        <v>0</v>
      </c>
      <c r="Z2821" s="104">
        <f t="shared" si="782"/>
        <v>0</v>
      </c>
      <c r="AA2821" s="326">
        <v>0</v>
      </c>
      <c r="AB2821" s="104">
        <f t="shared" si="783"/>
        <v>0</v>
      </c>
      <c r="AC2821" s="103">
        <f t="shared" si="785"/>
        <v>6.4450000000000003</v>
      </c>
      <c r="AD2821" s="104">
        <f t="shared" si="786"/>
        <v>19.778978735679804</v>
      </c>
    </row>
    <row r="2822" spans="1:30" x14ac:dyDescent="0.2">
      <c r="A2822" s="283">
        <v>41536</v>
      </c>
      <c r="B2822" s="325" t="s">
        <v>195</v>
      </c>
      <c r="C2822" s="326">
        <v>1.5309999999999999</v>
      </c>
      <c r="D2822" s="104">
        <f t="shared" si="787"/>
        <v>4.6984664770094309</v>
      </c>
      <c r="E2822" s="326">
        <v>0</v>
      </c>
      <c r="F2822" s="104">
        <f t="shared" si="784"/>
        <v>0</v>
      </c>
      <c r="G2822" s="326">
        <v>0.57399999999999995</v>
      </c>
      <c r="H2822" s="104">
        <f t="shared" ref="H2822:H2885" si="789">G2822*1000000/325851</f>
        <v>1.7615413179643458</v>
      </c>
      <c r="I2822" s="326">
        <v>0.81799999999999995</v>
      </c>
      <c r="J2822" s="104">
        <f t="shared" si="788"/>
        <v>2.5103498224648688</v>
      </c>
      <c r="K2822" s="326">
        <v>0</v>
      </c>
      <c r="L2822" s="104">
        <f t="shared" ref="L2822:L2885" si="790">K2822*1000000/325851</f>
        <v>0</v>
      </c>
      <c r="M2822" s="326">
        <v>1.544</v>
      </c>
      <c r="N2822" s="104">
        <f t="shared" ref="N2822:N2885" si="791">M2822*1000000/325851</f>
        <v>4.7383620120852781</v>
      </c>
      <c r="O2822" s="326">
        <v>0</v>
      </c>
      <c r="P2822" s="104">
        <f t="shared" ref="P2822:P2885" si="792">O2822*1000000/325851</f>
        <v>0</v>
      </c>
      <c r="Q2822" s="326">
        <v>0</v>
      </c>
      <c r="R2822" s="104">
        <f t="shared" ref="R2822:R2885" si="793">Q2822*1000000/325851</f>
        <v>0</v>
      </c>
      <c r="S2822" s="326">
        <v>0</v>
      </c>
      <c r="T2822" s="104">
        <f t="shared" ref="T2822:T2885" si="794">S2822*1000000/325851</f>
        <v>0</v>
      </c>
      <c r="U2822" s="326">
        <v>1.4390000000000001</v>
      </c>
      <c r="V2822" s="104">
        <f t="shared" ref="V2822:V2885" si="795">U2822*1000000/325851</f>
        <v>4.4161288441649713</v>
      </c>
      <c r="W2822" s="326">
        <v>1.0980000000000001</v>
      </c>
      <c r="X2822" s="104">
        <f t="shared" ref="X2822:X2885" si="796">W2822*1000000/325851</f>
        <v>3.3696382702523544</v>
      </c>
      <c r="Y2822" s="326">
        <v>0</v>
      </c>
      <c r="Z2822" s="104">
        <f t="shared" ref="Z2822:Z2885" si="797">Y2822*1000000/325851</f>
        <v>0</v>
      </c>
      <c r="AA2822" s="326">
        <v>0</v>
      </c>
      <c r="AB2822" s="104">
        <f t="shared" ref="AB2822:AB2885" si="798">AA2822*1000000/325851</f>
        <v>0</v>
      </c>
      <c r="AC2822" s="103">
        <f t="shared" si="785"/>
        <v>7.0040000000000004</v>
      </c>
      <c r="AD2822" s="104">
        <f t="shared" si="786"/>
        <v>21.494486743941248</v>
      </c>
    </row>
    <row r="2823" spans="1:30" x14ac:dyDescent="0.2">
      <c r="A2823" s="283">
        <v>41537</v>
      </c>
      <c r="B2823" s="325" t="s">
        <v>196</v>
      </c>
      <c r="C2823" s="326">
        <v>1.528</v>
      </c>
      <c r="D2823" s="104">
        <f t="shared" si="787"/>
        <v>4.6892598150688505</v>
      </c>
      <c r="E2823" s="326">
        <v>0</v>
      </c>
      <c r="F2823" s="104">
        <f t="shared" si="784"/>
        <v>0</v>
      </c>
      <c r="G2823" s="326">
        <v>0.70299999999999996</v>
      </c>
      <c r="H2823" s="104">
        <f t="shared" si="789"/>
        <v>2.1574277814092944</v>
      </c>
      <c r="I2823" s="326">
        <v>0.81200000000000006</v>
      </c>
      <c r="J2823" s="104">
        <f t="shared" si="788"/>
        <v>2.4919364985837085</v>
      </c>
      <c r="K2823" s="326">
        <v>0</v>
      </c>
      <c r="L2823" s="104">
        <f t="shared" si="790"/>
        <v>0</v>
      </c>
      <c r="M2823" s="326">
        <v>1.54</v>
      </c>
      <c r="N2823" s="104">
        <f t="shared" si="791"/>
        <v>4.7260864628311712</v>
      </c>
      <c r="O2823" s="326">
        <v>0</v>
      </c>
      <c r="P2823" s="104">
        <f t="shared" si="792"/>
        <v>0</v>
      </c>
      <c r="Q2823" s="326">
        <v>0</v>
      </c>
      <c r="R2823" s="104">
        <f t="shared" si="793"/>
        <v>0</v>
      </c>
      <c r="S2823" s="326">
        <v>0</v>
      </c>
      <c r="T2823" s="104">
        <f t="shared" si="794"/>
        <v>0</v>
      </c>
      <c r="U2823" s="326">
        <v>1.4359999999999999</v>
      </c>
      <c r="V2823" s="104">
        <f t="shared" si="795"/>
        <v>4.4069221822243909</v>
      </c>
      <c r="W2823" s="326">
        <v>1.097</v>
      </c>
      <c r="X2823" s="104">
        <f t="shared" si="796"/>
        <v>3.3665693829388279</v>
      </c>
      <c r="Y2823" s="326">
        <v>0</v>
      </c>
      <c r="Z2823" s="104">
        <f t="shared" si="797"/>
        <v>0</v>
      </c>
      <c r="AA2823" s="326">
        <v>0</v>
      </c>
      <c r="AB2823" s="104">
        <f t="shared" si="798"/>
        <v>0</v>
      </c>
      <c r="AC2823" s="103">
        <f t="shared" si="785"/>
        <v>7.1159999999999997</v>
      </c>
      <c r="AD2823" s="104">
        <f t="shared" si="786"/>
        <v>21.838202123056245</v>
      </c>
    </row>
    <row r="2824" spans="1:30" x14ac:dyDescent="0.2">
      <c r="A2824" s="283">
        <v>41538</v>
      </c>
      <c r="B2824" s="325" t="s">
        <v>197</v>
      </c>
      <c r="C2824" s="326">
        <v>1.5249999999999999</v>
      </c>
      <c r="D2824" s="104">
        <f t="shared" si="787"/>
        <v>4.6800531531282701</v>
      </c>
      <c r="E2824" s="326">
        <v>0</v>
      </c>
      <c r="F2824" s="104">
        <f t="shared" si="784"/>
        <v>0</v>
      </c>
      <c r="G2824" s="326">
        <v>0.69899999999999995</v>
      </c>
      <c r="H2824" s="104">
        <f t="shared" si="789"/>
        <v>2.1451522321551875</v>
      </c>
      <c r="I2824" s="326">
        <v>0.80600000000000005</v>
      </c>
      <c r="J2824" s="104">
        <f t="shared" si="788"/>
        <v>2.4735231747025481</v>
      </c>
      <c r="K2824" s="326">
        <v>0</v>
      </c>
      <c r="L2824" s="104">
        <f t="shared" si="790"/>
        <v>0</v>
      </c>
      <c r="M2824" s="326">
        <v>1.534</v>
      </c>
      <c r="N2824" s="104">
        <f t="shared" si="791"/>
        <v>4.7076731389500113</v>
      </c>
      <c r="O2824" s="326">
        <v>0</v>
      </c>
      <c r="P2824" s="104">
        <f t="shared" si="792"/>
        <v>0</v>
      </c>
      <c r="Q2824" s="326">
        <v>0</v>
      </c>
      <c r="R2824" s="104">
        <f t="shared" si="793"/>
        <v>0</v>
      </c>
      <c r="S2824" s="326">
        <v>0</v>
      </c>
      <c r="T2824" s="104">
        <f t="shared" si="794"/>
        <v>0</v>
      </c>
      <c r="U2824" s="326">
        <v>1.4359999999999999</v>
      </c>
      <c r="V2824" s="104">
        <f t="shared" si="795"/>
        <v>4.4069221822243909</v>
      </c>
      <c r="W2824" s="326">
        <v>1.097</v>
      </c>
      <c r="X2824" s="104">
        <f t="shared" si="796"/>
        <v>3.3665693829388279</v>
      </c>
      <c r="Y2824" s="326">
        <v>0</v>
      </c>
      <c r="Z2824" s="104">
        <f t="shared" si="797"/>
        <v>0</v>
      </c>
      <c r="AA2824" s="326">
        <v>0</v>
      </c>
      <c r="AB2824" s="104">
        <f t="shared" si="798"/>
        <v>0</v>
      </c>
      <c r="AC2824" s="103">
        <f t="shared" si="785"/>
        <v>7.0969999999999995</v>
      </c>
      <c r="AD2824" s="104">
        <f t="shared" si="786"/>
        <v>21.779893264099233</v>
      </c>
    </row>
    <row r="2825" spans="1:30" x14ac:dyDescent="0.2">
      <c r="A2825" s="283">
        <v>41539</v>
      </c>
      <c r="B2825" s="325" t="s">
        <v>198</v>
      </c>
      <c r="C2825" s="326">
        <v>1.5209999999999999</v>
      </c>
      <c r="D2825" s="104">
        <f t="shared" si="787"/>
        <v>4.6677776038741632</v>
      </c>
      <c r="E2825" s="326">
        <v>0</v>
      </c>
      <c r="F2825" s="104">
        <f t="shared" ref="F2825:F2888" si="799">E2825*1000000/325851</f>
        <v>0</v>
      </c>
      <c r="G2825" s="326">
        <v>0.69599999999999995</v>
      </c>
      <c r="H2825" s="104">
        <f t="shared" si="789"/>
        <v>2.1359455702146071</v>
      </c>
      <c r="I2825" s="326">
        <v>0.80100000000000005</v>
      </c>
      <c r="J2825" s="104">
        <f t="shared" si="788"/>
        <v>2.4581787381349143</v>
      </c>
      <c r="K2825" s="326">
        <v>0</v>
      </c>
      <c r="L2825" s="104">
        <f t="shared" si="790"/>
        <v>0</v>
      </c>
      <c r="M2825" s="326">
        <v>1.5289999999999999</v>
      </c>
      <c r="N2825" s="104">
        <f t="shared" si="791"/>
        <v>4.692328702382377</v>
      </c>
      <c r="O2825" s="326">
        <v>0</v>
      </c>
      <c r="P2825" s="104">
        <f t="shared" si="792"/>
        <v>0</v>
      </c>
      <c r="Q2825" s="326">
        <v>0</v>
      </c>
      <c r="R2825" s="104">
        <f t="shared" si="793"/>
        <v>0</v>
      </c>
      <c r="S2825" s="326">
        <v>0</v>
      </c>
      <c r="T2825" s="104">
        <f t="shared" si="794"/>
        <v>0</v>
      </c>
      <c r="U2825" s="326">
        <v>1.4379999999999999</v>
      </c>
      <c r="V2825" s="104">
        <f t="shared" si="795"/>
        <v>4.4130599568514448</v>
      </c>
      <c r="W2825" s="326">
        <v>1.097</v>
      </c>
      <c r="X2825" s="104">
        <f t="shared" si="796"/>
        <v>3.3665693829388279</v>
      </c>
      <c r="Y2825" s="326">
        <v>0</v>
      </c>
      <c r="Z2825" s="104">
        <f t="shared" si="797"/>
        <v>0</v>
      </c>
      <c r="AA2825" s="326">
        <v>0</v>
      </c>
      <c r="AB2825" s="104">
        <f t="shared" si="798"/>
        <v>0</v>
      </c>
      <c r="AC2825" s="103">
        <f t="shared" si="785"/>
        <v>7.081999999999999</v>
      </c>
      <c r="AD2825" s="104">
        <f t="shared" si="786"/>
        <v>21.733859954396333</v>
      </c>
    </row>
    <row r="2826" spans="1:30" x14ac:dyDescent="0.2">
      <c r="A2826" s="283">
        <v>41540</v>
      </c>
      <c r="B2826" s="325" t="s">
        <v>199</v>
      </c>
      <c r="C2826" s="326">
        <v>1.52</v>
      </c>
      <c r="D2826" s="104">
        <f t="shared" si="787"/>
        <v>4.6647087165606367</v>
      </c>
      <c r="E2826" s="326">
        <v>0</v>
      </c>
      <c r="F2826" s="104">
        <f t="shared" si="799"/>
        <v>0</v>
      </c>
      <c r="G2826" s="326">
        <v>0.69299999999999995</v>
      </c>
      <c r="H2826" s="104">
        <f t="shared" si="789"/>
        <v>2.1267389082740271</v>
      </c>
      <c r="I2826" s="326">
        <v>0.79800000000000004</v>
      </c>
      <c r="J2826" s="104">
        <f t="shared" si="788"/>
        <v>2.4489720761943343</v>
      </c>
      <c r="K2826" s="326">
        <v>0</v>
      </c>
      <c r="L2826" s="104">
        <f t="shared" si="790"/>
        <v>0</v>
      </c>
      <c r="M2826" s="326">
        <v>1.524</v>
      </c>
      <c r="N2826" s="104">
        <f t="shared" si="791"/>
        <v>4.6769842658147436</v>
      </c>
      <c r="O2826" s="326">
        <v>0</v>
      </c>
      <c r="P2826" s="104">
        <f t="shared" si="792"/>
        <v>0</v>
      </c>
      <c r="Q2826" s="326">
        <v>0</v>
      </c>
      <c r="R2826" s="104">
        <f t="shared" si="793"/>
        <v>0</v>
      </c>
      <c r="S2826" s="326">
        <v>0</v>
      </c>
      <c r="T2826" s="104">
        <f t="shared" si="794"/>
        <v>0</v>
      </c>
      <c r="U2826" s="326">
        <v>0.18</v>
      </c>
      <c r="V2826" s="104">
        <f t="shared" si="795"/>
        <v>0.55239971643481223</v>
      </c>
      <c r="W2826" s="326">
        <v>1.1100000000000001</v>
      </c>
      <c r="X2826" s="104">
        <f t="shared" si="796"/>
        <v>3.4064649180146755</v>
      </c>
      <c r="Y2826" s="326">
        <v>0</v>
      </c>
      <c r="Z2826" s="104">
        <f t="shared" si="797"/>
        <v>0</v>
      </c>
      <c r="AA2826" s="326">
        <v>0</v>
      </c>
      <c r="AB2826" s="104">
        <f t="shared" si="798"/>
        <v>0</v>
      </c>
      <c r="AC2826" s="103">
        <f t="shared" si="785"/>
        <v>5.8250000000000002</v>
      </c>
      <c r="AD2826" s="104">
        <f t="shared" si="786"/>
        <v>17.87626860129323</v>
      </c>
    </row>
    <row r="2827" spans="1:30" x14ac:dyDescent="0.2">
      <c r="A2827" s="283">
        <v>41541</v>
      </c>
      <c r="B2827" s="325" t="s">
        <v>200</v>
      </c>
      <c r="C2827" s="326">
        <v>1.518</v>
      </c>
      <c r="D2827" s="104">
        <f t="shared" si="787"/>
        <v>4.6585709419335828</v>
      </c>
      <c r="E2827" s="326">
        <v>0</v>
      </c>
      <c r="F2827" s="104">
        <f t="shared" si="799"/>
        <v>0</v>
      </c>
      <c r="G2827" s="326">
        <v>0.69199999999999995</v>
      </c>
      <c r="H2827" s="104">
        <f t="shared" si="789"/>
        <v>2.1236700209605002</v>
      </c>
      <c r="I2827" s="326">
        <v>0.79600000000000004</v>
      </c>
      <c r="J2827" s="104">
        <f t="shared" si="788"/>
        <v>2.4428343015672809</v>
      </c>
      <c r="K2827" s="326">
        <v>0</v>
      </c>
      <c r="L2827" s="104">
        <f t="shared" si="790"/>
        <v>0</v>
      </c>
      <c r="M2827" s="326">
        <v>1.52</v>
      </c>
      <c r="N2827" s="104">
        <f t="shared" si="791"/>
        <v>4.6647087165606367</v>
      </c>
      <c r="O2827" s="326">
        <v>0</v>
      </c>
      <c r="P2827" s="104">
        <f t="shared" si="792"/>
        <v>0</v>
      </c>
      <c r="Q2827" s="326">
        <v>0</v>
      </c>
      <c r="R2827" s="104">
        <f t="shared" si="793"/>
        <v>0</v>
      </c>
      <c r="S2827" s="326">
        <v>0</v>
      </c>
      <c r="T2827" s="104">
        <f t="shared" si="794"/>
        <v>0</v>
      </c>
      <c r="U2827" s="326">
        <v>0</v>
      </c>
      <c r="V2827" s="104">
        <f t="shared" si="795"/>
        <v>0</v>
      </c>
      <c r="W2827" s="326">
        <v>1.107</v>
      </c>
      <c r="X2827" s="104">
        <f t="shared" si="796"/>
        <v>3.3972582560740952</v>
      </c>
      <c r="Y2827" s="326">
        <v>0</v>
      </c>
      <c r="Z2827" s="104">
        <f t="shared" si="797"/>
        <v>0</v>
      </c>
      <c r="AA2827" s="326">
        <v>0</v>
      </c>
      <c r="AB2827" s="104">
        <f t="shared" si="798"/>
        <v>0</v>
      </c>
      <c r="AC2827" s="103">
        <f t="shared" si="785"/>
        <v>5.633</v>
      </c>
      <c r="AD2827" s="104">
        <f t="shared" si="786"/>
        <v>17.287042237096095</v>
      </c>
    </row>
    <row r="2828" spans="1:30" x14ac:dyDescent="0.2">
      <c r="A2828" s="283">
        <v>41542</v>
      </c>
      <c r="B2828" s="325" t="s">
        <v>201</v>
      </c>
      <c r="C2828" s="326">
        <v>1.5129999999999999</v>
      </c>
      <c r="D2828" s="104">
        <f t="shared" si="787"/>
        <v>4.6432265053659494</v>
      </c>
      <c r="E2828" s="326">
        <v>0</v>
      </c>
      <c r="F2828" s="104">
        <f t="shared" si="799"/>
        <v>0</v>
      </c>
      <c r="G2828" s="326">
        <v>0.68899999999999995</v>
      </c>
      <c r="H2828" s="104">
        <f t="shared" si="789"/>
        <v>2.1144633590199202</v>
      </c>
      <c r="I2828" s="326">
        <v>0.79200000000000004</v>
      </c>
      <c r="J2828" s="104">
        <f t="shared" si="788"/>
        <v>2.430558752313174</v>
      </c>
      <c r="K2828" s="326">
        <v>0</v>
      </c>
      <c r="L2828" s="104">
        <f t="shared" si="790"/>
        <v>0</v>
      </c>
      <c r="M2828" s="326">
        <v>1.518</v>
      </c>
      <c r="N2828" s="104">
        <f t="shared" si="791"/>
        <v>4.6585709419335828</v>
      </c>
      <c r="O2828" s="326">
        <v>0</v>
      </c>
      <c r="P2828" s="104">
        <f t="shared" si="792"/>
        <v>0</v>
      </c>
      <c r="Q2828" s="326">
        <v>0</v>
      </c>
      <c r="R2828" s="104">
        <f t="shared" si="793"/>
        <v>0</v>
      </c>
      <c r="S2828" s="326">
        <v>0</v>
      </c>
      <c r="T2828" s="104">
        <f t="shared" si="794"/>
        <v>0</v>
      </c>
      <c r="U2828" s="326">
        <v>0</v>
      </c>
      <c r="V2828" s="104">
        <f t="shared" si="795"/>
        <v>0</v>
      </c>
      <c r="W2828" s="326">
        <v>1.1100000000000001</v>
      </c>
      <c r="X2828" s="104">
        <f t="shared" si="796"/>
        <v>3.4064649180146755</v>
      </c>
      <c r="Y2828" s="326">
        <v>0</v>
      </c>
      <c r="Z2828" s="104">
        <f t="shared" si="797"/>
        <v>0</v>
      </c>
      <c r="AA2828" s="326">
        <v>0</v>
      </c>
      <c r="AB2828" s="104">
        <f t="shared" si="798"/>
        <v>0</v>
      </c>
      <c r="AC2828" s="103">
        <f t="shared" si="785"/>
        <v>5.6219999999999999</v>
      </c>
      <c r="AD2828" s="104">
        <f t="shared" si="786"/>
        <v>17.253284476647302</v>
      </c>
    </row>
    <row r="2829" spans="1:30" x14ac:dyDescent="0.2">
      <c r="A2829" s="283">
        <v>41543</v>
      </c>
      <c r="B2829" s="325" t="s">
        <v>202</v>
      </c>
      <c r="C2829" s="326">
        <v>1.512</v>
      </c>
      <c r="D2829" s="104">
        <f t="shared" si="787"/>
        <v>4.6401576180524229</v>
      </c>
      <c r="E2829" s="326">
        <v>0</v>
      </c>
      <c r="F2829" s="104">
        <f t="shared" si="799"/>
        <v>0</v>
      </c>
      <c r="G2829" s="326">
        <v>0.68799999999999994</v>
      </c>
      <c r="H2829" s="104">
        <f t="shared" si="789"/>
        <v>2.1113944717063933</v>
      </c>
      <c r="I2829" s="326">
        <v>0.79100000000000004</v>
      </c>
      <c r="J2829" s="104">
        <f t="shared" si="788"/>
        <v>2.427489864999647</v>
      </c>
      <c r="K2829" s="326">
        <v>0</v>
      </c>
      <c r="L2829" s="104">
        <f t="shared" si="790"/>
        <v>0</v>
      </c>
      <c r="M2829" s="326">
        <v>1.52</v>
      </c>
      <c r="N2829" s="104">
        <f t="shared" si="791"/>
        <v>4.6647087165606367</v>
      </c>
      <c r="O2829" s="326">
        <v>0</v>
      </c>
      <c r="P2829" s="104">
        <f t="shared" si="792"/>
        <v>0</v>
      </c>
      <c r="Q2829" s="326">
        <v>0</v>
      </c>
      <c r="R2829" s="104">
        <f t="shared" si="793"/>
        <v>0</v>
      </c>
      <c r="S2829" s="326">
        <v>0</v>
      </c>
      <c r="T2829" s="104">
        <f t="shared" si="794"/>
        <v>0</v>
      </c>
      <c r="U2829" s="326">
        <v>0</v>
      </c>
      <c r="V2829" s="104">
        <f t="shared" si="795"/>
        <v>0</v>
      </c>
      <c r="W2829" s="326">
        <v>1.1060000000000001</v>
      </c>
      <c r="X2829" s="104">
        <f t="shared" si="796"/>
        <v>3.3941893687605686</v>
      </c>
      <c r="Y2829" s="326">
        <v>0</v>
      </c>
      <c r="Z2829" s="104">
        <f t="shared" si="797"/>
        <v>0</v>
      </c>
      <c r="AA2829" s="326">
        <v>0</v>
      </c>
      <c r="AB2829" s="104">
        <f t="shared" si="798"/>
        <v>0</v>
      </c>
      <c r="AC2829" s="103">
        <f t="shared" si="785"/>
        <v>5.617</v>
      </c>
      <c r="AD2829" s="104">
        <f t="shared" si="786"/>
        <v>17.237940040079668</v>
      </c>
    </row>
    <row r="2830" spans="1:30" x14ac:dyDescent="0.2">
      <c r="A2830" s="283">
        <v>41544</v>
      </c>
      <c r="B2830" s="325" t="s">
        <v>203</v>
      </c>
      <c r="C2830" s="326">
        <v>1.4630000000000001</v>
      </c>
      <c r="D2830" s="104">
        <f t="shared" si="787"/>
        <v>4.4897821396896127</v>
      </c>
      <c r="E2830" s="326">
        <v>0</v>
      </c>
      <c r="F2830" s="104">
        <f t="shared" si="799"/>
        <v>0</v>
      </c>
      <c r="G2830" s="326">
        <v>0.66900000000000004</v>
      </c>
      <c r="H2830" s="104">
        <f t="shared" si="789"/>
        <v>2.0530856127493853</v>
      </c>
      <c r="I2830" s="326">
        <v>0.76600000000000001</v>
      </c>
      <c r="J2830" s="104">
        <f t="shared" si="788"/>
        <v>2.3507676821614787</v>
      </c>
      <c r="K2830" s="326">
        <v>0</v>
      </c>
      <c r="L2830" s="104">
        <f t="shared" si="790"/>
        <v>0</v>
      </c>
      <c r="M2830" s="326">
        <v>1.474</v>
      </c>
      <c r="N2830" s="104">
        <f t="shared" si="791"/>
        <v>4.5235399001384069</v>
      </c>
      <c r="O2830" s="326">
        <v>0</v>
      </c>
      <c r="P2830" s="104">
        <f t="shared" si="792"/>
        <v>0</v>
      </c>
      <c r="Q2830" s="326">
        <v>0</v>
      </c>
      <c r="R2830" s="104">
        <f t="shared" si="793"/>
        <v>0</v>
      </c>
      <c r="S2830" s="326">
        <v>0</v>
      </c>
      <c r="T2830" s="104">
        <f t="shared" si="794"/>
        <v>0</v>
      </c>
      <c r="U2830" s="326">
        <v>0</v>
      </c>
      <c r="V2830" s="104">
        <f t="shared" si="795"/>
        <v>0</v>
      </c>
      <c r="W2830" s="326">
        <v>1.1020000000000001</v>
      </c>
      <c r="X2830" s="104">
        <f t="shared" si="796"/>
        <v>3.3819138195064617</v>
      </c>
      <c r="Y2830" s="326">
        <v>0</v>
      </c>
      <c r="Z2830" s="104">
        <f t="shared" si="797"/>
        <v>0</v>
      </c>
      <c r="AA2830" s="326">
        <v>0</v>
      </c>
      <c r="AB2830" s="104">
        <f t="shared" si="798"/>
        <v>0</v>
      </c>
      <c r="AC2830" s="103">
        <f t="shared" si="785"/>
        <v>5.4740000000000002</v>
      </c>
      <c r="AD2830" s="104">
        <f t="shared" si="786"/>
        <v>16.799089154245344</v>
      </c>
    </row>
    <row r="2831" spans="1:30" x14ac:dyDescent="0.2">
      <c r="A2831" s="283">
        <v>41545</v>
      </c>
      <c r="B2831" s="325" t="s">
        <v>204</v>
      </c>
      <c r="C2831" s="326">
        <v>1.5049999999999999</v>
      </c>
      <c r="D2831" s="104">
        <f t="shared" si="787"/>
        <v>4.6186754068577356</v>
      </c>
      <c r="E2831" s="326">
        <v>0</v>
      </c>
      <c r="F2831" s="104">
        <f t="shared" si="799"/>
        <v>0</v>
      </c>
      <c r="G2831" s="326">
        <v>0.68600000000000005</v>
      </c>
      <c r="H2831" s="104">
        <f t="shared" si="789"/>
        <v>2.1052566970793398</v>
      </c>
      <c r="I2831" s="326">
        <v>0.78200000000000003</v>
      </c>
      <c r="J2831" s="104">
        <f t="shared" si="788"/>
        <v>2.3998698791779063</v>
      </c>
      <c r="K2831" s="326">
        <v>0</v>
      </c>
      <c r="L2831" s="104">
        <f t="shared" si="790"/>
        <v>0</v>
      </c>
      <c r="M2831" s="326">
        <v>1.508</v>
      </c>
      <c r="N2831" s="104">
        <f t="shared" si="791"/>
        <v>4.627882068798316</v>
      </c>
      <c r="O2831" s="326">
        <v>0</v>
      </c>
      <c r="P2831" s="104">
        <f t="shared" si="792"/>
        <v>0</v>
      </c>
      <c r="Q2831" s="326">
        <v>0</v>
      </c>
      <c r="R2831" s="104">
        <f t="shared" si="793"/>
        <v>0</v>
      </c>
      <c r="S2831" s="326">
        <v>0</v>
      </c>
      <c r="T2831" s="104">
        <f t="shared" si="794"/>
        <v>0</v>
      </c>
      <c r="U2831" s="326">
        <v>0</v>
      </c>
      <c r="V2831" s="104">
        <f t="shared" si="795"/>
        <v>0</v>
      </c>
      <c r="W2831" s="326">
        <v>0.67800000000000005</v>
      </c>
      <c r="X2831" s="104">
        <f t="shared" si="796"/>
        <v>2.080705598571126</v>
      </c>
      <c r="Y2831" s="326">
        <v>0</v>
      </c>
      <c r="Z2831" s="104">
        <f t="shared" si="797"/>
        <v>0</v>
      </c>
      <c r="AA2831" s="326">
        <v>0</v>
      </c>
      <c r="AB2831" s="104">
        <f t="shared" si="798"/>
        <v>0</v>
      </c>
      <c r="AC2831" s="103">
        <f t="shared" si="785"/>
        <v>5.1589999999999998</v>
      </c>
      <c r="AD2831" s="104">
        <f t="shared" si="786"/>
        <v>15.832389650484425</v>
      </c>
    </row>
    <row r="2832" spans="1:30" x14ac:dyDescent="0.2">
      <c r="A2832" s="283">
        <v>41546</v>
      </c>
      <c r="B2832" s="325" t="s">
        <v>205</v>
      </c>
      <c r="C2832" s="326">
        <v>1.5</v>
      </c>
      <c r="D2832" s="104">
        <f t="shared" si="787"/>
        <v>4.6033309702901022</v>
      </c>
      <c r="E2832" s="326">
        <v>0</v>
      </c>
      <c r="F2832" s="104">
        <f t="shared" si="799"/>
        <v>0</v>
      </c>
      <c r="G2832" s="326">
        <v>0.68700000000000006</v>
      </c>
      <c r="H2832" s="104">
        <f t="shared" si="789"/>
        <v>2.1083255843928668</v>
      </c>
      <c r="I2832" s="326">
        <v>0.78100000000000003</v>
      </c>
      <c r="J2832" s="104">
        <f t="shared" si="788"/>
        <v>2.3968009918643798</v>
      </c>
      <c r="K2832" s="326">
        <v>0</v>
      </c>
      <c r="L2832" s="104">
        <f t="shared" si="790"/>
        <v>0</v>
      </c>
      <c r="M2832" s="326">
        <v>1.51</v>
      </c>
      <c r="N2832" s="104">
        <f t="shared" si="791"/>
        <v>4.634019843425369</v>
      </c>
      <c r="O2832" s="326">
        <v>0</v>
      </c>
      <c r="P2832" s="104">
        <f t="shared" si="792"/>
        <v>0</v>
      </c>
      <c r="Q2832" s="326">
        <v>0</v>
      </c>
      <c r="R2832" s="104">
        <f t="shared" si="793"/>
        <v>0</v>
      </c>
      <c r="S2832" s="326">
        <v>0</v>
      </c>
      <c r="T2832" s="104">
        <f t="shared" si="794"/>
        <v>0</v>
      </c>
      <c r="U2832" s="326">
        <v>0</v>
      </c>
      <c r="V2832" s="104">
        <f t="shared" si="795"/>
        <v>0</v>
      </c>
      <c r="W2832" s="326">
        <v>0</v>
      </c>
      <c r="X2832" s="104">
        <f t="shared" si="796"/>
        <v>0</v>
      </c>
      <c r="Y2832" s="326">
        <v>0</v>
      </c>
      <c r="Z2832" s="104">
        <f t="shared" si="797"/>
        <v>0</v>
      </c>
      <c r="AA2832" s="326">
        <v>0</v>
      </c>
      <c r="AB2832" s="104">
        <f t="shared" si="798"/>
        <v>0</v>
      </c>
      <c r="AC2832" s="103">
        <f t="shared" si="785"/>
        <v>4.4780000000000006</v>
      </c>
      <c r="AD2832" s="104">
        <f t="shared" si="786"/>
        <v>13.74247738997272</v>
      </c>
    </row>
    <row r="2833" spans="1:30" x14ac:dyDescent="0.2">
      <c r="A2833" s="283">
        <v>41547</v>
      </c>
      <c r="B2833" s="325" t="s">
        <v>237</v>
      </c>
      <c r="C2833" s="326">
        <v>1.498</v>
      </c>
      <c r="D2833" s="104">
        <f t="shared" si="787"/>
        <v>4.5971931956630483</v>
      </c>
      <c r="E2833" s="326">
        <v>0</v>
      </c>
      <c r="F2833" s="104">
        <f t="shared" si="799"/>
        <v>0</v>
      </c>
      <c r="G2833" s="326">
        <v>0.68500000000000005</v>
      </c>
      <c r="H2833" s="104">
        <f t="shared" si="789"/>
        <v>2.1021878097658133</v>
      </c>
      <c r="I2833" s="326">
        <v>0.77900000000000003</v>
      </c>
      <c r="J2833" s="104">
        <f t="shared" si="788"/>
        <v>2.3906632172373263</v>
      </c>
      <c r="K2833" s="326">
        <v>0</v>
      </c>
      <c r="L2833" s="104">
        <f t="shared" si="790"/>
        <v>0</v>
      </c>
      <c r="M2833" s="326">
        <v>1.508</v>
      </c>
      <c r="N2833" s="104">
        <f t="shared" si="791"/>
        <v>4.627882068798316</v>
      </c>
      <c r="O2833" s="326">
        <v>0</v>
      </c>
      <c r="P2833" s="104">
        <f t="shared" si="792"/>
        <v>0</v>
      </c>
      <c r="Q2833" s="326">
        <v>0</v>
      </c>
      <c r="R2833" s="104">
        <f t="shared" si="793"/>
        <v>0</v>
      </c>
      <c r="S2833" s="326">
        <v>0</v>
      </c>
      <c r="T2833" s="104">
        <f t="shared" si="794"/>
        <v>0</v>
      </c>
      <c r="U2833" s="326">
        <v>0</v>
      </c>
      <c r="V2833" s="104">
        <f t="shared" si="795"/>
        <v>0</v>
      </c>
      <c r="W2833" s="326">
        <v>0</v>
      </c>
      <c r="X2833" s="104">
        <f t="shared" si="796"/>
        <v>0</v>
      </c>
      <c r="Y2833" s="326">
        <v>0</v>
      </c>
      <c r="Z2833" s="104">
        <f t="shared" si="797"/>
        <v>0</v>
      </c>
      <c r="AA2833" s="326">
        <v>0</v>
      </c>
      <c r="AB2833" s="104">
        <f t="shared" si="798"/>
        <v>0</v>
      </c>
      <c r="AC2833" s="103">
        <f t="shared" si="785"/>
        <v>4.47</v>
      </c>
      <c r="AD2833" s="104">
        <f t="shared" si="786"/>
        <v>13.717926291464504</v>
      </c>
    </row>
    <row r="2834" spans="1:30" x14ac:dyDescent="0.2">
      <c r="A2834" s="283">
        <v>41548</v>
      </c>
      <c r="B2834" s="325" t="s">
        <v>207</v>
      </c>
      <c r="C2834" s="326">
        <v>0.73899999999999999</v>
      </c>
      <c r="D2834" s="104">
        <f t="shared" si="787"/>
        <v>2.2679077246962569</v>
      </c>
      <c r="E2834" s="326">
        <v>0</v>
      </c>
      <c r="F2834" s="104">
        <f t="shared" si="799"/>
        <v>0</v>
      </c>
      <c r="G2834" s="326">
        <v>0.68400000000000005</v>
      </c>
      <c r="H2834" s="104">
        <f t="shared" si="789"/>
        <v>2.0991189224522864</v>
      </c>
      <c r="I2834" s="326">
        <v>0.77800000000000002</v>
      </c>
      <c r="J2834" s="104">
        <f t="shared" si="788"/>
        <v>2.3875943299237994</v>
      </c>
      <c r="K2834" s="326">
        <v>0</v>
      </c>
      <c r="L2834" s="104">
        <f t="shared" si="790"/>
        <v>0</v>
      </c>
      <c r="M2834" s="326">
        <v>1.504</v>
      </c>
      <c r="N2834" s="104">
        <f t="shared" si="791"/>
        <v>4.6156065195442091</v>
      </c>
      <c r="O2834" s="326">
        <v>0</v>
      </c>
      <c r="P2834" s="104">
        <f t="shared" si="792"/>
        <v>0</v>
      </c>
      <c r="Q2834" s="326">
        <v>0</v>
      </c>
      <c r="R2834" s="104">
        <f t="shared" si="793"/>
        <v>0</v>
      </c>
      <c r="S2834" s="326">
        <v>0</v>
      </c>
      <c r="T2834" s="104">
        <f t="shared" si="794"/>
        <v>0</v>
      </c>
      <c r="U2834" s="326">
        <v>0</v>
      </c>
      <c r="V2834" s="104">
        <f t="shared" si="795"/>
        <v>0</v>
      </c>
      <c r="W2834" s="326">
        <v>0</v>
      </c>
      <c r="X2834" s="104">
        <f t="shared" si="796"/>
        <v>0</v>
      </c>
      <c r="Y2834" s="326">
        <v>0</v>
      </c>
      <c r="Z2834" s="104">
        <f t="shared" si="797"/>
        <v>0</v>
      </c>
      <c r="AA2834" s="326">
        <v>0</v>
      </c>
      <c r="AB2834" s="104">
        <f t="shared" si="798"/>
        <v>0</v>
      </c>
      <c r="AC2834" s="103">
        <f t="shared" si="785"/>
        <v>3.7050000000000001</v>
      </c>
      <c r="AD2834" s="104">
        <f t="shared" si="786"/>
        <v>11.370227496616552</v>
      </c>
    </row>
    <row r="2835" spans="1:30" x14ac:dyDescent="0.2">
      <c r="A2835" s="283">
        <v>41549</v>
      </c>
      <c r="B2835" s="325" t="s">
        <v>208</v>
      </c>
      <c r="C2835" s="326">
        <v>0</v>
      </c>
      <c r="D2835" s="104">
        <f t="shared" si="787"/>
        <v>0</v>
      </c>
      <c r="E2835" s="326">
        <v>0</v>
      </c>
      <c r="F2835" s="104">
        <f t="shared" si="799"/>
        <v>0</v>
      </c>
      <c r="G2835" s="326">
        <v>0.68300000000000005</v>
      </c>
      <c r="H2835" s="104">
        <f t="shared" si="789"/>
        <v>2.0960500351387599</v>
      </c>
      <c r="I2835" s="326">
        <v>0.77700000000000002</v>
      </c>
      <c r="J2835" s="104">
        <f t="shared" si="788"/>
        <v>2.3845254426102729</v>
      </c>
      <c r="K2835" s="326">
        <v>0</v>
      </c>
      <c r="L2835" s="104">
        <f t="shared" si="790"/>
        <v>0</v>
      </c>
      <c r="M2835" s="326">
        <v>1.5029999999999999</v>
      </c>
      <c r="N2835" s="104">
        <f t="shared" si="791"/>
        <v>4.6125376322306817</v>
      </c>
      <c r="O2835" s="326">
        <v>0</v>
      </c>
      <c r="P2835" s="104">
        <f t="shared" si="792"/>
        <v>0</v>
      </c>
      <c r="Q2835" s="326">
        <v>0</v>
      </c>
      <c r="R2835" s="104">
        <f t="shared" si="793"/>
        <v>0</v>
      </c>
      <c r="S2835" s="326">
        <v>0</v>
      </c>
      <c r="T2835" s="104">
        <f t="shared" si="794"/>
        <v>0</v>
      </c>
      <c r="U2835" s="326">
        <v>0</v>
      </c>
      <c r="V2835" s="104">
        <f t="shared" si="795"/>
        <v>0</v>
      </c>
      <c r="W2835" s="326">
        <v>0</v>
      </c>
      <c r="X2835" s="104">
        <f t="shared" si="796"/>
        <v>0</v>
      </c>
      <c r="Y2835" s="326">
        <v>0</v>
      </c>
      <c r="Z2835" s="104">
        <f t="shared" si="797"/>
        <v>0</v>
      </c>
      <c r="AA2835" s="326">
        <v>0</v>
      </c>
      <c r="AB2835" s="104">
        <f t="shared" si="798"/>
        <v>0</v>
      </c>
      <c r="AC2835" s="103">
        <f t="shared" si="785"/>
        <v>2.9630000000000001</v>
      </c>
      <c r="AD2835" s="104">
        <f t="shared" si="786"/>
        <v>9.0931131099797149</v>
      </c>
    </row>
    <row r="2836" spans="1:30" x14ac:dyDescent="0.2">
      <c r="A2836" s="283">
        <v>41550</v>
      </c>
      <c r="B2836" s="325" t="s">
        <v>209</v>
      </c>
      <c r="C2836" s="326">
        <v>0</v>
      </c>
      <c r="D2836" s="104">
        <f t="shared" si="787"/>
        <v>0</v>
      </c>
      <c r="E2836" s="326">
        <v>0</v>
      </c>
      <c r="F2836" s="104">
        <f t="shared" si="799"/>
        <v>0</v>
      </c>
      <c r="G2836" s="326">
        <v>0.68300000000000005</v>
      </c>
      <c r="H2836" s="104">
        <f t="shared" si="789"/>
        <v>2.0960500351387599</v>
      </c>
      <c r="I2836" s="326">
        <v>0.77700000000000002</v>
      </c>
      <c r="J2836" s="104">
        <f t="shared" si="788"/>
        <v>2.3845254426102729</v>
      </c>
      <c r="K2836" s="326">
        <v>0</v>
      </c>
      <c r="L2836" s="104">
        <f t="shared" si="790"/>
        <v>0</v>
      </c>
      <c r="M2836" s="326">
        <v>0.72499999999999998</v>
      </c>
      <c r="N2836" s="104">
        <f t="shared" si="791"/>
        <v>2.2249433023068828</v>
      </c>
      <c r="O2836" s="326">
        <v>0</v>
      </c>
      <c r="P2836" s="104">
        <f t="shared" si="792"/>
        <v>0</v>
      </c>
      <c r="Q2836" s="326">
        <v>0.60799999999999998</v>
      </c>
      <c r="R2836" s="104">
        <f t="shared" si="793"/>
        <v>1.8658834866242546</v>
      </c>
      <c r="S2836" s="326">
        <v>0</v>
      </c>
      <c r="T2836" s="104">
        <f t="shared" si="794"/>
        <v>0</v>
      </c>
      <c r="U2836" s="326">
        <v>0.82299999999999995</v>
      </c>
      <c r="V2836" s="104">
        <f t="shared" si="795"/>
        <v>2.5256942590325027</v>
      </c>
      <c r="W2836" s="326">
        <v>0.67700000000000005</v>
      </c>
      <c r="X2836" s="104">
        <f t="shared" si="796"/>
        <v>2.0776367112575995</v>
      </c>
      <c r="Y2836" s="326">
        <v>0</v>
      </c>
      <c r="Z2836" s="104">
        <f t="shared" si="797"/>
        <v>0</v>
      </c>
      <c r="AA2836" s="326">
        <v>0</v>
      </c>
      <c r="AB2836" s="104">
        <f t="shared" si="798"/>
        <v>0</v>
      </c>
      <c r="AC2836" s="103">
        <f t="shared" si="785"/>
        <v>4.2930000000000001</v>
      </c>
      <c r="AD2836" s="104">
        <f t="shared" si="786"/>
        <v>13.174733236970273</v>
      </c>
    </row>
    <row r="2837" spans="1:30" x14ac:dyDescent="0.2">
      <c r="A2837" s="283">
        <v>41551</v>
      </c>
      <c r="B2837" s="325" t="s">
        <v>210</v>
      </c>
      <c r="C2837" s="326">
        <v>1.095</v>
      </c>
      <c r="D2837" s="104">
        <f t="shared" si="787"/>
        <v>3.3604316083117745</v>
      </c>
      <c r="E2837" s="326">
        <v>0</v>
      </c>
      <c r="F2837" s="104">
        <f t="shared" si="799"/>
        <v>0</v>
      </c>
      <c r="G2837" s="326">
        <v>0.68200000000000005</v>
      </c>
      <c r="H2837" s="104">
        <f t="shared" si="789"/>
        <v>2.0929811478252329</v>
      </c>
      <c r="I2837" s="326">
        <v>0.79300000000000004</v>
      </c>
      <c r="J2837" s="104">
        <f t="shared" si="788"/>
        <v>2.4336276396267005</v>
      </c>
      <c r="K2837" s="326">
        <v>0</v>
      </c>
      <c r="L2837" s="104">
        <f t="shared" si="790"/>
        <v>0</v>
      </c>
      <c r="M2837" s="326">
        <v>0</v>
      </c>
      <c r="N2837" s="104">
        <f t="shared" si="791"/>
        <v>0</v>
      </c>
      <c r="O2837" s="326">
        <v>0</v>
      </c>
      <c r="P2837" s="104">
        <f t="shared" si="792"/>
        <v>0</v>
      </c>
      <c r="Q2837" s="326">
        <v>0.42899999999999999</v>
      </c>
      <c r="R2837" s="104">
        <f t="shared" si="793"/>
        <v>1.3165526575029691</v>
      </c>
      <c r="S2837" s="326">
        <v>0</v>
      </c>
      <c r="T2837" s="104">
        <f t="shared" si="794"/>
        <v>0</v>
      </c>
      <c r="U2837" s="326">
        <v>1.454</v>
      </c>
      <c r="V2837" s="104">
        <f t="shared" si="795"/>
        <v>4.4621621538678724</v>
      </c>
      <c r="W2837" s="326">
        <v>1.1259999999999999</v>
      </c>
      <c r="X2837" s="104">
        <f t="shared" si="796"/>
        <v>3.4555671150311031</v>
      </c>
      <c r="Y2837" s="326">
        <v>0</v>
      </c>
      <c r="Z2837" s="104">
        <f t="shared" si="797"/>
        <v>0</v>
      </c>
      <c r="AA2837" s="326">
        <v>0.64100000000000001</v>
      </c>
      <c r="AB2837" s="104">
        <f t="shared" si="798"/>
        <v>1.967156767970637</v>
      </c>
      <c r="AC2837" s="103">
        <f t="shared" si="785"/>
        <v>6.2200000000000006</v>
      </c>
      <c r="AD2837" s="104">
        <f t="shared" si="786"/>
        <v>19.088479090136293</v>
      </c>
    </row>
    <row r="2838" spans="1:30" x14ac:dyDescent="0.2">
      <c r="A2838" s="283">
        <v>41552</v>
      </c>
      <c r="B2838" s="325" t="s">
        <v>211</v>
      </c>
      <c r="C2838" s="326">
        <v>1.5860000000000001</v>
      </c>
      <c r="D2838" s="104">
        <f t="shared" si="787"/>
        <v>4.867255279253401</v>
      </c>
      <c r="E2838" s="326">
        <v>0</v>
      </c>
      <c r="F2838" s="104">
        <f t="shared" si="799"/>
        <v>0</v>
      </c>
      <c r="G2838" s="326">
        <v>0.68500000000000005</v>
      </c>
      <c r="H2838" s="104">
        <f t="shared" si="789"/>
        <v>2.1021878097658133</v>
      </c>
      <c r="I2838" s="326">
        <v>0.80600000000000005</v>
      </c>
      <c r="J2838" s="104">
        <f t="shared" si="788"/>
        <v>2.4735231747025481</v>
      </c>
      <c r="K2838" s="326">
        <v>0</v>
      </c>
      <c r="L2838" s="104">
        <f t="shared" si="790"/>
        <v>0</v>
      </c>
      <c r="M2838" s="326">
        <v>0</v>
      </c>
      <c r="N2838" s="104">
        <f t="shared" si="791"/>
        <v>0</v>
      </c>
      <c r="O2838" s="326">
        <v>0</v>
      </c>
      <c r="P2838" s="104">
        <f t="shared" si="792"/>
        <v>0</v>
      </c>
      <c r="Q2838" s="326">
        <v>0</v>
      </c>
      <c r="R2838" s="104">
        <f t="shared" si="793"/>
        <v>0</v>
      </c>
      <c r="S2838" s="326">
        <v>0</v>
      </c>
      <c r="T2838" s="104">
        <f t="shared" si="794"/>
        <v>0</v>
      </c>
      <c r="U2838" s="326">
        <v>1.048</v>
      </c>
      <c r="V2838" s="104">
        <f t="shared" si="795"/>
        <v>3.2161939045760177</v>
      </c>
      <c r="W2838" s="326">
        <v>1.113</v>
      </c>
      <c r="X2838" s="104">
        <f t="shared" si="796"/>
        <v>3.4156715799552555</v>
      </c>
      <c r="Y2838" s="326">
        <v>0</v>
      </c>
      <c r="Z2838" s="104">
        <f t="shared" si="797"/>
        <v>0</v>
      </c>
      <c r="AA2838" s="326">
        <v>1.161</v>
      </c>
      <c r="AB2838" s="104">
        <f t="shared" si="798"/>
        <v>3.5629781710045387</v>
      </c>
      <c r="AC2838" s="103">
        <f t="shared" si="785"/>
        <v>6.3989999999999991</v>
      </c>
      <c r="AD2838" s="104">
        <f t="shared" si="786"/>
        <v>19.63780991925757</v>
      </c>
    </row>
    <row r="2839" spans="1:30" x14ac:dyDescent="0.2">
      <c r="A2839" s="283">
        <v>41553</v>
      </c>
      <c r="B2839" s="325" t="s">
        <v>212</v>
      </c>
      <c r="C2839" s="326">
        <v>1.4930000000000001</v>
      </c>
      <c r="D2839" s="104">
        <f t="shared" si="787"/>
        <v>4.5818487590954149</v>
      </c>
      <c r="E2839" s="326">
        <v>0</v>
      </c>
      <c r="F2839" s="104">
        <f t="shared" si="799"/>
        <v>0</v>
      </c>
      <c r="G2839" s="326">
        <v>0.68799999999999994</v>
      </c>
      <c r="H2839" s="104">
        <f t="shared" si="789"/>
        <v>2.1113944717063933</v>
      </c>
      <c r="I2839" s="326">
        <v>0.81399999999999995</v>
      </c>
      <c r="J2839" s="104">
        <f t="shared" si="788"/>
        <v>2.4980742732107619</v>
      </c>
      <c r="K2839" s="326">
        <v>0</v>
      </c>
      <c r="L2839" s="104">
        <f t="shared" si="790"/>
        <v>0</v>
      </c>
      <c r="M2839" s="326">
        <v>0</v>
      </c>
      <c r="N2839" s="104">
        <f t="shared" si="791"/>
        <v>0</v>
      </c>
      <c r="O2839" s="326">
        <v>0</v>
      </c>
      <c r="P2839" s="104">
        <f t="shared" si="792"/>
        <v>0</v>
      </c>
      <c r="Q2839" s="326">
        <v>0</v>
      </c>
      <c r="R2839" s="104">
        <f t="shared" si="793"/>
        <v>0</v>
      </c>
      <c r="S2839" s="326">
        <v>0</v>
      </c>
      <c r="T2839" s="104">
        <f t="shared" si="794"/>
        <v>0</v>
      </c>
      <c r="U2839" s="326">
        <v>0</v>
      </c>
      <c r="V2839" s="104">
        <f t="shared" si="795"/>
        <v>0</v>
      </c>
      <c r="W2839" s="326">
        <v>0.42899999999999999</v>
      </c>
      <c r="X2839" s="104">
        <f t="shared" si="796"/>
        <v>1.3165526575029691</v>
      </c>
      <c r="Y2839" s="326">
        <v>0</v>
      </c>
      <c r="Z2839" s="104">
        <f t="shared" si="797"/>
        <v>0</v>
      </c>
      <c r="AA2839" s="326">
        <v>0</v>
      </c>
      <c r="AB2839" s="104">
        <f t="shared" si="798"/>
        <v>0</v>
      </c>
      <c r="AC2839" s="103">
        <f t="shared" si="785"/>
        <v>3.4239999999999999</v>
      </c>
      <c r="AD2839" s="104">
        <f t="shared" si="786"/>
        <v>10.507870161515539</v>
      </c>
    </row>
    <row r="2840" spans="1:30" x14ac:dyDescent="0.2">
      <c r="A2840" s="283">
        <v>41554</v>
      </c>
      <c r="B2840" s="325" t="s">
        <v>213</v>
      </c>
      <c r="C2840" s="326">
        <v>1.542</v>
      </c>
      <c r="D2840" s="104">
        <f t="shared" si="787"/>
        <v>4.7322242374582251</v>
      </c>
      <c r="E2840" s="326">
        <v>0</v>
      </c>
      <c r="F2840" s="104">
        <f t="shared" si="799"/>
        <v>0</v>
      </c>
      <c r="G2840" s="326">
        <v>0.68899999999999995</v>
      </c>
      <c r="H2840" s="104">
        <f t="shared" si="789"/>
        <v>2.1144633590199202</v>
      </c>
      <c r="I2840" s="326">
        <v>0.82099999999999995</v>
      </c>
      <c r="J2840" s="104">
        <f t="shared" si="788"/>
        <v>2.5195564844054492</v>
      </c>
      <c r="K2840" s="326">
        <v>0</v>
      </c>
      <c r="L2840" s="104">
        <f t="shared" si="790"/>
        <v>0</v>
      </c>
      <c r="M2840" s="326">
        <v>0</v>
      </c>
      <c r="N2840" s="104">
        <f t="shared" si="791"/>
        <v>0</v>
      </c>
      <c r="O2840" s="326">
        <v>0</v>
      </c>
      <c r="P2840" s="104">
        <f t="shared" si="792"/>
        <v>0</v>
      </c>
      <c r="Q2840" s="326">
        <v>0</v>
      </c>
      <c r="R2840" s="104">
        <f t="shared" si="793"/>
        <v>0</v>
      </c>
      <c r="S2840" s="326">
        <v>0</v>
      </c>
      <c r="T2840" s="104">
        <f t="shared" si="794"/>
        <v>0</v>
      </c>
      <c r="U2840" s="326">
        <v>0</v>
      </c>
      <c r="V2840" s="104">
        <f t="shared" si="795"/>
        <v>0</v>
      </c>
      <c r="W2840" s="326">
        <v>0</v>
      </c>
      <c r="X2840" s="104">
        <f t="shared" si="796"/>
        <v>0</v>
      </c>
      <c r="Y2840" s="326">
        <v>0</v>
      </c>
      <c r="Z2840" s="104">
        <f t="shared" si="797"/>
        <v>0</v>
      </c>
      <c r="AA2840" s="326">
        <v>0</v>
      </c>
      <c r="AB2840" s="104">
        <f t="shared" si="798"/>
        <v>0</v>
      </c>
      <c r="AC2840" s="103">
        <f t="shared" si="785"/>
        <v>3.0519999999999996</v>
      </c>
      <c r="AD2840" s="104">
        <f t="shared" si="786"/>
        <v>9.3662440808835932</v>
      </c>
    </row>
    <row r="2841" spans="1:30" x14ac:dyDescent="0.2">
      <c r="A2841" s="283">
        <v>41555</v>
      </c>
      <c r="B2841" s="325" t="s">
        <v>214</v>
      </c>
      <c r="C2841" s="326">
        <v>1.5249999999999999</v>
      </c>
      <c r="D2841" s="104">
        <f t="shared" si="787"/>
        <v>4.6800531531282701</v>
      </c>
      <c r="E2841" s="326">
        <v>0</v>
      </c>
      <c r="F2841" s="104">
        <f t="shared" si="799"/>
        <v>0</v>
      </c>
      <c r="G2841" s="326">
        <v>0.68799999999999994</v>
      </c>
      <c r="H2841" s="104">
        <f t="shared" si="789"/>
        <v>2.1113944717063933</v>
      </c>
      <c r="I2841" s="326">
        <v>0.82499999999999996</v>
      </c>
      <c r="J2841" s="104">
        <f t="shared" si="788"/>
        <v>2.5318320336595561</v>
      </c>
      <c r="K2841" s="326">
        <v>0</v>
      </c>
      <c r="L2841" s="104">
        <f t="shared" si="790"/>
        <v>0</v>
      </c>
      <c r="M2841" s="326">
        <v>0</v>
      </c>
      <c r="N2841" s="104">
        <f t="shared" si="791"/>
        <v>0</v>
      </c>
      <c r="O2841" s="326">
        <v>0</v>
      </c>
      <c r="P2841" s="104">
        <f t="shared" si="792"/>
        <v>0</v>
      </c>
      <c r="Q2841" s="326">
        <v>0</v>
      </c>
      <c r="R2841" s="104">
        <f t="shared" si="793"/>
        <v>0</v>
      </c>
      <c r="S2841" s="326">
        <v>0</v>
      </c>
      <c r="T2841" s="104">
        <f t="shared" si="794"/>
        <v>0</v>
      </c>
      <c r="U2841" s="326">
        <v>0</v>
      </c>
      <c r="V2841" s="104">
        <f t="shared" si="795"/>
        <v>0</v>
      </c>
      <c r="W2841" s="326">
        <v>0.85899999999999999</v>
      </c>
      <c r="X2841" s="104">
        <f t="shared" si="796"/>
        <v>2.6361742023194652</v>
      </c>
      <c r="Y2841" s="326">
        <v>0</v>
      </c>
      <c r="Z2841" s="104">
        <f t="shared" si="797"/>
        <v>0</v>
      </c>
      <c r="AA2841" s="326">
        <v>0</v>
      </c>
      <c r="AB2841" s="104">
        <f t="shared" si="798"/>
        <v>0</v>
      </c>
      <c r="AC2841" s="103">
        <f t="shared" si="785"/>
        <v>3.8970000000000002</v>
      </c>
      <c r="AD2841" s="104">
        <f t="shared" si="786"/>
        <v>11.959453860813687</v>
      </c>
    </row>
    <row r="2842" spans="1:30" x14ac:dyDescent="0.2">
      <c r="A2842" s="283">
        <v>41556</v>
      </c>
      <c r="B2842" s="325" t="s">
        <v>215</v>
      </c>
      <c r="C2842" s="326">
        <v>1.518</v>
      </c>
      <c r="D2842" s="104">
        <f t="shared" si="787"/>
        <v>4.6585709419335828</v>
      </c>
      <c r="E2842" s="326">
        <v>0</v>
      </c>
      <c r="F2842" s="104">
        <f t="shared" si="799"/>
        <v>0</v>
      </c>
      <c r="G2842" s="326">
        <v>0.69099999999999995</v>
      </c>
      <c r="H2842" s="104">
        <f t="shared" si="789"/>
        <v>2.1206011336469737</v>
      </c>
      <c r="I2842" s="326">
        <v>0.83</v>
      </c>
      <c r="J2842" s="104">
        <f t="shared" si="788"/>
        <v>2.5471764702271895</v>
      </c>
      <c r="K2842" s="326">
        <v>0</v>
      </c>
      <c r="L2842" s="104">
        <f t="shared" si="790"/>
        <v>0</v>
      </c>
      <c r="M2842" s="326">
        <v>0</v>
      </c>
      <c r="N2842" s="104">
        <f t="shared" si="791"/>
        <v>0</v>
      </c>
      <c r="O2842" s="326">
        <v>0</v>
      </c>
      <c r="P2842" s="104">
        <f t="shared" si="792"/>
        <v>0</v>
      </c>
      <c r="Q2842" s="326">
        <v>0</v>
      </c>
      <c r="R2842" s="104">
        <f t="shared" si="793"/>
        <v>0</v>
      </c>
      <c r="S2842" s="326">
        <v>0</v>
      </c>
      <c r="T2842" s="104">
        <f t="shared" si="794"/>
        <v>0</v>
      </c>
      <c r="U2842" s="326">
        <v>0</v>
      </c>
      <c r="V2842" s="104">
        <f t="shared" si="795"/>
        <v>0</v>
      </c>
      <c r="W2842" s="326">
        <v>1.1359999999999999</v>
      </c>
      <c r="X2842" s="104">
        <f t="shared" si="796"/>
        <v>3.4862559881663704</v>
      </c>
      <c r="Y2842" s="326">
        <v>0</v>
      </c>
      <c r="Z2842" s="104">
        <f t="shared" si="797"/>
        <v>0</v>
      </c>
      <c r="AA2842" s="326">
        <v>0</v>
      </c>
      <c r="AB2842" s="104">
        <f t="shared" si="798"/>
        <v>0</v>
      </c>
      <c r="AC2842" s="103">
        <f t="shared" si="785"/>
        <v>4.1749999999999998</v>
      </c>
      <c r="AD2842" s="104">
        <f t="shared" si="786"/>
        <v>12.812604533974117</v>
      </c>
    </row>
    <row r="2843" spans="1:30" x14ac:dyDescent="0.2">
      <c r="A2843" s="283">
        <v>41557</v>
      </c>
      <c r="B2843" s="325" t="s">
        <v>216</v>
      </c>
      <c r="C2843" s="326">
        <v>1.508</v>
      </c>
      <c r="D2843" s="104">
        <f t="shared" si="787"/>
        <v>4.627882068798316</v>
      </c>
      <c r="E2843" s="326">
        <v>0</v>
      </c>
      <c r="F2843" s="104">
        <f t="shared" si="799"/>
        <v>0</v>
      </c>
      <c r="G2843" s="326">
        <v>0.69099999999999995</v>
      </c>
      <c r="H2843" s="104">
        <f t="shared" si="789"/>
        <v>2.1206011336469737</v>
      </c>
      <c r="I2843" s="326">
        <v>0.83299999999999996</v>
      </c>
      <c r="J2843" s="104">
        <f t="shared" si="788"/>
        <v>2.5563831321677699</v>
      </c>
      <c r="K2843" s="326">
        <v>0</v>
      </c>
      <c r="L2843" s="104">
        <f t="shared" si="790"/>
        <v>0</v>
      </c>
      <c r="M2843" s="326">
        <v>0</v>
      </c>
      <c r="N2843" s="104">
        <f t="shared" si="791"/>
        <v>0</v>
      </c>
      <c r="O2843" s="326">
        <v>0</v>
      </c>
      <c r="P2843" s="104">
        <f t="shared" si="792"/>
        <v>0</v>
      </c>
      <c r="Q2843" s="326">
        <v>0</v>
      </c>
      <c r="R2843" s="104">
        <f t="shared" si="793"/>
        <v>0</v>
      </c>
      <c r="S2843" s="326">
        <v>0</v>
      </c>
      <c r="T2843" s="104">
        <f t="shared" si="794"/>
        <v>0</v>
      </c>
      <c r="U2843" s="326">
        <v>0</v>
      </c>
      <c r="V2843" s="104">
        <f t="shared" si="795"/>
        <v>0</v>
      </c>
      <c r="W2843" s="326">
        <v>1.099</v>
      </c>
      <c r="X2843" s="104">
        <f t="shared" si="796"/>
        <v>3.3727071575658814</v>
      </c>
      <c r="Y2843" s="326">
        <v>0.86899999999999999</v>
      </c>
      <c r="Z2843" s="104">
        <f t="shared" si="797"/>
        <v>2.6668630754547324</v>
      </c>
      <c r="AA2843" s="326">
        <v>0</v>
      </c>
      <c r="AB2843" s="104">
        <f t="shared" si="798"/>
        <v>0</v>
      </c>
      <c r="AC2843" s="103">
        <f t="shared" si="785"/>
        <v>5</v>
      </c>
      <c r="AD2843" s="104">
        <f t="shared" si="786"/>
        <v>15.344436567633673</v>
      </c>
    </row>
    <row r="2844" spans="1:30" x14ac:dyDescent="0.2">
      <c r="A2844" s="283">
        <v>41558</v>
      </c>
      <c r="B2844" s="325" t="s">
        <v>217</v>
      </c>
      <c r="C2844" s="326">
        <v>1.504</v>
      </c>
      <c r="D2844" s="104">
        <f t="shared" si="787"/>
        <v>4.6156065195442091</v>
      </c>
      <c r="E2844" s="326">
        <v>0</v>
      </c>
      <c r="F2844" s="104">
        <f t="shared" si="799"/>
        <v>0</v>
      </c>
      <c r="G2844" s="326">
        <v>0.69299999999999995</v>
      </c>
      <c r="H2844" s="104">
        <f t="shared" si="789"/>
        <v>2.1267389082740271</v>
      </c>
      <c r="I2844" s="326">
        <v>0.83599999999999997</v>
      </c>
      <c r="J2844" s="104">
        <f t="shared" si="788"/>
        <v>2.5655897941083503</v>
      </c>
      <c r="K2844" s="326">
        <v>0</v>
      </c>
      <c r="L2844" s="104">
        <f t="shared" si="790"/>
        <v>0</v>
      </c>
      <c r="M2844" s="326">
        <v>0</v>
      </c>
      <c r="N2844" s="104">
        <f t="shared" si="791"/>
        <v>0</v>
      </c>
      <c r="O2844" s="326">
        <v>0</v>
      </c>
      <c r="P2844" s="104">
        <f t="shared" si="792"/>
        <v>0</v>
      </c>
      <c r="Q2844" s="326">
        <v>0</v>
      </c>
      <c r="R2844" s="104">
        <f t="shared" si="793"/>
        <v>0</v>
      </c>
      <c r="S2844" s="326">
        <v>0</v>
      </c>
      <c r="T2844" s="104">
        <f t="shared" si="794"/>
        <v>0</v>
      </c>
      <c r="U2844" s="326">
        <v>0</v>
      </c>
      <c r="V2844" s="104">
        <f t="shared" si="795"/>
        <v>0</v>
      </c>
      <c r="W2844" s="326">
        <v>0.94899999999999995</v>
      </c>
      <c r="X2844" s="104">
        <f t="shared" si="796"/>
        <v>2.9123740605368713</v>
      </c>
      <c r="Y2844" s="326">
        <v>0.32800000000000001</v>
      </c>
      <c r="Z2844" s="104">
        <f t="shared" si="797"/>
        <v>1.006595038836769</v>
      </c>
      <c r="AA2844" s="326">
        <v>0</v>
      </c>
      <c r="AB2844" s="104">
        <f t="shared" si="798"/>
        <v>0</v>
      </c>
      <c r="AC2844" s="103">
        <f t="shared" si="785"/>
        <v>4.3099999999999996</v>
      </c>
      <c r="AD2844" s="104">
        <f t="shared" si="786"/>
        <v>13.226904321300227</v>
      </c>
    </row>
    <row r="2845" spans="1:30" x14ac:dyDescent="0.2">
      <c r="A2845" s="283">
        <v>41559</v>
      </c>
      <c r="B2845" s="325" t="s">
        <v>218</v>
      </c>
      <c r="C2845" s="326">
        <v>1.498</v>
      </c>
      <c r="D2845" s="104">
        <f t="shared" si="787"/>
        <v>4.5971931956630483</v>
      </c>
      <c r="E2845" s="326">
        <v>0</v>
      </c>
      <c r="F2845" s="104">
        <f t="shared" si="799"/>
        <v>0</v>
      </c>
      <c r="G2845" s="326">
        <v>0.69199999999999995</v>
      </c>
      <c r="H2845" s="104">
        <f t="shared" si="789"/>
        <v>2.1236700209605002</v>
      </c>
      <c r="I2845" s="326">
        <v>0.83799999999999997</v>
      </c>
      <c r="J2845" s="104">
        <f t="shared" si="788"/>
        <v>2.5717275687354038</v>
      </c>
      <c r="K2845" s="326">
        <v>0</v>
      </c>
      <c r="L2845" s="104">
        <f t="shared" si="790"/>
        <v>0</v>
      </c>
      <c r="M2845" s="326">
        <v>0</v>
      </c>
      <c r="N2845" s="104">
        <f t="shared" si="791"/>
        <v>0</v>
      </c>
      <c r="O2845" s="326">
        <v>0</v>
      </c>
      <c r="P2845" s="104">
        <f t="shared" si="792"/>
        <v>0</v>
      </c>
      <c r="Q2845" s="326">
        <v>0</v>
      </c>
      <c r="R2845" s="104">
        <f t="shared" si="793"/>
        <v>0</v>
      </c>
      <c r="S2845" s="326">
        <v>0</v>
      </c>
      <c r="T2845" s="104">
        <f t="shared" si="794"/>
        <v>0</v>
      </c>
      <c r="U2845" s="326">
        <v>0</v>
      </c>
      <c r="V2845" s="104">
        <f t="shared" si="795"/>
        <v>0</v>
      </c>
      <c r="W2845" s="326">
        <v>0</v>
      </c>
      <c r="X2845" s="104">
        <f t="shared" si="796"/>
        <v>0</v>
      </c>
      <c r="Y2845" s="326">
        <v>0</v>
      </c>
      <c r="Z2845" s="104">
        <f t="shared" si="797"/>
        <v>0</v>
      </c>
      <c r="AA2845" s="326">
        <v>0</v>
      </c>
      <c r="AB2845" s="104">
        <f t="shared" si="798"/>
        <v>0</v>
      </c>
      <c r="AC2845" s="103">
        <f t="shared" si="785"/>
        <v>3.028</v>
      </c>
      <c r="AD2845" s="104">
        <f t="shared" si="786"/>
        <v>9.2925907853589518</v>
      </c>
    </row>
    <row r="2846" spans="1:30" x14ac:dyDescent="0.2">
      <c r="A2846" s="283">
        <v>41560</v>
      </c>
      <c r="B2846" s="325" t="s">
        <v>219</v>
      </c>
      <c r="C2846" s="326">
        <v>1.4910000000000001</v>
      </c>
      <c r="D2846" s="104">
        <f t="shared" si="787"/>
        <v>4.575710984468361</v>
      </c>
      <c r="E2846" s="326">
        <v>0</v>
      </c>
      <c r="F2846" s="104">
        <f t="shared" si="799"/>
        <v>0</v>
      </c>
      <c r="G2846" s="326">
        <v>0.69299999999999995</v>
      </c>
      <c r="H2846" s="104">
        <f t="shared" si="789"/>
        <v>2.1267389082740271</v>
      </c>
      <c r="I2846" s="326">
        <v>0.83899999999999997</v>
      </c>
      <c r="J2846" s="104">
        <f t="shared" si="788"/>
        <v>2.5747964560489303</v>
      </c>
      <c r="K2846" s="326">
        <v>0</v>
      </c>
      <c r="L2846" s="104">
        <f t="shared" si="790"/>
        <v>0</v>
      </c>
      <c r="M2846" s="326">
        <v>0</v>
      </c>
      <c r="N2846" s="104">
        <f t="shared" si="791"/>
        <v>0</v>
      </c>
      <c r="O2846" s="326">
        <v>0</v>
      </c>
      <c r="P2846" s="104">
        <f t="shared" si="792"/>
        <v>0</v>
      </c>
      <c r="Q2846" s="326">
        <v>0</v>
      </c>
      <c r="R2846" s="104">
        <f t="shared" si="793"/>
        <v>0</v>
      </c>
      <c r="S2846" s="326">
        <v>0</v>
      </c>
      <c r="T2846" s="104">
        <f t="shared" si="794"/>
        <v>0</v>
      </c>
      <c r="U2846" s="326">
        <v>0</v>
      </c>
      <c r="V2846" s="104">
        <f t="shared" si="795"/>
        <v>0</v>
      </c>
      <c r="W2846" s="326">
        <v>0</v>
      </c>
      <c r="X2846" s="104">
        <f t="shared" si="796"/>
        <v>0</v>
      </c>
      <c r="Y2846" s="326">
        <v>0</v>
      </c>
      <c r="Z2846" s="104">
        <f t="shared" si="797"/>
        <v>0</v>
      </c>
      <c r="AA2846" s="326">
        <v>0</v>
      </c>
      <c r="AB2846" s="104">
        <f t="shared" si="798"/>
        <v>0</v>
      </c>
      <c r="AC2846" s="103">
        <f t="shared" si="785"/>
        <v>3.0230000000000001</v>
      </c>
      <c r="AD2846" s="104">
        <f t="shared" si="786"/>
        <v>9.2772463487913193</v>
      </c>
    </row>
    <row r="2847" spans="1:30" x14ac:dyDescent="0.2">
      <c r="A2847" s="283">
        <v>41561</v>
      </c>
      <c r="B2847" s="325" t="s">
        <v>220</v>
      </c>
      <c r="C2847" s="326">
        <v>1.49</v>
      </c>
      <c r="D2847" s="104">
        <f t="shared" si="787"/>
        <v>4.5726420971548345</v>
      </c>
      <c r="E2847" s="326">
        <v>0</v>
      </c>
      <c r="F2847" s="104">
        <f t="shared" si="799"/>
        <v>0</v>
      </c>
      <c r="G2847" s="326">
        <v>0.69399999999999995</v>
      </c>
      <c r="H2847" s="104">
        <f t="shared" si="789"/>
        <v>2.1298077955875536</v>
      </c>
      <c r="I2847" s="326">
        <v>0.84099999999999997</v>
      </c>
      <c r="J2847" s="104">
        <f t="shared" si="788"/>
        <v>2.5809342306759837</v>
      </c>
      <c r="K2847" s="326">
        <v>0</v>
      </c>
      <c r="L2847" s="104">
        <f t="shared" si="790"/>
        <v>0</v>
      </c>
      <c r="M2847" s="326">
        <v>0</v>
      </c>
      <c r="N2847" s="104">
        <f t="shared" si="791"/>
        <v>0</v>
      </c>
      <c r="O2847" s="326">
        <v>0</v>
      </c>
      <c r="P2847" s="104">
        <f t="shared" si="792"/>
        <v>0</v>
      </c>
      <c r="Q2847" s="326">
        <v>0</v>
      </c>
      <c r="R2847" s="104">
        <f t="shared" si="793"/>
        <v>0</v>
      </c>
      <c r="S2847" s="326">
        <v>0</v>
      </c>
      <c r="T2847" s="104">
        <f t="shared" si="794"/>
        <v>0</v>
      </c>
      <c r="U2847" s="326">
        <v>0</v>
      </c>
      <c r="V2847" s="104">
        <f t="shared" si="795"/>
        <v>0</v>
      </c>
      <c r="W2847" s="326">
        <v>0</v>
      </c>
      <c r="X2847" s="104">
        <f t="shared" si="796"/>
        <v>0</v>
      </c>
      <c r="Y2847" s="326">
        <v>0</v>
      </c>
      <c r="Z2847" s="104">
        <f t="shared" si="797"/>
        <v>0</v>
      </c>
      <c r="AA2847" s="326">
        <v>0</v>
      </c>
      <c r="AB2847" s="104">
        <f t="shared" si="798"/>
        <v>0</v>
      </c>
      <c r="AC2847" s="103">
        <f t="shared" si="785"/>
        <v>3.0250000000000004</v>
      </c>
      <c r="AD2847" s="104">
        <f t="shared" si="786"/>
        <v>9.283384123418374</v>
      </c>
    </row>
    <row r="2848" spans="1:30" x14ac:dyDescent="0.2">
      <c r="A2848" s="283">
        <v>41562</v>
      </c>
      <c r="B2848" s="325" t="s">
        <v>221</v>
      </c>
      <c r="C2848" s="326">
        <v>1.486</v>
      </c>
      <c r="D2848" s="104">
        <f t="shared" si="787"/>
        <v>4.5603665479007276</v>
      </c>
      <c r="E2848" s="326">
        <v>0</v>
      </c>
      <c r="F2848" s="104">
        <f t="shared" si="799"/>
        <v>0</v>
      </c>
      <c r="G2848" s="326">
        <v>0.69399999999999995</v>
      </c>
      <c r="H2848" s="104">
        <f t="shared" si="789"/>
        <v>2.1298077955875536</v>
      </c>
      <c r="I2848" s="326">
        <v>0.84199999999999997</v>
      </c>
      <c r="J2848" s="104">
        <f t="shared" si="788"/>
        <v>2.5840031179895107</v>
      </c>
      <c r="K2848" s="326">
        <v>0</v>
      </c>
      <c r="L2848" s="104">
        <f t="shared" si="790"/>
        <v>0</v>
      </c>
      <c r="M2848" s="326">
        <v>0</v>
      </c>
      <c r="N2848" s="104">
        <f t="shared" si="791"/>
        <v>0</v>
      </c>
      <c r="O2848" s="326">
        <v>0</v>
      </c>
      <c r="P2848" s="104">
        <f t="shared" si="792"/>
        <v>0</v>
      </c>
      <c r="Q2848" s="326">
        <v>0</v>
      </c>
      <c r="R2848" s="104">
        <f t="shared" si="793"/>
        <v>0</v>
      </c>
      <c r="S2848" s="326">
        <v>0</v>
      </c>
      <c r="T2848" s="104">
        <f t="shared" si="794"/>
        <v>0</v>
      </c>
      <c r="U2848" s="326">
        <v>0</v>
      </c>
      <c r="V2848" s="104">
        <f t="shared" si="795"/>
        <v>0</v>
      </c>
      <c r="W2848" s="326">
        <v>0</v>
      </c>
      <c r="X2848" s="104">
        <f t="shared" si="796"/>
        <v>0</v>
      </c>
      <c r="Y2848" s="326">
        <v>0</v>
      </c>
      <c r="Z2848" s="104">
        <f t="shared" si="797"/>
        <v>0</v>
      </c>
      <c r="AA2848" s="326">
        <v>0</v>
      </c>
      <c r="AB2848" s="104">
        <f t="shared" si="798"/>
        <v>0</v>
      </c>
      <c r="AC2848" s="103">
        <f t="shared" si="785"/>
        <v>3.0219999999999998</v>
      </c>
      <c r="AD2848" s="104">
        <f t="shared" si="786"/>
        <v>9.2741774614777928</v>
      </c>
    </row>
    <row r="2849" spans="1:30" x14ac:dyDescent="0.2">
      <c r="A2849" s="283">
        <v>41563</v>
      </c>
      <c r="B2849" s="325" t="s">
        <v>222</v>
      </c>
      <c r="C2849" s="326">
        <v>1.482</v>
      </c>
      <c r="D2849" s="104">
        <f t="shared" si="787"/>
        <v>4.5480909986466207</v>
      </c>
      <c r="E2849" s="326">
        <v>0</v>
      </c>
      <c r="F2849" s="104">
        <f t="shared" si="799"/>
        <v>0</v>
      </c>
      <c r="G2849" s="326">
        <v>0.69399999999999995</v>
      </c>
      <c r="H2849" s="104">
        <f t="shared" si="789"/>
        <v>2.1298077955875536</v>
      </c>
      <c r="I2849" s="326">
        <v>0.84399999999999997</v>
      </c>
      <c r="J2849" s="104">
        <f t="shared" si="788"/>
        <v>2.5901408926165641</v>
      </c>
      <c r="K2849" s="326">
        <v>0</v>
      </c>
      <c r="L2849" s="104">
        <f t="shared" si="790"/>
        <v>0</v>
      </c>
      <c r="M2849" s="326">
        <v>0</v>
      </c>
      <c r="N2849" s="104">
        <f t="shared" si="791"/>
        <v>0</v>
      </c>
      <c r="O2849" s="326">
        <v>0</v>
      </c>
      <c r="P2849" s="104">
        <f t="shared" si="792"/>
        <v>0</v>
      </c>
      <c r="Q2849" s="326">
        <v>0</v>
      </c>
      <c r="R2849" s="104">
        <f t="shared" si="793"/>
        <v>0</v>
      </c>
      <c r="S2849" s="326">
        <v>0</v>
      </c>
      <c r="T2849" s="104">
        <f t="shared" si="794"/>
        <v>0</v>
      </c>
      <c r="U2849" s="326">
        <v>0</v>
      </c>
      <c r="V2849" s="104">
        <f t="shared" si="795"/>
        <v>0</v>
      </c>
      <c r="W2849" s="326">
        <v>0</v>
      </c>
      <c r="X2849" s="104">
        <f t="shared" si="796"/>
        <v>0</v>
      </c>
      <c r="Y2849" s="326">
        <v>0</v>
      </c>
      <c r="Z2849" s="104">
        <f t="shared" si="797"/>
        <v>0</v>
      </c>
      <c r="AA2849" s="326">
        <v>0</v>
      </c>
      <c r="AB2849" s="104">
        <f t="shared" si="798"/>
        <v>0</v>
      </c>
      <c r="AC2849" s="103">
        <f t="shared" si="785"/>
        <v>3.02</v>
      </c>
      <c r="AD2849" s="104">
        <f t="shared" si="786"/>
        <v>9.268039686850738</v>
      </c>
    </row>
    <row r="2850" spans="1:30" x14ac:dyDescent="0.2">
      <c r="A2850" s="283">
        <v>41564</v>
      </c>
      <c r="B2850" s="325" t="s">
        <v>223</v>
      </c>
      <c r="C2850" s="326">
        <v>1.4810000000000001</v>
      </c>
      <c r="D2850" s="104">
        <f t="shared" si="787"/>
        <v>4.5450221113330942</v>
      </c>
      <c r="E2850" s="326">
        <v>0</v>
      </c>
      <c r="F2850" s="104">
        <f t="shared" si="799"/>
        <v>0</v>
      </c>
      <c r="G2850" s="326">
        <v>0.69499999999999995</v>
      </c>
      <c r="H2850" s="104">
        <f t="shared" si="789"/>
        <v>2.1328766829010806</v>
      </c>
      <c r="I2850" s="326">
        <v>0.84499999999999997</v>
      </c>
      <c r="J2850" s="104">
        <f t="shared" si="788"/>
        <v>2.5932097799300906</v>
      </c>
      <c r="K2850" s="326">
        <v>0</v>
      </c>
      <c r="L2850" s="104">
        <f t="shared" si="790"/>
        <v>0</v>
      </c>
      <c r="M2850" s="326">
        <v>0</v>
      </c>
      <c r="N2850" s="104">
        <f t="shared" si="791"/>
        <v>0</v>
      </c>
      <c r="O2850" s="326">
        <v>0</v>
      </c>
      <c r="P2850" s="104">
        <f t="shared" si="792"/>
        <v>0</v>
      </c>
      <c r="Q2850" s="326">
        <v>0</v>
      </c>
      <c r="R2850" s="104">
        <f t="shared" si="793"/>
        <v>0</v>
      </c>
      <c r="S2850" s="326">
        <v>0</v>
      </c>
      <c r="T2850" s="104">
        <f t="shared" si="794"/>
        <v>0</v>
      </c>
      <c r="U2850" s="326">
        <v>0</v>
      </c>
      <c r="V2850" s="104">
        <f t="shared" si="795"/>
        <v>0</v>
      </c>
      <c r="W2850" s="326">
        <v>0</v>
      </c>
      <c r="X2850" s="104">
        <f t="shared" si="796"/>
        <v>0</v>
      </c>
      <c r="Y2850" s="326">
        <v>0</v>
      </c>
      <c r="Z2850" s="104">
        <f t="shared" si="797"/>
        <v>0</v>
      </c>
      <c r="AA2850" s="326">
        <v>0</v>
      </c>
      <c r="AB2850" s="104">
        <f t="shared" si="798"/>
        <v>0</v>
      </c>
      <c r="AC2850" s="103">
        <f t="shared" si="785"/>
        <v>3.0209999999999999</v>
      </c>
      <c r="AD2850" s="104">
        <f t="shared" si="786"/>
        <v>9.2711085741642645</v>
      </c>
    </row>
    <row r="2851" spans="1:30" x14ac:dyDescent="0.2">
      <c r="A2851" s="283">
        <v>41565</v>
      </c>
      <c r="B2851" s="325" t="s">
        <v>224</v>
      </c>
      <c r="C2851" s="326">
        <v>1.4750000000000001</v>
      </c>
      <c r="D2851" s="104">
        <f t="shared" si="787"/>
        <v>4.5266087874519334</v>
      </c>
      <c r="E2851" s="326">
        <v>0</v>
      </c>
      <c r="F2851" s="104">
        <f t="shared" si="799"/>
        <v>0</v>
      </c>
      <c r="G2851" s="326">
        <v>0.69499999999999995</v>
      </c>
      <c r="H2851" s="104">
        <f t="shared" si="789"/>
        <v>2.1328766829010806</v>
      </c>
      <c r="I2851" s="326">
        <v>0.84499999999999997</v>
      </c>
      <c r="J2851" s="104">
        <f t="shared" si="788"/>
        <v>2.5932097799300906</v>
      </c>
      <c r="K2851" s="326">
        <v>0</v>
      </c>
      <c r="L2851" s="104">
        <f t="shared" si="790"/>
        <v>0</v>
      </c>
      <c r="M2851" s="326">
        <v>0</v>
      </c>
      <c r="N2851" s="104">
        <f t="shared" si="791"/>
        <v>0</v>
      </c>
      <c r="O2851" s="326">
        <v>0</v>
      </c>
      <c r="P2851" s="104">
        <f t="shared" si="792"/>
        <v>0</v>
      </c>
      <c r="Q2851" s="326">
        <v>0</v>
      </c>
      <c r="R2851" s="104">
        <f t="shared" si="793"/>
        <v>0</v>
      </c>
      <c r="S2851" s="326">
        <v>0</v>
      </c>
      <c r="T2851" s="104">
        <f t="shared" si="794"/>
        <v>0</v>
      </c>
      <c r="U2851" s="326">
        <v>0</v>
      </c>
      <c r="V2851" s="104">
        <f t="shared" si="795"/>
        <v>0</v>
      </c>
      <c r="W2851" s="326">
        <v>0</v>
      </c>
      <c r="X2851" s="104">
        <f t="shared" si="796"/>
        <v>0</v>
      </c>
      <c r="Y2851" s="326">
        <v>0</v>
      </c>
      <c r="Z2851" s="104">
        <f t="shared" si="797"/>
        <v>0</v>
      </c>
      <c r="AA2851" s="326">
        <v>0</v>
      </c>
      <c r="AB2851" s="104">
        <f t="shared" si="798"/>
        <v>0</v>
      </c>
      <c r="AC2851" s="103">
        <f t="shared" si="785"/>
        <v>3.0149999999999997</v>
      </c>
      <c r="AD2851" s="104">
        <f t="shared" si="786"/>
        <v>9.2526952502831037</v>
      </c>
    </row>
    <row r="2852" spans="1:30" x14ac:dyDescent="0.2">
      <c r="A2852" s="283">
        <v>41566</v>
      </c>
      <c r="B2852" s="325" t="s">
        <v>225</v>
      </c>
      <c r="C2852" s="326">
        <v>1.474</v>
      </c>
      <c r="D2852" s="104">
        <f t="shared" si="787"/>
        <v>4.5235399001384069</v>
      </c>
      <c r="E2852" s="326">
        <v>0</v>
      </c>
      <c r="F2852" s="104">
        <f t="shared" si="799"/>
        <v>0</v>
      </c>
      <c r="G2852" s="326">
        <v>0.69599999999999995</v>
      </c>
      <c r="H2852" s="104">
        <f t="shared" si="789"/>
        <v>2.1359455702146071</v>
      </c>
      <c r="I2852" s="326">
        <v>0.84599999999999997</v>
      </c>
      <c r="J2852" s="104">
        <f t="shared" si="788"/>
        <v>2.5962786672436176</v>
      </c>
      <c r="K2852" s="326">
        <v>0</v>
      </c>
      <c r="L2852" s="104">
        <f t="shared" si="790"/>
        <v>0</v>
      </c>
      <c r="M2852" s="326">
        <v>0</v>
      </c>
      <c r="N2852" s="104">
        <f t="shared" si="791"/>
        <v>0</v>
      </c>
      <c r="O2852" s="326">
        <v>0</v>
      </c>
      <c r="P2852" s="104">
        <f t="shared" si="792"/>
        <v>0</v>
      </c>
      <c r="Q2852" s="326">
        <v>0</v>
      </c>
      <c r="R2852" s="104">
        <f t="shared" si="793"/>
        <v>0</v>
      </c>
      <c r="S2852" s="326">
        <v>0</v>
      </c>
      <c r="T2852" s="104">
        <f t="shared" si="794"/>
        <v>0</v>
      </c>
      <c r="U2852" s="326">
        <v>0</v>
      </c>
      <c r="V2852" s="104">
        <f t="shared" si="795"/>
        <v>0</v>
      </c>
      <c r="W2852" s="326">
        <v>0</v>
      </c>
      <c r="X2852" s="104">
        <f t="shared" si="796"/>
        <v>0</v>
      </c>
      <c r="Y2852" s="326">
        <v>0</v>
      </c>
      <c r="Z2852" s="104">
        <f t="shared" si="797"/>
        <v>0</v>
      </c>
      <c r="AA2852" s="326">
        <v>0</v>
      </c>
      <c r="AB2852" s="104">
        <f t="shared" si="798"/>
        <v>0</v>
      </c>
      <c r="AC2852" s="103">
        <f t="shared" si="785"/>
        <v>3.016</v>
      </c>
      <c r="AD2852" s="104">
        <f t="shared" si="786"/>
        <v>9.255764137596632</v>
      </c>
    </row>
    <row r="2853" spans="1:30" x14ac:dyDescent="0.2">
      <c r="A2853" s="283">
        <v>41567</v>
      </c>
      <c r="B2853" s="325" t="s">
        <v>226</v>
      </c>
      <c r="C2853" s="326">
        <v>1.4710000000000001</v>
      </c>
      <c r="D2853" s="104">
        <f t="shared" si="787"/>
        <v>4.5143332381978265</v>
      </c>
      <c r="E2853" s="326">
        <v>0</v>
      </c>
      <c r="F2853" s="104">
        <f t="shared" si="799"/>
        <v>0</v>
      </c>
      <c r="G2853" s="326">
        <v>0.69599999999999995</v>
      </c>
      <c r="H2853" s="104">
        <f t="shared" si="789"/>
        <v>2.1359455702146071</v>
      </c>
      <c r="I2853" s="326">
        <v>0.84699999999999998</v>
      </c>
      <c r="J2853" s="104">
        <f t="shared" si="788"/>
        <v>2.5993475545571441</v>
      </c>
      <c r="K2853" s="326">
        <v>0</v>
      </c>
      <c r="L2853" s="104">
        <f t="shared" si="790"/>
        <v>0</v>
      </c>
      <c r="M2853" s="326">
        <v>0</v>
      </c>
      <c r="N2853" s="104">
        <f t="shared" si="791"/>
        <v>0</v>
      </c>
      <c r="O2853" s="326">
        <v>0</v>
      </c>
      <c r="P2853" s="104">
        <f t="shared" si="792"/>
        <v>0</v>
      </c>
      <c r="Q2853" s="326">
        <v>0</v>
      </c>
      <c r="R2853" s="104">
        <f t="shared" si="793"/>
        <v>0</v>
      </c>
      <c r="S2853" s="326">
        <v>0</v>
      </c>
      <c r="T2853" s="104">
        <f t="shared" si="794"/>
        <v>0</v>
      </c>
      <c r="U2853" s="326">
        <v>0</v>
      </c>
      <c r="V2853" s="104">
        <f t="shared" si="795"/>
        <v>0</v>
      </c>
      <c r="W2853" s="326">
        <v>0</v>
      </c>
      <c r="X2853" s="104">
        <f t="shared" si="796"/>
        <v>0</v>
      </c>
      <c r="Y2853" s="326">
        <v>0</v>
      </c>
      <c r="Z2853" s="104">
        <f t="shared" si="797"/>
        <v>0</v>
      </c>
      <c r="AA2853" s="326">
        <v>0</v>
      </c>
      <c r="AB2853" s="104">
        <f t="shared" si="798"/>
        <v>0</v>
      </c>
      <c r="AC2853" s="103">
        <f t="shared" si="785"/>
        <v>3.0139999999999998</v>
      </c>
      <c r="AD2853" s="104">
        <f t="shared" si="786"/>
        <v>9.249626362969579</v>
      </c>
    </row>
    <row r="2854" spans="1:30" x14ac:dyDescent="0.2">
      <c r="A2854" s="283">
        <v>41568</v>
      </c>
      <c r="B2854" s="325" t="s">
        <v>227</v>
      </c>
      <c r="C2854" s="326">
        <v>1.4670000000000001</v>
      </c>
      <c r="D2854" s="104">
        <f t="shared" si="787"/>
        <v>4.5020576889437196</v>
      </c>
      <c r="E2854" s="326">
        <v>0</v>
      </c>
      <c r="F2854" s="104">
        <f t="shared" si="799"/>
        <v>0</v>
      </c>
      <c r="G2854" s="326">
        <v>0.69499999999999995</v>
      </c>
      <c r="H2854" s="104">
        <f t="shared" si="789"/>
        <v>2.1328766829010806</v>
      </c>
      <c r="I2854" s="326">
        <v>0.84599999999999997</v>
      </c>
      <c r="J2854" s="104">
        <f t="shared" si="788"/>
        <v>2.5962786672436176</v>
      </c>
      <c r="K2854" s="326">
        <v>0</v>
      </c>
      <c r="L2854" s="104">
        <f t="shared" si="790"/>
        <v>0</v>
      </c>
      <c r="M2854" s="326">
        <v>0</v>
      </c>
      <c r="N2854" s="104">
        <f t="shared" si="791"/>
        <v>0</v>
      </c>
      <c r="O2854" s="326">
        <v>0</v>
      </c>
      <c r="P2854" s="104">
        <f t="shared" si="792"/>
        <v>0</v>
      </c>
      <c r="Q2854" s="326">
        <v>0</v>
      </c>
      <c r="R2854" s="104">
        <f t="shared" si="793"/>
        <v>0</v>
      </c>
      <c r="S2854" s="326">
        <v>0</v>
      </c>
      <c r="T2854" s="104">
        <f t="shared" si="794"/>
        <v>0</v>
      </c>
      <c r="U2854" s="326">
        <v>0</v>
      </c>
      <c r="V2854" s="104">
        <f t="shared" si="795"/>
        <v>0</v>
      </c>
      <c r="W2854" s="326">
        <v>0</v>
      </c>
      <c r="X2854" s="104">
        <f t="shared" si="796"/>
        <v>0</v>
      </c>
      <c r="Y2854" s="326">
        <v>0</v>
      </c>
      <c r="Z2854" s="104">
        <f t="shared" si="797"/>
        <v>0</v>
      </c>
      <c r="AA2854" s="326">
        <v>0</v>
      </c>
      <c r="AB2854" s="104">
        <f t="shared" si="798"/>
        <v>0</v>
      </c>
      <c r="AC2854" s="103">
        <f t="shared" si="785"/>
        <v>3.008</v>
      </c>
      <c r="AD2854" s="104">
        <f t="shared" si="786"/>
        <v>9.2312130390884182</v>
      </c>
    </row>
    <row r="2855" spans="1:30" x14ac:dyDescent="0.2">
      <c r="A2855" s="283">
        <v>41569</v>
      </c>
      <c r="B2855" s="325" t="s">
        <v>228</v>
      </c>
      <c r="C2855" s="326">
        <v>1.464</v>
      </c>
      <c r="D2855" s="104">
        <f t="shared" si="787"/>
        <v>4.4928510270031392</v>
      </c>
      <c r="E2855" s="326">
        <v>0</v>
      </c>
      <c r="F2855" s="104">
        <f t="shared" si="799"/>
        <v>0</v>
      </c>
      <c r="G2855" s="326">
        <v>0.69499999999999995</v>
      </c>
      <c r="H2855" s="104">
        <f t="shared" si="789"/>
        <v>2.1328766829010806</v>
      </c>
      <c r="I2855" s="326">
        <v>0.84599999999999997</v>
      </c>
      <c r="J2855" s="104">
        <f t="shared" si="788"/>
        <v>2.5962786672436176</v>
      </c>
      <c r="K2855" s="326">
        <v>0</v>
      </c>
      <c r="L2855" s="104">
        <f t="shared" si="790"/>
        <v>0</v>
      </c>
      <c r="M2855" s="326">
        <v>0</v>
      </c>
      <c r="N2855" s="104">
        <f t="shared" si="791"/>
        <v>0</v>
      </c>
      <c r="O2855" s="326">
        <v>0</v>
      </c>
      <c r="P2855" s="104">
        <f t="shared" si="792"/>
        <v>0</v>
      </c>
      <c r="Q2855" s="326">
        <v>0</v>
      </c>
      <c r="R2855" s="104">
        <f t="shared" si="793"/>
        <v>0</v>
      </c>
      <c r="S2855" s="326">
        <v>0</v>
      </c>
      <c r="T2855" s="104">
        <f t="shared" si="794"/>
        <v>0</v>
      </c>
      <c r="U2855" s="326">
        <v>0</v>
      </c>
      <c r="V2855" s="104">
        <f t="shared" si="795"/>
        <v>0</v>
      </c>
      <c r="W2855" s="326">
        <v>0</v>
      </c>
      <c r="X2855" s="104">
        <f t="shared" si="796"/>
        <v>0</v>
      </c>
      <c r="Y2855" s="326">
        <v>0</v>
      </c>
      <c r="Z2855" s="104">
        <f t="shared" si="797"/>
        <v>0</v>
      </c>
      <c r="AA2855" s="326">
        <v>0</v>
      </c>
      <c r="AB2855" s="104">
        <f t="shared" si="798"/>
        <v>0</v>
      </c>
      <c r="AC2855" s="103">
        <f t="shared" si="785"/>
        <v>3.0049999999999999</v>
      </c>
      <c r="AD2855" s="104">
        <f t="shared" si="786"/>
        <v>9.2220063771478369</v>
      </c>
    </row>
    <row r="2856" spans="1:30" x14ac:dyDescent="0.2">
      <c r="A2856" s="283">
        <v>41570</v>
      </c>
      <c r="B2856" s="325" t="s">
        <v>229</v>
      </c>
      <c r="C2856" s="326">
        <v>1.464</v>
      </c>
      <c r="D2856" s="104">
        <f t="shared" si="787"/>
        <v>4.4928510270031392</v>
      </c>
      <c r="E2856" s="326">
        <v>0</v>
      </c>
      <c r="F2856" s="104">
        <f t="shared" si="799"/>
        <v>0</v>
      </c>
      <c r="G2856" s="326">
        <v>0.69599999999999995</v>
      </c>
      <c r="H2856" s="104">
        <f t="shared" si="789"/>
        <v>2.1359455702146071</v>
      </c>
      <c r="I2856" s="326">
        <v>0.84799999999999998</v>
      </c>
      <c r="J2856" s="104">
        <f t="shared" si="788"/>
        <v>2.602416441870671</v>
      </c>
      <c r="K2856" s="326">
        <v>0</v>
      </c>
      <c r="L2856" s="104">
        <f t="shared" si="790"/>
        <v>0</v>
      </c>
      <c r="M2856" s="326">
        <v>0</v>
      </c>
      <c r="N2856" s="104">
        <f t="shared" si="791"/>
        <v>0</v>
      </c>
      <c r="O2856" s="326">
        <v>0</v>
      </c>
      <c r="P2856" s="104">
        <f t="shared" si="792"/>
        <v>0</v>
      </c>
      <c r="Q2856" s="326">
        <v>0</v>
      </c>
      <c r="R2856" s="104">
        <f t="shared" si="793"/>
        <v>0</v>
      </c>
      <c r="S2856" s="326">
        <v>0</v>
      </c>
      <c r="T2856" s="104">
        <f t="shared" si="794"/>
        <v>0</v>
      </c>
      <c r="U2856" s="326">
        <v>0</v>
      </c>
      <c r="V2856" s="104">
        <f t="shared" si="795"/>
        <v>0</v>
      </c>
      <c r="W2856" s="326">
        <v>0</v>
      </c>
      <c r="X2856" s="104">
        <f t="shared" si="796"/>
        <v>0</v>
      </c>
      <c r="Y2856" s="326">
        <v>0</v>
      </c>
      <c r="Z2856" s="104">
        <f t="shared" si="797"/>
        <v>0</v>
      </c>
      <c r="AA2856" s="326">
        <v>0</v>
      </c>
      <c r="AB2856" s="104">
        <f t="shared" si="798"/>
        <v>0</v>
      </c>
      <c r="AC2856" s="103">
        <f t="shared" ref="AC2856:AC2919" si="800">C2856+E2856+G2856+I2856+K2856+M2856+O2856+Q2856+S2856+U2856+W2856+Y2856+AA2856</f>
        <v>3.008</v>
      </c>
      <c r="AD2856" s="104">
        <f t="shared" ref="AD2856:AD2919" si="801">AC2856*1000000/325851</f>
        <v>9.2312130390884182</v>
      </c>
    </row>
    <row r="2857" spans="1:30" x14ac:dyDescent="0.2">
      <c r="A2857" s="283">
        <v>41571</v>
      </c>
      <c r="B2857" s="325" t="s">
        <v>230</v>
      </c>
      <c r="C2857" s="326">
        <v>1.4630000000000001</v>
      </c>
      <c r="D2857" s="104">
        <f t="shared" si="787"/>
        <v>4.4897821396896127</v>
      </c>
      <c r="E2857" s="326">
        <v>0</v>
      </c>
      <c r="F2857" s="104">
        <f t="shared" si="799"/>
        <v>0</v>
      </c>
      <c r="G2857" s="326">
        <v>0.69599999999999995</v>
      </c>
      <c r="H2857" s="104">
        <f t="shared" si="789"/>
        <v>2.1359455702146071</v>
      </c>
      <c r="I2857" s="326">
        <v>0.84799999999999998</v>
      </c>
      <c r="J2857" s="104">
        <f t="shared" si="788"/>
        <v>2.602416441870671</v>
      </c>
      <c r="K2857" s="326">
        <v>0</v>
      </c>
      <c r="L2857" s="104">
        <f t="shared" si="790"/>
        <v>0</v>
      </c>
      <c r="M2857" s="326">
        <v>0</v>
      </c>
      <c r="N2857" s="104">
        <f t="shared" si="791"/>
        <v>0</v>
      </c>
      <c r="O2857" s="326">
        <v>0</v>
      </c>
      <c r="P2857" s="104">
        <f t="shared" si="792"/>
        <v>0</v>
      </c>
      <c r="Q2857" s="326">
        <v>0</v>
      </c>
      <c r="R2857" s="104">
        <f t="shared" si="793"/>
        <v>0</v>
      </c>
      <c r="S2857" s="326">
        <v>0</v>
      </c>
      <c r="T2857" s="104">
        <f t="shared" si="794"/>
        <v>0</v>
      </c>
      <c r="U2857" s="326">
        <v>0</v>
      </c>
      <c r="V2857" s="104">
        <f t="shared" si="795"/>
        <v>0</v>
      </c>
      <c r="W2857" s="326">
        <v>0</v>
      </c>
      <c r="X2857" s="104">
        <f t="shared" si="796"/>
        <v>0</v>
      </c>
      <c r="Y2857" s="326">
        <v>0</v>
      </c>
      <c r="Z2857" s="104">
        <f t="shared" si="797"/>
        <v>0</v>
      </c>
      <c r="AA2857" s="326">
        <v>0</v>
      </c>
      <c r="AB2857" s="104">
        <f t="shared" si="798"/>
        <v>0</v>
      </c>
      <c r="AC2857" s="103">
        <f t="shared" si="800"/>
        <v>3.0069999999999997</v>
      </c>
      <c r="AD2857" s="104">
        <f t="shared" si="801"/>
        <v>9.2281441517748899</v>
      </c>
    </row>
    <row r="2858" spans="1:30" x14ac:dyDescent="0.2">
      <c r="A2858" s="283">
        <v>41572</v>
      </c>
      <c r="B2858" s="325" t="s">
        <v>231</v>
      </c>
      <c r="C2858" s="326">
        <v>1.4590000000000001</v>
      </c>
      <c r="D2858" s="104">
        <f t="shared" si="787"/>
        <v>4.4775065904355058</v>
      </c>
      <c r="E2858" s="326">
        <v>0</v>
      </c>
      <c r="F2858" s="104">
        <f t="shared" si="799"/>
        <v>0</v>
      </c>
      <c r="G2858" s="326">
        <v>0.69599999999999995</v>
      </c>
      <c r="H2858" s="104">
        <f t="shared" si="789"/>
        <v>2.1359455702146071</v>
      </c>
      <c r="I2858" s="326">
        <v>0.84799999999999998</v>
      </c>
      <c r="J2858" s="104">
        <f t="shared" si="788"/>
        <v>2.602416441870671</v>
      </c>
      <c r="K2858" s="326">
        <v>0</v>
      </c>
      <c r="L2858" s="104">
        <f t="shared" si="790"/>
        <v>0</v>
      </c>
      <c r="M2858" s="326">
        <v>0</v>
      </c>
      <c r="N2858" s="104">
        <f t="shared" si="791"/>
        <v>0</v>
      </c>
      <c r="O2858" s="326">
        <v>0</v>
      </c>
      <c r="P2858" s="104">
        <f t="shared" si="792"/>
        <v>0</v>
      </c>
      <c r="Q2858" s="326">
        <v>0</v>
      </c>
      <c r="R2858" s="104">
        <f t="shared" si="793"/>
        <v>0</v>
      </c>
      <c r="S2858" s="326">
        <v>0</v>
      </c>
      <c r="T2858" s="104">
        <f t="shared" si="794"/>
        <v>0</v>
      </c>
      <c r="U2858" s="326">
        <v>0</v>
      </c>
      <c r="V2858" s="104">
        <f t="shared" si="795"/>
        <v>0</v>
      </c>
      <c r="W2858" s="326">
        <v>0</v>
      </c>
      <c r="X2858" s="104">
        <f t="shared" si="796"/>
        <v>0</v>
      </c>
      <c r="Y2858" s="326">
        <v>0</v>
      </c>
      <c r="Z2858" s="104">
        <f t="shared" si="797"/>
        <v>0</v>
      </c>
      <c r="AA2858" s="326">
        <v>0</v>
      </c>
      <c r="AB2858" s="104">
        <f t="shared" si="798"/>
        <v>0</v>
      </c>
      <c r="AC2858" s="103">
        <f t="shared" si="800"/>
        <v>3.0030000000000001</v>
      </c>
      <c r="AD2858" s="104">
        <f t="shared" si="801"/>
        <v>9.2158686025207839</v>
      </c>
    </row>
    <row r="2859" spans="1:30" x14ac:dyDescent="0.2">
      <c r="A2859" s="283">
        <v>41573</v>
      </c>
      <c r="B2859" s="325" t="s">
        <v>232</v>
      </c>
      <c r="C2859" s="326">
        <v>1.4590000000000001</v>
      </c>
      <c r="D2859" s="104">
        <f t="shared" si="787"/>
        <v>4.4775065904355058</v>
      </c>
      <c r="E2859" s="326">
        <v>0</v>
      </c>
      <c r="F2859" s="104">
        <f t="shared" si="799"/>
        <v>0</v>
      </c>
      <c r="G2859" s="326">
        <v>0.69599999999999995</v>
      </c>
      <c r="H2859" s="104">
        <f t="shared" si="789"/>
        <v>2.1359455702146071</v>
      </c>
      <c r="I2859" s="326">
        <v>0.84799999999999998</v>
      </c>
      <c r="J2859" s="104">
        <f t="shared" si="788"/>
        <v>2.602416441870671</v>
      </c>
      <c r="K2859" s="326">
        <v>0</v>
      </c>
      <c r="L2859" s="104">
        <f t="shared" si="790"/>
        <v>0</v>
      </c>
      <c r="M2859" s="326">
        <v>0</v>
      </c>
      <c r="N2859" s="104">
        <f t="shared" si="791"/>
        <v>0</v>
      </c>
      <c r="O2859" s="326">
        <v>0</v>
      </c>
      <c r="P2859" s="104">
        <f t="shared" si="792"/>
        <v>0</v>
      </c>
      <c r="Q2859" s="326">
        <v>0</v>
      </c>
      <c r="R2859" s="104">
        <f t="shared" si="793"/>
        <v>0</v>
      </c>
      <c r="S2859" s="326">
        <v>0</v>
      </c>
      <c r="T2859" s="104">
        <f t="shared" si="794"/>
        <v>0</v>
      </c>
      <c r="U2859" s="326">
        <v>0</v>
      </c>
      <c r="V2859" s="104">
        <f t="shared" si="795"/>
        <v>0</v>
      </c>
      <c r="W2859" s="326">
        <v>0</v>
      </c>
      <c r="X2859" s="104">
        <f t="shared" si="796"/>
        <v>0</v>
      </c>
      <c r="Y2859" s="326">
        <v>0</v>
      </c>
      <c r="Z2859" s="104">
        <f t="shared" si="797"/>
        <v>0</v>
      </c>
      <c r="AA2859" s="326">
        <v>0</v>
      </c>
      <c r="AB2859" s="104">
        <f t="shared" si="798"/>
        <v>0</v>
      </c>
      <c r="AC2859" s="103">
        <f t="shared" si="800"/>
        <v>3.0030000000000001</v>
      </c>
      <c r="AD2859" s="104">
        <f t="shared" si="801"/>
        <v>9.2158686025207839</v>
      </c>
    </row>
    <row r="2860" spans="1:30" x14ac:dyDescent="0.2">
      <c r="A2860" s="283">
        <v>41574</v>
      </c>
      <c r="B2860" s="325" t="s">
        <v>233</v>
      </c>
      <c r="C2860" s="326">
        <v>1.456</v>
      </c>
      <c r="D2860" s="104">
        <f t="shared" si="787"/>
        <v>4.4682999284949254</v>
      </c>
      <c r="E2860" s="326">
        <v>0</v>
      </c>
      <c r="F2860" s="104">
        <f t="shared" si="799"/>
        <v>0</v>
      </c>
      <c r="G2860" s="326">
        <v>0.16</v>
      </c>
      <c r="H2860" s="104">
        <f t="shared" si="789"/>
        <v>0.49102197016427751</v>
      </c>
      <c r="I2860" s="326">
        <v>0.85099999999999998</v>
      </c>
      <c r="J2860" s="104">
        <f t="shared" si="788"/>
        <v>2.611623103811251</v>
      </c>
      <c r="K2860" s="326">
        <v>0</v>
      </c>
      <c r="L2860" s="104">
        <f t="shared" si="790"/>
        <v>0</v>
      </c>
      <c r="M2860" s="326">
        <v>0</v>
      </c>
      <c r="N2860" s="104">
        <f t="shared" si="791"/>
        <v>0</v>
      </c>
      <c r="O2860" s="326">
        <v>0</v>
      </c>
      <c r="P2860" s="104">
        <f t="shared" si="792"/>
        <v>0</v>
      </c>
      <c r="Q2860" s="326">
        <v>0</v>
      </c>
      <c r="R2860" s="104">
        <f t="shared" si="793"/>
        <v>0</v>
      </c>
      <c r="S2860" s="326">
        <v>0</v>
      </c>
      <c r="T2860" s="104">
        <f t="shared" si="794"/>
        <v>0</v>
      </c>
      <c r="U2860" s="326">
        <v>0</v>
      </c>
      <c r="V2860" s="104">
        <f t="shared" si="795"/>
        <v>0</v>
      </c>
      <c r="W2860" s="326">
        <v>0</v>
      </c>
      <c r="X2860" s="104">
        <f t="shared" si="796"/>
        <v>0</v>
      </c>
      <c r="Y2860" s="326">
        <v>0</v>
      </c>
      <c r="Z2860" s="104">
        <f t="shared" si="797"/>
        <v>0</v>
      </c>
      <c r="AA2860" s="326">
        <v>0</v>
      </c>
      <c r="AB2860" s="104">
        <f t="shared" si="798"/>
        <v>0</v>
      </c>
      <c r="AC2860" s="103">
        <f t="shared" si="800"/>
        <v>2.4669999999999996</v>
      </c>
      <c r="AD2860" s="104">
        <f t="shared" si="801"/>
        <v>7.5709450024704532</v>
      </c>
    </row>
    <row r="2861" spans="1:30" x14ac:dyDescent="0.2">
      <c r="A2861" s="283">
        <v>41575</v>
      </c>
      <c r="B2861" s="325" t="s">
        <v>234</v>
      </c>
      <c r="C2861" s="326">
        <v>1.454</v>
      </c>
      <c r="D2861" s="104">
        <f t="shared" si="787"/>
        <v>4.4621621538678724</v>
      </c>
      <c r="E2861" s="326">
        <v>0</v>
      </c>
      <c r="F2861" s="104">
        <f t="shared" si="799"/>
        <v>0</v>
      </c>
      <c r="G2861" s="326">
        <v>2E-3</v>
      </c>
      <c r="H2861" s="104">
        <f t="shared" si="789"/>
        <v>6.1377746270534694E-3</v>
      </c>
      <c r="I2861" s="326">
        <v>0.85599999999999998</v>
      </c>
      <c r="J2861" s="104">
        <f t="shared" si="788"/>
        <v>2.6269675403788848</v>
      </c>
      <c r="K2861" s="326">
        <v>0</v>
      </c>
      <c r="L2861" s="104">
        <f t="shared" si="790"/>
        <v>0</v>
      </c>
      <c r="M2861" s="326">
        <v>0</v>
      </c>
      <c r="N2861" s="104">
        <f t="shared" si="791"/>
        <v>0</v>
      </c>
      <c r="O2861" s="326">
        <v>0</v>
      </c>
      <c r="P2861" s="104">
        <f t="shared" si="792"/>
        <v>0</v>
      </c>
      <c r="Q2861" s="326">
        <v>0</v>
      </c>
      <c r="R2861" s="104">
        <f t="shared" si="793"/>
        <v>0</v>
      </c>
      <c r="S2861" s="326">
        <v>0</v>
      </c>
      <c r="T2861" s="104">
        <f t="shared" si="794"/>
        <v>0</v>
      </c>
      <c r="U2861" s="326">
        <v>0</v>
      </c>
      <c r="V2861" s="104">
        <f t="shared" si="795"/>
        <v>0</v>
      </c>
      <c r="W2861" s="326">
        <v>0</v>
      </c>
      <c r="X2861" s="104">
        <f t="shared" si="796"/>
        <v>0</v>
      </c>
      <c r="Y2861" s="326">
        <v>0</v>
      </c>
      <c r="Z2861" s="104">
        <f t="shared" si="797"/>
        <v>0</v>
      </c>
      <c r="AA2861" s="326">
        <v>0</v>
      </c>
      <c r="AB2861" s="104">
        <f t="shared" si="798"/>
        <v>0</v>
      </c>
      <c r="AC2861" s="103">
        <f t="shared" si="800"/>
        <v>2.3119999999999998</v>
      </c>
      <c r="AD2861" s="104">
        <f t="shared" si="801"/>
        <v>7.0952674688738107</v>
      </c>
    </row>
    <row r="2862" spans="1:30" x14ac:dyDescent="0.2">
      <c r="A2862" s="283">
        <v>41576</v>
      </c>
      <c r="B2862" s="325" t="s">
        <v>235</v>
      </c>
      <c r="C2862" s="326">
        <v>1.4530000000000001</v>
      </c>
      <c r="D2862" s="104">
        <f t="shared" si="787"/>
        <v>4.459093266554345</v>
      </c>
      <c r="E2862" s="326">
        <v>0</v>
      </c>
      <c r="F2862" s="104">
        <f t="shared" si="799"/>
        <v>0</v>
      </c>
      <c r="G2862" s="326">
        <v>0</v>
      </c>
      <c r="H2862" s="104">
        <f t="shared" si="789"/>
        <v>0</v>
      </c>
      <c r="I2862" s="326">
        <v>0.86099999999999999</v>
      </c>
      <c r="J2862" s="104">
        <f t="shared" si="788"/>
        <v>2.6423119769465186</v>
      </c>
      <c r="K2862" s="326">
        <v>0</v>
      </c>
      <c r="L2862" s="104">
        <f t="shared" si="790"/>
        <v>0</v>
      </c>
      <c r="M2862" s="326">
        <v>0</v>
      </c>
      <c r="N2862" s="104">
        <f t="shared" si="791"/>
        <v>0</v>
      </c>
      <c r="O2862" s="326">
        <v>0</v>
      </c>
      <c r="P2862" s="104">
        <f t="shared" si="792"/>
        <v>0</v>
      </c>
      <c r="Q2862" s="326">
        <v>0</v>
      </c>
      <c r="R2862" s="104">
        <f t="shared" si="793"/>
        <v>0</v>
      </c>
      <c r="S2862" s="326">
        <v>0</v>
      </c>
      <c r="T2862" s="104">
        <f t="shared" si="794"/>
        <v>0</v>
      </c>
      <c r="U2862" s="326">
        <v>0</v>
      </c>
      <c r="V2862" s="104">
        <f t="shared" si="795"/>
        <v>0</v>
      </c>
      <c r="W2862" s="326">
        <v>0</v>
      </c>
      <c r="X2862" s="104">
        <f t="shared" si="796"/>
        <v>0</v>
      </c>
      <c r="Y2862" s="326">
        <v>0</v>
      </c>
      <c r="Z2862" s="104">
        <f t="shared" si="797"/>
        <v>0</v>
      </c>
      <c r="AA2862" s="326">
        <v>0</v>
      </c>
      <c r="AB2862" s="104">
        <f t="shared" si="798"/>
        <v>0</v>
      </c>
      <c r="AC2862" s="103">
        <f t="shared" si="800"/>
        <v>2.3140000000000001</v>
      </c>
      <c r="AD2862" s="104">
        <f t="shared" si="801"/>
        <v>7.1014052435008637</v>
      </c>
    </row>
    <row r="2863" spans="1:30" x14ac:dyDescent="0.2">
      <c r="A2863" s="283">
        <v>41577</v>
      </c>
      <c r="B2863" s="325" t="s">
        <v>236</v>
      </c>
      <c r="C2863" s="326">
        <v>0.68</v>
      </c>
      <c r="D2863" s="104">
        <f t="shared" si="787"/>
        <v>2.0868433731981795</v>
      </c>
      <c r="E2863" s="326">
        <v>0</v>
      </c>
      <c r="F2863" s="104">
        <f t="shared" si="799"/>
        <v>0</v>
      </c>
      <c r="G2863" s="326">
        <v>0</v>
      </c>
      <c r="H2863" s="104">
        <f t="shared" si="789"/>
        <v>0</v>
      </c>
      <c r="I2863" s="326">
        <v>0.86499999999999999</v>
      </c>
      <c r="J2863" s="104">
        <f t="shared" si="788"/>
        <v>2.6545875262006255</v>
      </c>
      <c r="K2863" s="326">
        <v>0</v>
      </c>
      <c r="L2863" s="104">
        <f t="shared" si="790"/>
        <v>0</v>
      </c>
      <c r="M2863" s="326">
        <v>0</v>
      </c>
      <c r="N2863" s="104">
        <f t="shared" si="791"/>
        <v>0</v>
      </c>
      <c r="O2863" s="326">
        <v>0</v>
      </c>
      <c r="P2863" s="104">
        <f t="shared" si="792"/>
        <v>0</v>
      </c>
      <c r="Q2863" s="326">
        <v>0.68600000000000005</v>
      </c>
      <c r="R2863" s="104">
        <f t="shared" si="793"/>
        <v>2.1052566970793398</v>
      </c>
      <c r="S2863" s="326">
        <v>0</v>
      </c>
      <c r="T2863" s="104">
        <f t="shared" si="794"/>
        <v>0</v>
      </c>
      <c r="U2863" s="326">
        <v>0</v>
      </c>
      <c r="V2863" s="104">
        <f t="shared" si="795"/>
        <v>0</v>
      </c>
      <c r="W2863" s="326">
        <v>0</v>
      </c>
      <c r="X2863" s="104">
        <f t="shared" si="796"/>
        <v>0</v>
      </c>
      <c r="Y2863" s="326">
        <v>0</v>
      </c>
      <c r="Z2863" s="104">
        <f t="shared" si="797"/>
        <v>0</v>
      </c>
      <c r="AA2863" s="326">
        <v>0</v>
      </c>
      <c r="AB2863" s="104">
        <f t="shared" si="798"/>
        <v>0</v>
      </c>
      <c r="AC2863" s="103">
        <f t="shared" si="800"/>
        <v>2.2309999999999999</v>
      </c>
      <c r="AD2863" s="104">
        <f t="shared" si="801"/>
        <v>6.8466875964781453</v>
      </c>
    </row>
    <row r="2864" spans="1:30" x14ac:dyDescent="0.2">
      <c r="A2864" s="283">
        <v>41578</v>
      </c>
      <c r="B2864" s="325" t="s">
        <v>270</v>
      </c>
      <c r="C2864" s="326">
        <v>0</v>
      </c>
      <c r="D2864" s="104">
        <f t="shared" si="787"/>
        <v>0</v>
      </c>
      <c r="E2864" s="326">
        <v>0</v>
      </c>
      <c r="F2864" s="104">
        <f t="shared" si="799"/>
        <v>0</v>
      </c>
      <c r="G2864" s="326">
        <v>0</v>
      </c>
      <c r="H2864" s="104">
        <f t="shared" si="789"/>
        <v>0</v>
      </c>
      <c r="I2864" s="326">
        <v>0.86699999999999999</v>
      </c>
      <c r="J2864" s="104">
        <f t="shared" si="788"/>
        <v>2.660725300827679</v>
      </c>
      <c r="K2864" s="326">
        <v>0</v>
      </c>
      <c r="L2864" s="104">
        <f t="shared" si="790"/>
        <v>0</v>
      </c>
      <c r="M2864" s="326">
        <v>0</v>
      </c>
      <c r="N2864" s="104">
        <f t="shared" si="791"/>
        <v>0</v>
      </c>
      <c r="O2864" s="326">
        <v>0</v>
      </c>
      <c r="P2864" s="104">
        <f t="shared" si="792"/>
        <v>0</v>
      </c>
      <c r="Q2864" s="326">
        <v>1.2649999999999999</v>
      </c>
      <c r="R2864" s="104">
        <f t="shared" si="793"/>
        <v>3.8821424516113194</v>
      </c>
      <c r="S2864" s="326">
        <v>0</v>
      </c>
      <c r="T2864" s="104">
        <f t="shared" si="794"/>
        <v>0</v>
      </c>
      <c r="U2864" s="326">
        <v>0</v>
      </c>
      <c r="V2864" s="104">
        <f t="shared" si="795"/>
        <v>0</v>
      </c>
      <c r="W2864" s="326">
        <v>0</v>
      </c>
      <c r="X2864" s="104">
        <f t="shared" si="796"/>
        <v>0</v>
      </c>
      <c r="Y2864" s="326">
        <v>0</v>
      </c>
      <c r="Z2864" s="104">
        <f t="shared" si="797"/>
        <v>0</v>
      </c>
      <c r="AA2864" s="326">
        <v>0</v>
      </c>
      <c r="AB2864" s="104">
        <f t="shared" si="798"/>
        <v>0</v>
      </c>
      <c r="AC2864" s="103">
        <f t="shared" si="800"/>
        <v>2.1319999999999997</v>
      </c>
      <c r="AD2864" s="104">
        <f t="shared" si="801"/>
        <v>6.5428677524389967</v>
      </c>
    </row>
    <row r="2865" spans="1:30" x14ac:dyDescent="0.2">
      <c r="A2865" s="283">
        <v>41579</v>
      </c>
      <c r="B2865" s="325" t="s">
        <v>239</v>
      </c>
      <c r="C2865" s="326">
        <v>0</v>
      </c>
      <c r="D2865" s="104">
        <f t="shared" si="787"/>
        <v>0</v>
      </c>
      <c r="E2865" s="326">
        <v>0</v>
      </c>
      <c r="F2865" s="104">
        <f t="shared" si="799"/>
        <v>0</v>
      </c>
      <c r="G2865" s="326">
        <v>0</v>
      </c>
      <c r="H2865" s="104">
        <f t="shared" si="789"/>
        <v>0</v>
      </c>
      <c r="I2865" s="326">
        <v>0.86699999999999999</v>
      </c>
      <c r="J2865" s="104">
        <f t="shared" si="788"/>
        <v>2.660725300827679</v>
      </c>
      <c r="K2865" s="326">
        <v>0</v>
      </c>
      <c r="L2865" s="104">
        <f t="shared" si="790"/>
        <v>0</v>
      </c>
      <c r="M2865" s="326">
        <v>0</v>
      </c>
      <c r="N2865" s="104">
        <f t="shared" si="791"/>
        <v>0</v>
      </c>
      <c r="O2865" s="326">
        <v>0</v>
      </c>
      <c r="P2865" s="104">
        <f t="shared" si="792"/>
        <v>0</v>
      </c>
      <c r="Q2865" s="326">
        <v>1.2470000000000001</v>
      </c>
      <c r="R2865" s="104">
        <f t="shared" si="793"/>
        <v>3.8269024799678379</v>
      </c>
      <c r="S2865" s="326">
        <v>0</v>
      </c>
      <c r="T2865" s="104">
        <f t="shared" si="794"/>
        <v>0</v>
      </c>
      <c r="U2865" s="326">
        <v>0</v>
      </c>
      <c r="V2865" s="104">
        <f t="shared" si="795"/>
        <v>0</v>
      </c>
      <c r="W2865" s="326">
        <v>0</v>
      </c>
      <c r="X2865" s="104">
        <f t="shared" si="796"/>
        <v>0</v>
      </c>
      <c r="Y2865" s="326">
        <v>0</v>
      </c>
      <c r="Z2865" s="104">
        <f t="shared" si="797"/>
        <v>0</v>
      </c>
      <c r="AA2865" s="326">
        <v>0</v>
      </c>
      <c r="AB2865" s="104">
        <f t="shared" si="798"/>
        <v>0</v>
      </c>
      <c r="AC2865" s="103">
        <f t="shared" si="800"/>
        <v>2.1139999999999999</v>
      </c>
      <c r="AD2865" s="104">
        <f t="shared" si="801"/>
        <v>6.4876277807955169</v>
      </c>
    </row>
    <row r="2866" spans="1:30" x14ac:dyDescent="0.2">
      <c r="A2866" s="283">
        <v>41580</v>
      </c>
      <c r="B2866" s="325" t="s">
        <v>240</v>
      </c>
      <c r="C2866" s="326">
        <v>0</v>
      </c>
      <c r="D2866" s="104">
        <f t="shared" si="787"/>
        <v>0</v>
      </c>
      <c r="E2866" s="326">
        <v>0</v>
      </c>
      <c r="F2866" s="104">
        <f t="shared" si="799"/>
        <v>0</v>
      </c>
      <c r="G2866" s="326">
        <v>0</v>
      </c>
      <c r="H2866" s="104">
        <f t="shared" si="789"/>
        <v>0</v>
      </c>
      <c r="I2866" s="326">
        <v>0.87</v>
      </c>
      <c r="J2866" s="104">
        <f t="shared" si="788"/>
        <v>2.6699319627682589</v>
      </c>
      <c r="K2866" s="326">
        <v>0</v>
      </c>
      <c r="L2866" s="104">
        <f t="shared" si="790"/>
        <v>0</v>
      </c>
      <c r="M2866" s="326">
        <v>0</v>
      </c>
      <c r="N2866" s="104">
        <f t="shared" si="791"/>
        <v>0</v>
      </c>
      <c r="O2866" s="326">
        <v>0</v>
      </c>
      <c r="P2866" s="104">
        <f t="shared" si="792"/>
        <v>0</v>
      </c>
      <c r="Q2866" s="326">
        <v>1.234</v>
      </c>
      <c r="R2866" s="104">
        <f t="shared" si="793"/>
        <v>3.7870069448919903</v>
      </c>
      <c r="S2866" s="326">
        <v>0</v>
      </c>
      <c r="T2866" s="104">
        <f t="shared" si="794"/>
        <v>0</v>
      </c>
      <c r="U2866" s="326">
        <v>0</v>
      </c>
      <c r="V2866" s="104">
        <f t="shared" si="795"/>
        <v>0</v>
      </c>
      <c r="W2866" s="326">
        <v>0</v>
      </c>
      <c r="X2866" s="104">
        <f t="shared" si="796"/>
        <v>0</v>
      </c>
      <c r="Y2866" s="326">
        <v>0</v>
      </c>
      <c r="Z2866" s="104">
        <f t="shared" si="797"/>
        <v>0</v>
      </c>
      <c r="AA2866" s="326">
        <v>0</v>
      </c>
      <c r="AB2866" s="104">
        <f t="shared" si="798"/>
        <v>0</v>
      </c>
      <c r="AC2866" s="103">
        <f t="shared" si="800"/>
        <v>2.1040000000000001</v>
      </c>
      <c r="AD2866" s="104">
        <f t="shared" si="801"/>
        <v>6.4569389076602492</v>
      </c>
    </row>
    <row r="2867" spans="1:30" x14ac:dyDescent="0.2">
      <c r="A2867" s="283">
        <v>41581</v>
      </c>
      <c r="B2867" s="325" t="s">
        <v>241</v>
      </c>
      <c r="C2867" s="326">
        <v>0</v>
      </c>
      <c r="D2867" s="104">
        <f t="shared" si="787"/>
        <v>0</v>
      </c>
      <c r="E2867" s="326">
        <v>0</v>
      </c>
      <c r="F2867" s="104">
        <f t="shared" si="799"/>
        <v>0</v>
      </c>
      <c r="G2867" s="326">
        <v>0</v>
      </c>
      <c r="H2867" s="104">
        <f t="shared" si="789"/>
        <v>0</v>
      </c>
      <c r="I2867" s="326">
        <v>0.873</v>
      </c>
      <c r="J2867" s="104">
        <f t="shared" si="788"/>
        <v>2.6791386247088393</v>
      </c>
      <c r="K2867" s="326">
        <v>0</v>
      </c>
      <c r="L2867" s="104">
        <f t="shared" si="790"/>
        <v>0</v>
      </c>
      <c r="M2867" s="326">
        <v>0</v>
      </c>
      <c r="N2867" s="104">
        <f t="shared" si="791"/>
        <v>0</v>
      </c>
      <c r="O2867" s="326">
        <v>0</v>
      </c>
      <c r="P2867" s="104">
        <f t="shared" si="792"/>
        <v>0</v>
      </c>
      <c r="Q2867" s="326">
        <v>1.2210000000000001</v>
      </c>
      <c r="R2867" s="104">
        <f t="shared" si="793"/>
        <v>3.7471114098161431</v>
      </c>
      <c r="S2867" s="326">
        <v>0</v>
      </c>
      <c r="T2867" s="104">
        <f t="shared" si="794"/>
        <v>0</v>
      </c>
      <c r="U2867" s="326">
        <v>0</v>
      </c>
      <c r="V2867" s="104">
        <f t="shared" si="795"/>
        <v>0</v>
      </c>
      <c r="W2867" s="326">
        <v>0</v>
      </c>
      <c r="X2867" s="104">
        <f t="shared" si="796"/>
        <v>0</v>
      </c>
      <c r="Y2867" s="326">
        <v>0</v>
      </c>
      <c r="Z2867" s="104">
        <f t="shared" si="797"/>
        <v>0</v>
      </c>
      <c r="AA2867" s="326">
        <v>0</v>
      </c>
      <c r="AB2867" s="104">
        <f t="shared" si="798"/>
        <v>0</v>
      </c>
      <c r="AC2867" s="103">
        <f t="shared" si="800"/>
        <v>2.0940000000000003</v>
      </c>
      <c r="AD2867" s="104">
        <f t="shared" si="801"/>
        <v>6.4262500345249833</v>
      </c>
    </row>
    <row r="2868" spans="1:30" x14ac:dyDescent="0.2">
      <c r="A2868" s="283">
        <v>41582</v>
      </c>
      <c r="B2868" s="325" t="s">
        <v>242</v>
      </c>
      <c r="C2868" s="326">
        <v>0</v>
      </c>
      <c r="D2868" s="104">
        <f t="shared" si="787"/>
        <v>0</v>
      </c>
      <c r="E2868" s="326">
        <v>0</v>
      </c>
      <c r="F2868" s="104">
        <f t="shared" si="799"/>
        <v>0</v>
      </c>
      <c r="G2868" s="326">
        <v>0</v>
      </c>
      <c r="H2868" s="104">
        <f t="shared" si="789"/>
        <v>0</v>
      </c>
      <c r="I2868" s="326">
        <v>0.873</v>
      </c>
      <c r="J2868" s="104">
        <f t="shared" si="788"/>
        <v>2.6791386247088393</v>
      </c>
      <c r="K2868" s="326">
        <v>0</v>
      </c>
      <c r="L2868" s="104">
        <f t="shared" si="790"/>
        <v>0</v>
      </c>
      <c r="M2868" s="326">
        <v>0</v>
      </c>
      <c r="N2868" s="104">
        <f t="shared" si="791"/>
        <v>0</v>
      </c>
      <c r="O2868" s="326">
        <v>0</v>
      </c>
      <c r="P2868" s="104">
        <f t="shared" si="792"/>
        <v>0</v>
      </c>
      <c r="Q2868" s="326">
        <v>1.214</v>
      </c>
      <c r="R2868" s="104">
        <f t="shared" si="793"/>
        <v>3.7256291986214558</v>
      </c>
      <c r="S2868" s="326">
        <v>0</v>
      </c>
      <c r="T2868" s="104">
        <f t="shared" si="794"/>
        <v>0</v>
      </c>
      <c r="U2868" s="326">
        <v>0</v>
      </c>
      <c r="V2868" s="104">
        <f t="shared" si="795"/>
        <v>0</v>
      </c>
      <c r="W2868" s="326">
        <v>0</v>
      </c>
      <c r="X2868" s="104">
        <f t="shared" si="796"/>
        <v>0</v>
      </c>
      <c r="Y2868" s="326">
        <v>0</v>
      </c>
      <c r="Z2868" s="104">
        <f t="shared" si="797"/>
        <v>0</v>
      </c>
      <c r="AA2868" s="326">
        <v>0</v>
      </c>
      <c r="AB2868" s="104">
        <f t="shared" si="798"/>
        <v>0</v>
      </c>
      <c r="AC2868" s="103">
        <f t="shared" si="800"/>
        <v>2.0869999999999997</v>
      </c>
      <c r="AD2868" s="104">
        <f t="shared" si="801"/>
        <v>6.4047678233302943</v>
      </c>
    </row>
    <row r="2869" spans="1:30" x14ac:dyDescent="0.2">
      <c r="A2869" s="283">
        <v>41583</v>
      </c>
      <c r="B2869" s="325" t="s">
        <v>243</v>
      </c>
      <c r="C2869" s="326">
        <v>0</v>
      </c>
      <c r="D2869" s="104">
        <f t="shared" si="787"/>
        <v>0</v>
      </c>
      <c r="E2869" s="326">
        <v>0</v>
      </c>
      <c r="F2869" s="104">
        <f t="shared" si="799"/>
        <v>0</v>
      </c>
      <c r="G2869" s="326">
        <v>0</v>
      </c>
      <c r="H2869" s="104">
        <f t="shared" si="789"/>
        <v>0</v>
      </c>
      <c r="I2869" s="326">
        <v>0.876</v>
      </c>
      <c r="J2869" s="104">
        <f t="shared" si="788"/>
        <v>2.6883452866494197</v>
      </c>
      <c r="K2869" s="326">
        <v>0</v>
      </c>
      <c r="L2869" s="104">
        <f t="shared" si="790"/>
        <v>0</v>
      </c>
      <c r="M2869" s="326">
        <v>0</v>
      </c>
      <c r="N2869" s="104">
        <f t="shared" si="791"/>
        <v>0</v>
      </c>
      <c r="O2869" s="326">
        <v>0</v>
      </c>
      <c r="P2869" s="104">
        <f t="shared" si="792"/>
        <v>0</v>
      </c>
      <c r="Q2869" s="326">
        <v>1.218</v>
      </c>
      <c r="R2869" s="104">
        <f t="shared" si="793"/>
        <v>3.7379047478755627</v>
      </c>
      <c r="S2869" s="326">
        <v>0</v>
      </c>
      <c r="T2869" s="104">
        <f t="shared" si="794"/>
        <v>0</v>
      </c>
      <c r="U2869" s="326">
        <v>0</v>
      </c>
      <c r="V2869" s="104">
        <f t="shared" si="795"/>
        <v>0</v>
      </c>
      <c r="W2869" s="326">
        <v>0</v>
      </c>
      <c r="X2869" s="104">
        <f t="shared" si="796"/>
        <v>0</v>
      </c>
      <c r="Y2869" s="326">
        <v>0</v>
      </c>
      <c r="Z2869" s="104">
        <f t="shared" si="797"/>
        <v>0</v>
      </c>
      <c r="AA2869" s="326">
        <v>0</v>
      </c>
      <c r="AB2869" s="104">
        <f t="shared" si="798"/>
        <v>0</v>
      </c>
      <c r="AC2869" s="103">
        <f t="shared" si="800"/>
        <v>2.0939999999999999</v>
      </c>
      <c r="AD2869" s="104">
        <f t="shared" si="801"/>
        <v>6.4262500345249816</v>
      </c>
    </row>
    <row r="2870" spans="1:30" x14ac:dyDescent="0.2">
      <c r="A2870" s="283">
        <v>41584</v>
      </c>
      <c r="B2870" s="325" t="s">
        <v>244</v>
      </c>
      <c r="C2870" s="326">
        <v>0</v>
      </c>
      <c r="D2870" s="104">
        <f t="shared" si="787"/>
        <v>0</v>
      </c>
      <c r="E2870" s="326">
        <v>0</v>
      </c>
      <c r="F2870" s="104">
        <f t="shared" si="799"/>
        <v>0</v>
      </c>
      <c r="G2870" s="326">
        <v>0</v>
      </c>
      <c r="H2870" s="104">
        <f t="shared" si="789"/>
        <v>0</v>
      </c>
      <c r="I2870" s="326">
        <v>0.876</v>
      </c>
      <c r="J2870" s="104">
        <f t="shared" si="788"/>
        <v>2.6883452866494197</v>
      </c>
      <c r="K2870" s="326">
        <v>0</v>
      </c>
      <c r="L2870" s="104">
        <f t="shared" si="790"/>
        <v>0</v>
      </c>
      <c r="M2870" s="326">
        <v>0</v>
      </c>
      <c r="N2870" s="104">
        <f t="shared" si="791"/>
        <v>0</v>
      </c>
      <c r="O2870" s="326">
        <v>0</v>
      </c>
      <c r="P2870" s="104">
        <f t="shared" si="792"/>
        <v>0</v>
      </c>
      <c r="Q2870" s="326">
        <v>1.2230000000000001</v>
      </c>
      <c r="R2870" s="104">
        <f t="shared" si="793"/>
        <v>3.7532491844431966</v>
      </c>
      <c r="S2870" s="326">
        <v>0</v>
      </c>
      <c r="T2870" s="104">
        <f t="shared" si="794"/>
        <v>0</v>
      </c>
      <c r="U2870" s="326">
        <v>0</v>
      </c>
      <c r="V2870" s="104">
        <f t="shared" si="795"/>
        <v>0</v>
      </c>
      <c r="W2870" s="326">
        <v>0</v>
      </c>
      <c r="X2870" s="104">
        <f t="shared" si="796"/>
        <v>0</v>
      </c>
      <c r="Y2870" s="326">
        <v>0</v>
      </c>
      <c r="Z2870" s="104">
        <f t="shared" si="797"/>
        <v>0</v>
      </c>
      <c r="AA2870" s="326">
        <v>0</v>
      </c>
      <c r="AB2870" s="104">
        <f t="shared" si="798"/>
        <v>0</v>
      </c>
      <c r="AC2870" s="103">
        <f t="shared" si="800"/>
        <v>2.0990000000000002</v>
      </c>
      <c r="AD2870" s="104">
        <f t="shared" si="801"/>
        <v>6.4415944710926158</v>
      </c>
    </row>
    <row r="2871" spans="1:30" x14ac:dyDescent="0.2">
      <c r="A2871" s="283">
        <v>41585</v>
      </c>
      <c r="B2871" s="325" t="s">
        <v>245</v>
      </c>
      <c r="C2871" s="326">
        <v>0</v>
      </c>
      <c r="D2871" s="104">
        <f t="shared" si="787"/>
        <v>0</v>
      </c>
      <c r="E2871" s="326">
        <v>0</v>
      </c>
      <c r="F2871" s="104">
        <f t="shared" si="799"/>
        <v>0</v>
      </c>
      <c r="G2871" s="326">
        <v>0</v>
      </c>
      <c r="H2871" s="104">
        <f t="shared" si="789"/>
        <v>0</v>
      </c>
      <c r="I2871" s="326">
        <v>0.879</v>
      </c>
      <c r="J2871" s="104">
        <f t="shared" si="788"/>
        <v>2.6975519485899997</v>
      </c>
      <c r="K2871" s="326">
        <v>0</v>
      </c>
      <c r="L2871" s="104">
        <f t="shared" si="790"/>
        <v>0</v>
      </c>
      <c r="M2871" s="326">
        <v>0</v>
      </c>
      <c r="N2871" s="104">
        <f t="shared" si="791"/>
        <v>0</v>
      </c>
      <c r="O2871" s="326">
        <v>0</v>
      </c>
      <c r="P2871" s="104">
        <f t="shared" si="792"/>
        <v>0</v>
      </c>
      <c r="Q2871" s="326">
        <v>1.2130000000000001</v>
      </c>
      <c r="R2871" s="104">
        <f t="shared" si="793"/>
        <v>3.7225603113079293</v>
      </c>
      <c r="S2871" s="326">
        <v>0</v>
      </c>
      <c r="T2871" s="104">
        <f t="shared" si="794"/>
        <v>0</v>
      </c>
      <c r="U2871" s="326">
        <v>0</v>
      </c>
      <c r="V2871" s="104">
        <f t="shared" si="795"/>
        <v>0</v>
      </c>
      <c r="W2871" s="326">
        <v>0</v>
      </c>
      <c r="X2871" s="104">
        <f t="shared" si="796"/>
        <v>0</v>
      </c>
      <c r="Y2871" s="326">
        <v>0</v>
      </c>
      <c r="Z2871" s="104">
        <f t="shared" si="797"/>
        <v>0</v>
      </c>
      <c r="AA2871" s="326">
        <v>0</v>
      </c>
      <c r="AB2871" s="104">
        <f t="shared" si="798"/>
        <v>0</v>
      </c>
      <c r="AC2871" s="103">
        <f t="shared" si="800"/>
        <v>2.0920000000000001</v>
      </c>
      <c r="AD2871" s="104">
        <f t="shared" si="801"/>
        <v>6.4201122598979286</v>
      </c>
    </row>
    <row r="2872" spans="1:30" x14ac:dyDescent="0.2">
      <c r="A2872" s="283">
        <v>41586</v>
      </c>
      <c r="B2872" s="325" t="s">
        <v>246</v>
      </c>
      <c r="C2872" s="326">
        <v>0</v>
      </c>
      <c r="D2872" s="104">
        <f t="shared" si="787"/>
        <v>0</v>
      </c>
      <c r="E2872" s="326">
        <v>0</v>
      </c>
      <c r="F2872" s="104">
        <f t="shared" si="799"/>
        <v>0</v>
      </c>
      <c r="G2872" s="326">
        <v>0</v>
      </c>
      <c r="H2872" s="104">
        <f t="shared" si="789"/>
        <v>0</v>
      </c>
      <c r="I2872" s="326">
        <v>0.879</v>
      </c>
      <c r="J2872" s="104">
        <f t="shared" si="788"/>
        <v>2.6975519485899997</v>
      </c>
      <c r="K2872" s="326">
        <v>0</v>
      </c>
      <c r="L2872" s="104">
        <f t="shared" si="790"/>
        <v>0</v>
      </c>
      <c r="M2872" s="326">
        <v>0</v>
      </c>
      <c r="N2872" s="104">
        <f t="shared" si="791"/>
        <v>0</v>
      </c>
      <c r="O2872" s="326">
        <v>0</v>
      </c>
      <c r="P2872" s="104">
        <f t="shared" si="792"/>
        <v>0</v>
      </c>
      <c r="Q2872" s="326">
        <v>1.194</v>
      </c>
      <c r="R2872" s="104">
        <f t="shared" si="793"/>
        <v>3.6642514523509213</v>
      </c>
      <c r="S2872" s="326">
        <v>0</v>
      </c>
      <c r="T2872" s="104">
        <f t="shared" si="794"/>
        <v>0</v>
      </c>
      <c r="U2872" s="326">
        <v>0</v>
      </c>
      <c r="V2872" s="104">
        <f t="shared" si="795"/>
        <v>0</v>
      </c>
      <c r="W2872" s="326">
        <v>0</v>
      </c>
      <c r="X2872" s="104">
        <f t="shared" si="796"/>
        <v>0</v>
      </c>
      <c r="Y2872" s="326">
        <v>0</v>
      </c>
      <c r="Z2872" s="104">
        <f t="shared" si="797"/>
        <v>0</v>
      </c>
      <c r="AA2872" s="326">
        <v>0</v>
      </c>
      <c r="AB2872" s="104">
        <f t="shared" si="798"/>
        <v>0</v>
      </c>
      <c r="AC2872" s="103">
        <f t="shared" si="800"/>
        <v>2.073</v>
      </c>
      <c r="AD2872" s="104">
        <f t="shared" si="801"/>
        <v>6.3618034009409206</v>
      </c>
    </row>
    <row r="2873" spans="1:30" x14ac:dyDescent="0.2">
      <c r="A2873" s="283">
        <v>41587</v>
      </c>
      <c r="B2873" s="325" t="s">
        <v>247</v>
      </c>
      <c r="C2873" s="326">
        <v>0</v>
      </c>
      <c r="D2873" s="104">
        <f t="shared" si="787"/>
        <v>0</v>
      </c>
      <c r="E2873" s="326">
        <v>0</v>
      </c>
      <c r="F2873" s="104">
        <f t="shared" si="799"/>
        <v>0</v>
      </c>
      <c r="G2873" s="326">
        <v>0</v>
      </c>
      <c r="H2873" s="104">
        <f t="shared" si="789"/>
        <v>0</v>
      </c>
      <c r="I2873" s="326">
        <v>0.88200000000000001</v>
      </c>
      <c r="J2873" s="104">
        <f t="shared" si="788"/>
        <v>2.7067586105305801</v>
      </c>
      <c r="K2873" s="326">
        <v>0</v>
      </c>
      <c r="L2873" s="104">
        <f t="shared" si="790"/>
        <v>0</v>
      </c>
      <c r="M2873" s="326">
        <v>0</v>
      </c>
      <c r="N2873" s="104">
        <f t="shared" si="791"/>
        <v>0</v>
      </c>
      <c r="O2873" s="326">
        <v>0</v>
      </c>
      <c r="P2873" s="104">
        <f t="shared" si="792"/>
        <v>0</v>
      </c>
      <c r="Q2873" s="326">
        <v>1.179</v>
      </c>
      <c r="R2873" s="104">
        <f t="shared" si="793"/>
        <v>3.6182181426480202</v>
      </c>
      <c r="S2873" s="326">
        <v>0</v>
      </c>
      <c r="T2873" s="104">
        <f t="shared" si="794"/>
        <v>0</v>
      </c>
      <c r="U2873" s="326">
        <v>0</v>
      </c>
      <c r="V2873" s="104">
        <f t="shared" si="795"/>
        <v>0</v>
      </c>
      <c r="W2873" s="326">
        <v>0</v>
      </c>
      <c r="X2873" s="104">
        <f t="shared" si="796"/>
        <v>0</v>
      </c>
      <c r="Y2873" s="326">
        <v>0</v>
      </c>
      <c r="Z2873" s="104">
        <f t="shared" si="797"/>
        <v>0</v>
      </c>
      <c r="AA2873" s="326">
        <v>0</v>
      </c>
      <c r="AB2873" s="104">
        <f t="shared" si="798"/>
        <v>0</v>
      </c>
      <c r="AC2873" s="103">
        <f t="shared" si="800"/>
        <v>2.0609999999999999</v>
      </c>
      <c r="AD2873" s="104">
        <f t="shared" si="801"/>
        <v>6.3249767531785999</v>
      </c>
    </row>
    <row r="2874" spans="1:30" x14ac:dyDescent="0.2">
      <c r="A2874" s="283">
        <v>41588</v>
      </c>
      <c r="B2874" s="325" t="s">
        <v>248</v>
      </c>
      <c r="C2874" s="326">
        <v>0</v>
      </c>
      <c r="D2874" s="104">
        <f t="shared" si="787"/>
        <v>0</v>
      </c>
      <c r="E2874" s="326">
        <v>0</v>
      </c>
      <c r="F2874" s="104">
        <f t="shared" si="799"/>
        <v>0</v>
      </c>
      <c r="G2874" s="326">
        <v>0</v>
      </c>
      <c r="H2874" s="104">
        <f t="shared" si="789"/>
        <v>0</v>
      </c>
      <c r="I2874" s="326">
        <v>0.88200000000000001</v>
      </c>
      <c r="J2874" s="104">
        <f t="shared" si="788"/>
        <v>2.7067586105305801</v>
      </c>
      <c r="K2874" s="326">
        <v>0</v>
      </c>
      <c r="L2874" s="104">
        <f t="shared" si="790"/>
        <v>0</v>
      </c>
      <c r="M2874" s="326">
        <v>0</v>
      </c>
      <c r="N2874" s="104">
        <f t="shared" si="791"/>
        <v>0</v>
      </c>
      <c r="O2874" s="326">
        <v>0</v>
      </c>
      <c r="P2874" s="104">
        <f t="shared" si="792"/>
        <v>0</v>
      </c>
      <c r="Q2874" s="326">
        <v>1.175</v>
      </c>
      <c r="R2874" s="104">
        <f t="shared" si="793"/>
        <v>3.6059425933939133</v>
      </c>
      <c r="S2874" s="326">
        <v>0</v>
      </c>
      <c r="T2874" s="104">
        <f t="shared" si="794"/>
        <v>0</v>
      </c>
      <c r="U2874" s="326">
        <v>0</v>
      </c>
      <c r="V2874" s="104">
        <f t="shared" si="795"/>
        <v>0</v>
      </c>
      <c r="W2874" s="326">
        <v>0</v>
      </c>
      <c r="X2874" s="104">
        <f t="shared" si="796"/>
        <v>0</v>
      </c>
      <c r="Y2874" s="326">
        <v>0</v>
      </c>
      <c r="Z2874" s="104">
        <f t="shared" si="797"/>
        <v>0</v>
      </c>
      <c r="AA2874" s="326">
        <v>0</v>
      </c>
      <c r="AB2874" s="104">
        <f t="shared" si="798"/>
        <v>0</v>
      </c>
      <c r="AC2874" s="103">
        <f t="shared" si="800"/>
        <v>2.0569999999999999</v>
      </c>
      <c r="AD2874" s="104">
        <f t="shared" si="801"/>
        <v>6.312701203924493</v>
      </c>
    </row>
    <row r="2875" spans="1:30" x14ac:dyDescent="0.2">
      <c r="A2875" s="283">
        <v>41589</v>
      </c>
      <c r="B2875" s="325" t="s">
        <v>249</v>
      </c>
      <c r="C2875" s="326">
        <v>0</v>
      </c>
      <c r="D2875" s="104">
        <f t="shared" si="787"/>
        <v>0</v>
      </c>
      <c r="E2875" s="326">
        <v>0</v>
      </c>
      <c r="F2875" s="104">
        <f t="shared" si="799"/>
        <v>0</v>
      </c>
      <c r="G2875" s="326">
        <v>0</v>
      </c>
      <c r="H2875" s="104">
        <f t="shared" si="789"/>
        <v>0</v>
      </c>
      <c r="I2875" s="326">
        <v>0.88100000000000001</v>
      </c>
      <c r="J2875" s="104">
        <f t="shared" si="788"/>
        <v>2.7036897232170531</v>
      </c>
      <c r="K2875" s="326">
        <v>0</v>
      </c>
      <c r="L2875" s="104">
        <f t="shared" si="790"/>
        <v>0</v>
      </c>
      <c r="M2875" s="326">
        <v>0</v>
      </c>
      <c r="N2875" s="104">
        <f t="shared" si="791"/>
        <v>0</v>
      </c>
      <c r="O2875" s="326">
        <v>0</v>
      </c>
      <c r="P2875" s="104">
        <f t="shared" si="792"/>
        <v>0</v>
      </c>
      <c r="Q2875" s="326">
        <v>1.1819999999999999</v>
      </c>
      <c r="R2875" s="104">
        <f t="shared" si="793"/>
        <v>3.6274248045886002</v>
      </c>
      <c r="S2875" s="326">
        <v>0</v>
      </c>
      <c r="T2875" s="104">
        <f t="shared" si="794"/>
        <v>0</v>
      </c>
      <c r="U2875" s="326">
        <v>0</v>
      </c>
      <c r="V2875" s="104">
        <f t="shared" si="795"/>
        <v>0</v>
      </c>
      <c r="W2875" s="326">
        <v>0</v>
      </c>
      <c r="X2875" s="104">
        <f t="shared" si="796"/>
        <v>0</v>
      </c>
      <c r="Y2875" s="326">
        <v>0</v>
      </c>
      <c r="Z2875" s="104">
        <f t="shared" si="797"/>
        <v>0</v>
      </c>
      <c r="AA2875" s="326">
        <v>0</v>
      </c>
      <c r="AB2875" s="104">
        <f t="shared" si="798"/>
        <v>0</v>
      </c>
      <c r="AC2875" s="103">
        <f t="shared" si="800"/>
        <v>2.0629999999999997</v>
      </c>
      <c r="AD2875" s="104">
        <f t="shared" si="801"/>
        <v>6.3311145278056529</v>
      </c>
    </row>
    <row r="2876" spans="1:30" x14ac:dyDescent="0.2">
      <c r="A2876" s="283">
        <v>41590</v>
      </c>
      <c r="B2876" s="325" t="s">
        <v>250</v>
      </c>
      <c r="C2876" s="326">
        <v>0</v>
      </c>
      <c r="D2876" s="104">
        <f t="shared" si="787"/>
        <v>0</v>
      </c>
      <c r="E2876" s="326">
        <v>0</v>
      </c>
      <c r="F2876" s="104">
        <f t="shared" si="799"/>
        <v>0</v>
      </c>
      <c r="G2876" s="326">
        <v>0</v>
      </c>
      <c r="H2876" s="104">
        <f t="shared" si="789"/>
        <v>0</v>
      </c>
      <c r="I2876" s="326">
        <v>0.88500000000000001</v>
      </c>
      <c r="J2876" s="104">
        <f t="shared" si="788"/>
        <v>2.71596527247116</v>
      </c>
      <c r="K2876" s="326">
        <v>0</v>
      </c>
      <c r="L2876" s="104">
        <f t="shared" si="790"/>
        <v>0</v>
      </c>
      <c r="M2876" s="326">
        <v>0</v>
      </c>
      <c r="N2876" s="104">
        <f t="shared" si="791"/>
        <v>0</v>
      </c>
      <c r="O2876" s="326">
        <v>0</v>
      </c>
      <c r="P2876" s="104">
        <f t="shared" si="792"/>
        <v>0</v>
      </c>
      <c r="Q2876" s="326">
        <v>1.1870000000000001</v>
      </c>
      <c r="R2876" s="104">
        <f t="shared" si="793"/>
        <v>3.642769241156234</v>
      </c>
      <c r="S2876" s="326">
        <v>0</v>
      </c>
      <c r="T2876" s="104">
        <f t="shared" si="794"/>
        <v>0</v>
      </c>
      <c r="U2876" s="326">
        <v>0</v>
      </c>
      <c r="V2876" s="104">
        <f t="shared" si="795"/>
        <v>0</v>
      </c>
      <c r="W2876" s="326">
        <v>0</v>
      </c>
      <c r="X2876" s="104">
        <f t="shared" si="796"/>
        <v>0</v>
      </c>
      <c r="Y2876" s="326">
        <v>0</v>
      </c>
      <c r="Z2876" s="104">
        <f t="shared" si="797"/>
        <v>0</v>
      </c>
      <c r="AA2876" s="326">
        <v>0</v>
      </c>
      <c r="AB2876" s="104">
        <f t="shared" si="798"/>
        <v>0</v>
      </c>
      <c r="AC2876" s="103">
        <f t="shared" si="800"/>
        <v>2.0720000000000001</v>
      </c>
      <c r="AD2876" s="104">
        <f t="shared" si="801"/>
        <v>6.3587345136273941</v>
      </c>
    </row>
    <row r="2877" spans="1:30" x14ac:dyDescent="0.2">
      <c r="A2877" s="283">
        <v>41591</v>
      </c>
      <c r="B2877" s="325" t="s">
        <v>251</v>
      </c>
      <c r="C2877" s="326">
        <v>0</v>
      </c>
      <c r="D2877" s="104">
        <f t="shared" si="787"/>
        <v>0</v>
      </c>
      <c r="E2877" s="326">
        <v>0</v>
      </c>
      <c r="F2877" s="104">
        <f t="shared" si="799"/>
        <v>0</v>
      </c>
      <c r="G2877" s="326">
        <v>0</v>
      </c>
      <c r="H2877" s="104">
        <f t="shared" si="789"/>
        <v>0</v>
      </c>
      <c r="I2877" s="326">
        <v>0.88500000000000001</v>
      </c>
      <c r="J2877" s="104">
        <f t="shared" si="788"/>
        <v>2.71596527247116</v>
      </c>
      <c r="K2877" s="326">
        <v>0</v>
      </c>
      <c r="L2877" s="104">
        <f t="shared" si="790"/>
        <v>0</v>
      </c>
      <c r="M2877" s="326">
        <v>0</v>
      </c>
      <c r="N2877" s="104">
        <f t="shared" si="791"/>
        <v>0</v>
      </c>
      <c r="O2877" s="326">
        <v>0</v>
      </c>
      <c r="P2877" s="104">
        <f t="shared" si="792"/>
        <v>0</v>
      </c>
      <c r="Q2877" s="326">
        <v>1.181</v>
      </c>
      <c r="R2877" s="104">
        <f t="shared" si="793"/>
        <v>3.6243559172750737</v>
      </c>
      <c r="S2877" s="326">
        <v>0</v>
      </c>
      <c r="T2877" s="104">
        <f t="shared" si="794"/>
        <v>0</v>
      </c>
      <c r="U2877" s="326">
        <v>0</v>
      </c>
      <c r="V2877" s="104">
        <f t="shared" si="795"/>
        <v>0</v>
      </c>
      <c r="W2877" s="326">
        <v>0</v>
      </c>
      <c r="X2877" s="104">
        <f t="shared" si="796"/>
        <v>0</v>
      </c>
      <c r="Y2877" s="326">
        <v>0</v>
      </c>
      <c r="Z2877" s="104">
        <f t="shared" si="797"/>
        <v>0</v>
      </c>
      <c r="AA2877" s="326">
        <v>0</v>
      </c>
      <c r="AB2877" s="104">
        <f t="shared" si="798"/>
        <v>0</v>
      </c>
      <c r="AC2877" s="103">
        <f t="shared" si="800"/>
        <v>2.0659999999999998</v>
      </c>
      <c r="AD2877" s="104">
        <f t="shared" si="801"/>
        <v>6.3403211897462333</v>
      </c>
    </row>
    <row r="2878" spans="1:30" x14ac:dyDescent="0.2">
      <c r="A2878" s="283">
        <v>41592</v>
      </c>
      <c r="B2878" s="325" t="s">
        <v>252</v>
      </c>
      <c r="C2878" s="326">
        <v>0</v>
      </c>
      <c r="D2878" s="104">
        <f t="shared" si="787"/>
        <v>0</v>
      </c>
      <c r="E2878" s="326">
        <v>0</v>
      </c>
      <c r="F2878" s="104">
        <f t="shared" si="799"/>
        <v>0</v>
      </c>
      <c r="G2878" s="326">
        <v>0</v>
      </c>
      <c r="H2878" s="104">
        <f t="shared" si="789"/>
        <v>0</v>
      </c>
      <c r="I2878" s="326">
        <v>0.88400000000000001</v>
      </c>
      <c r="J2878" s="104">
        <f t="shared" si="788"/>
        <v>2.7128963851576335</v>
      </c>
      <c r="K2878" s="326">
        <v>0</v>
      </c>
      <c r="L2878" s="104">
        <f t="shared" si="790"/>
        <v>0</v>
      </c>
      <c r="M2878" s="326">
        <v>0</v>
      </c>
      <c r="N2878" s="104">
        <f t="shared" si="791"/>
        <v>0</v>
      </c>
      <c r="O2878" s="326">
        <v>0</v>
      </c>
      <c r="P2878" s="104">
        <f t="shared" si="792"/>
        <v>0</v>
      </c>
      <c r="Q2878" s="326">
        <v>1.1739999999999999</v>
      </c>
      <c r="R2878" s="104">
        <f t="shared" si="793"/>
        <v>3.6028737060803864</v>
      </c>
      <c r="S2878" s="326">
        <v>0</v>
      </c>
      <c r="T2878" s="104">
        <f t="shared" si="794"/>
        <v>0</v>
      </c>
      <c r="U2878" s="326">
        <v>0</v>
      </c>
      <c r="V2878" s="104">
        <f t="shared" si="795"/>
        <v>0</v>
      </c>
      <c r="W2878" s="326">
        <v>0</v>
      </c>
      <c r="X2878" s="104">
        <f t="shared" si="796"/>
        <v>0</v>
      </c>
      <c r="Y2878" s="326">
        <v>0</v>
      </c>
      <c r="Z2878" s="104">
        <f t="shared" si="797"/>
        <v>0</v>
      </c>
      <c r="AA2878" s="326">
        <v>0</v>
      </c>
      <c r="AB2878" s="104">
        <f t="shared" si="798"/>
        <v>0</v>
      </c>
      <c r="AC2878" s="103">
        <f t="shared" si="800"/>
        <v>2.0579999999999998</v>
      </c>
      <c r="AD2878" s="104">
        <f t="shared" si="801"/>
        <v>6.3157700912380195</v>
      </c>
    </row>
    <row r="2879" spans="1:30" x14ac:dyDescent="0.2">
      <c r="A2879" s="283">
        <v>41593</v>
      </c>
      <c r="B2879" s="325" t="s">
        <v>253</v>
      </c>
      <c r="C2879" s="326">
        <v>0</v>
      </c>
      <c r="D2879" s="104">
        <f t="shared" si="787"/>
        <v>0</v>
      </c>
      <c r="E2879" s="326">
        <v>0</v>
      </c>
      <c r="F2879" s="104">
        <f t="shared" si="799"/>
        <v>0</v>
      </c>
      <c r="G2879" s="326">
        <v>0</v>
      </c>
      <c r="H2879" s="104">
        <f t="shared" si="789"/>
        <v>0</v>
      </c>
      <c r="I2879" s="326">
        <v>0.88700000000000001</v>
      </c>
      <c r="J2879" s="104">
        <f t="shared" si="788"/>
        <v>2.7221030470982135</v>
      </c>
      <c r="K2879" s="326">
        <v>0</v>
      </c>
      <c r="L2879" s="104">
        <f t="shared" si="790"/>
        <v>0</v>
      </c>
      <c r="M2879" s="326">
        <v>0</v>
      </c>
      <c r="N2879" s="104">
        <f t="shared" si="791"/>
        <v>0</v>
      </c>
      <c r="O2879" s="326">
        <v>0</v>
      </c>
      <c r="P2879" s="104">
        <f t="shared" si="792"/>
        <v>0</v>
      </c>
      <c r="Q2879" s="326">
        <v>1.171</v>
      </c>
      <c r="R2879" s="104">
        <f t="shared" si="793"/>
        <v>3.5936670441398064</v>
      </c>
      <c r="S2879" s="326">
        <v>0</v>
      </c>
      <c r="T2879" s="104">
        <f t="shared" si="794"/>
        <v>0</v>
      </c>
      <c r="U2879" s="326">
        <v>0</v>
      </c>
      <c r="V2879" s="104">
        <f t="shared" si="795"/>
        <v>0</v>
      </c>
      <c r="W2879" s="326">
        <v>0</v>
      </c>
      <c r="X2879" s="104">
        <f t="shared" si="796"/>
        <v>0</v>
      </c>
      <c r="Y2879" s="326">
        <v>0</v>
      </c>
      <c r="Z2879" s="104">
        <f t="shared" si="797"/>
        <v>0</v>
      </c>
      <c r="AA2879" s="326">
        <v>0</v>
      </c>
      <c r="AB2879" s="104">
        <f t="shared" si="798"/>
        <v>0</v>
      </c>
      <c r="AC2879" s="103">
        <f t="shared" si="800"/>
        <v>2.0579999999999998</v>
      </c>
      <c r="AD2879" s="104">
        <f t="shared" si="801"/>
        <v>6.3157700912380195</v>
      </c>
    </row>
    <row r="2880" spans="1:30" x14ac:dyDescent="0.2">
      <c r="A2880" s="283">
        <v>41594</v>
      </c>
      <c r="B2880" s="325" t="s">
        <v>254</v>
      </c>
      <c r="C2880" s="326">
        <v>0</v>
      </c>
      <c r="D2880" s="104">
        <f t="shared" si="787"/>
        <v>0</v>
      </c>
      <c r="E2880" s="326">
        <v>0</v>
      </c>
      <c r="F2880" s="104">
        <f t="shared" si="799"/>
        <v>0</v>
      </c>
      <c r="G2880" s="326">
        <v>0</v>
      </c>
      <c r="H2880" s="104">
        <f t="shared" si="789"/>
        <v>0</v>
      </c>
      <c r="I2880" s="326">
        <v>0.88500000000000001</v>
      </c>
      <c r="J2880" s="104">
        <f t="shared" si="788"/>
        <v>2.71596527247116</v>
      </c>
      <c r="K2880" s="326">
        <v>0</v>
      </c>
      <c r="L2880" s="104">
        <f t="shared" si="790"/>
        <v>0</v>
      </c>
      <c r="M2880" s="326">
        <v>0</v>
      </c>
      <c r="N2880" s="104">
        <f t="shared" si="791"/>
        <v>0</v>
      </c>
      <c r="O2880" s="326">
        <v>0</v>
      </c>
      <c r="P2880" s="104">
        <f t="shared" si="792"/>
        <v>0</v>
      </c>
      <c r="Q2880" s="326">
        <v>1.1479999999999999</v>
      </c>
      <c r="R2880" s="104">
        <f t="shared" si="793"/>
        <v>3.5230826359286915</v>
      </c>
      <c r="S2880" s="326">
        <v>0</v>
      </c>
      <c r="T2880" s="104">
        <f t="shared" si="794"/>
        <v>0</v>
      </c>
      <c r="U2880" s="326">
        <v>0</v>
      </c>
      <c r="V2880" s="104">
        <f t="shared" si="795"/>
        <v>0</v>
      </c>
      <c r="W2880" s="326">
        <v>0</v>
      </c>
      <c r="X2880" s="104">
        <f t="shared" si="796"/>
        <v>0</v>
      </c>
      <c r="Y2880" s="326">
        <v>0</v>
      </c>
      <c r="Z2880" s="104">
        <f t="shared" si="797"/>
        <v>0</v>
      </c>
      <c r="AA2880" s="326">
        <v>0</v>
      </c>
      <c r="AB2880" s="104">
        <f t="shared" si="798"/>
        <v>0</v>
      </c>
      <c r="AC2880" s="103">
        <f t="shared" si="800"/>
        <v>2.0329999999999999</v>
      </c>
      <c r="AD2880" s="104">
        <f t="shared" si="801"/>
        <v>6.2390479083998516</v>
      </c>
    </row>
    <row r="2881" spans="1:30" x14ac:dyDescent="0.2">
      <c r="A2881" s="283">
        <v>41595</v>
      </c>
      <c r="B2881" s="325" t="s">
        <v>255</v>
      </c>
      <c r="C2881" s="326">
        <v>0</v>
      </c>
      <c r="D2881" s="104">
        <f t="shared" ref="D2881:D2925" si="802">C2881*1000000/325851</f>
        <v>0</v>
      </c>
      <c r="E2881" s="326">
        <v>0</v>
      </c>
      <c r="F2881" s="104">
        <f t="shared" si="799"/>
        <v>0</v>
      </c>
      <c r="G2881" s="326">
        <v>0</v>
      </c>
      <c r="H2881" s="104">
        <f t="shared" si="789"/>
        <v>0</v>
      </c>
      <c r="I2881" s="326">
        <v>0.88800000000000001</v>
      </c>
      <c r="J2881" s="104">
        <f t="shared" ref="J2881:J2925" si="803">I2881*1000000/325851</f>
        <v>2.7251719344117404</v>
      </c>
      <c r="K2881" s="326">
        <v>0</v>
      </c>
      <c r="L2881" s="104">
        <f t="shared" si="790"/>
        <v>0</v>
      </c>
      <c r="M2881" s="326">
        <v>0</v>
      </c>
      <c r="N2881" s="104">
        <f t="shared" si="791"/>
        <v>0</v>
      </c>
      <c r="O2881" s="326">
        <v>0</v>
      </c>
      <c r="P2881" s="104">
        <f t="shared" si="792"/>
        <v>0</v>
      </c>
      <c r="Q2881" s="326">
        <v>1.1399999999999999</v>
      </c>
      <c r="R2881" s="104">
        <f t="shared" si="793"/>
        <v>3.4985315374204773</v>
      </c>
      <c r="S2881" s="326">
        <v>0</v>
      </c>
      <c r="T2881" s="104">
        <f t="shared" si="794"/>
        <v>0</v>
      </c>
      <c r="U2881" s="326">
        <v>0</v>
      </c>
      <c r="V2881" s="104">
        <f t="shared" si="795"/>
        <v>0</v>
      </c>
      <c r="W2881" s="326">
        <v>0</v>
      </c>
      <c r="X2881" s="104">
        <f t="shared" si="796"/>
        <v>0</v>
      </c>
      <c r="Y2881" s="326">
        <v>0</v>
      </c>
      <c r="Z2881" s="104">
        <f t="shared" si="797"/>
        <v>0</v>
      </c>
      <c r="AA2881" s="326">
        <v>0</v>
      </c>
      <c r="AB2881" s="104">
        <f t="shared" si="798"/>
        <v>0</v>
      </c>
      <c r="AC2881" s="103">
        <f t="shared" si="800"/>
        <v>2.028</v>
      </c>
      <c r="AD2881" s="104">
        <f t="shared" si="801"/>
        <v>6.2237034718322182</v>
      </c>
    </row>
    <row r="2882" spans="1:30" x14ac:dyDescent="0.2">
      <c r="A2882" s="283">
        <v>41596</v>
      </c>
      <c r="B2882" s="325" t="s">
        <v>256</v>
      </c>
      <c r="C2882" s="326">
        <v>0</v>
      </c>
      <c r="D2882" s="104">
        <f t="shared" si="802"/>
        <v>0</v>
      </c>
      <c r="E2882" s="326">
        <v>0</v>
      </c>
      <c r="F2882" s="104">
        <f t="shared" si="799"/>
        <v>0</v>
      </c>
      <c r="G2882" s="326">
        <v>0</v>
      </c>
      <c r="H2882" s="104">
        <f t="shared" si="789"/>
        <v>0</v>
      </c>
      <c r="I2882" s="326">
        <v>0.71099999999999997</v>
      </c>
      <c r="J2882" s="104">
        <f t="shared" si="803"/>
        <v>2.1819788799175082</v>
      </c>
      <c r="K2882" s="326">
        <v>0</v>
      </c>
      <c r="L2882" s="104">
        <f t="shared" si="790"/>
        <v>0</v>
      </c>
      <c r="M2882" s="326">
        <v>0</v>
      </c>
      <c r="N2882" s="104">
        <f t="shared" si="791"/>
        <v>0</v>
      </c>
      <c r="O2882" s="326">
        <v>0</v>
      </c>
      <c r="P2882" s="104">
        <f t="shared" si="792"/>
        <v>0</v>
      </c>
      <c r="Q2882" s="326">
        <v>0.89200000000000002</v>
      </c>
      <c r="R2882" s="104">
        <f t="shared" si="793"/>
        <v>2.7374474836658473</v>
      </c>
      <c r="S2882" s="326">
        <v>0</v>
      </c>
      <c r="T2882" s="104">
        <f t="shared" si="794"/>
        <v>0</v>
      </c>
      <c r="U2882" s="326">
        <v>0</v>
      </c>
      <c r="V2882" s="104">
        <f t="shared" si="795"/>
        <v>0</v>
      </c>
      <c r="W2882" s="326">
        <v>0</v>
      </c>
      <c r="X2882" s="104">
        <f t="shared" si="796"/>
        <v>0</v>
      </c>
      <c r="Y2882" s="326">
        <v>0</v>
      </c>
      <c r="Z2882" s="104">
        <f t="shared" si="797"/>
        <v>0</v>
      </c>
      <c r="AA2882" s="326">
        <v>0</v>
      </c>
      <c r="AB2882" s="104">
        <f t="shared" si="798"/>
        <v>0</v>
      </c>
      <c r="AC2882" s="103">
        <f t="shared" si="800"/>
        <v>1.603</v>
      </c>
      <c r="AD2882" s="104">
        <f t="shared" si="801"/>
        <v>4.9194263635833559</v>
      </c>
    </row>
    <row r="2883" spans="1:30" x14ac:dyDescent="0.2">
      <c r="A2883" s="283">
        <v>41597</v>
      </c>
      <c r="B2883" s="325" t="s">
        <v>257</v>
      </c>
      <c r="C2883" s="326">
        <v>0</v>
      </c>
      <c r="D2883" s="104">
        <f t="shared" si="802"/>
        <v>0</v>
      </c>
      <c r="E2883" s="326">
        <v>0</v>
      </c>
      <c r="F2883" s="104">
        <f t="shared" si="799"/>
        <v>0</v>
      </c>
      <c r="G2883" s="326">
        <v>0</v>
      </c>
      <c r="H2883" s="104">
        <f t="shared" si="789"/>
        <v>0</v>
      </c>
      <c r="I2883" s="326">
        <v>0</v>
      </c>
      <c r="J2883" s="104">
        <f t="shared" si="803"/>
        <v>0</v>
      </c>
      <c r="K2883" s="326">
        <v>0</v>
      </c>
      <c r="L2883" s="104">
        <f t="shared" si="790"/>
        <v>0</v>
      </c>
      <c r="M2883" s="326">
        <v>0</v>
      </c>
      <c r="N2883" s="104">
        <f t="shared" si="791"/>
        <v>0</v>
      </c>
      <c r="O2883" s="326">
        <v>0</v>
      </c>
      <c r="P2883" s="104">
        <f t="shared" si="792"/>
        <v>0</v>
      </c>
      <c r="Q2883" s="326">
        <v>0</v>
      </c>
      <c r="R2883" s="104">
        <f t="shared" si="793"/>
        <v>0</v>
      </c>
      <c r="S2883" s="326">
        <v>0</v>
      </c>
      <c r="T2883" s="104">
        <f t="shared" si="794"/>
        <v>0</v>
      </c>
      <c r="U2883" s="326">
        <v>0</v>
      </c>
      <c r="V2883" s="104">
        <f t="shared" si="795"/>
        <v>0</v>
      </c>
      <c r="W2883" s="326">
        <v>0</v>
      </c>
      <c r="X2883" s="104">
        <f t="shared" si="796"/>
        <v>0</v>
      </c>
      <c r="Y2883" s="326">
        <v>0</v>
      </c>
      <c r="Z2883" s="104">
        <f t="shared" si="797"/>
        <v>0</v>
      </c>
      <c r="AA2883" s="326">
        <v>0</v>
      </c>
      <c r="AB2883" s="104">
        <f t="shared" si="798"/>
        <v>0</v>
      </c>
      <c r="AC2883" s="103">
        <f t="shared" si="800"/>
        <v>0</v>
      </c>
      <c r="AD2883" s="104">
        <f t="shared" si="801"/>
        <v>0</v>
      </c>
    </row>
    <row r="2884" spans="1:30" x14ac:dyDescent="0.2">
      <c r="A2884" s="283">
        <v>41598</v>
      </c>
      <c r="B2884" s="325" t="s">
        <v>258</v>
      </c>
      <c r="C2884" s="326">
        <v>1.216</v>
      </c>
      <c r="D2884" s="104">
        <f t="shared" si="802"/>
        <v>3.7317669732485093</v>
      </c>
      <c r="E2884" s="326">
        <v>0</v>
      </c>
      <c r="F2884" s="104">
        <f t="shared" si="799"/>
        <v>0</v>
      </c>
      <c r="G2884" s="326">
        <v>0</v>
      </c>
      <c r="H2884" s="104">
        <f t="shared" si="789"/>
        <v>0</v>
      </c>
      <c r="I2884" s="326">
        <v>0</v>
      </c>
      <c r="J2884" s="104">
        <f t="shared" si="803"/>
        <v>0</v>
      </c>
      <c r="K2884" s="326">
        <v>0</v>
      </c>
      <c r="L2884" s="104">
        <f t="shared" si="790"/>
        <v>0</v>
      </c>
      <c r="M2884" s="326">
        <v>0</v>
      </c>
      <c r="N2884" s="104">
        <f t="shared" si="791"/>
        <v>0</v>
      </c>
      <c r="O2884" s="326">
        <v>0</v>
      </c>
      <c r="P2884" s="104">
        <f t="shared" si="792"/>
        <v>0</v>
      </c>
      <c r="Q2884" s="326">
        <v>0.81599999999999995</v>
      </c>
      <c r="R2884" s="104">
        <f t="shared" si="793"/>
        <v>2.5042120478378154</v>
      </c>
      <c r="S2884" s="326">
        <v>0</v>
      </c>
      <c r="T2884" s="104">
        <f t="shared" si="794"/>
        <v>0</v>
      </c>
      <c r="U2884" s="326">
        <v>0</v>
      </c>
      <c r="V2884" s="104">
        <f t="shared" si="795"/>
        <v>0</v>
      </c>
      <c r="W2884" s="326">
        <v>0</v>
      </c>
      <c r="X2884" s="104">
        <f t="shared" si="796"/>
        <v>0</v>
      </c>
      <c r="Y2884" s="326">
        <v>0</v>
      </c>
      <c r="Z2884" s="104">
        <f t="shared" si="797"/>
        <v>0</v>
      </c>
      <c r="AA2884" s="326">
        <v>0</v>
      </c>
      <c r="AB2884" s="104">
        <f t="shared" si="798"/>
        <v>0</v>
      </c>
      <c r="AC2884" s="103">
        <f t="shared" si="800"/>
        <v>2.032</v>
      </c>
      <c r="AD2884" s="104">
        <f t="shared" si="801"/>
        <v>6.2359790210863251</v>
      </c>
    </row>
    <row r="2885" spans="1:30" x14ac:dyDescent="0.2">
      <c r="A2885" s="283">
        <v>41599</v>
      </c>
      <c r="B2885" s="325" t="s">
        <v>259</v>
      </c>
      <c r="C2885" s="326">
        <v>0.622</v>
      </c>
      <c r="D2885" s="104">
        <f t="shared" si="802"/>
        <v>1.908847909013629</v>
      </c>
      <c r="E2885" s="326">
        <v>0</v>
      </c>
      <c r="F2885" s="104">
        <f t="shared" si="799"/>
        <v>0</v>
      </c>
      <c r="G2885" s="326">
        <v>0</v>
      </c>
      <c r="H2885" s="104">
        <f t="shared" si="789"/>
        <v>0</v>
      </c>
      <c r="I2885" s="326">
        <v>0</v>
      </c>
      <c r="J2885" s="104">
        <f t="shared" si="803"/>
        <v>0</v>
      </c>
      <c r="K2885" s="326">
        <v>0</v>
      </c>
      <c r="L2885" s="104">
        <f t="shared" si="790"/>
        <v>0</v>
      </c>
      <c r="M2885" s="326">
        <v>0</v>
      </c>
      <c r="N2885" s="104">
        <f t="shared" si="791"/>
        <v>0</v>
      </c>
      <c r="O2885" s="326">
        <v>0</v>
      </c>
      <c r="P2885" s="104">
        <f t="shared" si="792"/>
        <v>0</v>
      </c>
      <c r="Q2885" s="326">
        <v>0.43099999999999999</v>
      </c>
      <c r="R2885" s="104">
        <f t="shared" si="793"/>
        <v>1.3226904321300226</v>
      </c>
      <c r="S2885" s="326">
        <v>0</v>
      </c>
      <c r="T2885" s="104">
        <f t="shared" si="794"/>
        <v>0</v>
      </c>
      <c r="U2885" s="326">
        <v>0</v>
      </c>
      <c r="V2885" s="104">
        <f t="shared" si="795"/>
        <v>0</v>
      </c>
      <c r="W2885" s="326">
        <v>0</v>
      </c>
      <c r="X2885" s="104">
        <f t="shared" si="796"/>
        <v>0</v>
      </c>
      <c r="Y2885" s="326">
        <v>0</v>
      </c>
      <c r="Z2885" s="104">
        <f t="shared" si="797"/>
        <v>0</v>
      </c>
      <c r="AA2885" s="326">
        <v>0</v>
      </c>
      <c r="AB2885" s="104">
        <f t="shared" si="798"/>
        <v>0</v>
      </c>
      <c r="AC2885" s="103">
        <f t="shared" si="800"/>
        <v>1.0529999999999999</v>
      </c>
      <c r="AD2885" s="104">
        <f t="shared" si="801"/>
        <v>3.2315383411436516</v>
      </c>
    </row>
    <row r="2886" spans="1:30" x14ac:dyDescent="0.2">
      <c r="A2886" s="283">
        <v>41600</v>
      </c>
      <c r="B2886" s="325" t="s">
        <v>260</v>
      </c>
      <c r="C2886" s="326">
        <v>0</v>
      </c>
      <c r="D2886" s="104">
        <f t="shared" si="802"/>
        <v>0</v>
      </c>
      <c r="E2886" s="326">
        <v>0</v>
      </c>
      <c r="F2886" s="104">
        <f t="shared" si="799"/>
        <v>0</v>
      </c>
      <c r="G2886" s="326">
        <v>0</v>
      </c>
      <c r="H2886" s="104">
        <f t="shared" ref="H2886:H2925" si="804">G2886*1000000/325851</f>
        <v>0</v>
      </c>
      <c r="I2886" s="326">
        <v>0</v>
      </c>
      <c r="J2886" s="104">
        <f t="shared" si="803"/>
        <v>0</v>
      </c>
      <c r="K2886" s="326">
        <v>0</v>
      </c>
      <c r="L2886" s="104">
        <f t="shared" ref="L2886:L2925" si="805">K2886*1000000/325851</f>
        <v>0</v>
      </c>
      <c r="M2886" s="326">
        <v>0</v>
      </c>
      <c r="N2886" s="104">
        <f t="shared" ref="N2886:N2925" si="806">M2886*1000000/325851</f>
        <v>0</v>
      </c>
      <c r="O2886" s="326">
        <v>0</v>
      </c>
      <c r="P2886" s="104">
        <f t="shared" ref="P2886:P2925" si="807">O2886*1000000/325851</f>
        <v>0</v>
      </c>
      <c r="Q2886" s="326">
        <v>0</v>
      </c>
      <c r="R2886" s="104">
        <f t="shared" ref="R2886:R2925" si="808">Q2886*1000000/325851</f>
        <v>0</v>
      </c>
      <c r="S2886" s="326">
        <v>0</v>
      </c>
      <c r="T2886" s="104">
        <f t="shared" ref="T2886:T2925" si="809">S2886*1000000/325851</f>
        <v>0</v>
      </c>
      <c r="U2886" s="326">
        <v>0</v>
      </c>
      <c r="V2886" s="104">
        <f t="shared" ref="V2886:V2925" si="810">U2886*1000000/325851</f>
        <v>0</v>
      </c>
      <c r="W2886" s="326">
        <v>0</v>
      </c>
      <c r="X2886" s="104">
        <f t="shared" ref="X2886:X2925" si="811">W2886*1000000/325851</f>
        <v>0</v>
      </c>
      <c r="Y2886" s="326">
        <v>0</v>
      </c>
      <c r="Z2886" s="104">
        <f t="shared" ref="Z2886:Z2925" si="812">Y2886*1000000/325851</f>
        <v>0</v>
      </c>
      <c r="AA2886" s="326">
        <v>0</v>
      </c>
      <c r="AB2886" s="104">
        <f t="shared" ref="AB2886:AB2925" si="813">AA2886*1000000/325851</f>
        <v>0</v>
      </c>
      <c r="AC2886" s="103">
        <f t="shared" si="800"/>
        <v>0</v>
      </c>
      <c r="AD2886" s="104">
        <f t="shared" si="801"/>
        <v>0</v>
      </c>
    </row>
    <row r="2887" spans="1:30" x14ac:dyDescent="0.2">
      <c r="A2887" s="283">
        <v>41601</v>
      </c>
      <c r="B2887" s="325" t="s">
        <v>261</v>
      </c>
      <c r="C2887" s="326">
        <v>0</v>
      </c>
      <c r="D2887" s="104">
        <f t="shared" si="802"/>
        <v>0</v>
      </c>
      <c r="E2887" s="326">
        <v>0</v>
      </c>
      <c r="F2887" s="104">
        <f t="shared" si="799"/>
        <v>0</v>
      </c>
      <c r="G2887" s="326">
        <v>0</v>
      </c>
      <c r="H2887" s="104">
        <f t="shared" si="804"/>
        <v>0</v>
      </c>
      <c r="I2887" s="326">
        <v>0</v>
      </c>
      <c r="J2887" s="104">
        <f t="shared" si="803"/>
        <v>0</v>
      </c>
      <c r="K2887" s="326">
        <v>0</v>
      </c>
      <c r="L2887" s="104">
        <f t="shared" si="805"/>
        <v>0</v>
      </c>
      <c r="M2887" s="326">
        <v>0</v>
      </c>
      <c r="N2887" s="104">
        <f t="shared" si="806"/>
        <v>0</v>
      </c>
      <c r="O2887" s="326">
        <v>0</v>
      </c>
      <c r="P2887" s="104">
        <f t="shared" si="807"/>
        <v>0</v>
      </c>
      <c r="Q2887" s="326">
        <v>0</v>
      </c>
      <c r="R2887" s="104">
        <f t="shared" si="808"/>
        <v>0</v>
      </c>
      <c r="S2887" s="326">
        <v>0</v>
      </c>
      <c r="T2887" s="104">
        <f t="shared" si="809"/>
        <v>0</v>
      </c>
      <c r="U2887" s="326">
        <v>0</v>
      </c>
      <c r="V2887" s="104">
        <f t="shared" si="810"/>
        <v>0</v>
      </c>
      <c r="W2887" s="326">
        <v>0</v>
      </c>
      <c r="X2887" s="104">
        <f t="shared" si="811"/>
        <v>0</v>
      </c>
      <c r="Y2887" s="326">
        <v>0</v>
      </c>
      <c r="Z2887" s="104">
        <f t="shared" si="812"/>
        <v>0</v>
      </c>
      <c r="AA2887" s="326">
        <v>0</v>
      </c>
      <c r="AB2887" s="104">
        <f t="shared" si="813"/>
        <v>0</v>
      </c>
      <c r="AC2887" s="103">
        <f t="shared" si="800"/>
        <v>0</v>
      </c>
      <c r="AD2887" s="104">
        <f t="shared" si="801"/>
        <v>0</v>
      </c>
    </row>
    <row r="2888" spans="1:30" x14ac:dyDescent="0.2">
      <c r="A2888" s="283">
        <v>41602</v>
      </c>
      <c r="B2888" s="325" t="s">
        <v>262</v>
      </c>
      <c r="C2888" s="326">
        <v>0</v>
      </c>
      <c r="D2888" s="104">
        <f t="shared" si="802"/>
        <v>0</v>
      </c>
      <c r="E2888" s="326">
        <v>0</v>
      </c>
      <c r="F2888" s="104">
        <f t="shared" si="799"/>
        <v>0</v>
      </c>
      <c r="G2888" s="326">
        <v>0</v>
      </c>
      <c r="H2888" s="104">
        <f t="shared" si="804"/>
        <v>0</v>
      </c>
      <c r="I2888" s="326">
        <v>0</v>
      </c>
      <c r="J2888" s="104">
        <f t="shared" si="803"/>
        <v>0</v>
      </c>
      <c r="K2888" s="326">
        <v>0</v>
      </c>
      <c r="L2888" s="104">
        <f t="shared" si="805"/>
        <v>0</v>
      </c>
      <c r="M2888" s="326">
        <v>0</v>
      </c>
      <c r="N2888" s="104">
        <f t="shared" si="806"/>
        <v>0</v>
      </c>
      <c r="O2888" s="326">
        <v>0</v>
      </c>
      <c r="P2888" s="104">
        <f t="shared" si="807"/>
        <v>0</v>
      </c>
      <c r="Q2888" s="326">
        <v>0</v>
      </c>
      <c r="R2888" s="104">
        <f t="shared" si="808"/>
        <v>0</v>
      </c>
      <c r="S2888" s="326">
        <v>0</v>
      </c>
      <c r="T2888" s="104">
        <f t="shared" si="809"/>
        <v>0</v>
      </c>
      <c r="U2888" s="326">
        <v>0</v>
      </c>
      <c r="V2888" s="104">
        <f t="shared" si="810"/>
        <v>0</v>
      </c>
      <c r="W2888" s="326">
        <v>0</v>
      </c>
      <c r="X2888" s="104">
        <f t="shared" si="811"/>
        <v>0</v>
      </c>
      <c r="Y2888" s="326">
        <v>0</v>
      </c>
      <c r="Z2888" s="104">
        <f t="shared" si="812"/>
        <v>0</v>
      </c>
      <c r="AA2888" s="326">
        <v>0</v>
      </c>
      <c r="AB2888" s="104">
        <f t="shared" si="813"/>
        <v>0</v>
      </c>
      <c r="AC2888" s="103">
        <f t="shared" si="800"/>
        <v>0</v>
      </c>
      <c r="AD2888" s="104">
        <f t="shared" si="801"/>
        <v>0</v>
      </c>
    </row>
    <row r="2889" spans="1:30" x14ac:dyDescent="0.2">
      <c r="A2889" s="283">
        <v>41603</v>
      </c>
      <c r="B2889" s="325" t="s">
        <v>263</v>
      </c>
      <c r="C2889" s="326">
        <v>0</v>
      </c>
      <c r="D2889" s="104">
        <f t="shared" si="802"/>
        <v>0</v>
      </c>
      <c r="E2889" s="326">
        <v>0</v>
      </c>
      <c r="F2889" s="104">
        <f t="shared" ref="F2889:F2925" si="814">E2889*1000000/325851</f>
        <v>0</v>
      </c>
      <c r="G2889" s="326">
        <v>0</v>
      </c>
      <c r="H2889" s="104">
        <f t="shared" si="804"/>
        <v>0</v>
      </c>
      <c r="I2889" s="326">
        <v>0</v>
      </c>
      <c r="J2889" s="104">
        <f t="shared" si="803"/>
        <v>0</v>
      </c>
      <c r="K2889" s="326">
        <v>0</v>
      </c>
      <c r="L2889" s="104">
        <f t="shared" si="805"/>
        <v>0</v>
      </c>
      <c r="M2889" s="326">
        <v>0</v>
      </c>
      <c r="N2889" s="104">
        <f t="shared" si="806"/>
        <v>0</v>
      </c>
      <c r="O2889" s="326">
        <v>0</v>
      </c>
      <c r="P2889" s="104">
        <f t="shared" si="807"/>
        <v>0</v>
      </c>
      <c r="Q2889" s="326">
        <v>0</v>
      </c>
      <c r="R2889" s="104">
        <f t="shared" si="808"/>
        <v>0</v>
      </c>
      <c r="S2889" s="326">
        <v>0</v>
      </c>
      <c r="T2889" s="104">
        <f t="shared" si="809"/>
        <v>0</v>
      </c>
      <c r="U2889" s="326">
        <v>0</v>
      </c>
      <c r="V2889" s="104">
        <f t="shared" si="810"/>
        <v>0</v>
      </c>
      <c r="W2889" s="326">
        <v>0</v>
      </c>
      <c r="X2889" s="104">
        <f t="shared" si="811"/>
        <v>0</v>
      </c>
      <c r="Y2889" s="326">
        <v>0</v>
      </c>
      <c r="Z2889" s="104">
        <f t="shared" si="812"/>
        <v>0</v>
      </c>
      <c r="AA2889" s="326">
        <v>0</v>
      </c>
      <c r="AB2889" s="104">
        <f t="shared" si="813"/>
        <v>0</v>
      </c>
      <c r="AC2889" s="103">
        <f t="shared" si="800"/>
        <v>0</v>
      </c>
      <c r="AD2889" s="104">
        <f t="shared" si="801"/>
        <v>0</v>
      </c>
    </row>
    <row r="2890" spans="1:30" x14ac:dyDescent="0.2">
      <c r="A2890" s="283">
        <v>41604</v>
      </c>
      <c r="B2890" s="325" t="s">
        <v>264</v>
      </c>
      <c r="C2890" s="326">
        <v>0</v>
      </c>
      <c r="D2890" s="104">
        <f t="shared" si="802"/>
        <v>0</v>
      </c>
      <c r="E2890" s="326">
        <v>0</v>
      </c>
      <c r="F2890" s="104">
        <f t="shared" si="814"/>
        <v>0</v>
      </c>
      <c r="G2890" s="326">
        <v>0</v>
      </c>
      <c r="H2890" s="104">
        <f t="shared" si="804"/>
        <v>0</v>
      </c>
      <c r="I2890" s="326">
        <v>0</v>
      </c>
      <c r="J2890" s="104">
        <f t="shared" si="803"/>
        <v>0</v>
      </c>
      <c r="K2890" s="326">
        <v>0</v>
      </c>
      <c r="L2890" s="104">
        <f t="shared" si="805"/>
        <v>0</v>
      </c>
      <c r="M2890" s="326">
        <v>0</v>
      </c>
      <c r="N2890" s="104">
        <f t="shared" si="806"/>
        <v>0</v>
      </c>
      <c r="O2890" s="326">
        <v>0</v>
      </c>
      <c r="P2890" s="104">
        <f t="shared" si="807"/>
        <v>0</v>
      </c>
      <c r="Q2890" s="326">
        <v>0</v>
      </c>
      <c r="R2890" s="104">
        <f t="shared" si="808"/>
        <v>0</v>
      </c>
      <c r="S2890" s="326">
        <v>0</v>
      </c>
      <c r="T2890" s="104">
        <f t="shared" si="809"/>
        <v>0</v>
      </c>
      <c r="U2890" s="326">
        <v>0</v>
      </c>
      <c r="V2890" s="104">
        <f t="shared" si="810"/>
        <v>0</v>
      </c>
      <c r="W2890" s="326">
        <v>0</v>
      </c>
      <c r="X2890" s="104">
        <f t="shared" si="811"/>
        <v>0</v>
      </c>
      <c r="Y2890" s="326">
        <v>0</v>
      </c>
      <c r="Z2890" s="104">
        <f t="shared" si="812"/>
        <v>0</v>
      </c>
      <c r="AA2890" s="326">
        <v>0</v>
      </c>
      <c r="AB2890" s="104">
        <f t="shared" si="813"/>
        <v>0</v>
      </c>
      <c r="AC2890" s="103">
        <f t="shared" si="800"/>
        <v>0</v>
      </c>
      <c r="AD2890" s="104">
        <f t="shared" si="801"/>
        <v>0</v>
      </c>
    </row>
    <row r="2891" spans="1:30" x14ac:dyDescent="0.2">
      <c r="A2891" s="283">
        <v>41605</v>
      </c>
      <c r="B2891" s="325" t="s">
        <v>265</v>
      </c>
      <c r="C2891" s="326">
        <v>0</v>
      </c>
      <c r="D2891" s="104">
        <f t="shared" si="802"/>
        <v>0</v>
      </c>
      <c r="E2891" s="326">
        <v>0</v>
      </c>
      <c r="F2891" s="104">
        <f t="shared" si="814"/>
        <v>0</v>
      </c>
      <c r="G2891" s="326">
        <v>0</v>
      </c>
      <c r="H2891" s="104">
        <f t="shared" si="804"/>
        <v>0</v>
      </c>
      <c r="I2891" s="326">
        <v>0</v>
      </c>
      <c r="J2891" s="104">
        <f t="shared" si="803"/>
        <v>0</v>
      </c>
      <c r="K2891" s="326">
        <v>0</v>
      </c>
      <c r="L2891" s="104">
        <f t="shared" si="805"/>
        <v>0</v>
      </c>
      <c r="M2891" s="326">
        <v>0</v>
      </c>
      <c r="N2891" s="104">
        <f t="shared" si="806"/>
        <v>0</v>
      </c>
      <c r="O2891" s="326">
        <v>0</v>
      </c>
      <c r="P2891" s="104">
        <f t="shared" si="807"/>
        <v>0</v>
      </c>
      <c r="Q2891" s="326">
        <v>0</v>
      </c>
      <c r="R2891" s="104">
        <f t="shared" si="808"/>
        <v>0</v>
      </c>
      <c r="S2891" s="326">
        <v>0</v>
      </c>
      <c r="T2891" s="104">
        <f t="shared" si="809"/>
        <v>0</v>
      </c>
      <c r="U2891" s="326">
        <v>0</v>
      </c>
      <c r="V2891" s="104">
        <f t="shared" si="810"/>
        <v>0</v>
      </c>
      <c r="W2891" s="326">
        <v>0</v>
      </c>
      <c r="X2891" s="104">
        <f t="shared" si="811"/>
        <v>0</v>
      </c>
      <c r="Y2891" s="326">
        <v>0</v>
      </c>
      <c r="Z2891" s="104">
        <f t="shared" si="812"/>
        <v>0</v>
      </c>
      <c r="AA2891" s="326">
        <v>0</v>
      </c>
      <c r="AB2891" s="104">
        <f t="shared" si="813"/>
        <v>0</v>
      </c>
      <c r="AC2891" s="103">
        <f t="shared" si="800"/>
        <v>0</v>
      </c>
      <c r="AD2891" s="104">
        <f t="shared" si="801"/>
        <v>0</v>
      </c>
    </row>
    <row r="2892" spans="1:30" x14ac:dyDescent="0.2">
      <c r="A2892" s="283">
        <v>41606</v>
      </c>
      <c r="B2892" s="325" t="s">
        <v>266</v>
      </c>
      <c r="C2892" s="326">
        <v>0</v>
      </c>
      <c r="D2892" s="104">
        <f t="shared" si="802"/>
        <v>0</v>
      </c>
      <c r="E2892" s="326">
        <v>0</v>
      </c>
      <c r="F2892" s="104">
        <f t="shared" si="814"/>
        <v>0</v>
      </c>
      <c r="G2892" s="326">
        <v>0</v>
      </c>
      <c r="H2892" s="104">
        <f t="shared" si="804"/>
        <v>0</v>
      </c>
      <c r="I2892" s="326">
        <v>0</v>
      </c>
      <c r="J2892" s="104">
        <f t="shared" si="803"/>
        <v>0</v>
      </c>
      <c r="K2892" s="326">
        <v>0</v>
      </c>
      <c r="L2892" s="104">
        <f t="shared" si="805"/>
        <v>0</v>
      </c>
      <c r="M2892" s="326">
        <v>0</v>
      </c>
      <c r="N2892" s="104">
        <f t="shared" si="806"/>
        <v>0</v>
      </c>
      <c r="O2892" s="326">
        <v>0</v>
      </c>
      <c r="P2892" s="104">
        <f t="shared" si="807"/>
        <v>0</v>
      </c>
      <c r="Q2892" s="326">
        <v>0</v>
      </c>
      <c r="R2892" s="104">
        <f t="shared" si="808"/>
        <v>0</v>
      </c>
      <c r="S2892" s="326">
        <v>0</v>
      </c>
      <c r="T2892" s="104">
        <f t="shared" si="809"/>
        <v>0</v>
      </c>
      <c r="U2892" s="326">
        <v>0</v>
      </c>
      <c r="V2892" s="104">
        <f t="shared" si="810"/>
        <v>0</v>
      </c>
      <c r="W2892" s="326">
        <v>0</v>
      </c>
      <c r="X2892" s="104">
        <f t="shared" si="811"/>
        <v>0</v>
      </c>
      <c r="Y2892" s="326">
        <v>0</v>
      </c>
      <c r="Z2892" s="104">
        <f t="shared" si="812"/>
        <v>0</v>
      </c>
      <c r="AA2892" s="326">
        <v>0</v>
      </c>
      <c r="AB2892" s="104">
        <f t="shared" si="813"/>
        <v>0</v>
      </c>
      <c r="AC2892" s="103">
        <f t="shared" si="800"/>
        <v>0</v>
      </c>
      <c r="AD2892" s="104">
        <f t="shared" si="801"/>
        <v>0</v>
      </c>
    </row>
    <row r="2893" spans="1:30" x14ac:dyDescent="0.2">
      <c r="A2893" s="283">
        <v>41607</v>
      </c>
      <c r="B2893" s="325" t="s">
        <v>267</v>
      </c>
      <c r="C2893" s="326">
        <v>0</v>
      </c>
      <c r="D2893" s="104">
        <f t="shared" si="802"/>
        <v>0</v>
      </c>
      <c r="E2893" s="326">
        <v>0</v>
      </c>
      <c r="F2893" s="104">
        <f t="shared" si="814"/>
        <v>0</v>
      </c>
      <c r="G2893" s="326">
        <v>0</v>
      </c>
      <c r="H2893" s="104">
        <f t="shared" si="804"/>
        <v>0</v>
      </c>
      <c r="I2893" s="326">
        <v>0</v>
      </c>
      <c r="J2893" s="104">
        <f t="shared" si="803"/>
        <v>0</v>
      </c>
      <c r="K2893" s="326">
        <v>0</v>
      </c>
      <c r="L2893" s="104">
        <f t="shared" si="805"/>
        <v>0</v>
      </c>
      <c r="M2893" s="326">
        <v>0</v>
      </c>
      <c r="N2893" s="104">
        <f t="shared" si="806"/>
        <v>0</v>
      </c>
      <c r="O2893" s="326">
        <v>0</v>
      </c>
      <c r="P2893" s="104">
        <f t="shared" si="807"/>
        <v>0</v>
      </c>
      <c r="Q2893" s="326">
        <v>0</v>
      </c>
      <c r="R2893" s="104">
        <f t="shared" si="808"/>
        <v>0</v>
      </c>
      <c r="S2893" s="326">
        <v>0</v>
      </c>
      <c r="T2893" s="104">
        <f t="shared" si="809"/>
        <v>0</v>
      </c>
      <c r="U2893" s="326">
        <v>0</v>
      </c>
      <c r="V2893" s="104">
        <f t="shared" si="810"/>
        <v>0</v>
      </c>
      <c r="W2893" s="326">
        <v>0</v>
      </c>
      <c r="X2893" s="104">
        <f t="shared" si="811"/>
        <v>0</v>
      </c>
      <c r="Y2893" s="326">
        <v>0</v>
      </c>
      <c r="Z2893" s="104">
        <f t="shared" si="812"/>
        <v>0</v>
      </c>
      <c r="AA2893" s="326">
        <v>0</v>
      </c>
      <c r="AB2893" s="104">
        <f t="shared" si="813"/>
        <v>0</v>
      </c>
      <c r="AC2893" s="103">
        <f t="shared" si="800"/>
        <v>0</v>
      </c>
      <c r="AD2893" s="104">
        <f t="shared" si="801"/>
        <v>0</v>
      </c>
    </row>
    <row r="2894" spans="1:30" x14ac:dyDescent="0.2">
      <c r="A2894" s="283">
        <v>41608</v>
      </c>
      <c r="B2894" s="325" t="s">
        <v>268</v>
      </c>
      <c r="C2894" s="326">
        <v>0</v>
      </c>
      <c r="D2894" s="104">
        <f t="shared" si="802"/>
        <v>0</v>
      </c>
      <c r="E2894" s="326">
        <v>0</v>
      </c>
      <c r="F2894" s="104">
        <f t="shared" si="814"/>
        <v>0</v>
      </c>
      <c r="G2894" s="326">
        <v>0</v>
      </c>
      <c r="H2894" s="104">
        <f t="shared" si="804"/>
        <v>0</v>
      </c>
      <c r="I2894" s="326">
        <v>0</v>
      </c>
      <c r="J2894" s="104">
        <f t="shared" si="803"/>
        <v>0</v>
      </c>
      <c r="K2894" s="326">
        <v>0</v>
      </c>
      <c r="L2894" s="104">
        <f t="shared" si="805"/>
        <v>0</v>
      </c>
      <c r="M2894" s="326">
        <v>0</v>
      </c>
      <c r="N2894" s="104">
        <f t="shared" si="806"/>
        <v>0</v>
      </c>
      <c r="O2894" s="326">
        <v>0</v>
      </c>
      <c r="P2894" s="104">
        <f t="shared" si="807"/>
        <v>0</v>
      </c>
      <c r="Q2894" s="326">
        <v>0</v>
      </c>
      <c r="R2894" s="104">
        <f t="shared" si="808"/>
        <v>0</v>
      </c>
      <c r="S2894" s="326">
        <v>0</v>
      </c>
      <c r="T2894" s="104">
        <f t="shared" si="809"/>
        <v>0</v>
      </c>
      <c r="U2894" s="326">
        <v>0</v>
      </c>
      <c r="V2894" s="104">
        <f t="shared" si="810"/>
        <v>0</v>
      </c>
      <c r="W2894" s="326">
        <v>0</v>
      </c>
      <c r="X2894" s="104">
        <f t="shared" si="811"/>
        <v>0</v>
      </c>
      <c r="Y2894" s="326">
        <v>0</v>
      </c>
      <c r="Z2894" s="104">
        <f t="shared" si="812"/>
        <v>0</v>
      </c>
      <c r="AA2894" s="326">
        <v>0</v>
      </c>
      <c r="AB2894" s="104">
        <f t="shared" si="813"/>
        <v>0</v>
      </c>
      <c r="AC2894" s="103">
        <f t="shared" si="800"/>
        <v>0</v>
      </c>
      <c r="AD2894" s="104">
        <f t="shared" si="801"/>
        <v>0</v>
      </c>
    </row>
    <row r="2895" spans="1:30" x14ac:dyDescent="0.2">
      <c r="A2895" s="283">
        <v>41609</v>
      </c>
      <c r="B2895" s="325" t="s">
        <v>177</v>
      </c>
      <c r="C2895" s="326">
        <v>0</v>
      </c>
      <c r="D2895" s="104">
        <f t="shared" si="802"/>
        <v>0</v>
      </c>
      <c r="E2895" s="326">
        <v>0</v>
      </c>
      <c r="F2895" s="104">
        <f t="shared" si="814"/>
        <v>0</v>
      </c>
      <c r="G2895" s="326">
        <v>0</v>
      </c>
      <c r="H2895" s="104">
        <f t="shared" si="804"/>
        <v>0</v>
      </c>
      <c r="I2895" s="326">
        <v>0</v>
      </c>
      <c r="J2895" s="104">
        <f t="shared" si="803"/>
        <v>0</v>
      </c>
      <c r="K2895" s="326">
        <v>0</v>
      </c>
      <c r="L2895" s="104">
        <f t="shared" si="805"/>
        <v>0</v>
      </c>
      <c r="M2895" s="326">
        <v>0</v>
      </c>
      <c r="N2895" s="104">
        <f t="shared" si="806"/>
        <v>0</v>
      </c>
      <c r="O2895" s="326">
        <v>0</v>
      </c>
      <c r="P2895" s="104">
        <f t="shared" si="807"/>
        <v>0</v>
      </c>
      <c r="Q2895" s="326">
        <v>0</v>
      </c>
      <c r="R2895" s="104">
        <f t="shared" si="808"/>
        <v>0</v>
      </c>
      <c r="S2895" s="326">
        <v>0</v>
      </c>
      <c r="T2895" s="104">
        <f t="shared" si="809"/>
        <v>0</v>
      </c>
      <c r="U2895" s="326">
        <v>0</v>
      </c>
      <c r="V2895" s="104">
        <f t="shared" si="810"/>
        <v>0</v>
      </c>
      <c r="W2895" s="326">
        <v>0</v>
      </c>
      <c r="X2895" s="104">
        <f t="shared" si="811"/>
        <v>0</v>
      </c>
      <c r="Y2895" s="326">
        <v>0</v>
      </c>
      <c r="Z2895" s="104">
        <f t="shared" si="812"/>
        <v>0</v>
      </c>
      <c r="AA2895" s="326">
        <v>0</v>
      </c>
      <c r="AB2895" s="104">
        <f t="shared" si="813"/>
        <v>0</v>
      </c>
      <c r="AC2895" s="103">
        <f t="shared" si="800"/>
        <v>0</v>
      </c>
      <c r="AD2895" s="104">
        <f t="shared" si="801"/>
        <v>0</v>
      </c>
    </row>
    <row r="2896" spans="1:30" x14ac:dyDescent="0.2">
      <c r="A2896" s="283">
        <v>41610</v>
      </c>
      <c r="B2896" s="325" t="s">
        <v>178</v>
      </c>
      <c r="C2896" s="326">
        <v>0</v>
      </c>
      <c r="D2896" s="104">
        <f t="shared" si="802"/>
        <v>0</v>
      </c>
      <c r="E2896" s="326">
        <v>0</v>
      </c>
      <c r="F2896" s="104">
        <f t="shared" si="814"/>
        <v>0</v>
      </c>
      <c r="G2896" s="326">
        <v>0</v>
      </c>
      <c r="H2896" s="104">
        <f t="shared" si="804"/>
        <v>0</v>
      </c>
      <c r="I2896" s="326">
        <v>0</v>
      </c>
      <c r="J2896" s="104">
        <f t="shared" si="803"/>
        <v>0</v>
      </c>
      <c r="K2896" s="326">
        <v>0</v>
      </c>
      <c r="L2896" s="104">
        <f t="shared" si="805"/>
        <v>0</v>
      </c>
      <c r="M2896" s="326">
        <v>0</v>
      </c>
      <c r="N2896" s="104">
        <f t="shared" si="806"/>
        <v>0</v>
      </c>
      <c r="O2896" s="326">
        <v>0</v>
      </c>
      <c r="P2896" s="104">
        <f t="shared" si="807"/>
        <v>0</v>
      </c>
      <c r="Q2896" s="326">
        <v>0</v>
      </c>
      <c r="R2896" s="104">
        <f t="shared" si="808"/>
        <v>0</v>
      </c>
      <c r="S2896" s="326">
        <v>0</v>
      </c>
      <c r="T2896" s="104">
        <f t="shared" si="809"/>
        <v>0</v>
      </c>
      <c r="U2896" s="326">
        <v>0</v>
      </c>
      <c r="V2896" s="104">
        <f t="shared" si="810"/>
        <v>0</v>
      </c>
      <c r="W2896" s="326">
        <v>0</v>
      </c>
      <c r="X2896" s="104">
        <f t="shared" si="811"/>
        <v>0</v>
      </c>
      <c r="Y2896" s="326">
        <v>0</v>
      </c>
      <c r="Z2896" s="104">
        <f t="shared" si="812"/>
        <v>0</v>
      </c>
      <c r="AA2896" s="326">
        <v>0</v>
      </c>
      <c r="AB2896" s="104">
        <f t="shared" si="813"/>
        <v>0</v>
      </c>
      <c r="AC2896" s="103">
        <f t="shared" si="800"/>
        <v>0</v>
      </c>
      <c r="AD2896" s="104">
        <f t="shared" si="801"/>
        <v>0</v>
      </c>
    </row>
    <row r="2897" spans="1:30" x14ac:dyDescent="0.2">
      <c r="A2897" s="283">
        <v>41611</v>
      </c>
      <c r="B2897" s="325" t="s">
        <v>179</v>
      </c>
      <c r="C2897" s="326">
        <v>0</v>
      </c>
      <c r="D2897" s="104">
        <f t="shared" si="802"/>
        <v>0</v>
      </c>
      <c r="E2897" s="326">
        <v>0</v>
      </c>
      <c r="F2897" s="104">
        <f t="shared" si="814"/>
        <v>0</v>
      </c>
      <c r="G2897" s="326">
        <v>0</v>
      </c>
      <c r="H2897" s="104">
        <f t="shared" si="804"/>
        <v>0</v>
      </c>
      <c r="I2897" s="326">
        <v>0</v>
      </c>
      <c r="J2897" s="104">
        <f t="shared" si="803"/>
        <v>0</v>
      </c>
      <c r="K2897" s="326">
        <v>0</v>
      </c>
      <c r="L2897" s="104">
        <f t="shared" si="805"/>
        <v>0</v>
      </c>
      <c r="M2897" s="326">
        <v>0</v>
      </c>
      <c r="N2897" s="104">
        <f t="shared" si="806"/>
        <v>0</v>
      </c>
      <c r="O2897" s="326">
        <v>0</v>
      </c>
      <c r="P2897" s="104">
        <f t="shared" si="807"/>
        <v>0</v>
      </c>
      <c r="Q2897" s="326">
        <v>0</v>
      </c>
      <c r="R2897" s="104">
        <f t="shared" si="808"/>
        <v>0</v>
      </c>
      <c r="S2897" s="326">
        <v>0</v>
      </c>
      <c r="T2897" s="104">
        <f t="shared" si="809"/>
        <v>0</v>
      </c>
      <c r="U2897" s="326">
        <v>0</v>
      </c>
      <c r="V2897" s="104">
        <f t="shared" si="810"/>
        <v>0</v>
      </c>
      <c r="W2897" s="326">
        <v>0</v>
      </c>
      <c r="X2897" s="104">
        <f t="shared" si="811"/>
        <v>0</v>
      </c>
      <c r="Y2897" s="326">
        <v>0</v>
      </c>
      <c r="Z2897" s="104">
        <f t="shared" si="812"/>
        <v>0</v>
      </c>
      <c r="AA2897" s="326">
        <v>0</v>
      </c>
      <c r="AB2897" s="104">
        <f t="shared" si="813"/>
        <v>0</v>
      </c>
      <c r="AC2897" s="103">
        <f t="shared" si="800"/>
        <v>0</v>
      </c>
      <c r="AD2897" s="104">
        <f t="shared" si="801"/>
        <v>0</v>
      </c>
    </row>
    <row r="2898" spans="1:30" x14ac:dyDescent="0.2">
      <c r="A2898" s="283">
        <v>41612</v>
      </c>
      <c r="B2898" s="325" t="s">
        <v>180</v>
      </c>
      <c r="C2898" s="326">
        <v>0.11600000000000001</v>
      </c>
      <c r="D2898" s="104">
        <f t="shared" si="802"/>
        <v>0.35599092836910123</v>
      </c>
      <c r="E2898" s="326">
        <v>0</v>
      </c>
      <c r="F2898" s="104">
        <f t="shared" si="814"/>
        <v>0</v>
      </c>
      <c r="G2898" s="326">
        <v>0</v>
      </c>
      <c r="H2898" s="104">
        <f t="shared" si="804"/>
        <v>0</v>
      </c>
      <c r="I2898" s="326">
        <v>0</v>
      </c>
      <c r="J2898" s="104">
        <f t="shared" si="803"/>
        <v>0</v>
      </c>
      <c r="K2898" s="326">
        <v>0</v>
      </c>
      <c r="L2898" s="104">
        <f t="shared" si="805"/>
        <v>0</v>
      </c>
      <c r="M2898" s="326">
        <v>0</v>
      </c>
      <c r="N2898" s="104">
        <f t="shared" si="806"/>
        <v>0</v>
      </c>
      <c r="O2898" s="326">
        <v>0</v>
      </c>
      <c r="P2898" s="104">
        <f t="shared" si="807"/>
        <v>0</v>
      </c>
      <c r="Q2898" s="326">
        <v>7.6999999999999999E-2</v>
      </c>
      <c r="R2898" s="104">
        <f t="shared" si="808"/>
        <v>0.23630432314155855</v>
      </c>
      <c r="S2898" s="326">
        <v>0</v>
      </c>
      <c r="T2898" s="104">
        <f t="shared" si="809"/>
        <v>0</v>
      </c>
      <c r="U2898" s="326">
        <v>0</v>
      </c>
      <c r="V2898" s="104">
        <f t="shared" si="810"/>
        <v>0</v>
      </c>
      <c r="W2898" s="326">
        <v>0</v>
      </c>
      <c r="X2898" s="104">
        <f t="shared" si="811"/>
        <v>0</v>
      </c>
      <c r="Y2898" s="326">
        <v>0</v>
      </c>
      <c r="Z2898" s="104">
        <f t="shared" si="812"/>
        <v>0</v>
      </c>
      <c r="AA2898" s="326">
        <v>0</v>
      </c>
      <c r="AB2898" s="104">
        <f t="shared" si="813"/>
        <v>0</v>
      </c>
      <c r="AC2898" s="103">
        <f t="shared" si="800"/>
        <v>0.193</v>
      </c>
      <c r="AD2898" s="104">
        <f t="shared" si="801"/>
        <v>0.59229525151065976</v>
      </c>
    </row>
    <row r="2899" spans="1:30" x14ac:dyDescent="0.2">
      <c r="A2899" s="283">
        <v>41613</v>
      </c>
      <c r="B2899" s="325" t="s">
        <v>181</v>
      </c>
      <c r="C2899" s="326">
        <v>1.7070000000000001</v>
      </c>
      <c r="D2899" s="104">
        <f t="shared" si="802"/>
        <v>5.2385906441901362</v>
      </c>
      <c r="E2899" s="326">
        <v>0</v>
      </c>
      <c r="F2899" s="104">
        <f t="shared" si="814"/>
        <v>0</v>
      </c>
      <c r="G2899" s="326">
        <v>0</v>
      </c>
      <c r="H2899" s="104">
        <f t="shared" si="804"/>
        <v>0</v>
      </c>
      <c r="I2899" s="326">
        <v>0</v>
      </c>
      <c r="J2899" s="104">
        <f t="shared" si="803"/>
        <v>0</v>
      </c>
      <c r="K2899" s="326">
        <v>0</v>
      </c>
      <c r="L2899" s="104">
        <f t="shared" si="805"/>
        <v>0</v>
      </c>
      <c r="M2899" s="326">
        <v>0</v>
      </c>
      <c r="N2899" s="104">
        <f t="shared" si="806"/>
        <v>0</v>
      </c>
      <c r="O2899" s="326">
        <v>0</v>
      </c>
      <c r="P2899" s="104">
        <f t="shared" si="807"/>
        <v>0</v>
      </c>
      <c r="Q2899" s="326">
        <v>1.23</v>
      </c>
      <c r="R2899" s="104">
        <f t="shared" si="808"/>
        <v>3.7747313956378834</v>
      </c>
      <c r="S2899" s="326">
        <v>0</v>
      </c>
      <c r="T2899" s="104">
        <f t="shared" si="809"/>
        <v>0</v>
      </c>
      <c r="U2899" s="326">
        <v>0</v>
      </c>
      <c r="V2899" s="104">
        <f t="shared" si="810"/>
        <v>0</v>
      </c>
      <c r="W2899" s="326">
        <v>0</v>
      </c>
      <c r="X2899" s="104">
        <f t="shared" si="811"/>
        <v>0</v>
      </c>
      <c r="Y2899" s="326">
        <v>0</v>
      </c>
      <c r="Z2899" s="104">
        <f t="shared" si="812"/>
        <v>0</v>
      </c>
      <c r="AA2899" s="326">
        <v>0</v>
      </c>
      <c r="AB2899" s="104">
        <f t="shared" si="813"/>
        <v>0</v>
      </c>
      <c r="AC2899" s="103">
        <f t="shared" si="800"/>
        <v>2.9370000000000003</v>
      </c>
      <c r="AD2899" s="104">
        <f t="shared" si="801"/>
        <v>9.0133220398280205</v>
      </c>
    </row>
    <row r="2900" spans="1:30" x14ac:dyDescent="0.2">
      <c r="A2900" s="283">
        <v>41614</v>
      </c>
      <c r="B2900" s="325" t="s">
        <v>182</v>
      </c>
      <c r="C2900" s="326">
        <v>1.647</v>
      </c>
      <c r="D2900" s="104">
        <f t="shared" si="802"/>
        <v>5.0544574053785318</v>
      </c>
      <c r="E2900" s="326">
        <v>0</v>
      </c>
      <c r="F2900" s="104">
        <f t="shared" si="814"/>
        <v>0</v>
      </c>
      <c r="G2900" s="326">
        <v>4.7E-2</v>
      </c>
      <c r="H2900" s="104">
        <f t="shared" si="804"/>
        <v>0.14423770373575653</v>
      </c>
      <c r="I2900" s="326">
        <v>6.7000000000000004E-2</v>
      </c>
      <c r="J2900" s="104">
        <f t="shared" si="803"/>
        <v>0.20561545000629122</v>
      </c>
      <c r="K2900" s="326">
        <v>0</v>
      </c>
      <c r="L2900" s="104">
        <f t="shared" si="805"/>
        <v>0</v>
      </c>
      <c r="M2900" s="326">
        <v>0</v>
      </c>
      <c r="N2900" s="104">
        <f t="shared" si="806"/>
        <v>0</v>
      </c>
      <c r="O2900" s="326">
        <v>0</v>
      </c>
      <c r="P2900" s="104">
        <f t="shared" si="807"/>
        <v>0</v>
      </c>
      <c r="Q2900" s="326">
        <v>1.1240000000000001</v>
      </c>
      <c r="R2900" s="104">
        <f t="shared" si="808"/>
        <v>3.4494293404040497</v>
      </c>
      <c r="S2900" s="326">
        <v>0</v>
      </c>
      <c r="T2900" s="104">
        <f t="shared" si="809"/>
        <v>0</v>
      </c>
      <c r="U2900" s="326">
        <v>0</v>
      </c>
      <c r="V2900" s="104">
        <f t="shared" si="810"/>
        <v>0</v>
      </c>
      <c r="W2900" s="326">
        <v>0</v>
      </c>
      <c r="X2900" s="104">
        <f t="shared" si="811"/>
        <v>0</v>
      </c>
      <c r="Y2900" s="326">
        <v>0</v>
      </c>
      <c r="Z2900" s="104">
        <f t="shared" si="812"/>
        <v>0</v>
      </c>
      <c r="AA2900" s="326">
        <v>0</v>
      </c>
      <c r="AB2900" s="104">
        <f t="shared" si="813"/>
        <v>0</v>
      </c>
      <c r="AC2900" s="103">
        <f t="shared" si="800"/>
        <v>2.8849999999999998</v>
      </c>
      <c r="AD2900" s="104">
        <f t="shared" si="801"/>
        <v>8.8537398995246299</v>
      </c>
    </row>
    <row r="2901" spans="1:30" x14ac:dyDescent="0.2">
      <c r="A2901" s="283">
        <v>41615</v>
      </c>
      <c r="B2901" s="325" t="s">
        <v>183</v>
      </c>
      <c r="C2901" s="326">
        <v>1.637</v>
      </c>
      <c r="D2901" s="104">
        <f t="shared" si="802"/>
        <v>5.0237685322432641</v>
      </c>
      <c r="E2901" s="326">
        <v>0</v>
      </c>
      <c r="F2901" s="104">
        <f t="shared" si="814"/>
        <v>0</v>
      </c>
      <c r="G2901" s="326">
        <v>0.75900000000000001</v>
      </c>
      <c r="H2901" s="104">
        <f t="shared" si="804"/>
        <v>2.3292854709667914</v>
      </c>
      <c r="I2901" s="326">
        <v>0.99399999999999999</v>
      </c>
      <c r="J2901" s="104">
        <f t="shared" si="803"/>
        <v>3.0504739896455741</v>
      </c>
      <c r="K2901" s="326">
        <v>0</v>
      </c>
      <c r="L2901" s="104">
        <f t="shared" si="805"/>
        <v>0</v>
      </c>
      <c r="M2901" s="326">
        <v>0</v>
      </c>
      <c r="N2901" s="104">
        <f t="shared" si="806"/>
        <v>0</v>
      </c>
      <c r="O2901" s="326">
        <v>0</v>
      </c>
      <c r="P2901" s="104">
        <f t="shared" si="807"/>
        <v>0</v>
      </c>
      <c r="Q2901" s="326">
        <v>0</v>
      </c>
      <c r="R2901" s="104">
        <f t="shared" si="808"/>
        <v>0</v>
      </c>
      <c r="S2901" s="326">
        <v>0</v>
      </c>
      <c r="T2901" s="104">
        <f t="shared" si="809"/>
        <v>0</v>
      </c>
      <c r="U2901" s="326">
        <v>0</v>
      </c>
      <c r="V2901" s="104">
        <f t="shared" si="810"/>
        <v>0</v>
      </c>
      <c r="W2901" s="326">
        <v>0</v>
      </c>
      <c r="X2901" s="104">
        <f t="shared" si="811"/>
        <v>0</v>
      </c>
      <c r="Y2901" s="326">
        <v>0</v>
      </c>
      <c r="Z2901" s="104">
        <f t="shared" si="812"/>
        <v>0</v>
      </c>
      <c r="AA2901" s="326">
        <v>0</v>
      </c>
      <c r="AB2901" s="104">
        <f t="shared" si="813"/>
        <v>0</v>
      </c>
      <c r="AC2901" s="103">
        <f t="shared" si="800"/>
        <v>3.3899999999999997</v>
      </c>
      <c r="AD2901" s="104">
        <f t="shared" si="801"/>
        <v>10.403527992855629</v>
      </c>
    </row>
    <row r="2902" spans="1:30" x14ac:dyDescent="0.2">
      <c r="A2902" s="283">
        <v>41616</v>
      </c>
      <c r="B2902" s="325" t="s">
        <v>184</v>
      </c>
      <c r="C2902" s="326">
        <v>1.6120000000000001</v>
      </c>
      <c r="D2902" s="104">
        <f t="shared" si="802"/>
        <v>4.9470463494050962</v>
      </c>
      <c r="E2902" s="326">
        <v>0</v>
      </c>
      <c r="F2902" s="104">
        <f t="shared" si="814"/>
        <v>0</v>
      </c>
      <c r="G2902" s="326">
        <v>0.745</v>
      </c>
      <c r="H2902" s="104">
        <f t="shared" si="804"/>
        <v>2.2863210485774172</v>
      </c>
      <c r="I2902" s="326">
        <v>0.96099999999999997</v>
      </c>
      <c r="J2902" s="104">
        <f t="shared" si="803"/>
        <v>2.949200708299192</v>
      </c>
      <c r="K2902" s="326">
        <v>0</v>
      </c>
      <c r="L2902" s="104">
        <f t="shared" si="805"/>
        <v>0</v>
      </c>
      <c r="M2902" s="326">
        <v>0</v>
      </c>
      <c r="N2902" s="104">
        <f t="shared" si="806"/>
        <v>0</v>
      </c>
      <c r="O2902" s="326">
        <v>0</v>
      </c>
      <c r="P2902" s="104">
        <f t="shared" si="807"/>
        <v>0</v>
      </c>
      <c r="Q2902" s="326">
        <v>0</v>
      </c>
      <c r="R2902" s="104">
        <f t="shared" si="808"/>
        <v>0</v>
      </c>
      <c r="S2902" s="326">
        <v>0</v>
      </c>
      <c r="T2902" s="104">
        <f t="shared" si="809"/>
        <v>0</v>
      </c>
      <c r="U2902" s="326">
        <v>0</v>
      </c>
      <c r="V2902" s="104">
        <f t="shared" si="810"/>
        <v>0</v>
      </c>
      <c r="W2902" s="326">
        <v>0</v>
      </c>
      <c r="X2902" s="104">
        <f t="shared" si="811"/>
        <v>0</v>
      </c>
      <c r="Y2902" s="326">
        <v>0</v>
      </c>
      <c r="Z2902" s="104">
        <f t="shared" si="812"/>
        <v>0</v>
      </c>
      <c r="AA2902" s="326">
        <v>0</v>
      </c>
      <c r="AB2902" s="104">
        <f t="shared" si="813"/>
        <v>0</v>
      </c>
      <c r="AC2902" s="103">
        <f t="shared" si="800"/>
        <v>3.3180000000000001</v>
      </c>
      <c r="AD2902" s="104">
        <f t="shared" si="801"/>
        <v>10.182568106281705</v>
      </c>
    </row>
    <row r="2903" spans="1:30" x14ac:dyDescent="0.2">
      <c r="A2903" s="283">
        <v>41617</v>
      </c>
      <c r="B2903" s="325" t="s">
        <v>185</v>
      </c>
      <c r="C2903" s="326">
        <v>1.595</v>
      </c>
      <c r="D2903" s="104">
        <f t="shared" si="802"/>
        <v>4.8948752650751421</v>
      </c>
      <c r="E2903" s="326">
        <v>0</v>
      </c>
      <c r="F2903" s="104">
        <f t="shared" si="814"/>
        <v>0</v>
      </c>
      <c r="G2903" s="326">
        <v>0.29899999999999999</v>
      </c>
      <c r="H2903" s="104">
        <f t="shared" si="804"/>
        <v>0.91759730674449369</v>
      </c>
      <c r="I2903" s="326">
        <v>0.94699999999999995</v>
      </c>
      <c r="J2903" s="104">
        <f t="shared" si="803"/>
        <v>2.9062362859098179</v>
      </c>
      <c r="K2903" s="326">
        <v>0</v>
      </c>
      <c r="L2903" s="104">
        <f t="shared" si="805"/>
        <v>0</v>
      </c>
      <c r="M2903" s="326">
        <v>0</v>
      </c>
      <c r="N2903" s="104">
        <f t="shared" si="806"/>
        <v>0</v>
      </c>
      <c r="O2903" s="326">
        <v>0</v>
      </c>
      <c r="P2903" s="104">
        <f t="shared" si="807"/>
        <v>0</v>
      </c>
      <c r="Q2903" s="326">
        <v>0</v>
      </c>
      <c r="R2903" s="104">
        <f t="shared" si="808"/>
        <v>0</v>
      </c>
      <c r="S2903" s="326">
        <v>0</v>
      </c>
      <c r="T2903" s="104">
        <f t="shared" si="809"/>
        <v>0</v>
      </c>
      <c r="U2903" s="326">
        <v>0</v>
      </c>
      <c r="V2903" s="104">
        <f t="shared" si="810"/>
        <v>0</v>
      </c>
      <c r="W2903" s="326">
        <v>0</v>
      </c>
      <c r="X2903" s="104">
        <f t="shared" si="811"/>
        <v>0</v>
      </c>
      <c r="Y2903" s="326">
        <v>0</v>
      </c>
      <c r="Z2903" s="104">
        <f t="shared" si="812"/>
        <v>0</v>
      </c>
      <c r="AA2903" s="326">
        <v>0</v>
      </c>
      <c r="AB2903" s="104">
        <f t="shared" si="813"/>
        <v>0</v>
      </c>
      <c r="AC2903" s="103">
        <f t="shared" si="800"/>
        <v>2.8409999999999997</v>
      </c>
      <c r="AD2903" s="104">
        <f t="shared" si="801"/>
        <v>8.7187088577294514</v>
      </c>
    </row>
    <row r="2904" spans="1:30" x14ac:dyDescent="0.2">
      <c r="A2904" s="283">
        <v>41618</v>
      </c>
      <c r="B2904" s="325" t="s">
        <v>186</v>
      </c>
      <c r="C2904" s="326">
        <v>1.5820000000000001</v>
      </c>
      <c r="D2904" s="104">
        <f t="shared" si="802"/>
        <v>4.8549797299992941</v>
      </c>
      <c r="E2904" s="326">
        <v>0</v>
      </c>
      <c r="F2904" s="104">
        <f t="shared" si="814"/>
        <v>0</v>
      </c>
      <c r="G2904" s="326">
        <v>0</v>
      </c>
      <c r="H2904" s="104">
        <f t="shared" si="804"/>
        <v>0</v>
      </c>
      <c r="I2904" s="326">
        <v>0.94299999999999995</v>
      </c>
      <c r="J2904" s="104">
        <f t="shared" si="803"/>
        <v>2.8939607366557105</v>
      </c>
      <c r="K2904" s="326">
        <v>0</v>
      </c>
      <c r="L2904" s="104">
        <f t="shared" si="805"/>
        <v>0</v>
      </c>
      <c r="M2904" s="326">
        <v>0</v>
      </c>
      <c r="N2904" s="104">
        <f t="shared" si="806"/>
        <v>0</v>
      </c>
      <c r="O2904" s="326">
        <v>0</v>
      </c>
      <c r="P2904" s="104">
        <f t="shared" si="807"/>
        <v>0</v>
      </c>
      <c r="Q2904" s="326">
        <v>0</v>
      </c>
      <c r="R2904" s="104">
        <f t="shared" si="808"/>
        <v>0</v>
      </c>
      <c r="S2904" s="326">
        <v>0</v>
      </c>
      <c r="T2904" s="104">
        <f t="shared" si="809"/>
        <v>0</v>
      </c>
      <c r="U2904" s="326">
        <v>0</v>
      </c>
      <c r="V2904" s="104">
        <f t="shared" si="810"/>
        <v>0</v>
      </c>
      <c r="W2904" s="326">
        <v>0</v>
      </c>
      <c r="X2904" s="104">
        <f t="shared" si="811"/>
        <v>0</v>
      </c>
      <c r="Y2904" s="326">
        <v>0</v>
      </c>
      <c r="Z2904" s="104">
        <f t="shared" si="812"/>
        <v>0</v>
      </c>
      <c r="AA2904" s="326">
        <v>0</v>
      </c>
      <c r="AB2904" s="104">
        <f t="shared" si="813"/>
        <v>0</v>
      </c>
      <c r="AC2904" s="103">
        <f t="shared" si="800"/>
        <v>2.5249999999999999</v>
      </c>
      <c r="AD2904" s="104">
        <f t="shared" si="801"/>
        <v>7.7489404666550046</v>
      </c>
    </row>
    <row r="2905" spans="1:30" x14ac:dyDescent="0.2">
      <c r="A2905" s="283">
        <v>41619</v>
      </c>
      <c r="B2905" s="325" t="s">
        <v>187</v>
      </c>
      <c r="C2905" s="326">
        <v>1.571</v>
      </c>
      <c r="D2905" s="104">
        <f t="shared" si="802"/>
        <v>4.8212219695504999</v>
      </c>
      <c r="E2905" s="326">
        <v>0</v>
      </c>
      <c r="F2905" s="104">
        <f t="shared" si="814"/>
        <v>0</v>
      </c>
      <c r="G2905" s="326">
        <v>0</v>
      </c>
      <c r="H2905" s="104">
        <f t="shared" si="804"/>
        <v>0</v>
      </c>
      <c r="I2905" s="326">
        <v>0.93799999999999994</v>
      </c>
      <c r="J2905" s="104">
        <f t="shared" si="803"/>
        <v>2.8786163000880771</v>
      </c>
      <c r="K2905" s="326">
        <v>0</v>
      </c>
      <c r="L2905" s="104">
        <f t="shared" si="805"/>
        <v>0</v>
      </c>
      <c r="M2905" s="326">
        <v>0</v>
      </c>
      <c r="N2905" s="104">
        <f t="shared" si="806"/>
        <v>0</v>
      </c>
      <c r="O2905" s="326">
        <v>0</v>
      </c>
      <c r="P2905" s="104">
        <f t="shared" si="807"/>
        <v>0</v>
      </c>
      <c r="Q2905" s="326">
        <v>0</v>
      </c>
      <c r="R2905" s="104">
        <f t="shared" si="808"/>
        <v>0</v>
      </c>
      <c r="S2905" s="326">
        <v>0</v>
      </c>
      <c r="T2905" s="104">
        <f t="shared" si="809"/>
        <v>0</v>
      </c>
      <c r="U2905" s="326">
        <v>0</v>
      </c>
      <c r="V2905" s="104">
        <f t="shared" si="810"/>
        <v>0</v>
      </c>
      <c r="W2905" s="326">
        <v>0</v>
      </c>
      <c r="X2905" s="104">
        <f t="shared" si="811"/>
        <v>0</v>
      </c>
      <c r="Y2905" s="326">
        <v>0</v>
      </c>
      <c r="Z2905" s="104">
        <f t="shared" si="812"/>
        <v>0</v>
      </c>
      <c r="AA2905" s="326">
        <v>0</v>
      </c>
      <c r="AB2905" s="104">
        <f t="shared" si="813"/>
        <v>0</v>
      </c>
      <c r="AC2905" s="103">
        <f t="shared" si="800"/>
        <v>2.5089999999999999</v>
      </c>
      <c r="AD2905" s="104">
        <f t="shared" si="801"/>
        <v>7.699838269638577</v>
      </c>
    </row>
    <row r="2906" spans="1:30" x14ac:dyDescent="0.2">
      <c r="A2906" s="283">
        <v>41620</v>
      </c>
      <c r="B2906" s="325" t="s">
        <v>188</v>
      </c>
      <c r="C2906" s="326">
        <v>1.5640000000000001</v>
      </c>
      <c r="D2906" s="104">
        <f t="shared" si="802"/>
        <v>4.7997397583558126</v>
      </c>
      <c r="E2906" s="326">
        <v>0</v>
      </c>
      <c r="F2906" s="104">
        <f t="shared" si="814"/>
        <v>0</v>
      </c>
      <c r="G2906" s="326">
        <v>0</v>
      </c>
      <c r="H2906" s="104">
        <f t="shared" si="804"/>
        <v>0</v>
      </c>
      <c r="I2906" s="326">
        <v>0.94</v>
      </c>
      <c r="J2906" s="104">
        <f t="shared" si="803"/>
        <v>2.8847540747151306</v>
      </c>
      <c r="K2906" s="326">
        <v>0</v>
      </c>
      <c r="L2906" s="104">
        <f t="shared" si="805"/>
        <v>0</v>
      </c>
      <c r="M2906" s="326">
        <v>0</v>
      </c>
      <c r="N2906" s="104">
        <f t="shared" si="806"/>
        <v>0</v>
      </c>
      <c r="O2906" s="326">
        <v>0</v>
      </c>
      <c r="P2906" s="104">
        <f t="shared" si="807"/>
        <v>0</v>
      </c>
      <c r="Q2906" s="326">
        <v>0</v>
      </c>
      <c r="R2906" s="104">
        <f t="shared" si="808"/>
        <v>0</v>
      </c>
      <c r="S2906" s="326">
        <v>0</v>
      </c>
      <c r="T2906" s="104">
        <f t="shared" si="809"/>
        <v>0</v>
      </c>
      <c r="U2906" s="326">
        <v>0</v>
      </c>
      <c r="V2906" s="104">
        <f t="shared" si="810"/>
        <v>0</v>
      </c>
      <c r="W2906" s="326">
        <v>0</v>
      </c>
      <c r="X2906" s="104">
        <f t="shared" si="811"/>
        <v>0</v>
      </c>
      <c r="Y2906" s="326">
        <v>0</v>
      </c>
      <c r="Z2906" s="104">
        <f t="shared" si="812"/>
        <v>0</v>
      </c>
      <c r="AA2906" s="326">
        <v>0</v>
      </c>
      <c r="AB2906" s="104">
        <f t="shared" si="813"/>
        <v>0</v>
      </c>
      <c r="AC2906" s="103">
        <f t="shared" si="800"/>
        <v>2.504</v>
      </c>
      <c r="AD2906" s="104">
        <f t="shared" si="801"/>
        <v>7.6844938330709436</v>
      </c>
    </row>
    <row r="2907" spans="1:30" x14ac:dyDescent="0.2">
      <c r="A2907" s="283">
        <v>41621</v>
      </c>
      <c r="B2907" s="325" t="s">
        <v>189</v>
      </c>
      <c r="C2907" s="326">
        <v>1.554</v>
      </c>
      <c r="D2907" s="104">
        <f t="shared" si="802"/>
        <v>4.7690508852205458</v>
      </c>
      <c r="E2907" s="326">
        <v>0</v>
      </c>
      <c r="F2907" s="104">
        <f t="shared" si="814"/>
        <v>0</v>
      </c>
      <c r="G2907" s="326">
        <v>0</v>
      </c>
      <c r="H2907" s="104">
        <f t="shared" si="804"/>
        <v>0</v>
      </c>
      <c r="I2907" s="326">
        <v>0.93400000000000005</v>
      </c>
      <c r="J2907" s="104">
        <f t="shared" si="803"/>
        <v>2.8663407508339702</v>
      </c>
      <c r="K2907" s="326">
        <v>0</v>
      </c>
      <c r="L2907" s="104">
        <f t="shared" si="805"/>
        <v>0</v>
      </c>
      <c r="M2907" s="326">
        <v>0</v>
      </c>
      <c r="N2907" s="104">
        <f t="shared" si="806"/>
        <v>0</v>
      </c>
      <c r="O2907" s="326">
        <v>0</v>
      </c>
      <c r="P2907" s="104">
        <f t="shared" si="807"/>
        <v>0</v>
      </c>
      <c r="Q2907" s="326">
        <v>0</v>
      </c>
      <c r="R2907" s="104">
        <f t="shared" si="808"/>
        <v>0</v>
      </c>
      <c r="S2907" s="326">
        <v>0</v>
      </c>
      <c r="T2907" s="104">
        <f t="shared" si="809"/>
        <v>0</v>
      </c>
      <c r="U2907" s="326">
        <v>0</v>
      </c>
      <c r="V2907" s="104">
        <f t="shared" si="810"/>
        <v>0</v>
      </c>
      <c r="W2907" s="326">
        <v>0</v>
      </c>
      <c r="X2907" s="104">
        <f t="shared" si="811"/>
        <v>0</v>
      </c>
      <c r="Y2907" s="326">
        <v>0</v>
      </c>
      <c r="Z2907" s="104">
        <f t="shared" si="812"/>
        <v>0</v>
      </c>
      <c r="AA2907" s="326">
        <v>0</v>
      </c>
      <c r="AB2907" s="104">
        <f t="shared" si="813"/>
        <v>0</v>
      </c>
      <c r="AC2907" s="103">
        <f t="shared" si="800"/>
        <v>2.488</v>
      </c>
      <c r="AD2907" s="104">
        <f t="shared" si="801"/>
        <v>7.635391636054516</v>
      </c>
    </row>
    <row r="2908" spans="1:30" x14ac:dyDescent="0.2">
      <c r="A2908" s="283">
        <v>41622</v>
      </c>
      <c r="B2908" s="325" t="s">
        <v>190</v>
      </c>
      <c r="C2908" s="326">
        <v>1.5469999999999999</v>
      </c>
      <c r="D2908" s="104">
        <f t="shared" si="802"/>
        <v>4.7475686740258585</v>
      </c>
      <c r="E2908" s="326">
        <v>0</v>
      </c>
      <c r="F2908" s="104">
        <f t="shared" si="814"/>
        <v>0</v>
      </c>
      <c r="G2908" s="326">
        <v>0.44</v>
      </c>
      <c r="H2908" s="104">
        <f t="shared" si="804"/>
        <v>1.3503104179517633</v>
      </c>
      <c r="I2908" s="326">
        <v>0.93300000000000005</v>
      </c>
      <c r="J2908" s="104">
        <f t="shared" si="803"/>
        <v>2.8632718635204433</v>
      </c>
      <c r="K2908" s="326">
        <v>0</v>
      </c>
      <c r="L2908" s="104">
        <f t="shared" si="805"/>
        <v>0</v>
      </c>
      <c r="M2908" s="326">
        <v>0</v>
      </c>
      <c r="N2908" s="104">
        <f t="shared" si="806"/>
        <v>0</v>
      </c>
      <c r="O2908" s="326">
        <v>0</v>
      </c>
      <c r="P2908" s="104">
        <f t="shared" si="807"/>
        <v>0</v>
      </c>
      <c r="Q2908" s="326">
        <v>0</v>
      </c>
      <c r="R2908" s="104">
        <f t="shared" si="808"/>
        <v>0</v>
      </c>
      <c r="S2908" s="326">
        <v>0</v>
      </c>
      <c r="T2908" s="104">
        <f t="shared" si="809"/>
        <v>0</v>
      </c>
      <c r="U2908" s="326">
        <v>0</v>
      </c>
      <c r="V2908" s="104">
        <f t="shared" si="810"/>
        <v>0</v>
      </c>
      <c r="W2908" s="326">
        <v>0</v>
      </c>
      <c r="X2908" s="104">
        <f t="shared" si="811"/>
        <v>0</v>
      </c>
      <c r="Y2908" s="326">
        <v>0</v>
      </c>
      <c r="Z2908" s="104">
        <f t="shared" si="812"/>
        <v>0</v>
      </c>
      <c r="AA2908" s="326">
        <v>0</v>
      </c>
      <c r="AB2908" s="104">
        <f t="shared" si="813"/>
        <v>0</v>
      </c>
      <c r="AC2908" s="103">
        <f t="shared" si="800"/>
        <v>2.92</v>
      </c>
      <c r="AD2908" s="104">
        <f t="shared" si="801"/>
        <v>8.9611509554980646</v>
      </c>
    </row>
    <row r="2909" spans="1:30" x14ac:dyDescent="0.2">
      <c r="A2909" s="283">
        <v>41623</v>
      </c>
      <c r="B2909" s="325" t="s">
        <v>191</v>
      </c>
      <c r="C2909" s="326">
        <v>1.5389999999999999</v>
      </c>
      <c r="D2909" s="104">
        <f t="shared" si="802"/>
        <v>4.7230175755176447</v>
      </c>
      <c r="E2909" s="326">
        <v>0</v>
      </c>
      <c r="F2909" s="104">
        <f t="shared" si="814"/>
        <v>0</v>
      </c>
      <c r="G2909" s="326">
        <v>0.73899999999999999</v>
      </c>
      <c r="H2909" s="104">
        <f t="shared" si="804"/>
        <v>2.2679077246962569</v>
      </c>
      <c r="I2909" s="326">
        <v>0.92700000000000005</v>
      </c>
      <c r="J2909" s="104">
        <f t="shared" si="803"/>
        <v>2.8448585396392829</v>
      </c>
      <c r="K2909" s="326">
        <v>0</v>
      </c>
      <c r="L2909" s="104">
        <f t="shared" si="805"/>
        <v>0</v>
      </c>
      <c r="M2909" s="326">
        <v>0</v>
      </c>
      <c r="N2909" s="104">
        <f t="shared" si="806"/>
        <v>0</v>
      </c>
      <c r="O2909" s="326">
        <v>0</v>
      </c>
      <c r="P2909" s="104">
        <f t="shared" si="807"/>
        <v>0</v>
      </c>
      <c r="Q2909" s="326">
        <v>0</v>
      </c>
      <c r="R2909" s="104">
        <f t="shared" si="808"/>
        <v>0</v>
      </c>
      <c r="S2909" s="326">
        <v>0</v>
      </c>
      <c r="T2909" s="104">
        <f t="shared" si="809"/>
        <v>0</v>
      </c>
      <c r="U2909" s="326">
        <v>0</v>
      </c>
      <c r="V2909" s="104">
        <f t="shared" si="810"/>
        <v>0</v>
      </c>
      <c r="W2909" s="326">
        <v>0</v>
      </c>
      <c r="X2909" s="104">
        <f t="shared" si="811"/>
        <v>0</v>
      </c>
      <c r="Y2909" s="326">
        <v>0</v>
      </c>
      <c r="Z2909" s="104">
        <f t="shared" si="812"/>
        <v>0</v>
      </c>
      <c r="AA2909" s="326">
        <v>0</v>
      </c>
      <c r="AB2909" s="104">
        <f t="shared" si="813"/>
        <v>0</v>
      </c>
      <c r="AC2909" s="103">
        <f t="shared" si="800"/>
        <v>3.2050000000000001</v>
      </c>
      <c r="AD2909" s="104">
        <f t="shared" si="801"/>
        <v>9.8357838398531836</v>
      </c>
    </row>
    <row r="2910" spans="1:30" x14ac:dyDescent="0.2">
      <c r="A2910" s="283">
        <v>41624</v>
      </c>
      <c r="B2910" s="325" t="s">
        <v>192</v>
      </c>
      <c r="C2910" s="326">
        <v>1.5309999999999999</v>
      </c>
      <c r="D2910" s="104">
        <f t="shared" si="802"/>
        <v>4.6984664770094309</v>
      </c>
      <c r="E2910" s="326">
        <v>0</v>
      </c>
      <c r="F2910" s="104">
        <f t="shared" si="814"/>
        <v>0</v>
      </c>
      <c r="G2910" s="326">
        <v>0.73299999999999998</v>
      </c>
      <c r="H2910" s="104">
        <f t="shared" si="804"/>
        <v>2.2494944008150966</v>
      </c>
      <c r="I2910" s="326">
        <v>0.91900000000000004</v>
      </c>
      <c r="J2910" s="104">
        <f t="shared" si="803"/>
        <v>2.8203074411310691</v>
      </c>
      <c r="K2910" s="326">
        <v>0</v>
      </c>
      <c r="L2910" s="104">
        <f t="shared" si="805"/>
        <v>0</v>
      </c>
      <c r="M2910" s="326">
        <v>0</v>
      </c>
      <c r="N2910" s="104">
        <f t="shared" si="806"/>
        <v>0</v>
      </c>
      <c r="O2910" s="326">
        <v>0</v>
      </c>
      <c r="P2910" s="104">
        <f t="shared" si="807"/>
        <v>0</v>
      </c>
      <c r="Q2910" s="326">
        <v>0</v>
      </c>
      <c r="R2910" s="104">
        <f t="shared" si="808"/>
        <v>0</v>
      </c>
      <c r="S2910" s="326">
        <v>0</v>
      </c>
      <c r="T2910" s="104">
        <f t="shared" si="809"/>
        <v>0</v>
      </c>
      <c r="U2910" s="326">
        <v>0</v>
      </c>
      <c r="V2910" s="104">
        <f t="shared" si="810"/>
        <v>0</v>
      </c>
      <c r="W2910" s="326">
        <v>0</v>
      </c>
      <c r="X2910" s="104">
        <f t="shared" si="811"/>
        <v>0</v>
      </c>
      <c r="Y2910" s="326">
        <v>0</v>
      </c>
      <c r="Z2910" s="104">
        <f t="shared" si="812"/>
        <v>0</v>
      </c>
      <c r="AA2910" s="326">
        <v>0</v>
      </c>
      <c r="AB2910" s="104">
        <f t="shared" si="813"/>
        <v>0</v>
      </c>
      <c r="AC2910" s="103">
        <f t="shared" si="800"/>
        <v>3.1829999999999998</v>
      </c>
      <c r="AD2910" s="104">
        <f t="shared" si="801"/>
        <v>9.768268318955597</v>
      </c>
    </row>
    <row r="2911" spans="1:30" x14ac:dyDescent="0.2">
      <c r="A2911" s="283">
        <v>41625</v>
      </c>
      <c r="B2911" s="325" t="s">
        <v>193</v>
      </c>
      <c r="C2911" s="326">
        <v>1.526</v>
      </c>
      <c r="D2911" s="104">
        <f t="shared" si="802"/>
        <v>4.6831220404417966</v>
      </c>
      <c r="E2911" s="326">
        <v>0</v>
      </c>
      <c r="F2911" s="104">
        <f t="shared" si="814"/>
        <v>0</v>
      </c>
      <c r="G2911" s="326">
        <v>0.73</v>
      </c>
      <c r="H2911" s="104">
        <f t="shared" si="804"/>
        <v>2.2402877388745162</v>
      </c>
      <c r="I2911" s="326">
        <v>0.91700000000000004</v>
      </c>
      <c r="J2911" s="104">
        <f t="shared" si="803"/>
        <v>2.8141696665040157</v>
      </c>
      <c r="K2911" s="326">
        <v>0</v>
      </c>
      <c r="L2911" s="104">
        <f t="shared" si="805"/>
        <v>0</v>
      </c>
      <c r="M2911" s="326">
        <v>0</v>
      </c>
      <c r="N2911" s="104">
        <f t="shared" si="806"/>
        <v>0</v>
      </c>
      <c r="O2911" s="326">
        <v>0</v>
      </c>
      <c r="P2911" s="104">
        <f t="shared" si="807"/>
        <v>0</v>
      </c>
      <c r="Q2911" s="326">
        <v>0</v>
      </c>
      <c r="R2911" s="104">
        <f t="shared" si="808"/>
        <v>0</v>
      </c>
      <c r="S2911" s="326">
        <v>0</v>
      </c>
      <c r="T2911" s="104">
        <f t="shared" si="809"/>
        <v>0</v>
      </c>
      <c r="U2911" s="326">
        <v>0</v>
      </c>
      <c r="V2911" s="104">
        <f t="shared" si="810"/>
        <v>0</v>
      </c>
      <c r="W2911" s="326">
        <v>0</v>
      </c>
      <c r="X2911" s="104">
        <f t="shared" si="811"/>
        <v>0</v>
      </c>
      <c r="Y2911" s="326">
        <v>0</v>
      </c>
      <c r="Z2911" s="104">
        <f t="shared" si="812"/>
        <v>0</v>
      </c>
      <c r="AA2911" s="326">
        <v>0</v>
      </c>
      <c r="AB2911" s="104">
        <f t="shared" si="813"/>
        <v>0</v>
      </c>
      <c r="AC2911" s="103">
        <f t="shared" si="800"/>
        <v>3.173</v>
      </c>
      <c r="AD2911" s="104">
        <f t="shared" si="801"/>
        <v>9.7375794458203284</v>
      </c>
    </row>
    <row r="2912" spans="1:30" x14ac:dyDescent="0.2">
      <c r="A2912" s="283">
        <v>41626</v>
      </c>
      <c r="B2912" s="325" t="s">
        <v>194</v>
      </c>
      <c r="C2912" s="326">
        <v>0.48499999999999999</v>
      </c>
      <c r="D2912" s="104">
        <f t="shared" si="802"/>
        <v>1.4884103470604664</v>
      </c>
      <c r="E2912" s="326">
        <v>0</v>
      </c>
      <c r="F2912" s="104">
        <f t="shared" si="814"/>
        <v>0</v>
      </c>
      <c r="G2912" s="326">
        <v>0.23100000000000001</v>
      </c>
      <c r="H2912" s="104">
        <f t="shared" si="804"/>
        <v>0.70891296942467574</v>
      </c>
      <c r="I2912" s="326">
        <v>0.28999999999999998</v>
      </c>
      <c r="J2912" s="104">
        <f t="shared" si="803"/>
        <v>0.88997732092275306</v>
      </c>
      <c r="K2912" s="326">
        <v>0</v>
      </c>
      <c r="L2912" s="104">
        <f t="shared" si="805"/>
        <v>0</v>
      </c>
      <c r="M2912" s="326">
        <v>0</v>
      </c>
      <c r="N2912" s="104">
        <f t="shared" si="806"/>
        <v>0</v>
      </c>
      <c r="O2912" s="326">
        <v>0</v>
      </c>
      <c r="P2912" s="104">
        <f t="shared" si="807"/>
        <v>0</v>
      </c>
      <c r="Q2912" s="326">
        <v>0</v>
      </c>
      <c r="R2912" s="104">
        <f t="shared" si="808"/>
        <v>0</v>
      </c>
      <c r="S2912" s="326">
        <v>0</v>
      </c>
      <c r="T2912" s="104">
        <f t="shared" si="809"/>
        <v>0</v>
      </c>
      <c r="U2912" s="326">
        <v>0</v>
      </c>
      <c r="V2912" s="104">
        <f t="shared" si="810"/>
        <v>0</v>
      </c>
      <c r="W2912" s="326">
        <v>0</v>
      </c>
      <c r="X2912" s="104">
        <f t="shared" si="811"/>
        <v>0</v>
      </c>
      <c r="Y2912" s="326">
        <v>0</v>
      </c>
      <c r="Z2912" s="104">
        <f t="shared" si="812"/>
        <v>0</v>
      </c>
      <c r="AA2912" s="326">
        <v>0</v>
      </c>
      <c r="AB2912" s="104">
        <f t="shared" si="813"/>
        <v>0</v>
      </c>
      <c r="AC2912" s="103">
        <f t="shared" si="800"/>
        <v>1.006</v>
      </c>
      <c r="AD2912" s="104">
        <f t="shared" si="801"/>
        <v>3.0873006374078948</v>
      </c>
    </row>
    <row r="2913" spans="1:30" x14ac:dyDescent="0.2">
      <c r="A2913" s="283">
        <v>41627</v>
      </c>
      <c r="B2913" s="325" t="s">
        <v>195</v>
      </c>
      <c r="C2913" s="326">
        <v>0</v>
      </c>
      <c r="D2913" s="104">
        <f t="shared" si="802"/>
        <v>0</v>
      </c>
      <c r="E2913" s="326">
        <v>0</v>
      </c>
      <c r="F2913" s="104">
        <f t="shared" si="814"/>
        <v>0</v>
      </c>
      <c r="G2913" s="326">
        <v>0</v>
      </c>
      <c r="H2913" s="104">
        <f t="shared" si="804"/>
        <v>0</v>
      </c>
      <c r="I2913" s="326">
        <v>0</v>
      </c>
      <c r="J2913" s="104">
        <f t="shared" si="803"/>
        <v>0</v>
      </c>
      <c r="K2913" s="326">
        <v>0</v>
      </c>
      <c r="L2913" s="104">
        <f t="shared" si="805"/>
        <v>0</v>
      </c>
      <c r="M2913" s="326">
        <v>0</v>
      </c>
      <c r="N2913" s="104">
        <f t="shared" si="806"/>
        <v>0</v>
      </c>
      <c r="O2913" s="326">
        <v>0</v>
      </c>
      <c r="P2913" s="104">
        <f t="shared" si="807"/>
        <v>0</v>
      </c>
      <c r="Q2913" s="326">
        <v>0</v>
      </c>
      <c r="R2913" s="104">
        <f t="shared" si="808"/>
        <v>0</v>
      </c>
      <c r="S2913" s="326">
        <v>0</v>
      </c>
      <c r="T2913" s="104">
        <f t="shared" si="809"/>
        <v>0</v>
      </c>
      <c r="U2913" s="326">
        <v>0</v>
      </c>
      <c r="V2913" s="104">
        <f t="shared" si="810"/>
        <v>0</v>
      </c>
      <c r="W2913" s="326">
        <v>0</v>
      </c>
      <c r="X2913" s="104">
        <f t="shared" si="811"/>
        <v>0</v>
      </c>
      <c r="Y2913" s="326">
        <v>0</v>
      </c>
      <c r="Z2913" s="104">
        <f t="shared" si="812"/>
        <v>0</v>
      </c>
      <c r="AA2913" s="326">
        <v>0</v>
      </c>
      <c r="AB2913" s="104">
        <f t="shared" si="813"/>
        <v>0</v>
      </c>
      <c r="AC2913" s="103">
        <f t="shared" si="800"/>
        <v>0</v>
      </c>
      <c r="AD2913" s="104">
        <f t="shared" si="801"/>
        <v>0</v>
      </c>
    </row>
    <row r="2914" spans="1:30" x14ac:dyDescent="0.2">
      <c r="A2914" s="283">
        <v>41628</v>
      </c>
      <c r="B2914" s="325" t="s">
        <v>196</v>
      </c>
      <c r="C2914" s="326">
        <v>0</v>
      </c>
      <c r="D2914" s="104">
        <f t="shared" si="802"/>
        <v>0</v>
      </c>
      <c r="E2914" s="326">
        <v>0</v>
      </c>
      <c r="F2914" s="104">
        <f t="shared" si="814"/>
        <v>0</v>
      </c>
      <c r="G2914" s="326">
        <v>0</v>
      </c>
      <c r="H2914" s="104">
        <f t="shared" si="804"/>
        <v>0</v>
      </c>
      <c r="I2914" s="326">
        <v>0</v>
      </c>
      <c r="J2914" s="104">
        <f t="shared" si="803"/>
        <v>0</v>
      </c>
      <c r="K2914" s="326">
        <v>0</v>
      </c>
      <c r="L2914" s="104">
        <f t="shared" si="805"/>
        <v>0</v>
      </c>
      <c r="M2914" s="326">
        <v>0</v>
      </c>
      <c r="N2914" s="104">
        <f t="shared" si="806"/>
        <v>0</v>
      </c>
      <c r="O2914" s="326">
        <v>0</v>
      </c>
      <c r="P2914" s="104">
        <f t="shared" si="807"/>
        <v>0</v>
      </c>
      <c r="Q2914" s="326">
        <v>0</v>
      </c>
      <c r="R2914" s="104">
        <f t="shared" si="808"/>
        <v>0</v>
      </c>
      <c r="S2914" s="326">
        <v>0</v>
      </c>
      <c r="T2914" s="104">
        <f t="shared" si="809"/>
        <v>0</v>
      </c>
      <c r="U2914" s="326">
        <v>0</v>
      </c>
      <c r="V2914" s="104">
        <f t="shared" si="810"/>
        <v>0</v>
      </c>
      <c r="W2914" s="326">
        <v>0</v>
      </c>
      <c r="X2914" s="104">
        <f t="shared" si="811"/>
        <v>0</v>
      </c>
      <c r="Y2914" s="326">
        <v>0</v>
      </c>
      <c r="Z2914" s="104">
        <f t="shared" si="812"/>
        <v>0</v>
      </c>
      <c r="AA2914" s="326">
        <v>0</v>
      </c>
      <c r="AB2914" s="104">
        <f t="shared" si="813"/>
        <v>0</v>
      </c>
      <c r="AC2914" s="103">
        <f t="shared" si="800"/>
        <v>0</v>
      </c>
      <c r="AD2914" s="104">
        <f t="shared" si="801"/>
        <v>0</v>
      </c>
    </row>
    <row r="2915" spans="1:30" x14ac:dyDescent="0.2">
      <c r="A2915" s="283">
        <v>41629</v>
      </c>
      <c r="B2915" s="325" t="s">
        <v>197</v>
      </c>
      <c r="C2915" s="326">
        <v>0</v>
      </c>
      <c r="D2915" s="104">
        <f t="shared" si="802"/>
        <v>0</v>
      </c>
      <c r="E2915" s="326">
        <v>0</v>
      </c>
      <c r="F2915" s="104">
        <f t="shared" si="814"/>
        <v>0</v>
      </c>
      <c r="G2915" s="326">
        <v>0</v>
      </c>
      <c r="H2915" s="104">
        <f t="shared" si="804"/>
        <v>0</v>
      </c>
      <c r="I2915" s="326">
        <v>0</v>
      </c>
      <c r="J2915" s="104">
        <f t="shared" si="803"/>
        <v>0</v>
      </c>
      <c r="K2915" s="326">
        <v>0</v>
      </c>
      <c r="L2915" s="104">
        <f t="shared" si="805"/>
        <v>0</v>
      </c>
      <c r="M2915" s="326">
        <v>0</v>
      </c>
      <c r="N2915" s="104">
        <f t="shared" si="806"/>
        <v>0</v>
      </c>
      <c r="O2915" s="326">
        <v>0</v>
      </c>
      <c r="P2915" s="104">
        <f t="shared" si="807"/>
        <v>0</v>
      </c>
      <c r="Q2915" s="326">
        <v>0</v>
      </c>
      <c r="R2915" s="104">
        <f t="shared" si="808"/>
        <v>0</v>
      </c>
      <c r="S2915" s="326">
        <v>0</v>
      </c>
      <c r="T2915" s="104">
        <f t="shared" si="809"/>
        <v>0</v>
      </c>
      <c r="U2915" s="326">
        <v>0</v>
      </c>
      <c r="V2915" s="104">
        <f t="shared" si="810"/>
        <v>0</v>
      </c>
      <c r="W2915" s="326">
        <v>0</v>
      </c>
      <c r="X2915" s="104">
        <f t="shared" si="811"/>
        <v>0</v>
      </c>
      <c r="Y2915" s="326">
        <v>0</v>
      </c>
      <c r="Z2915" s="104">
        <f t="shared" si="812"/>
        <v>0</v>
      </c>
      <c r="AA2915" s="326">
        <v>0</v>
      </c>
      <c r="AB2915" s="104">
        <f t="shared" si="813"/>
        <v>0</v>
      </c>
      <c r="AC2915" s="103">
        <f t="shared" si="800"/>
        <v>0</v>
      </c>
      <c r="AD2915" s="104">
        <f t="shared" si="801"/>
        <v>0</v>
      </c>
    </row>
    <row r="2916" spans="1:30" x14ac:dyDescent="0.2">
      <c r="A2916" s="283">
        <v>41630</v>
      </c>
      <c r="B2916" s="325" t="s">
        <v>198</v>
      </c>
      <c r="C2916" s="326">
        <v>0</v>
      </c>
      <c r="D2916" s="104">
        <f t="shared" si="802"/>
        <v>0</v>
      </c>
      <c r="E2916" s="326">
        <v>0</v>
      </c>
      <c r="F2916" s="104">
        <f t="shared" si="814"/>
        <v>0</v>
      </c>
      <c r="G2916" s="326">
        <v>0</v>
      </c>
      <c r="H2916" s="104">
        <f t="shared" si="804"/>
        <v>0</v>
      </c>
      <c r="I2916" s="326">
        <v>0</v>
      </c>
      <c r="J2916" s="104">
        <f t="shared" si="803"/>
        <v>0</v>
      </c>
      <c r="K2916" s="326">
        <v>0</v>
      </c>
      <c r="L2916" s="104">
        <f t="shared" si="805"/>
        <v>0</v>
      </c>
      <c r="M2916" s="326">
        <v>0</v>
      </c>
      <c r="N2916" s="104">
        <f t="shared" si="806"/>
        <v>0</v>
      </c>
      <c r="O2916" s="326">
        <v>0</v>
      </c>
      <c r="P2916" s="104">
        <f t="shared" si="807"/>
        <v>0</v>
      </c>
      <c r="Q2916" s="326">
        <v>0</v>
      </c>
      <c r="R2916" s="104">
        <f t="shared" si="808"/>
        <v>0</v>
      </c>
      <c r="S2916" s="326">
        <v>0</v>
      </c>
      <c r="T2916" s="104">
        <f t="shared" si="809"/>
        <v>0</v>
      </c>
      <c r="U2916" s="326">
        <v>0</v>
      </c>
      <c r="V2916" s="104">
        <f t="shared" si="810"/>
        <v>0</v>
      </c>
      <c r="W2916" s="326">
        <v>0</v>
      </c>
      <c r="X2916" s="104">
        <f t="shared" si="811"/>
        <v>0</v>
      </c>
      <c r="Y2916" s="326">
        <v>0</v>
      </c>
      <c r="Z2916" s="104">
        <f t="shared" si="812"/>
        <v>0</v>
      </c>
      <c r="AA2916" s="326">
        <v>0</v>
      </c>
      <c r="AB2916" s="104">
        <f t="shared" si="813"/>
        <v>0</v>
      </c>
      <c r="AC2916" s="103">
        <f t="shared" si="800"/>
        <v>0</v>
      </c>
      <c r="AD2916" s="104">
        <f t="shared" si="801"/>
        <v>0</v>
      </c>
    </row>
    <row r="2917" spans="1:30" x14ac:dyDescent="0.2">
      <c r="A2917" s="283">
        <v>41631</v>
      </c>
      <c r="B2917" s="325" t="s">
        <v>199</v>
      </c>
      <c r="C2917" s="326">
        <v>0</v>
      </c>
      <c r="D2917" s="104">
        <f t="shared" si="802"/>
        <v>0</v>
      </c>
      <c r="E2917" s="326">
        <v>0</v>
      </c>
      <c r="F2917" s="104">
        <f t="shared" si="814"/>
        <v>0</v>
      </c>
      <c r="G2917" s="326">
        <v>0</v>
      </c>
      <c r="H2917" s="104">
        <f t="shared" si="804"/>
        <v>0</v>
      </c>
      <c r="I2917" s="326">
        <v>0</v>
      </c>
      <c r="J2917" s="104">
        <f t="shared" si="803"/>
        <v>0</v>
      </c>
      <c r="K2917" s="326">
        <v>0</v>
      </c>
      <c r="L2917" s="104">
        <f t="shared" si="805"/>
        <v>0</v>
      </c>
      <c r="M2917" s="326">
        <v>0</v>
      </c>
      <c r="N2917" s="104">
        <f t="shared" si="806"/>
        <v>0</v>
      </c>
      <c r="O2917" s="326">
        <v>0</v>
      </c>
      <c r="P2917" s="104">
        <f t="shared" si="807"/>
        <v>0</v>
      </c>
      <c r="Q2917" s="326">
        <v>0</v>
      </c>
      <c r="R2917" s="104">
        <f t="shared" si="808"/>
        <v>0</v>
      </c>
      <c r="S2917" s="326">
        <v>0</v>
      </c>
      <c r="T2917" s="104">
        <f t="shared" si="809"/>
        <v>0</v>
      </c>
      <c r="U2917" s="326">
        <v>0</v>
      </c>
      <c r="V2917" s="104">
        <f t="shared" si="810"/>
        <v>0</v>
      </c>
      <c r="W2917" s="326">
        <v>0</v>
      </c>
      <c r="X2917" s="104">
        <f t="shared" si="811"/>
        <v>0</v>
      </c>
      <c r="Y2917" s="326">
        <v>0</v>
      </c>
      <c r="Z2917" s="104">
        <f t="shared" si="812"/>
        <v>0</v>
      </c>
      <c r="AA2917" s="326">
        <v>0</v>
      </c>
      <c r="AB2917" s="104">
        <f t="shared" si="813"/>
        <v>0</v>
      </c>
      <c r="AC2917" s="103">
        <f t="shared" si="800"/>
        <v>0</v>
      </c>
      <c r="AD2917" s="104">
        <f t="shared" si="801"/>
        <v>0</v>
      </c>
    </row>
    <row r="2918" spans="1:30" x14ac:dyDescent="0.2">
      <c r="A2918" s="283">
        <v>41632</v>
      </c>
      <c r="B2918" s="325" t="s">
        <v>200</v>
      </c>
      <c r="C2918" s="326">
        <v>0</v>
      </c>
      <c r="D2918" s="104">
        <f t="shared" si="802"/>
        <v>0</v>
      </c>
      <c r="E2918" s="326">
        <v>0</v>
      </c>
      <c r="F2918" s="104">
        <f t="shared" si="814"/>
        <v>0</v>
      </c>
      <c r="G2918" s="326">
        <v>0</v>
      </c>
      <c r="H2918" s="104">
        <f t="shared" si="804"/>
        <v>0</v>
      </c>
      <c r="I2918" s="326">
        <v>0</v>
      </c>
      <c r="J2918" s="104">
        <f t="shared" si="803"/>
        <v>0</v>
      </c>
      <c r="K2918" s="326">
        <v>0</v>
      </c>
      <c r="L2918" s="104">
        <f t="shared" si="805"/>
        <v>0</v>
      </c>
      <c r="M2918" s="326">
        <v>0</v>
      </c>
      <c r="N2918" s="104">
        <f t="shared" si="806"/>
        <v>0</v>
      </c>
      <c r="O2918" s="326">
        <v>0</v>
      </c>
      <c r="P2918" s="104">
        <f t="shared" si="807"/>
        <v>0</v>
      </c>
      <c r="Q2918" s="326">
        <v>0</v>
      </c>
      <c r="R2918" s="104">
        <f t="shared" si="808"/>
        <v>0</v>
      </c>
      <c r="S2918" s="326">
        <v>0</v>
      </c>
      <c r="T2918" s="104">
        <f t="shared" si="809"/>
        <v>0</v>
      </c>
      <c r="U2918" s="326">
        <v>0</v>
      </c>
      <c r="V2918" s="104">
        <f t="shared" si="810"/>
        <v>0</v>
      </c>
      <c r="W2918" s="326">
        <v>0</v>
      </c>
      <c r="X2918" s="104">
        <f t="shared" si="811"/>
        <v>0</v>
      </c>
      <c r="Y2918" s="326">
        <v>0</v>
      </c>
      <c r="Z2918" s="104">
        <f t="shared" si="812"/>
        <v>0</v>
      </c>
      <c r="AA2918" s="326">
        <v>0</v>
      </c>
      <c r="AB2918" s="104">
        <f t="shared" si="813"/>
        <v>0</v>
      </c>
      <c r="AC2918" s="103">
        <f t="shared" si="800"/>
        <v>0</v>
      </c>
      <c r="AD2918" s="104">
        <f t="shared" si="801"/>
        <v>0</v>
      </c>
    </row>
    <row r="2919" spans="1:30" x14ac:dyDescent="0.2">
      <c r="A2919" s="283">
        <v>41633</v>
      </c>
      <c r="B2919" s="325" t="s">
        <v>201</v>
      </c>
      <c r="C2919" s="326">
        <v>0</v>
      </c>
      <c r="D2919" s="104">
        <f t="shared" si="802"/>
        <v>0</v>
      </c>
      <c r="E2919" s="326">
        <v>0</v>
      </c>
      <c r="F2919" s="104">
        <f t="shared" si="814"/>
        <v>0</v>
      </c>
      <c r="G2919" s="326">
        <v>0</v>
      </c>
      <c r="H2919" s="104">
        <f t="shared" si="804"/>
        <v>0</v>
      </c>
      <c r="I2919" s="326">
        <v>0</v>
      </c>
      <c r="J2919" s="104">
        <f t="shared" si="803"/>
        <v>0</v>
      </c>
      <c r="K2919" s="326">
        <v>0</v>
      </c>
      <c r="L2919" s="104">
        <f t="shared" si="805"/>
        <v>0</v>
      </c>
      <c r="M2919" s="326">
        <v>0</v>
      </c>
      <c r="N2919" s="104">
        <f t="shared" si="806"/>
        <v>0</v>
      </c>
      <c r="O2919" s="326">
        <v>0</v>
      </c>
      <c r="P2919" s="104">
        <f t="shared" si="807"/>
        <v>0</v>
      </c>
      <c r="Q2919" s="326">
        <v>0</v>
      </c>
      <c r="R2919" s="104">
        <f t="shared" si="808"/>
        <v>0</v>
      </c>
      <c r="S2919" s="326">
        <v>0</v>
      </c>
      <c r="T2919" s="104">
        <f t="shared" si="809"/>
        <v>0</v>
      </c>
      <c r="U2919" s="326">
        <v>0</v>
      </c>
      <c r="V2919" s="104">
        <f t="shared" si="810"/>
        <v>0</v>
      </c>
      <c r="W2919" s="326">
        <v>0</v>
      </c>
      <c r="X2919" s="104">
        <f t="shared" si="811"/>
        <v>0</v>
      </c>
      <c r="Y2919" s="326">
        <v>0.19600000000000001</v>
      </c>
      <c r="Z2919" s="104">
        <f t="shared" si="812"/>
        <v>0.60150191345123993</v>
      </c>
      <c r="AA2919" s="326">
        <v>0.70399999999999996</v>
      </c>
      <c r="AB2919" s="104">
        <f t="shared" si="813"/>
        <v>2.1604966687228213</v>
      </c>
      <c r="AC2919" s="103">
        <f t="shared" si="800"/>
        <v>0.89999999999999991</v>
      </c>
      <c r="AD2919" s="104">
        <f t="shared" si="801"/>
        <v>2.7619985821740607</v>
      </c>
    </row>
    <row r="2920" spans="1:30" x14ac:dyDescent="0.2">
      <c r="A2920" s="283">
        <v>41634</v>
      </c>
      <c r="B2920" s="325" t="s">
        <v>202</v>
      </c>
      <c r="C2920" s="326">
        <v>0</v>
      </c>
      <c r="D2920" s="104">
        <f t="shared" si="802"/>
        <v>0</v>
      </c>
      <c r="E2920" s="326">
        <v>0</v>
      </c>
      <c r="F2920" s="104">
        <f t="shared" si="814"/>
        <v>0</v>
      </c>
      <c r="G2920" s="326">
        <v>0</v>
      </c>
      <c r="H2920" s="104">
        <f t="shared" si="804"/>
        <v>0</v>
      </c>
      <c r="I2920" s="326">
        <v>0</v>
      </c>
      <c r="J2920" s="104">
        <f t="shared" si="803"/>
        <v>0</v>
      </c>
      <c r="K2920" s="326">
        <v>0</v>
      </c>
      <c r="L2920" s="104">
        <f t="shared" si="805"/>
        <v>0</v>
      </c>
      <c r="M2920" s="326">
        <v>0</v>
      </c>
      <c r="N2920" s="104">
        <f t="shared" si="806"/>
        <v>0</v>
      </c>
      <c r="O2920" s="326">
        <v>0</v>
      </c>
      <c r="P2920" s="104">
        <f t="shared" si="807"/>
        <v>0</v>
      </c>
      <c r="Q2920" s="326">
        <v>0</v>
      </c>
      <c r="R2920" s="104">
        <f t="shared" si="808"/>
        <v>0</v>
      </c>
      <c r="S2920" s="326">
        <v>0</v>
      </c>
      <c r="T2920" s="104">
        <f t="shared" si="809"/>
        <v>0</v>
      </c>
      <c r="U2920" s="326">
        <v>0</v>
      </c>
      <c r="V2920" s="104">
        <f t="shared" si="810"/>
        <v>0</v>
      </c>
      <c r="W2920" s="326">
        <v>0</v>
      </c>
      <c r="X2920" s="104">
        <f t="shared" si="811"/>
        <v>0</v>
      </c>
      <c r="Y2920" s="326">
        <v>0</v>
      </c>
      <c r="Z2920" s="104">
        <f t="shared" si="812"/>
        <v>0</v>
      </c>
      <c r="AA2920" s="326">
        <v>1.63</v>
      </c>
      <c r="AB2920" s="104">
        <f t="shared" si="813"/>
        <v>5.0022863210485777</v>
      </c>
      <c r="AC2920" s="103">
        <f t="shared" ref="AC2920:AC2925" si="815">C2920+E2920+G2920+I2920+K2920+M2920+O2920+Q2920+S2920+U2920+W2920+Y2920+AA2920</f>
        <v>1.63</v>
      </c>
      <c r="AD2920" s="104">
        <f t="shared" ref="AD2920:AD2925" si="816">AC2920*1000000/325851</f>
        <v>5.0022863210485777</v>
      </c>
    </row>
    <row r="2921" spans="1:30" x14ac:dyDescent="0.2">
      <c r="A2921" s="283">
        <v>41635</v>
      </c>
      <c r="B2921" s="325" t="s">
        <v>203</v>
      </c>
      <c r="C2921" s="326">
        <v>0</v>
      </c>
      <c r="D2921" s="104">
        <f t="shared" si="802"/>
        <v>0</v>
      </c>
      <c r="E2921" s="326">
        <v>0</v>
      </c>
      <c r="F2921" s="104">
        <f t="shared" si="814"/>
        <v>0</v>
      </c>
      <c r="G2921" s="326">
        <v>0</v>
      </c>
      <c r="H2921" s="104">
        <f t="shared" si="804"/>
        <v>0</v>
      </c>
      <c r="I2921" s="326">
        <v>0</v>
      </c>
      <c r="J2921" s="104">
        <f t="shared" si="803"/>
        <v>0</v>
      </c>
      <c r="K2921" s="326">
        <v>0</v>
      </c>
      <c r="L2921" s="104">
        <f t="shared" si="805"/>
        <v>0</v>
      </c>
      <c r="M2921" s="326">
        <v>0</v>
      </c>
      <c r="N2921" s="104">
        <f t="shared" si="806"/>
        <v>0</v>
      </c>
      <c r="O2921" s="326">
        <v>0</v>
      </c>
      <c r="P2921" s="104">
        <f t="shared" si="807"/>
        <v>0</v>
      </c>
      <c r="Q2921" s="326">
        <v>0</v>
      </c>
      <c r="R2921" s="104">
        <f t="shared" si="808"/>
        <v>0</v>
      </c>
      <c r="S2921" s="326">
        <v>0</v>
      </c>
      <c r="T2921" s="104">
        <f t="shared" si="809"/>
        <v>0</v>
      </c>
      <c r="U2921" s="326">
        <v>0</v>
      </c>
      <c r="V2921" s="104">
        <f t="shared" si="810"/>
        <v>0</v>
      </c>
      <c r="W2921" s="326">
        <v>0</v>
      </c>
      <c r="X2921" s="104">
        <f t="shared" si="811"/>
        <v>0</v>
      </c>
      <c r="Y2921" s="326">
        <v>0</v>
      </c>
      <c r="Z2921" s="104">
        <f t="shared" si="812"/>
        <v>0</v>
      </c>
      <c r="AA2921" s="326">
        <v>0.498</v>
      </c>
      <c r="AB2921" s="104">
        <f t="shared" si="813"/>
        <v>1.5283058821363138</v>
      </c>
      <c r="AC2921" s="103">
        <f t="shared" si="815"/>
        <v>0.498</v>
      </c>
      <c r="AD2921" s="104">
        <f t="shared" si="816"/>
        <v>1.5283058821363138</v>
      </c>
    </row>
    <row r="2922" spans="1:30" x14ac:dyDescent="0.2">
      <c r="A2922" s="283">
        <v>41636</v>
      </c>
      <c r="B2922" s="325" t="s">
        <v>204</v>
      </c>
      <c r="C2922" s="326">
        <v>0</v>
      </c>
      <c r="D2922" s="104">
        <f t="shared" si="802"/>
        <v>0</v>
      </c>
      <c r="E2922" s="326">
        <v>0</v>
      </c>
      <c r="F2922" s="104">
        <f t="shared" si="814"/>
        <v>0</v>
      </c>
      <c r="G2922" s="326">
        <v>0</v>
      </c>
      <c r="H2922" s="104">
        <f t="shared" si="804"/>
        <v>0</v>
      </c>
      <c r="I2922" s="326">
        <v>0</v>
      </c>
      <c r="J2922" s="104">
        <f t="shared" si="803"/>
        <v>0</v>
      </c>
      <c r="K2922" s="326">
        <v>0</v>
      </c>
      <c r="L2922" s="104">
        <f t="shared" si="805"/>
        <v>0</v>
      </c>
      <c r="M2922" s="326">
        <v>0</v>
      </c>
      <c r="N2922" s="104">
        <f t="shared" si="806"/>
        <v>0</v>
      </c>
      <c r="O2922" s="326">
        <v>0</v>
      </c>
      <c r="P2922" s="104">
        <f t="shared" si="807"/>
        <v>0</v>
      </c>
      <c r="Q2922" s="326">
        <v>0</v>
      </c>
      <c r="R2922" s="104">
        <f t="shared" si="808"/>
        <v>0</v>
      </c>
      <c r="S2922" s="326">
        <v>0</v>
      </c>
      <c r="T2922" s="104">
        <f t="shared" si="809"/>
        <v>0</v>
      </c>
      <c r="U2922" s="326">
        <v>0</v>
      </c>
      <c r="V2922" s="104">
        <f t="shared" si="810"/>
        <v>0</v>
      </c>
      <c r="W2922" s="326">
        <v>0</v>
      </c>
      <c r="X2922" s="104">
        <f t="shared" si="811"/>
        <v>0</v>
      </c>
      <c r="Y2922" s="326">
        <v>0</v>
      </c>
      <c r="Z2922" s="104">
        <f t="shared" si="812"/>
        <v>0</v>
      </c>
      <c r="AA2922" s="326">
        <v>0</v>
      </c>
      <c r="AB2922" s="104">
        <f t="shared" si="813"/>
        <v>0</v>
      </c>
      <c r="AC2922" s="103">
        <f t="shared" si="815"/>
        <v>0</v>
      </c>
      <c r="AD2922" s="104">
        <f t="shared" si="816"/>
        <v>0</v>
      </c>
    </row>
    <row r="2923" spans="1:30" x14ac:dyDescent="0.2">
      <c r="A2923" s="283">
        <v>41637</v>
      </c>
      <c r="B2923" s="325" t="s">
        <v>205</v>
      </c>
      <c r="C2923" s="326">
        <v>0</v>
      </c>
      <c r="D2923" s="104">
        <f t="shared" si="802"/>
        <v>0</v>
      </c>
      <c r="E2923" s="326">
        <v>0</v>
      </c>
      <c r="F2923" s="104">
        <f t="shared" si="814"/>
        <v>0</v>
      </c>
      <c r="G2923" s="326">
        <v>0</v>
      </c>
      <c r="H2923" s="104">
        <f t="shared" si="804"/>
        <v>0</v>
      </c>
      <c r="I2923" s="326">
        <v>0</v>
      </c>
      <c r="J2923" s="104">
        <f t="shared" si="803"/>
        <v>0</v>
      </c>
      <c r="K2923" s="326">
        <v>0</v>
      </c>
      <c r="L2923" s="104">
        <f t="shared" si="805"/>
        <v>0</v>
      </c>
      <c r="M2923" s="326">
        <v>0</v>
      </c>
      <c r="N2923" s="104">
        <f t="shared" si="806"/>
        <v>0</v>
      </c>
      <c r="O2923" s="326">
        <v>0</v>
      </c>
      <c r="P2923" s="104">
        <f t="shared" si="807"/>
        <v>0</v>
      </c>
      <c r="Q2923" s="326">
        <v>0</v>
      </c>
      <c r="R2923" s="104">
        <f t="shared" si="808"/>
        <v>0</v>
      </c>
      <c r="S2923" s="326">
        <v>0</v>
      </c>
      <c r="T2923" s="104">
        <f t="shared" si="809"/>
        <v>0</v>
      </c>
      <c r="U2923" s="326">
        <v>0</v>
      </c>
      <c r="V2923" s="104">
        <f t="shared" si="810"/>
        <v>0</v>
      </c>
      <c r="W2923" s="326">
        <v>0</v>
      </c>
      <c r="X2923" s="104">
        <f t="shared" si="811"/>
        <v>0</v>
      </c>
      <c r="Y2923" s="326">
        <v>0</v>
      </c>
      <c r="Z2923" s="104">
        <f t="shared" si="812"/>
        <v>0</v>
      </c>
      <c r="AA2923" s="326">
        <v>0</v>
      </c>
      <c r="AB2923" s="104">
        <f t="shared" si="813"/>
        <v>0</v>
      </c>
      <c r="AC2923" s="103">
        <f t="shared" si="815"/>
        <v>0</v>
      </c>
      <c r="AD2923" s="104">
        <f t="shared" si="816"/>
        <v>0</v>
      </c>
    </row>
    <row r="2924" spans="1:30" x14ac:dyDescent="0.2">
      <c r="A2924" s="283">
        <v>41638</v>
      </c>
      <c r="B2924" s="325" t="s">
        <v>237</v>
      </c>
      <c r="C2924" s="326">
        <v>0</v>
      </c>
      <c r="D2924" s="104">
        <f t="shared" si="802"/>
        <v>0</v>
      </c>
      <c r="E2924" s="326">
        <v>0</v>
      </c>
      <c r="F2924" s="104">
        <f t="shared" si="814"/>
        <v>0</v>
      </c>
      <c r="G2924" s="326">
        <v>0</v>
      </c>
      <c r="H2924" s="104">
        <f t="shared" si="804"/>
        <v>0</v>
      </c>
      <c r="I2924" s="326">
        <v>0</v>
      </c>
      <c r="J2924" s="104">
        <f t="shared" si="803"/>
        <v>0</v>
      </c>
      <c r="K2924" s="326">
        <v>0</v>
      </c>
      <c r="L2924" s="104">
        <f t="shared" si="805"/>
        <v>0</v>
      </c>
      <c r="M2924" s="326">
        <v>0</v>
      </c>
      <c r="N2924" s="104">
        <f t="shared" si="806"/>
        <v>0</v>
      </c>
      <c r="O2924" s="326">
        <v>0</v>
      </c>
      <c r="P2924" s="104">
        <f t="shared" si="807"/>
        <v>0</v>
      </c>
      <c r="Q2924" s="326">
        <v>0</v>
      </c>
      <c r="R2924" s="104">
        <f t="shared" si="808"/>
        <v>0</v>
      </c>
      <c r="S2924" s="326">
        <v>0</v>
      </c>
      <c r="T2924" s="104">
        <f t="shared" si="809"/>
        <v>0</v>
      </c>
      <c r="U2924" s="326">
        <v>0</v>
      </c>
      <c r="V2924" s="104">
        <f t="shared" si="810"/>
        <v>0</v>
      </c>
      <c r="W2924" s="326">
        <v>0</v>
      </c>
      <c r="X2924" s="104">
        <f t="shared" si="811"/>
        <v>0</v>
      </c>
      <c r="Y2924" s="326">
        <v>0</v>
      </c>
      <c r="Z2924" s="104">
        <f t="shared" si="812"/>
        <v>0</v>
      </c>
      <c r="AA2924" s="326">
        <v>0</v>
      </c>
      <c r="AB2924" s="104">
        <f t="shared" si="813"/>
        <v>0</v>
      </c>
      <c r="AC2924" s="103">
        <f t="shared" si="815"/>
        <v>0</v>
      </c>
      <c r="AD2924" s="104">
        <f t="shared" si="816"/>
        <v>0</v>
      </c>
    </row>
    <row r="2925" spans="1:30" x14ac:dyDescent="0.2">
      <c r="A2925" s="283">
        <v>41639</v>
      </c>
      <c r="B2925" s="325" t="s">
        <v>238</v>
      </c>
      <c r="C2925" s="326">
        <v>0</v>
      </c>
      <c r="D2925" s="104">
        <f t="shared" si="802"/>
        <v>0</v>
      </c>
      <c r="E2925" s="326">
        <v>0</v>
      </c>
      <c r="F2925" s="104">
        <f t="shared" si="814"/>
        <v>0</v>
      </c>
      <c r="G2925" s="326">
        <v>0</v>
      </c>
      <c r="H2925" s="104">
        <f t="shared" si="804"/>
        <v>0</v>
      </c>
      <c r="I2925" s="326">
        <v>0</v>
      </c>
      <c r="J2925" s="104">
        <f t="shared" si="803"/>
        <v>0</v>
      </c>
      <c r="K2925" s="326">
        <v>0</v>
      </c>
      <c r="L2925" s="104">
        <f t="shared" si="805"/>
        <v>0</v>
      </c>
      <c r="M2925" s="326">
        <v>0</v>
      </c>
      <c r="N2925" s="104">
        <f t="shared" si="806"/>
        <v>0</v>
      </c>
      <c r="O2925" s="326">
        <v>0</v>
      </c>
      <c r="P2925" s="104">
        <f t="shared" si="807"/>
        <v>0</v>
      </c>
      <c r="Q2925" s="326">
        <v>0</v>
      </c>
      <c r="R2925" s="104">
        <f t="shared" si="808"/>
        <v>0</v>
      </c>
      <c r="S2925" s="326">
        <v>0</v>
      </c>
      <c r="T2925" s="104">
        <f t="shared" si="809"/>
        <v>0</v>
      </c>
      <c r="U2925" s="326">
        <v>0</v>
      </c>
      <c r="V2925" s="104">
        <f t="shared" si="810"/>
        <v>0</v>
      </c>
      <c r="W2925" s="326">
        <v>0</v>
      </c>
      <c r="X2925" s="104">
        <f t="shared" si="811"/>
        <v>0</v>
      </c>
      <c r="Y2925" s="326">
        <v>0</v>
      </c>
      <c r="Z2925" s="104">
        <f t="shared" si="812"/>
        <v>0</v>
      </c>
      <c r="AA2925" s="326">
        <v>0</v>
      </c>
      <c r="AB2925" s="104">
        <f t="shared" si="813"/>
        <v>0</v>
      </c>
      <c r="AC2925" s="103">
        <f t="shared" si="815"/>
        <v>0</v>
      </c>
      <c r="AD2925" s="104">
        <f t="shared" si="816"/>
        <v>0</v>
      </c>
    </row>
    <row r="2926" spans="1:30" x14ac:dyDescent="0.2">
      <c r="A2926" s="283"/>
      <c r="B2926" s="325"/>
      <c r="C2926" s="326"/>
      <c r="E2926" s="326"/>
      <c r="F2926" s="104"/>
      <c r="G2926" s="326"/>
      <c r="I2926" s="326"/>
      <c r="J2926" s="104"/>
      <c r="K2926" s="326"/>
      <c r="M2926" s="326"/>
      <c r="N2926" s="104"/>
      <c r="O2926" s="326"/>
      <c r="Q2926" s="326"/>
      <c r="R2926" s="104"/>
      <c r="S2926" s="326"/>
      <c r="U2926" s="326"/>
      <c r="V2926" s="104"/>
      <c r="W2926" s="326"/>
      <c r="Y2926" s="326"/>
      <c r="Z2926" s="104"/>
      <c r="AA2926" s="326"/>
      <c r="AB2926" s="104"/>
      <c r="AC2926" s="103"/>
      <c r="AD2926" s="104"/>
    </row>
    <row r="2927" spans="1:30" x14ac:dyDescent="0.2">
      <c r="A2927" s="283"/>
      <c r="B2927" s="325"/>
      <c r="C2927" s="326"/>
      <c r="E2927" s="326"/>
      <c r="F2927" s="104"/>
      <c r="G2927" s="326"/>
      <c r="I2927" s="326"/>
      <c r="J2927" s="104"/>
      <c r="K2927" s="326"/>
      <c r="M2927" s="326"/>
      <c r="N2927" s="104"/>
      <c r="O2927" s="326"/>
      <c r="Q2927" s="326"/>
      <c r="R2927" s="104"/>
      <c r="S2927" s="326"/>
      <c r="U2927" s="326"/>
      <c r="V2927" s="104"/>
      <c r="W2927" s="326"/>
      <c r="Y2927" s="326"/>
      <c r="Z2927" s="104"/>
      <c r="AA2927" s="326"/>
      <c r="AB2927" s="104"/>
      <c r="AC2927" s="103"/>
      <c r="AD2927" s="104"/>
    </row>
    <row r="2928" spans="1:30" x14ac:dyDescent="0.2">
      <c r="A2928" s="283"/>
      <c r="B2928" s="325"/>
      <c r="C2928" s="326"/>
      <c r="E2928" s="326"/>
      <c r="F2928" s="104"/>
      <c r="G2928" s="326"/>
      <c r="I2928" s="326"/>
      <c r="J2928" s="104"/>
      <c r="K2928" s="326"/>
      <c r="M2928" s="326"/>
      <c r="N2928" s="104"/>
      <c r="O2928" s="326"/>
      <c r="Q2928" s="326"/>
      <c r="R2928" s="104"/>
      <c r="S2928" s="326"/>
      <c r="U2928" s="326"/>
      <c r="V2928" s="104"/>
      <c r="W2928" s="326"/>
      <c r="Y2928" s="326"/>
      <c r="Z2928" s="104"/>
      <c r="AA2928" s="326"/>
      <c r="AB2928" s="104"/>
      <c r="AC2928" s="103"/>
      <c r="AD2928" s="104"/>
    </row>
    <row r="2929" spans="1:30" x14ac:dyDescent="0.2">
      <c r="A2929" s="283"/>
      <c r="B2929" s="325"/>
      <c r="C2929" s="326"/>
      <c r="E2929" s="326"/>
      <c r="F2929" s="104"/>
      <c r="G2929" s="326"/>
      <c r="I2929" s="326"/>
      <c r="J2929" s="104"/>
      <c r="K2929" s="326"/>
      <c r="M2929" s="326"/>
      <c r="N2929" s="104"/>
      <c r="O2929" s="326"/>
      <c r="Q2929" s="326"/>
      <c r="R2929" s="104"/>
      <c r="S2929" s="326"/>
      <c r="U2929" s="326"/>
      <c r="V2929" s="104"/>
      <c r="W2929" s="326"/>
      <c r="Y2929" s="326"/>
      <c r="Z2929" s="104"/>
      <c r="AA2929" s="326"/>
      <c r="AB2929" s="104"/>
      <c r="AC2929" s="103"/>
      <c r="AD2929" s="104"/>
    </row>
    <row r="2930" spans="1:30" x14ac:dyDescent="0.2">
      <c r="A2930" s="283"/>
      <c r="B2930" s="325"/>
      <c r="C2930" s="326"/>
      <c r="E2930" s="326"/>
      <c r="F2930" s="104"/>
      <c r="G2930" s="326"/>
      <c r="I2930" s="326"/>
      <c r="J2930" s="104"/>
      <c r="K2930" s="326"/>
      <c r="M2930" s="326"/>
      <c r="N2930" s="104"/>
      <c r="O2930" s="326"/>
      <c r="Q2930" s="326"/>
      <c r="R2930" s="104"/>
      <c r="S2930" s="326"/>
      <c r="U2930" s="326"/>
      <c r="V2930" s="104"/>
      <c r="W2930" s="326"/>
      <c r="Y2930" s="326"/>
      <c r="Z2930" s="104"/>
      <c r="AA2930" s="326"/>
      <c r="AB2930" s="104"/>
      <c r="AC2930" s="103"/>
      <c r="AD2930" s="104"/>
    </row>
    <row r="2931" spans="1:30" x14ac:dyDescent="0.2">
      <c r="A2931" s="283"/>
      <c r="B2931" s="325"/>
      <c r="C2931" s="326"/>
      <c r="E2931" s="326"/>
      <c r="F2931" s="104"/>
      <c r="G2931" s="326"/>
      <c r="I2931" s="326"/>
      <c r="J2931" s="104"/>
      <c r="K2931" s="326"/>
      <c r="M2931" s="326"/>
      <c r="N2931" s="104"/>
      <c r="O2931" s="326"/>
      <c r="Q2931" s="326"/>
      <c r="R2931" s="104"/>
      <c r="S2931" s="326"/>
      <c r="U2931" s="326"/>
      <c r="V2931" s="104"/>
      <c r="W2931" s="326"/>
      <c r="Y2931" s="326"/>
      <c r="Z2931" s="104"/>
      <c r="AA2931" s="326"/>
      <c r="AB2931" s="104"/>
      <c r="AC2931" s="103"/>
      <c r="AD2931" s="104"/>
    </row>
    <row r="2932" spans="1:30" x14ac:dyDescent="0.2">
      <c r="A2932" s="283"/>
      <c r="B2932" s="325"/>
      <c r="C2932" s="326"/>
      <c r="E2932" s="326"/>
      <c r="F2932" s="104"/>
      <c r="G2932" s="326"/>
      <c r="I2932" s="326"/>
      <c r="J2932" s="104"/>
      <c r="K2932" s="326"/>
      <c r="M2932" s="326"/>
      <c r="N2932" s="104"/>
      <c r="O2932" s="326"/>
      <c r="Q2932" s="326"/>
      <c r="R2932" s="104"/>
      <c r="S2932" s="326"/>
      <c r="U2932" s="326"/>
      <c r="V2932" s="104"/>
      <c r="W2932" s="326"/>
      <c r="Y2932" s="326"/>
      <c r="Z2932" s="104"/>
      <c r="AA2932" s="326"/>
      <c r="AB2932" s="104"/>
      <c r="AC2932" s="103"/>
      <c r="AD2932" s="104"/>
    </row>
    <row r="2933" spans="1:30" x14ac:dyDescent="0.2">
      <c r="A2933" s="283"/>
      <c r="B2933" s="325"/>
      <c r="C2933" s="326"/>
      <c r="E2933" s="326"/>
      <c r="F2933" s="104"/>
      <c r="G2933" s="326"/>
      <c r="I2933" s="326"/>
      <c r="J2933" s="104"/>
      <c r="K2933" s="326"/>
      <c r="M2933" s="326"/>
      <c r="N2933" s="104"/>
      <c r="O2933" s="326"/>
      <c r="Q2933" s="326"/>
      <c r="R2933" s="104"/>
      <c r="S2933" s="326"/>
      <c r="U2933" s="326"/>
      <c r="V2933" s="104"/>
      <c r="W2933" s="326"/>
      <c r="Y2933" s="326"/>
      <c r="Z2933" s="104"/>
      <c r="AA2933" s="326"/>
      <c r="AB2933" s="104"/>
      <c r="AC2933" s="103"/>
      <c r="AD2933" s="104"/>
    </row>
    <row r="2934" spans="1:30" x14ac:dyDescent="0.2">
      <c r="A2934" s="283"/>
      <c r="B2934" s="325"/>
      <c r="C2934" s="326"/>
      <c r="E2934" s="326"/>
      <c r="F2934" s="104"/>
      <c r="G2934" s="326"/>
      <c r="I2934" s="326"/>
      <c r="J2934" s="104"/>
      <c r="K2934" s="326"/>
      <c r="M2934" s="326"/>
      <c r="N2934" s="104"/>
      <c r="O2934" s="326"/>
      <c r="Q2934" s="326"/>
      <c r="R2934" s="104"/>
      <c r="S2934" s="326"/>
      <c r="U2934" s="326"/>
      <c r="V2934" s="104"/>
      <c r="W2934" s="326"/>
      <c r="Y2934" s="326"/>
      <c r="Z2934" s="104"/>
      <c r="AA2934" s="326"/>
      <c r="AB2934" s="104"/>
      <c r="AC2934" s="103"/>
      <c r="AD2934" s="104"/>
    </row>
    <row r="2935" spans="1:30" x14ac:dyDescent="0.2">
      <c r="A2935" s="283"/>
      <c r="B2935" s="325"/>
      <c r="C2935" s="326"/>
      <c r="E2935" s="326"/>
      <c r="F2935" s="104"/>
      <c r="G2935" s="326"/>
      <c r="I2935" s="326"/>
      <c r="J2935" s="104"/>
      <c r="K2935" s="326"/>
      <c r="M2935" s="326"/>
      <c r="N2935" s="104"/>
      <c r="O2935" s="326"/>
      <c r="Q2935" s="326"/>
      <c r="R2935" s="104"/>
      <c r="S2935" s="326"/>
      <c r="U2935" s="326"/>
      <c r="V2935" s="104"/>
      <c r="W2935" s="326"/>
      <c r="Y2935" s="326"/>
      <c r="Z2935" s="104"/>
      <c r="AA2935" s="326"/>
      <c r="AB2935" s="104"/>
      <c r="AC2935" s="103"/>
      <c r="AD2935" s="104"/>
    </row>
    <row r="2936" spans="1:30" x14ac:dyDescent="0.2">
      <c r="A2936" s="283"/>
      <c r="B2936" s="325"/>
      <c r="C2936" s="326"/>
      <c r="E2936" s="326"/>
      <c r="F2936" s="104"/>
      <c r="G2936" s="326"/>
      <c r="I2936" s="326"/>
      <c r="J2936" s="104"/>
      <c r="K2936" s="326"/>
      <c r="M2936" s="326"/>
      <c r="N2936" s="104"/>
      <c r="O2936" s="326"/>
      <c r="Q2936" s="326"/>
      <c r="R2936" s="104"/>
      <c r="S2936" s="326"/>
      <c r="U2936" s="326"/>
      <c r="V2936" s="104"/>
      <c r="W2936" s="326"/>
      <c r="Y2936" s="326"/>
      <c r="Z2936" s="104"/>
      <c r="AA2936" s="326"/>
      <c r="AB2936" s="104"/>
      <c r="AC2936" s="103"/>
      <c r="AD2936" s="104"/>
    </row>
    <row r="2937" spans="1:30" x14ac:dyDescent="0.2">
      <c r="A2937" s="283"/>
      <c r="B2937" s="325"/>
      <c r="C2937" s="326"/>
      <c r="E2937" s="326"/>
      <c r="F2937" s="104"/>
      <c r="G2937" s="326"/>
      <c r="I2937" s="326"/>
      <c r="J2937" s="104"/>
      <c r="K2937" s="326"/>
      <c r="M2937" s="326"/>
      <c r="N2937" s="104"/>
      <c r="O2937" s="326"/>
      <c r="Q2937" s="326"/>
      <c r="R2937" s="104"/>
      <c r="S2937" s="326"/>
      <c r="U2937" s="326"/>
      <c r="V2937" s="104"/>
      <c r="W2937" s="326"/>
      <c r="Y2937" s="326"/>
      <c r="Z2937" s="104"/>
      <c r="AA2937" s="326"/>
      <c r="AB2937" s="104"/>
      <c r="AC2937" s="103"/>
      <c r="AD2937" s="104"/>
    </row>
    <row r="2938" spans="1:30" x14ac:dyDescent="0.2">
      <c r="A2938" s="283"/>
      <c r="B2938" s="325"/>
      <c r="C2938" s="326"/>
      <c r="E2938" s="326"/>
      <c r="F2938" s="104"/>
      <c r="G2938" s="326"/>
      <c r="I2938" s="326"/>
      <c r="J2938" s="104"/>
      <c r="K2938" s="326"/>
      <c r="M2938" s="326"/>
      <c r="N2938" s="104"/>
      <c r="O2938" s="326"/>
      <c r="Q2938" s="326"/>
      <c r="R2938" s="104"/>
      <c r="S2938" s="326"/>
      <c r="U2938" s="326"/>
      <c r="V2938" s="104"/>
      <c r="W2938" s="326"/>
      <c r="Y2938" s="326"/>
      <c r="Z2938" s="104"/>
      <c r="AA2938" s="326"/>
      <c r="AB2938" s="104"/>
      <c r="AC2938" s="103"/>
      <c r="AD2938" s="104"/>
    </row>
    <row r="2939" spans="1:30" x14ac:dyDescent="0.2">
      <c r="A2939" s="283"/>
      <c r="B2939" s="325"/>
      <c r="C2939" s="326"/>
      <c r="E2939" s="326"/>
      <c r="F2939" s="104"/>
      <c r="G2939" s="326"/>
      <c r="I2939" s="326"/>
      <c r="J2939" s="104"/>
      <c r="K2939" s="326"/>
      <c r="M2939" s="326"/>
      <c r="N2939" s="104"/>
      <c r="O2939" s="326"/>
      <c r="Q2939" s="326"/>
      <c r="R2939" s="104"/>
      <c r="S2939" s="326"/>
      <c r="U2939" s="326"/>
      <c r="V2939" s="104"/>
      <c r="W2939" s="326"/>
      <c r="Y2939" s="326"/>
      <c r="Z2939" s="104"/>
      <c r="AA2939" s="326"/>
      <c r="AB2939" s="104"/>
      <c r="AC2939" s="103"/>
      <c r="AD2939" s="104"/>
    </row>
    <row r="2940" spans="1:30" x14ac:dyDescent="0.2">
      <c r="A2940" s="283"/>
      <c r="B2940" s="325"/>
      <c r="C2940" s="326"/>
      <c r="E2940" s="326"/>
      <c r="F2940" s="104"/>
      <c r="G2940" s="326"/>
      <c r="I2940" s="326"/>
      <c r="J2940" s="104"/>
      <c r="K2940" s="326"/>
      <c r="M2940" s="326"/>
      <c r="N2940" s="104"/>
      <c r="O2940" s="326"/>
      <c r="Q2940" s="326"/>
      <c r="R2940" s="104"/>
      <c r="S2940" s="326"/>
      <c r="U2940" s="326"/>
      <c r="V2940" s="104"/>
      <c r="W2940" s="326"/>
      <c r="Y2940" s="326"/>
      <c r="Z2940" s="104"/>
      <c r="AA2940" s="326"/>
      <c r="AB2940" s="104"/>
      <c r="AC2940" s="103"/>
      <c r="AD2940" s="104"/>
    </row>
    <row r="2941" spans="1:30" x14ac:dyDescent="0.2">
      <c r="A2941" s="283"/>
      <c r="B2941" s="325"/>
      <c r="C2941" s="326"/>
      <c r="E2941" s="326"/>
      <c r="F2941" s="104"/>
      <c r="G2941" s="326"/>
      <c r="I2941" s="326"/>
      <c r="J2941" s="104"/>
      <c r="K2941" s="326"/>
      <c r="M2941" s="326"/>
      <c r="N2941" s="104"/>
      <c r="O2941" s="326"/>
      <c r="Q2941" s="326"/>
      <c r="R2941" s="104"/>
      <c r="S2941" s="326"/>
      <c r="U2941" s="326"/>
      <c r="V2941" s="104"/>
      <c r="W2941" s="326"/>
      <c r="Y2941" s="326"/>
      <c r="Z2941" s="104"/>
      <c r="AA2941" s="326"/>
      <c r="AB2941" s="104"/>
      <c r="AC2941" s="103"/>
      <c r="AD2941" s="104"/>
    </row>
    <row r="2942" spans="1:30" x14ac:dyDescent="0.2">
      <c r="A2942" s="283"/>
      <c r="B2942" s="325"/>
      <c r="C2942" s="326"/>
      <c r="E2942" s="326"/>
      <c r="F2942" s="104"/>
      <c r="G2942" s="326"/>
      <c r="I2942" s="326"/>
      <c r="J2942" s="104"/>
      <c r="K2942" s="326"/>
      <c r="M2942" s="326"/>
      <c r="N2942" s="104"/>
      <c r="O2942" s="326"/>
      <c r="Q2942" s="326"/>
      <c r="R2942" s="104"/>
      <c r="S2942" s="326"/>
      <c r="U2942" s="326"/>
      <c r="V2942" s="104"/>
      <c r="W2942" s="326"/>
      <c r="Y2942" s="326"/>
      <c r="Z2942" s="104"/>
      <c r="AA2942" s="326"/>
      <c r="AB2942" s="104"/>
      <c r="AC2942" s="103"/>
      <c r="AD2942" s="104"/>
    </row>
    <row r="2943" spans="1:30" x14ac:dyDescent="0.2">
      <c r="A2943" s="283"/>
      <c r="B2943" s="325"/>
      <c r="C2943" s="326"/>
      <c r="E2943" s="326"/>
      <c r="F2943" s="104"/>
      <c r="G2943" s="326"/>
      <c r="I2943" s="326"/>
      <c r="J2943" s="104"/>
      <c r="K2943" s="326"/>
      <c r="M2943" s="326"/>
      <c r="N2943" s="104"/>
      <c r="O2943" s="326"/>
      <c r="Q2943" s="326"/>
      <c r="R2943" s="104"/>
      <c r="S2943" s="326"/>
      <c r="U2943" s="326"/>
      <c r="V2943" s="104"/>
      <c r="W2943" s="326"/>
      <c r="Y2943" s="326"/>
      <c r="Z2943" s="104"/>
      <c r="AA2943" s="326"/>
      <c r="AB2943" s="104"/>
      <c r="AC2943" s="103"/>
      <c r="AD2943" s="104"/>
    </row>
    <row r="2944" spans="1:30" x14ac:dyDescent="0.2">
      <c r="A2944" s="283"/>
      <c r="B2944" s="325"/>
      <c r="C2944" s="326"/>
      <c r="E2944" s="326"/>
      <c r="F2944" s="104"/>
      <c r="G2944" s="326"/>
      <c r="I2944" s="326"/>
      <c r="J2944" s="104"/>
      <c r="K2944" s="326"/>
      <c r="M2944" s="326"/>
      <c r="N2944" s="104"/>
      <c r="O2944" s="326"/>
      <c r="Q2944" s="326"/>
      <c r="R2944" s="104"/>
      <c r="S2944" s="326"/>
      <c r="U2944" s="326"/>
      <c r="V2944" s="104"/>
      <c r="W2944" s="326"/>
      <c r="Y2944" s="326"/>
      <c r="Z2944" s="104"/>
      <c r="AA2944" s="326"/>
      <c r="AB2944" s="104"/>
      <c r="AC2944" s="103"/>
      <c r="AD2944" s="104"/>
    </row>
    <row r="2945" spans="1:30" x14ac:dyDescent="0.2">
      <c r="A2945" s="283"/>
      <c r="B2945" s="325"/>
      <c r="C2945" s="326"/>
      <c r="E2945" s="326"/>
      <c r="F2945" s="104"/>
      <c r="G2945" s="326"/>
      <c r="I2945" s="326"/>
      <c r="J2945" s="104"/>
      <c r="K2945" s="326"/>
      <c r="M2945" s="326"/>
      <c r="N2945" s="104"/>
      <c r="O2945" s="326"/>
      <c r="Q2945" s="326"/>
      <c r="R2945" s="104"/>
      <c r="S2945" s="326"/>
      <c r="U2945" s="326"/>
      <c r="V2945" s="104"/>
      <c r="W2945" s="326"/>
      <c r="Y2945" s="326"/>
      <c r="Z2945" s="104"/>
      <c r="AA2945" s="326"/>
      <c r="AB2945" s="104"/>
      <c r="AC2945" s="103"/>
      <c r="AD2945" s="104"/>
    </row>
    <row r="2946" spans="1:30" x14ac:dyDescent="0.2">
      <c r="A2946" s="283"/>
      <c r="B2946" s="325"/>
      <c r="C2946" s="326"/>
      <c r="E2946" s="326"/>
      <c r="F2946" s="104"/>
      <c r="G2946" s="326"/>
      <c r="I2946" s="326"/>
      <c r="J2946" s="104"/>
      <c r="K2946" s="326"/>
      <c r="M2946" s="326"/>
      <c r="N2946" s="104"/>
      <c r="O2946" s="326"/>
      <c r="Q2946" s="326"/>
      <c r="R2946" s="104"/>
      <c r="S2946" s="326"/>
      <c r="U2946" s="326"/>
      <c r="V2946" s="104"/>
      <c r="W2946" s="326"/>
      <c r="Y2946" s="326"/>
      <c r="Z2946" s="104"/>
      <c r="AA2946" s="326"/>
      <c r="AB2946" s="104"/>
      <c r="AC2946" s="103"/>
      <c r="AD2946" s="104"/>
    </row>
    <row r="2947" spans="1:30" x14ac:dyDescent="0.2">
      <c r="A2947" s="283"/>
      <c r="B2947" s="325"/>
      <c r="C2947" s="326"/>
      <c r="E2947" s="326"/>
      <c r="F2947" s="104"/>
      <c r="G2947" s="326"/>
      <c r="I2947" s="326"/>
      <c r="J2947" s="104"/>
      <c r="K2947" s="326"/>
      <c r="M2947" s="326"/>
      <c r="N2947" s="104"/>
      <c r="O2947" s="326"/>
      <c r="Q2947" s="326"/>
      <c r="R2947" s="104"/>
      <c r="S2947" s="326"/>
      <c r="U2947" s="326"/>
      <c r="V2947" s="104"/>
      <c r="W2947" s="326"/>
      <c r="Y2947" s="326"/>
      <c r="Z2947" s="104"/>
      <c r="AA2947" s="326"/>
      <c r="AB2947" s="104"/>
      <c r="AC2947" s="103"/>
      <c r="AD2947" s="104"/>
    </row>
    <row r="2948" spans="1:30" x14ac:dyDescent="0.2">
      <c r="A2948" s="283"/>
      <c r="B2948" s="325"/>
      <c r="C2948" s="326"/>
      <c r="E2948" s="326"/>
      <c r="F2948" s="104"/>
      <c r="G2948" s="326"/>
      <c r="I2948" s="326"/>
      <c r="J2948" s="104"/>
      <c r="K2948" s="326"/>
      <c r="M2948" s="326"/>
      <c r="N2948" s="104"/>
      <c r="O2948" s="326"/>
      <c r="Q2948" s="326"/>
      <c r="R2948" s="104"/>
      <c r="S2948" s="326"/>
      <c r="U2948" s="326"/>
      <c r="V2948" s="104"/>
      <c r="W2948" s="326"/>
      <c r="Y2948" s="326"/>
      <c r="Z2948" s="104"/>
      <c r="AA2948" s="326"/>
      <c r="AB2948" s="104"/>
      <c r="AC2948" s="103"/>
      <c r="AD2948" s="104"/>
    </row>
    <row r="2949" spans="1:30" x14ac:dyDescent="0.2">
      <c r="A2949" s="283"/>
      <c r="B2949" s="325"/>
      <c r="C2949" s="326"/>
      <c r="E2949" s="326"/>
      <c r="F2949" s="104"/>
      <c r="G2949" s="326"/>
      <c r="I2949" s="326"/>
      <c r="J2949" s="104"/>
      <c r="K2949" s="326"/>
      <c r="M2949" s="326"/>
      <c r="N2949" s="104"/>
      <c r="O2949" s="326"/>
      <c r="Q2949" s="326"/>
      <c r="R2949" s="104"/>
      <c r="S2949" s="326"/>
      <c r="U2949" s="326"/>
      <c r="V2949" s="104"/>
      <c r="W2949" s="326"/>
      <c r="Y2949" s="326"/>
      <c r="Z2949" s="104"/>
      <c r="AA2949" s="326"/>
      <c r="AB2949" s="104"/>
      <c r="AC2949" s="103"/>
      <c r="AD2949" s="104"/>
    </row>
    <row r="2950" spans="1:30" x14ac:dyDescent="0.2">
      <c r="A2950" s="283"/>
      <c r="B2950" s="325"/>
      <c r="C2950" s="326"/>
      <c r="E2950" s="326"/>
      <c r="F2950" s="104"/>
      <c r="G2950" s="326"/>
      <c r="I2950" s="326"/>
      <c r="J2950" s="104"/>
      <c r="K2950" s="326"/>
      <c r="M2950" s="326"/>
      <c r="N2950" s="104"/>
      <c r="O2950" s="326"/>
      <c r="Q2950" s="326"/>
      <c r="R2950" s="104"/>
      <c r="S2950" s="326"/>
      <c r="U2950" s="326"/>
      <c r="V2950" s="104"/>
      <c r="W2950" s="326"/>
      <c r="Y2950" s="326"/>
      <c r="Z2950" s="104"/>
      <c r="AA2950" s="326"/>
      <c r="AB2950" s="104"/>
      <c r="AC2950" s="103"/>
      <c r="AD2950" s="104"/>
    </row>
    <row r="2951" spans="1:30" x14ac:dyDescent="0.2">
      <c r="A2951" s="283"/>
      <c r="B2951" s="325"/>
      <c r="C2951" s="326"/>
      <c r="E2951" s="326"/>
      <c r="F2951" s="104"/>
      <c r="G2951" s="326"/>
      <c r="I2951" s="326"/>
      <c r="J2951" s="104"/>
      <c r="K2951" s="326"/>
      <c r="M2951" s="326"/>
      <c r="N2951" s="104"/>
      <c r="O2951" s="326"/>
      <c r="Q2951" s="326"/>
      <c r="R2951" s="104"/>
      <c r="S2951" s="326"/>
      <c r="U2951" s="326"/>
      <c r="V2951" s="104"/>
      <c r="W2951" s="326"/>
      <c r="Y2951" s="326"/>
      <c r="Z2951" s="104"/>
      <c r="AA2951" s="326"/>
      <c r="AB2951" s="104"/>
      <c r="AC2951" s="103"/>
      <c r="AD2951" s="104"/>
    </row>
    <row r="2952" spans="1:30" x14ac:dyDescent="0.2">
      <c r="A2952" s="283"/>
      <c r="B2952" s="325"/>
      <c r="C2952" s="326"/>
      <c r="E2952" s="326"/>
      <c r="F2952" s="104"/>
      <c r="G2952" s="326"/>
      <c r="I2952" s="326"/>
      <c r="J2952" s="104"/>
      <c r="K2952" s="326"/>
      <c r="M2952" s="326"/>
      <c r="N2952" s="104"/>
      <c r="O2952" s="326"/>
      <c r="Q2952" s="326"/>
      <c r="R2952" s="104"/>
      <c r="S2952" s="326"/>
      <c r="U2952" s="326"/>
      <c r="V2952" s="104"/>
      <c r="W2952" s="326"/>
      <c r="Y2952" s="326"/>
      <c r="Z2952" s="104"/>
      <c r="AA2952" s="326"/>
      <c r="AB2952" s="104"/>
      <c r="AC2952" s="103"/>
      <c r="AD2952" s="104"/>
    </row>
    <row r="2953" spans="1:30" x14ac:dyDescent="0.2">
      <c r="A2953" s="283"/>
      <c r="B2953" s="325"/>
      <c r="C2953" s="326"/>
      <c r="E2953" s="326"/>
      <c r="F2953" s="104"/>
      <c r="G2953" s="326"/>
      <c r="I2953" s="326"/>
      <c r="J2953" s="104"/>
      <c r="K2953" s="326"/>
      <c r="M2953" s="326"/>
      <c r="N2953" s="104"/>
      <c r="O2953" s="326"/>
      <c r="Q2953" s="326"/>
      <c r="R2953" s="104"/>
      <c r="S2953" s="326"/>
      <c r="U2953" s="326"/>
      <c r="V2953" s="104"/>
      <c r="W2953" s="326"/>
      <c r="Y2953" s="326"/>
      <c r="Z2953" s="104"/>
      <c r="AA2953" s="326"/>
      <c r="AB2953" s="104"/>
      <c r="AC2953" s="103"/>
      <c r="AD2953" s="104"/>
    </row>
    <row r="2954" spans="1:30" x14ac:dyDescent="0.2">
      <c r="A2954" s="283"/>
      <c r="B2954" s="325"/>
      <c r="C2954" s="326"/>
      <c r="E2954" s="326"/>
      <c r="F2954" s="104"/>
      <c r="G2954" s="326"/>
      <c r="I2954" s="326"/>
      <c r="J2954" s="104"/>
      <c r="K2954" s="326"/>
      <c r="M2954" s="326"/>
      <c r="N2954" s="104"/>
      <c r="O2954" s="326"/>
      <c r="Q2954" s="326"/>
      <c r="R2954" s="104"/>
      <c r="S2954" s="326"/>
      <c r="U2954" s="326"/>
      <c r="V2954" s="104"/>
      <c r="W2954" s="326"/>
      <c r="Y2954" s="326"/>
      <c r="Z2954" s="104"/>
      <c r="AA2954" s="326"/>
      <c r="AB2954" s="104"/>
      <c r="AC2954" s="103"/>
      <c r="AD2954" s="104"/>
    </row>
    <row r="2955" spans="1:30" x14ac:dyDescent="0.2">
      <c r="A2955" s="283"/>
      <c r="B2955" s="325"/>
      <c r="C2955" s="326"/>
      <c r="E2955" s="326"/>
      <c r="F2955" s="104"/>
      <c r="G2955" s="326"/>
      <c r="I2955" s="326"/>
      <c r="J2955" s="104"/>
      <c r="K2955" s="326"/>
      <c r="M2955" s="326"/>
      <c r="N2955" s="104"/>
      <c r="O2955" s="326"/>
      <c r="Q2955" s="326"/>
      <c r="R2955" s="104"/>
      <c r="S2955" s="326"/>
      <c r="U2955" s="326"/>
      <c r="V2955" s="104"/>
      <c r="W2955" s="326"/>
      <c r="Y2955" s="326"/>
      <c r="Z2955" s="104"/>
      <c r="AA2955" s="326"/>
      <c r="AB2955" s="104"/>
      <c r="AC2955" s="103"/>
      <c r="AD2955" s="104"/>
    </row>
    <row r="2956" spans="1:30" x14ac:dyDescent="0.2">
      <c r="A2956" s="283"/>
      <c r="B2956" s="325"/>
      <c r="C2956" s="326"/>
      <c r="E2956" s="326"/>
      <c r="F2956" s="104"/>
      <c r="G2956" s="326"/>
      <c r="I2956" s="326"/>
      <c r="J2956" s="104"/>
      <c r="K2956" s="326"/>
      <c r="M2956" s="326"/>
      <c r="N2956" s="104"/>
      <c r="O2956" s="326"/>
      <c r="Q2956" s="326"/>
      <c r="R2956" s="104"/>
      <c r="S2956" s="326"/>
      <c r="U2956" s="326"/>
      <c r="V2956" s="104"/>
      <c r="W2956" s="326"/>
      <c r="Y2956" s="326"/>
      <c r="Z2956" s="104"/>
      <c r="AA2956" s="326"/>
      <c r="AB2956" s="104"/>
      <c r="AC2956" s="103"/>
      <c r="AD2956" s="104"/>
    </row>
    <row r="2957" spans="1:30" x14ac:dyDescent="0.2">
      <c r="A2957" s="283"/>
      <c r="B2957" s="325"/>
      <c r="C2957" s="326"/>
      <c r="E2957" s="326"/>
      <c r="F2957" s="104"/>
      <c r="G2957" s="326"/>
      <c r="I2957" s="326"/>
      <c r="J2957" s="104"/>
      <c r="K2957" s="326"/>
      <c r="M2957" s="326"/>
      <c r="N2957" s="104"/>
      <c r="O2957" s="326"/>
      <c r="Q2957" s="326"/>
      <c r="R2957" s="104"/>
      <c r="S2957" s="326"/>
      <c r="U2957" s="326"/>
      <c r="V2957" s="104"/>
      <c r="W2957" s="326"/>
      <c r="Y2957" s="326"/>
      <c r="Z2957" s="104"/>
      <c r="AA2957" s="326"/>
      <c r="AB2957" s="104"/>
      <c r="AC2957" s="103"/>
      <c r="AD2957" s="104"/>
    </row>
    <row r="2958" spans="1:30" x14ac:dyDescent="0.2">
      <c r="A2958" s="283"/>
      <c r="B2958" s="325"/>
      <c r="C2958" s="326"/>
      <c r="E2958" s="326"/>
      <c r="F2958" s="104"/>
      <c r="G2958" s="326"/>
      <c r="I2958" s="326"/>
      <c r="J2958" s="104"/>
      <c r="K2958" s="326"/>
      <c r="M2958" s="326"/>
      <c r="N2958" s="104"/>
      <c r="O2958" s="326"/>
      <c r="Q2958" s="326"/>
      <c r="R2958" s="104"/>
      <c r="S2958" s="326"/>
      <c r="U2958" s="326"/>
      <c r="V2958" s="104"/>
      <c r="W2958" s="326"/>
      <c r="Y2958" s="326"/>
      <c r="Z2958" s="104"/>
      <c r="AA2958" s="326"/>
      <c r="AB2958" s="104"/>
      <c r="AC2958" s="103"/>
      <c r="AD2958" s="104"/>
    </row>
    <row r="2959" spans="1:30" x14ac:dyDescent="0.2">
      <c r="R2959" s="104"/>
      <c r="AB2959" s="104"/>
      <c r="AD2959" s="104"/>
    </row>
    <row r="2960" spans="1:30" x14ac:dyDescent="0.2">
      <c r="R2960" s="104"/>
      <c r="AB2960" s="104"/>
      <c r="AD2960" s="104"/>
    </row>
    <row r="2961" spans="18:30" x14ac:dyDescent="0.2">
      <c r="R2961" s="104"/>
      <c r="AB2961" s="104"/>
      <c r="AD2961" s="104"/>
    </row>
    <row r="2962" spans="18:30" x14ac:dyDescent="0.2">
      <c r="R2962" s="104"/>
      <c r="AB2962" s="104"/>
      <c r="AD2962" s="104"/>
    </row>
    <row r="2963" spans="18:30" x14ac:dyDescent="0.2">
      <c r="R2963" s="104"/>
      <c r="AB2963" s="104"/>
      <c r="AD2963" s="104"/>
    </row>
    <row r="2964" spans="18:30" x14ac:dyDescent="0.2">
      <c r="R2964" s="104"/>
      <c r="AB2964" s="104"/>
      <c r="AD2964" s="104"/>
    </row>
    <row r="2965" spans="18:30" x14ac:dyDescent="0.2">
      <c r="R2965" s="104"/>
      <c r="AB2965" s="104"/>
      <c r="AD2965" s="104"/>
    </row>
    <row r="2966" spans="18:30" x14ac:dyDescent="0.2">
      <c r="R2966" s="104"/>
      <c r="AB2966" s="104"/>
      <c r="AD2966" s="104"/>
    </row>
    <row r="2967" spans="18:30" x14ac:dyDescent="0.2">
      <c r="R2967" s="104"/>
      <c r="AB2967" s="104"/>
      <c r="AD2967" s="104"/>
    </row>
    <row r="2968" spans="18:30" x14ac:dyDescent="0.2">
      <c r="R2968" s="104"/>
      <c r="AB2968" s="104"/>
      <c r="AD2968" s="104"/>
    </row>
    <row r="2969" spans="18:30" x14ac:dyDescent="0.2">
      <c r="R2969" s="104"/>
      <c r="AB2969" s="104"/>
      <c r="AD2969" s="104"/>
    </row>
    <row r="2970" spans="18:30" x14ac:dyDescent="0.2">
      <c r="R2970" s="104"/>
      <c r="AB2970" s="104"/>
      <c r="AD2970" s="104"/>
    </row>
    <row r="2971" spans="18:30" x14ac:dyDescent="0.2">
      <c r="R2971" s="104"/>
      <c r="AB2971" s="104"/>
      <c r="AD2971" s="104"/>
    </row>
    <row r="2972" spans="18:30" x14ac:dyDescent="0.2">
      <c r="R2972" s="104"/>
      <c r="AB2972" s="104"/>
      <c r="AD2972" s="104"/>
    </row>
    <row r="2973" spans="18:30" x14ac:dyDescent="0.2">
      <c r="R2973" s="104"/>
      <c r="AB2973" s="104"/>
      <c r="AD2973" s="104"/>
    </row>
    <row r="2974" spans="18:30" x14ac:dyDescent="0.2">
      <c r="R2974" s="104"/>
      <c r="AB2974" s="104"/>
      <c r="AD2974" s="104"/>
    </row>
    <row r="2975" spans="18:30" x14ac:dyDescent="0.2">
      <c r="R2975" s="104"/>
      <c r="AB2975" s="104"/>
      <c r="AD2975" s="104"/>
    </row>
    <row r="2976" spans="18:30" x14ac:dyDescent="0.2">
      <c r="R2976" s="104"/>
      <c r="AB2976" s="104"/>
      <c r="AD2976" s="104"/>
    </row>
    <row r="2977" spans="18:30" x14ac:dyDescent="0.2">
      <c r="R2977" s="104"/>
      <c r="AB2977" s="104"/>
      <c r="AD2977" s="104"/>
    </row>
    <row r="2978" spans="18:30" x14ac:dyDescent="0.2">
      <c r="R2978" s="104"/>
      <c r="AB2978" s="104"/>
      <c r="AD2978" s="104"/>
    </row>
    <row r="2979" spans="18:30" x14ac:dyDescent="0.2">
      <c r="R2979" s="104"/>
      <c r="AB2979" s="104"/>
      <c r="AD2979" s="104"/>
    </row>
    <row r="2980" spans="18:30" x14ac:dyDescent="0.2">
      <c r="R2980" s="104"/>
      <c r="AB2980" s="104"/>
      <c r="AD2980" s="104"/>
    </row>
    <row r="2981" spans="18:30" x14ac:dyDescent="0.2">
      <c r="R2981" s="104"/>
      <c r="AB2981" s="104"/>
      <c r="AD2981" s="104"/>
    </row>
    <row r="2982" spans="18:30" x14ac:dyDescent="0.2">
      <c r="R2982" s="104"/>
      <c r="AB2982" s="104"/>
      <c r="AD2982" s="104"/>
    </row>
    <row r="2983" spans="18:30" x14ac:dyDescent="0.2">
      <c r="R2983" s="104"/>
      <c r="AB2983" s="104"/>
      <c r="AD2983" s="104"/>
    </row>
    <row r="2984" spans="18:30" x14ac:dyDescent="0.2">
      <c r="R2984" s="104"/>
      <c r="AB2984" s="104"/>
      <c r="AD2984" s="104"/>
    </row>
    <row r="2985" spans="18:30" x14ac:dyDescent="0.2">
      <c r="R2985" s="104"/>
      <c r="AB2985" s="104"/>
      <c r="AD2985" s="104"/>
    </row>
    <row r="2986" spans="18:30" x14ac:dyDescent="0.2">
      <c r="R2986" s="104"/>
      <c r="AB2986" s="104"/>
      <c r="AD2986" s="104"/>
    </row>
    <row r="2987" spans="18:30" x14ac:dyDescent="0.2">
      <c r="R2987" s="104"/>
      <c r="AB2987" s="104"/>
      <c r="AD2987" s="104"/>
    </row>
    <row r="2988" spans="18:30" x14ac:dyDescent="0.2">
      <c r="R2988" s="104"/>
      <c r="AB2988" s="104"/>
      <c r="AD2988" s="104"/>
    </row>
    <row r="2989" spans="18:30" x14ac:dyDescent="0.2">
      <c r="R2989" s="104"/>
      <c r="AB2989" s="104"/>
      <c r="AD2989" s="104"/>
    </row>
    <row r="2990" spans="18:30" x14ac:dyDescent="0.2">
      <c r="R2990" s="104"/>
      <c r="AB2990" s="104"/>
      <c r="AD2990" s="104"/>
    </row>
    <row r="2991" spans="18:30" x14ac:dyDescent="0.2">
      <c r="R2991" s="104"/>
      <c r="AB2991" s="104"/>
      <c r="AD2991" s="104"/>
    </row>
    <row r="2992" spans="18:30" x14ac:dyDescent="0.2">
      <c r="R2992" s="104"/>
      <c r="AB2992" s="104"/>
      <c r="AD2992" s="104"/>
    </row>
    <row r="2993" spans="18:30" x14ac:dyDescent="0.2">
      <c r="R2993" s="104"/>
      <c r="AB2993" s="104"/>
      <c r="AD2993" s="104"/>
    </row>
    <row r="2994" spans="18:30" x14ac:dyDescent="0.2">
      <c r="R2994" s="104"/>
      <c r="AB2994" s="104"/>
      <c r="AD2994" s="104"/>
    </row>
    <row r="2995" spans="18:30" x14ac:dyDescent="0.2">
      <c r="R2995" s="104"/>
      <c r="AB2995" s="104"/>
      <c r="AD2995" s="104"/>
    </row>
    <row r="2996" spans="18:30" x14ac:dyDescent="0.2">
      <c r="R2996" s="104"/>
      <c r="AB2996" s="104"/>
      <c r="AD2996" s="104"/>
    </row>
    <row r="2997" spans="18:30" x14ac:dyDescent="0.2">
      <c r="R2997" s="104"/>
      <c r="AB2997" s="104"/>
      <c r="AD2997" s="104"/>
    </row>
    <row r="2998" spans="18:30" x14ac:dyDescent="0.2">
      <c r="R2998" s="104"/>
      <c r="AB2998" s="104"/>
      <c r="AD2998" s="104"/>
    </row>
    <row r="2999" spans="18:30" x14ac:dyDescent="0.2">
      <c r="R2999" s="104"/>
      <c r="AB2999" s="104"/>
      <c r="AD2999" s="104"/>
    </row>
    <row r="3000" spans="18:30" x14ac:dyDescent="0.2">
      <c r="R3000" s="104"/>
      <c r="AB3000" s="104"/>
      <c r="AD3000" s="104"/>
    </row>
    <row r="3001" spans="18:30" x14ac:dyDescent="0.2">
      <c r="R3001" s="104"/>
      <c r="AB3001" s="104"/>
      <c r="AD3001" s="104"/>
    </row>
    <row r="3002" spans="18:30" x14ac:dyDescent="0.2">
      <c r="R3002" s="104"/>
      <c r="AB3002" s="104"/>
      <c r="AD3002" s="104"/>
    </row>
    <row r="3003" spans="18:30" x14ac:dyDescent="0.2">
      <c r="R3003" s="104"/>
      <c r="AB3003" s="104"/>
      <c r="AD3003" s="104"/>
    </row>
    <row r="3004" spans="18:30" x14ac:dyDescent="0.2">
      <c r="R3004" s="104"/>
      <c r="AB3004" s="104"/>
      <c r="AD3004" s="104"/>
    </row>
    <row r="3005" spans="18:30" x14ac:dyDescent="0.2">
      <c r="R3005" s="104"/>
      <c r="AB3005" s="104"/>
      <c r="AD3005" s="104"/>
    </row>
    <row r="3006" spans="18:30" x14ac:dyDescent="0.2">
      <c r="R3006" s="104"/>
      <c r="AB3006" s="104"/>
      <c r="AD3006" s="104"/>
    </row>
    <row r="3007" spans="18:30" x14ac:dyDescent="0.2">
      <c r="R3007" s="104"/>
      <c r="AB3007" s="104"/>
      <c r="AD3007" s="104"/>
    </row>
    <row r="3008" spans="18:30" x14ac:dyDescent="0.2">
      <c r="R3008" s="104"/>
      <c r="AB3008" s="104"/>
      <c r="AD3008" s="104"/>
    </row>
    <row r="3009" spans="18:30" x14ac:dyDescent="0.2">
      <c r="R3009" s="104"/>
      <c r="AB3009" s="104"/>
      <c r="AD3009" s="104"/>
    </row>
    <row r="3010" spans="18:30" x14ac:dyDescent="0.2">
      <c r="R3010" s="104"/>
      <c r="AB3010" s="104"/>
      <c r="AD3010" s="104"/>
    </row>
    <row r="3011" spans="18:30" x14ac:dyDescent="0.2">
      <c r="R3011" s="104"/>
      <c r="AB3011" s="104"/>
      <c r="AD3011" s="104"/>
    </row>
    <row r="3012" spans="18:30" x14ac:dyDescent="0.2">
      <c r="R3012" s="104"/>
      <c r="AB3012" s="104"/>
      <c r="AD3012" s="104"/>
    </row>
    <row r="3013" spans="18:30" x14ac:dyDescent="0.2">
      <c r="R3013" s="104"/>
      <c r="AB3013" s="104"/>
      <c r="AD3013" s="104"/>
    </row>
    <row r="3014" spans="18:30" x14ac:dyDescent="0.2">
      <c r="R3014" s="104"/>
      <c r="AB3014" s="104"/>
      <c r="AD3014" s="104"/>
    </row>
    <row r="3015" spans="18:30" x14ac:dyDescent="0.2">
      <c r="R3015" s="104"/>
      <c r="AB3015" s="104"/>
      <c r="AD3015" s="104"/>
    </row>
    <row r="3016" spans="18:30" x14ac:dyDescent="0.2">
      <c r="R3016" s="104"/>
      <c r="AB3016" s="104"/>
      <c r="AD3016" s="104"/>
    </row>
    <row r="3017" spans="18:30" x14ac:dyDescent="0.2">
      <c r="R3017" s="104"/>
      <c r="AB3017" s="104"/>
      <c r="AD3017" s="104"/>
    </row>
    <row r="3018" spans="18:30" x14ac:dyDescent="0.2">
      <c r="R3018" s="104"/>
      <c r="AB3018" s="104"/>
      <c r="AD3018" s="104"/>
    </row>
    <row r="3019" spans="18:30" x14ac:dyDescent="0.2">
      <c r="R3019" s="104"/>
      <c r="AB3019" s="104"/>
      <c r="AD3019" s="104"/>
    </row>
    <row r="3020" spans="18:30" x14ac:dyDescent="0.2">
      <c r="R3020" s="104"/>
      <c r="AB3020" s="104"/>
      <c r="AD3020" s="104"/>
    </row>
    <row r="3021" spans="18:30" x14ac:dyDescent="0.2">
      <c r="R3021" s="104"/>
      <c r="AB3021" s="104"/>
      <c r="AD3021" s="104"/>
    </row>
    <row r="3022" spans="18:30" x14ac:dyDescent="0.2">
      <c r="R3022" s="104"/>
      <c r="AB3022" s="104"/>
      <c r="AD3022" s="104"/>
    </row>
    <row r="3023" spans="18:30" x14ac:dyDescent="0.2">
      <c r="R3023" s="104"/>
      <c r="AB3023" s="104"/>
      <c r="AD3023" s="104"/>
    </row>
    <row r="3024" spans="18:30" x14ac:dyDescent="0.2">
      <c r="R3024" s="104"/>
      <c r="AB3024" s="104"/>
      <c r="AD3024" s="104"/>
    </row>
    <row r="3025" spans="18:30" x14ac:dyDescent="0.2">
      <c r="R3025" s="104"/>
      <c r="AB3025" s="104"/>
      <c r="AD3025" s="104"/>
    </row>
    <row r="3026" spans="18:30" x14ac:dyDescent="0.2">
      <c r="R3026" s="104"/>
      <c r="AB3026" s="104"/>
      <c r="AD3026" s="104"/>
    </row>
    <row r="3027" spans="18:30" x14ac:dyDescent="0.2">
      <c r="R3027" s="104"/>
      <c r="AB3027" s="104"/>
      <c r="AD3027" s="104"/>
    </row>
    <row r="3028" spans="18:30" x14ac:dyDescent="0.2">
      <c r="R3028" s="104"/>
      <c r="AB3028" s="104"/>
      <c r="AD3028" s="104"/>
    </row>
    <row r="3029" spans="18:30" x14ac:dyDescent="0.2">
      <c r="R3029" s="104"/>
      <c r="AB3029" s="104"/>
      <c r="AD3029" s="104"/>
    </row>
    <row r="3030" spans="18:30" x14ac:dyDescent="0.2">
      <c r="R3030" s="104"/>
      <c r="AB3030" s="104"/>
      <c r="AD3030" s="104"/>
    </row>
    <row r="3031" spans="18:30" x14ac:dyDescent="0.2">
      <c r="R3031" s="104"/>
      <c r="AB3031" s="104"/>
      <c r="AD3031" s="104"/>
    </row>
    <row r="3032" spans="18:30" x14ac:dyDescent="0.2">
      <c r="R3032" s="104"/>
      <c r="AB3032" s="104"/>
      <c r="AD3032" s="104"/>
    </row>
    <row r="3033" spans="18:30" x14ac:dyDescent="0.2">
      <c r="R3033" s="104"/>
      <c r="AB3033" s="104"/>
      <c r="AD3033" s="104"/>
    </row>
    <row r="3034" spans="18:30" x14ac:dyDescent="0.2">
      <c r="R3034" s="104"/>
      <c r="AB3034" s="104"/>
      <c r="AD3034" s="104"/>
    </row>
    <row r="3035" spans="18:30" x14ac:dyDescent="0.2">
      <c r="R3035" s="104"/>
      <c r="AB3035" s="104"/>
      <c r="AD3035" s="104"/>
    </row>
    <row r="3036" spans="18:30" x14ac:dyDescent="0.2">
      <c r="R3036" s="104"/>
      <c r="AB3036" s="104"/>
      <c r="AD3036" s="104"/>
    </row>
    <row r="3037" spans="18:30" x14ac:dyDescent="0.2">
      <c r="R3037" s="104"/>
      <c r="AB3037" s="104"/>
      <c r="AD3037" s="104"/>
    </row>
    <row r="3038" spans="18:30" x14ac:dyDescent="0.2">
      <c r="R3038" s="104"/>
      <c r="AB3038" s="104"/>
      <c r="AD3038" s="104"/>
    </row>
    <row r="3039" spans="18:30" x14ac:dyDescent="0.2">
      <c r="R3039" s="104"/>
      <c r="AB3039" s="104"/>
      <c r="AD3039" s="104"/>
    </row>
    <row r="3040" spans="18:30" x14ac:dyDescent="0.2">
      <c r="R3040" s="104"/>
      <c r="AB3040" s="104"/>
      <c r="AD3040" s="104"/>
    </row>
    <row r="3041" spans="18:30" x14ac:dyDescent="0.2">
      <c r="R3041" s="104"/>
      <c r="AB3041" s="104"/>
      <c r="AD3041" s="104"/>
    </row>
    <row r="3042" spans="18:30" x14ac:dyDescent="0.2">
      <c r="R3042" s="104"/>
      <c r="AB3042" s="104"/>
      <c r="AD3042" s="104"/>
    </row>
    <row r="3043" spans="18:30" x14ac:dyDescent="0.2">
      <c r="R3043" s="104"/>
      <c r="AB3043" s="104"/>
      <c r="AD3043" s="104"/>
    </row>
    <row r="3044" spans="18:30" x14ac:dyDescent="0.2">
      <c r="R3044" s="104"/>
      <c r="AB3044" s="104"/>
      <c r="AD3044" s="104"/>
    </row>
    <row r="3045" spans="18:30" x14ac:dyDescent="0.2">
      <c r="R3045" s="104"/>
      <c r="AB3045" s="104"/>
      <c r="AD3045" s="104"/>
    </row>
    <row r="3046" spans="18:30" x14ac:dyDescent="0.2">
      <c r="R3046" s="104"/>
      <c r="AB3046" s="104"/>
      <c r="AD3046" s="104"/>
    </row>
    <row r="3047" spans="18:30" x14ac:dyDescent="0.2">
      <c r="R3047" s="104"/>
      <c r="AB3047" s="104"/>
      <c r="AD3047" s="104"/>
    </row>
    <row r="3048" spans="18:30" x14ac:dyDescent="0.2">
      <c r="R3048" s="104"/>
      <c r="AB3048" s="104"/>
      <c r="AD3048" s="104"/>
    </row>
    <row r="3049" spans="18:30" x14ac:dyDescent="0.2">
      <c r="R3049" s="104"/>
      <c r="AB3049" s="104"/>
      <c r="AD3049" s="104"/>
    </row>
    <row r="3050" spans="18:30" x14ac:dyDescent="0.2">
      <c r="R3050" s="104"/>
      <c r="AB3050" s="104"/>
      <c r="AD3050" s="104"/>
    </row>
    <row r="3051" spans="18:30" x14ac:dyDescent="0.2">
      <c r="R3051" s="104"/>
      <c r="AB3051" s="104"/>
      <c r="AD3051" s="104"/>
    </row>
    <row r="3052" spans="18:30" x14ac:dyDescent="0.2">
      <c r="R3052" s="104"/>
      <c r="AB3052" s="104"/>
      <c r="AD3052" s="104"/>
    </row>
    <row r="3053" spans="18:30" x14ac:dyDescent="0.2">
      <c r="R3053" s="104"/>
      <c r="AB3053" s="104"/>
      <c r="AD3053" s="104"/>
    </row>
    <row r="3054" spans="18:30" x14ac:dyDescent="0.2">
      <c r="R3054" s="104"/>
      <c r="AB3054" s="104"/>
      <c r="AD3054" s="104"/>
    </row>
    <row r="3055" spans="18:30" x14ac:dyDescent="0.2">
      <c r="R3055" s="104"/>
      <c r="AB3055" s="104"/>
      <c r="AD3055" s="104"/>
    </row>
    <row r="3056" spans="18:30" x14ac:dyDescent="0.2">
      <c r="R3056" s="104"/>
      <c r="AB3056" s="104"/>
      <c r="AD3056" s="104"/>
    </row>
    <row r="3057" spans="18:30" x14ac:dyDescent="0.2">
      <c r="R3057" s="104"/>
      <c r="AB3057" s="104"/>
      <c r="AD3057" s="104"/>
    </row>
    <row r="3058" spans="18:30" x14ac:dyDescent="0.2">
      <c r="R3058" s="104"/>
      <c r="AB3058" s="104"/>
      <c r="AD3058" s="104"/>
    </row>
    <row r="3059" spans="18:30" x14ac:dyDescent="0.2">
      <c r="R3059" s="104"/>
      <c r="AB3059" s="104"/>
      <c r="AD3059" s="104"/>
    </row>
    <row r="3060" spans="18:30" x14ac:dyDescent="0.2">
      <c r="R3060" s="104"/>
      <c r="AB3060" s="104"/>
      <c r="AD3060" s="104"/>
    </row>
    <row r="3061" spans="18:30" x14ac:dyDescent="0.2">
      <c r="R3061" s="104"/>
      <c r="AB3061" s="104"/>
      <c r="AD3061" s="104"/>
    </row>
    <row r="3062" spans="18:30" x14ac:dyDescent="0.2">
      <c r="R3062" s="104"/>
      <c r="AB3062" s="104"/>
      <c r="AD3062" s="104"/>
    </row>
    <row r="3063" spans="18:30" x14ac:dyDescent="0.2">
      <c r="R3063" s="104"/>
      <c r="AB3063" s="104"/>
      <c r="AD3063" s="104"/>
    </row>
    <row r="3064" spans="18:30" x14ac:dyDescent="0.2">
      <c r="R3064" s="104"/>
      <c r="AB3064" s="104"/>
      <c r="AD3064" s="104"/>
    </row>
    <row r="3065" spans="18:30" x14ac:dyDescent="0.2">
      <c r="R3065" s="104"/>
      <c r="AB3065" s="104"/>
      <c r="AD3065" s="104"/>
    </row>
    <row r="3066" spans="18:30" x14ac:dyDescent="0.2">
      <c r="R3066" s="104"/>
      <c r="AB3066" s="104"/>
      <c r="AD3066" s="104"/>
    </row>
    <row r="3067" spans="18:30" x14ac:dyDescent="0.2">
      <c r="R3067" s="104"/>
      <c r="AB3067" s="104"/>
      <c r="AD3067" s="104"/>
    </row>
    <row r="3068" spans="18:30" x14ac:dyDescent="0.2">
      <c r="R3068" s="104"/>
      <c r="AB3068" s="104"/>
      <c r="AD3068" s="104"/>
    </row>
    <row r="3069" spans="18:30" x14ac:dyDescent="0.2">
      <c r="R3069" s="104"/>
      <c r="AB3069" s="104"/>
      <c r="AD3069" s="104"/>
    </row>
    <row r="3070" spans="18:30" x14ac:dyDescent="0.2">
      <c r="R3070" s="104"/>
      <c r="AB3070" s="104"/>
      <c r="AD3070" s="104"/>
    </row>
    <row r="3071" spans="18:30" x14ac:dyDescent="0.2">
      <c r="R3071" s="104"/>
      <c r="AB3071" s="104"/>
      <c r="AD3071" s="104"/>
    </row>
    <row r="3072" spans="18:30" x14ac:dyDescent="0.2">
      <c r="R3072" s="104"/>
      <c r="AB3072" s="104"/>
      <c r="AD3072" s="104"/>
    </row>
    <row r="3073" spans="18:30" x14ac:dyDescent="0.2">
      <c r="R3073" s="104"/>
      <c r="AB3073" s="104"/>
      <c r="AD3073" s="104"/>
    </row>
    <row r="3074" spans="18:30" x14ac:dyDescent="0.2">
      <c r="R3074" s="104"/>
      <c r="AB3074" s="104"/>
      <c r="AD3074" s="104"/>
    </row>
    <row r="3075" spans="18:30" x14ac:dyDescent="0.2">
      <c r="R3075" s="104"/>
      <c r="AB3075" s="104"/>
      <c r="AD3075" s="104"/>
    </row>
    <row r="3076" spans="18:30" x14ac:dyDescent="0.2">
      <c r="R3076" s="104"/>
      <c r="AB3076" s="104"/>
      <c r="AD3076" s="104"/>
    </row>
    <row r="3077" spans="18:30" x14ac:dyDescent="0.2">
      <c r="R3077" s="104"/>
      <c r="AB3077" s="104"/>
      <c r="AD3077" s="104"/>
    </row>
    <row r="3078" spans="18:30" x14ac:dyDescent="0.2">
      <c r="R3078" s="104"/>
      <c r="AB3078" s="104"/>
      <c r="AD3078" s="104"/>
    </row>
    <row r="3079" spans="18:30" x14ac:dyDescent="0.2">
      <c r="R3079" s="104"/>
      <c r="AB3079" s="104"/>
      <c r="AD3079" s="104"/>
    </row>
    <row r="3080" spans="18:30" x14ac:dyDescent="0.2">
      <c r="R3080" s="104"/>
      <c r="AB3080" s="104"/>
      <c r="AD3080" s="104"/>
    </row>
    <row r="3081" spans="18:30" x14ac:dyDescent="0.2">
      <c r="R3081" s="104"/>
      <c r="AB3081" s="104"/>
      <c r="AD3081" s="104"/>
    </row>
    <row r="3082" spans="18:30" x14ac:dyDescent="0.2">
      <c r="R3082" s="104"/>
      <c r="AB3082" s="104"/>
      <c r="AD3082" s="104"/>
    </row>
    <row r="3083" spans="18:30" x14ac:dyDescent="0.2">
      <c r="R3083" s="104"/>
      <c r="AB3083" s="104"/>
      <c r="AD3083" s="104"/>
    </row>
    <row r="3084" spans="18:30" x14ac:dyDescent="0.2">
      <c r="R3084" s="104"/>
      <c r="AB3084" s="104"/>
      <c r="AD3084" s="104"/>
    </row>
    <row r="3085" spans="18:30" x14ac:dyDescent="0.2">
      <c r="R3085" s="104"/>
      <c r="AB3085" s="104"/>
      <c r="AD3085" s="104"/>
    </row>
    <row r="3086" spans="18:30" x14ac:dyDescent="0.2">
      <c r="R3086" s="104"/>
      <c r="AB3086" s="104"/>
      <c r="AD3086" s="104"/>
    </row>
    <row r="3087" spans="18:30" x14ac:dyDescent="0.2">
      <c r="R3087" s="104"/>
      <c r="AB3087" s="104"/>
      <c r="AD3087" s="104"/>
    </row>
    <row r="3088" spans="18:30" x14ac:dyDescent="0.2">
      <c r="R3088" s="104"/>
      <c r="AB3088" s="104"/>
      <c r="AD3088" s="104"/>
    </row>
    <row r="3089" spans="18:30" x14ac:dyDescent="0.2">
      <c r="R3089" s="104"/>
      <c r="AB3089" s="104"/>
      <c r="AD3089" s="104"/>
    </row>
    <row r="3090" spans="18:30" x14ac:dyDescent="0.2">
      <c r="R3090" s="104"/>
      <c r="AB3090" s="104"/>
      <c r="AD3090" s="104"/>
    </row>
    <row r="3091" spans="18:30" x14ac:dyDescent="0.2">
      <c r="R3091" s="104"/>
      <c r="AB3091" s="104"/>
      <c r="AD3091" s="104"/>
    </row>
    <row r="3092" spans="18:30" x14ac:dyDescent="0.2">
      <c r="R3092" s="104"/>
      <c r="AB3092" s="104"/>
      <c r="AD3092" s="104"/>
    </row>
    <row r="3093" spans="18:30" x14ac:dyDescent="0.2">
      <c r="R3093" s="104"/>
      <c r="AB3093" s="104"/>
      <c r="AD3093" s="104"/>
    </row>
    <row r="3094" spans="18:30" x14ac:dyDescent="0.2">
      <c r="R3094" s="104"/>
      <c r="AB3094" s="104"/>
      <c r="AD3094" s="104"/>
    </row>
    <row r="3095" spans="18:30" x14ac:dyDescent="0.2">
      <c r="R3095" s="104"/>
      <c r="AB3095" s="104"/>
      <c r="AD3095" s="104"/>
    </row>
    <row r="3096" spans="18:30" x14ac:dyDescent="0.2">
      <c r="R3096" s="104"/>
      <c r="AB3096" s="104"/>
      <c r="AD3096" s="104"/>
    </row>
    <row r="3097" spans="18:30" x14ac:dyDescent="0.2">
      <c r="R3097" s="104"/>
      <c r="AB3097" s="104"/>
      <c r="AD3097" s="104"/>
    </row>
    <row r="3098" spans="18:30" x14ac:dyDescent="0.2">
      <c r="R3098" s="104"/>
      <c r="AB3098" s="104"/>
      <c r="AD3098" s="104"/>
    </row>
    <row r="3099" spans="18:30" x14ac:dyDescent="0.2">
      <c r="R3099" s="104"/>
      <c r="AB3099" s="104"/>
      <c r="AD3099" s="104"/>
    </row>
    <row r="3100" spans="18:30" x14ac:dyDescent="0.2">
      <c r="R3100" s="104"/>
      <c r="AB3100" s="104"/>
      <c r="AD3100" s="104"/>
    </row>
    <row r="3101" spans="18:30" x14ac:dyDescent="0.2">
      <c r="R3101" s="104"/>
      <c r="AB3101" s="104"/>
      <c r="AD3101" s="104"/>
    </row>
    <row r="3102" spans="18:30" x14ac:dyDescent="0.2">
      <c r="R3102" s="104"/>
      <c r="AB3102" s="104"/>
      <c r="AD3102" s="104"/>
    </row>
    <row r="3103" spans="18:30" x14ac:dyDescent="0.2">
      <c r="R3103" s="104"/>
      <c r="AB3103" s="104"/>
      <c r="AD3103" s="104"/>
    </row>
    <row r="3104" spans="18:30" x14ac:dyDescent="0.2">
      <c r="R3104" s="104"/>
      <c r="AB3104" s="104"/>
      <c r="AD3104" s="104"/>
    </row>
    <row r="3105" spans="18:30" x14ac:dyDescent="0.2">
      <c r="R3105" s="104"/>
      <c r="AB3105" s="104"/>
      <c r="AD3105" s="104"/>
    </row>
    <row r="3106" spans="18:30" x14ac:dyDescent="0.2">
      <c r="R3106" s="104"/>
      <c r="AB3106" s="104"/>
      <c r="AD3106" s="104"/>
    </row>
    <row r="3107" spans="18:30" x14ac:dyDescent="0.2">
      <c r="R3107" s="104"/>
      <c r="AB3107" s="104"/>
      <c r="AD3107" s="104"/>
    </row>
    <row r="3108" spans="18:30" x14ac:dyDescent="0.2">
      <c r="R3108" s="104"/>
      <c r="AB3108" s="104"/>
      <c r="AD3108" s="104"/>
    </row>
    <row r="3109" spans="18:30" x14ac:dyDescent="0.2">
      <c r="R3109" s="104"/>
      <c r="AB3109" s="104"/>
      <c r="AD3109" s="104"/>
    </row>
    <row r="3110" spans="18:30" x14ac:dyDescent="0.2">
      <c r="R3110" s="104"/>
      <c r="AB3110" s="104"/>
      <c r="AD3110" s="104"/>
    </row>
    <row r="3111" spans="18:30" x14ac:dyDescent="0.2">
      <c r="R3111" s="104"/>
      <c r="AB3111" s="104"/>
      <c r="AD3111" s="104"/>
    </row>
    <row r="3112" spans="18:30" x14ac:dyDescent="0.2">
      <c r="R3112" s="104"/>
      <c r="AB3112" s="104"/>
      <c r="AD3112" s="104"/>
    </row>
    <row r="3113" spans="18:30" x14ac:dyDescent="0.2">
      <c r="R3113" s="104"/>
      <c r="AB3113" s="104"/>
      <c r="AD3113" s="104"/>
    </row>
    <row r="3114" spans="18:30" x14ac:dyDescent="0.2">
      <c r="R3114" s="104"/>
      <c r="AB3114" s="104"/>
      <c r="AD3114" s="104"/>
    </row>
    <row r="3115" spans="18:30" x14ac:dyDescent="0.2">
      <c r="R3115" s="104"/>
      <c r="AB3115" s="104"/>
      <c r="AD3115" s="104"/>
    </row>
    <row r="3116" spans="18:30" x14ac:dyDescent="0.2">
      <c r="R3116" s="104"/>
      <c r="AB3116" s="104"/>
      <c r="AD3116" s="104"/>
    </row>
    <row r="3117" spans="18:30" x14ac:dyDescent="0.2">
      <c r="R3117" s="104"/>
      <c r="AB3117" s="104"/>
      <c r="AD3117" s="104"/>
    </row>
    <row r="3118" spans="18:30" x14ac:dyDescent="0.2">
      <c r="R3118" s="104"/>
      <c r="AB3118" s="104"/>
      <c r="AD3118" s="104"/>
    </row>
    <row r="3119" spans="18:30" x14ac:dyDescent="0.2">
      <c r="R3119" s="104"/>
      <c r="AB3119" s="104"/>
      <c r="AD3119" s="104"/>
    </row>
    <row r="3120" spans="18:30" x14ac:dyDescent="0.2">
      <c r="R3120" s="104"/>
      <c r="AB3120" s="104"/>
      <c r="AD3120" s="104"/>
    </row>
    <row r="3121" spans="18:30" x14ac:dyDescent="0.2">
      <c r="R3121" s="104"/>
      <c r="AB3121" s="104"/>
      <c r="AD3121" s="104"/>
    </row>
    <row r="3122" spans="18:30" x14ac:dyDescent="0.2">
      <c r="R3122" s="104"/>
      <c r="AB3122" s="104"/>
      <c r="AD3122" s="104"/>
    </row>
    <row r="3123" spans="18:30" x14ac:dyDescent="0.2">
      <c r="R3123" s="104"/>
      <c r="AB3123" s="104"/>
      <c r="AD3123" s="104"/>
    </row>
    <row r="3124" spans="18:30" x14ac:dyDescent="0.2">
      <c r="R3124" s="104"/>
      <c r="AB3124" s="104"/>
      <c r="AD3124" s="104"/>
    </row>
    <row r="3125" spans="18:30" x14ac:dyDescent="0.2">
      <c r="R3125" s="104"/>
      <c r="AB3125" s="104"/>
      <c r="AD3125" s="104"/>
    </row>
    <row r="3126" spans="18:30" x14ac:dyDescent="0.2">
      <c r="R3126" s="104"/>
      <c r="AB3126" s="104"/>
      <c r="AD3126" s="104"/>
    </row>
    <row r="3127" spans="18:30" x14ac:dyDescent="0.2">
      <c r="R3127" s="104"/>
      <c r="AB3127" s="104"/>
      <c r="AD3127" s="104"/>
    </row>
    <row r="3128" spans="18:30" x14ac:dyDescent="0.2">
      <c r="R3128" s="104"/>
      <c r="AB3128" s="104"/>
      <c r="AD3128" s="104"/>
    </row>
    <row r="3129" spans="18:30" x14ac:dyDescent="0.2">
      <c r="R3129" s="104"/>
      <c r="AB3129" s="104"/>
      <c r="AD3129" s="104"/>
    </row>
    <row r="3130" spans="18:30" x14ac:dyDescent="0.2">
      <c r="R3130" s="104"/>
      <c r="AB3130" s="104"/>
      <c r="AD3130" s="104"/>
    </row>
    <row r="3131" spans="18:30" x14ac:dyDescent="0.2">
      <c r="R3131" s="104"/>
      <c r="AB3131" s="104"/>
      <c r="AD3131" s="104"/>
    </row>
    <row r="3132" spans="18:30" x14ac:dyDescent="0.2">
      <c r="R3132" s="104"/>
      <c r="AB3132" s="104"/>
      <c r="AD3132" s="104"/>
    </row>
    <row r="3133" spans="18:30" x14ac:dyDescent="0.2">
      <c r="R3133" s="104"/>
      <c r="AB3133" s="104"/>
      <c r="AD3133" s="104"/>
    </row>
    <row r="3134" spans="18:30" x14ac:dyDescent="0.2">
      <c r="R3134" s="104"/>
      <c r="AB3134" s="104"/>
      <c r="AD3134" s="104"/>
    </row>
    <row r="3135" spans="18:30" x14ac:dyDescent="0.2">
      <c r="R3135" s="104"/>
      <c r="AB3135" s="104"/>
      <c r="AD3135" s="104"/>
    </row>
    <row r="3136" spans="18:30" x14ac:dyDescent="0.2">
      <c r="R3136" s="104"/>
      <c r="AB3136" s="104"/>
      <c r="AD3136" s="104"/>
    </row>
    <row r="3137" spans="18:30" x14ac:dyDescent="0.2">
      <c r="R3137" s="104"/>
      <c r="AB3137" s="104"/>
      <c r="AD3137" s="104"/>
    </row>
    <row r="3138" spans="18:30" x14ac:dyDescent="0.2">
      <c r="R3138" s="104"/>
      <c r="AB3138" s="104"/>
      <c r="AD3138" s="104"/>
    </row>
    <row r="3139" spans="18:30" x14ac:dyDescent="0.2">
      <c r="R3139" s="104"/>
      <c r="AB3139" s="104"/>
      <c r="AD3139" s="104"/>
    </row>
    <row r="3140" spans="18:30" x14ac:dyDescent="0.2">
      <c r="R3140" s="104"/>
      <c r="AB3140" s="104"/>
      <c r="AD3140" s="104"/>
    </row>
    <row r="3141" spans="18:30" x14ac:dyDescent="0.2">
      <c r="R3141" s="104"/>
      <c r="AB3141" s="104"/>
      <c r="AD3141" s="104"/>
    </row>
    <row r="3142" spans="18:30" x14ac:dyDescent="0.2">
      <c r="R3142" s="104"/>
      <c r="AB3142" s="104"/>
      <c r="AD3142" s="104"/>
    </row>
    <row r="3143" spans="18:30" x14ac:dyDescent="0.2">
      <c r="R3143" s="104"/>
      <c r="AB3143" s="104"/>
      <c r="AD3143" s="104"/>
    </row>
    <row r="3144" spans="18:30" x14ac:dyDescent="0.2">
      <c r="R3144" s="104"/>
      <c r="AB3144" s="104"/>
      <c r="AD3144" s="104"/>
    </row>
    <row r="3145" spans="18:30" x14ac:dyDescent="0.2">
      <c r="R3145" s="104"/>
      <c r="AB3145" s="104"/>
      <c r="AD3145" s="104"/>
    </row>
    <row r="3146" spans="18:30" x14ac:dyDescent="0.2">
      <c r="R3146" s="104"/>
      <c r="AB3146" s="104"/>
      <c r="AD3146" s="104"/>
    </row>
    <row r="3147" spans="18:30" x14ac:dyDescent="0.2">
      <c r="R3147" s="104"/>
      <c r="AB3147" s="104"/>
      <c r="AD3147" s="104"/>
    </row>
    <row r="3148" spans="18:30" x14ac:dyDescent="0.2">
      <c r="R3148" s="104"/>
      <c r="AB3148" s="104"/>
      <c r="AD3148" s="104"/>
    </row>
    <row r="3149" spans="18:30" x14ac:dyDescent="0.2">
      <c r="R3149" s="104"/>
      <c r="AB3149" s="104"/>
      <c r="AD3149" s="104"/>
    </row>
    <row r="3150" spans="18:30" x14ac:dyDescent="0.2">
      <c r="R3150" s="104"/>
      <c r="AB3150" s="104"/>
      <c r="AD3150" s="104"/>
    </row>
    <row r="3151" spans="18:30" x14ac:dyDescent="0.2">
      <c r="R3151" s="104"/>
      <c r="AB3151" s="104"/>
      <c r="AD3151" s="104"/>
    </row>
    <row r="3152" spans="18:30" x14ac:dyDescent="0.2">
      <c r="R3152" s="104"/>
      <c r="AB3152" s="104"/>
      <c r="AD3152" s="104"/>
    </row>
    <row r="3153" spans="18:30" x14ac:dyDescent="0.2">
      <c r="R3153" s="104"/>
      <c r="AB3153" s="104"/>
      <c r="AD3153" s="104"/>
    </row>
    <row r="3154" spans="18:30" x14ac:dyDescent="0.2">
      <c r="R3154" s="104"/>
      <c r="AB3154" s="104"/>
      <c r="AD3154" s="104"/>
    </row>
    <row r="3155" spans="18:30" x14ac:dyDescent="0.2">
      <c r="R3155" s="104"/>
      <c r="AB3155" s="104"/>
      <c r="AD3155" s="104"/>
    </row>
    <row r="3156" spans="18:30" x14ac:dyDescent="0.2">
      <c r="R3156" s="104"/>
      <c r="AB3156" s="104"/>
      <c r="AD3156" s="104"/>
    </row>
    <row r="3157" spans="18:30" x14ac:dyDescent="0.2">
      <c r="R3157" s="104"/>
      <c r="AB3157" s="104"/>
      <c r="AD3157" s="104"/>
    </row>
    <row r="3158" spans="18:30" x14ac:dyDescent="0.2">
      <c r="R3158" s="104"/>
      <c r="AB3158" s="104"/>
      <c r="AD3158" s="104"/>
    </row>
    <row r="3159" spans="18:30" x14ac:dyDescent="0.2">
      <c r="R3159" s="104"/>
      <c r="AB3159" s="104"/>
      <c r="AD3159" s="104"/>
    </row>
    <row r="3160" spans="18:30" x14ac:dyDescent="0.2">
      <c r="R3160" s="104"/>
      <c r="AB3160" s="104"/>
      <c r="AD3160" s="104"/>
    </row>
    <row r="3161" spans="18:30" x14ac:dyDescent="0.2">
      <c r="R3161" s="104"/>
      <c r="AB3161" s="104"/>
      <c r="AD3161" s="104"/>
    </row>
    <row r="3162" spans="18:30" x14ac:dyDescent="0.2">
      <c r="R3162" s="104"/>
      <c r="AB3162" s="104"/>
      <c r="AD3162" s="104"/>
    </row>
    <row r="3163" spans="18:30" x14ac:dyDescent="0.2">
      <c r="R3163" s="104"/>
      <c r="AB3163" s="104"/>
      <c r="AD3163" s="104"/>
    </row>
    <row r="3164" spans="18:30" x14ac:dyDescent="0.2">
      <c r="R3164" s="104"/>
      <c r="AB3164" s="104"/>
      <c r="AD3164" s="104"/>
    </row>
    <row r="3165" spans="18:30" x14ac:dyDescent="0.2">
      <c r="R3165" s="104"/>
      <c r="AB3165" s="104"/>
      <c r="AD3165" s="104"/>
    </row>
    <row r="3166" spans="18:30" x14ac:dyDescent="0.2">
      <c r="R3166" s="104"/>
      <c r="AB3166" s="104"/>
      <c r="AD3166" s="104"/>
    </row>
    <row r="3167" spans="18:30" x14ac:dyDescent="0.2">
      <c r="R3167" s="104"/>
      <c r="AB3167" s="104"/>
      <c r="AD3167" s="104"/>
    </row>
    <row r="3168" spans="18:30" x14ac:dyDescent="0.2">
      <c r="R3168" s="104"/>
      <c r="AB3168" s="104"/>
      <c r="AD3168" s="104"/>
    </row>
    <row r="3169" spans="18:30" x14ac:dyDescent="0.2">
      <c r="R3169" s="104"/>
      <c r="AB3169" s="104"/>
      <c r="AD3169" s="104"/>
    </row>
    <row r="3170" spans="18:30" x14ac:dyDescent="0.2">
      <c r="R3170" s="104"/>
      <c r="AB3170" s="104"/>
      <c r="AD3170" s="104"/>
    </row>
    <row r="3171" spans="18:30" x14ac:dyDescent="0.2">
      <c r="R3171" s="104"/>
      <c r="AB3171" s="104"/>
      <c r="AD3171" s="104"/>
    </row>
    <row r="3172" spans="18:30" x14ac:dyDescent="0.2">
      <c r="R3172" s="104"/>
      <c r="AB3172" s="104"/>
      <c r="AD3172" s="104"/>
    </row>
    <row r="3173" spans="18:30" x14ac:dyDescent="0.2">
      <c r="R3173" s="104"/>
      <c r="AB3173" s="104"/>
      <c r="AD3173" s="104"/>
    </row>
    <row r="3174" spans="18:30" x14ac:dyDescent="0.2">
      <c r="R3174" s="104"/>
      <c r="AB3174" s="104"/>
      <c r="AD3174" s="104"/>
    </row>
    <row r="3175" spans="18:30" x14ac:dyDescent="0.2">
      <c r="R3175" s="104"/>
      <c r="AB3175" s="104"/>
      <c r="AD3175" s="104"/>
    </row>
    <row r="3176" spans="18:30" x14ac:dyDescent="0.2">
      <c r="R3176" s="104"/>
      <c r="AB3176" s="104"/>
      <c r="AD3176" s="104"/>
    </row>
    <row r="3177" spans="18:30" x14ac:dyDescent="0.2">
      <c r="R3177" s="104"/>
      <c r="AB3177" s="104"/>
      <c r="AD3177" s="104"/>
    </row>
    <row r="3178" spans="18:30" x14ac:dyDescent="0.2">
      <c r="R3178" s="104"/>
      <c r="AB3178" s="104"/>
      <c r="AD3178" s="104"/>
    </row>
    <row r="3179" spans="18:30" x14ac:dyDescent="0.2">
      <c r="R3179" s="104"/>
      <c r="AB3179" s="104"/>
      <c r="AD3179" s="104"/>
    </row>
    <row r="3180" spans="18:30" x14ac:dyDescent="0.2">
      <c r="R3180" s="104"/>
      <c r="AB3180" s="104"/>
      <c r="AD3180" s="104"/>
    </row>
    <row r="3181" spans="18:30" x14ac:dyDescent="0.2">
      <c r="R3181" s="104"/>
      <c r="AB3181" s="104"/>
      <c r="AD3181" s="104"/>
    </row>
    <row r="3182" spans="18:30" x14ac:dyDescent="0.2">
      <c r="R3182" s="104"/>
      <c r="AB3182" s="104"/>
      <c r="AD3182" s="104"/>
    </row>
    <row r="3183" spans="18:30" x14ac:dyDescent="0.2">
      <c r="R3183" s="104"/>
      <c r="AB3183" s="104"/>
      <c r="AD3183" s="104"/>
    </row>
    <row r="3184" spans="18:30" x14ac:dyDescent="0.2">
      <c r="R3184" s="104"/>
      <c r="AB3184" s="104"/>
      <c r="AD3184" s="104"/>
    </row>
    <row r="3185" spans="18:30" x14ac:dyDescent="0.2">
      <c r="R3185" s="104"/>
      <c r="AB3185" s="104"/>
      <c r="AD3185" s="104"/>
    </row>
    <row r="3186" spans="18:30" x14ac:dyDescent="0.2">
      <c r="R3186" s="104"/>
      <c r="AB3186" s="104"/>
      <c r="AD3186" s="104"/>
    </row>
    <row r="3187" spans="18:30" x14ac:dyDescent="0.2">
      <c r="R3187" s="104"/>
      <c r="AB3187" s="104"/>
      <c r="AD3187" s="104"/>
    </row>
    <row r="3188" spans="18:30" x14ac:dyDescent="0.2">
      <c r="R3188" s="104"/>
      <c r="AB3188" s="104"/>
      <c r="AD3188" s="104"/>
    </row>
    <row r="3189" spans="18:30" x14ac:dyDescent="0.2">
      <c r="R3189" s="104"/>
      <c r="AB3189" s="104"/>
      <c r="AD3189" s="104"/>
    </row>
    <row r="3190" spans="18:30" x14ac:dyDescent="0.2">
      <c r="R3190" s="104"/>
      <c r="AB3190" s="104"/>
      <c r="AD3190" s="104"/>
    </row>
    <row r="3191" spans="18:30" x14ac:dyDescent="0.2">
      <c r="R3191" s="104"/>
      <c r="AB3191" s="104"/>
      <c r="AD3191" s="104"/>
    </row>
    <row r="3192" spans="18:30" x14ac:dyDescent="0.2">
      <c r="R3192" s="104"/>
      <c r="AB3192" s="104"/>
      <c r="AD3192" s="104"/>
    </row>
    <row r="3193" spans="18:30" x14ac:dyDescent="0.2">
      <c r="R3193" s="104"/>
      <c r="AB3193" s="104"/>
      <c r="AD3193" s="104"/>
    </row>
    <row r="3194" spans="18:30" x14ac:dyDescent="0.2">
      <c r="R3194" s="104"/>
      <c r="AB3194" s="104"/>
      <c r="AD3194" s="104"/>
    </row>
    <row r="3195" spans="18:30" x14ac:dyDescent="0.2">
      <c r="R3195" s="104"/>
      <c r="AB3195" s="104"/>
      <c r="AD3195" s="104"/>
    </row>
    <row r="3196" spans="18:30" x14ac:dyDescent="0.2">
      <c r="R3196" s="104"/>
      <c r="AB3196" s="104"/>
      <c r="AD3196" s="104"/>
    </row>
    <row r="3197" spans="18:30" x14ac:dyDescent="0.2">
      <c r="R3197" s="104"/>
      <c r="AB3197" s="104"/>
      <c r="AD3197" s="104"/>
    </row>
    <row r="3198" spans="18:30" x14ac:dyDescent="0.2">
      <c r="R3198" s="104"/>
      <c r="AB3198" s="104"/>
      <c r="AD3198" s="104"/>
    </row>
    <row r="3199" spans="18:30" x14ac:dyDescent="0.2">
      <c r="R3199" s="104"/>
      <c r="AB3199" s="104"/>
      <c r="AD3199" s="104"/>
    </row>
    <row r="3200" spans="18:30" x14ac:dyDescent="0.2">
      <c r="R3200" s="104"/>
      <c r="AB3200" s="104"/>
      <c r="AD3200" s="104"/>
    </row>
    <row r="3201" spans="18:30" x14ac:dyDescent="0.2">
      <c r="R3201" s="104"/>
      <c r="AB3201" s="104"/>
      <c r="AD3201" s="104"/>
    </row>
    <row r="3202" spans="18:30" x14ac:dyDescent="0.2">
      <c r="R3202" s="104"/>
      <c r="AB3202" s="104"/>
      <c r="AD3202" s="104"/>
    </row>
    <row r="3203" spans="18:30" x14ac:dyDescent="0.2">
      <c r="R3203" s="104"/>
      <c r="AB3203" s="104"/>
      <c r="AD3203" s="104"/>
    </row>
    <row r="3204" spans="18:30" x14ac:dyDescent="0.2">
      <c r="R3204" s="104"/>
      <c r="AB3204" s="104"/>
      <c r="AD3204" s="104"/>
    </row>
    <row r="3205" spans="18:30" x14ac:dyDescent="0.2">
      <c r="R3205" s="104"/>
      <c r="AB3205" s="104"/>
      <c r="AD3205" s="104"/>
    </row>
    <row r="3206" spans="18:30" x14ac:dyDescent="0.2">
      <c r="R3206" s="104"/>
      <c r="AB3206" s="104"/>
      <c r="AD3206" s="104"/>
    </row>
    <row r="3207" spans="18:30" x14ac:dyDescent="0.2">
      <c r="R3207" s="104"/>
      <c r="AB3207" s="104"/>
      <c r="AD3207" s="104"/>
    </row>
    <row r="3208" spans="18:30" x14ac:dyDescent="0.2">
      <c r="R3208" s="104"/>
      <c r="AB3208" s="104"/>
      <c r="AD3208" s="104"/>
    </row>
    <row r="3209" spans="18:30" x14ac:dyDescent="0.2">
      <c r="R3209" s="104"/>
      <c r="AB3209" s="104"/>
      <c r="AD3209" s="104"/>
    </row>
    <row r="3210" spans="18:30" x14ac:dyDescent="0.2">
      <c r="R3210" s="104"/>
      <c r="AB3210" s="104"/>
      <c r="AD3210" s="104"/>
    </row>
    <row r="3211" spans="18:30" x14ac:dyDescent="0.2">
      <c r="R3211" s="104"/>
      <c r="AB3211" s="104"/>
      <c r="AD3211" s="104"/>
    </row>
    <row r="3212" spans="18:30" x14ac:dyDescent="0.2">
      <c r="R3212" s="104"/>
      <c r="AB3212" s="104"/>
      <c r="AD3212" s="104"/>
    </row>
    <row r="3213" spans="18:30" x14ac:dyDescent="0.2">
      <c r="R3213" s="104"/>
      <c r="AB3213" s="104"/>
      <c r="AD3213" s="104"/>
    </row>
    <row r="3214" spans="18:30" x14ac:dyDescent="0.2">
      <c r="R3214" s="104"/>
      <c r="AB3214" s="104"/>
      <c r="AD3214" s="104"/>
    </row>
    <row r="3215" spans="18:30" x14ac:dyDescent="0.2">
      <c r="R3215" s="104"/>
      <c r="AB3215" s="104"/>
      <c r="AD3215" s="104"/>
    </row>
    <row r="3216" spans="18:30" x14ac:dyDescent="0.2">
      <c r="R3216" s="104"/>
      <c r="AB3216" s="104"/>
      <c r="AD3216" s="104"/>
    </row>
    <row r="3217" spans="18:30" x14ac:dyDescent="0.2">
      <c r="R3217" s="104"/>
      <c r="AB3217" s="104"/>
      <c r="AD3217" s="104"/>
    </row>
    <row r="3218" spans="18:30" x14ac:dyDescent="0.2">
      <c r="R3218" s="104"/>
      <c r="AB3218" s="104"/>
      <c r="AD3218" s="104"/>
    </row>
    <row r="3219" spans="18:30" x14ac:dyDescent="0.2">
      <c r="R3219" s="104"/>
      <c r="AB3219" s="104"/>
      <c r="AD3219" s="104"/>
    </row>
    <row r="3220" spans="18:30" x14ac:dyDescent="0.2">
      <c r="R3220" s="104"/>
      <c r="AB3220" s="104"/>
      <c r="AD3220" s="104"/>
    </row>
    <row r="3221" spans="18:30" x14ac:dyDescent="0.2">
      <c r="R3221" s="104"/>
      <c r="AB3221" s="104"/>
      <c r="AD3221" s="104"/>
    </row>
    <row r="3222" spans="18:30" x14ac:dyDescent="0.2">
      <c r="R3222" s="104"/>
      <c r="AB3222" s="104"/>
      <c r="AD3222" s="104"/>
    </row>
    <row r="3223" spans="18:30" x14ac:dyDescent="0.2">
      <c r="R3223" s="104"/>
      <c r="AB3223" s="104"/>
      <c r="AD3223" s="104"/>
    </row>
    <row r="3224" spans="18:30" x14ac:dyDescent="0.2">
      <c r="R3224" s="104"/>
      <c r="AB3224" s="104"/>
      <c r="AD3224" s="104"/>
    </row>
    <row r="3225" spans="18:30" x14ac:dyDescent="0.2">
      <c r="R3225" s="104"/>
      <c r="AB3225" s="104"/>
      <c r="AD3225" s="104"/>
    </row>
    <row r="3226" spans="18:30" x14ac:dyDescent="0.2">
      <c r="R3226" s="104"/>
      <c r="AB3226" s="104"/>
      <c r="AD3226" s="104"/>
    </row>
    <row r="3227" spans="18:30" x14ac:dyDescent="0.2">
      <c r="R3227" s="104"/>
      <c r="AB3227" s="104"/>
      <c r="AD3227" s="104"/>
    </row>
    <row r="3228" spans="18:30" x14ac:dyDescent="0.2">
      <c r="R3228" s="104"/>
      <c r="AB3228" s="104"/>
      <c r="AD3228" s="104"/>
    </row>
    <row r="3229" spans="18:30" x14ac:dyDescent="0.2">
      <c r="R3229" s="104"/>
      <c r="AB3229" s="104"/>
      <c r="AD3229" s="104"/>
    </row>
    <row r="3230" spans="18:30" x14ac:dyDescent="0.2">
      <c r="R3230" s="104"/>
      <c r="AB3230" s="104"/>
      <c r="AD3230" s="104"/>
    </row>
    <row r="3231" spans="18:30" x14ac:dyDescent="0.2">
      <c r="R3231" s="104"/>
      <c r="AB3231" s="104"/>
      <c r="AD3231" s="104"/>
    </row>
    <row r="3232" spans="18:30" x14ac:dyDescent="0.2">
      <c r="R3232" s="104"/>
      <c r="AB3232" s="104"/>
      <c r="AD3232" s="104"/>
    </row>
    <row r="3233" spans="18:30" x14ac:dyDescent="0.2">
      <c r="R3233" s="104"/>
      <c r="AB3233" s="104"/>
      <c r="AD3233" s="104"/>
    </row>
    <row r="3234" spans="18:30" x14ac:dyDescent="0.2">
      <c r="R3234" s="104"/>
      <c r="AB3234" s="104"/>
      <c r="AD3234" s="104"/>
    </row>
    <row r="3235" spans="18:30" x14ac:dyDescent="0.2">
      <c r="R3235" s="104"/>
      <c r="AB3235" s="104"/>
      <c r="AD3235" s="104"/>
    </row>
    <row r="3236" spans="18:30" x14ac:dyDescent="0.2">
      <c r="R3236" s="104"/>
      <c r="AB3236" s="104"/>
      <c r="AD3236" s="104"/>
    </row>
    <row r="3237" spans="18:30" x14ac:dyDescent="0.2">
      <c r="R3237" s="104"/>
      <c r="AB3237" s="104"/>
      <c r="AD3237" s="104"/>
    </row>
    <row r="3238" spans="18:30" x14ac:dyDescent="0.2">
      <c r="R3238" s="104"/>
      <c r="AB3238" s="104"/>
      <c r="AD3238" s="104"/>
    </row>
    <row r="3239" spans="18:30" x14ac:dyDescent="0.2">
      <c r="R3239" s="104"/>
      <c r="AB3239" s="104"/>
      <c r="AD3239" s="104"/>
    </row>
    <row r="3240" spans="18:30" x14ac:dyDescent="0.2">
      <c r="R3240" s="104"/>
      <c r="AB3240" s="104"/>
      <c r="AD3240" s="104"/>
    </row>
    <row r="3241" spans="18:30" x14ac:dyDescent="0.2">
      <c r="R3241" s="104"/>
      <c r="AB3241" s="104"/>
      <c r="AD3241" s="104"/>
    </row>
    <row r="3242" spans="18:30" x14ac:dyDescent="0.2">
      <c r="R3242" s="104"/>
      <c r="AB3242" s="104"/>
      <c r="AD3242" s="104"/>
    </row>
    <row r="3243" spans="18:30" x14ac:dyDescent="0.2">
      <c r="R3243" s="104"/>
      <c r="AB3243" s="104"/>
      <c r="AD3243" s="104"/>
    </row>
    <row r="3244" spans="18:30" x14ac:dyDescent="0.2">
      <c r="R3244" s="104"/>
      <c r="AB3244" s="104"/>
      <c r="AD3244" s="104"/>
    </row>
    <row r="3245" spans="18:30" x14ac:dyDescent="0.2">
      <c r="R3245" s="104"/>
      <c r="AB3245" s="104"/>
      <c r="AD3245" s="104"/>
    </row>
    <row r="3246" spans="18:30" x14ac:dyDescent="0.2">
      <c r="R3246" s="104"/>
      <c r="AB3246" s="104"/>
      <c r="AD3246" s="104"/>
    </row>
    <row r="3247" spans="18:30" x14ac:dyDescent="0.2">
      <c r="R3247" s="104"/>
      <c r="AB3247" s="104"/>
      <c r="AD3247" s="104"/>
    </row>
    <row r="3248" spans="18:30" x14ac:dyDescent="0.2">
      <c r="R3248" s="104"/>
      <c r="AB3248" s="104"/>
      <c r="AD3248" s="104"/>
    </row>
    <row r="3249" spans="18:30" x14ac:dyDescent="0.2">
      <c r="R3249" s="104"/>
      <c r="AB3249" s="104"/>
      <c r="AD3249" s="104"/>
    </row>
    <row r="3250" spans="18:30" x14ac:dyDescent="0.2">
      <c r="R3250" s="104"/>
      <c r="AB3250" s="104"/>
      <c r="AD3250" s="104"/>
    </row>
    <row r="3251" spans="18:30" x14ac:dyDescent="0.2">
      <c r="R3251" s="104"/>
      <c r="AB3251" s="104"/>
      <c r="AD3251" s="104"/>
    </row>
    <row r="3252" spans="18:30" x14ac:dyDescent="0.2">
      <c r="R3252" s="104"/>
      <c r="AB3252" s="104"/>
      <c r="AD3252" s="104"/>
    </row>
    <row r="3253" spans="18:30" x14ac:dyDescent="0.2">
      <c r="R3253" s="104"/>
      <c r="AB3253" s="104"/>
      <c r="AD3253" s="104"/>
    </row>
    <row r="3254" spans="18:30" x14ac:dyDescent="0.2">
      <c r="R3254" s="104"/>
      <c r="AB3254" s="104"/>
      <c r="AD3254" s="104"/>
    </row>
    <row r="3255" spans="18:30" x14ac:dyDescent="0.2">
      <c r="R3255" s="104"/>
      <c r="AB3255" s="104"/>
      <c r="AD3255" s="104"/>
    </row>
    <row r="3256" spans="18:30" x14ac:dyDescent="0.2">
      <c r="R3256" s="104"/>
      <c r="AB3256" s="104"/>
      <c r="AD3256" s="104"/>
    </row>
    <row r="3257" spans="18:30" x14ac:dyDescent="0.2">
      <c r="R3257" s="104"/>
      <c r="AB3257" s="104"/>
      <c r="AD3257" s="104"/>
    </row>
    <row r="3258" spans="18:30" x14ac:dyDescent="0.2">
      <c r="R3258" s="104"/>
      <c r="AB3258" s="104"/>
      <c r="AD3258" s="104"/>
    </row>
    <row r="3259" spans="18:30" x14ac:dyDescent="0.2">
      <c r="R3259" s="104"/>
      <c r="AB3259" s="104"/>
      <c r="AD3259" s="104"/>
    </row>
    <row r="3260" spans="18:30" x14ac:dyDescent="0.2">
      <c r="R3260" s="104"/>
      <c r="AB3260" s="104"/>
      <c r="AD3260" s="104"/>
    </row>
    <row r="3261" spans="18:30" x14ac:dyDescent="0.2">
      <c r="R3261" s="104"/>
      <c r="AB3261" s="104"/>
      <c r="AD3261" s="104"/>
    </row>
    <row r="3262" spans="18:30" x14ac:dyDescent="0.2">
      <c r="R3262" s="104"/>
      <c r="AB3262" s="104"/>
      <c r="AD3262" s="104"/>
    </row>
    <row r="3263" spans="18:30" x14ac:dyDescent="0.2">
      <c r="R3263" s="104"/>
      <c r="AB3263" s="104"/>
      <c r="AD3263" s="104"/>
    </row>
    <row r="3264" spans="18:30" x14ac:dyDescent="0.2">
      <c r="R3264" s="104"/>
      <c r="AB3264" s="104"/>
      <c r="AD3264" s="104"/>
    </row>
    <row r="3265" spans="18:30" x14ac:dyDescent="0.2">
      <c r="R3265" s="104"/>
      <c r="AB3265" s="104"/>
      <c r="AD3265" s="104"/>
    </row>
    <row r="3266" spans="18:30" x14ac:dyDescent="0.2">
      <c r="R3266" s="104"/>
      <c r="AB3266" s="104"/>
      <c r="AD3266" s="104"/>
    </row>
    <row r="3267" spans="18:30" x14ac:dyDescent="0.2">
      <c r="R3267" s="104"/>
      <c r="AB3267" s="104"/>
      <c r="AD3267" s="104"/>
    </row>
    <row r="3268" spans="18:30" x14ac:dyDescent="0.2">
      <c r="R3268" s="104"/>
      <c r="AB3268" s="104"/>
      <c r="AD3268" s="104"/>
    </row>
    <row r="3269" spans="18:30" x14ac:dyDescent="0.2">
      <c r="R3269" s="104"/>
      <c r="AB3269" s="104"/>
      <c r="AD3269" s="104"/>
    </row>
    <row r="3270" spans="18:30" x14ac:dyDescent="0.2">
      <c r="R3270" s="104"/>
      <c r="AB3270" s="104"/>
      <c r="AD3270" s="104"/>
    </row>
    <row r="3271" spans="18:30" x14ac:dyDescent="0.2">
      <c r="R3271" s="104"/>
      <c r="AB3271" s="104"/>
      <c r="AD3271" s="104"/>
    </row>
    <row r="3272" spans="18:30" x14ac:dyDescent="0.2">
      <c r="R3272" s="104"/>
      <c r="AB3272" s="104"/>
      <c r="AD3272" s="104"/>
    </row>
    <row r="3273" spans="18:30" x14ac:dyDescent="0.2">
      <c r="R3273" s="104"/>
      <c r="AB3273" s="104"/>
      <c r="AD3273" s="104"/>
    </row>
    <row r="3274" spans="18:30" x14ac:dyDescent="0.2">
      <c r="R3274" s="104"/>
      <c r="AB3274" s="104"/>
      <c r="AD3274" s="104"/>
    </row>
    <row r="3275" spans="18:30" x14ac:dyDescent="0.2">
      <c r="R3275" s="104"/>
      <c r="AB3275" s="104"/>
      <c r="AD3275" s="104"/>
    </row>
    <row r="3276" spans="18:30" x14ac:dyDescent="0.2">
      <c r="R3276" s="104"/>
      <c r="AB3276" s="104"/>
      <c r="AD3276" s="104"/>
    </row>
    <row r="3277" spans="18:30" x14ac:dyDescent="0.2">
      <c r="R3277" s="104"/>
      <c r="AB3277" s="104"/>
      <c r="AD3277" s="104"/>
    </row>
    <row r="3278" spans="18:30" x14ac:dyDescent="0.2">
      <c r="R3278" s="104"/>
      <c r="AB3278" s="104"/>
      <c r="AD3278" s="104"/>
    </row>
    <row r="3279" spans="18:30" x14ac:dyDescent="0.2">
      <c r="R3279" s="104"/>
      <c r="AB3279" s="104"/>
      <c r="AD3279" s="104"/>
    </row>
    <row r="3280" spans="18:30" x14ac:dyDescent="0.2">
      <c r="R3280" s="104"/>
      <c r="AB3280" s="104"/>
      <c r="AD3280" s="104"/>
    </row>
    <row r="3281" spans="18:30" x14ac:dyDescent="0.2">
      <c r="R3281" s="104"/>
      <c r="AB3281" s="104"/>
      <c r="AD3281" s="104"/>
    </row>
    <row r="3282" spans="18:30" x14ac:dyDescent="0.2">
      <c r="R3282" s="104"/>
      <c r="AB3282" s="104"/>
      <c r="AD3282" s="104"/>
    </row>
    <row r="3283" spans="18:30" x14ac:dyDescent="0.2">
      <c r="R3283" s="104"/>
      <c r="AB3283" s="104"/>
      <c r="AD3283" s="104"/>
    </row>
    <row r="3284" spans="18:30" x14ac:dyDescent="0.2">
      <c r="R3284" s="104"/>
      <c r="AB3284" s="104"/>
      <c r="AD3284" s="104"/>
    </row>
    <row r="3285" spans="18:30" x14ac:dyDescent="0.2">
      <c r="R3285" s="104"/>
      <c r="AB3285" s="104"/>
      <c r="AD3285" s="104"/>
    </row>
    <row r="3286" spans="18:30" x14ac:dyDescent="0.2">
      <c r="R3286" s="104"/>
      <c r="AB3286" s="104"/>
      <c r="AD3286" s="104"/>
    </row>
    <row r="3287" spans="18:30" x14ac:dyDescent="0.2">
      <c r="R3287" s="104"/>
      <c r="AB3287" s="104"/>
      <c r="AD3287" s="104"/>
    </row>
    <row r="3288" spans="18:30" x14ac:dyDescent="0.2">
      <c r="R3288" s="104"/>
      <c r="AB3288" s="104"/>
      <c r="AD3288" s="104"/>
    </row>
    <row r="3289" spans="18:30" x14ac:dyDescent="0.2">
      <c r="R3289" s="104"/>
      <c r="AB3289" s="104"/>
      <c r="AD3289" s="104"/>
    </row>
    <row r="3290" spans="18:30" x14ac:dyDescent="0.2">
      <c r="R3290" s="104"/>
      <c r="AB3290" s="104"/>
      <c r="AD3290" s="104"/>
    </row>
    <row r="3291" spans="18:30" x14ac:dyDescent="0.2">
      <c r="R3291" s="104"/>
      <c r="AB3291" s="104"/>
      <c r="AD3291" s="104"/>
    </row>
    <row r="3292" spans="18:30" x14ac:dyDescent="0.2">
      <c r="R3292" s="104"/>
      <c r="AB3292" s="104"/>
      <c r="AD3292" s="104"/>
    </row>
    <row r="3293" spans="18:30" x14ac:dyDescent="0.2">
      <c r="R3293" s="104"/>
      <c r="AB3293" s="104"/>
      <c r="AD3293" s="104"/>
    </row>
    <row r="3294" spans="18:30" x14ac:dyDescent="0.2">
      <c r="R3294" s="104"/>
      <c r="AB3294" s="104"/>
      <c r="AD3294" s="104"/>
    </row>
    <row r="3295" spans="18:30" x14ac:dyDescent="0.2">
      <c r="R3295" s="104"/>
      <c r="AB3295" s="104"/>
      <c r="AD3295" s="104"/>
    </row>
    <row r="3296" spans="18:30" x14ac:dyDescent="0.2">
      <c r="R3296" s="104"/>
      <c r="AB3296" s="104"/>
      <c r="AD3296" s="104"/>
    </row>
    <row r="3297" spans="18:30" x14ac:dyDescent="0.2">
      <c r="R3297" s="104"/>
      <c r="AB3297" s="104"/>
      <c r="AD3297" s="104"/>
    </row>
    <row r="3298" spans="18:30" x14ac:dyDescent="0.2">
      <c r="R3298" s="104"/>
      <c r="AB3298" s="104"/>
      <c r="AD3298" s="104"/>
    </row>
    <row r="3299" spans="18:30" x14ac:dyDescent="0.2">
      <c r="R3299" s="104"/>
      <c r="AB3299" s="104"/>
      <c r="AD3299" s="104"/>
    </row>
    <row r="3300" spans="18:30" x14ac:dyDescent="0.2">
      <c r="R3300" s="104"/>
      <c r="AB3300" s="104"/>
      <c r="AD3300" s="104"/>
    </row>
    <row r="3301" spans="18:30" x14ac:dyDescent="0.2">
      <c r="R3301" s="104"/>
      <c r="AB3301" s="104"/>
      <c r="AD3301" s="104"/>
    </row>
    <row r="3302" spans="18:30" x14ac:dyDescent="0.2">
      <c r="R3302" s="104"/>
      <c r="AB3302" s="104"/>
      <c r="AD3302" s="104"/>
    </row>
    <row r="3303" spans="18:30" x14ac:dyDescent="0.2">
      <c r="R3303" s="104"/>
      <c r="AB3303" s="104"/>
      <c r="AD3303" s="104"/>
    </row>
    <row r="3304" spans="18:30" x14ac:dyDescent="0.2">
      <c r="R3304" s="104"/>
      <c r="AB3304" s="104"/>
      <c r="AD3304" s="104"/>
    </row>
    <row r="3305" spans="18:30" x14ac:dyDescent="0.2">
      <c r="R3305" s="104"/>
      <c r="AB3305" s="104"/>
      <c r="AD3305" s="104"/>
    </row>
    <row r="3306" spans="18:30" x14ac:dyDescent="0.2">
      <c r="R3306" s="104"/>
      <c r="AB3306" s="104"/>
      <c r="AD3306" s="104"/>
    </row>
    <row r="3307" spans="18:30" x14ac:dyDescent="0.2">
      <c r="R3307" s="104"/>
      <c r="AB3307" s="104"/>
      <c r="AD3307" s="104"/>
    </row>
    <row r="3308" spans="18:30" x14ac:dyDescent="0.2">
      <c r="R3308" s="104"/>
      <c r="AB3308" s="104"/>
      <c r="AD3308" s="104"/>
    </row>
    <row r="3309" spans="18:30" x14ac:dyDescent="0.2">
      <c r="R3309" s="104"/>
      <c r="AB3309" s="104"/>
      <c r="AD3309" s="104"/>
    </row>
    <row r="3310" spans="18:30" x14ac:dyDescent="0.2">
      <c r="R3310" s="104"/>
      <c r="AB3310" s="104"/>
      <c r="AD3310" s="104"/>
    </row>
    <row r="3311" spans="18:30" x14ac:dyDescent="0.2">
      <c r="R3311" s="104"/>
      <c r="AB3311" s="104"/>
      <c r="AD3311" s="104"/>
    </row>
    <row r="3312" spans="18:30" x14ac:dyDescent="0.2">
      <c r="R3312" s="104"/>
      <c r="AB3312" s="104"/>
      <c r="AD3312" s="104"/>
    </row>
    <row r="3313" spans="18:30" x14ac:dyDescent="0.2">
      <c r="R3313" s="104"/>
      <c r="AB3313" s="104"/>
      <c r="AD3313" s="104"/>
    </row>
    <row r="3314" spans="18:30" x14ac:dyDescent="0.2">
      <c r="AB3314" s="104"/>
      <c r="AD3314" s="104"/>
    </row>
    <row r="3315" spans="18:30" x14ac:dyDescent="0.2">
      <c r="AB3315" s="104"/>
      <c r="AD3315" s="104"/>
    </row>
    <row r="3316" spans="18:30" x14ac:dyDescent="0.2">
      <c r="AB3316" s="104"/>
      <c r="AD3316" s="104"/>
    </row>
    <row r="3317" spans="18:30" x14ac:dyDescent="0.2">
      <c r="AB3317" s="104"/>
      <c r="AD3317" s="104"/>
    </row>
    <row r="3318" spans="18:30" x14ac:dyDescent="0.2">
      <c r="AB3318" s="104"/>
      <c r="AD3318" s="104"/>
    </row>
    <row r="3319" spans="18:30" x14ac:dyDescent="0.2">
      <c r="AB3319" s="104"/>
      <c r="AD3319" s="104"/>
    </row>
    <row r="3320" spans="18:30" x14ac:dyDescent="0.2">
      <c r="AB3320" s="104"/>
      <c r="AD3320" s="104"/>
    </row>
    <row r="3321" spans="18:30" x14ac:dyDescent="0.2">
      <c r="AB3321" s="104"/>
      <c r="AD3321" s="104"/>
    </row>
    <row r="3322" spans="18:30" x14ac:dyDescent="0.2">
      <c r="AB3322" s="104"/>
      <c r="AD3322" s="104"/>
    </row>
    <row r="3323" spans="18:30" x14ac:dyDescent="0.2">
      <c r="AB3323" s="104"/>
      <c r="AD3323" s="104"/>
    </row>
    <row r="3324" spans="18:30" x14ac:dyDescent="0.2">
      <c r="AB3324" s="104"/>
      <c r="AD3324" s="104"/>
    </row>
    <row r="3325" spans="18:30" x14ac:dyDescent="0.2">
      <c r="AB3325" s="104"/>
      <c r="AD3325" s="104"/>
    </row>
    <row r="3326" spans="18:30" x14ac:dyDescent="0.2">
      <c r="AB3326" s="104"/>
      <c r="AD3326" s="104"/>
    </row>
    <row r="3327" spans="18:30" x14ac:dyDescent="0.2">
      <c r="AB3327" s="104"/>
      <c r="AD3327" s="104"/>
    </row>
    <row r="3328" spans="18:30" x14ac:dyDescent="0.2">
      <c r="AB3328" s="104"/>
      <c r="AD3328" s="104"/>
    </row>
    <row r="3329" spans="28:30" x14ac:dyDescent="0.2">
      <c r="AB3329" s="104"/>
      <c r="AD3329" s="104"/>
    </row>
    <row r="3330" spans="28:30" x14ac:dyDescent="0.2">
      <c r="AB3330" s="104"/>
      <c r="AD3330" s="104"/>
    </row>
    <row r="3331" spans="28:30" x14ac:dyDescent="0.2">
      <c r="AB3331" s="104"/>
      <c r="AD3331" s="104"/>
    </row>
    <row r="3332" spans="28:30" x14ac:dyDescent="0.2">
      <c r="AB3332" s="104"/>
      <c r="AD3332" s="104"/>
    </row>
    <row r="3333" spans="28:30" x14ac:dyDescent="0.2">
      <c r="AB3333" s="104"/>
      <c r="AD3333" s="104"/>
    </row>
    <row r="3334" spans="28:30" x14ac:dyDescent="0.2">
      <c r="AB3334" s="104"/>
      <c r="AD3334" s="104"/>
    </row>
    <row r="3335" spans="28:30" x14ac:dyDescent="0.2">
      <c r="AB3335" s="104"/>
      <c r="AD3335" s="104"/>
    </row>
    <row r="3336" spans="28:30" x14ac:dyDescent="0.2">
      <c r="AB3336" s="104"/>
      <c r="AD3336" s="104"/>
    </row>
    <row r="3337" spans="28:30" x14ac:dyDescent="0.2">
      <c r="AB3337" s="104"/>
      <c r="AD3337" s="104"/>
    </row>
    <row r="3338" spans="28:30" x14ac:dyDescent="0.2">
      <c r="AB3338" s="104"/>
      <c r="AD3338" s="104"/>
    </row>
    <row r="3339" spans="28:30" x14ac:dyDescent="0.2">
      <c r="AB3339" s="104"/>
      <c r="AD3339" s="104"/>
    </row>
    <row r="3340" spans="28:30" x14ac:dyDescent="0.2">
      <c r="AB3340" s="104"/>
      <c r="AD3340" s="104"/>
    </row>
    <row r="3341" spans="28:30" x14ac:dyDescent="0.2">
      <c r="AB3341" s="104"/>
      <c r="AD3341" s="104"/>
    </row>
    <row r="3342" spans="28:30" x14ac:dyDescent="0.2">
      <c r="AB3342" s="104"/>
      <c r="AD3342" s="104"/>
    </row>
    <row r="3343" spans="28:30" x14ac:dyDescent="0.2">
      <c r="AB3343" s="104"/>
      <c r="AD3343" s="104"/>
    </row>
    <row r="3344" spans="28:30" x14ac:dyDescent="0.2">
      <c r="AB3344" s="104"/>
      <c r="AD3344" s="104"/>
    </row>
    <row r="3345" spans="28:30" x14ac:dyDescent="0.2">
      <c r="AB3345" s="104"/>
      <c r="AD3345" s="104"/>
    </row>
    <row r="3346" spans="28:30" x14ac:dyDescent="0.2">
      <c r="AB3346" s="104"/>
      <c r="AD3346" s="104"/>
    </row>
    <row r="3347" spans="28:30" x14ac:dyDescent="0.2">
      <c r="AB3347" s="104"/>
      <c r="AD3347" s="104"/>
    </row>
    <row r="3348" spans="28:30" x14ac:dyDescent="0.2">
      <c r="AB3348" s="104"/>
      <c r="AD3348" s="104"/>
    </row>
    <row r="3349" spans="28:30" x14ac:dyDescent="0.2">
      <c r="AB3349" s="104"/>
      <c r="AD3349" s="104"/>
    </row>
    <row r="3350" spans="28:30" x14ac:dyDescent="0.2">
      <c r="AB3350" s="104"/>
      <c r="AD3350" s="104"/>
    </row>
    <row r="3351" spans="28:30" x14ac:dyDescent="0.2">
      <c r="AB3351" s="104"/>
      <c r="AD3351" s="104"/>
    </row>
    <row r="3352" spans="28:30" x14ac:dyDescent="0.2">
      <c r="AB3352" s="104"/>
      <c r="AD3352" s="104"/>
    </row>
    <row r="3353" spans="28:30" x14ac:dyDescent="0.2">
      <c r="AB3353" s="104"/>
      <c r="AD3353" s="104"/>
    </row>
    <row r="3354" spans="28:30" x14ac:dyDescent="0.2">
      <c r="AB3354" s="104"/>
      <c r="AD3354" s="104"/>
    </row>
    <row r="3355" spans="28:30" x14ac:dyDescent="0.2">
      <c r="AB3355" s="104"/>
      <c r="AD3355" s="104"/>
    </row>
    <row r="3356" spans="28:30" x14ac:dyDescent="0.2">
      <c r="AB3356" s="104"/>
      <c r="AD3356" s="104"/>
    </row>
    <row r="3357" spans="28:30" x14ac:dyDescent="0.2">
      <c r="AB3357" s="104"/>
      <c r="AD3357" s="104"/>
    </row>
    <row r="3358" spans="28:30" x14ac:dyDescent="0.2">
      <c r="AB3358" s="104"/>
      <c r="AD3358" s="104"/>
    </row>
    <row r="3359" spans="28:30" x14ac:dyDescent="0.2">
      <c r="AB3359" s="104"/>
      <c r="AD3359" s="104"/>
    </row>
    <row r="3360" spans="28:30" x14ac:dyDescent="0.2">
      <c r="AB3360" s="104"/>
      <c r="AD3360" s="104"/>
    </row>
    <row r="3361" spans="28:30" x14ac:dyDescent="0.2">
      <c r="AB3361" s="104"/>
      <c r="AD3361" s="104"/>
    </row>
    <row r="3362" spans="28:30" x14ac:dyDescent="0.2">
      <c r="AB3362" s="104"/>
      <c r="AD3362" s="104"/>
    </row>
    <row r="3363" spans="28:30" x14ac:dyDescent="0.2">
      <c r="AB3363" s="104"/>
      <c r="AD3363" s="104"/>
    </row>
    <row r="3364" spans="28:30" x14ac:dyDescent="0.2">
      <c r="AB3364" s="104"/>
      <c r="AD3364" s="104"/>
    </row>
    <row r="3365" spans="28:30" x14ac:dyDescent="0.2">
      <c r="AB3365" s="104"/>
      <c r="AD3365" s="104"/>
    </row>
    <row r="3366" spans="28:30" x14ac:dyDescent="0.2">
      <c r="AB3366" s="104"/>
      <c r="AD3366" s="104"/>
    </row>
    <row r="3367" spans="28:30" x14ac:dyDescent="0.2">
      <c r="AB3367" s="104"/>
      <c r="AD3367" s="104"/>
    </row>
    <row r="3368" spans="28:30" x14ac:dyDescent="0.2">
      <c r="AB3368" s="104"/>
      <c r="AD3368" s="104"/>
    </row>
    <row r="3369" spans="28:30" x14ac:dyDescent="0.2">
      <c r="AB3369" s="104"/>
      <c r="AD3369" s="104"/>
    </row>
    <row r="3370" spans="28:30" x14ac:dyDescent="0.2">
      <c r="AB3370" s="104"/>
      <c r="AD3370" s="104"/>
    </row>
    <row r="3371" spans="28:30" x14ac:dyDescent="0.2">
      <c r="AB3371" s="104"/>
      <c r="AD3371" s="104"/>
    </row>
    <row r="3372" spans="28:30" x14ac:dyDescent="0.2">
      <c r="AB3372" s="104"/>
      <c r="AD3372" s="104"/>
    </row>
    <row r="3373" spans="28:30" x14ac:dyDescent="0.2">
      <c r="AB3373" s="104"/>
      <c r="AD3373" s="104"/>
    </row>
    <row r="3374" spans="28:30" x14ac:dyDescent="0.2">
      <c r="AB3374" s="104"/>
      <c r="AD3374" s="104"/>
    </row>
    <row r="3375" spans="28:30" x14ac:dyDescent="0.2">
      <c r="AB3375" s="104"/>
      <c r="AD3375" s="104"/>
    </row>
    <row r="3376" spans="28:30" x14ac:dyDescent="0.2">
      <c r="AB3376" s="104"/>
      <c r="AD3376" s="104"/>
    </row>
    <row r="3377" spans="28:30" x14ac:dyDescent="0.2">
      <c r="AB3377" s="104"/>
      <c r="AD3377" s="104"/>
    </row>
    <row r="3378" spans="28:30" x14ac:dyDescent="0.2">
      <c r="AB3378" s="104"/>
      <c r="AD3378" s="104"/>
    </row>
    <row r="3379" spans="28:30" x14ac:dyDescent="0.2">
      <c r="AB3379" s="104"/>
      <c r="AD3379" s="104"/>
    </row>
    <row r="3380" spans="28:30" x14ac:dyDescent="0.2">
      <c r="AB3380" s="104"/>
      <c r="AD3380" s="104"/>
    </row>
    <row r="3381" spans="28:30" x14ac:dyDescent="0.2">
      <c r="AB3381" s="104"/>
      <c r="AD3381" s="104"/>
    </row>
    <row r="3382" spans="28:30" x14ac:dyDescent="0.2">
      <c r="AB3382" s="104"/>
      <c r="AD3382" s="104"/>
    </row>
    <row r="3383" spans="28:30" x14ac:dyDescent="0.2">
      <c r="AB3383" s="104"/>
      <c r="AD3383" s="104"/>
    </row>
    <row r="3384" spans="28:30" x14ac:dyDescent="0.2">
      <c r="AB3384" s="104"/>
      <c r="AD3384" s="104"/>
    </row>
    <row r="3385" spans="28:30" x14ac:dyDescent="0.2">
      <c r="AB3385" s="104"/>
      <c r="AD3385" s="104"/>
    </row>
    <row r="3386" spans="28:30" x14ac:dyDescent="0.2">
      <c r="AB3386" s="104"/>
      <c r="AD3386" s="104"/>
    </row>
    <row r="3387" spans="28:30" x14ac:dyDescent="0.2">
      <c r="AB3387" s="104"/>
      <c r="AD3387" s="104"/>
    </row>
    <row r="3388" spans="28:30" x14ac:dyDescent="0.2">
      <c r="AB3388" s="104"/>
      <c r="AD3388" s="104"/>
    </row>
    <row r="3389" spans="28:30" x14ac:dyDescent="0.2">
      <c r="AB3389" s="104"/>
      <c r="AD3389" s="104"/>
    </row>
    <row r="3390" spans="28:30" x14ac:dyDescent="0.2">
      <c r="AB3390" s="104"/>
      <c r="AD3390" s="104"/>
    </row>
    <row r="3391" spans="28:30" x14ac:dyDescent="0.2">
      <c r="AB3391" s="104"/>
      <c r="AD3391" s="104"/>
    </row>
    <row r="3392" spans="28:30" x14ac:dyDescent="0.2">
      <c r="AB3392" s="104"/>
      <c r="AD3392" s="104"/>
    </row>
    <row r="3393" spans="28:30" x14ac:dyDescent="0.2">
      <c r="AB3393" s="104"/>
      <c r="AD3393" s="104"/>
    </row>
    <row r="3394" spans="28:30" x14ac:dyDescent="0.2">
      <c r="AB3394" s="104"/>
      <c r="AD3394" s="104"/>
    </row>
    <row r="3395" spans="28:30" x14ac:dyDescent="0.2">
      <c r="AB3395" s="104"/>
      <c r="AD3395" s="104"/>
    </row>
    <row r="3396" spans="28:30" x14ac:dyDescent="0.2">
      <c r="AB3396" s="104"/>
      <c r="AD3396" s="104"/>
    </row>
    <row r="3397" spans="28:30" x14ac:dyDescent="0.2">
      <c r="AB3397" s="104"/>
      <c r="AD3397" s="104"/>
    </row>
    <row r="3398" spans="28:30" x14ac:dyDescent="0.2">
      <c r="AB3398" s="104"/>
      <c r="AD3398" s="104"/>
    </row>
    <row r="3399" spans="28:30" x14ac:dyDescent="0.2">
      <c r="AB3399" s="104"/>
      <c r="AD3399" s="104"/>
    </row>
    <row r="3400" spans="28:30" x14ac:dyDescent="0.2">
      <c r="AB3400" s="104"/>
      <c r="AD3400" s="104"/>
    </row>
    <row r="3401" spans="28:30" x14ac:dyDescent="0.2">
      <c r="AB3401" s="104"/>
      <c r="AD3401" s="104"/>
    </row>
    <row r="3402" spans="28:30" x14ac:dyDescent="0.2">
      <c r="AB3402" s="104"/>
      <c r="AD3402" s="104"/>
    </row>
    <row r="3403" spans="28:30" x14ac:dyDescent="0.2">
      <c r="AB3403" s="104"/>
      <c r="AD3403" s="104"/>
    </row>
    <row r="3404" spans="28:30" x14ac:dyDescent="0.2">
      <c r="AB3404" s="104"/>
      <c r="AD3404" s="104"/>
    </row>
    <row r="3405" spans="28:30" x14ac:dyDescent="0.2">
      <c r="AB3405" s="104"/>
      <c r="AD3405" s="104"/>
    </row>
    <row r="3406" spans="28:30" x14ac:dyDescent="0.2">
      <c r="AB3406" s="104"/>
      <c r="AD3406" s="104"/>
    </row>
    <row r="3407" spans="28:30" x14ac:dyDescent="0.2">
      <c r="AB3407" s="104"/>
      <c r="AD3407" s="104"/>
    </row>
    <row r="3408" spans="28:30" x14ac:dyDescent="0.2">
      <c r="AB3408" s="104"/>
      <c r="AD3408" s="104"/>
    </row>
    <row r="3409" spans="28:30" x14ac:dyDescent="0.2">
      <c r="AB3409" s="104"/>
      <c r="AD3409" s="104"/>
    </row>
    <row r="3410" spans="28:30" x14ac:dyDescent="0.2">
      <c r="AB3410" s="104"/>
      <c r="AD3410" s="104"/>
    </row>
    <row r="3411" spans="28:30" x14ac:dyDescent="0.2">
      <c r="AB3411" s="104"/>
      <c r="AD3411" s="104"/>
    </row>
    <row r="3412" spans="28:30" x14ac:dyDescent="0.2">
      <c r="AB3412" s="104"/>
      <c r="AD3412" s="104"/>
    </row>
    <row r="3413" spans="28:30" x14ac:dyDescent="0.2">
      <c r="AB3413" s="104"/>
      <c r="AD3413" s="104"/>
    </row>
    <row r="3414" spans="28:30" x14ac:dyDescent="0.2">
      <c r="AB3414" s="104"/>
      <c r="AD3414" s="104"/>
    </row>
    <row r="3415" spans="28:30" x14ac:dyDescent="0.2">
      <c r="AB3415" s="104"/>
      <c r="AD3415" s="104"/>
    </row>
    <row r="3416" spans="28:30" x14ac:dyDescent="0.2">
      <c r="AB3416" s="104"/>
      <c r="AD3416" s="104"/>
    </row>
    <row r="3417" spans="28:30" x14ac:dyDescent="0.2">
      <c r="AB3417" s="104"/>
      <c r="AD3417" s="104"/>
    </row>
    <row r="3418" spans="28:30" x14ac:dyDescent="0.2">
      <c r="AB3418" s="104"/>
      <c r="AD3418" s="104"/>
    </row>
    <row r="3419" spans="28:30" x14ac:dyDescent="0.2">
      <c r="AB3419" s="104"/>
      <c r="AD3419" s="104"/>
    </row>
    <row r="3420" spans="28:30" x14ac:dyDescent="0.2">
      <c r="AB3420" s="104"/>
      <c r="AD3420" s="104"/>
    </row>
    <row r="3421" spans="28:30" x14ac:dyDescent="0.2">
      <c r="AB3421" s="104"/>
      <c r="AD3421" s="104"/>
    </row>
    <row r="3422" spans="28:30" x14ac:dyDescent="0.2">
      <c r="AB3422" s="104"/>
      <c r="AD3422" s="104"/>
    </row>
    <row r="3423" spans="28:30" x14ac:dyDescent="0.2">
      <c r="AB3423" s="104"/>
      <c r="AD3423" s="104"/>
    </row>
    <row r="3424" spans="28:30" x14ac:dyDescent="0.2">
      <c r="AB3424" s="104"/>
      <c r="AD3424" s="104"/>
    </row>
    <row r="3425" spans="28:30" x14ac:dyDescent="0.2">
      <c r="AB3425" s="104"/>
      <c r="AD3425" s="104"/>
    </row>
    <row r="3426" spans="28:30" x14ac:dyDescent="0.2">
      <c r="AB3426" s="104"/>
      <c r="AD3426" s="104"/>
    </row>
    <row r="3427" spans="28:30" x14ac:dyDescent="0.2">
      <c r="AB3427" s="104"/>
      <c r="AD3427" s="104"/>
    </row>
    <row r="3428" spans="28:30" x14ac:dyDescent="0.2">
      <c r="AB3428" s="104"/>
      <c r="AD3428" s="104"/>
    </row>
    <row r="3429" spans="28:30" x14ac:dyDescent="0.2">
      <c r="AB3429" s="104"/>
      <c r="AD3429" s="104"/>
    </row>
    <row r="3430" spans="28:30" x14ac:dyDescent="0.2">
      <c r="AB3430" s="104"/>
      <c r="AD3430" s="104"/>
    </row>
    <row r="3431" spans="28:30" x14ac:dyDescent="0.2">
      <c r="AB3431" s="104"/>
      <c r="AD3431" s="104"/>
    </row>
    <row r="3432" spans="28:30" x14ac:dyDescent="0.2">
      <c r="AB3432" s="104"/>
      <c r="AD3432" s="104"/>
    </row>
    <row r="3433" spans="28:30" x14ac:dyDescent="0.2">
      <c r="AB3433" s="104"/>
      <c r="AD3433" s="104"/>
    </row>
    <row r="3434" spans="28:30" x14ac:dyDescent="0.2">
      <c r="AB3434" s="104"/>
      <c r="AD3434" s="104"/>
    </row>
    <row r="3435" spans="28:30" x14ac:dyDescent="0.2">
      <c r="AB3435" s="104"/>
      <c r="AD3435" s="104"/>
    </row>
    <row r="3436" spans="28:30" x14ac:dyDescent="0.2">
      <c r="AB3436" s="104"/>
      <c r="AD3436" s="104"/>
    </row>
    <row r="3437" spans="28:30" x14ac:dyDescent="0.2">
      <c r="AB3437" s="104"/>
      <c r="AD3437" s="104"/>
    </row>
    <row r="3438" spans="28:30" x14ac:dyDescent="0.2">
      <c r="AB3438" s="104"/>
      <c r="AD3438" s="104"/>
    </row>
    <row r="3439" spans="28:30" x14ac:dyDescent="0.2">
      <c r="AB3439" s="104"/>
      <c r="AD3439" s="104"/>
    </row>
    <row r="3440" spans="28:30" x14ac:dyDescent="0.2">
      <c r="AB3440" s="104"/>
      <c r="AD3440" s="104"/>
    </row>
    <row r="3441" spans="28:30" x14ac:dyDescent="0.2">
      <c r="AB3441" s="104"/>
      <c r="AD3441" s="104"/>
    </row>
    <row r="3442" spans="28:30" x14ac:dyDescent="0.2">
      <c r="AB3442" s="104"/>
      <c r="AD3442" s="104"/>
    </row>
    <row r="3443" spans="28:30" x14ac:dyDescent="0.2">
      <c r="AB3443" s="104"/>
      <c r="AD3443" s="104"/>
    </row>
    <row r="3444" spans="28:30" x14ac:dyDescent="0.2">
      <c r="AB3444" s="104"/>
      <c r="AD3444" s="104"/>
    </row>
    <row r="3445" spans="28:30" x14ac:dyDescent="0.2">
      <c r="AB3445" s="104"/>
      <c r="AD3445" s="104"/>
    </row>
    <row r="3446" spans="28:30" x14ac:dyDescent="0.2">
      <c r="AB3446" s="104"/>
      <c r="AD3446" s="104"/>
    </row>
    <row r="3447" spans="28:30" x14ac:dyDescent="0.2">
      <c r="AB3447" s="104"/>
      <c r="AD3447" s="104"/>
    </row>
    <row r="3448" spans="28:30" x14ac:dyDescent="0.2">
      <c r="AB3448" s="104"/>
      <c r="AD3448" s="104"/>
    </row>
    <row r="3449" spans="28:30" x14ac:dyDescent="0.2">
      <c r="AB3449" s="104"/>
      <c r="AD3449" s="104"/>
    </row>
    <row r="3450" spans="28:30" x14ac:dyDescent="0.2">
      <c r="AB3450" s="104"/>
      <c r="AD3450" s="104"/>
    </row>
    <row r="3451" spans="28:30" x14ac:dyDescent="0.2">
      <c r="AB3451" s="104"/>
      <c r="AD3451" s="104"/>
    </row>
    <row r="3452" spans="28:30" x14ac:dyDescent="0.2">
      <c r="AB3452" s="104"/>
      <c r="AD3452" s="104"/>
    </row>
    <row r="3453" spans="28:30" x14ac:dyDescent="0.2">
      <c r="AB3453" s="104"/>
      <c r="AD3453" s="104"/>
    </row>
    <row r="3454" spans="28:30" x14ac:dyDescent="0.2">
      <c r="AB3454" s="104"/>
      <c r="AD3454" s="104"/>
    </row>
    <row r="3455" spans="28:30" x14ac:dyDescent="0.2">
      <c r="AB3455" s="104"/>
      <c r="AD3455" s="104"/>
    </row>
    <row r="3456" spans="28:30" x14ac:dyDescent="0.2">
      <c r="AB3456" s="104"/>
      <c r="AD3456" s="104"/>
    </row>
    <row r="3457" spans="28:30" x14ac:dyDescent="0.2">
      <c r="AB3457" s="104"/>
      <c r="AD3457" s="104"/>
    </row>
    <row r="3458" spans="28:30" x14ac:dyDescent="0.2">
      <c r="AB3458" s="104"/>
      <c r="AD3458" s="104"/>
    </row>
    <row r="3459" spans="28:30" x14ac:dyDescent="0.2">
      <c r="AB3459" s="104"/>
      <c r="AD3459" s="104"/>
    </row>
    <row r="3460" spans="28:30" x14ac:dyDescent="0.2">
      <c r="AB3460" s="104"/>
      <c r="AD3460" s="104"/>
    </row>
    <row r="3461" spans="28:30" x14ac:dyDescent="0.2">
      <c r="AB3461" s="104"/>
      <c r="AD3461" s="104"/>
    </row>
    <row r="3462" spans="28:30" x14ac:dyDescent="0.2">
      <c r="AB3462" s="104"/>
      <c r="AD3462" s="104"/>
    </row>
    <row r="3463" spans="28:30" x14ac:dyDescent="0.2">
      <c r="AB3463" s="104"/>
      <c r="AD3463" s="104"/>
    </row>
    <row r="3464" spans="28:30" x14ac:dyDescent="0.2">
      <c r="AB3464" s="104"/>
      <c r="AD3464" s="104"/>
    </row>
    <row r="3465" spans="28:30" x14ac:dyDescent="0.2">
      <c r="AB3465" s="104"/>
      <c r="AD3465" s="104"/>
    </row>
    <row r="3466" spans="28:30" x14ac:dyDescent="0.2">
      <c r="AB3466" s="104"/>
      <c r="AD3466" s="104"/>
    </row>
    <row r="3467" spans="28:30" x14ac:dyDescent="0.2">
      <c r="AB3467" s="104"/>
      <c r="AD3467" s="104"/>
    </row>
    <row r="3468" spans="28:30" x14ac:dyDescent="0.2">
      <c r="AB3468" s="104"/>
      <c r="AD3468" s="104"/>
    </row>
    <row r="3469" spans="28:30" x14ac:dyDescent="0.2">
      <c r="AB3469" s="104"/>
      <c r="AD3469" s="104"/>
    </row>
    <row r="3470" spans="28:30" x14ac:dyDescent="0.2">
      <c r="AB3470" s="104"/>
      <c r="AD3470" s="104"/>
    </row>
    <row r="3471" spans="28:30" x14ac:dyDescent="0.2">
      <c r="AB3471" s="104"/>
      <c r="AD3471" s="104"/>
    </row>
    <row r="3472" spans="28:30" x14ac:dyDescent="0.2">
      <c r="AB3472" s="104"/>
      <c r="AD3472" s="104"/>
    </row>
    <row r="3473" spans="28:30" x14ac:dyDescent="0.2">
      <c r="AB3473" s="104"/>
      <c r="AD3473" s="104"/>
    </row>
    <row r="3474" spans="28:30" x14ac:dyDescent="0.2">
      <c r="AB3474" s="104"/>
      <c r="AD3474" s="104"/>
    </row>
    <row r="3475" spans="28:30" x14ac:dyDescent="0.2">
      <c r="AB3475" s="104"/>
      <c r="AD3475" s="104"/>
    </row>
    <row r="3476" spans="28:30" x14ac:dyDescent="0.2">
      <c r="AB3476" s="104"/>
      <c r="AD3476" s="104"/>
    </row>
    <row r="3477" spans="28:30" x14ac:dyDescent="0.2">
      <c r="AB3477" s="104"/>
      <c r="AD3477" s="104"/>
    </row>
    <row r="3478" spans="28:30" x14ac:dyDescent="0.2">
      <c r="AB3478" s="104"/>
      <c r="AD3478" s="104"/>
    </row>
    <row r="3479" spans="28:30" x14ac:dyDescent="0.2">
      <c r="AB3479" s="104"/>
      <c r="AD3479" s="104"/>
    </row>
    <row r="3480" spans="28:30" x14ac:dyDescent="0.2">
      <c r="AB3480" s="104"/>
      <c r="AD3480" s="104"/>
    </row>
    <row r="3481" spans="28:30" x14ac:dyDescent="0.2">
      <c r="AB3481" s="104"/>
      <c r="AD3481" s="104"/>
    </row>
    <row r="3482" spans="28:30" x14ac:dyDescent="0.2">
      <c r="AB3482" s="104"/>
      <c r="AD3482" s="104"/>
    </row>
    <row r="3483" spans="28:30" x14ac:dyDescent="0.2">
      <c r="AB3483" s="104"/>
      <c r="AD3483" s="104"/>
    </row>
    <row r="3484" spans="28:30" x14ac:dyDescent="0.2">
      <c r="AB3484" s="104"/>
      <c r="AD3484" s="104"/>
    </row>
    <row r="3485" spans="28:30" x14ac:dyDescent="0.2">
      <c r="AB3485" s="104"/>
      <c r="AD3485" s="104"/>
    </row>
    <row r="3486" spans="28:30" x14ac:dyDescent="0.2">
      <c r="AB3486" s="104"/>
      <c r="AD3486" s="104"/>
    </row>
    <row r="3487" spans="28:30" x14ac:dyDescent="0.2">
      <c r="AB3487" s="104"/>
      <c r="AD3487" s="104"/>
    </row>
    <row r="3488" spans="28:30" x14ac:dyDescent="0.2">
      <c r="AB3488" s="104"/>
      <c r="AD3488" s="104"/>
    </row>
    <row r="3489" spans="28:30" x14ac:dyDescent="0.2">
      <c r="AB3489" s="104"/>
      <c r="AD3489" s="104"/>
    </row>
    <row r="3490" spans="28:30" x14ac:dyDescent="0.2">
      <c r="AB3490" s="104"/>
      <c r="AD3490" s="104"/>
    </row>
    <row r="3491" spans="28:30" x14ac:dyDescent="0.2">
      <c r="AB3491" s="104"/>
      <c r="AD3491" s="104"/>
    </row>
    <row r="3492" spans="28:30" x14ac:dyDescent="0.2">
      <c r="AB3492" s="104"/>
      <c r="AD3492" s="104"/>
    </row>
    <row r="3493" spans="28:30" x14ac:dyDescent="0.2">
      <c r="AB3493" s="104"/>
      <c r="AD3493" s="104"/>
    </row>
    <row r="3494" spans="28:30" x14ac:dyDescent="0.2">
      <c r="AB3494" s="104"/>
      <c r="AD3494" s="104"/>
    </row>
    <row r="3495" spans="28:30" x14ac:dyDescent="0.2">
      <c r="AB3495" s="104"/>
      <c r="AD3495" s="104"/>
    </row>
    <row r="3496" spans="28:30" x14ac:dyDescent="0.2">
      <c r="AB3496" s="104"/>
      <c r="AD3496" s="104"/>
    </row>
    <row r="3497" spans="28:30" x14ac:dyDescent="0.2">
      <c r="AB3497" s="104"/>
      <c r="AD3497" s="104"/>
    </row>
    <row r="3498" spans="28:30" x14ac:dyDescent="0.2">
      <c r="AB3498" s="104"/>
      <c r="AD3498" s="104"/>
    </row>
    <row r="3499" spans="28:30" x14ac:dyDescent="0.2">
      <c r="AB3499" s="104"/>
      <c r="AD3499" s="104"/>
    </row>
    <row r="3500" spans="28:30" x14ac:dyDescent="0.2">
      <c r="AB3500" s="104"/>
      <c r="AD3500" s="104"/>
    </row>
    <row r="3501" spans="28:30" x14ac:dyDescent="0.2">
      <c r="AB3501" s="104"/>
    </row>
    <row r="3502" spans="28:30" x14ac:dyDescent="0.2">
      <c r="AB3502" s="104"/>
    </row>
    <row r="3503" spans="28:30" x14ac:dyDescent="0.2">
      <c r="AB3503" s="104"/>
    </row>
    <row r="3504" spans="28:30" x14ac:dyDescent="0.2">
      <c r="AB3504" s="104"/>
    </row>
    <row r="3505" spans="28:28" x14ac:dyDescent="0.2">
      <c r="AB3505" s="104"/>
    </row>
    <row r="3506" spans="28:28" x14ac:dyDescent="0.2">
      <c r="AB3506" s="104"/>
    </row>
    <row r="3507" spans="28:28" x14ac:dyDescent="0.2">
      <c r="AB3507" s="104"/>
    </row>
  </sheetData>
  <mergeCells count="15">
    <mergeCell ref="AA2:AB2"/>
    <mergeCell ref="AC2:AD2"/>
    <mergeCell ref="S2:T2"/>
    <mergeCell ref="U2:V2"/>
    <mergeCell ref="W2:X2"/>
    <mergeCell ref="Y2:Z2"/>
    <mergeCell ref="A1:E1"/>
    <mergeCell ref="K2:L2"/>
    <mergeCell ref="M2:N2"/>
    <mergeCell ref="O2:P2"/>
    <mergeCell ref="Q2:R2"/>
    <mergeCell ref="C2:D2"/>
    <mergeCell ref="E2:F2"/>
    <mergeCell ref="G2:H2"/>
    <mergeCell ref="I2:J2"/>
  </mergeCells>
  <phoneticPr fontId="2" type="noConversion"/>
  <pageMargins left="0.75" right="0.75" top="0.64" bottom="0.67" header="0.5" footer="0.5"/>
  <pageSetup scale="53" fitToHeight="20" orientation="landscape" r:id="rId1"/>
  <headerFooter alignWithMargins="0">
    <oddFooter>&amp;LCity of Santa Fe Buckman Wellfield Daily Production&amp;C&amp;P&amp;RFebruary 26, 2010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Q397"/>
  <sheetViews>
    <sheetView zoomScaleNormal="100" workbookViewId="0">
      <pane xSplit="1" ySplit="5" topLeftCell="B368" activePane="bottomRight" state="frozen"/>
      <selection pane="topRight" activeCell="C1" sqref="C1"/>
      <selection pane="bottomLeft" activeCell="A6" sqref="A6"/>
      <selection pane="bottomRight" activeCell="O408" sqref="O408"/>
    </sheetView>
  </sheetViews>
  <sheetFormatPr defaultRowHeight="15" x14ac:dyDescent="0.25"/>
  <cols>
    <col min="1" max="1" width="14" style="175" customWidth="1"/>
    <col min="2" max="2" width="9.7109375" style="134" customWidth="1"/>
    <col min="3" max="3" width="7.7109375" style="118" customWidth="1"/>
    <col min="4" max="4" width="9.7109375" style="134" customWidth="1"/>
    <col min="5" max="5" width="7.7109375" style="118" customWidth="1"/>
    <col min="6" max="6" width="9.7109375" style="134" customWidth="1"/>
    <col min="7" max="7" width="7.7109375" style="118" customWidth="1"/>
    <col min="8" max="8" width="9.7109375" style="134" customWidth="1"/>
    <col min="9" max="9" width="7.7109375" style="118" customWidth="1"/>
    <col min="10" max="10" width="9.7109375" style="134" customWidth="1"/>
    <col min="11" max="11" width="7.7109375" style="118" customWidth="1"/>
    <col min="12" max="12" width="9.7109375" style="134" customWidth="1"/>
    <col min="13" max="13" width="7.7109375" style="118" customWidth="1"/>
    <col min="14" max="14" width="9.7109375" style="134" customWidth="1"/>
    <col min="15" max="15" width="7.7109375" style="118" customWidth="1"/>
    <col min="16" max="16" width="9.7109375" style="134" customWidth="1"/>
    <col min="17" max="17" width="7.7109375" style="118" customWidth="1"/>
    <col min="18" max="18" width="9.7109375" style="152" customWidth="1"/>
    <col min="19" max="19" width="7.7109375" style="119" customWidth="1"/>
    <col min="20" max="20" width="9.7109375" style="152" customWidth="1"/>
    <col min="21" max="21" width="7.7109375" style="119" customWidth="1"/>
    <col min="22" max="22" width="9.7109375" style="152" customWidth="1"/>
    <col min="23" max="23" width="7.7109375" style="119" customWidth="1"/>
    <col min="24" max="24" width="9.7109375" style="152" customWidth="1"/>
    <col min="25" max="25" width="7.7109375" style="119" customWidth="1"/>
    <col min="26" max="26" width="9.7109375" style="152" customWidth="1"/>
    <col min="27" max="27" width="7.7109375" style="119" customWidth="1"/>
    <col min="28" max="29" width="15" style="153" bestFit="1" customWidth="1"/>
    <col min="30" max="30" width="11.140625" style="153" bestFit="1" customWidth="1"/>
    <col min="31" max="31" width="15" style="153" bestFit="1" customWidth="1"/>
    <col min="32" max="37" width="9.140625" style="118"/>
    <col min="38" max="38" width="22.28515625" style="118" customWidth="1"/>
    <col min="39" max="39" width="15.28515625" style="118" customWidth="1"/>
    <col min="40" max="40" width="14.42578125" style="118" customWidth="1"/>
    <col min="41" max="42" width="15.5703125" style="118" customWidth="1"/>
    <col min="43" max="43" width="15.7109375" style="118" customWidth="1"/>
    <col min="44" max="16384" width="9.140625" style="118"/>
  </cols>
  <sheetData>
    <row r="1" spans="1:43" s="159" customFormat="1" ht="14.25" customHeight="1" x14ac:dyDescent="0.25">
      <c r="A1" s="180" t="s">
        <v>0</v>
      </c>
      <c r="B1" s="176" t="s">
        <v>21</v>
      </c>
      <c r="C1" s="160"/>
      <c r="D1" s="161" t="s">
        <v>22</v>
      </c>
      <c r="E1" s="160"/>
      <c r="F1" s="161" t="s">
        <v>23</v>
      </c>
      <c r="G1" s="160"/>
      <c r="H1" s="161" t="s">
        <v>24</v>
      </c>
      <c r="I1" s="160"/>
      <c r="J1" s="161" t="s">
        <v>25</v>
      </c>
      <c r="K1" s="160"/>
      <c r="L1" s="161" t="s">
        <v>26</v>
      </c>
      <c r="M1" s="160"/>
      <c r="N1" s="161" t="s">
        <v>27</v>
      </c>
      <c r="O1" s="160"/>
      <c r="P1" s="161" t="s">
        <v>28</v>
      </c>
      <c r="Q1" s="160"/>
      <c r="R1" s="161" t="s">
        <v>29</v>
      </c>
      <c r="S1" s="160"/>
      <c r="T1" s="161" t="s">
        <v>30</v>
      </c>
      <c r="U1" s="160"/>
      <c r="V1" s="161" t="s">
        <v>31</v>
      </c>
      <c r="W1" s="160"/>
      <c r="X1" s="161" t="s">
        <v>32</v>
      </c>
      <c r="Y1" s="160"/>
      <c r="Z1" s="161" t="s">
        <v>33</v>
      </c>
      <c r="AA1" s="160"/>
      <c r="AB1" s="162" t="s">
        <v>12</v>
      </c>
      <c r="AC1" s="162" t="s">
        <v>1</v>
      </c>
      <c r="AD1" s="162" t="s">
        <v>13</v>
      </c>
      <c r="AE1" s="162" t="s">
        <v>2</v>
      </c>
    </row>
    <row r="2" spans="1:43" s="170" customFormat="1" ht="17.25" customHeight="1" x14ac:dyDescent="0.25">
      <c r="A2" s="163" t="s">
        <v>14</v>
      </c>
      <c r="B2" s="177">
        <v>5519</v>
      </c>
      <c r="C2" s="165" t="s">
        <v>301</v>
      </c>
      <c r="D2" s="164">
        <v>5539</v>
      </c>
      <c r="E2" s="165" t="s">
        <v>301</v>
      </c>
      <c r="F2" s="164">
        <v>5618.51</v>
      </c>
      <c r="G2" s="165" t="s">
        <v>301</v>
      </c>
      <c r="H2" s="164">
        <v>5646.49</v>
      </c>
      <c r="I2" s="165" t="s">
        <v>301</v>
      </c>
      <c r="J2" s="164">
        <v>5789.65</v>
      </c>
      <c r="K2" s="165" t="s">
        <v>301</v>
      </c>
      <c r="L2" s="164">
        <v>5725.56</v>
      </c>
      <c r="M2" s="165" t="s">
        <v>301</v>
      </c>
      <c r="N2" s="164">
        <v>5605</v>
      </c>
      <c r="O2" s="165" t="s">
        <v>301</v>
      </c>
      <c r="P2" s="164">
        <v>5514</v>
      </c>
      <c r="Q2" s="165" t="s">
        <v>301</v>
      </c>
      <c r="R2" s="166">
        <v>5738</v>
      </c>
      <c r="S2" s="167"/>
      <c r="T2" s="166">
        <v>6044</v>
      </c>
      <c r="U2" s="167"/>
      <c r="V2" s="166">
        <v>6149</v>
      </c>
      <c r="W2" s="167"/>
      <c r="X2" s="166">
        <v>6245</v>
      </c>
      <c r="Y2" s="167"/>
      <c r="Z2" s="166">
        <v>6426</v>
      </c>
      <c r="AA2" s="168"/>
      <c r="AB2" s="169">
        <v>5920</v>
      </c>
      <c r="AC2" s="169"/>
      <c r="AD2" s="169">
        <v>6090</v>
      </c>
      <c r="AE2" s="169">
        <v>6580</v>
      </c>
    </row>
    <row r="3" spans="1:43" s="170" customFormat="1" ht="13.5" customHeight="1" x14ac:dyDescent="0.25">
      <c r="A3" s="163" t="s">
        <v>309</v>
      </c>
      <c r="B3" s="177">
        <v>1108</v>
      </c>
      <c r="C3" s="167" t="s">
        <v>300</v>
      </c>
      <c r="D3" s="164">
        <v>1473</v>
      </c>
      <c r="E3" s="167" t="s">
        <v>300</v>
      </c>
      <c r="F3" s="164">
        <v>1436</v>
      </c>
      <c r="G3" s="167" t="s">
        <v>300</v>
      </c>
      <c r="H3" s="164">
        <v>1182</v>
      </c>
      <c r="I3" s="167" t="s">
        <v>300</v>
      </c>
      <c r="J3" s="164">
        <v>1154</v>
      </c>
      <c r="K3" s="167" t="s">
        <v>300</v>
      </c>
      <c r="L3" s="164">
        <v>1410</v>
      </c>
      <c r="M3" s="167" t="s">
        <v>300</v>
      </c>
      <c r="N3" s="164">
        <v>1409</v>
      </c>
      <c r="O3" s="167" t="s">
        <v>300</v>
      </c>
      <c r="P3" s="164"/>
      <c r="Q3" s="167" t="s">
        <v>300</v>
      </c>
      <c r="R3" s="166">
        <v>1340</v>
      </c>
      <c r="S3" s="167"/>
      <c r="T3" s="166">
        <v>2016</v>
      </c>
      <c r="U3" s="167"/>
      <c r="V3" s="166">
        <v>2020</v>
      </c>
      <c r="W3" s="167"/>
      <c r="X3" s="166">
        <v>1930</v>
      </c>
      <c r="Y3" s="167"/>
      <c r="Z3" s="166">
        <v>2018</v>
      </c>
      <c r="AA3" s="168"/>
      <c r="AB3" s="169">
        <v>1666</v>
      </c>
      <c r="AC3" s="169"/>
      <c r="AD3" s="169"/>
      <c r="AE3" s="169"/>
    </row>
    <row r="4" spans="1:43" s="175" customFormat="1" ht="30.75" customHeight="1" x14ac:dyDescent="0.25">
      <c r="A4" s="171"/>
      <c r="B4" s="178" t="s">
        <v>34</v>
      </c>
      <c r="C4" s="173" t="s">
        <v>35</v>
      </c>
      <c r="D4" s="172" t="s">
        <v>34</v>
      </c>
      <c r="E4" s="173" t="s">
        <v>35</v>
      </c>
      <c r="F4" s="172" t="s">
        <v>34</v>
      </c>
      <c r="G4" s="173" t="s">
        <v>35</v>
      </c>
      <c r="H4" s="172" t="s">
        <v>34</v>
      </c>
      <c r="I4" s="173" t="s">
        <v>35</v>
      </c>
      <c r="J4" s="172" t="s">
        <v>34</v>
      </c>
      <c r="K4" s="173" t="s">
        <v>35</v>
      </c>
      <c r="L4" s="172" t="s">
        <v>34</v>
      </c>
      <c r="M4" s="173" t="s">
        <v>35</v>
      </c>
      <c r="N4" s="172" t="s">
        <v>34</v>
      </c>
      <c r="O4" s="173" t="s">
        <v>35</v>
      </c>
      <c r="P4" s="172" t="s">
        <v>34</v>
      </c>
      <c r="Q4" s="173" t="s">
        <v>35</v>
      </c>
      <c r="R4" s="172" t="s">
        <v>34</v>
      </c>
      <c r="S4" s="173" t="s">
        <v>35</v>
      </c>
      <c r="T4" s="172" t="s">
        <v>34</v>
      </c>
      <c r="U4" s="173" t="s">
        <v>35</v>
      </c>
      <c r="V4" s="172" t="s">
        <v>34</v>
      </c>
      <c r="W4" s="173" t="s">
        <v>35</v>
      </c>
      <c r="X4" s="172" t="s">
        <v>34</v>
      </c>
      <c r="Y4" s="173" t="s">
        <v>35</v>
      </c>
      <c r="Z4" s="172" t="s">
        <v>34</v>
      </c>
      <c r="AA4" s="173" t="s">
        <v>35</v>
      </c>
      <c r="AB4" s="174" t="s">
        <v>34</v>
      </c>
      <c r="AC4" s="174" t="s">
        <v>34</v>
      </c>
      <c r="AD4" s="174" t="s">
        <v>34</v>
      </c>
      <c r="AE4" s="174" t="s">
        <v>34</v>
      </c>
      <c r="AL4" s="175" t="s">
        <v>296</v>
      </c>
      <c r="AN4" s="175" t="s">
        <v>297</v>
      </c>
      <c r="AP4" s="175" t="s">
        <v>293</v>
      </c>
    </row>
    <row r="5" spans="1:43" s="119" customFormat="1" ht="12.75" customHeight="1" x14ac:dyDescent="0.25">
      <c r="A5" s="181" t="s">
        <v>318</v>
      </c>
      <c r="B5" s="423" t="s">
        <v>319</v>
      </c>
      <c r="C5" s="424"/>
      <c r="D5" s="424"/>
      <c r="E5" s="120"/>
      <c r="F5" s="425" t="s">
        <v>320</v>
      </c>
      <c r="G5" s="426"/>
      <c r="H5" s="427"/>
      <c r="I5" s="120"/>
      <c r="J5" s="121"/>
      <c r="K5" s="122"/>
      <c r="L5" s="123"/>
      <c r="M5" s="428" t="s">
        <v>351</v>
      </c>
      <c r="N5" s="429"/>
      <c r="O5" s="429"/>
      <c r="P5" s="123"/>
      <c r="Q5" s="120"/>
      <c r="R5" s="123"/>
      <c r="S5" s="120"/>
      <c r="T5" s="123"/>
      <c r="U5" s="120"/>
      <c r="V5" s="123"/>
      <c r="W5" s="120"/>
      <c r="X5" s="123"/>
      <c r="Y5" s="120"/>
      <c r="Z5" s="123"/>
      <c r="AA5" s="120"/>
      <c r="AB5" s="124"/>
      <c r="AC5" s="124"/>
      <c r="AD5" s="124"/>
      <c r="AE5" s="124"/>
    </row>
    <row r="6" spans="1:43" ht="13.5" customHeight="1" x14ac:dyDescent="0.25">
      <c r="A6" s="349">
        <v>30255</v>
      </c>
      <c r="B6" s="179">
        <v>76</v>
      </c>
      <c r="C6" s="126" t="s">
        <v>4</v>
      </c>
      <c r="D6" s="125">
        <v>54</v>
      </c>
      <c r="E6" s="126" t="s">
        <v>4</v>
      </c>
      <c r="F6" s="125">
        <v>7.33</v>
      </c>
      <c r="G6" s="126" t="s">
        <v>4</v>
      </c>
      <c r="H6" s="125"/>
      <c r="I6" s="126" t="s">
        <v>4</v>
      </c>
      <c r="J6" s="125">
        <v>45.66</v>
      </c>
      <c r="K6" s="126" t="s">
        <v>4</v>
      </c>
      <c r="L6" s="125">
        <v>59.5</v>
      </c>
      <c r="M6" s="126" t="s">
        <v>4</v>
      </c>
      <c r="N6" s="125"/>
      <c r="O6" s="126"/>
      <c r="P6" s="125"/>
      <c r="Q6" s="126" t="s">
        <v>3</v>
      </c>
      <c r="R6" s="125"/>
      <c r="S6" s="126"/>
      <c r="T6" s="125"/>
      <c r="U6" s="126"/>
      <c r="V6" s="125"/>
      <c r="W6" s="126"/>
      <c r="X6" s="125"/>
      <c r="Y6" s="127"/>
      <c r="Z6" s="125"/>
      <c r="AA6" s="126"/>
      <c r="AB6" s="128">
        <v>111.33</v>
      </c>
      <c r="AC6" s="128">
        <v>74</v>
      </c>
      <c r="AD6" s="128">
        <v>421</v>
      </c>
      <c r="AE6" s="128">
        <v>695</v>
      </c>
      <c r="AL6" s="118" t="s">
        <v>294</v>
      </c>
      <c r="AM6" s="118" t="s">
        <v>295</v>
      </c>
      <c r="AN6" s="118" t="s">
        <v>294</v>
      </c>
      <c r="AO6" s="118" t="s">
        <v>295</v>
      </c>
      <c r="AP6" s="118" t="s">
        <v>294</v>
      </c>
      <c r="AQ6" s="118" t="s">
        <v>295</v>
      </c>
    </row>
    <row r="7" spans="1:43" ht="13.5" customHeight="1" x14ac:dyDescent="0.25">
      <c r="A7" s="349">
        <v>30285</v>
      </c>
      <c r="B7" s="179">
        <v>49.91</v>
      </c>
      <c r="C7" s="126" t="s">
        <v>4</v>
      </c>
      <c r="D7" s="125">
        <v>54</v>
      </c>
      <c r="E7" s="126" t="s">
        <v>4</v>
      </c>
      <c r="F7" s="125"/>
      <c r="G7" s="126" t="s">
        <v>4</v>
      </c>
      <c r="H7" s="125"/>
      <c r="I7" s="126" t="s">
        <v>4</v>
      </c>
      <c r="J7" s="125">
        <v>42</v>
      </c>
      <c r="K7" s="126" t="s">
        <v>4</v>
      </c>
      <c r="L7" s="125">
        <v>53</v>
      </c>
      <c r="M7" s="126" t="s">
        <v>4</v>
      </c>
      <c r="N7" s="125"/>
      <c r="O7" s="126"/>
      <c r="P7" s="125"/>
      <c r="Q7" s="126" t="s">
        <v>3</v>
      </c>
      <c r="R7" s="125"/>
      <c r="S7" s="126"/>
      <c r="T7" s="125"/>
      <c r="U7" s="126"/>
      <c r="V7" s="125"/>
      <c r="W7" s="126"/>
      <c r="X7" s="125"/>
      <c r="Y7" s="126"/>
      <c r="Z7" s="125"/>
      <c r="AA7" s="126"/>
      <c r="AB7" s="128">
        <v>112.33</v>
      </c>
      <c r="AC7" s="128">
        <v>66.91</v>
      </c>
      <c r="AD7" s="128">
        <v>424.33</v>
      </c>
      <c r="AE7" s="128">
        <v>695</v>
      </c>
      <c r="AL7" s="118" t="s">
        <v>298</v>
      </c>
      <c r="AM7" s="118" t="s">
        <v>299</v>
      </c>
    </row>
    <row r="8" spans="1:43" ht="13.5" customHeight="1" x14ac:dyDescent="0.25">
      <c r="A8" s="349">
        <v>30316</v>
      </c>
      <c r="B8" s="179">
        <v>32</v>
      </c>
      <c r="C8" s="126" t="s">
        <v>4</v>
      </c>
      <c r="D8" s="125">
        <v>47.17</v>
      </c>
      <c r="E8" s="126" t="s">
        <v>4</v>
      </c>
      <c r="F8" s="125"/>
      <c r="G8" s="126" t="s">
        <v>4</v>
      </c>
      <c r="H8" s="125"/>
      <c r="I8" s="126" t="s">
        <v>4</v>
      </c>
      <c r="J8" s="125">
        <v>35.409999999999997</v>
      </c>
      <c r="K8" s="126" t="s">
        <v>4</v>
      </c>
      <c r="L8" s="125">
        <v>49.5</v>
      </c>
      <c r="M8" s="126" t="s">
        <v>4</v>
      </c>
      <c r="N8" s="125"/>
      <c r="O8" s="126"/>
      <c r="P8" s="125"/>
      <c r="Q8" s="126" t="s">
        <v>3</v>
      </c>
      <c r="R8" s="125"/>
      <c r="S8" s="126"/>
      <c r="T8" s="125"/>
      <c r="U8" s="126"/>
      <c r="V8" s="125"/>
      <c r="W8" s="126"/>
      <c r="X8" s="125"/>
      <c r="Y8" s="126"/>
      <c r="Z8" s="125"/>
      <c r="AA8" s="126"/>
      <c r="AB8" s="128">
        <v>112.91</v>
      </c>
      <c r="AC8" s="128">
        <v>65.41</v>
      </c>
      <c r="AD8" s="128">
        <v>422.75</v>
      </c>
      <c r="AE8" s="128">
        <v>695</v>
      </c>
      <c r="AK8" s="118" t="s">
        <v>21</v>
      </c>
      <c r="AL8" s="118">
        <f>331-4</f>
        <v>327</v>
      </c>
      <c r="AM8" s="118">
        <f>AL8/(2008-1983)</f>
        <v>13.08</v>
      </c>
      <c r="AN8" s="118">
        <f>227-4</f>
        <v>223</v>
      </c>
      <c r="AO8" s="118">
        <f>AN8/(1999-1983)</f>
        <v>13.9375</v>
      </c>
    </row>
    <row r="9" spans="1:43" ht="13.5" customHeight="1" x14ac:dyDescent="0.25">
      <c r="A9" s="349">
        <v>30347</v>
      </c>
      <c r="B9" s="179">
        <v>28.17</v>
      </c>
      <c r="C9" s="126" t="s">
        <v>4</v>
      </c>
      <c r="D9" s="125">
        <v>35.33</v>
      </c>
      <c r="E9" s="126" t="s">
        <v>4</v>
      </c>
      <c r="F9" s="125"/>
      <c r="G9" s="126" t="s">
        <v>4</v>
      </c>
      <c r="H9" s="125"/>
      <c r="I9" s="126" t="s">
        <v>4</v>
      </c>
      <c r="J9" s="125">
        <v>32</v>
      </c>
      <c r="K9" s="126" t="s">
        <v>4</v>
      </c>
      <c r="L9" s="125">
        <v>46.5</v>
      </c>
      <c r="M9" s="126" t="s">
        <v>4</v>
      </c>
      <c r="N9" s="125"/>
      <c r="O9" s="126"/>
      <c r="P9" s="125"/>
      <c r="Q9" s="126" t="s">
        <v>3</v>
      </c>
      <c r="R9" s="125"/>
      <c r="S9" s="126"/>
      <c r="T9" s="125"/>
      <c r="U9" s="126"/>
      <c r="V9" s="125"/>
      <c r="W9" s="126"/>
      <c r="X9" s="125"/>
      <c r="Y9" s="126"/>
      <c r="Z9" s="125"/>
      <c r="AA9" s="126"/>
      <c r="AB9" s="128">
        <v>111.91</v>
      </c>
      <c r="AC9" s="128">
        <v>65</v>
      </c>
      <c r="AD9" s="128">
        <v>421</v>
      </c>
      <c r="AE9" s="128">
        <v>694.17</v>
      </c>
      <c r="AK9" s="118" t="s">
        <v>22</v>
      </c>
    </row>
    <row r="10" spans="1:43" ht="13.5" customHeight="1" x14ac:dyDescent="0.25">
      <c r="A10" s="349">
        <v>30375</v>
      </c>
      <c r="B10" s="179">
        <v>4</v>
      </c>
      <c r="C10" s="126" t="s">
        <v>4</v>
      </c>
      <c r="D10" s="125">
        <v>7</v>
      </c>
      <c r="E10" s="126" t="s">
        <v>4</v>
      </c>
      <c r="F10" s="125"/>
      <c r="G10" s="126" t="s">
        <v>4</v>
      </c>
      <c r="H10" s="125"/>
      <c r="I10" s="126" t="s">
        <v>4</v>
      </c>
      <c r="J10" s="125">
        <v>26.66</v>
      </c>
      <c r="K10" s="126" t="s">
        <v>4</v>
      </c>
      <c r="L10" s="125">
        <v>41.42</v>
      </c>
      <c r="M10" s="126" t="s">
        <v>4</v>
      </c>
      <c r="N10" s="125"/>
      <c r="O10" s="126"/>
      <c r="P10" s="125"/>
      <c r="Q10" s="126" t="s">
        <v>3</v>
      </c>
      <c r="R10" s="125"/>
      <c r="S10" s="126"/>
      <c r="T10" s="125"/>
      <c r="U10" s="126"/>
      <c r="V10" s="125"/>
      <c r="W10" s="126"/>
      <c r="X10" s="125"/>
      <c r="Y10" s="126"/>
      <c r="Z10" s="125"/>
      <c r="AA10" s="126"/>
      <c r="AB10" s="128">
        <v>110</v>
      </c>
      <c r="AC10" s="128">
        <v>49.25</v>
      </c>
      <c r="AD10" s="128">
        <v>423.91</v>
      </c>
      <c r="AE10" s="128">
        <v>695</v>
      </c>
      <c r="AK10" s="118" t="s">
        <v>23</v>
      </c>
    </row>
    <row r="11" spans="1:43" ht="13.5" customHeight="1" x14ac:dyDescent="0.25">
      <c r="A11" s="349">
        <v>30406</v>
      </c>
      <c r="B11" s="179"/>
      <c r="C11" s="126" t="s">
        <v>4</v>
      </c>
      <c r="D11" s="125">
        <v>37</v>
      </c>
      <c r="E11" s="126" t="s">
        <v>4</v>
      </c>
      <c r="F11" s="125"/>
      <c r="G11" s="126" t="s">
        <v>4</v>
      </c>
      <c r="H11" s="125"/>
      <c r="I11" s="126" t="s">
        <v>4</v>
      </c>
      <c r="J11" s="125">
        <v>22.91</v>
      </c>
      <c r="K11" s="126" t="s">
        <v>4</v>
      </c>
      <c r="L11" s="125">
        <v>37.659999999999997</v>
      </c>
      <c r="M11" s="126" t="s">
        <v>4</v>
      </c>
      <c r="N11" s="125"/>
      <c r="O11" s="126"/>
      <c r="P11" s="125"/>
      <c r="Q11" s="126" t="s">
        <v>3</v>
      </c>
      <c r="R11" s="125"/>
      <c r="S11" s="126"/>
      <c r="T11" s="125"/>
      <c r="U11" s="126"/>
      <c r="V11" s="125"/>
      <c r="W11" s="126"/>
      <c r="X11" s="125"/>
      <c r="Y11" s="126"/>
      <c r="Z11" s="125"/>
      <c r="AA11" s="126"/>
      <c r="AB11" s="128">
        <v>109.33</v>
      </c>
      <c r="AC11" s="128">
        <v>45</v>
      </c>
      <c r="AD11" s="128"/>
      <c r="AE11" s="128">
        <v>694.75</v>
      </c>
      <c r="AK11" s="118" t="s">
        <v>24</v>
      </c>
    </row>
    <row r="12" spans="1:43" ht="13.5" customHeight="1" x14ac:dyDescent="0.25">
      <c r="A12" s="349">
        <v>30436</v>
      </c>
      <c r="B12" s="179"/>
      <c r="C12" s="126" t="s">
        <v>4</v>
      </c>
      <c r="D12" s="125">
        <v>22</v>
      </c>
      <c r="E12" s="126" t="s">
        <v>4</v>
      </c>
      <c r="F12" s="125"/>
      <c r="G12" s="126" t="s">
        <v>4</v>
      </c>
      <c r="H12" s="125"/>
      <c r="I12" s="126" t="s">
        <v>4</v>
      </c>
      <c r="J12" s="125">
        <v>19.75</v>
      </c>
      <c r="K12" s="126" t="s">
        <v>4</v>
      </c>
      <c r="L12" s="125">
        <v>35</v>
      </c>
      <c r="M12" s="126" t="s">
        <v>4</v>
      </c>
      <c r="N12" s="125"/>
      <c r="O12" s="126"/>
      <c r="P12" s="125"/>
      <c r="Q12" s="126" t="s">
        <v>3</v>
      </c>
      <c r="R12" s="125"/>
      <c r="S12" s="126"/>
      <c r="T12" s="125"/>
      <c r="U12" s="126"/>
      <c r="V12" s="125"/>
      <c r="W12" s="126"/>
      <c r="X12" s="125"/>
      <c r="Y12" s="126"/>
      <c r="Z12" s="125"/>
      <c r="AA12" s="126"/>
      <c r="AB12" s="128">
        <v>108.66</v>
      </c>
      <c r="AC12" s="128">
        <v>40.25</v>
      </c>
      <c r="AD12" s="128">
        <v>422.17</v>
      </c>
      <c r="AE12" s="128">
        <v>694.91</v>
      </c>
      <c r="AK12" s="118" t="s">
        <v>25</v>
      </c>
    </row>
    <row r="13" spans="1:43" ht="13.5" customHeight="1" x14ac:dyDescent="0.25">
      <c r="A13" s="349">
        <v>30467</v>
      </c>
      <c r="B13" s="179"/>
      <c r="C13" s="126" t="s">
        <v>4</v>
      </c>
      <c r="D13" s="125">
        <v>8.42</v>
      </c>
      <c r="E13" s="126" t="s">
        <v>4</v>
      </c>
      <c r="F13" s="125"/>
      <c r="G13" s="126" t="s">
        <v>4</v>
      </c>
      <c r="H13" s="125"/>
      <c r="I13" s="126" t="s">
        <v>4</v>
      </c>
      <c r="J13" s="125">
        <v>15.75</v>
      </c>
      <c r="K13" s="126" t="s">
        <v>4</v>
      </c>
      <c r="L13" s="125">
        <v>32</v>
      </c>
      <c r="M13" s="126" t="s">
        <v>4</v>
      </c>
      <c r="N13" s="125"/>
      <c r="O13" s="126"/>
      <c r="P13" s="125"/>
      <c r="Q13" s="126" t="s">
        <v>3</v>
      </c>
      <c r="R13" s="125"/>
      <c r="S13" s="126"/>
      <c r="T13" s="125"/>
      <c r="U13" s="126"/>
      <c r="V13" s="125"/>
      <c r="W13" s="126"/>
      <c r="X13" s="125"/>
      <c r="Y13" s="126"/>
      <c r="Z13" s="125"/>
      <c r="AA13" s="126"/>
      <c r="AB13" s="128">
        <v>108.33</v>
      </c>
      <c r="AC13" s="128">
        <v>35.83</v>
      </c>
      <c r="AD13" s="128">
        <v>421.75</v>
      </c>
      <c r="AE13" s="128">
        <v>695</v>
      </c>
      <c r="AK13" s="118" t="s">
        <v>26</v>
      </c>
    </row>
    <row r="14" spans="1:43" ht="13.5" customHeight="1" x14ac:dyDescent="0.25">
      <c r="A14" s="349">
        <v>30497</v>
      </c>
      <c r="B14" s="179"/>
      <c r="C14" s="126" t="s">
        <v>4</v>
      </c>
      <c r="D14" s="125"/>
      <c r="E14" s="126" t="s">
        <v>4</v>
      </c>
      <c r="F14" s="125"/>
      <c r="G14" s="126" t="s">
        <v>4</v>
      </c>
      <c r="H14" s="125"/>
      <c r="I14" s="126" t="s">
        <v>4</v>
      </c>
      <c r="J14" s="125">
        <v>13</v>
      </c>
      <c r="K14" s="126" t="s">
        <v>4</v>
      </c>
      <c r="L14" s="125">
        <v>28.17</v>
      </c>
      <c r="M14" s="126" t="s">
        <v>4</v>
      </c>
      <c r="N14" s="125"/>
      <c r="O14" s="126" t="s">
        <v>3</v>
      </c>
      <c r="P14" s="125"/>
      <c r="Q14" s="126" t="s">
        <v>3</v>
      </c>
      <c r="R14" s="125"/>
      <c r="S14" s="126"/>
      <c r="T14" s="125"/>
      <c r="U14" s="126"/>
      <c r="V14" s="125"/>
      <c r="W14" s="126"/>
      <c r="X14" s="125"/>
      <c r="Y14" s="126"/>
      <c r="Z14" s="125"/>
      <c r="AA14" s="126"/>
      <c r="AB14" s="128">
        <v>106</v>
      </c>
      <c r="AC14" s="128">
        <v>32.659999999999997</v>
      </c>
      <c r="AD14" s="128">
        <v>420</v>
      </c>
      <c r="AE14" s="128">
        <v>695.91</v>
      </c>
      <c r="AK14" s="118" t="s">
        <v>27</v>
      </c>
    </row>
    <row r="15" spans="1:43" ht="13.5" customHeight="1" x14ac:dyDescent="0.25">
      <c r="A15" s="349">
        <v>30528</v>
      </c>
      <c r="B15" s="179"/>
      <c r="C15" s="126" t="s">
        <v>4</v>
      </c>
      <c r="D15" s="125"/>
      <c r="E15" s="126" t="s">
        <v>4</v>
      </c>
      <c r="F15" s="125"/>
      <c r="G15" s="126" t="s">
        <v>4</v>
      </c>
      <c r="H15" s="125"/>
      <c r="I15" s="126" t="s">
        <v>4</v>
      </c>
      <c r="J15" s="125">
        <v>15</v>
      </c>
      <c r="K15" s="126" t="s">
        <v>4</v>
      </c>
      <c r="L15" s="125">
        <v>34.909999999999997</v>
      </c>
      <c r="M15" s="126" t="s">
        <v>4</v>
      </c>
      <c r="N15" s="125"/>
      <c r="O15" s="126" t="s">
        <v>3</v>
      </c>
      <c r="P15" s="125"/>
      <c r="Q15" s="126" t="s">
        <v>3</v>
      </c>
      <c r="R15" s="125"/>
      <c r="S15" s="126"/>
      <c r="T15" s="125"/>
      <c r="U15" s="126"/>
      <c r="V15" s="125"/>
      <c r="W15" s="126"/>
      <c r="X15" s="125"/>
      <c r="Y15" s="126"/>
      <c r="Z15" s="125"/>
      <c r="AA15" s="126"/>
      <c r="AB15" s="128">
        <v>107.75</v>
      </c>
      <c r="AC15" s="128">
        <v>30.25</v>
      </c>
      <c r="AD15" s="128">
        <v>421</v>
      </c>
      <c r="AE15" s="128">
        <v>694.83</v>
      </c>
      <c r="AK15" s="118" t="s">
        <v>28</v>
      </c>
    </row>
    <row r="16" spans="1:43" ht="13.5" customHeight="1" x14ac:dyDescent="0.25">
      <c r="A16" s="349">
        <v>30559</v>
      </c>
      <c r="B16" s="179"/>
      <c r="C16" s="126" t="s">
        <v>4</v>
      </c>
      <c r="D16" s="125"/>
      <c r="E16" s="126" t="s">
        <v>4</v>
      </c>
      <c r="F16" s="125"/>
      <c r="G16" s="126" t="s">
        <v>4</v>
      </c>
      <c r="H16" s="125"/>
      <c r="I16" s="126" t="s">
        <v>4</v>
      </c>
      <c r="J16" s="125">
        <v>13</v>
      </c>
      <c r="K16" s="126" t="s">
        <v>4</v>
      </c>
      <c r="L16" s="125">
        <v>32</v>
      </c>
      <c r="M16" s="126" t="s">
        <v>6</v>
      </c>
      <c r="N16" s="125"/>
      <c r="O16" s="126" t="s">
        <v>3</v>
      </c>
      <c r="P16" s="125"/>
      <c r="Q16" s="126" t="s">
        <v>3</v>
      </c>
      <c r="R16" s="125"/>
      <c r="S16" s="126"/>
      <c r="T16" s="125"/>
      <c r="U16" s="126"/>
      <c r="V16" s="125"/>
      <c r="W16" s="126"/>
      <c r="X16" s="125"/>
      <c r="Y16" s="126"/>
      <c r="Z16" s="125"/>
      <c r="AA16" s="126"/>
      <c r="AB16" s="128">
        <v>108</v>
      </c>
      <c r="AC16" s="128">
        <v>31.17</v>
      </c>
      <c r="AD16" s="128">
        <v>423.25</v>
      </c>
      <c r="AE16" s="128">
        <v>694.58</v>
      </c>
      <c r="AK16" s="118" t="s">
        <v>29</v>
      </c>
    </row>
    <row r="17" spans="1:37" ht="13.5" customHeight="1" x14ac:dyDescent="0.25">
      <c r="A17" s="349">
        <v>30589</v>
      </c>
      <c r="B17" s="179"/>
      <c r="C17" s="126" t="s">
        <v>4</v>
      </c>
      <c r="D17" s="125"/>
      <c r="E17" s="126" t="s">
        <v>4</v>
      </c>
      <c r="F17" s="125"/>
      <c r="G17" s="126" t="s">
        <v>4</v>
      </c>
      <c r="H17" s="125"/>
      <c r="I17" s="126" t="s">
        <v>4</v>
      </c>
      <c r="J17" s="125">
        <v>11.42</v>
      </c>
      <c r="K17" s="126" t="s">
        <v>4</v>
      </c>
      <c r="L17" s="125">
        <v>31.25</v>
      </c>
      <c r="M17" s="126" t="s">
        <v>4</v>
      </c>
      <c r="N17" s="125"/>
      <c r="O17" s="126" t="s">
        <v>3</v>
      </c>
      <c r="P17" s="125"/>
      <c r="Q17" s="126" t="s">
        <v>3</v>
      </c>
      <c r="R17" s="125"/>
      <c r="S17" s="126"/>
      <c r="T17" s="125"/>
      <c r="U17" s="126"/>
      <c r="V17" s="125"/>
      <c r="W17" s="126"/>
      <c r="X17" s="125"/>
      <c r="Y17" s="126"/>
      <c r="Z17" s="125"/>
      <c r="AA17" s="126"/>
      <c r="AB17" s="128">
        <v>107.08</v>
      </c>
      <c r="AC17" s="128">
        <v>31.17</v>
      </c>
      <c r="AD17" s="128">
        <v>420.33</v>
      </c>
      <c r="AE17" s="128">
        <v>694.58</v>
      </c>
      <c r="AK17" s="118" t="s">
        <v>30</v>
      </c>
    </row>
    <row r="18" spans="1:37" ht="13.5" customHeight="1" x14ac:dyDescent="0.25">
      <c r="A18" s="349">
        <v>30620</v>
      </c>
      <c r="B18" s="179" t="s">
        <v>8</v>
      </c>
      <c r="C18" s="126" t="s">
        <v>4</v>
      </c>
      <c r="D18" s="125"/>
      <c r="E18" s="126" t="s">
        <v>4</v>
      </c>
      <c r="F18" s="125"/>
      <c r="G18" s="126" t="s">
        <v>4</v>
      </c>
      <c r="H18" s="125"/>
      <c r="I18" s="126" t="s">
        <v>4</v>
      </c>
      <c r="J18" s="125">
        <v>10.5</v>
      </c>
      <c r="K18" s="126" t="s">
        <v>4</v>
      </c>
      <c r="L18" s="125">
        <v>30.91</v>
      </c>
      <c r="M18" s="126" t="s">
        <v>4</v>
      </c>
      <c r="N18" s="125"/>
      <c r="O18" s="126" t="s">
        <v>3</v>
      </c>
      <c r="P18" s="125"/>
      <c r="Q18" s="126" t="s">
        <v>3</v>
      </c>
      <c r="R18" s="125"/>
      <c r="S18" s="126"/>
      <c r="T18" s="125"/>
      <c r="U18" s="126"/>
      <c r="V18" s="125"/>
      <c r="W18" s="126"/>
      <c r="X18" s="125"/>
      <c r="Y18" s="126"/>
      <c r="Z18" s="125"/>
      <c r="AA18" s="126"/>
      <c r="AB18" s="128">
        <v>106.75</v>
      </c>
      <c r="AC18" s="128">
        <v>30</v>
      </c>
      <c r="AD18" s="128">
        <v>420</v>
      </c>
      <c r="AE18" s="128">
        <v>694.33</v>
      </c>
      <c r="AK18" s="118" t="s">
        <v>31</v>
      </c>
    </row>
    <row r="19" spans="1:37" ht="13.5" customHeight="1" x14ac:dyDescent="0.25">
      <c r="A19" s="349">
        <v>30650</v>
      </c>
      <c r="B19" s="179"/>
      <c r="C19" s="126" t="s">
        <v>4</v>
      </c>
      <c r="D19" s="125"/>
      <c r="E19" s="126" t="s">
        <v>4</v>
      </c>
      <c r="F19" s="125"/>
      <c r="G19" s="126" t="s">
        <v>4</v>
      </c>
      <c r="H19" s="125"/>
      <c r="I19" s="126" t="s">
        <v>4</v>
      </c>
      <c r="J19" s="125">
        <v>8</v>
      </c>
      <c r="K19" s="126" t="s">
        <v>4</v>
      </c>
      <c r="L19" s="125">
        <v>30</v>
      </c>
      <c r="M19" s="126" t="s">
        <v>4</v>
      </c>
      <c r="N19" s="125"/>
      <c r="O19" s="126" t="s">
        <v>3</v>
      </c>
      <c r="P19" s="125"/>
      <c r="Q19" s="126" t="s">
        <v>3</v>
      </c>
      <c r="R19" s="125"/>
      <c r="S19" s="126"/>
      <c r="T19" s="125"/>
      <c r="U19" s="126"/>
      <c r="V19" s="125"/>
      <c r="W19" s="126"/>
      <c r="X19" s="125"/>
      <c r="Y19" s="126"/>
      <c r="Z19" s="125"/>
      <c r="AA19" s="126"/>
      <c r="AB19" s="128">
        <v>104.91</v>
      </c>
      <c r="AC19" s="128">
        <v>28.32</v>
      </c>
      <c r="AD19" s="128">
        <v>420.17</v>
      </c>
      <c r="AE19" s="128">
        <v>694.5</v>
      </c>
      <c r="AK19" s="118" t="s">
        <v>32</v>
      </c>
    </row>
    <row r="20" spans="1:37" ht="13.5" customHeight="1" x14ac:dyDescent="0.25">
      <c r="A20" s="349">
        <v>30681</v>
      </c>
      <c r="B20" s="179"/>
      <c r="C20" s="126" t="s">
        <v>4</v>
      </c>
      <c r="D20" s="125"/>
      <c r="E20" s="126" t="s">
        <v>4</v>
      </c>
      <c r="F20" s="125"/>
      <c r="G20" s="126" t="s">
        <v>4</v>
      </c>
      <c r="H20" s="125"/>
      <c r="I20" s="126" t="s">
        <v>4</v>
      </c>
      <c r="J20" s="125">
        <v>7</v>
      </c>
      <c r="K20" s="126" t="s">
        <v>4</v>
      </c>
      <c r="L20" s="125">
        <v>29.58</v>
      </c>
      <c r="M20" s="126" t="s">
        <v>4</v>
      </c>
      <c r="N20" s="125"/>
      <c r="O20" s="126" t="s">
        <v>3</v>
      </c>
      <c r="P20" s="125"/>
      <c r="Q20" s="126" t="s">
        <v>3</v>
      </c>
      <c r="R20" s="125"/>
      <c r="S20" s="126"/>
      <c r="T20" s="125"/>
      <c r="U20" s="126"/>
      <c r="V20" s="125"/>
      <c r="W20" s="126"/>
      <c r="X20" s="125"/>
      <c r="Y20" s="126"/>
      <c r="Z20" s="125"/>
      <c r="AA20" s="126"/>
      <c r="AB20" s="128">
        <v>103.5</v>
      </c>
      <c r="AC20" s="128">
        <v>28</v>
      </c>
      <c r="AD20" s="128">
        <v>419.5</v>
      </c>
      <c r="AE20" s="128">
        <v>695</v>
      </c>
      <c r="AK20" s="118" t="s">
        <v>33</v>
      </c>
    </row>
    <row r="21" spans="1:37" ht="13.5" customHeight="1" x14ac:dyDescent="0.25">
      <c r="A21" s="349">
        <v>30712</v>
      </c>
      <c r="B21" s="179"/>
      <c r="C21" s="126" t="s">
        <v>4</v>
      </c>
      <c r="D21" s="125"/>
      <c r="E21" s="126" t="s">
        <v>4</v>
      </c>
      <c r="F21" s="125"/>
      <c r="G21" s="126" t="s">
        <v>4</v>
      </c>
      <c r="H21" s="125"/>
      <c r="I21" s="126" t="s">
        <v>4</v>
      </c>
      <c r="J21" s="125">
        <v>6.41</v>
      </c>
      <c r="K21" s="126" t="s">
        <v>4</v>
      </c>
      <c r="L21" s="125">
        <v>28.58</v>
      </c>
      <c r="M21" s="126" t="s">
        <v>4</v>
      </c>
      <c r="N21" s="125"/>
      <c r="O21" s="126" t="s">
        <v>3</v>
      </c>
      <c r="P21" s="125"/>
      <c r="Q21" s="126" t="s">
        <v>3</v>
      </c>
      <c r="R21" s="125"/>
      <c r="S21" s="126"/>
      <c r="T21" s="125"/>
      <c r="U21" s="126"/>
      <c r="V21" s="125"/>
      <c r="W21" s="126"/>
      <c r="X21" s="125"/>
      <c r="Y21" s="126"/>
      <c r="Z21" s="125"/>
      <c r="AA21" s="126"/>
      <c r="AB21" s="128">
        <v>106.25</v>
      </c>
      <c r="AC21" s="128">
        <v>26.33</v>
      </c>
      <c r="AD21" s="128">
        <v>419</v>
      </c>
      <c r="AE21" s="128">
        <v>695</v>
      </c>
    </row>
    <row r="22" spans="1:37" ht="13.5" customHeight="1" x14ac:dyDescent="0.25">
      <c r="A22" s="349">
        <v>30741</v>
      </c>
      <c r="B22" s="179"/>
      <c r="C22" s="126" t="s">
        <v>4</v>
      </c>
      <c r="D22" s="125"/>
      <c r="E22" s="126" t="s">
        <v>4</v>
      </c>
      <c r="F22" s="125"/>
      <c r="G22" s="126" t="s">
        <v>4</v>
      </c>
      <c r="H22" s="125"/>
      <c r="I22" s="126" t="s">
        <v>4</v>
      </c>
      <c r="J22" s="125">
        <v>4</v>
      </c>
      <c r="K22" s="126" t="s">
        <v>4</v>
      </c>
      <c r="L22" s="125">
        <v>26.58</v>
      </c>
      <c r="M22" s="126" t="s">
        <v>4</v>
      </c>
      <c r="N22" s="125"/>
      <c r="O22" s="126" t="s">
        <v>3</v>
      </c>
      <c r="P22" s="125"/>
      <c r="Q22" s="126" t="s">
        <v>3</v>
      </c>
      <c r="R22" s="125"/>
      <c r="S22" s="126"/>
      <c r="T22" s="125"/>
      <c r="U22" s="126"/>
      <c r="V22" s="125"/>
      <c r="W22" s="126"/>
      <c r="X22" s="125"/>
      <c r="Y22" s="126"/>
      <c r="Z22" s="125"/>
      <c r="AA22" s="126"/>
      <c r="AB22" s="128">
        <v>105</v>
      </c>
      <c r="AC22" s="128">
        <v>29.28</v>
      </c>
      <c r="AD22" s="128">
        <v>416</v>
      </c>
      <c r="AE22" s="128">
        <v>692</v>
      </c>
    </row>
    <row r="23" spans="1:37" ht="13.5" customHeight="1" x14ac:dyDescent="0.25">
      <c r="A23" s="349">
        <v>30772</v>
      </c>
      <c r="B23" s="179"/>
      <c r="C23" s="126" t="s">
        <v>4</v>
      </c>
      <c r="D23" s="125"/>
      <c r="E23" s="126" t="s">
        <v>4</v>
      </c>
      <c r="F23" s="125"/>
      <c r="G23" s="126" t="s">
        <v>4</v>
      </c>
      <c r="H23" s="125"/>
      <c r="I23" s="126" t="s">
        <v>4</v>
      </c>
      <c r="J23" s="125">
        <v>2</v>
      </c>
      <c r="K23" s="126" t="s">
        <v>4</v>
      </c>
      <c r="L23" s="125">
        <v>21.5</v>
      </c>
      <c r="M23" s="126" t="s">
        <v>4</v>
      </c>
      <c r="N23" s="125"/>
      <c r="O23" s="126" t="s">
        <v>3</v>
      </c>
      <c r="P23" s="125"/>
      <c r="Q23" s="126" t="s">
        <v>3</v>
      </c>
      <c r="R23" s="125"/>
      <c r="S23" s="126"/>
      <c r="T23" s="125"/>
      <c r="U23" s="126"/>
      <c r="V23" s="125"/>
      <c r="W23" s="126"/>
      <c r="X23" s="125"/>
      <c r="Y23" s="126"/>
      <c r="Z23" s="125"/>
      <c r="AA23" s="126"/>
      <c r="AB23" s="128">
        <v>105.42</v>
      </c>
      <c r="AC23" s="128">
        <v>24</v>
      </c>
      <c r="AD23" s="128">
        <v>418.5</v>
      </c>
      <c r="AE23" s="128">
        <v>695</v>
      </c>
    </row>
    <row r="24" spans="1:37" ht="13.5" customHeight="1" x14ac:dyDescent="0.25">
      <c r="A24" s="349">
        <v>30802</v>
      </c>
      <c r="B24" s="179"/>
      <c r="C24" s="126" t="s">
        <v>4</v>
      </c>
      <c r="D24" s="125"/>
      <c r="E24" s="126" t="s">
        <v>4</v>
      </c>
      <c r="F24" s="125"/>
      <c r="G24" s="126" t="s">
        <v>4</v>
      </c>
      <c r="H24" s="125"/>
      <c r="I24" s="126" t="s">
        <v>4</v>
      </c>
      <c r="J24" s="125">
        <v>2</v>
      </c>
      <c r="K24" s="126" t="s">
        <v>4</v>
      </c>
      <c r="L24" s="125">
        <v>17.329999999999998</v>
      </c>
      <c r="M24" s="126" t="s">
        <v>4</v>
      </c>
      <c r="N24" s="125"/>
      <c r="O24" s="126" t="s">
        <v>3</v>
      </c>
      <c r="P24" s="125"/>
      <c r="Q24" s="126" t="s">
        <v>3</v>
      </c>
      <c r="R24" s="125"/>
      <c r="S24" s="126"/>
      <c r="T24" s="125"/>
      <c r="U24" s="126"/>
      <c r="V24" s="125"/>
      <c r="W24" s="126"/>
      <c r="X24" s="125"/>
      <c r="Y24" s="126"/>
      <c r="Z24" s="125"/>
      <c r="AA24" s="126"/>
      <c r="AB24" s="128">
        <v>113.66</v>
      </c>
      <c r="AC24" s="128">
        <v>15.75</v>
      </c>
      <c r="AD24" s="128">
        <v>418</v>
      </c>
      <c r="AE24" s="128">
        <v>695.17</v>
      </c>
    </row>
    <row r="25" spans="1:37" ht="13.5" customHeight="1" x14ac:dyDescent="0.25">
      <c r="A25" s="349">
        <v>30833</v>
      </c>
      <c r="B25" s="179"/>
      <c r="C25" s="126" t="s">
        <v>4</v>
      </c>
      <c r="D25" s="125"/>
      <c r="E25" s="126" t="s">
        <v>4</v>
      </c>
      <c r="F25" s="125"/>
      <c r="G25" s="126" t="s">
        <v>4</v>
      </c>
      <c r="H25" s="125"/>
      <c r="I25" s="126" t="s">
        <v>4</v>
      </c>
      <c r="J25" s="125">
        <v>2</v>
      </c>
      <c r="K25" s="126" t="s">
        <v>4</v>
      </c>
      <c r="L25" s="125">
        <v>15.42</v>
      </c>
      <c r="M25" s="126" t="s">
        <v>4</v>
      </c>
      <c r="N25" s="125"/>
      <c r="O25" s="126" t="s">
        <v>3</v>
      </c>
      <c r="P25" s="125"/>
      <c r="Q25" s="126" t="s">
        <v>3</v>
      </c>
      <c r="R25" s="125"/>
      <c r="S25" s="126"/>
      <c r="T25" s="125"/>
      <c r="U25" s="126"/>
      <c r="V25" s="125"/>
      <c r="W25" s="126"/>
      <c r="X25" s="125"/>
      <c r="Y25" s="126"/>
      <c r="Z25" s="125"/>
      <c r="AA25" s="126"/>
      <c r="AB25" s="128">
        <v>104</v>
      </c>
      <c r="AC25" s="128">
        <v>11.33</v>
      </c>
      <c r="AD25" s="128">
        <v>415.58</v>
      </c>
      <c r="AE25" s="128">
        <v>691</v>
      </c>
    </row>
    <row r="26" spans="1:37" ht="13.5" customHeight="1" x14ac:dyDescent="0.25">
      <c r="A26" s="349">
        <v>30863</v>
      </c>
      <c r="B26" s="179"/>
      <c r="C26" s="126" t="s">
        <v>4</v>
      </c>
      <c r="D26" s="125"/>
      <c r="E26" s="126" t="s">
        <v>4</v>
      </c>
      <c r="F26" s="125"/>
      <c r="G26" s="126" t="s">
        <v>4</v>
      </c>
      <c r="H26" s="125"/>
      <c r="I26" s="126" t="s">
        <v>4</v>
      </c>
      <c r="J26" s="125"/>
      <c r="K26" s="126" t="s">
        <v>4</v>
      </c>
      <c r="L26" s="125">
        <v>13.5</v>
      </c>
      <c r="M26" s="126" t="s">
        <v>4</v>
      </c>
      <c r="N26" s="125"/>
      <c r="O26" s="126" t="s">
        <v>3</v>
      </c>
      <c r="P26" s="125"/>
      <c r="Q26" s="126" t="s">
        <v>3</v>
      </c>
      <c r="R26" s="125"/>
      <c r="S26" s="126"/>
      <c r="T26" s="125"/>
      <c r="U26" s="126"/>
      <c r="V26" s="125"/>
      <c r="W26" s="126"/>
      <c r="X26" s="125"/>
      <c r="Y26" s="126"/>
      <c r="Z26" s="125"/>
      <c r="AA26" s="126"/>
      <c r="AB26" s="128">
        <v>113.83</v>
      </c>
      <c r="AC26" s="128">
        <v>9.66</v>
      </c>
      <c r="AD26" s="128">
        <v>424</v>
      </c>
      <c r="AE26" s="128">
        <v>691.42</v>
      </c>
    </row>
    <row r="27" spans="1:37" ht="13.5" customHeight="1" x14ac:dyDescent="0.25">
      <c r="A27" s="349">
        <v>30894</v>
      </c>
      <c r="B27" s="179"/>
      <c r="C27" s="126" t="s">
        <v>4</v>
      </c>
      <c r="D27" s="125"/>
      <c r="E27" s="126" t="s">
        <v>4</v>
      </c>
      <c r="F27" s="125"/>
      <c r="G27" s="126" t="s">
        <v>4</v>
      </c>
      <c r="H27" s="125"/>
      <c r="I27" s="126" t="s">
        <v>4</v>
      </c>
      <c r="J27" s="125"/>
      <c r="K27" s="126" t="s">
        <v>4</v>
      </c>
      <c r="L27" s="125">
        <v>12.5</v>
      </c>
      <c r="M27" s="126" t="s">
        <v>4</v>
      </c>
      <c r="N27" s="125"/>
      <c r="O27" s="126" t="s">
        <v>3</v>
      </c>
      <c r="P27" s="125"/>
      <c r="Q27" s="126" t="s">
        <v>3</v>
      </c>
      <c r="R27" s="125"/>
      <c r="S27" s="126"/>
      <c r="T27" s="125"/>
      <c r="U27" s="126"/>
      <c r="V27" s="125"/>
      <c r="W27" s="126"/>
      <c r="X27" s="125"/>
      <c r="Y27" s="126"/>
      <c r="Z27" s="125"/>
      <c r="AA27" s="126"/>
      <c r="AB27" s="128">
        <v>104.33</v>
      </c>
      <c r="AC27" s="128">
        <v>7</v>
      </c>
      <c r="AD27" s="128">
        <v>416.6</v>
      </c>
      <c r="AE27" s="128">
        <v>695</v>
      </c>
    </row>
    <row r="28" spans="1:37" ht="13.5" customHeight="1" x14ac:dyDescent="0.25">
      <c r="A28" s="349">
        <v>30925</v>
      </c>
      <c r="B28" s="179"/>
      <c r="C28" s="126" t="s">
        <v>4</v>
      </c>
      <c r="D28" s="125"/>
      <c r="E28" s="126" t="s">
        <v>4</v>
      </c>
      <c r="F28" s="125"/>
      <c r="G28" s="126" t="s">
        <v>4</v>
      </c>
      <c r="H28" s="125"/>
      <c r="I28" s="126" t="s">
        <v>4</v>
      </c>
      <c r="J28" s="125"/>
      <c r="K28" s="126" t="s">
        <v>4</v>
      </c>
      <c r="L28" s="125">
        <v>12</v>
      </c>
      <c r="M28" s="126" t="s">
        <v>4</v>
      </c>
      <c r="N28" s="125"/>
      <c r="O28" s="126" t="s">
        <v>3</v>
      </c>
      <c r="P28" s="125"/>
      <c r="Q28" s="126" t="s">
        <v>3</v>
      </c>
      <c r="R28" s="125"/>
      <c r="S28" s="126"/>
      <c r="T28" s="125"/>
      <c r="U28" s="126"/>
      <c r="V28" s="125"/>
      <c r="W28" s="126"/>
      <c r="X28" s="125"/>
      <c r="Y28" s="126"/>
      <c r="Z28" s="125"/>
      <c r="AA28" s="126"/>
      <c r="AB28" s="128">
        <v>103</v>
      </c>
      <c r="AC28" s="128">
        <v>5</v>
      </c>
      <c r="AD28" s="128">
        <v>414</v>
      </c>
      <c r="AE28" s="128">
        <v>695.33</v>
      </c>
    </row>
    <row r="29" spans="1:37" ht="13.5" customHeight="1" x14ac:dyDescent="0.25">
      <c r="A29" s="349">
        <v>30955</v>
      </c>
      <c r="B29" s="179"/>
      <c r="C29" s="126" t="s">
        <v>4</v>
      </c>
      <c r="D29" s="125"/>
      <c r="E29" s="126" t="s">
        <v>4</v>
      </c>
      <c r="F29" s="125"/>
      <c r="G29" s="126" t="s">
        <v>4</v>
      </c>
      <c r="H29" s="125"/>
      <c r="I29" s="126" t="s">
        <v>4</v>
      </c>
      <c r="J29" s="125"/>
      <c r="K29" s="126" t="s">
        <v>4</v>
      </c>
      <c r="L29" s="125">
        <v>11</v>
      </c>
      <c r="M29" s="126" t="s">
        <v>4</v>
      </c>
      <c r="N29" s="125"/>
      <c r="O29" s="126" t="s">
        <v>3</v>
      </c>
      <c r="P29" s="125"/>
      <c r="Q29" s="126" t="s">
        <v>3</v>
      </c>
      <c r="R29" s="125"/>
      <c r="S29" s="126"/>
      <c r="T29" s="125"/>
      <c r="U29" s="126"/>
      <c r="V29" s="125"/>
      <c r="W29" s="126"/>
      <c r="X29" s="125"/>
      <c r="Y29" s="126"/>
      <c r="Z29" s="125"/>
      <c r="AA29" s="126"/>
      <c r="AB29" s="128">
        <v>103.17</v>
      </c>
      <c r="AC29" s="128">
        <v>3.91</v>
      </c>
      <c r="AD29" s="128">
        <v>413.83</v>
      </c>
      <c r="AE29" s="128">
        <v>695</v>
      </c>
    </row>
    <row r="30" spans="1:37" ht="13.5" customHeight="1" x14ac:dyDescent="0.25">
      <c r="A30" s="349">
        <v>30986</v>
      </c>
      <c r="B30" s="179">
        <v>235.58</v>
      </c>
      <c r="C30" s="126" t="s">
        <v>5</v>
      </c>
      <c r="D30" s="125">
        <v>246</v>
      </c>
      <c r="E30" s="126" t="s">
        <v>5</v>
      </c>
      <c r="F30" s="125"/>
      <c r="G30" s="126" t="s">
        <v>5</v>
      </c>
      <c r="H30" s="125"/>
      <c r="I30" s="126" t="s">
        <v>4</v>
      </c>
      <c r="J30" s="125"/>
      <c r="K30" s="126" t="s">
        <v>4</v>
      </c>
      <c r="L30" s="125"/>
      <c r="M30" s="126" t="s">
        <v>4</v>
      </c>
      <c r="N30" s="125"/>
      <c r="O30" s="126" t="s">
        <v>3</v>
      </c>
      <c r="P30" s="125"/>
      <c r="Q30" s="126" t="s">
        <v>3</v>
      </c>
      <c r="R30" s="125"/>
      <c r="S30" s="126"/>
      <c r="T30" s="125"/>
      <c r="U30" s="126"/>
      <c r="V30" s="125"/>
      <c r="W30" s="126"/>
      <c r="X30" s="125"/>
      <c r="Y30" s="126"/>
      <c r="Z30" s="125"/>
      <c r="AA30" s="126"/>
      <c r="AB30" s="128">
        <v>104.83</v>
      </c>
      <c r="AC30" s="128">
        <v>18</v>
      </c>
      <c r="AD30" s="128">
        <v>413</v>
      </c>
      <c r="AE30" s="128">
        <v>691.5</v>
      </c>
    </row>
    <row r="31" spans="1:37" ht="13.5" customHeight="1" x14ac:dyDescent="0.25">
      <c r="A31" s="349">
        <v>31016</v>
      </c>
      <c r="B31" s="179">
        <v>17</v>
      </c>
      <c r="C31" s="126" t="s">
        <v>4</v>
      </c>
      <c r="D31" s="125">
        <v>50</v>
      </c>
      <c r="E31" s="126" t="s">
        <v>4</v>
      </c>
      <c r="F31" s="125"/>
      <c r="G31" s="126" t="s">
        <v>4</v>
      </c>
      <c r="H31" s="125"/>
      <c r="I31" s="126" t="s">
        <v>4</v>
      </c>
      <c r="J31" s="125"/>
      <c r="K31" s="126" t="s">
        <v>4</v>
      </c>
      <c r="L31" s="125">
        <v>14.33</v>
      </c>
      <c r="M31" s="126" t="s">
        <v>4</v>
      </c>
      <c r="N31" s="125"/>
      <c r="O31" s="126" t="s">
        <v>3</v>
      </c>
      <c r="P31" s="125"/>
      <c r="Q31" s="126" t="s">
        <v>3</v>
      </c>
      <c r="R31" s="125"/>
      <c r="S31" s="126"/>
      <c r="T31" s="125"/>
      <c r="U31" s="126"/>
      <c r="V31" s="125"/>
      <c r="W31" s="126"/>
      <c r="X31" s="125"/>
      <c r="Y31" s="126"/>
      <c r="Z31" s="125"/>
      <c r="AA31" s="126"/>
      <c r="AB31" s="128">
        <v>103.17</v>
      </c>
      <c r="AC31" s="128">
        <v>14</v>
      </c>
      <c r="AD31" s="128">
        <v>415.17</v>
      </c>
      <c r="AE31" s="128">
        <v>691</v>
      </c>
    </row>
    <row r="32" spans="1:37" ht="13.5" customHeight="1" x14ac:dyDescent="0.25">
      <c r="A32" s="349">
        <v>31047</v>
      </c>
      <c r="B32" s="179"/>
      <c r="C32" s="126" t="s">
        <v>4</v>
      </c>
      <c r="D32" s="125"/>
      <c r="E32" s="126" t="s">
        <v>4</v>
      </c>
      <c r="F32" s="125"/>
      <c r="G32" s="126" t="s">
        <v>4</v>
      </c>
      <c r="H32" s="125"/>
      <c r="I32" s="126" t="s">
        <v>4</v>
      </c>
      <c r="J32" s="125"/>
      <c r="K32" s="126" t="s">
        <v>4</v>
      </c>
      <c r="L32" s="125">
        <v>13</v>
      </c>
      <c r="M32" s="126" t="s">
        <v>4</v>
      </c>
      <c r="N32" s="125"/>
      <c r="O32" s="126" t="s">
        <v>3</v>
      </c>
      <c r="P32" s="125"/>
      <c r="Q32" s="126" t="s">
        <v>3</v>
      </c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8">
        <v>101.32</v>
      </c>
      <c r="AC32" s="128">
        <v>13</v>
      </c>
      <c r="AD32" s="128">
        <v>413</v>
      </c>
      <c r="AE32" s="128">
        <v>690.83</v>
      </c>
    </row>
    <row r="33" spans="1:31" ht="13.5" customHeight="1" x14ac:dyDescent="0.25">
      <c r="A33" s="349">
        <v>31078</v>
      </c>
      <c r="B33" s="179">
        <v>45</v>
      </c>
      <c r="C33" s="126" t="s">
        <v>4</v>
      </c>
      <c r="D33" s="125">
        <v>72.17</v>
      </c>
      <c r="E33" s="126" t="s">
        <v>4</v>
      </c>
      <c r="F33" s="125"/>
      <c r="G33" s="126" t="s">
        <v>4</v>
      </c>
      <c r="H33" s="125"/>
      <c r="I33" s="126" t="s">
        <v>4</v>
      </c>
      <c r="J33" s="125"/>
      <c r="K33" s="126" t="s">
        <v>4</v>
      </c>
      <c r="L33" s="125">
        <v>17</v>
      </c>
      <c r="M33" s="126" t="s">
        <v>4</v>
      </c>
      <c r="N33" s="125"/>
      <c r="O33" s="126" t="s">
        <v>3</v>
      </c>
      <c r="P33" s="125"/>
      <c r="Q33" s="126" t="s">
        <v>3</v>
      </c>
      <c r="R33" s="125"/>
      <c r="S33" s="126"/>
      <c r="T33" s="125"/>
      <c r="U33" s="126"/>
      <c r="V33" s="125"/>
      <c r="W33" s="126"/>
      <c r="X33" s="125"/>
      <c r="Y33" s="126"/>
      <c r="Z33" s="125"/>
      <c r="AA33" s="126"/>
      <c r="AB33" s="128">
        <v>104.5</v>
      </c>
      <c r="AC33" s="128">
        <v>13.58</v>
      </c>
      <c r="AD33" s="128">
        <v>410.83</v>
      </c>
      <c r="AE33" s="128">
        <v>691.83</v>
      </c>
    </row>
    <row r="34" spans="1:31" ht="13.5" customHeight="1" x14ac:dyDescent="0.25">
      <c r="A34" s="349">
        <v>31106</v>
      </c>
      <c r="B34" s="179">
        <v>6</v>
      </c>
      <c r="C34" s="126" t="s">
        <v>4</v>
      </c>
      <c r="D34" s="125">
        <v>48</v>
      </c>
      <c r="E34" s="126" t="s">
        <v>4</v>
      </c>
      <c r="F34" s="125"/>
      <c r="G34" s="126" t="s">
        <v>4</v>
      </c>
      <c r="H34" s="125"/>
      <c r="I34" s="126" t="s">
        <v>4</v>
      </c>
      <c r="J34" s="125"/>
      <c r="K34" s="126" t="s">
        <v>4</v>
      </c>
      <c r="L34" s="125">
        <v>18</v>
      </c>
      <c r="M34" s="126" t="s">
        <v>4</v>
      </c>
      <c r="N34" s="125"/>
      <c r="O34" s="126" t="s">
        <v>3</v>
      </c>
      <c r="P34" s="125"/>
      <c r="Q34" s="126" t="s">
        <v>3</v>
      </c>
      <c r="R34" s="125"/>
      <c r="S34" s="126"/>
      <c r="T34" s="125"/>
      <c r="U34" s="126"/>
      <c r="V34" s="125"/>
      <c r="W34" s="126"/>
      <c r="X34" s="125"/>
      <c r="Y34" s="126"/>
      <c r="Z34" s="125"/>
      <c r="AA34" s="126"/>
      <c r="AB34" s="128">
        <v>106.75</v>
      </c>
      <c r="AC34" s="128">
        <v>15</v>
      </c>
      <c r="AD34" s="128">
        <v>413.17</v>
      </c>
      <c r="AE34" s="128">
        <v>692.75</v>
      </c>
    </row>
    <row r="35" spans="1:31" ht="13.5" customHeight="1" x14ac:dyDescent="0.25">
      <c r="A35" s="349">
        <v>31137</v>
      </c>
      <c r="B35" s="179"/>
      <c r="C35" s="126" t="s">
        <v>4</v>
      </c>
      <c r="D35" s="125"/>
      <c r="E35" s="126" t="s">
        <v>4</v>
      </c>
      <c r="F35" s="125"/>
      <c r="G35" s="126" t="s">
        <v>4</v>
      </c>
      <c r="H35" s="125"/>
      <c r="I35" s="126" t="s">
        <v>4</v>
      </c>
      <c r="J35" s="125">
        <v>1</v>
      </c>
      <c r="K35" s="126" t="s">
        <v>4</v>
      </c>
      <c r="L35" s="125">
        <v>17.91</v>
      </c>
      <c r="M35" s="126" t="s">
        <v>4</v>
      </c>
      <c r="N35" s="125"/>
      <c r="O35" s="126" t="s">
        <v>3</v>
      </c>
      <c r="P35" s="125"/>
      <c r="Q35" s="126" t="s">
        <v>3</v>
      </c>
      <c r="R35" s="125"/>
      <c r="S35" s="126"/>
      <c r="T35" s="125"/>
      <c r="U35" s="126"/>
      <c r="V35" s="125"/>
      <c r="W35" s="126"/>
      <c r="X35" s="125"/>
      <c r="Y35" s="126"/>
      <c r="Z35" s="125"/>
      <c r="AA35" s="126"/>
      <c r="AB35" s="128">
        <v>114</v>
      </c>
      <c r="AC35" s="128">
        <v>16</v>
      </c>
      <c r="AD35" s="128">
        <v>418.75</v>
      </c>
      <c r="AE35" s="128">
        <v>695</v>
      </c>
    </row>
    <row r="36" spans="1:31" ht="13.5" customHeight="1" x14ac:dyDescent="0.25">
      <c r="A36" s="349">
        <v>31167</v>
      </c>
      <c r="B36" s="179"/>
      <c r="C36" s="126" t="s">
        <v>4</v>
      </c>
      <c r="D36" s="125">
        <v>28</v>
      </c>
      <c r="E36" s="126" t="s">
        <v>4</v>
      </c>
      <c r="F36" s="125"/>
      <c r="G36" s="126" t="s">
        <v>4</v>
      </c>
      <c r="H36" s="125"/>
      <c r="I36" s="126" t="s">
        <v>4</v>
      </c>
      <c r="J36" s="125">
        <v>2</v>
      </c>
      <c r="K36" s="126" t="s">
        <v>4</v>
      </c>
      <c r="L36" s="125">
        <v>17.5</v>
      </c>
      <c r="M36" s="126" t="s">
        <v>4</v>
      </c>
      <c r="N36" s="125"/>
      <c r="O36" s="126" t="s">
        <v>3</v>
      </c>
      <c r="P36" s="125"/>
      <c r="Q36" s="126" t="s">
        <v>3</v>
      </c>
      <c r="R36" s="125"/>
      <c r="S36" s="126"/>
      <c r="T36" s="125"/>
      <c r="U36" s="126"/>
      <c r="V36" s="125"/>
      <c r="W36" s="126"/>
      <c r="X36" s="125"/>
      <c r="Y36" s="126"/>
      <c r="Z36" s="125"/>
      <c r="AA36" s="126"/>
      <c r="AB36" s="128">
        <v>113.83</v>
      </c>
      <c r="AC36" s="128">
        <v>16</v>
      </c>
      <c r="AD36" s="128">
        <v>419.83</v>
      </c>
      <c r="AE36" s="128">
        <v>694</v>
      </c>
    </row>
    <row r="37" spans="1:31" ht="13.5" customHeight="1" x14ac:dyDescent="0.25">
      <c r="A37" s="349">
        <v>31198</v>
      </c>
      <c r="B37" s="179">
        <v>69.58</v>
      </c>
      <c r="C37" s="126" t="s">
        <v>4</v>
      </c>
      <c r="D37" s="125">
        <v>65.33</v>
      </c>
      <c r="E37" s="126" t="s">
        <v>4</v>
      </c>
      <c r="F37" s="125"/>
      <c r="G37" s="126" t="s">
        <v>4</v>
      </c>
      <c r="H37" s="125"/>
      <c r="I37" s="126" t="s">
        <v>4</v>
      </c>
      <c r="J37" s="125">
        <v>1</v>
      </c>
      <c r="K37" s="126" t="s">
        <v>4</v>
      </c>
      <c r="L37" s="125">
        <v>13.91</v>
      </c>
      <c r="M37" s="126" t="s">
        <v>4</v>
      </c>
      <c r="N37" s="125"/>
      <c r="O37" s="126" t="s">
        <v>3</v>
      </c>
      <c r="P37" s="125"/>
      <c r="Q37" s="126" t="s">
        <v>3</v>
      </c>
      <c r="R37" s="125"/>
      <c r="S37" s="126"/>
      <c r="T37" s="125"/>
      <c r="U37" s="126"/>
      <c r="V37" s="125"/>
      <c r="W37" s="126"/>
      <c r="X37" s="125"/>
      <c r="Y37" s="126"/>
      <c r="Z37" s="125"/>
      <c r="AA37" s="126"/>
      <c r="AB37" s="128">
        <v>115.91</v>
      </c>
      <c r="AC37" s="128">
        <v>13</v>
      </c>
      <c r="AD37" s="128">
        <v>420.58</v>
      </c>
      <c r="AE37" s="128">
        <v>694.83</v>
      </c>
    </row>
    <row r="38" spans="1:31" ht="13.5" customHeight="1" x14ac:dyDescent="0.25">
      <c r="A38" s="349">
        <v>31228</v>
      </c>
      <c r="B38" s="179">
        <v>17.5</v>
      </c>
      <c r="C38" s="126" t="s">
        <v>4</v>
      </c>
      <c r="D38" s="125">
        <v>66.5</v>
      </c>
      <c r="E38" s="126" t="s">
        <v>4</v>
      </c>
      <c r="F38" s="125"/>
      <c r="G38" s="126" t="s">
        <v>4</v>
      </c>
      <c r="H38" s="125"/>
      <c r="I38" s="126" t="s">
        <v>4</v>
      </c>
      <c r="J38" s="125">
        <v>2</v>
      </c>
      <c r="K38" s="126" t="s">
        <v>4</v>
      </c>
      <c r="L38" s="125">
        <v>21</v>
      </c>
      <c r="M38" s="126" t="s">
        <v>4</v>
      </c>
      <c r="N38" s="125"/>
      <c r="O38" s="126" t="s">
        <v>3</v>
      </c>
      <c r="P38" s="125"/>
      <c r="Q38" s="126" t="s">
        <v>3</v>
      </c>
      <c r="R38" s="125"/>
      <c r="S38" s="126"/>
      <c r="T38" s="125"/>
      <c r="U38" s="126"/>
      <c r="V38" s="125"/>
      <c r="W38" s="126"/>
      <c r="X38" s="125"/>
      <c r="Y38" s="126"/>
      <c r="Z38" s="125"/>
      <c r="AA38" s="126"/>
      <c r="AB38" s="128">
        <v>106</v>
      </c>
      <c r="AC38" s="128">
        <v>21</v>
      </c>
      <c r="AD38" s="128">
        <v>415</v>
      </c>
      <c r="AE38" s="128">
        <v>695</v>
      </c>
    </row>
    <row r="39" spans="1:31" ht="13.5" customHeight="1" x14ac:dyDescent="0.25">
      <c r="A39" s="349">
        <v>31259</v>
      </c>
      <c r="B39" s="179">
        <v>16</v>
      </c>
      <c r="C39" s="126" t="s">
        <v>4</v>
      </c>
      <c r="D39" s="125">
        <v>70</v>
      </c>
      <c r="E39" s="126" t="s">
        <v>4</v>
      </c>
      <c r="F39" s="125"/>
      <c r="G39" s="126" t="s">
        <v>4</v>
      </c>
      <c r="H39" s="125"/>
      <c r="I39" s="126" t="s">
        <v>4</v>
      </c>
      <c r="J39" s="125">
        <v>0</v>
      </c>
      <c r="K39" s="126" t="s">
        <v>4</v>
      </c>
      <c r="L39" s="125">
        <v>21.5</v>
      </c>
      <c r="M39" s="126" t="s">
        <v>4</v>
      </c>
      <c r="N39" s="125"/>
      <c r="O39" s="126" t="s">
        <v>3</v>
      </c>
      <c r="P39" s="125"/>
      <c r="Q39" s="126" t="s">
        <v>3</v>
      </c>
      <c r="R39" s="125"/>
      <c r="S39" s="126"/>
      <c r="T39" s="125"/>
      <c r="U39" s="126"/>
      <c r="V39" s="125"/>
      <c r="W39" s="126"/>
      <c r="X39" s="125"/>
      <c r="Y39" s="126"/>
      <c r="Z39" s="125"/>
      <c r="AA39" s="126"/>
      <c r="AB39" s="128">
        <v>105</v>
      </c>
      <c r="AC39" s="128">
        <v>21</v>
      </c>
      <c r="AD39" s="128">
        <v>415</v>
      </c>
      <c r="AE39" s="128">
        <v>695</v>
      </c>
    </row>
    <row r="40" spans="1:31" ht="13.5" customHeight="1" x14ac:dyDescent="0.25">
      <c r="A40" s="349">
        <v>31290</v>
      </c>
      <c r="B40" s="179">
        <v>17.66</v>
      </c>
      <c r="C40" s="126" t="s">
        <v>4</v>
      </c>
      <c r="D40" s="125">
        <v>65</v>
      </c>
      <c r="E40" s="126" t="s">
        <v>4</v>
      </c>
      <c r="F40" s="125"/>
      <c r="G40" s="126" t="s">
        <v>4</v>
      </c>
      <c r="H40" s="125"/>
      <c r="I40" s="126" t="s">
        <v>4</v>
      </c>
      <c r="J40" s="125">
        <v>2</v>
      </c>
      <c r="K40" s="126" t="s">
        <v>4</v>
      </c>
      <c r="L40" s="125">
        <v>22</v>
      </c>
      <c r="M40" s="126" t="s">
        <v>4</v>
      </c>
      <c r="N40" s="125"/>
      <c r="O40" s="126" t="s">
        <v>3</v>
      </c>
      <c r="P40" s="125"/>
      <c r="Q40" s="126" t="s">
        <v>3</v>
      </c>
      <c r="R40" s="125"/>
      <c r="S40" s="126"/>
      <c r="T40" s="125"/>
      <c r="U40" s="126"/>
      <c r="V40" s="125"/>
      <c r="W40" s="126"/>
      <c r="X40" s="125"/>
      <c r="Y40" s="126"/>
      <c r="Z40" s="125"/>
      <c r="AA40" s="126"/>
      <c r="AB40" s="128">
        <v>106.88</v>
      </c>
      <c r="AC40" s="128">
        <v>22</v>
      </c>
      <c r="AD40" s="128">
        <v>418.58</v>
      </c>
      <c r="AE40" s="128">
        <v>695.75</v>
      </c>
    </row>
    <row r="41" spans="1:31" ht="13.5" customHeight="1" x14ac:dyDescent="0.25">
      <c r="A41" s="349">
        <v>31320</v>
      </c>
      <c r="B41" s="179"/>
      <c r="C41" s="126" t="s">
        <v>4</v>
      </c>
      <c r="D41" s="125">
        <v>28</v>
      </c>
      <c r="E41" s="126" t="s">
        <v>4</v>
      </c>
      <c r="F41" s="125"/>
      <c r="G41" s="126" t="s">
        <v>4</v>
      </c>
      <c r="H41" s="125"/>
      <c r="I41" s="126" t="s">
        <v>4</v>
      </c>
      <c r="J41" s="125">
        <v>2</v>
      </c>
      <c r="K41" s="126" t="s">
        <v>4</v>
      </c>
      <c r="L41" s="125">
        <v>15</v>
      </c>
      <c r="M41" s="126" t="s">
        <v>4</v>
      </c>
      <c r="N41" s="125"/>
      <c r="O41" s="126" t="s">
        <v>3</v>
      </c>
      <c r="P41" s="125"/>
      <c r="Q41" s="126" t="s">
        <v>3</v>
      </c>
      <c r="R41" s="125"/>
      <c r="S41" s="126"/>
      <c r="T41" s="125"/>
      <c r="U41" s="126"/>
      <c r="V41" s="125"/>
      <c r="W41" s="126"/>
      <c r="X41" s="125"/>
      <c r="Y41" s="126"/>
      <c r="Z41" s="125"/>
      <c r="AA41" s="126"/>
      <c r="AB41" s="128">
        <v>104.58</v>
      </c>
      <c r="AC41" s="128">
        <v>20.25</v>
      </c>
      <c r="AD41" s="128">
        <v>413.25</v>
      </c>
      <c r="AE41" s="128">
        <v>694.83</v>
      </c>
    </row>
    <row r="42" spans="1:31" ht="13.5" customHeight="1" x14ac:dyDescent="0.25">
      <c r="A42" s="349">
        <v>31351</v>
      </c>
      <c r="B42" s="179">
        <v>58.83</v>
      </c>
      <c r="C42" s="126" t="s">
        <v>4</v>
      </c>
      <c r="D42" s="125">
        <v>87</v>
      </c>
      <c r="E42" s="126" t="s">
        <v>4</v>
      </c>
      <c r="F42" s="125"/>
      <c r="G42" s="126" t="s">
        <v>4</v>
      </c>
      <c r="H42" s="125"/>
      <c r="I42" s="126" t="s">
        <v>4</v>
      </c>
      <c r="J42" s="125">
        <v>2</v>
      </c>
      <c r="K42" s="126" t="s">
        <v>4</v>
      </c>
      <c r="L42" s="125">
        <v>20</v>
      </c>
      <c r="M42" s="126" t="s">
        <v>4</v>
      </c>
      <c r="N42" s="125"/>
      <c r="O42" s="126" t="s">
        <v>3</v>
      </c>
      <c r="P42" s="125"/>
      <c r="Q42" s="126" t="s">
        <v>3</v>
      </c>
      <c r="R42" s="125"/>
      <c r="S42" s="126"/>
      <c r="T42" s="125"/>
      <c r="U42" s="126"/>
      <c r="V42" s="125"/>
      <c r="W42" s="126"/>
      <c r="X42" s="125"/>
      <c r="Y42" s="126"/>
      <c r="Z42" s="125"/>
      <c r="AA42" s="126"/>
      <c r="AB42" s="128">
        <v>104.83</v>
      </c>
      <c r="AC42" s="128">
        <v>22</v>
      </c>
      <c r="AD42" s="128">
        <v>411.58</v>
      </c>
      <c r="AE42" s="128">
        <v>695</v>
      </c>
    </row>
    <row r="43" spans="1:31" ht="13.5" customHeight="1" x14ac:dyDescent="0.25">
      <c r="A43" s="349">
        <v>31381</v>
      </c>
      <c r="B43" s="179">
        <v>90</v>
      </c>
      <c r="C43" s="126" t="s">
        <v>4</v>
      </c>
      <c r="D43" s="125">
        <v>116.91</v>
      </c>
      <c r="E43" s="126" t="s">
        <v>4</v>
      </c>
      <c r="F43" s="125"/>
      <c r="G43" s="126" t="s">
        <v>4</v>
      </c>
      <c r="H43" s="125"/>
      <c r="I43" s="126" t="s">
        <v>4</v>
      </c>
      <c r="J43" s="125">
        <v>2</v>
      </c>
      <c r="K43" s="126" t="s">
        <v>4</v>
      </c>
      <c r="L43" s="125">
        <v>18</v>
      </c>
      <c r="M43" s="126" t="s">
        <v>4</v>
      </c>
      <c r="N43" s="125"/>
      <c r="O43" s="126" t="s">
        <v>3</v>
      </c>
      <c r="P43" s="125"/>
      <c r="Q43" s="126" t="s">
        <v>3</v>
      </c>
      <c r="R43" s="125"/>
      <c r="S43" s="126"/>
      <c r="T43" s="125"/>
      <c r="U43" s="126"/>
      <c r="V43" s="125"/>
      <c r="W43" s="126"/>
      <c r="X43" s="125"/>
      <c r="Y43" s="126"/>
      <c r="Z43" s="125"/>
      <c r="AA43" s="126"/>
      <c r="AB43" s="128">
        <v>104</v>
      </c>
      <c r="AC43" s="128">
        <v>23.83</v>
      </c>
      <c r="AD43" s="128">
        <v>410.91</v>
      </c>
      <c r="AE43" s="128">
        <v>695</v>
      </c>
    </row>
    <row r="44" spans="1:31" ht="13.5" customHeight="1" x14ac:dyDescent="0.25">
      <c r="A44" s="349">
        <v>31412</v>
      </c>
      <c r="B44" s="179">
        <v>115.33</v>
      </c>
      <c r="C44" s="126" t="s">
        <v>4</v>
      </c>
      <c r="D44" s="125">
        <v>142</v>
      </c>
      <c r="E44" s="126" t="s">
        <v>4</v>
      </c>
      <c r="F44" s="125"/>
      <c r="G44" s="126" t="s">
        <v>4</v>
      </c>
      <c r="H44" s="125"/>
      <c r="I44" s="126" t="s">
        <v>4</v>
      </c>
      <c r="J44" s="125">
        <v>2</v>
      </c>
      <c r="K44" s="126" t="s">
        <v>4</v>
      </c>
      <c r="L44" s="125">
        <v>17.329999999999998</v>
      </c>
      <c r="M44" s="126" t="s">
        <v>4</v>
      </c>
      <c r="N44" s="125"/>
      <c r="O44" s="126" t="s">
        <v>3</v>
      </c>
      <c r="P44" s="125"/>
      <c r="Q44" s="126" t="s">
        <v>3</v>
      </c>
      <c r="R44" s="125"/>
      <c r="S44" s="126"/>
      <c r="T44" s="125"/>
      <c r="U44" s="126"/>
      <c r="V44" s="125"/>
      <c r="W44" s="126"/>
      <c r="X44" s="125"/>
      <c r="Y44" s="126"/>
      <c r="Z44" s="125"/>
      <c r="AA44" s="126"/>
      <c r="AB44" s="128">
        <v>102.83</v>
      </c>
      <c r="AC44" s="128">
        <v>12</v>
      </c>
      <c r="AD44" s="128">
        <v>413</v>
      </c>
      <c r="AE44" s="128">
        <v>691.33</v>
      </c>
    </row>
    <row r="45" spans="1:31" ht="13.5" customHeight="1" x14ac:dyDescent="0.25">
      <c r="A45" s="349">
        <v>31443</v>
      </c>
      <c r="B45" s="179">
        <v>108</v>
      </c>
      <c r="C45" s="126" t="s">
        <v>4</v>
      </c>
      <c r="D45" s="125">
        <v>136</v>
      </c>
      <c r="E45" s="126" t="s">
        <v>4</v>
      </c>
      <c r="F45" s="125"/>
      <c r="G45" s="126" t="s">
        <v>4</v>
      </c>
      <c r="H45" s="125"/>
      <c r="I45" s="126" t="s">
        <v>4</v>
      </c>
      <c r="J45" s="125">
        <v>15</v>
      </c>
      <c r="K45" s="126" t="s">
        <v>4</v>
      </c>
      <c r="L45" s="125">
        <v>29.83</v>
      </c>
      <c r="M45" s="126" t="s">
        <v>4</v>
      </c>
      <c r="N45" s="125"/>
      <c r="O45" s="126" t="s">
        <v>3</v>
      </c>
      <c r="P45" s="125"/>
      <c r="Q45" s="126" t="s">
        <v>3</v>
      </c>
      <c r="R45" s="125"/>
      <c r="S45" s="126"/>
      <c r="T45" s="125"/>
      <c r="U45" s="126"/>
      <c r="V45" s="125"/>
      <c r="W45" s="126"/>
      <c r="X45" s="125"/>
      <c r="Y45" s="126"/>
      <c r="Z45" s="125"/>
      <c r="AA45" s="126"/>
      <c r="AB45" s="128">
        <v>105</v>
      </c>
      <c r="AC45" s="128">
        <v>29.91</v>
      </c>
      <c r="AD45" s="128">
        <v>414</v>
      </c>
      <c r="AE45" s="128">
        <v>695</v>
      </c>
    </row>
    <row r="46" spans="1:31" ht="13.5" customHeight="1" x14ac:dyDescent="0.25">
      <c r="A46" s="349">
        <v>31471</v>
      </c>
      <c r="B46" s="179">
        <v>131.41</v>
      </c>
      <c r="C46" s="126" t="s">
        <v>4</v>
      </c>
      <c r="D46" s="125">
        <v>125.91</v>
      </c>
      <c r="E46" s="126" t="s">
        <v>4</v>
      </c>
      <c r="F46" s="125"/>
      <c r="G46" s="126" t="s">
        <v>4</v>
      </c>
      <c r="H46" s="125"/>
      <c r="I46" s="126" t="s">
        <v>4</v>
      </c>
      <c r="J46" s="125">
        <v>2</v>
      </c>
      <c r="K46" s="126" t="s">
        <v>4</v>
      </c>
      <c r="L46" s="125">
        <v>31.25</v>
      </c>
      <c r="M46" s="126" t="s">
        <v>4</v>
      </c>
      <c r="N46" s="125"/>
      <c r="O46" s="126" t="s">
        <v>3</v>
      </c>
      <c r="P46" s="125"/>
      <c r="Q46" s="126" t="s">
        <v>3</v>
      </c>
      <c r="R46" s="125"/>
      <c r="S46" s="126"/>
      <c r="T46" s="125"/>
      <c r="U46" s="126"/>
      <c r="V46" s="125"/>
      <c r="W46" s="126"/>
      <c r="X46" s="125"/>
      <c r="Y46" s="126"/>
      <c r="Z46" s="125"/>
      <c r="AA46" s="126"/>
      <c r="AB46" s="128">
        <v>105</v>
      </c>
      <c r="AC46" s="128">
        <v>33</v>
      </c>
      <c r="AD46" s="128">
        <v>414</v>
      </c>
      <c r="AE46" s="128">
        <v>695</v>
      </c>
    </row>
    <row r="47" spans="1:31" ht="13.5" customHeight="1" x14ac:dyDescent="0.25">
      <c r="A47" s="349">
        <v>31502</v>
      </c>
      <c r="B47" s="179">
        <v>115.17</v>
      </c>
      <c r="C47" s="126" t="s">
        <v>4</v>
      </c>
      <c r="D47" s="125">
        <v>132.25</v>
      </c>
      <c r="E47" s="126" t="s">
        <v>4</v>
      </c>
      <c r="F47" s="125"/>
      <c r="G47" s="126" t="s">
        <v>4</v>
      </c>
      <c r="H47" s="125"/>
      <c r="I47" s="126" t="s">
        <v>4</v>
      </c>
      <c r="J47" s="125">
        <v>2</v>
      </c>
      <c r="K47" s="126" t="s">
        <v>4</v>
      </c>
      <c r="L47" s="125">
        <v>31.25</v>
      </c>
      <c r="M47" s="126" t="s">
        <v>4</v>
      </c>
      <c r="N47" s="125"/>
      <c r="O47" s="126" t="s">
        <v>3</v>
      </c>
      <c r="P47" s="125"/>
      <c r="Q47" s="126" t="s">
        <v>3</v>
      </c>
      <c r="R47" s="125"/>
      <c r="S47" s="126"/>
      <c r="T47" s="125"/>
      <c r="U47" s="126"/>
      <c r="V47" s="125"/>
      <c r="W47" s="126"/>
      <c r="X47" s="125"/>
      <c r="Y47" s="126"/>
      <c r="Z47" s="125"/>
      <c r="AA47" s="126"/>
      <c r="AB47" s="128">
        <v>105</v>
      </c>
      <c r="AC47" s="128">
        <v>35.42</v>
      </c>
      <c r="AD47" s="128">
        <v>415</v>
      </c>
      <c r="AE47" s="128">
        <v>695</v>
      </c>
    </row>
    <row r="48" spans="1:31" ht="13.5" customHeight="1" x14ac:dyDescent="0.25">
      <c r="A48" s="349">
        <v>31532</v>
      </c>
      <c r="B48" s="179">
        <v>280</v>
      </c>
      <c r="C48" s="126" t="s">
        <v>5</v>
      </c>
      <c r="D48" s="125">
        <v>266</v>
      </c>
      <c r="E48" s="126" t="s">
        <v>5</v>
      </c>
      <c r="F48" s="125"/>
      <c r="G48" s="126" t="s">
        <v>4</v>
      </c>
      <c r="H48" s="125"/>
      <c r="I48" s="126" t="s">
        <v>4</v>
      </c>
      <c r="J48" s="125">
        <v>2</v>
      </c>
      <c r="K48" s="126" t="s">
        <v>4</v>
      </c>
      <c r="L48" s="125">
        <v>30.91</v>
      </c>
      <c r="M48" s="126" t="s">
        <v>4</v>
      </c>
      <c r="N48" s="125"/>
      <c r="O48" s="126" t="s">
        <v>3</v>
      </c>
      <c r="P48" s="125"/>
      <c r="Q48" s="126" t="s">
        <v>3</v>
      </c>
      <c r="R48" s="125"/>
      <c r="S48" s="126"/>
      <c r="T48" s="125"/>
      <c r="U48" s="126"/>
      <c r="V48" s="125"/>
      <c r="W48" s="126"/>
      <c r="X48" s="125"/>
      <c r="Y48" s="126"/>
      <c r="Z48" s="125"/>
      <c r="AA48" s="126"/>
      <c r="AB48" s="128">
        <v>104.42</v>
      </c>
      <c r="AC48" s="128">
        <v>30.58</v>
      </c>
      <c r="AD48" s="128">
        <v>419.33</v>
      </c>
      <c r="AE48" s="128">
        <v>695.33</v>
      </c>
    </row>
    <row r="49" spans="1:31" ht="13.5" customHeight="1" x14ac:dyDescent="0.25">
      <c r="A49" s="349">
        <v>31563</v>
      </c>
      <c r="B49" s="179">
        <v>117.33</v>
      </c>
      <c r="C49" s="126" t="s">
        <v>4</v>
      </c>
      <c r="D49" s="125">
        <v>101</v>
      </c>
      <c r="E49" s="126" t="s">
        <v>4</v>
      </c>
      <c r="F49" s="125"/>
      <c r="G49" s="126" t="s">
        <v>4</v>
      </c>
      <c r="H49" s="125"/>
      <c r="I49" s="126" t="s">
        <v>4</v>
      </c>
      <c r="J49" s="125"/>
      <c r="K49" s="126" t="s">
        <v>4</v>
      </c>
      <c r="L49" s="125">
        <v>34.42</v>
      </c>
      <c r="M49" s="126" t="s">
        <v>4</v>
      </c>
      <c r="N49" s="125"/>
      <c r="O49" s="126" t="s">
        <v>3</v>
      </c>
      <c r="P49" s="125"/>
      <c r="Q49" s="126" t="s">
        <v>3</v>
      </c>
      <c r="R49" s="125"/>
      <c r="S49" s="126"/>
      <c r="T49" s="125"/>
      <c r="U49" s="126"/>
      <c r="V49" s="125"/>
      <c r="W49" s="126"/>
      <c r="X49" s="125"/>
      <c r="Y49" s="126"/>
      <c r="Z49" s="125"/>
      <c r="AA49" s="126"/>
      <c r="AB49" s="128">
        <v>105</v>
      </c>
      <c r="AC49" s="128">
        <v>37.5</v>
      </c>
      <c r="AD49" s="128">
        <v>422.33</v>
      </c>
      <c r="AE49" s="128">
        <v>695</v>
      </c>
    </row>
    <row r="50" spans="1:31" ht="13.5" customHeight="1" x14ac:dyDescent="0.25">
      <c r="A50" s="349">
        <v>31593</v>
      </c>
      <c r="B50" s="179">
        <v>91.5</v>
      </c>
      <c r="C50" s="126" t="s">
        <v>4</v>
      </c>
      <c r="D50" s="125">
        <v>135</v>
      </c>
      <c r="E50" s="126" t="s">
        <v>4</v>
      </c>
      <c r="F50" s="125"/>
      <c r="G50" s="126" t="s">
        <v>4</v>
      </c>
      <c r="H50" s="125"/>
      <c r="I50" s="126" t="s">
        <v>4</v>
      </c>
      <c r="J50" s="125">
        <v>18.329999999999998</v>
      </c>
      <c r="K50" s="126" t="s">
        <v>4</v>
      </c>
      <c r="L50" s="125">
        <v>30.17</v>
      </c>
      <c r="M50" s="126" t="s">
        <v>4</v>
      </c>
      <c r="N50" s="125"/>
      <c r="O50" s="126" t="s">
        <v>3</v>
      </c>
      <c r="P50" s="125"/>
      <c r="Q50" s="126" t="s">
        <v>3</v>
      </c>
      <c r="R50" s="125"/>
      <c r="S50" s="126"/>
      <c r="T50" s="125"/>
      <c r="U50" s="126"/>
      <c r="V50" s="125"/>
      <c r="W50" s="126"/>
      <c r="X50" s="125"/>
      <c r="Y50" s="126"/>
      <c r="Z50" s="125"/>
      <c r="AA50" s="126"/>
      <c r="AB50" s="128">
        <v>115</v>
      </c>
      <c r="AC50" s="128">
        <v>35.909999999999997</v>
      </c>
      <c r="AD50" s="128">
        <v>421</v>
      </c>
      <c r="AE50" s="128">
        <v>695.33</v>
      </c>
    </row>
    <row r="51" spans="1:31" ht="13.5" customHeight="1" x14ac:dyDescent="0.25">
      <c r="A51" s="349">
        <v>31624</v>
      </c>
      <c r="B51" s="179">
        <v>170</v>
      </c>
      <c r="C51" s="126" t="s">
        <v>4</v>
      </c>
      <c r="D51" s="125">
        <v>195</v>
      </c>
      <c r="E51" s="126" t="s">
        <v>4</v>
      </c>
      <c r="F51" s="125"/>
      <c r="G51" s="126" t="s">
        <v>4</v>
      </c>
      <c r="H51" s="125"/>
      <c r="I51" s="126" t="s">
        <v>4</v>
      </c>
      <c r="J51" s="125">
        <v>21</v>
      </c>
      <c r="K51" s="126" t="s">
        <v>4</v>
      </c>
      <c r="L51" s="125">
        <v>32.33</v>
      </c>
      <c r="M51" s="126" t="s">
        <v>4</v>
      </c>
      <c r="N51" s="125"/>
      <c r="O51" s="126" t="s">
        <v>3</v>
      </c>
      <c r="P51" s="125"/>
      <c r="Q51" s="126" t="s">
        <v>3</v>
      </c>
      <c r="R51" s="125"/>
      <c r="S51" s="126"/>
      <c r="T51" s="125"/>
      <c r="U51" s="126"/>
      <c r="V51" s="125"/>
      <c r="W51" s="126"/>
      <c r="X51" s="125"/>
      <c r="Y51" s="126"/>
      <c r="Z51" s="125"/>
      <c r="AA51" s="126"/>
      <c r="AB51" s="128">
        <v>116.91</v>
      </c>
      <c r="AC51" s="128">
        <v>39</v>
      </c>
      <c r="AD51" s="128">
        <v>422</v>
      </c>
      <c r="AE51" s="128">
        <v>694.83</v>
      </c>
    </row>
    <row r="52" spans="1:31" ht="13.5" customHeight="1" x14ac:dyDescent="0.25">
      <c r="A52" s="349">
        <v>31655</v>
      </c>
      <c r="B52" s="179">
        <v>171.91</v>
      </c>
      <c r="C52" s="126" t="s">
        <v>4</v>
      </c>
      <c r="D52" s="125">
        <v>198</v>
      </c>
      <c r="E52" s="126" t="s">
        <v>4</v>
      </c>
      <c r="F52" s="125"/>
      <c r="G52" s="126" t="s">
        <v>4</v>
      </c>
      <c r="H52" s="125"/>
      <c r="I52" s="126" t="s">
        <v>4</v>
      </c>
      <c r="J52" s="125">
        <v>21.91</v>
      </c>
      <c r="K52" s="126" t="s">
        <v>4</v>
      </c>
      <c r="L52" s="125">
        <v>33.33</v>
      </c>
      <c r="M52" s="126" t="s">
        <v>4</v>
      </c>
      <c r="N52" s="125"/>
      <c r="O52" s="126" t="s">
        <v>3</v>
      </c>
      <c r="P52" s="125"/>
      <c r="Q52" s="126" t="s">
        <v>3</v>
      </c>
      <c r="R52" s="125"/>
      <c r="S52" s="126"/>
      <c r="T52" s="125"/>
      <c r="U52" s="126"/>
      <c r="V52" s="125"/>
      <c r="W52" s="126"/>
      <c r="X52" s="125"/>
      <c r="Y52" s="126"/>
      <c r="Z52" s="125"/>
      <c r="AA52" s="126"/>
      <c r="AB52" s="128">
        <v>116</v>
      </c>
      <c r="AC52" s="128">
        <v>38.83</v>
      </c>
      <c r="AD52" s="128">
        <v>422.83</v>
      </c>
      <c r="AE52" s="128">
        <v>695</v>
      </c>
    </row>
    <row r="53" spans="1:31" ht="13.5" customHeight="1" x14ac:dyDescent="0.25">
      <c r="A53" s="349">
        <v>31685</v>
      </c>
      <c r="B53" s="179">
        <v>171</v>
      </c>
      <c r="C53" s="126" t="s">
        <v>4</v>
      </c>
      <c r="D53" s="125">
        <v>199</v>
      </c>
      <c r="E53" s="126" t="s">
        <v>4</v>
      </c>
      <c r="F53" s="125"/>
      <c r="G53" s="126" t="s">
        <v>4</v>
      </c>
      <c r="H53" s="125"/>
      <c r="I53" s="126" t="s">
        <v>4</v>
      </c>
      <c r="J53" s="125">
        <v>26.83</v>
      </c>
      <c r="K53" s="126" t="s">
        <v>4</v>
      </c>
      <c r="L53" s="125">
        <v>38</v>
      </c>
      <c r="M53" s="126" t="s">
        <v>4</v>
      </c>
      <c r="N53" s="125"/>
      <c r="O53" s="126" t="s">
        <v>3</v>
      </c>
      <c r="P53" s="125"/>
      <c r="Q53" s="126" t="s">
        <v>3</v>
      </c>
      <c r="R53" s="125"/>
      <c r="S53" s="126"/>
      <c r="T53" s="125"/>
      <c r="U53" s="126"/>
      <c r="V53" s="125"/>
      <c r="W53" s="126"/>
      <c r="X53" s="125"/>
      <c r="Y53" s="126"/>
      <c r="Z53" s="125"/>
      <c r="AA53" s="126"/>
      <c r="AB53" s="128">
        <v>105</v>
      </c>
      <c r="AC53" s="128">
        <v>47</v>
      </c>
      <c r="AD53" s="128">
        <v>424.83</v>
      </c>
      <c r="AE53" s="128">
        <v>695</v>
      </c>
    </row>
    <row r="54" spans="1:31" ht="13.5" customHeight="1" x14ac:dyDescent="0.25">
      <c r="A54" s="349">
        <v>31716</v>
      </c>
      <c r="B54" s="179">
        <v>86.33</v>
      </c>
      <c r="C54" s="126" t="s">
        <v>4</v>
      </c>
      <c r="D54" s="125">
        <v>110.33</v>
      </c>
      <c r="E54" s="126" t="s">
        <v>4</v>
      </c>
      <c r="F54" s="125"/>
      <c r="G54" s="126" t="s">
        <v>4</v>
      </c>
      <c r="H54" s="125"/>
      <c r="I54" s="126" t="s">
        <v>4</v>
      </c>
      <c r="J54" s="125">
        <v>28</v>
      </c>
      <c r="K54" s="126" t="s">
        <v>4</v>
      </c>
      <c r="L54" s="125">
        <v>39</v>
      </c>
      <c r="M54" s="126" t="s">
        <v>4</v>
      </c>
      <c r="N54" s="125"/>
      <c r="O54" s="126" t="s">
        <v>3</v>
      </c>
      <c r="P54" s="125"/>
      <c r="Q54" s="126" t="s">
        <v>3</v>
      </c>
      <c r="R54" s="125"/>
      <c r="S54" s="126"/>
      <c r="T54" s="125"/>
      <c r="U54" s="126"/>
      <c r="V54" s="125"/>
      <c r="W54" s="126"/>
      <c r="X54" s="125"/>
      <c r="Y54" s="126"/>
      <c r="Z54" s="125"/>
      <c r="AA54" s="126"/>
      <c r="AB54" s="128">
        <v>105</v>
      </c>
      <c r="AC54" s="128">
        <v>47.83</v>
      </c>
      <c r="AD54" s="128">
        <v>423</v>
      </c>
      <c r="AE54" s="128">
        <v>695.58</v>
      </c>
    </row>
    <row r="55" spans="1:31" ht="13.5" customHeight="1" x14ac:dyDescent="0.25">
      <c r="A55" s="349">
        <v>31746</v>
      </c>
      <c r="B55" s="179">
        <v>78.58</v>
      </c>
      <c r="C55" s="126" t="s">
        <v>4</v>
      </c>
      <c r="D55" s="125">
        <v>98</v>
      </c>
      <c r="E55" s="126" t="s">
        <v>4</v>
      </c>
      <c r="F55" s="125"/>
      <c r="G55" s="126" t="s">
        <v>4</v>
      </c>
      <c r="H55" s="125"/>
      <c r="I55" s="126" t="s">
        <v>4</v>
      </c>
      <c r="J55" s="125">
        <v>25.33</v>
      </c>
      <c r="K55" s="126" t="s">
        <v>4</v>
      </c>
      <c r="L55" s="125">
        <v>38</v>
      </c>
      <c r="M55" s="126" t="s">
        <v>4</v>
      </c>
      <c r="N55" s="125"/>
      <c r="O55" s="126" t="s">
        <v>3</v>
      </c>
      <c r="P55" s="125"/>
      <c r="Q55" s="126" t="s">
        <v>3</v>
      </c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8">
        <v>105.33</v>
      </c>
      <c r="AC55" s="128">
        <v>46</v>
      </c>
      <c r="AD55" s="128">
        <v>422.58</v>
      </c>
      <c r="AE55" s="128">
        <v>695</v>
      </c>
    </row>
    <row r="56" spans="1:31" ht="13.5" customHeight="1" x14ac:dyDescent="0.25">
      <c r="A56" s="349">
        <v>31777</v>
      </c>
      <c r="B56" s="179">
        <v>45</v>
      </c>
      <c r="C56" s="126" t="s">
        <v>4</v>
      </c>
      <c r="D56" s="125">
        <v>123</v>
      </c>
      <c r="E56" s="126" t="s">
        <v>4</v>
      </c>
      <c r="F56" s="125"/>
      <c r="G56" s="126" t="s">
        <v>4</v>
      </c>
      <c r="H56" s="125"/>
      <c r="I56" s="126" t="s">
        <v>4</v>
      </c>
      <c r="J56" s="125">
        <v>24</v>
      </c>
      <c r="K56" s="126" t="s">
        <v>4</v>
      </c>
      <c r="L56" s="125">
        <v>36</v>
      </c>
      <c r="M56" s="126" t="s">
        <v>4</v>
      </c>
      <c r="N56" s="125"/>
      <c r="O56" s="126" t="s">
        <v>3</v>
      </c>
      <c r="P56" s="125"/>
      <c r="Q56" s="126" t="s">
        <v>3</v>
      </c>
      <c r="R56" s="125"/>
      <c r="S56" s="126"/>
      <c r="T56" s="125"/>
      <c r="U56" s="126"/>
      <c r="V56" s="125"/>
      <c r="W56" s="126"/>
      <c r="X56" s="125"/>
      <c r="Y56" s="126"/>
      <c r="Z56" s="125"/>
      <c r="AA56" s="126"/>
      <c r="AB56" s="128">
        <v>107</v>
      </c>
      <c r="AC56" s="128">
        <v>45</v>
      </c>
      <c r="AD56" s="128">
        <v>416</v>
      </c>
      <c r="AE56" s="128">
        <v>696</v>
      </c>
    </row>
    <row r="57" spans="1:31" ht="13.5" customHeight="1" x14ac:dyDescent="0.25">
      <c r="A57" s="349">
        <v>31808</v>
      </c>
      <c r="B57" s="179">
        <v>46</v>
      </c>
      <c r="C57" s="126" t="s">
        <v>4</v>
      </c>
      <c r="D57" s="125">
        <v>110</v>
      </c>
      <c r="E57" s="126" t="s">
        <v>4</v>
      </c>
      <c r="F57" s="125"/>
      <c r="G57" s="126" t="s">
        <v>4</v>
      </c>
      <c r="H57" s="125"/>
      <c r="I57" s="126" t="s">
        <v>4</v>
      </c>
      <c r="J57" s="125">
        <v>23</v>
      </c>
      <c r="K57" s="126" t="s">
        <v>4</v>
      </c>
      <c r="L57" s="125">
        <v>39</v>
      </c>
      <c r="M57" s="126" t="s">
        <v>4</v>
      </c>
      <c r="N57" s="125"/>
      <c r="O57" s="126" t="s">
        <v>3</v>
      </c>
      <c r="P57" s="125"/>
      <c r="Q57" s="126" t="s">
        <v>3</v>
      </c>
      <c r="R57" s="125"/>
      <c r="S57" s="126"/>
      <c r="T57" s="125"/>
      <c r="U57" s="126"/>
      <c r="V57" s="125"/>
      <c r="W57" s="126"/>
      <c r="X57" s="125"/>
      <c r="Y57" s="126"/>
      <c r="Z57" s="125"/>
      <c r="AA57" s="126"/>
      <c r="AB57" s="128">
        <v>105</v>
      </c>
      <c r="AC57" s="128">
        <v>43</v>
      </c>
      <c r="AD57" s="128">
        <v>418</v>
      </c>
      <c r="AE57" s="128">
        <v>695</v>
      </c>
    </row>
    <row r="58" spans="1:31" ht="13.5" customHeight="1" x14ac:dyDescent="0.25">
      <c r="A58" s="349">
        <v>31836</v>
      </c>
      <c r="B58" s="179">
        <v>46</v>
      </c>
      <c r="C58" s="126" t="s">
        <v>4</v>
      </c>
      <c r="D58" s="125">
        <v>109</v>
      </c>
      <c r="E58" s="126" t="s">
        <v>4</v>
      </c>
      <c r="F58" s="125"/>
      <c r="G58" s="126" t="s">
        <v>4</v>
      </c>
      <c r="H58" s="125"/>
      <c r="I58" s="126" t="s">
        <v>4</v>
      </c>
      <c r="J58" s="125">
        <v>20</v>
      </c>
      <c r="K58" s="126" t="s">
        <v>4</v>
      </c>
      <c r="L58" s="125">
        <v>33</v>
      </c>
      <c r="M58" s="126" t="s">
        <v>4</v>
      </c>
      <c r="N58" s="125"/>
      <c r="O58" s="126" t="s">
        <v>3</v>
      </c>
      <c r="P58" s="125"/>
      <c r="Q58" s="126" t="s">
        <v>3</v>
      </c>
      <c r="R58" s="125"/>
      <c r="S58" s="126"/>
      <c r="T58" s="125"/>
      <c r="U58" s="126"/>
      <c r="V58" s="125"/>
      <c r="W58" s="126"/>
      <c r="X58" s="125"/>
      <c r="Y58" s="126"/>
      <c r="Z58" s="125"/>
      <c r="AA58" s="126"/>
      <c r="AB58" s="128">
        <v>105</v>
      </c>
      <c r="AC58" s="128">
        <v>40</v>
      </c>
      <c r="AD58" s="128">
        <v>416</v>
      </c>
      <c r="AE58" s="128">
        <v>694</v>
      </c>
    </row>
    <row r="59" spans="1:31" ht="13.5" customHeight="1" x14ac:dyDescent="0.25">
      <c r="A59" s="349">
        <v>31867</v>
      </c>
      <c r="B59" s="179">
        <v>72</v>
      </c>
      <c r="C59" s="126" t="s">
        <v>4</v>
      </c>
      <c r="D59" s="125">
        <v>120</v>
      </c>
      <c r="E59" s="126" t="s">
        <v>4</v>
      </c>
      <c r="F59" s="125"/>
      <c r="G59" s="126" t="s">
        <v>4</v>
      </c>
      <c r="H59" s="125"/>
      <c r="I59" s="126" t="s">
        <v>4</v>
      </c>
      <c r="J59" s="125">
        <v>17</v>
      </c>
      <c r="K59" s="126" t="s">
        <v>4</v>
      </c>
      <c r="L59" s="125">
        <v>33</v>
      </c>
      <c r="M59" s="126" t="s">
        <v>4</v>
      </c>
      <c r="N59" s="125"/>
      <c r="O59" s="126" t="s">
        <v>3</v>
      </c>
      <c r="P59" s="125"/>
      <c r="Q59" s="126" t="s">
        <v>3</v>
      </c>
      <c r="R59" s="125"/>
      <c r="S59" s="126"/>
      <c r="T59" s="125"/>
      <c r="U59" s="126"/>
      <c r="V59" s="125"/>
      <c r="W59" s="126"/>
      <c r="X59" s="125"/>
      <c r="Y59" s="126"/>
      <c r="Z59" s="125"/>
      <c r="AA59" s="126"/>
      <c r="AB59" s="128">
        <v>104</v>
      </c>
      <c r="AC59" s="128">
        <v>40</v>
      </c>
      <c r="AD59" s="128">
        <v>416</v>
      </c>
      <c r="AE59" s="128">
        <v>694</v>
      </c>
    </row>
    <row r="60" spans="1:31" ht="13.5" customHeight="1" x14ac:dyDescent="0.25">
      <c r="A60" s="349">
        <v>31897</v>
      </c>
      <c r="B60" s="179">
        <v>111</v>
      </c>
      <c r="C60" s="126" t="s">
        <v>4</v>
      </c>
      <c r="D60" s="125">
        <v>151</v>
      </c>
      <c r="E60" s="126" t="s">
        <v>4</v>
      </c>
      <c r="F60" s="125"/>
      <c r="G60" s="126" t="s">
        <v>4</v>
      </c>
      <c r="H60" s="125"/>
      <c r="I60" s="126" t="s">
        <v>4</v>
      </c>
      <c r="J60" s="125">
        <v>20</v>
      </c>
      <c r="K60" s="126" t="s">
        <v>4</v>
      </c>
      <c r="L60" s="125">
        <v>33</v>
      </c>
      <c r="M60" s="126" t="s">
        <v>4</v>
      </c>
      <c r="N60" s="125"/>
      <c r="O60" s="126" t="s">
        <v>3</v>
      </c>
      <c r="P60" s="125"/>
      <c r="Q60" s="126" t="s">
        <v>3</v>
      </c>
      <c r="R60" s="125"/>
      <c r="S60" s="126"/>
      <c r="T60" s="125"/>
      <c r="U60" s="126"/>
      <c r="V60" s="125"/>
      <c r="W60" s="126"/>
      <c r="X60" s="125"/>
      <c r="Y60" s="126"/>
      <c r="Z60" s="125"/>
      <c r="AA60" s="126"/>
      <c r="AB60" s="128">
        <v>105</v>
      </c>
      <c r="AC60" s="128">
        <v>40</v>
      </c>
      <c r="AD60" s="128">
        <v>416</v>
      </c>
      <c r="AE60" s="128">
        <v>695</v>
      </c>
    </row>
    <row r="61" spans="1:31" ht="13.5" customHeight="1" x14ac:dyDescent="0.25">
      <c r="A61" s="349">
        <v>31928</v>
      </c>
      <c r="B61" s="179">
        <v>116</v>
      </c>
      <c r="C61" s="126" t="s">
        <v>4</v>
      </c>
      <c r="D61" s="125">
        <v>152</v>
      </c>
      <c r="E61" s="126" t="s">
        <v>4</v>
      </c>
      <c r="F61" s="125"/>
      <c r="G61" s="126" t="s">
        <v>4</v>
      </c>
      <c r="H61" s="125"/>
      <c r="I61" s="126" t="s">
        <v>4</v>
      </c>
      <c r="J61" s="125"/>
      <c r="K61" s="126" t="s">
        <v>4</v>
      </c>
      <c r="L61" s="125">
        <v>34</v>
      </c>
      <c r="M61" s="126" t="s">
        <v>4</v>
      </c>
      <c r="N61" s="125"/>
      <c r="O61" s="126" t="s">
        <v>3</v>
      </c>
      <c r="P61" s="125"/>
      <c r="Q61" s="126" t="s">
        <v>3</v>
      </c>
      <c r="R61" s="125"/>
      <c r="S61" s="126"/>
      <c r="T61" s="125"/>
      <c r="U61" s="126"/>
      <c r="V61" s="125"/>
      <c r="W61" s="126"/>
      <c r="X61" s="125"/>
      <c r="Y61" s="126"/>
      <c r="Z61" s="125"/>
      <c r="AA61" s="126"/>
      <c r="AB61" s="128">
        <v>104</v>
      </c>
      <c r="AC61" s="128">
        <v>40</v>
      </c>
      <c r="AD61" s="128">
        <v>417</v>
      </c>
      <c r="AE61" s="128">
        <v>695</v>
      </c>
    </row>
    <row r="62" spans="1:31" ht="13.5" customHeight="1" x14ac:dyDescent="0.25">
      <c r="A62" s="349">
        <v>31958</v>
      </c>
      <c r="B62" s="179">
        <v>287</v>
      </c>
      <c r="C62" s="126" t="s">
        <v>4</v>
      </c>
      <c r="D62" s="125">
        <v>315</v>
      </c>
      <c r="E62" s="126" t="s">
        <v>4</v>
      </c>
      <c r="F62" s="125"/>
      <c r="G62" s="126" t="s">
        <v>4</v>
      </c>
      <c r="H62" s="125"/>
      <c r="I62" s="126" t="s">
        <v>4</v>
      </c>
      <c r="J62" s="125">
        <v>25</v>
      </c>
      <c r="K62" s="126" t="s">
        <v>4</v>
      </c>
      <c r="L62" s="125">
        <v>36</v>
      </c>
      <c r="M62" s="126" t="s">
        <v>4</v>
      </c>
      <c r="N62" s="125"/>
      <c r="O62" s="126" t="s">
        <v>3</v>
      </c>
      <c r="P62" s="125"/>
      <c r="Q62" s="126" t="s">
        <v>3</v>
      </c>
      <c r="R62" s="125"/>
      <c r="S62" s="126"/>
      <c r="T62" s="125"/>
      <c r="U62" s="126"/>
      <c r="V62" s="125"/>
      <c r="W62" s="126"/>
      <c r="X62" s="125"/>
      <c r="Y62" s="126"/>
      <c r="Z62" s="125"/>
      <c r="AA62" s="126"/>
      <c r="AB62" s="128">
        <v>106</v>
      </c>
      <c r="AC62" s="128">
        <v>44</v>
      </c>
      <c r="AD62" s="128">
        <v>416</v>
      </c>
      <c r="AE62" s="128">
        <v>695</v>
      </c>
    </row>
    <row r="63" spans="1:31" ht="13.5" customHeight="1" x14ac:dyDescent="0.25">
      <c r="A63" s="349">
        <v>31989</v>
      </c>
      <c r="B63" s="179">
        <v>320</v>
      </c>
      <c r="C63" s="126" t="s">
        <v>4</v>
      </c>
      <c r="D63" s="125"/>
      <c r="E63" s="126" t="s">
        <v>4</v>
      </c>
      <c r="F63" s="125"/>
      <c r="G63" s="126" t="s">
        <v>4</v>
      </c>
      <c r="H63" s="125">
        <v>26</v>
      </c>
      <c r="I63" s="126" t="s">
        <v>4</v>
      </c>
      <c r="J63" s="125">
        <v>39</v>
      </c>
      <c r="K63" s="126" t="s">
        <v>4</v>
      </c>
      <c r="L63" s="125"/>
      <c r="M63" s="126" t="s">
        <v>4</v>
      </c>
      <c r="N63" s="125"/>
      <c r="O63" s="126" t="s">
        <v>3</v>
      </c>
      <c r="P63" s="125"/>
      <c r="Q63" s="126" t="s">
        <v>3</v>
      </c>
      <c r="R63" s="125"/>
      <c r="S63" s="126"/>
      <c r="T63" s="125"/>
      <c r="U63" s="126"/>
      <c r="V63" s="125"/>
      <c r="W63" s="126"/>
      <c r="X63" s="125"/>
      <c r="Y63" s="126"/>
      <c r="Z63" s="125"/>
      <c r="AA63" s="126"/>
      <c r="AB63" s="128">
        <v>105</v>
      </c>
      <c r="AC63" s="128">
        <v>45</v>
      </c>
      <c r="AD63" s="128">
        <v>416</v>
      </c>
      <c r="AE63" s="128">
        <v>695</v>
      </c>
    </row>
    <row r="64" spans="1:31" ht="13.5" customHeight="1" x14ac:dyDescent="0.25">
      <c r="A64" s="349">
        <v>32020</v>
      </c>
      <c r="B64" s="179">
        <v>185</v>
      </c>
      <c r="C64" s="126" t="s">
        <v>4</v>
      </c>
      <c r="D64" s="125">
        <v>200</v>
      </c>
      <c r="E64" s="126" t="s">
        <v>4</v>
      </c>
      <c r="F64" s="125"/>
      <c r="G64" s="126" t="s">
        <v>4</v>
      </c>
      <c r="H64" s="125"/>
      <c r="I64" s="126" t="s">
        <v>4</v>
      </c>
      <c r="J64" s="125">
        <v>30</v>
      </c>
      <c r="K64" s="126" t="s">
        <v>4</v>
      </c>
      <c r="L64" s="125">
        <v>41</v>
      </c>
      <c r="M64" s="126" t="s">
        <v>4</v>
      </c>
      <c r="N64" s="125"/>
      <c r="O64" s="126" t="s">
        <v>3</v>
      </c>
      <c r="P64" s="125"/>
      <c r="Q64" s="126" t="s">
        <v>3</v>
      </c>
      <c r="R64" s="125"/>
      <c r="S64" s="126"/>
      <c r="T64" s="125"/>
      <c r="U64" s="126"/>
      <c r="V64" s="125"/>
      <c r="W64" s="126"/>
      <c r="X64" s="125"/>
      <c r="Y64" s="126"/>
      <c r="Z64" s="125"/>
      <c r="AA64" s="126"/>
      <c r="AB64" s="128">
        <v>108</v>
      </c>
      <c r="AC64" s="128">
        <v>52</v>
      </c>
      <c r="AD64" s="128">
        <v>417</v>
      </c>
      <c r="AE64" s="128">
        <v>695</v>
      </c>
    </row>
    <row r="65" spans="1:31" ht="13.5" customHeight="1" x14ac:dyDescent="0.25">
      <c r="A65" s="349">
        <v>32050</v>
      </c>
      <c r="B65" s="179">
        <v>435</v>
      </c>
      <c r="C65" s="126" t="s">
        <v>4</v>
      </c>
      <c r="D65" s="125">
        <v>473</v>
      </c>
      <c r="E65" s="126" t="s">
        <v>4</v>
      </c>
      <c r="F65" s="125"/>
      <c r="G65" s="126" t="s">
        <v>4</v>
      </c>
      <c r="H65" s="125"/>
      <c r="I65" s="126" t="s">
        <v>4</v>
      </c>
      <c r="J65" s="125">
        <v>32</v>
      </c>
      <c r="K65" s="126" t="s">
        <v>4</v>
      </c>
      <c r="L65" s="125">
        <v>43</v>
      </c>
      <c r="M65" s="126" t="s">
        <v>4</v>
      </c>
      <c r="N65" s="125"/>
      <c r="O65" s="126" t="s">
        <v>3</v>
      </c>
      <c r="P65" s="125"/>
      <c r="Q65" s="126" t="s">
        <v>3</v>
      </c>
      <c r="R65" s="125"/>
      <c r="S65" s="126"/>
      <c r="T65" s="125"/>
      <c r="U65" s="126"/>
      <c r="V65" s="125"/>
      <c r="W65" s="126"/>
      <c r="X65" s="125"/>
      <c r="Y65" s="126"/>
      <c r="Z65" s="125"/>
      <c r="AA65" s="126"/>
      <c r="AB65" s="128">
        <v>108</v>
      </c>
      <c r="AC65" s="128">
        <v>55</v>
      </c>
      <c r="AD65" s="128">
        <v>416</v>
      </c>
      <c r="AE65" s="128">
        <v>695</v>
      </c>
    </row>
    <row r="66" spans="1:31" ht="13.5" customHeight="1" x14ac:dyDescent="0.25">
      <c r="A66" s="349">
        <v>32081</v>
      </c>
      <c r="B66" s="179">
        <v>83</v>
      </c>
      <c r="C66" s="126" t="s">
        <v>4</v>
      </c>
      <c r="D66" s="125">
        <v>98</v>
      </c>
      <c r="E66" s="126" t="s">
        <v>4</v>
      </c>
      <c r="F66" s="125"/>
      <c r="G66" s="126" t="s">
        <v>4</v>
      </c>
      <c r="H66" s="125"/>
      <c r="I66" s="126" t="s">
        <v>4</v>
      </c>
      <c r="J66" s="125">
        <v>31</v>
      </c>
      <c r="K66" s="126" t="s">
        <v>4</v>
      </c>
      <c r="L66" s="125">
        <v>42</v>
      </c>
      <c r="M66" s="126" t="s">
        <v>4</v>
      </c>
      <c r="N66" s="125"/>
      <c r="O66" s="126" t="s">
        <v>3</v>
      </c>
      <c r="P66" s="125"/>
      <c r="Q66" s="126" t="s">
        <v>3</v>
      </c>
      <c r="R66" s="125"/>
      <c r="S66" s="126"/>
      <c r="T66" s="125"/>
      <c r="U66" s="126"/>
      <c r="V66" s="125"/>
      <c r="W66" s="126"/>
      <c r="X66" s="125"/>
      <c r="Y66" s="126"/>
      <c r="Z66" s="125"/>
      <c r="AA66" s="126"/>
      <c r="AB66" s="128">
        <v>105</v>
      </c>
      <c r="AC66" s="128">
        <v>50</v>
      </c>
      <c r="AD66" s="128">
        <v>415</v>
      </c>
      <c r="AE66" s="128">
        <v>695</v>
      </c>
    </row>
    <row r="67" spans="1:31" ht="13.5" customHeight="1" x14ac:dyDescent="0.25">
      <c r="A67" s="349">
        <v>32111</v>
      </c>
      <c r="B67" s="179">
        <v>116</v>
      </c>
      <c r="C67" s="126" t="s">
        <v>4</v>
      </c>
      <c r="D67" s="125">
        <v>131</v>
      </c>
      <c r="E67" s="126" t="s">
        <v>4</v>
      </c>
      <c r="F67" s="125"/>
      <c r="G67" s="126" t="s">
        <v>4</v>
      </c>
      <c r="H67" s="125"/>
      <c r="I67" s="126" t="s">
        <v>4</v>
      </c>
      <c r="J67" s="125">
        <v>33</v>
      </c>
      <c r="K67" s="126" t="s">
        <v>4</v>
      </c>
      <c r="L67" s="125">
        <v>41</v>
      </c>
      <c r="M67" s="126" t="s">
        <v>4</v>
      </c>
      <c r="N67" s="125"/>
      <c r="O67" s="126" t="s">
        <v>3</v>
      </c>
      <c r="P67" s="125"/>
      <c r="Q67" s="126" t="s">
        <v>3</v>
      </c>
      <c r="R67" s="125"/>
      <c r="S67" s="126"/>
      <c r="T67" s="125"/>
      <c r="U67" s="126"/>
      <c r="V67" s="125"/>
      <c r="W67" s="126"/>
      <c r="X67" s="125"/>
      <c r="Y67" s="126"/>
      <c r="Z67" s="125"/>
      <c r="AA67" s="126"/>
      <c r="AB67" s="128">
        <v>106</v>
      </c>
      <c r="AC67" s="128">
        <v>51</v>
      </c>
      <c r="AD67" s="128">
        <v>415</v>
      </c>
      <c r="AE67" s="128">
        <v>695</v>
      </c>
    </row>
    <row r="68" spans="1:31" ht="13.5" customHeight="1" x14ac:dyDescent="0.25">
      <c r="A68" s="349">
        <v>32142</v>
      </c>
      <c r="B68" s="179">
        <v>73</v>
      </c>
      <c r="C68" s="126" t="s">
        <v>4</v>
      </c>
      <c r="D68" s="125">
        <v>95</v>
      </c>
      <c r="E68" s="126" t="s">
        <v>4</v>
      </c>
      <c r="F68" s="125"/>
      <c r="G68" s="126" t="s">
        <v>4</v>
      </c>
      <c r="H68" s="125"/>
      <c r="I68" s="126" t="s">
        <v>4</v>
      </c>
      <c r="J68" s="125">
        <v>30</v>
      </c>
      <c r="K68" s="126" t="s">
        <v>4</v>
      </c>
      <c r="L68" s="125">
        <v>44</v>
      </c>
      <c r="M68" s="126" t="s">
        <v>4</v>
      </c>
      <c r="N68" s="125"/>
      <c r="O68" s="126" t="s">
        <v>3</v>
      </c>
      <c r="P68" s="125"/>
      <c r="Q68" s="126" t="s">
        <v>3</v>
      </c>
      <c r="R68" s="125"/>
      <c r="S68" s="126"/>
      <c r="T68" s="125"/>
      <c r="U68" s="126"/>
      <c r="V68" s="125"/>
      <c r="W68" s="126"/>
      <c r="X68" s="125"/>
      <c r="Y68" s="126"/>
      <c r="Z68" s="125"/>
      <c r="AA68" s="126"/>
      <c r="AB68" s="128">
        <v>106</v>
      </c>
      <c r="AC68" s="128">
        <v>51</v>
      </c>
      <c r="AD68" s="128">
        <v>416</v>
      </c>
      <c r="AE68" s="128">
        <v>695</v>
      </c>
    </row>
    <row r="69" spans="1:31" ht="13.5" customHeight="1" x14ac:dyDescent="0.25">
      <c r="A69" s="349">
        <v>32173</v>
      </c>
      <c r="B69" s="179">
        <v>40</v>
      </c>
      <c r="C69" s="126" t="s">
        <v>4</v>
      </c>
      <c r="D69" s="125">
        <v>131</v>
      </c>
      <c r="E69" s="126" t="s">
        <v>4</v>
      </c>
      <c r="F69" s="125"/>
      <c r="G69" s="126" t="s">
        <v>4</v>
      </c>
      <c r="H69" s="125"/>
      <c r="I69" s="126" t="s">
        <v>4</v>
      </c>
      <c r="J69" s="125">
        <v>31</v>
      </c>
      <c r="K69" s="126" t="s">
        <v>4</v>
      </c>
      <c r="L69" s="125">
        <v>48</v>
      </c>
      <c r="M69" s="126" t="s">
        <v>4</v>
      </c>
      <c r="N69" s="125"/>
      <c r="O69" s="126" t="s">
        <v>3</v>
      </c>
      <c r="P69" s="125"/>
      <c r="Q69" s="126" t="s">
        <v>3</v>
      </c>
      <c r="R69" s="125"/>
      <c r="S69" s="126"/>
      <c r="T69" s="125"/>
      <c r="U69" s="126"/>
      <c r="V69" s="125"/>
      <c r="W69" s="126"/>
      <c r="X69" s="125"/>
      <c r="Y69" s="126"/>
      <c r="Z69" s="125"/>
      <c r="AA69" s="126"/>
      <c r="AB69" s="128">
        <v>105</v>
      </c>
      <c r="AC69" s="128">
        <v>58</v>
      </c>
      <c r="AD69" s="128">
        <v>414</v>
      </c>
      <c r="AE69" s="128">
        <v>695</v>
      </c>
    </row>
    <row r="70" spans="1:31" ht="13.5" customHeight="1" x14ac:dyDescent="0.25">
      <c r="A70" s="349">
        <v>32202</v>
      </c>
      <c r="B70" s="179">
        <v>108</v>
      </c>
      <c r="C70" s="126" t="s">
        <v>4</v>
      </c>
      <c r="D70" s="125">
        <v>168</v>
      </c>
      <c r="E70" s="126" t="s">
        <v>4</v>
      </c>
      <c r="F70" s="125"/>
      <c r="G70" s="126" t="s">
        <v>4</v>
      </c>
      <c r="H70" s="125"/>
      <c r="I70" s="126" t="s">
        <v>4</v>
      </c>
      <c r="J70" s="125">
        <v>33</v>
      </c>
      <c r="K70" s="126" t="s">
        <v>4</v>
      </c>
      <c r="L70" s="125">
        <v>48</v>
      </c>
      <c r="M70" s="126" t="s">
        <v>4</v>
      </c>
      <c r="N70" s="125"/>
      <c r="O70" s="126" t="s">
        <v>3</v>
      </c>
      <c r="P70" s="125"/>
      <c r="Q70" s="126" t="s">
        <v>3</v>
      </c>
      <c r="R70" s="125"/>
      <c r="S70" s="126"/>
      <c r="T70" s="125"/>
      <c r="U70" s="126"/>
      <c r="V70" s="125"/>
      <c r="W70" s="126"/>
      <c r="X70" s="125"/>
      <c r="Y70" s="126"/>
      <c r="Z70" s="125"/>
      <c r="AA70" s="126"/>
      <c r="AB70" s="128">
        <v>106</v>
      </c>
      <c r="AC70" s="128">
        <v>53</v>
      </c>
      <c r="AD70" s="128">
        <v>418</v>
      </c>
      <c r="AE70" s="128">
        <v>695</v>
      </c>
    </row>
    <row r="71" spans="1:31" ht="13.5" customHeight="1" x14ac:dyDescent="0.25">
      <c r="A71" s="349">
        <v>32233</v>
      </c>
      <c r="B71" s="179">
        <v>145</v>
      </c>
      <c r="C71" s="126" t="s">
        <v>4</v>
      </c>
      <c r="D71" s="125">
        <v>178</v>
      </c>
      <c r="E71" s="126" t="s">
        <v>4</v>
      </c>
      <c r="F71" s="125"/>
      <c r="G71" s="126" t="s">
        <v>4</v>
      </c>
      <c r="H71" s="125"/>
      <c r="I71" s="126" t="s">
        <v>4</v>
      </c>
      <c r="J71" s="125">
        <v>34</v>
      </c>
      <c r="K71" s="126" t="s">
        <v>4</v>
      </c>
      <c r="L71" s="125">
        <v>49</v>
      </c>
      <c r="M71" s="126" t="s">
        <v>4</v>
      </c>
      <c r="N71" s="125"/>
      <c r="O71" s="126" t="s">
        <v>3</v>
      </c>
      <c r="P71" s="125"/>
      <c r="Q71" s="126" t="s">
        <v>3</v>
      </c>
      <c r="R71" s="125"/>
      <c r="S71" s="126"/>
      <c r="T71" s="125"/>
      <c r="U71" s="126"/>
      <c r="V71" s="125"/>
      <c r="W71" s="126"/>
      <c r="X71" s="125"/>
      <c r="Y71" s="126"/>
      <c r="Z71" s="125"/>
      <c r="AA71" s="126"/>
      <c r="AB71" s="128">
        <v>108</v>
      </c>
      <c r="AC71" s="128">
        <v>53</v>
      </c>
      <c r="AD71" s="128">
        <v>417</v>
      </c>
      <c r="AE71" s="128">
        <v>695</v>
      </c>
    </row>
    <row r="72" spans="1:31" ht="13.5" customHeight="1" x14ac:dyDescent="0.25">
      <c r="A72" s="349">
        <v>32263</v>
      </c>
      <c r="B72" s="179">
        <v>435</v>
      </c>
      <c r="C72" s="126" t="s">
        <v>5</v>
      </c>
      <c r="D72" s="125">
        <v>485</v>
      </c>
      <c r="E72" s="126" t="s">
        <v>7</v>
      </c>
      <c r="F72" s="125">
        <v>99</v>
      </c>
      <c r="G72" s="126" t="s">
        <v>7</v>
      </c>
      <c r="H72" s="125">
        <v>108</v>
      </c>
      <c r="I72" s="126" t="s">
        <v>7</v>
      </c>
      <c r="J72" s="125">
        <v>113</v>
      </c>
      <c r="K72" s="126" t="s">
        <v>7</v>
      </c>
      <c r="L72" s="125">
        <v>151</v>
      </c>
      <c r="M72" s="126" t="s">
        <v>7</v>
      </c>
      <c r="N72" s="125"/>
      <c r="O72" s="126" t="s">
        <v>3</v>
      </c>
      <c r="P72" s="125"/>
      <c r="Q72" s="126" t="s">
        <v>3</v>
      </c>
      <c r="R72" s="125"/>
      <c r="S72" s="126"/>
      <c r="T72" s="125"/>
      <c r="U72" s="126"/>
      <c r="V72" s="125"/>
      <c r="W72" s="126"/>
      <c r="X72" s="125"/>
      <c r="Y72" s="126"/>
      <c r="Z72" s="125"/>
      <c r="AA72" s="126"/>
      <c r="AB72" s="128">
        <v>113</v>
      </c>
      <c r="AC72" s="128">
        <v>68</v>
      </c>
      <c r="AD72" s="128">
        <v>421</v>
      </c>
      <c r="AE72" s="128">
        <v>695</v>
      </c>
    </row>
    <row r="73" spans="1:31" ht="13.5" customHeight="1" x14ac:dyDescent="0.25">
      <c r="A73" s="349">
        <v>32294</v>
      </c>
      <c r="B73" s="179">
        <v>285</v>
      </c>
      <c r="C73" s="126" t="s">
        <v>5</v>
      </c>
      <c r="D73" s="125">
        <v>305</v>
      </c>
      <c r="E73" s="126" t="s">
        <v>7</v>
      </c>
      <c r="F73" s="125">
        <v>290</v>
      </c>
      <c r="G73" s="126" t="s">
        <v>7</v>
      </c>
      <c r="H73" s="125">
        <v>356</v>
      </c>
      <c r="I73" s="126" t="s">
        <v>7</v>
      </c>
      <c r="J73" s="125">
        <v>171</v>
      </c>
      <c r="K73" s="126" t="s">
        <v>4</v>
      </c>
      <c r="L73" s="125">
        <v>328</v>
      </c>
      <c r="M73" s="126" t="s">
        <v>7</v>
      </c>
      <c r="N73" s="125"/>
      <c r="O73" s="126" t="s">
        <v>3</v>
      </c>
      <c r="P73" s="125"/>
      <c r="Q73" s="126" t="s">
        <v>3</v>
      </c>
      <c r="R73" s="125"/>
      <c r="S73" s="126"/>
      <c r="T73" s="125"/>
      <c r="U73" s="126"/>
      <c r="V73" s="125"/>
      <c r="W73" s="126"/>
      <c r="X73" s="125"/>
      <c r="Y73" s="126"/>
      <c r="Z73" s="125"/>
      <c r="AA73" s="126"/>
      <c r="AB73" s="128">
        <v>115</v>
      </c>
      <c r="AC73" s="128">
        <v>134</v>
      </c>
      <c r="AD73" s="128">
        <v>422</v>
      </c>
      <c r="AE73" s="128">
        <v>695</v>
      </c>
    </row>
    <row r="74" spans="1:31" ht="13.5" customHeight="1" x14ac:dyDescent="0.25">
      <c r="A74" s="349">
        <v>32324</v>
      </c>
      <c r="B74" s="179">
        <v>180</v>
      </c>
      <c r="C74" s="126" t="s">
        <v>5</v>
      </c>
      <c r="D74" s="125">
        <v>198</v>
      </c>
      <c r="E74" s="126" t="s">
        <v>7</v>
      </c>
      <c r="F74" s="125">
        <v>165</v>
      </c>
      <c r="G74" s="126" t="s">
        <v>4</v>
      </c>
      <c r="H74" s="125">
        <v>445</v>
      </c>
      <c r="I74" s="126" t="s">
        <v>4</v>
      </c>
      <c r="J74" s="125">
        <v>206</v>
      </c>
      <c r="K74" s="126" t="s">
        <v>7</v>
      </c>
      <c r="L74" s="125">
        <v>383</v>
      </c>
      <c r="M74" s="126" t="s">
        <v>7</v>
      </c>
      <c r="N74" s="125"/>
      <c r="O74" s="126" t="s">
        <v>3</v>
      </c>
      <c r="P74" s="125"/>
      <c r="Q74" s="126" t="s">
        <v>3</v>
      </c>
      <c r="R74" s="125"/>
      <c r="S74" s="126"/>
      <c r="T74" s="125"/>
      <c r="U74" s="126"/>
      <c r="V74" s="125"/>
      <c r="W74" s="126"/>
      <c r="X74" s="125"/>
      <c r="Y74" s="126"/>
      <c r="Z74" s="125"/>
      <c r="AA74" s="126"/>
      <c r="AB74" s="128">
        <v>116</v>
      </c>
      <c r="AC74" s="128">
        <v>147</v>
      </c>
      <c r="AD74" s="128">
        <v>424</v>
      </c>
      <c r="AE74" s="128">
        <v>695</v>
      </c>
    </row>
    <row r="75" spans="1:31" ht="13.5" customHeight="1" x14ac:dyDescent="0.25">
      <c r="A75" s="349">
        <v>32355</v>
      </c>
      <c r="B75" s="179">
        <v>267</v>
      </c>
      <c r="C75" s="126" t="s">
        <v>5</v>
      </c>
      <c r="D75" s="125">
        <v>300</v>
      </c>
      <c r="E75" s="126" t="s">
        <v>7</v>
      </c>
      <c r="F75" s="125">
        <v>182</v>
      </c>
      <c r="G75" s="126" t="s">
        <v>7</v>
      </c>
      <c r="H75" s="125">
        <v>448</v>
      </c>
      <c r="I75" s="126" t="s">
        <v>7</v>
      </c>
      <c r="J75" s="125">
        <v>220</v>
      </c>
      <c r="K75" s="126" t="s">
        <v>7</v>
      </c>
      <c r="L75" s="125">
        <v>388</v>
      </c>
      <c r="M75" s="126" t="s">
        <v>7</v>
      </c>
      <c r="N75" s="125"/>
      <c r="O75" s="126" t="s">
        <v>3</v>
      </c>
      <c r="P75" s="125"/>
      <c r="Q75" s="126" t="s">
        <v>3</v>
      </c>
      <c r="R75" s="125"/>
      <c r="S75" s="126"/>
      <c r="T75" s="125"/>
      <c r="U75" s="126"/>
      <c r="V75" s="125"/>
      <c r="W75" s="126"/>
      <c r="X75" s="125"/>
      <c r="Y75" s="126"/>
      <c r="Z75" s="125"/>
      <c r="AA75" s="126"/>
      <c r="AB75" s="128">
        <v>115</v>
      </c>
      <c r="AC75" s="128">
        <v>146</v>
      </c>
      <c r="AD75" s="128">
        <v>426</v>
      </c>
      <c r="AE75" s="128">
        <v>695</v>
      </c>
    </row>
    <row r="76" spans="1:31" ht="13.5" customHeight="1" x14ac:dyDescent="0.25">
      <c r="A76" s="349">
        <v>32386</v>
      </c>
      <c r="B76" s="179">
        <v>160</v>
      </c>
      <c r="C76" s="126" t="s">
        <v>4</v>
      </c>
      <c r="D76" s="125">
        <v>180</v>
      </c>
      <c r="E76" s="126" t="s">
        <v>4</v>
      </c>
      <c r="F76" s="125">
        <v>138</v>
      </c>
      <c r="G76" s="126" t="s">
        <v>4</v>
      </c>
      <c r="H76" s="125">
        <v>115</v>
      </c>
      <c r="I76" s="126" t="s">
        <v>4</v>
      </c>
      <c r="J76" s="125">
        <v>132</v>
      </c>
      <c r="K76" s="126" t="s">
        <v>4</v>
      </c>
      <c r="L76" s="125">
        <v>160</v>
      </c>
      <c r="M76" s="126" t="s">
        <v>4</v>
      </c>
      <c r="N76" s="125"/>
      <c r="O76" s="126" t="s">
        <v>3</v>
      </c>
      <c r="P76" s="125"/>
      <c r="Q76" s="126" t="s">
        <v>3</v>
      </c>
      <c r="R76" s="125"/>
      <c r="S76" s="126"/>
      <c r="T76" s="125"/>
      <c r="U76" s="126"/>
      <c r="V76" s="125"/>
      <c r="W76" s="126"/>
      <c r="X76" s="125"/>
      <c r="Y76" s="126"/>
      <c r="Z76" s="125"/>
      <c r="AA76" s="126"/>
      <c r="AB76" s="128">
        <v>122</v>
      </c>
      <c r="AC76" s="128">
        <v>160</v>
      </c>
      <c r="AD76" s="128">
        <v>423</v>
      </c>
      <c r="AE76" s="128">
        <v>695</v>
      </c>
    </row>
    <row r="77" spans="1:31" ht="13.5" customHeight="1" x14ac:dyDescent="0.25">
      <c r="A77" s="349">
        <v>32416</v>
      </c>
      <c r="B77" s="179">
        <v>110</v>
      </c>
      <c r="C77" s="126" t="s">
        <v>4</v>
      </c>
      <c r="D77" s="125">
        <v>138</v>
      </c>
      <c r="E77" s="126" t="s">
        <v>4</v>
      </c>
      <c r="F77" s="125">
        <v>92</v>
      </c>
      <c r="G77" s="126" t="s">
        <v>4</v>
      </c>
      <c r="H77" s="125">
        <v>58</v>
      </c>
      <c r="I77" s="126" t="s">
        <v>4</v>
      </c>
      <c r="J77" s="125">
        <v>90</v>
      </c>
      <c r="K77" s="126" t="s">
        <v>4</v>
      </c>
      <c r="L77" s="125">
        <v>111</v>
      </c>
      <c r="M77" s="126" t="s">
        <v>4</v>
      </c>
      <c r="N77" s="125"/>
      <c r="O77" s="126" t="s">
        <v>3</v>
      </c>
      <c r="P77" s="125"/>
      <c r="Q77" s="126" t="s">
        <v>3</v>
      </c>
      <c r="R77" s="125"/>
      <c r="S77" s="126"/>
      <c r="T77" s="125"/>
      <c r="U77" s="126"/>
      <c r="V77" s="125"/>
      <c r="W77" s="126"/>
      <c r="X77" s="125"/>
      <c r="Y77" s="126"/>
      <c r="Z77" s="125"/>
      <c r="AA77" s="126"/>
      <c r="AB77" s="128">
        <v>121</v>
      </c>
      <c r="AC77" s="128">
        <v>141</v>
      </c>
      <c r="AD77" s="128">
        <v>435</v>
      </c>
      <c r="AE77" s="128">
        <v>695</v>
      </c>
    </row>
    <row r="78" spans="1:31" ht="13.5" customHeight="1" x14ac:dyDescent="0.25">
      <c r="A78" s="349">
        <v>32447</v>
      </c>
      <c r="B78" s="179">
        <v>85</v>
      </c>
      <c r="C78" s="126" t="s">
        <v>4</v>
      </c>
      <c r="D78" s="125">
        <v>125</v>
      </c>
      <c r="E78" s="126" t="s">
        <v>4</v>
      </c>
      <c r="F78" s="125">
        <v>77</v>
      </c>
      <c r="G78" s="126" t="s">
        <v>4</v>
      </c>
      <c r="H78" s="125">
        <v>40</v>
      </c>
      <c r="I78" s="126" t="s">
        <v>4</v>
      </c>
      <c r="J78" s="125">
        <v>84</v>
      </c>
      <c r="K78" s="126" t="s">
        <v>4</v>
      </c>
      <c r="L78" s="125">
        <v>102</v>
      </c>
      <c r="M78" s="126" t="s">
        <v>4</v>
      </c>
      <c r="N78" s="125"/>
      <c r="O78" s="126" t="s">
        <v>3</v>
      </c>
      <c r="P78" s="125"/>
      <c r="Q78" s="126" t="s">
        <v>3</v>
      </c>
      <c r="R78" s="125"/>
      <c r="S78" s="126"/>
      <c r="T78" s="125"/>
      <c r="U78" s="126"/>
      <c r="V78" s="125"/>
      <c r="W78" s="126"/>
      <c r="X78" s="125"/>
      <c r="Y78" s="126"/>
      <c r="Z78" s="125"/>
      <c r="AA78" s="126"/>
      <c r="AB78" s="128">
        <v>120</v>
      </c>
      <c r="AC78" s="128">
        <v>124</v>
      </c>
      <c r="AD78" s="128">
        <v>435</v>
      </c>
      <c r="AE78" s="128">
        <v>695</v>
      </c>
    </row>
    <row r="79" spans="1:31" ht="13.5" customHeight="1" x14ac:dyDescent="0.25">
      <c r="A79" s="349">
        <v>32477</v>
      </c>
      <c r="B79" s="179">
        <v>72</v>
      </c>
      <c r="C79" s="126" t="s">
        <v>4</v>
      </c>
      <c r="D79" s="125">
        <v>130</v>
      </c>
      <c r="E79" s="126" t="s">
        <v>4</v>
      </c>
      <c r="F79" s="125">
        <v>70</v>
      </c>
      <c r="G79" s="126" t="s">
        <v>4</v>
      </c>
      <c r="H79" s="125">
        <v>47</v>
      </c>
      <c r="I79" s="126" t="s">
        <v>4</v>
      </c>
      <c r="J79" s="125">
        <v>83</v>
      </c>
      <c r="K79" s="126" t="s">
        <v>4</v>
      </c>
      <c r="L79" s="125">
        <v>105</v>
      </c>
      <c r="M79" s="126" t="s">
        <v>4</v>
      </c>
      <c r="N79" s="125"/>
      <c r="O79" s="126" t="s">
        <v>3</v>
      </c>
      <c r="P79" s="125"/>
      <c r="Q79" s="126" t="s">
        <v>3</v>
      </c>
      <c r="R79" s="125"/>
      <c r="S79" s="126"/>
      <c r="T79" s="125"/>
      <c r="U79" s="126"/>
      <c r="V79" s="125"/>
      <c r="W79" s="126"/>
      <c r="X79" s="125"/>
      <c r="Y79" s="126"/>
      <c r="Z79" s="125"/>
      <c r="AA79" s="126"/>
      <c r="AB79" s="128">
        <v>118</v>
      </c>
      <c r="AC79" s="128">
        <v>110</v>
      </c>
      <c r="AD79" s="128">
        <v>432</v>
      </c>
      <c r="AE79" s="128">
        <v>695</v>
      </c>
    </row>
    <row r="80" spans="1:31" ht="13.5" customHeight="1" x14ac:dyDescent="0.25">
      <c r="A80" s="349">
        <v>32508</v>
      </c>
      <c r="B80" s="179">
        <v>65</v>
      </c>
      <c r="C80" s="126" t="s">
        <v>4</v>
      </c>
      <c r="D80" s="125">
        <v>101</v>
      </c>
      <c r="E80" s="126" t="s">
        <v>4</v>
      </c>
      <c r="F80" s="125">
        <v>71</v>
      </c>
      <c r="G80" s="126" t="s">
        <v>4</v>
      </c>
      <c r="H80" s="125">
        <v>51</v>
      </c>
      <c r="I80" s="126" t="s">
        <v>4</v>
      </c>
      <c r="J80" s="125">
        <v>81</v>
      </c>
      <c r="K80" s="126" t="s">
        <v>4</v>
      </c>
      <c r="L80" s="125">
        <v>107</v>
      </c>
      <c r="M80" s="126" t="s">
        <v>4</v>
      </c>
      <c r="N80" s="125"/>
      <c r="O80" s="126" t="s">
        <v>3</v>
      </c>
      <c r="P80" s="125"/>
      <c r="Q80" s="126" t="s">
        <v>3</v>
      </c>
      <c r="R80" s="125"/>
      <c r="S80" s="126"/>
      <c r="T80" s="125"/>
      <c r="U80" s="126"/>
      <c r="V80" s="125"/>
      <c r="W80" s="126"/>
      <c r="X80" s="125"/>
      <c r="Y80" s="126"/>
      <c r="Z80" s="125"/>
      <c r="AA80" s="126"/>
      <c r="AB80" s="128">
        <v>120</v>
      </c>
      <c r="AC80" s="128">
        <v>106</v>
      </c>
      <c r="AD80" s="128">
        <v>431</v>
      </c>
      <c r="AE80" s="128">
        <v>695</v>
      </c>
    </row>
    <row r="81" spans="1:31" ht="13.5" customHeight="1" x14ac:dyDescent="0.25">
      <c r="A81" s="349">
        <v>32539</v>
      </c>
      <c r="B81" s="179">
        <v>99</v>
      </c>
      <c r="C81" s="126" t="s">
        <v>4</v>
      </c>
      <c r="D81" s="125">
        <v>115</v>
      </c>
      <c r="E81" s="126" t="s">
        <v>4</v>
      </c>
      <c r="F81" s="125">
        <v>56</v>
      </c>
      <c r="G81" s="126" t="s">
        <v>4</v>
      </c>
      <c r="H81" s="125">
        <v>49</v>
      </c>
      <c r="I81" s="126" t="s">
        <v>4</v>
      </c>
      <c r="J81" s="125">
        <v>62</v>
      </c>
      <c r="K81" s="126" t="s">
        <v>4</v>
      </c>
      <c r="L81" s="125">
        <v>77</v>
      </c>
      <c r="M81" s="126" t="s">
        <v>4</v>
      </c>
      <c r="N81" s="125"/>
      <c r="O81" s="126" t="s">
        <v>3</v>
      </c>
      <c r="P81" s="125"/>
      <c r="Q81" s="126" t="s">
        <v>3</v>
      </c>
      <c r="R81" s="125"/>
      <c r="S81" s="126"/>
      <c r="T81" s="125"/>
      <c r="U81" s="126"/>
      <c r="V81" s="125"/>
      <c r="W81" s="126"/>
      <c r="X81" s="125"/>
      <c r="Y81" s="126"/>
      <c r="Z81" s="125"/>
      <c r="AA81" s="126"/>
      <c r="AB81" s="128">
        <v>119</v>
      </c>
      <c r="AC81" s="128">
        <v>104</v>
      </c>
      <c r="AD81" s="128">
        <v>428</v>
      </c>
      <c r="AE81" s="128">
        <v>695</v>
      </c>
    </row>
    <row r="82" spans="1:31" ht="13.5" customHeight="1" x14ac:dyDescent="0.25">
      <c r="A82" s="349">
        <v>32567</v>
      </c>
      <c r="B82" s="179">
        <v>142</v>
      </c>
      <c r="C82" s="126" t="s">
        <v>4</v>
      </c>
      <c r="D82" s="125">
        <v>172</v>
      </c>
      <c r="E82" s="126" t="s">
        <v>4</v>
      </c>
      <c r="F82" s="125">
        <v>56</v>
      </c>
      <c r="G82" s="126" t="s">
        <v>4</v>
      </c>
      <c r="H82" s="125">
        <v>17</v>
      </c>
      <c r="I82" s="126" t="s">
        <v>4</v>
      </c>
      <c r="J82" s="125">
        <v>63</v>
      </c>
      <c r="K82" s="126" t="s">
        <v>4</v>
      </c>
      <c r="L82" s="125">
        <v>77</v>
      </c>
      <c r="M82" s="126" t="s">
        <v>4</v>
      </c>
      <c r="N82" s="125"/>
      <c r="O82" s="126" t="s">
        <v>3</v>
      </c>
      <c r="P82" s="125"/>
      <c r="Q82" s="126" t="s">
        <v>3</v>
      </c>
      <c r="R82" s="125"/>
      <c r="S82" s="126"/>
      <c r="T82" s="125"/>
      <c r="U82" s="126"/>
      <c r="V82" s="125"/>
      <c r="W82" s="126"/>
      <c r="X82" s="125"/>
      <c r="Y82" s="126"/>
      <c r="Z82" s="125"/>
      <c r="AA82" s="126"/>
      <c r="AB82" s="128">
        <v>117</v>
      </c>
      <c r="AC82" s="128">
        <v>103</v>
      </c>
      <c r="AD82" s="128">
        <v>433</v>
      </c>
      <c r="AE82" s="128">
        <v>695</v>
      </c>
    </row>
    <row r="83" spans="1:31" ht="13.5" customHeight="1" x14ac:dyDescent="0.25">
      <c r="A83" s="349">
        <v>32598</v>
      </c>
      <c r="B83" s="179">
        <v>309</v>
      </c>
      <c r="C83" s="126" t="s">
        <v>5</v>
      </c>
      <c r="D83" s="125">
        <v>366</v>
      </c>
      <c r="E83" s="126" t="s">
        <v>5</v>
      </c>
      <c r="F83" s="125">
        <v>135</v>
      </c>
      <c r="G83" s="126" t="s">
        <v>4</v>
      </c>
      <c r="H83" s="125">
        <v>358</v>
      </c>
      <c r="I83" s="126" t="s">
        <v>5</v>
      </c>
      <c r="J83" s="125">
        <v>140</v>
      </c>
      <c r="K83" s="126" t="s">
        <v>4</v>
      </c>
      <c r="L83" s="125">
        <v>311</v>
      </c>
      <c r="M83" s="126" t="s">
        <v>5</v>
      </c>
      <c r="N83" s="125"/>
      <c r="O83" s="126" t="s">
        <v>3</v>
      </c>
      <c r="P83" s="125"/>
      <c r="Q83" s="126" t="s">
        <v>3</v>
      </c>
      <c r="R83" s="125"/>
      <c r="S83" s="126"/>
      <c r="T83" s="125"/>
      <c r="U83" s="126"/>
      <c r="V83" s="125"/>
      <c r="W83" s="126"/>
      <c r="X83" s="125"/>
      <c r="Y83" s="126"/>
      <c r="Z83" s="125"/>
      <c r="AA83" s="126"/>
      <c r="AB83" s="128">
        <v>118</v>
      </c>
      <c r="AC83" s="128">
        <v>108</v>
      </c>
      <c r="AD83" s="128">
        <v>433</v>
      </c>
      <c r="AE83" s="128">
        <v>695</v>
      </c>
    </row>
    <row r="84" spans="1:31" ht="13.5" customHeight="1" x14ac:dyDescent="0.25">
      <c r="A84" s="349">
        <v>32628</v>
      </c>
      <c r="B84" s="179">
        <v>311</v>
      </c>
      <c r="C84" s="126" t="s">
        <v>5</v>
      </c>
      <c r="D84" s="125">
        <v>343</v>
      </c>
      <c r="E84" s="126" t="s">
        <v>5</v>
      </c>
      <c r="F84" s="125">
        <v>403</v>
      </c>
      <c r="G84" s="126" t="s">
        <v>5</v>
      </c>
      <c r="H84" s="125">
        <v>391</v>
      </c>
      <c r="I84" s="126" t="s">
        <v>5</v>
      </c>
      <c r="J84" s="125">
        <v>195</v>
      </c>
      <c r="K84" s="126" t="s">
        <v>4</v>
      </c>
      <c r="L84" s="125">
        <v>365</v>
      </c>
      <c r="M84" s="126" t="s">
        <v>5</v>
      </c>
      <c r="N84" s="125"/>
      <c r="O84" s="126" t="s">
        <v>3</v>
      </c>
      <c r="P84" s="125"/>
      <c r="Q84" s="126" t="s">
        <v>3</v>
      </c>
      <c r="R84" s="125"/>
      <c r="S84" s="126"/>
      <c r="T84" s="125"/>
      <c r="U84" s="126"/>
      <c r="V84" s="125"/>
      <c r="W84" s="126"/>
      <c r="X84" s="125"/>
      <c r="Y84" s="126"/>
      <c r="Z84" s="125"/>
      <c r="AA84" s="126"/>
      <c r="AB84" s="128">
        <v>120</v>
      </c>
      <c r="AC84" s="128">
        <v>141</v>
      </c>
      <c r="AD84" s="128">
        <v>438</v>
      </c>
      <c r="AE84" s="128">
        <v>701</v>
      </c>
    </row>
    <row r="85" spans="1:31" ht="13.5" customHeight="1" x14ac:dyDescent="0.25">
      <c r="A85" s="349">
        <v>32659</v>
      </c>
      <c r="B85" s="179">
        <v>210</v>
      </c>
      <c r="C85" s="126" t="s">
        <v>4</v>
      </c>
      <c r="D85" s="125">
        <v>255</v>
      </c>
      <c r="E85" s="126" t="s">
        <v>4</v>
      </c>
      <c r="F85" s="125"/>
      <c r="G85" s="126" t="s">
        <v>4</v>
      </c>
      <c r="H85" s="125">
        <v>225</v>
      </c>
      <c r="I85" s="126" t="s">
        <v>4</v>
      </c>
      <c r="J85" s="125">
        <v>221</v>
      </c>
      <c r="K85" s="126" t="s">
        <v>4</v>
      </c>
      <c r="L85" s="125">
        <v>305</v>
      </c>
      <c r="M85" s="126" t="s">
        <v>4</v>
      </c>
      <c r="N85" s="125"/>
      <c r="O85" s="126" t="s">
        <v>3</v>
      </c>
      <c r="P85" s="125"/>
      <c r="Q85" s="126" t="s">
        <v>3</v>
      </c>
      <c r="R85" s="125"/>
      <c r="S85" s="126"/>
      <c r="T85" s="125"/>
      <c r="U85" s="126"/>
      <c r="V85" s="125"/>
      <c r="W85" s="126"/>
      <c r="X85" s="125"/>
      <c r="Y85" s="126"/>
      <c r="Z85" s="125"/>
      <c r="AA85" s="126"/>
      <c r="AB85" s="128">
        <v>121</v>
      </c>
      <c r="AC85" s="128">
        <v>162</v>
      </c>
      <c r="AD85" s="128">
        <v>439</v>
      </c>
      <c r="AE85" s="128">
        <v>701</v>
      </c>
    </row>
    <row r="86" spans="1:31" ht="13.5" customHeight="1" x14ac:dyDescent="0.25">
      <c r="A86" s="349">
        <v>32689</v>
      </c>
      <c r="B86" s="179">
        <v>335</v>
      </c>
      <c r="C86" s="126" t="s">
        <v>5</v>
      </c>
      <c r="D86" s="125">
        <v>365</v>
      </c>
      <c r="E86" s="126" t="s">
        <v>5</v>
      </c>
      <c r="F86" s="125">
        <v>407</v>
      </c>
      <c r="G86" s="126" t="s">
        <v>5</v>
      </c>
      <c r="H86" s="125">
        <v>390</v>
      </c>
      <c r="I86" s="126" t="s">
        <v>5</v>
      </c>
      <c r="J86" s="125">
        <v>395</v>
      </c>
      <c r="K86" s="126" t="s">
        <v>5</v>
      </c>
      <c r="L86" s="125">
        <v>355</v>
      </c>
      <c r="M86" s="126" t="s">
        <v>5</v>
      </c>
      <c r="N86" s="125"/>
      <c r="O86" s="126" t="s">
        <v>3</v>
      </c>
      <c r="P86" s="125"/>
      <c r="Q86" s="126" t="s">
        <v>3</v>
      </c>
      <c r="R86" s="125"/>
      <c r="S86" s="126"/>
      <c r="T86" s="125"/>
      <c r="U86" s="126"/>
      <c r="V86" s="125"/>
      <c r="W86" s="126"/>
      <c r="X86" s="125"/>
      <c r="Y86" s="126"/>
      <c r="Z86" s="125"/>
      <c r="AA86" s="126"/>
      <c r="AB86" s="128">
        <v>128</v>
      </c>
      <c r="AC86" s="128">
        <v>183</v>
      </c>
      <c r="AD86" s="128">
        <v>446</v>
      </c>
      <c r="AE86" s="128">
        <v>700</v>
      </c>
    </row>
    <row r="87" spans="1:31" ht="13.5" customHeight="1" x14ac:dyDescent="0.25">
      <c r="A87" s="349">
        <v>32720</v>
      </c>
      <c r="B87" s="179">
        <v>344</v>
      </c>
      <c r="C87" s="126" t="s">
        <v>5</v>
      </c>
      <c r="D87" s="125">
        <v>368</v>
      </c>
      <c r="E87" s="126" t="s">
        <v>5</v>
      </c>
      <c r="F87" s="125">
        <v>407</v>
      </c>
      <c r="G87" s="126" t="s">
        <v>5</v>
      </c>
      <c r="H87" s="125">
        <v>396</v>
      </c>
      <c r="I87" s="126" t="s">
        <v>5</v>
      </c>
      <c r="J87" s="125">
        <v>397</v>
      </c>
      <c r="K87" s="126" t="s">
        <v>5</v>
      </c>
      <c r="L87" s="125">
        <v>340</v>
      </c>
      <c r="M87" s="126" t="s">
        <v>5</v>
      </c>
      <c r="N87" s="125"/>
      <c r="O87" s="126" t="s">
        <v>3</v>
      </c>
      <c r="P87" s="125"/>
      <c r="Q87" s="126" t="s">
        <v>3</v>
      </c>
      <c r="R87" s="125"/>
      <c r="S87" s="126"/>
      <c r="T87" s="125"/>
      <c r="U87" s="126"/>
      <c r="V87" s="125"/>
      <c r="W87" s="126"/>
      <c r="X87" s="125"/>
      <c r="Y87" s="126"/>
      <c r="Z87" s="125"/>
      <c r="AA87" s="126"/>
      <c r="AB87" s="128">
        <v>130</v>
      </c>
      <c r="AC87" s="128">
        <v>196</v>
      </c>
      <c r="AD87" s="128">
        <v>441</v>
      </c>
      <c r="AE87" s="128">
        <v>700</v>
      </c>
    </row>
    <row r="88" spans="1:31" ht="13.5" customHeight="1" x14ac:dyDescent="0.25">
      <c r="A88" s="349">
        <v>32751</v>
      </c>
      <c r="B88" s="179">
        <v>280</v>
      </c>
      <c r="C88" s="126" t="s">
        <v>5</v>
      </c>
      <c r="D88" s="125">
        <v>303</v>
      </c>
      <c r="E88" s="126" t="s">
        <v>5</v>
      </c>
      <c r="F88" s="125">
        <v>407</v>
      </c>
      <c r="G88" s="126" t="s">
        <v>5</v>
      </c>
      <c r="H88" s="125">
        <v>358</v>
      </c>
      <c r="I88" s="126" t="s">
        <v>5</v>
      </c>
      <c r="J88" s="125">
        <v>386</v>
      </c>
      <c r="K88" s="126" t="s">
        <v>5</v>
      </c>
      <c r="L88" s="125">
        <v>395</v>
      </c>
      <c r="M88" s="126" t="s">
        <v>5</v>
      </c>
      <c r="N88" s="125"/>
      <c r="O88" s="126" t="s">
        <v>3</v>
      </c>
      <c r="P88" s="125"/>
      <c r="Q88" s="126" t="s">
        <v>3</v>
      </c>
      <c r="R88" s="125"/>
      <c r="S88" s="126"/>
      <c r="T88" s="125"/>
      <c r="U88" s="126"/>
      <c r="V88" s="125"/>
      <c r="W88" s="126"/>
      <c r="X88" s="125"/>
      <c r="Y88" s="126"/>
      <c r="Z88" s="125"/>
      <c r="AA88" s="126"/>
      <c r="AB88" s="128">
        <v>135</v>
      </c>
      <c r="AC88" s="128">
        <v>205</v>
      </c>
      <c r="AD88" s="128">
        <v>446</v>
      </c>
      <c r="AE88" s="128">
        <v>701</v>
      </c>
    </row>
    <row r="89" spans="1:31" ht="13.5" customHeight="1" x14ac:dyDescent="0.25">
      <c r="A89" s="349">
        <v>32781</v>
      </c>
      <c r="B89" s="179">
        <v>340</v>
      </c>
      <c r="C89" s="126" t="s">
        <v>5</v>
      </c>
      <c r="D89" s="125">
        <v>375</v>
      </c>
      <c r="E89" s="126" t="s">
        <v>5</v>
      </c>
      <c r="F89" s="125">
        <v>410</v>
      </c>
      <c r="G89" s="126" t="s">
        <v>5</v>
      </c>
      <c r="H89" s="125">
        <v>460</v>
      </c>
      <c r="I89" s="126" t="s">
        <v>5</v>
      </c>
      <c r="J89" s="125">
        <v>386</v>
      </c>
      <c r="K89" s="126" t="s">
        <v>5</v>
      </c>
      <c r="L89" s="125">
        <v>465</v>
      </c>
      <c r="M89" s="126" t="s">
        <v>5</v>
      </c>
      <c r="N89" s="125"/>
      <c r="O89" s="126" t="s">
        <v>3</v>
      </c>
      <c r="P89" s="125"/>
      <c r="Q89" s="126" t="s">
        <v>3</v>
      </c>
      <c r="R89" s="125"/>
      <c r="S89" s="126"/>
      <c r="T89" s="125"/>
      <c r="U89" s="126"/>
      <c r="V89" s="125"/>
      <c r="W89" s="126"/>
      <c r="X89" s="125"/>
      <c r="Y89" s="126"/>
      <c r="Z89" s="125"/>
      <c r="AA89" s="126"/>
      <c r="AB89" s="128">
        <v>136</v>
      </c>
      <c r="AC89" s="128">
        <v>210</v>
      </c>
      <c r="AD89" s="128">
        <v>445</v>
      </c>
      <c r="AE89" s="128">
        <v>701</v>
      </c>
    </row>
    <row r="90" spans="1:31" ht="13.5" customHeight="1" x14ac:dyDescent="0.25">
      <c r="A90" s="349">
        <v>32812</v>
      </c>
      <c r="B90" s="179">
        <v>231</v>
      </c>
      <c r="C90" s="126" t="s">
        <v>5</v>
      </c>
      <c r="D90" s="125">
        <v>200</v>
      </c>
      <c r="E90" s="126" t="s">
        <v>5</v>
      </c>
      <c r="F90" s="125">
        <v>410</v>
      </c>
      <c r="G90" s="126" t="s">
        <v>5</v>
      </c>
      <c r="H90" s="125">
        <v>350</v>
      </c>
      <c r="I90" s="126" t="s">
        <v>5</v>
      </c>
      <c r="J90" s="125">
        <v>295</v>
      </c>
      <c r="K90" s="126" t="s">
        <v>5</v>
      </c>
      <c r="L90" s="125">
        <v>347</v>
      </c>
      <c r="M90" s="126" t="s">
        <v>5</v>
      </c>
      <c r="N90" s="125"/>
      <c r="O90" s="126" t="s">
        <v>3</v>
      </c>
      <c r="P90" s="125"/>
      <c r="Q90" s="126" t="s">
        <v>3</v>
      </c>
      <c r="R90" s="125"/>
      <c r="S90" s="126"/>
      <c r="T90" s="125"/>
      <c r="U90" s="126"/>
      <c r="V90" s="125"/>
      <c r="W90" s="126"/>
      <c r="X90" s="125"/>
      <c r="Y90" s="126"/>
      <c r="Z90" s="125"/>
      <c r="AA90" s="126"/>
      <c r="AB90" s="128">
        <v>138</v>
      </c>
      <c r="AC90" s="128">
        <v>215</v>
      </c>
      <c r="AD90" s="128"/>
      <c r="AE90" s="128">
        <v>701</v>
      </c>
    </row>
    <row r="91" spans="1:31" ht="13.5" customHeight="1" x14ac:dyDescent="0.25">
      <c r="A91" s="349">
        <v>32842</v>
      </c>
      <c r="B91" s="179">
        <v>303</v>
      </c>
      <c r="C91" s="126" t="s">
        <v>5</v>
      </c>
      <c r="D91" s="125">
        <v>288</v>
      </c>
      <c r="E91" s="126" t="s">
        <v>5</v>
      </c>
      <c r="F91" s="125">
        <v>410</v>
      </c>
      <c r="G91" s="126" t="s">
        <v>4</v>
      </c>
      <c r="H91" s="125">
        <v>405</v>
      </c>
      <c r="I91" s="126" t="s">
        <v>5</v>
      </c>
      <c r="J91" s="125">
        <v>370</v>
      </c>
      <c r="K91" s="126" t="s">
        <v>5</v>
      </c>
      <c r="L91" s="125">
        <v>400</v>
      </c>
      <c r="M91" s="126" t="s">
        <v>5</v>
      </c>
      <c r="N91" s="125"/>
      <c r="O91" s="126" t="s">
        <v>3</v>
      </c>
      <c r="P91" s="125"/>
      <c r="Q91" s="126" t="s">
        <v>3</v>
      </c>
      <c r="R91" s="125"/>
      <c r="S91" s="126"/>
      <c r="T91" s="125"/>
      <c r="U91" s="126"/>
      <c r="V91" s="125"/>
      <c r="W91" s="126"/>
      <c r="X91" s="125"/>
      <c r="Y91" s="126"/>
      <c r="Z91" s="125"/>
      <c r="AA91" s="126"/>
      <c r="AB91" s="128">
        <v>140</v>
      </c>
      <c r="AC91" s="128">
        <v>200</v>
      </c>
      <c r="AD91" s="128"/>
      <c r="AE91" s="128">
        <v>701</v>
      </c>
    </row>
    <row r="92" spans="1:31" ht="13.5" customHeight="1" x14ac:dyDescent="0.25">
      <c r="A92" s="349">
        <v>32873</v>
      </c>
      <c r="B92" s="179">
        <v>185</v>
      </c>
      <c r="C92" s="126" t="s">
        <v>4</v>
      </c>
      <c r="D92" s="125">
        <v>245</v>
      </c>
      <c r="E92" s="126" t="s">
        <v>4</v>
      </c>
      <c r="F92" s="125">
        <v>412</v>
      </c>
      <c r="G92" s="126" t="s">
        <v>5</v>
      </c>
      <c r="H92" s="125">
        <v>407</v>
      </c>
      <c r="I92" s="126" t="s">
        <v>5</v>
      </c>
      <c r="J92" s="125">
        <v>265</v>
      </c>
      <c r="K92" s="126" t="s">
        <v>4</v>
      </c>
      <c r="L92" s="125">
        <v>400</v>
      </c>
      <c r="M92" s="126" t="s">
        <v>5</v>
      </c>
      <c r="N92" s="125"/>
      <c r="O92" s="126" t="s">
        <v>3</v>
      </c>
      <c r="P92" s="125"/>
      <c r="Q92" s="126" t="s">
        <v>3</v>
      </c>
      <c r="R92" s="125"/>
      <c r="S92" s="126"/>
      <c r="T92" s="125"/>
      <c r="U92" s="126"/>
      <c r="V92" s="125"/>
      <c r="W92" s="126"/>
      <c r="X92" s="125"/>
      <c r="Y92" s="126"/>
      <c r="Z92" s="125"/>
      <c r="AA92" s="126"/>
      <c r="AB92" s="128">
        <v>140</v>
      </c>
      <c r="AC92" s="128">
        <v>201</v>
      </c>
      <c r="AD92" s="128"/>
      <c r="AE92" s="128">
        <v>701</v>
      </c>
    </row>
    <row r="93" spans="1:31" ht="13.5" customHeight="1" x14ac:dyDescent="0.25">
      <c r="A93" s="349">
        <v>32904</v>
      </c>
      <c r="B93" s="179">
        <v>171</v>
      </c>
      <c r="C93" s="126" t="s">
        <v>4</v>
      </c>
      <c r="D93" s="125">
        <v>220</v>
      </c>
      <c r="E93" s="126" t="s">
        <v>4</v>
      </c>
      <c r="F93" s="125">
        <v>415</v>
      </c>
      <c r="G93" s="126" t="s">
        <v>5</v>
      </c>
      <c r="H93" s="125">
        <v>250</v>
      </c>
      <c r="I93" s="126" t="s">
        <v>5</v>
      </c>
      <c r="J93" s="125">
        <v>281</v>
      </c>
      <c r="K93" s="126" t="s">
        <v>4</v>
      </c>
      <c r="L93" s="125"/>
      <c r="M93" s="126" t="s">
        <v>5</v>
      </c>
      <c r="N93" s="125"/>
      <c r="O93" s="126" t="s">
        <v>3</v>
      </c>
      <c r="P93" s="125"/>
      <c r="Q93" s="126" t="s">
        <v>3</v>
      </c>
      <c r="R93" s="125"/>
      <c r="S93" s="126"/>
      <c r="T93" s="125"/>
      <c r="U93" s="126"/>
      <c r="V93" s="125"/>
      <c r="W93" s="126"/>
      <c r="X93" s="125"/>
      <c r="Y93" s="126"/>
      <c r="Z93" s="125"/>
      <c r="AA93" s="126"/>
      <c r="AB93" s="128">
        <v>143</v>
      </c>
      <c r="AC93" s="128">
        <v>214</v>
      </c>
      <c r="AD93" s="128"/>
      <c r="AE93" s="128">
        <v>701</v>
      </c>
    </row>
    <row r="94" spans="1:31" ht="13.5" customHeight="1" x14ac:dyDescent="0.25">
      <c r="A94" s="349">
        <v>32932</v>
      </c>
      <c r="B94" s="179">
        <v>178</v>
      </c>
      <c r="C94" s="126" t="s">
        <v>4</v>
      </c>
      <c r="D94" s="125">
        <v>225</v>
      </c>
      <c r="E94" s="126" t="s">
        <v>4</v>
      </c>
      <c r="F94" s="125">
        <v>407</v>
      </c>
      <c r="G94" s="126" t="s">
        <v>5</v>
      </c>
      <c r="H94" s="125">
        <v>250</v>
      </c>
      <c r="I94" s="126" t="s">
        <v>4</v>
      </c>
      <c r="J94" s="125">
        <v>280</v>
      </c>
      <c r="K94" s="126" t="s">
        <v>4</v>
      </c>
      <c r="L94" s="125">
        <v>400</v>
      </c>
      <c r="M94" s="126" t="s">
        <v>5</v>
      </c>
      <c r="N94" s="125"/>
      <c r="O94" s="126" t="s">
        <v>3</v>
      </c>
      <c r="P94" s="125"/>
      <c r="Q94" s="126" t="s">
        <v>3</v>
      </c>
      <c r="R94" s="125"/>
      <c r="S94" s="126"/>
      <c r="T94" s="125"/>
      <c r="U94" s="126"/>
      <c r="V94" s="125"/>
      <c r="W94" s="126"/>
      <c r="X94" s="125"/>
      <c r="Y94" s="126"/>
      <c r="Z94" s="125"/>
      <c r="AA94" s="126"/>
      <c r="AB94" s="128">
        <v>142</v>
      </c>
      <c r="AC94" s="128">
        <v>213</v>
      </c>
      <c r="AD94" s="128"/>
      <c r="AE94" s="128">
        <v>701</v>
      </c>
    </row>
    <row r="95" spans="1:31" ht="13.5" customHeight="1" x14ac:dyDescent="0.25">
      <c r="A95" s="349">
        <v>32963</v>
      </c>
      <c r="B95" s="179">
        <v>195</v>
      </c>
      <c r="C95" s="126" t="s">
        <v>5</v>
      </c>
      <c r="D95" s="125">
        <v>230</v>
      </c>
      <c r="E95" s="126" t="s">
        <v>5</v>
      </c>
      <c r="F95" s="125">
        <v>407</v>
      </c>
      <c r="G95" s="126" t="s">
        <v>5</v>
      </c>
      <c r="H95" s="125">
        <v>250</v>
      </c>
      <c r="I95" s="126" t="s">
        <v>5</v>
      </c>
      <c r="J95" s="125">
        <v>374</v>
      </c>
      <c r="K95" s="126" t="s">
        <v>5</v>
      </c>
      <c r="L95" s="125">
        <v>430</v>
      </c>
      <c r="M95" s="126" t="s">
        <v>5</v>
      </c>
      <c r="N95" s="125"/>
      <c r="O95" s="126" t="s">
        <v>3</v>
      </c>
      <c r="P95" s="125"/>
      <c r="Q95" s="126" t="s">
        <v>3</v>
      </c>
      <c r="R95" s="125"/>
      <c r="S95" s="126"/>
      <c r="T95" s="125"/>
      <c r="U95" s="126"/>
      <c r="V95" s="125"/>
      <c r="W95" s="126"/>
      <c r="X95" s="125"/>
      <c r="Y95" s="126"/>
      <c r="Z95" s="125"/>
      <c r="AA95" s="126"/>
      <c r="AB95" s="128">
        <v>148</v>
      </c>
      <c r="AC95" s="128">
        <v>217</v>
      </c>
      <c r="AD95" s="128">
        <v>450</v>
      </c>
      <c r="AE95" s="128">
        <v>701</v>
      </c>
    </row>
    <row r="96" spans="1:31" ht="13.5" customHeight="1" x14ac:dyDescent="0.25">
      <c r="A96" s="349">
        <v>32993</v>
      </c>
      <c r="B96" s="179">
        <v>273</v>
      </c>
      <c r="C96" s="126" t="s">
        <v>5</v>
      </c>
      <c r="D96" s="125">
        <v>288</v>
      </c>
      <c r="E96" s="126" t="s">
        <v>5</v>
      </c>
      <c r="F96" s="125">
        <v>407</v>
      </c>
      <c r="G96" s="126" t="s">
        <v>4</v>
      </c>
      <c r="H96" s="125">
        <v>250</v>
      </c>
      <c r="I96" s="126" t="s">
        <v>5</v>
      </c>
      <c r="J96" s="125">
        <v>373</v>
      </c>
      <c r="K96" s="126" t="s">
        <v>5</v>
      </c>
      <c r="L96" s="125">
        <v>415</v>
      </c>
      <c r="M96" s="126" t="s">
        <v>5</v>
      </c>
      <c r="N96" s="125"/>
      <c r="O96" s="126" t="s">
        <v>3</v>
      </c>
      <c r="P96" s="125"/>
      <c r="Q96" s="126" t="s">
        <v>3</v>
      </c>
      <c r="R96" s="125"/>
      <c r="S96" s="126"/>
      <c r="T96" s="125"/>
      <c r="U96" s="126"/>
      <c r="V96" s="125"/>
      <c r="W96" s="126"/>
      <c r="X96" s="125"/>
      <c r="Y96" s="126"/>
      <c r="Z96" s="125"/>
      <c r="AA96" s="126"/>
      <c r="AB96" s="128">
        <v>148</v>
      </c>
      <c r="AC96" s="128">
        <v>209</v>
      </c>
      <c r="AD96" s="128"/>
      <c r="AE96" s="128">
        <v>700</v>
      </c>
    </row>
    <row r="97" spans="1:31" ht="13.5" customHeight="1" x14ac:dyDescent="0.25">
      <c r="A97" s="349">
        <v>33024</v>
      </c>
      <c r="B97" s="179">
        <v>295</v>
      </c>
      <c r="C97" s="126" t="s">
        <v>5</v>
      </c>
      <c r="D97" s="125">
        <v>290</v>
      </c>
      <c r="E97" s="126" t="s">
        <v>5</v>
      </c>
      <c r="F97" s="125">
        <v>407</v>
      </c>
      <c r="G97" s="126" t="s">
        <v>5</v>
      </c>
      <c r="H97" s="125">
        <v>250</v>
      </c>
      <c r="I97" s="126" t="s">
        <v>5</v>
      </c>
      <c r="J97" s="125">
        <v>375</v>
      </c>
      <c r="K97" s="126" t="s">
        <v>5</v>
      </c>
      <c r="L97" s="125">
        <v>420</v>
      </c>
      <c r="M97" s="126" t="s">
        <v>5</v>
      </c>
      <c r="N97" s="125"/>
      <c r="O97" s="126" t="s">
        <v>3</v>
      </c>
      <c r="P97" s="125"/>
      <c r="Q97" s="126" t="s">
        <v>3</v>
      </c>
      <c r="R97" s="125"/>
      <c r="S97" s="126"/>
      <c r="T97" s="125"/>
      <c r="U97" s="126"/>
      <c r="V97" s="125"/>
      <c r="W97" s="126"/>
      <c r="X97" s="125"/>
      <c r="Y97" s="126"/>
      <c r="Z97" s="125"/>
      <c r="AA97" s="126"/>
      <c r="AB97" s="128">
        <v>147</v>
      </c>
      <c r="AC97" s="128">
        <v>216</v>
      </c>
      <c r="AD97" s="128">
        <v>450</v>
      </c>
      <c r="AE97" s="128">
        <v>701</v>
      </c>
    </row>
    <row r="98" spans="1:31" ht="13.5" customHeight="1" x14ac:dyDescent="0.25">
      <c r="A98" s="349">
        <v>33054</v>
      </c>
      <c r="B98" s="179">
        <v>300</v>
      </c>
      <c r="C98" s="126" t="s">
        <v>5</v>
      </c>
      <c r="D98" s="125">
        <v>330</v>
      </c>
      <c r="E98" s="126" t="s">
        <v>5</v>
      </c>
      <c r="F98" s="125">
        <v>407</v>
      </c>
      <c r="G98" s="126" t="s">
        <v>5</v>
      </c>
      <c r="H98" s="125">
        <v>250</v>
      </c>
      <c r="I98" s="126" t="s">
        <v>5</v>
      </c>
      <c r="J98" s="125">
        <v>377</v>
      </c>
      <c r="K98" s="126" t="s">
        <v>5</v>
      </c>
      <c r="L98" s="125">
        <v>430</v>
      </c>
      <c r="M98" s="126" t="s">
        <v>5</v>
      </c>
      <c r="N98" s="125"/>
      <c r="O98" s="126" t="s">
        <v>3</v>
      </c>
      <c r="P98" s="125"/>
      <c r="Q98" s="126" t="s">
        <v>3</v>
      </c>
      <c r="R98" s="125"/>
      <c r="S98" s="126"/>
      <c r="T98" s="125"/>
      <c r="U98" s="126"/>
      <c r="V98" s="125"/>
      <c r="W98" s="126"/>
      <c r="X98" s="125"/>
      <c r="Y98" s="126"/>
      <c r="Z98" s="125"/>
      <c r="AA98" s="126"/>
      <c r="AB98" s="128">
        <v>146</v>
      </c>
      <c r="AC98" s="128">
        <v>220</v>
      </c>
      <c r="AD98" s="128">
        <v>450</v>
      </c>
      <c r="AE98" s="128">
        <v>701</v>
      </c>
    </row>
    <row r="99" spans="1:31" ht="13.5" customHeight="1" x14ac:dyDescent="0.25">
      <c r="A99" s="349">
        <v>33085</v>
      </c>
      <c r="B99" s="179">
        <v>272</v>
      </c>
      <c r="C99" s="126" t="s">
        <v>4</v>
      </c>
      <c r="D99" s="125">
        <v>296</v>
      </c>
      <c r="E99" s="126" t="s">
        <v>4</v>
      </c>
      <c r="F99" s="125">
        <v>407</v>
      </c>
      <c r="G99" s="126" t="s">
        <v>5</v>
      </c>
      <c r="H99" s="125">
        <v>250</v>
      </c>
      <c r="I99" s="126" t="s">
        <v>4</v>
      </c>
      <c r="J99" s="125">
        <v>284</v>
      </c>
      <c r="K99" s="126" t="s">
        <v>4</v>
      </c>
      <c r="L99" s="125">
        <v>344</v>
      </c>
      <c r="M99" s="126" t="s">
        <v>4</v>
      </c>
      <c r="N99" s="125"/>
      <c r="O99" s="126" t="s">
        <v>3</v>
      </c>
      <c r="P99" s="125"/>
      <c r="Q99" s="126" t="s">
        <v>3</v>
      </c>
      <c r="R99" s="125"/>
      <c r="S99" s="126"/>
      <c r="T99" s="125"/>
      <c r="U99" s="126"/>
      <c r="V99" s="125"/>
      <c r="W99" s="126"/>
      <c r="X99" s="125"/>
      <c r="Y99" s="126"/>
      <c r="Z99" s="125"/>
      <c r="AA99" s="126"/>
      <c r="AB99" s="128">
        <v>148</v>
      </c>
      <c r="AC99" s="128">
        <v>225</v>
      </c>
      <c r="AD99" s="128">
        <v>450</v>
      </c>
      <c r="AE99" s="128">
        <v>701</v>
      </c>
    </row>
    <row r="100" spans="1:31" ht="13.5" customHeight="1" x14ac:dyDescent="0.25">
      <c r="A100" s="349">
        <v>33116</v>
      </c>
      <c r="B100" s="179">
        <v>290</v>
      </c>
      <c r="C100" s="126" t="s">
        <v>5</v>
      </c>
      <c r="D100" s="125">
        <v>265</v>
      </c>
      <c r="E100" s="126" t="s">
        <v>4</v>
      </c>
      <c r="F100" s="125">
        <v>407</v>
      </c>
      <c r="G100" s="126" t="s">
        <v>5</v>
      </c>
      <c r="H100" s="125">
        <v>250</v>
      </c>
      <c r="I100" s="126" t="s">
        <v>5</v>
      </c>
      <c r="J100" s="125">
        <v>363</v>
      </c>
      <c r="K100" s="126" t="s">
        <v>5</v>
      </c>
      <c r="L100" s="125">
        <v>377</v>
      </c>
      <c r="M100" s="126" t="s">
        <v>5</v>
      </c>
      <c r="N100" s="125"/>
      <c r="O100" s="126" t="s">
        <v>3</v>
      </c>
      <c r="P100" s="125"/>
      <c r="Q100" s="126" t="s">
        <v>3</v>
      </c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8">
        <v>150</v>
      </c>
      <c r="AC100" s="128">
        <v>222</v>
      </c>
      <c r="AD100" s="128">
        <v>450</v>
      </c>
      <c r="AE100" s="128">
        <v>701</v>
      </c>
    </row>
    <row r="101" spans="1:31" ht="13.5" customHeight="1" x14ac:dyDescent="0.25">
      <c r="A101" s="349">
        <v>33146</v>
      </c>
      <c r="B101" s="179">
        <v>188</v>
      </c>
      <c r="C101" s="126" t="s">
        <v>4</v>
      </c>
      <c r="D101" s="125">
        <v>210</v>
      </c>
      <c r="E101" s="126" t="s">
        <v>4</v>
      </c>
      <c r="F101" s="125">
        <v>407</v>
      </c>
      <c r="G101" s="126" t="s">
        <v>5</v>
      </c>
      <c r="H101" s="125">
        <v>245</v>
      </c>
      <c r="I101" s="126" t="s">
        <v>4</v>
      </c>
      <c r="J101" s="125">
        <v>245</v>
      </c>
      <c r="K101" s="126" t="s">
        <v>4</v>
      </c>
      <c r="L101" s="125">
        <v>327</v>
      </c>
      <c r="M101" s="126" t="s">
        <v>4</v>
      </c>
      <c r="N101" s="125"/>
      <c r="O101" s="126" t="s">
        <v>3</v>
      </c>
      <c r="P101" s="125"/>
      <c r="Q101" s="126" t="s">
        <v>3</v>
      </c>
      <c r="R101" s="125"/>
      <c r="S101" s="126"/>
      <c r="T101" s="125"/>
      <c r="U101" s="126"/>
      <c r="V101" s="125"/>
      <c r="W101" s="126"/>
      <c r="X101" s="125"/>
      <c r="Y101" s="126"/>
      <c r="Z101" s="125"/>
      <c r="AA101" s="126"/>
      <c r="AB101" s="128">
        <v>148</v>
      </c>
      <c r="AC101" s="128">
        <v>220</v>
      </c>
      <c r="AD101" s="128">
        <v>450</v>
      </c>
      <c r="AE101" s="128">
        <v>701</v>
      </c>
    </row>
    <row r="102" spans="1:31" ht="13.5" customHeight="1" x14ac:dyDescent="0.25">
      <c r="A102" s="349">
        <v>33177</v>
      </c>
      <c r="B102" s="179">
        <v>171</v>
      </c>
      <c r="C102" s="126" t="s">
        <v>4</v>
      </c>
      <c r="D102" s="125">
        <v>198</v>
      </c>
      <c r="E102" s="126" t="s">
        <v>4</v>
      </c>
      <c r="F102" s="125">
        <v>407</v>
      </c>
      <c r="G102" s="126" t="s">
        <v>4</v>
      </c>
      <c r="H102" s="125">
        <v>245</v>
      </c>
      <c r="I102" s="126" t="s">
        <v>4</v>
      </c>
      <c r="J102" s="125">
        <v>215</v>
      </c>
      <c r="K102" s="126" t="s">
        <v>4</v>
      </c>
      <c r="L102" s="125">
        <v>313</v>
      </c>
      <c r="M102" s="126" t="s">
        <v>4</v>
      </c>
      <c r="N102" s="125"/>
      <c r="O102" s="126" t="s">
        <v>3</v>
      </c>
      <c r="P102" s="125"/>
      <c r="Q102" s="126" t="s">
        <v>3</v>
      </c>
      <c r="R102" s="125"/>
      <c r="S102" s="126"/>
      <c r="T102" s="125"/>
      <c r="U102" s="126"/>
      <c r="V102" s="125"/>
      <c r="W102" s="126"/>
      <c r="X102" s="125"/>
      <c r="Y102" s="126"/>
      <c r="Z102" s="125"/>
      <c r="AA102" s="126"/>
      <c r="AB102" s="128">
        <v>139</v>
      </c>
      <c r="AC102" s="128">
        <v>218</v>
      </c>
      <c r="AD102" s="128">
        <v>450</v>
      </c>
      <c r="AE102" s="128">
        <v>701</v>
      </c>
    </row>
    <row r="103" spans="1:31" ht="13.5" customHeight="1" x14ac:dyDescent="0.25">
      <c r="A103" s="349">
        <v>33207</v>
      </c>
      <c r="B103" s="179">
        <v>133</v>
      </c>
      <c r="C103" s="126" t="s">
        <v>4</v>
      </c>
      <c r="D103" s="125">
        <v>112</v>
      </c>
      <c r="E103" s="126" t="s">
        <v>4</v>
      </c>
      <c r="F103" s="125">
        <v>407</v>
      </c>
      <c r="G103" s="126" t="s">
        <v>5</v>
      </c>
      <c r="H103" s="125">
        <v>245</v>
      </c>
      <c r="I103" s="126" t="s">
        <v>4</v>
      </c>
      <c r="J103" s="125">
        <v>207</v>
      </c>
      <c r="K103" s="126" t="s">
        <v>4</v>
      </c>
      <c r="L103" s="125">
        <v>272</v>
      </c>
      <c r="M103" s="126" t="s">
        <v>4</v>
      </c>
      <c r="N103" s="125"/>
      <c r="O103" s="126" t="s">
        <v>3</v>
      </c>
      <c r="P103" s="125"/>
      <c r="Q103" s="126" t="s">
        <v>3</v>
      </c>
      <c r="R103" s="125"/>
      <c r="S103" s="126"/>
      <c r="T103" s="125"/>
      <c r="U103" s="126"/>
      <c r="V103" s="125"/>
      <c r="W103" s="126"/>
      <c r="X103" s="125"/>
      <c r="Y103" s="126"/>
      <c r="Z103" s="125"/>
      <c r="AA103" s="126"/>
      <c r="AB103" s="128">
        <v>140</v>
      </c>
      <c r="AC103" s="128">
        <v>203</v>
      </c>
      <c r="AD103" s="128">
        <v>450</v>
      </c>
      <c r="AE103" s="128">
        <v>701</v>
      </c>
    </row>
    <row r="104" spans="1:31" ht="13.5" customHeight="1" x14ac:dyDescent="0.25">
      <c r="A104" s="349">
        <v>33238</v>
      </c>
      <c r="B104" s="179">
        <v>195</v>
      </c>
      <c r="C104" s="126" t="s">
        <v>4</v>
      </c>
      <c r="D104" s="125">
        <v>188</v>
      </c>
      <c r="E104" s="126" t="s">
        <v>4</v>
      </c>
      <c r="F104" s="125">
        <v>191</v>
      </c>
      <c r="G104" s="126" t="s">
        <v>4</v>
      </c>
      <c r="H104" s="125">
        <v>224</v>
      </c>
      <c r="I104" s="126" t="s">
        <v>4</v>
      </c>
      <c r="J104" s="125">
        <v>195</v>
      </c>
      <c r="K104" s="126" t="s">
        <v>4</v>
      </c>
      <c r="L104" s="125">
        <v>254</v>
      </c>
      <c r="M104" s="126" t="s">
        <v>4</v>
      </c>
      <c r="N104" s="125"/>
      <c r="O104" s="126" t="s">
        <v>3</v>
      </c>
      <c r="P104" s="125"/>
      <c r="Q104" s="126" t="s">
        <v>3</v>
      </c>
      <c r="R104" s="125"/>
      <c r="S104" s="126"/>
      <c r="T104" s="125"/>
      <c r="U104" s="126"/>
      <c r="V104" s="125"/>
      <c r="W104" s="126"/>
      <c r="X104" s="125"/>
      <c r="Y104" s="126"/>
      <c r="Z104" s="125"/>
      <c r="AA104" s="126"/>
      <c r="AB104" s="128">
        <v>143</v>
      </c>
      <c r="AC104" s="128">
        <v>189</v>
      </c>
      <c r="AD104" s="128">
        <v>450</v>
      </c>
      <c r="AE104" s="128">
        <v>700</v>
      </c>
    </row>
    <row r="105" spans="1:31" ht="13.5" customHeight="1" x14ac:dyDescent="0.25">
      <c r="A105" s="349">
        <v>33269</v>
      </c>
      <c r="B105" s="179">
        <v>101</v>
      </c>
      <c r="C105" s="126" t="s">
        <v>6</v>
      </c>
      <c r="D105" s="125">
        <v>160</v>
      </c>
      <c r="E105" s="126" t="s">
        <v>6</v>
      </c>
      <c r="F105" s="125">
        <v>165</v>
      </c>
      <c r="G105" s="126" t="s">
        <v>6</v>
      </c>
      <c r="H105" s="125">
        <v>145</v>
      </c>
      <c r="I105" s="126" t="s">
        <v>6</v>
      </c>
      <c r="J105" s="125">
        <v>160</v>
      </c>
      <c r="K105" s="126" t="s">
        <v>6</v>
      </c>
      <c r="L105" s="125">
        <v>195</v>
      </c>
      <c r="M105" s="126" t="s">
        <v>6</v>
      </c>
      <c r="N105" s="125"/>
      <c r="O105" s="126" t="s">
        <v>3</v>
      </c>
      <c r="P105" s="125"/>
      <c r="Q105" s="126" t="s">
        <v>3</v>
      </c>
      <c r="R105" s="125"/>
      <c r="S105" s="126"/>
      <c r="T105" s="125"/>
      <c r="U105" s="126"/>
      <c r="V105" s="125"/>
      <c r="W105" s="126"/>
      <c r="X105" s="125"/>
      <c r="Y105" s="126"/>
      <c r="Z105" s="125"/>
      <c r="AA105" s="126"/>
      <c r="AB105" s="128">
        <v>144</v>
      </c>
      <c r="AC105" s="128">
        <v>187</v>
      </c>
      <c r="AD105" s="128">
        <v>450</v>
      </c>
      <c r="AE105" s="128">
        <v>701</v>
      </c>
    </row>
    <row r="106" spans="1:31" ht="13.5" customHeight="1" x14ac:dyDescent="0.25">
      <c r="A106" s="349">
        <v>33297</v>
      </c>
      <c r="B106" s="179">
        <v>119</v>
      </c>
      <c r="C106" s="126" t="s">
        <v>4</v>
      </c>
      <c r="D106" s="125">
        <v>220</v>
      </c>
      <c r="E106" s="126" t="s">
        <v>4</v>
      </c>
      <c r="F106" s="125">
        <v>195</v>
      </c>
      <c r="G106" s="126" t="s">
        <v>4</v>
      </c>
      <c r="H106" s="125">
        <v>272</v>
      </c>
      <c r="I106" s="126" t="s">
        <v>4</v>
      </c>
      <c r="J106" s="125">
        <v>240</v>
      </c>
      <c r="K106" s="126" t="s">
        <v>4</v>
      </c>
      <c r="L106" s="125">
        <v>340</v>
      </c>
      <c r="M106" s="126" t="s">
        <v>5</v>
      </c>
      <c r="N106" s="125"/>
      <c r="O106" s="126" t="s">
        <v>3</v>
      </c>
      <c r="P106" s="125"/>
      <c r="Q106" s="126" t="s">
        <v>3</v>
      </c>
      <c r="R106" s="125"/>
      <c r="S106" s="126"/>
      <c r="T106" s="125"/>
      <c r="U106" s="126"/>
      <c r="V106" s="125"/>
      <c r="W106" s="126"/>
      <c r="X106" s="125"/>
      <c r="Y106" s="126"/>
      <c r="Z106" s="125"/>
      <c r="AA106" s="126"/>
      <c r="AB106" s="128">
        <v>144</v>
      </c>
      <c r="AC106" s="128">
        <v>162</v>
      </c>
      <c r="AD106" s="128">
        <v>450</v>
      </c>
      <c r="AE106" s="128">
        <v>701</v>
      </c>
    </row>
    <row r="107" spans="1:31" ht="13.5" customHeight="1" x14ac:dyDescent="0.25">
      <c r="A107" s="349">
        <v>33328</v>
      </c>
      <c r="B107" s="179">
        <v>107</v>
      </c>
      <c r="C107" s="126" t="s">
        <v>4</v>
      </c>
      <c r="D107" s="125">
        <v>145</v>
      </c>
      <c r="E107" s="126" t="s">
        <v>4</v>
      </c>
      <c r="F107" s="125">
        <v>191</v>
      </c>
      <c r="G107" s="126" t="s">
        <v>4</v>
      </c>
      <c r="H107" s="125">
        <v>207</v>
      </c>
      <c r="I107" s="126" t="s">
        <v>4</v>
      </c>
      <c r="J107" s="125">
        <v>201</v>
      </c>
      <c r="K107" s="126" t="s">
        <v>4</v>
      </c>
      <c r="L107" s="125">
        <v>246</v>
      </c>
      <c r="M107" s="126" t="s">
        <v>4</v>
      </c>
      <c r="N107" s="125"/>
      <c r="O107" s="126" t="s">
        <v>3</v>
      </c>
      <c r="P107" s="125"/>
      <c r="Q107" s="126" t="s">
        <v>3</v>
      </c>
      <c r="R107" s="125"/>
      <c r="S107" s="126"/>
      <c r="T107" s="125"/>
      <c r="U107" s="126"/>
      <c r="V107" s="125"/>
      <c r="W107" s="126"/>
      <c r="X107" s="125"/>
      <c r="Y107" s="126"/>
      <c r="Z107" s="125"/>
      <c r="AA107" s="126"/>
      <c r="AB107" s="128">
        <v>143</v>
      </c>
      <c r="AC107" s="128">
        <v>163</v>
      </c>
      <c r="AD107" s="128"/>
      <c r="AE107" s="128">
        <v>701</v>
      </c>
    </row>
    <row r="108" spans="1:31" ht="13.5" customHeight="1" x14ac:dyDescent="0.25">
      <c r="A108" s="349">
        <v>33358</v>
      </c>
      <c r="B108" s="179">
        <v>154</v>
      </c>
      <c r="C108" s="126" t="s">
        <v>4</v>
      </c>
      <c r="D108" s="125">
        <v>220</v>
      </c>
      <c r="E108" s="126" t="s">
        <v>4</v>
      </c>
      <c r="F108" s="125">
        <v>195</v>
      </c>
      <c r="G108" s="126" t="s">
        <v>5</v>
      </c>
      <c r="H108" s="125">
        <v>365</v>
      </c>
      <c r="I108" s="126" t="s">
        <v>5</v>
      </c>
      <c r="J108" s="125">
        <v>260</v>
      </c>
      <c r="K108" s="126" t="s">
        <v>4</v>
      </c>
      <c r="L108" s="125">
        <v>341</v>
      </c>
      <c r="M108" s="126" t="s">
        <v>5</v>
      </c>
      <c r="N108" s="125"/>
      <c r="O108" s="126" t="s">
        <v>3</v>
      </c>
      <c r="P108" s="125"/>
      <c r="Q108" s="126" t="s">
        <v>3</v>
      </c>
      <c r="R108" s="125"/>
      <c r="S108" s="126"/>
      <c r="T108" s="125"/>
      <c r="U108" s="126"/>
      <c r="V108" s="125"/>
      <c r="W108" s="126"/>
      <c r="X108" s="125"/>
      <c r="Y108" s="126"/>
      <c r="Z108" s="125"/>
      <c r="AA108" s="126"/>
      <c r="AB108" s="128">
        <v>144</v>
      </c>
      <c r="AC108" s="128">
        <v>175</v>
      </c>
      <c r="AD108" s="128"/>
      <c r="AE108" s="128">
        <v>701</v>
      </c>
    </row>
    <row r="109" spans="1:31" ht="13.5" customHeight="1" x14ac:dyDescent="0.25">
      <c r="A109" s="349">
        <v>33389</v>
      </c>
      <c r="B109" s="179">
        <v>118</v>
      </c>
      <c r="C109" s="126" t="s">
        <v>4</v>
      </c>
      <c r="D109" s="125">
        <v>142</v>
      </c>
      <c r="E109" s="126" t="s">
        <v>4</v>
      </c>
      <c r="F109" s="125">
        <v>200</v>
      </c>
      <c r="G109" s="126" t="s">
        <v>4</v>
      </c>
      <c r="H109" s="125">
        <v>220</v>
      </c>
      <c r="I109" s="126" t="s">
        <v>4</v>
      </c>
      <c r="J109" s="125">
        <v>218</v>
      </c>
      <c r="K109" s="126" t="s">
        <v>4</v>
      </c>
      <c r="L109" s="125">
        <v>263</v>
      </c>
      <c r="M109" s="126" t="s">
        <v>4</v>
      </c>
      <c r="N109" s="125"/>
      <c r="O109" s="126" t="s">
        <v>3</v>
      </c>
      <c r="P109" s="125"/>
      <c r="Q109" s="126" t="s">
        <v>3</v>
      </c>
      <c r="R109" s="125"/>
      <c r="S109" s="126"/>
      <c r="T109" s="125"/>
      <c r="U109" s="126"/>
      <c r="V109" s="125"/>
      <c r="W109" s="126"/>
      <c r="X109" s="125"/>
      <c r="Y109" s="126"/>
      <c r="Z109" s="125"/>
      <c r="AA109" s="126"/>
      <c r="AB109" s="128">
        <v>145</v>
      </c>
      <c r="AC109" s="128">
        <v>186</v>
      </c>
      <c r="AD109" s="128"/>
      <c r="AE109" s="128">
        <v>701</v>
      </c>
    </row>
    <row r="110" spans="1:31" ht="13.5" customHeight="1" x14ac:dyDescent="0.25">
      <c r="A110" s="349">
        <v>33419</v>
      </c>
      <c r="B110" s="179">
        <v>108</v>
      </c>
      <c r="C110" s="126" t="s">
        <v>4</v>
      </c>
      <c r="D110" s="125">
        <v>140</v>
      </c>
      <c r="E110" s="126" t="s">
        <v>4</v>
      </c>
      <c r="F110" s="125">
        <v>195</v>
      </c>
      <c r="G110" s="126" t="s">
        <v>4</v>
      </c>
      <c r="H110" s="125">
        <v>288</v>
      </c>
      <c r="I110" s="126" t="s">
        <v>4</v>
      </c>
      <c r="J110" s="125">
        <v>230</v>
      </c>
      <c r="K110" s="126" t="s">
        <v>4</v>
      </c>
      <c r="L110" s="125">
        <v>314</v>
      </c>
      <c r="M110" s="126" t="s">
        <v>4</v>
      </c>
      <c r="N110" s="125">
        <v>236</v>
      </c>
      <c r="O110" s="126" t="s">
        <v>4</v>
      </c>
      <c r="P110" s="125">
        <v>47</v>
      </c>
      <c r="Q110" s="126" t="s">
        <v>4</v>
      </c>
      <c r="R110" s="125"/>
      <c r="S110" s="126"/>
      <c r="T110" s="125"/>
      <c r="U110" s="126"/>
      <c r="V110" s="125"/>
      <c r="W110" s="126"/>
      <c r="X110" s="125"/>
      <c r="Y110" s="126"/>
      <c r="Z110" s="125"/>
      <c r="AA110" s="126"/>
      <c r="AB110" s="128">
        <v>145</v>
      </c>
      <c r="AC110" s="128">
        <v>182</v>
      </c>
      <c r="AD110" s="128"/>
      <c r="AE110" s="128">
        <v>701</v>
      </c>
    </row>
    <row r="111" spans="1:31" ht="13.5" customHeight="1" x14ac:dyDescent="0.25">
      <c r="A111" s="349">
        <v>33450</v>
      </c>
      <c r="B111" s="179">
        <v>105</v>
      </c>
      <c r="C111" s="126" t="s">
        <v>4</v>
      </c>
      <c r="D111" s="125">
        <v>138</v>
      </c>
      <c r="E111" s="126" t="s">
        <v>4</v>
      </c>
      <c r="F111" s="125">
        <v>200</v>
      </c>
      <c r="G111" s="126" t="s">
        <v>4</v>
      </c>
      <c r="H111" s="125">
        <v>198</v>
      </c>
      <c r="I111" s="126" t="s">
        <v>4</v>
      </c>
      <c r="J111" s="125">
        <v>194</v>
      </c>
      <c r="K111" s="126" t="s">
        <v>4</v>
      </c>
      <c r="L111" s="125">
        <v>240</v>
      </c>
      <c r="M111" s="126" t="s">
        <v>4</v>
      </c>
      <c r="N111" s="125">
        <v>236</v>
      </c>
      <c r="O111" s="126" t="s">
        <v>4</v>
      </c>
      <c r="P111" s="125">
        <v>47</v>
      </c>
      <c r="Q111" s="126" t="s">
        <v>4</v>
      </c>
      <c r="R111" s="125"/>
      <c r="S111" s="126"/>
      <c r="T111" s="125"/>
      <c r="U111" s="126"/>
      <c r="V111" s="125"/>
      <c r="W111" s="126"/>
      <c r="X111" s="125"/>
      <c r="Y111" s="126"/>
      <c r="Z111" s="125"/>
      <c r="AA111" s="126"/>
      <c r="AB111" s="128">
        <v>143</v>
      </c>
      <c r="AC111" s="128">
        <v>186</v>
      </c>
      <c r="AD111" s="128"/>
      <c r="AE111" s="128">
        <v>700</v>
      </c>
    </row>
    <row r="112" spans="1:31" ht="13.5" customHeight="1" x14ac:dyDescent="0.25">
      <c r="A112" s="349">
        <v>33481</v>
      </c>
      <c r="B112" s="179">
        <v>243</v>
      </c>
      <c r="C112" s="126" t="s">
        <v>5</v>
      </c>
      <c r="D112" s="125">
        <v>260</v>
      </c>
      <c r="E112" s="126" t="s">
        <v>4</v>
      </c>
      <c r="F112" s="125">
        <v>180</v>
      </c>
      <c r="G112" s="126" t="s">
        <v>4</v>
      </c>
      <c r="H112" s="125">
        <v>207</v>
      </c>
      <c r="I112" s="126" t="s">
        <v>4</v>
      </c>
      <c r="J112" s="125">
        <v>224</v>
      </c>
      <c r="K112" s="126" t="s">
        <v>4</v>
      </c>
      <c r="L112" s="125">
        <v>340</v>
      </c>
      <c r="M112" s="126" t="s">
        <v>5</v>
      </c>
      <c r="N112" s="125">
        <v>183</v>
      </c>
      <c r="O112" s="126" t="s">
        <v>4</v>
      </c>
      <c r="P112" s="125">
        <v>143</v>
      </c>
      <c r="Q112" s="126" t="s">
        <v>5</v>
      </c>
      <c r="R112" s="125"/>
      <c r="S112" s="126"/>
      <c r="T112" s="125"/>
      <c r="U112" s="126"/>
      <c r="V112" s="125"/>
      <c r="W112" s="126"/>
      <c r="X112" s="125"/>
      <c r="Y112" s="126"/>
      <c r="Z112" s="125"/>
      <c r="AA112" s="126"/>
      <c r="AB112" s="128">
        <v>142</v>
      </c>
      <c r="AC112" s="128">
        <v>184</v>
      </c>
      <c r="AD112" s="128"/>
      <c r="AE112" s="128">
        <v>701</v>
      </c>
    </row>
    <row r="113" spans="1:31" ht="13.5" customHeight="1" x14ac:dyDescent="0.25">
      <c r="A113" s="349">
        <v>33511</v>
      </c>
      <c r="B113" s="179">
        <v>261</v>
      </c>
      <c r="C113" s="126" t="s">
        <v>5</v>
      </c>
      <c r="D113" s="125">
        <v>298</v>
      </c>
      <c r="E113" s="126" t="s">
        <v>5</v>
      </c>
      <c r="F113" s="125">
        <v>181</v>
      </c>
      <c r="G113" s="126" t="s">
        <v>4</v>
      </c>
      <c r="H113" s="125">
        <v>206</v>
      </c>
      <c r="I113" s="126" t="s">
        <v>4</v>
      </c>
      <c r="J113" s="125">
        <v>346</v>
      </c>
      <c r="K113" s="126" t="s">
        <v>5</v>
      </c>
      <c r="L113" s="125">
        <v>340</v>
      </c>
      <c r="M113" s="126" t="s">
        <v>5</v>
      </c>
      <c r="N113" s="125">
        <v>506.63</v>
      </c>
      <c r="O113" s="126" t="s">
        <v>5</v>
      </c>
      <c r="P113" s="125">
        <v>95.75</v>
      </c>
      <c r="Q113" s="126" t="s">
        <v>4</v>
      </c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8">
        <v>141</v>
      </c>
      <c r="AC113" s="128">
        <v>181</v>
      </c>
      <c r="AD113" s="128"/>
      <c r="AE113" s="128">
        <v>701</v>
      </c>
    </row>
    <row r="114" spans="1:31" ht="13.5" customHeight="1" x14ac:dyDescent="0.25">
      <c r="A114" s="349">
        <v>33542</v>
      </c>
      <c r="B114" s="179">
        <v>171</v>
      </c>
      <c r="C114" s="126" t="s">
        <v>4</v>
      </c>
      <c r="D114" s="125">
        <v>196</v>
      </c>
      <c r="E114" s="126" t="s">
        <v>4</v>
      </c>
      <c r="F114" s="125"/>
      <c r="G114" s="126" t="s">
        <v>4</v>
      </c>
      <c r="H114" s="125">
        <v>187</v>
      </c>
      <c r="I114" s="126" t="s">
        <v>4</v>
      </c>
      <c r="J114" s="125">
        <v>193</v>
      </c>
      <c r="K114" s="126" t="s">
        <v>4</v>
      </c>
      <c r="L114" s="125">
        <v>335</v>
      </c>
      <c r="M114" s="126" t="s">
        <v>5</v>
      </c>
      <c r="N114" s="125">
        <v>430.7</v>
      </c>
      <c r="O114" s="126" t="s">
        <v>5</v>
      </c>
      <c r="P114" s="125">
        <v>315.2</v>
      </c>
      <c r="Q114" s="126" t="s">
        <v>5</v>
      </c>
      <c r="R114" s="125"/>
      <c r="S114" s="126"/>
      <c r="T114" s="125"/>
      <c r="U114" s="126"/>
      <c r="V114" s="125"/>
      <c r="W114" s="126"/>
      <c r="X114" s="125"/>
      <c r="Y114" s="126"/>
      <c r="Z114" s="125"/>
      <c r="AA114" s="126"/>
      <c r="AB114" s="128">
        <v>146</v>
      </c>
      <c r="AC114" s="128">
        <v>195</v>
      </c>
      <c r="AD114" s="128"/>
      <c r="AE114" s="128">
        <v>701</v>
      </c>
    </row>
    <row r="115" spans="1:31" ht="13.5" customHeight="1" x14ac:dyDescent="0.25">
      <c r="A115" s="349">
        <v>33572</v>
      </c>
      <c r="B115" s="179">
        <v>135</v>
      </c>
      <c r="C115" s="126" t="s">
        <v>4</v>
      </c>
      <c r="D115" s="125">
        <v>171</v>
      </c>
      <c r="E115" s="126" t="s">
        <v>4</v>
      </c>
      <c r="F115" s="125">
        <v>180</v>
      </c>
      <c r="G115" s="126" t="s">
        <v>4</v>
      </c>
      <c r="H115" s="125">
        <v>358</v>
      </c>
      <c r="I115" s="126" t="s">
        <v>5</v>
      </c>
      <c r="J115" s="125">
        <v>227</v>
      </c>
      <c r="K115" s="126" t="s">
        <v>4</v>
      </c>
      <c r="L115" s="125">
        <v>340</v>
      </c>
      <c r="M115" s="126" t="s">
        <v>5</v>
      </c>
      <c r="N115" s="125">
        <v>421</v>
      </c>
      <c r="O115" s="126" t="s">
        <v>5</v>
      </c>
      <c r="P115" s="125">
        <v>214</v>
      </c>
      <c r="Q115" s="126" t="s">
        <v>5</v>
      </c>
      <c r="R115" s="125"/>
      <c r="S115" s="126"/>
      <c r="T115" s="125"/>
      <c r="U115" s="126"/>
      <c r="V115" s="125"/>
      <c r="W115" s="126"/>
      <c r="X115" s="125"/>
      <c r="Y115" s="126"/>
      <c r="Z115" s="125"/>
      <c r="AA115" s="126"/>
      <c r="AB115" s="128">
        <v>148</v>
      </c>
      <c r="AC115" s="128">
        <v>204</v>
      </c>
      <c r="AD115" s="128"/>
      <c r="AE115" s="128">
        <v>701</v>
      </c>
    </row>
    <row r="116" spans="1:31" ht="13.5" customHeight="1" x14ac:dyDescent="0.25">
      <c r="A116" s="349">
        <v>33603</v>
      </c>
      <c r="B116" s="179">
        <v>126</v>
      </c>
      <c r="C116" s="126" t="s">
        <v>4</v>
      </c>
      <c r="D116" s="125">
        <v>178</v>
      </c>
      <c r="E116" s="126" t="s">
        <v>4</v>
      </c>
      <c r="F116" s="125">
        <v>180</v>
      </c>
      <c r="G116" s="126" t="s">
        <v>4</v>
      </c>
      <c r="H116" s="125">
        <v>218</v>
      </c>
      <c r="I116" s="126" t="s">
        <v>4</v>
      </c>
      <c r="J116" s="125">
        <v>216</v>
      </c>
      <c r="K116" s="126" t="s">
        <v>4</v>
      </c>
      <c r="L116" s="125">
        <v>340</v>
      </c>
      <c r="M116" s="126" t="s">
        <v>5</v>
      </c>
      <c r="N116" s="125">
        <v>361</v>
      </c>
      <c r="O116" s="126" t="s">
        <v>5</v>
      </c>
      <c r="P116" s="125">
        <v>419.15</v>
      </c>
      <c r="Q116" s="126" t="s">
        <v>5</v>
      </c>
      <c r="R116" s="125"/>
      <c r="S116" s="126"/>
      <c r="T116" s="125"/>
      <c r="U116" s="126"/>
      <c r="V116" s="125"/>
      <c r="W116" s="126"/>
      <c r="X116" s="125"/>
      <c r="Y116" s="126"/>
      <c r="Z116" s="125"/>
      <c r="AA116" s="126"/>
      <c r="AB116" s="128">
        <v>145</v>
      </c>
      <c r="AC116" s="128">
        <v>200</v>
      </c>
      <c r="AD116" s="128"/>
      <c r="AE116" s="128">
        <v>701</v>
      </c>
    </row>
    <row r="117" spans="1:31" ht="13.5" customHeight="1" x14ac:dyDescent="0.25">
      <c r="A117" s="349">
        <v>33634</v>
      </c>
      <c r="B117" s="179">
        <v>121</v>
      </c>
      <c r="C117" s="126" t="s">
        <v>4</v>
      </c>
      <c r="D117" s="125">
        <v>148</v>
      </c>
      <c r="E117" s="126" t="s">
        <v>4</v>
      </c>
      <c r="F117" s="125">
        <v>174</v>
      </c>
      <c r="G117" s="126" t="s">
        <v>4</v>
      </c>
      <c r="H117" s="125">
        <v>166</v>
      </c>
      <c r="I117" s="126" t="s">
        <v>4</v>
      </c>
      <c r="J117" s="125">
        <v>185</v>
      </c>
      <c r="K117" s="126" t="s">
        <v>4</v>
      </c>
      <c r="L117" s="125">
        <v>230</v>
      </c>
      <c r="M117" s="126" t="s">
        <v>4</v>
      </c>
      <c r="N117" s="125">
        <v>275.63</v>
      </c>
      <c r="O117" s="126" t="s">
        <v>4</v>
      </c>
      <c r="P117" s="125">
        <v>271.31</v>
      </c>
      <c r="Q117" s="126" t="s">
        <v>4</v>
      </c>
      <c r="R117" s="125"/>
      <c r="S117" s="126"/>
      <c r="T117" s="125"/>
      <c r="U117" s="126"/>
      <c r="V117" s="125"/>
      <c r="W117" s="126"/>
      <c r="X117" s="125"/>
      <c r="Y117" s="126"/>
      <c r="Z117" s="125"/>
      <c r="AA117" s="126"/>
      <c r="AB117" s="128">
        <v>141</v>
      </c>
      <c r="AC117" s="128">
        <v>192</v>
      </c>
      <c r="AD117" s="128"/>
      <c r="AE117" s="128">
        <v>700</v>
      </c>
    </row>
    <row r="118" spans="1:31" ht="13.5" customHeight="1" x14ac:dyDescent="0.25">
      <c r="A118" s="349">
        <v>33663</v>
      </c>
      <c r="B118" s="179">
        <v>103</v>
      </c>
      <c r="C118" s="126" t="s">
        <v>4</v>
      </c>
      <c r="D118" s="125">
        <v>141</v>
      </c>
      <c r="E118" s="126" t="s">
        <v>4</v>
      </c>
      <c r="F118" s="125">
        <v>172</v>
      </c>
      <c r="G118" s="126" t="s">
        <v>4</v>
      </c>
      <c r="H118" s="125">
        <v>190</v>
      </c>
      <c r="I118" s="126" t="s">
        <v>4</v>
      </c>
      <c r="J118" s="125">
        <v>190</v>
      </c>
      <c r="K118" s="126" t="s">
        <v>4</v>
      </c>
      <c r="L118" s="125">
        <v>247</v>
      </c>
      <c r="M118" s="126" t="s">
        <v>4</v>
      </c>
      <c r="N118" s="125">
        <v>176.3</v>
      </c>
      <c r="O118" s="126" t="s">
        <v>4</v>
      </c>
      <c r="P118" s="125">
        <v>269</v>
      </c>
      <c r="Q118" s="126" t="s">
        <v>4</v>
      </c>
      <c r="R118" s="125"/>
      <c r="S118" s="126"/>
      <c r="T118" s="125"/>
      <c r="U118" s="126"/>
      <c r="V118" s="125"/>
      <c r="W118" s="126"/>
      <c r="X118" s="125"/>
      <c r="Y118" s="126"/>
      <c r="Z118" s="125"/>
      <c r="AA118" s="126"/>
      <c r="AB118" s="128">
        <v>147</v>
      </c>
      <c r="AC118" s="128">
        <v>182</v>
      </c>
      <c r="AD118" s="128">
        <v>440</v>
      </c>
      <c r="AE118" s="128">
        <v>701</v>
      </c>
    </row>
    <row r="119" spans="1:31" ht="13.5" customHeight="1" x14ac:dyDescent="0.25">
      <c r="A119" s="349">
        <v>33694</v>
      </c>
      <c r="B119" s="179">
        <v>139</v>
      </c>
      <c r="C119" s="126" t="s">
        <v>4</v>
      </c>
      <c r="D119" s="125">
        <v>162</v>
      </c>
      <c r="E119" s="126" t="s">
        <v>4</v>
      </c>
      <c r="F119" s="125">
        <v>198</v>
      </c>
      <c r="G119" s="126" t="s">
        <v>4</v>
      </c>
      <c r="H119" s="125">
        <v>202</v>
      </c>
      <c r="I119" s="126" t="s">
        <v>4</v>
      </c>
      <c r="J119" s="125">
        <v>210</v>
      </c>
      <c r="K119" s="126" t="s">
        <v>4</v>
      </c>
      <c r="L119" s="125">
        <v>280</v>
      </c>
      <c r="M119" s="126" t="s">
        <v>4</v>
      </c>
      <c r="N119" s="125">
        <v>206.33</v>
      </c>
      <c r="O119" s="126" t="s">
        <v>4</v>
      </c>
      <c r="P119" s="125">
        <v>282.86</v>
      </c>
      <c r="Q119" s="126" t="s">
        <v>4</v>
      </c>
      <c r="R119" s="125"/>
      <c r="S119" s="126"/>
      <c r="T119" s="125"/>
      <c r="U119" s="126"/>
      <c r="V119" s="125"/>
      <c r="W119" s="126"/>
      <c r="X119" s="125"/>
      <c r="Y119" s="126"/>
      <c r="Z119" s="125"/>
      <c r="AA119" s="126"/>
      <c r="AB119" s="128">
        <v>145</v>
      </c>
      <c r="AC119" s="128">
        <v>181</v>
      </c>
      <c r="AD119" s="128">
        <v>445</v>
      </c>
      <c r="AE119" s="128">
        <v>701</v>
      </c>
    </row>
    <row r="120" spans="1:31" ht="13.5" customHeight="1" x14ac:dyDescent="0.25">
      <c r="A120" s="349">
        <v>33724</v>
      </c>
      <c r="B120" s="179">
        <v>131</v>
      </c>
      <c r="C120" s="126" t="s">
        <v>4</v>
      </c>
      <c r="D120" s="125">
        <v>158</v>
      </c>
      <c r="E120" s="126" t="s">
        <v>4</v>
      </c>
      <c r="F120" s="125">
        <v>407</v>
      </c>
      <c r="G120" s="126" t="s">
        <v>5</v>
      </c>
      <c r="H120" s="125">
        <v>274</v>
      </c>
      <c r="I120" s="126" t="s">
        <v>4</v>
      </c>
      <c r="J120" s="125">
        <v>250</v>
      </c>
      <c r="K120" s="126" t="s">
        <v>4</v>
      </c>
      <c r="L120" s="125">
        <v>344</v>
      </c>
      <c r="M120" s="126" t="s">
        <v>5</v>
      </c>
      <c r="N120" s="125">
        <v>384.2</v>
      </c>
      <c r="O120" s="126" t="s">
        <v>5</v>
      </c>
      <c r="P120" s="125">
        <v>426.08</v>
      </c>
      <c r="Q120" s="126" t="s">
        <v>5</v>
      </c>
      <c r="R120" s="125"/>
      <c r="S120" s="126"/>
      <c r="T120" s="125"/>
      <c r="U120" s="126"/>
      <c r="V120" s="125"/>
      <c r="W120" s="126"/>
      <c r="X120" s="125"/>
      <c r="Y120" s="126"/>
      <c r="Z120" s="125"/>
      <c r="AA120" s="126"/>
      <c r="AB120" s="128">
        <v>148</v>
      </c>
      <c r="AC120" s="128">
        <v>205</v>
      </c>
      <c r="AD120" s="128">
        <v>445</v>
      </c>
      <c r="AE120" s="128">
        <v>701</v>
      </c>
    </row>
    <row r="121" spans="1:31" ht="13.5" customHeight="1" x14ac:dyDescent="0.25">
      <c r="A121" s="349">
        <v>33755</v>
      </c>
      <c r="B121" s="179">
        <v>135</v>
      </c>
      <c r="C121" s="126" t="s">
        <v>4</v>
      </c>
      <c r="D121" s="125">
        <v>162</v>
      </c>
      <c r="E121" s="126" t="s">
        <v>4</v>
      </c>
      <c r="F121" s="125">
        <v>198</v>
      </c>
      <c r="G121" s="126" t="s">
        <v>4</v>
      </c>
      <c r="H121" s="125">
        <v>246</v>
      </c>
      <c r="I121" s="126" t="s">
        <v>4</v>
      </c>
      <c r="J121" s="125">
        <v>236</v>
      </c>
      <c r="K121" s="126" t="s">
        <v>4</v>
      </c>
      <c r="L121" s="125">
        <v>340</v>
      </c>
      <c r="M121" s="126" t="s">
        <v>4</v>
      </c>
      <c r="N121" s="125">
        <v>385</v>
      </c>
      <c r="O121" s="126" t="s">
        <v>4</v>
      </c>
      <c r="P121" s="125">
        <v>444.56</v>
      </c>
      <c r="Q121" s="126" t="s">
        <v>4</v>
      </c>
      <c r="R121" s="125"/>
      <c r="S121" s="126"/>
      <c r="T121" s="125"/>
      <c r="U121" s="126"/>
      <c r="V121" s="125"/>
      <c r="W121" s="126"/>
      <c r="X121" s="125"/>
      <c r="Y121" s="126"/>
      <c r="Z121" s="125"/>
      <c r="AA121" s="126"/>
      <c r="AB121" s="128">
        <v>148</v>
      </c>
      <c r="AC121" s="128">
        <v>204</v>
      </c>
      <c r="AD121" s="128">
        <v>446</v>
      </c>
      <c r="AE121" s="128">
        <v>701</v>
      </c>
    </row>
    <row r="122" spans="1:31" ht="13.5" customHeight="1" x14ac:dyDescent="0.25">
      <c r="A122" s="349">
        <v>33785</v>
      </c>
      <c r="B122" s="179">
        <v>150</v>
      </c>
      <c r="C122" s="126" t="s">
        <v>4</v>
      </c>
      <c r="D122" s="125">
        <v>178</v>
      </c>
      <c r="E122" s="126" t="s">
        <v>4</v>
      </c>
      <c r="F122" s="125">
        <v>195</v>
      </c>
      <c r="G122" s="126" t="s">
        <v>4</v>
      </c>
      <c r="H122" s="125">
        <v>251</v>
      </c>
      <c r="I122" s="126" t="s">
        <v>4</v>
      </c>
      <c r="J122" s="125">
        <v>240</v>
      </c>
      <c r="K122" s="126" t="s">
        <v>4</v>
      </c>
      <c r="L122" s="125">
        <v>335</v>
      </c>
      <c r="M122" s="126" t="s">
        <v>5</v>
      </c>
      <c r="N122" s="125">
        <v>425.78</v>
      </c>
      <c r="O122" s="126" t="s">
        <v>5</v>
      </c>
      <c r="P122" s="125">
        <v>289.79000000000002</v>
      </c>
      <c r="Q122" s="126" t="s">
        <v>4</v>
      </c>
      <c r="R122" s="125"/>
      <c r="S122" s="126"/>
      <c r="T122" s="125"/>
      <c r="U122" s="126"/>
      <c r="V122" s="125"/>
      <c r="W122" s="126"/>
      <c r="X122" s="125"/>
      <c r="Y122" s="126"/>
      <c r="Z122" s="125"/>
      <c r="AA122" s="126"/>
      <c r="AB122" s="128">
        <v>151</v>
      </c>
      <c r="AC122" s="128">
        <v>225</v>
      </c>
      <c r="AD122" s="128">
        <v>445</v>
      </c>
      <c r="AE122" s="128">
        <v>701</v>
      </c>
    </row>
    <row r="123" spans="1:31" ht="13.5" customHeight="1" x14ac:dyDescent="0.25">
      <c r="A123" s="349">
        <v>33816</v>
      </c>
      <c r="B123" s="179">
        <v>155</v>
      </c>
      <c r="C123" s="126" t="s">
        <v>5</v>
      </c>
      <c r="D123" s="125">
        <v>177</v>
      </c>
      <c r="E123" s="126" t="s">
        <v>5</v>
      </c>
      <c r="F123" s="125">
        <v>407</v>
      </c>
      <c r="G123" s="126" t="s">
        <v>5</v>
      </c>
      <c r="H123" s="125">
        <v>395</v>
      </c>
      <c r="I123" s="126" t="s">
        <v>5</v>
      </c>
      <c r="J123" s="125">
        <v>361</v>
      </c>
      <c r="K123" s="126" t="s">
        <v>5</v>
      </c>
      <c r="L123" s="125">
        <v>360</v>
      </c>
      <c r="M123" s="126" t="s">
        <v>5</v>
      </c>
      <c r="N123" s="125">
        <v>287.18</v>
      </c>
      <c r="O123" s="126" t="s">
        <v>4</v>
      </c>
      <c r="P123" s="125">
        <v>347.54</v>
      </c>
      <c r="Q123" s="126" t="s">
        <v>4</v>
      </c>
      <c r="R123" s="125"/>
      <c r="S123" s="126"/>
      <c r="T123" s="125"/>
      <c r="U123" s="126"/>
      <c r="V123" s="125"/>
      <c r="W123" s="126"/>
      <c r="X123" s="125"/>
      <c r="Y123" s="126"/>
      <c r="Z123" s="125"/>
      <c r="AA123" s="126"/>
      <c r="AB123" s="128">
        <v>152</v>
      </c>
      <c r="AC123" s="128">
        <v>227</v>
      </c>
      <c r="AD123" s="128">
        <v>445</v>
      </c>
      <c r="AE123" s="128">
        <v>701</v>
      </c>
    </row>
    <row r="124" spans="1:31" ht="13.5" customHeight="1" x14ac:dyDescent="0.25">
      <c r="A124" s="349">
        <v>33847</v>
      </c>
      <c r="B124" s="179">
        <v>182</v>
      </c>
      <c r="C124" s="126" t="s">
        <v>4</v>
      </c>
      <c r="D124" s="125">
        <v>200</v>
      </c>
      <c r="E124" s="126" t="s">
        <v>4</v>
      </c>
      <c r="F124" s="125">
        <v>197</v>
      </c>
      <c r="G124" s="126" t="s">
        <v>4</v>
      </c>
      <c r="H124" s="125">
        <v>301</v>
      </c>
      <c r="I124" s="126" t="s">
        <v>4</v>
      </c>
      <c r="J124" s="125">
        <v>275</v>
      </c>
      <c r="K124" s="126" t="s">
        <v>4</v>
      </c>
      <c r="L124" s="125">
        <v>336</v>
      </c>
      <c r="M124" s="126" t="s">
        <v>5</v>
      </c>
      <c r="N124" s="125">
        <v>463</v>
      </c>
      <c r="O124" s="126" t="s">
        <v>5</v>
      </c>
      <c r="P124" s="125">
        <v>477</v>
      </c>
      <c r="Q124" s="126" t="s">
        <v>5</v>
      </c>
      <c r="R124" s="125"/>
      <c r="S124" s="126"/>
      <c r="T124" s="125"/>
      <c r="U124" s="126"/>
      <c r="V124" s="125"/>
      <c r="W124" s="126"/>
      <c r="X124" s="125"/>
      <c r="Y124" s="126"/>
      <c r="Z124" s="125"/>
      <c r="AA124" s="126"/>
      <c r="AB124" s="128">
        <v>155</v>
      </c>
      <c r="AC124" s="128">
        <v>242</v>
      </c>
      <c r="AD124" s="128">
        <v>445</v>
      </c>
      <c r="AE124" s="128">
        <v>701</v>
      </c>
    </row>
    <row r="125" spans="1:31" ht="13.5" customHeight="1" x14ac:dyDescent="0.25">
      <c r="A125" s="349">
        <v>33877</v>
      </c>
      <c r="B125" s="179">
        <v>245</v>
      </c>
      <c r="C125" s="126" t="s">
        <v>5</v>
      </c>
      <c r="D125" s="125">
        <v>270</v>
      </c>
      <c r="E125" s="126" t="s">
        <v>5</v>
      </c>
      <c r="F125" s="125">
        <v>407</v>
      </c>
      <c r="G125" s="126" t="s">
        <v>5</v>
      </c>
      <c r="H125" s="125">
        <v>358</v>
      </c>
      <c r="I125" s="126" t="s">
        <v>5</v>
      </c>
      <c r="J125" s="125">
        <v>378</v>
      </c>
      <c r="K125" s="126" t="s">
        <v>5</v>
      </c>
      <c r="L125" s="125">
        <v>340</v>
      </c>
      <c r="M125" s="126" t="s">
        <v>5</v>
      </c>
      <c r="N125" s="125">
        <v>499.7</v>
      </c>
      <c r="O125" s="126" t="s">
        <v>5</v>
      </c>
      <c r="P125" s="125">
        <v>488.45</v>
      </c>
      <c r="Q125" s="126" t="s">
        <v>5</v>
      </c>
      <c r="R125" s="125"/>
      <c r="S125" s="126"/>
      <c r="T125" s="125"/>
      <c r="U125" s="126"/>
      <c r="V125" s="125"/>
      <c r="W125" s="126"/>
      <c r="X125" s="125"/>
      <c r="Y125" s="126"/>
      <c r="Z125" s="125"/>
      <c r="AA125" s="126"/>
      <c r="AB125" s="128">
        <v>153</v>
      </c>
      <c r="AC125" s="128">
        <v>241</v>
      </c>
      <c r="AD125" s="128">
        <v>445</v>
      </c>
      <c r="AE125" s="128">
        <v>701</v>
      </c>
    </row>
    <row r="126" spans="1:31" ht="13.5" customHeight="1" x14ac:dyDescent="0.25">
      <c r="A126" s="349">
        <v>33908</v>
      </c>
      <c r="B126" s="179">
        <v>220</v>
      </c>
      <c r="C126" s="126" t="s">
        <v>4</v>
      </c>
      <c r="D126" s="125">
        <v>272</v>
      </c>
      <c r="E126" s="126" t="s">
        <v>5</v>
      </c>
      <c r="F126" s="125">
        <v>192</v>
      </c>
      <c r="G126" s="126" t="s">
        <v>4</v>
      </c>
      <c r="H126" s="125">
        <v>312</v>
      </c>
      <c r="I126" s="126" t="s">
        <v>4</v>
      </c>
      <c r="J126" s="125">
        <v>280</v>
      </c>
      <c r="K126" s="126" t="s">
        <v>4</v>
      </c>
      <c r="L126" s="125">
        <v>337</v>
      </c>
      <c r="M126" s="126" t="s">
        <v>5</v>
      </c>
      <c r="N126" s="125">
        <v>506.63</v>
      </c>
      <c r="O126" s="126" t="s">
        <v>5</v>
      </c>
      <c r="P126" s="125">
        <v>347.54</v>
      </c>
      <c r="Q126" s="126" t="s">
        <v>4</v>
      </c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8">
        <v>160</v>
      </c>
      <c r="AC126" s="128">
        <v>259</v>
      </c>
      <c r="AD126" s="128">
        <v>444</v>
      </c>
      <c r="AE126" s="128">
        <v>701</v>
      </c>
    </row>
    <row r="127" spans="1:31" ht="13.5" customHeight="1" x14ac:dyDescent="0.25">
      <c r="A127" s="349">
        <v>33938</v>
      </c>
      <c r="B127" s="179">
        <v>223</v>
      </c>
      <c r="C127" s="126" t="s">
        <v>4</v>
      </c>
      <c r="D127" s="125">
        <v>278</v>
      </c>
      <c r="E127" s="126" t="s">
        <v>5</v>
      </c>
      <c r="F127" s="125">
        <v>200</v>
      </c>
      <c r="G127" s="126" t="s">
        <v>4</v>
      </c>
      <c r="H127" s="125">
        <v>278</v>
      </c>
      <c r="I127" s="126" t="s">
        <v>4</v>
      </c>
      <c r="J127" s="125">
        <v>252</v>
      </c>
      <c r="K127" s="126" t="s">
        <v>4</v>
      </c>
      <c r="L127" s="125">
        <v>335</v>
      </c>
      <c r="M127" s="126" t="s">
        <v>5</v>
      </c>
      <c r="N127" s="125">
        <v>483.53</v>
      </c>
      <c r="O127" s="126" t="s">
        <v>5</v>
      </c>
      <c r="P127" s="125">
        <v>368.33</v>
      </c>
      <c r="Q127" s="126" t="s">
        <v>4</v>
      </c>
      <c r="R127" s="125"/>
      <c r="S127" s="126"/>
      <c r="T127" s="125"/>
      <c r="U127" s="126"/>
      <c r="V127" s="125"/>
      <c r="W127" s="126"/>
      <c r="X127" s="125"/>
      <c r="Y127" s="126"/>
      <c r="Z127" s="125"/>
      <c r="AA127" s="126"/>
      <c r="AB127" s="128">
        <v>158</v>
      </c>
      <c r="AC127" s="128">
        <v>255</v>
      </c>
      <c r="AD127" s="128">
        <v>444</v>
      </c>
      <c r="AE127" s="128">
        <v>701</v>
      </c>
    </row>
    <row r="128" spans="1:31" ht="13.5" customHeight="1" x14ac:dyDescent="0.25">
      <c r="A128" s="349">
        <v>33969</v>
      </c>
      <c r="B128" s="179">
        <v>223</v>
      </c>
      <c r="C128" s="126" t="s">
        <v>4</v>
      </c>
      <c r="D128" s="125">
        <v>250</v>
      </c>
      <c r="E128" s="126" t="s">
        <v>4</v>
      </c>
      <c r="F128" s="125">
        <v>85</v>
      </c>
      <c r="G128" s="126" t="s">
        <v>4</v>
      </c>
      <c r="H128" s="125">
        <v>273</v>
      </c>
      <c r="I128" s="126" t="s">
        <v>4</v>
      </c>
      <c r="J128" s="125">
        <v>230</v>
      </c>
      <c r="K128" s="126" t="s">
        <v>4</v>
      </c>
      <c r="L128" s="125">
        <v>287</v>
      </c>
      <c r="M128" s="126" t="s">
        <v>4</v>
      </c>
      <c r="N128" s="125">
        <v>351.86</v>
      </c>
      <c r="O128" s="126" t="s">
        <v>4</v>
      </c>
      <c r="P128" s="125">
        <v>245</v>
      </c>
      <c r="Q128" s="126" t="s">
        <v>4</v>
      </c>
      <c r="R128" s="125"/>
      <c r="S128" s="126"/>
      <c r="T128" s="125"/>
      <c r="U128" s="126"/>
      <c r="V128" s="125"/>
      <c r="W128" s="126"/>
      <c r="X128" s="125"/>
      <c r="Y128" s="126"/>
      <c r="Z128" s="125"/>
      <c r="AA128" s="126"/>
      <c r="AB128" s="128">
        <v>157</v>
      </c>
      <c r="AC128" s="128">
        <v>236</v>
      </c>
      <c r="AD128" s="128">
        <v>442</v>
      </c>
      <c r="AE128" s="128">
        <v>701</v>
      </c>
    </row>
    <row r="129" spans="1:31" ht="13.5" customHeight="1" x14ac:dyDescent="0.25">
      <c r="A129" s="349">
        <v>34000</v>
      </c>
      <c r="B129" s="179"/>
      <c r="C129" s="126" t="s">
        <v>4</v>
      </c>
      <c r="D129" s="125">
        <v>238</v>
      </c>
      <c r="E129" s="126" t="s">
        <v>4</v>
      </c>
      <c r="F129" s="125">
        <v>195</v>
      </c>
      <c r="G129" s="126" t="s">
        <v>4</v>
      </c>
      <c r="H129" s="125">
        <v>310</v>
      </c>
      <c r="I129" s="126" t="s">
        <v>4</v>
      </c>
      <c r="J129" s="125">
        <v>228</v>
      </c>
      <c r="K129" s="126" t="s">
        <v>4</v>
      </c>
      <c r="L129" s="125">
        <v>312</v>
      </c>
      <c r="M129" s="126" t="s">
        <v>4</v>
      </c>
      <c r="N129" s="125">
        <v>342.52</v>
      </c>
      <c r="O129" s="126" t="s">
        <v>4</v>
      </c>
      <c r="P129" s="125">
        <v>347.52</v>
      </c>
      <c r="Q129" s="126" t="s">
        <v>4</v>
      </c>
      <c r="R129" s="125"/>
      <c r="S129" s="126"/>
      <c r="T129" s="125"/>
      <c r="U129" s="126"/>
      <c r="V129" s="125"/>
      <c r="W129" s="126"/>
      <c r="X129" s="125"/>
      <c r="Y129" s="126"/>
      <c r="Z129" s="125"/>
      <c r="AA129" s="126"/>
      <c r="AB129" s="128">
        <v>155</v>
      </c>
      <c r="AC129" s="128">
        <v>233</v>
      </c>
      <c r="AD129" s="128">
        <v>442</v>
      </c>
      <c r="AE129" s="128">
        <v>701</v>
      </c>
    </row>
    <row r="130" spans="1:31" ht="13.5" customHeight="1" x14ac:dyDescent="0.25">
      <c r="A130" s="349">
        <v>34028</v>
      </c>
      <c r="B130" s="179">
        <v>77</v>
      </c>
      <c r="C130" s="126" t="s">
        <v>4</v>
      </c>
      <c r="D130" s="125">
        <v>115</v>
      </c>
      <c r="E130" s="126" t="s">
        <v>4</v>
      </c>
      <c r="F130" s="125">
        <v>193</v>
      </c>
      <c r="G130" s="126" t="s">
        <v>4</v>
      </c>
      <c r="H130" s="125">
        <v>246</v>
      </c>
      <c r="I130" s="126" t="s">
        <v>4</v>
      </c>
      <c r="J130" s="125">
        <v>235</v>
      </c>
      <c r="K130" s="126" t="s">
        <v>4</v>
      </c>
      <c r="L130" s="125">
        <v>313</v>
      </c>
      <c r="M130" s="126" t="s">
        <v>4</v>
      </c>
      <c r="N130" s="125">
        <v>284</v>
      </c>
      <c r="O130" s="126" t="s">
        <v>4</v>
      </c>
      <c r="P130" s="125">
        <v>292</v>
      </c>
      <c r="Q130" s="126" t="s">
        <v>4</v>
      </c>
      <c r="R130" s="125"/>
      <c r="S130" s="126"/>
      <c r="T130" s="125"/>
      <c r="U130" s="126"/>
      <c r="V130" s="125"/>
      <c r="W130" s="126"/>
      <c r="X130" s="125"/>
      <c r="Y130" s="126"/>
      <c r="Z130" s="125"/>
      <c r="AA130" s="126"/>
      <c r="AB130" s="128">
        <v>153</v>
      </c>
      <c r="AC130" s="128">
        <v>235</v>
      </c>
      <c r="AD130" s="128">
        <v>440</v>
      </c>
      <c r="AE130" s="128">
        <v>701</v>
      </c>
    </row>
    <row r="131" spans="1:31" ht="13.5" customHeight="1" x14ac:dyDescent="0.25">
      <c r="A131" s="349">
        <v>34059</v>
      </c>
      <c r="B131" s="179">
        <v>72</v>
      </c>
      <c r="C131" s="126" t="s">
        <v>4</v>
      </c>
      <c r="D131" s="125">
        <v>133</v>
      </c>
      <c r="E131" s="126" t="s">
        <v>4</v>
      </c>
      <c r="F131" s="125">
        <v>192</v>
      </c>
      <c r="G131" s="126" t="s">
        <v>4</v>
      </c>
      <c r="H131" s="125">
        <v>244</v>
      </c>
      <c r="I131" s="126" t="s">
        <v>4</v>
      </c>
      <c r="J131" s="125">
        <v>233</v>
      </c>
      <c r="K131" s="126" t="s">
        <v>4</v>
      </c>
      <c r="L131" s="125">
        <v>303</v>
      </c>
      <c r="M131" s="126" t="s">
        <v>4</v>
      </c>
      <c r="N131" s="125">
        <v>281</v>
      </c>
      <c r="O131" s="126" t="s">
        <v>5</v>
      </c>
      <c r="P131" s="125">
        <v>371</v>
      </c>
      <c r="Q131" s="126" t="s">
        <v>5</v>
      </c>
      <c r="R131" s="125"/>
      <c r="S131" s="126"/>
      <c r="T131" s="125"/>
      <c r="U131" s="126"/>
      <c r="V131" s="125"/>
      <c r="W131" s="126"/>
      <c r="X131" s="125"/>
      <c r="Y131" s="126"/>
      <c r="Z131" s="125"/>
      <c r="AA131" s="126"/>
      <c r="AB131" s="128">
        <v>152</v>
      </c>
      <c r="AC131" s="128">
        <v>235</v>
      </c>
      <c r="AD131" s="128">
        <v>442</v>
      </c>
      <c r="AE131" s="128">
        <v>701</v>
      </c>
    </row>
    <row r="132" spans="1:31" ht="13.5" customHeight="1" x14ac:dyDescent="0.25">
      <c r="A132" s="349">
        <v>34089</v>
      </c>
      <c r="B132" s="179">
        <v>239</v>
      </c>
      <c r="C132" s="126" t="s">
        <v>4</v>
      </c>
      <c r="D132" s="125">
        <v>201</v>
      </c>
      <c r="E132" s="126" t="s">
        <v>4</v>
      </c>
      <c r="F132" s="125">
        <v>200</v>
      </c>
      <c r="G132" s="126" t="s">
        <v>4</v>
      </c>
      <c r="H132" s="125">
        <v>260</v>
      </c>
      <c r="I132" s="126" t="s">
        <v>4</v>
      </c>
      <c r="J132" s="125">
        <v>245</v>
      </c>
      <c r="K132" s="126" t="s">
        <v>4</v>
      </c>
      <c r="L132" s="125">
        <v>327</v>
      </c>
      <c r="M132" s="126" t="s">
        <v>5</v>
      </c>
      <c r="N132" s="125">
        <v>534</v>
      </c>
      <c r="O132" s="126" t="s">
        <v>5</v>
      </c>
      <c r="P132" s="125">
        <v>398</v>
      </c>
      <c r="Q132" s="126" t="s">
        <v>5</v>
      </c>
      <c r="R132" s="125"/>
      <c r="S132" s="126"/>
      <c r="T132" s="125"/>
      <c r="U132" s="126"/>
      <c r="V132" s="125"/>
      <c r="W132" s="126"/>
      <c r="X132" s="125"/>
      <c r="Y132" s="126"/>
      <c r="Z132" s="125"/>
      <c r="AA132" s="126"/>
      <c r="AB132" s="128">
        <v>158</v>
      </c>
      <c r="AC132" s="128">
        <v>225</v>
      </c>
      <c r="AD132" s="128">
        <v>440</v>
      </c>
      <c r="AE132" s="128">
        <v>701</v>
      </c>
    </row>
    <row r="133" spans="1:31" ht="13.5" customHeight="1" x14ac:dyDescent="0.25">
      <c r="A133" s="349">
        <v>34120</v>
      </c>
      <c r="B133" s="179">
        <v>275</v>
      </c>
      <c r="C133" s="126" t="s">
        <v>5</v>
      </c>
      <c r="D133" s="125">
        <v>301</v>
      </c>
      <c r="E133" s="126" t="s">
        <v>5</v>
      </c>
      <c r="F133" s="125">
        <v>200</v>
      </c>
      <c r="G133" s="126" t="s">
        <v>4</v>
      </c>
      <c r="H133" s="125">
        <v>285</v>
      </c>
      <c r="I133" s="126" t="s">
        <v>5</v>
      </c>
      <c r="J133" s="125">
        <v>282</v>
      </c>
      <c r="K133" s="126" t="s">
        <v>4</v>
      </c>
      <c r="L133" s="125">
        <v>330</v>
      </c>
      <c r="M133" s="126" t="s">
        <v>5</v>
      </c>
      <c r="N133" s="125">
        <v>495.08</v>
      </c>
      <c r="O133" s="126" t="s">
        <v>5</v>
      </c>
      <c r="P133" s="125">
        <v>437.63</v>
      </c>
      <c r="Q133" s="126" t="s">
        <v>5</v>
      </c>
      <c r="R133" s="125"/>
      <c r="S133" s="126"/>
      <c r="T133" s="125"/>
      <c r="U133" s="126"/>
      <c r="V133" s="125"/>
      <c r="W133" s="126"/>
      <c r="X133" s="125"/>
      <c r="Y133" s="126"/>
      <c r="Z133" s="125"/>
      <c r="AA133" s="126"/>
      <c r="AB133" s="128">
        <v>158</v>
      </c>
      <c r="AC133" s="128">
        <v>228</v>
      </c>
      <c r="AD133" s="128"/>
      <c r="AE133" s="128"/>
    </row>
    <row r="134" spans="1:31" ht="13.5" customHeight="1" x14ac:dyDescent="0.25">
      <c r="A134" s="349">
        <v>34150</v>
      </c>
      <c r="B134" s="179">
        <v>277</v>
      </c>
      <c r="C134" s="126" t="s">
        <v>5</v>
      </c>
      <c r="D134" s="125">
        <v>325</v>
      </c>
      <c r="E134" s="126" t="s">
        <v>5</v>
      </c>
      <c r="F134" s="125">
        <v>200</v>
      </c>
      <c r="G134" s="126" t="s">
        <v>5</v>
      </c>
      <c r="H134" s="125">
        <v>390</v>
      </c>
      <c r="I134" s="126" t="s">
        <v>5</v>
      </c>
      <c r="J134" s="125">
        <v>288</v>
      </c>
      <c r="K134" s="126" t="s">
        <v>4</v>
      </c>
      <c r="L134" s="125">
        <v>333</v>
      </c>
      <c r="M134" s="126" t="s">
        <v>5</v>
      </c>
      <c r="N134" s="125">
        <v>481.76</v>
      </c>
      <c r="O134" s="126" t="s">
        <v>5</v>
      </c>
      <c r="P134" s="125">
        <v>490.76</v>
      </c>
      <c r="Q134" s="126" t="s">
        <v>5</v>
      </c>
      <c r="R134" s="125"/>
      <c r="S134" s="126"/>
      <c r="T134" s="125"/>
      <c r="U134" s="126"/>
      <c r="V134" s="125"/>
      <c r="W134" s="126"/>
      <c r="X134" s="125"/>
      <c r="Y134" s="126"/>
      <c r="Z134" s="125"/>
      <c r="AA134" s="126"/>
      <c r="AB134" s="128">
        <v>157</v>
      </c>
      <c r="AC134" s="128">
        <v>229</v>
      </c>
      <c r="AD134" s="128"/>
      <c r="AE134" s="128"/>
    </row>
    <row r="135" spans="1:31" ht="13.5" customHeight="1" x14ac:dyDescent="0.25">
      <c r="A135" s="349">
        <v>34181</v>
      </c>
      <c r="B135" s="179">
        <v>280</v>
      </c>
      <c r="C135" s="126" t="s">
        <v>5</v>
      </c>
      <c r="D135" s="125">
        <v>355</v>
      </c>
      <c r="E135" s="126" t="s">
        <v>5</v>
      </c>
      <c r="F135" s="125">
        <v>200</v>
      </c>
      <c r="G135" s="126" t="s">
        <v>5</v>
      </c>
      <c r="H135" s="125">
        <v>391</v>
      </c>
      <c r="I135" s="126" t="s">
        <v>5</v>
      </c>
      <c r="J135" s="125">
        <v>575</v>
      </c>
      <c r="K135" s="126" t="s">
        <v>5</v>
      </c>
      <c r="L135" s="125">
        <v>335</v>
      </c>
      <c r="M135" s="126" t="s">
        <v>5</v>
      </c>
      <c r="N135" s="125">
        <v>525</v>
      </c>
      <c r="O135" s="126" t="s">
        <v>5</v>
      </c>
      <c r="P135" s="125">
        <v>486</v>
      </c>
      <c r="Q135" s="126" t="s">
        <v>5</v>
      </c>
      <c r="R135" s="125"/>
      <c r="S135" s="126"/>
      <c r="T135" s="125"/>
      <c r="U135" s="126"/>
      <c r="V135" s="125"/>
      <c r="W135" s="126"/>
      <c r="X135" s="125"/>
      <c r="Y135" s="126"/>
      <c r="Z135" s="125"/>
      <c r="AA135" s="126"/>
      <c r="AB135" s="128">
        <v>157</v>
      </c>
      <c r="AC135" s="128">
        <v>228</v>
      </c>
      <c r="AD135" s="128"/>
      <c r="AE135" s="128"/>
    </row>
    <row r="136" spans="1:31" ht="13.5" customHeight="1" x14ac:dyDescent="0.25">
      <c r="A136" s="349">
        <v>34212</v>
      </c>
      <c r="B136" s="179">
        <v>275</v>
      </c>
      <c r="C136" s="126" t="s">
        <v>4</v>
      </c>
      <c r="D136" s="125">
        <v>300</v>
      </c>
      <c r="E136" s="126" t="s">
        <v>5</v>
      </c>
      <c r="F136" s="125">
        <v>200</v>
      </c>
      <c r="G136" s="126" t="s">
        <v>5</v>
      </c>
      <c r="H136" s="125">
        <v>388</v>
      </c>
      <c r="I136" s="126" t="s">
        <v>5</v>
      </c>
      <c r="J136" s="125">
        <v>305</v>
      </c>
      <c r="K136" s="126" t="s">
        <v>4</v>
      </c>
      <c r="L136" s="125">
        <v>333</v>
      </c>
      <c r="M136" s="126" t="s">
        <v>5</v>
      </c>
      <c r="N136" s="125">
        <v>539</v>
      </c>
      <c r="O136" s="126" t="s">
        <v>5</v>
      </c>
      <c r="P136" s="125">
        <v>477</v>
      </c>
      <c r="Q136" s="126" t="s">
        <v>5</v>
      </c>
      <c r="R136" s="125"/>
      <c r="S136" s="126"/>
      <c r="T136" s="125"/>
      <c r="U136" s="126"/>
      <c r="V136" s="125"/>
      <c r="W136" s="126"/>
      <c r="X136" s="125"/>
      <c r="Y136" s="126"/>
      <c r="Z136" s="125"/>
      <c r="AA136" s="126"/>
      <c r="AB136" s="128"/>
      <c r="AC136" s="128">
        <v>265</v>
      </c>
      <c r="AD136" s="128"/>
      <c r="AE136" s="128"/>
    </row>
    <row r="137" spans="1:31" ht="13.5" customHeight="1" x14ac:dyDescent="0.25">
      <c r="A137" s="349">
        <v>34242</v>
      </c>
      <c r="B137" s="179">
        <v>298</v>
      </c>
      <c r="C137" s="126" t="s">
        <v>5</v>
      </c>
      <c r="D137" s="125">
        <v>315</v>
      </c>
      <c r="E137" s="126" t="s">
        <v>5</v>
      </c>
      <c r="F137" s="125">
        <v>200</v>
      </c>
      <c r="G137" s="126" t="s">
        <v>5</v>
      </c>
      <c r="H137" s="125">
        <v>540</v>
      </c>
      <c r="I137" s="126" t="s">
        <v>5</v>
      </c>
      <c r="J137" s="125">
        <v>563</v>
      </c>
      <c r="K137" s="126" t="s">
        <v>5</v>
      </c>
      <c r="L137" s="125">
        <v>333</v>
      </c>
      <c r="M137" s="126" t="s">
        <v>5</v>
      </c>
      <c r="N137" s="125">
        <v>557</v>
      </c>
      <c r="O137" s="126" t="s">
        <v>5</v>
      </c>
      <c r="P137" s="125">
        <v>488</v>
      </c>
      <c r="Q137" s="126" t="s">
        <v>5</v>
      </c>
      <c r="R137" s="125"/>
      <c r="S137" s="126"/>
      <c r="T137" s="125"/>
      <c r="U137" s="126"/>
      <c r="V137" s="125"/>
      <c r="W137" s="126"/>
      <c r="X137" s="125"/>
      <c r="Y137" s="126"/>
      <c r="Z137" s="125"/>
      <c r="AA137" s="126"/>
      <c r="AB137" s="128"/>
      <c r="AC137" s="128">
        <v>266</v>
      </c>
      <c r="AD137" s="128"/>
      <c r="AE137" s="128"/>
    </row>
    <row r="138" spans="1:31" ht="13.5" customHeight="1" x14ac:dyDescent="0.25">
      <c r="A138" s="349">
        <v>34273</v>
      </c>
      <c r="B138" s="179">
        <v>296</v>
      </c>
      <c r="C138" s="126" t="s">
        <v>5</v>
      </c>
      <c r="D138" s="125">
        <v>312</v>
      </c>
      <c r="E138" s="126" t="s">
        <v>5</v>
      </c>
      <c r="F138" s="125">
        <v>200</v>
      </c>
      <c r="G138" s="126" t="s">
        <v>5</v>
      </c>
      <c r="H138" s="125">
        <v>541</v>
      </c>
      <c r="I138" s="126" t="s">
        <v>5</v>
      </c>
      <c r="J138" s="125">
        <v>354</v>
      </c>
      <c r="K138" s="126" t="s">
        <v>4</v>
      </c>
      <c r="L138" s="125">
        <v>335</v>
      </c>
      <c r="M138" s="126" t="s">
        <v>5</v>
      </c>
      <c r="N138" s="125">
        <v>576</v>
      </c>
      <c r="O138" s="126" t="s">
        <v>5</v>
      </c>
      <c r="P138" s="125">
        <v>486</v>
      </c>
      <c r="Q138" s="126" t="s">
        <v>4</v>
      </c>
      <c r="R138" s="125"/>
      <c r="S138" s="126"/>
      <c r="T138" s="125"/>
      <c r="U138" s="126"/>
      <c r="V138" s="125"/>
      <c r="W138" s="126"/>
      <c r="X138" s="125"/>
      <c r="Y138" s="126"/>
      <c r="Z138" s="125"/>
      <c r="AA138" s="126"/>
      <c r="AB138" s="128"/>
      <c r="AC138" s="128">
        <v>268</v>
      </c>
      <c r="AD138" s="128"/>
      <c r="AE138" s="128"/>
    </row>
    <row r="139" spans="1:31" ht="13.5" customHeight="1" x14ac:dyDescent="0.25">
      <c r="A139" s="349">
        <v>34303</v>
      </c>
      <c r="B139" s="179">
        <v>281</v>
      </c>
      <c r="C139" s="126" t="s">
        <v>5</v>
      </c>
      <c r="D139" s="125">
        <v>308</v>
      </c>
      <c r="E139" s="126" t="s">
        <v>5</v>
      </c>
      <c r="F139" s="125"/>
      <c r="G139" s="126" t="s">
        <v>5</v>
      </c>
      <c r="H139" s="125">
        <v>440</v>
      </c>
      <c r="I139" s="126" t="s">
        <v>5</v>
      </c>
      <c r="J139" s="125">
        <v>332</v>
      </c>
      <c r="K139" s="126" t="s">
        <v>4</v>
      </c>
      <c r="L139" s="125">
        <v>333</v>
      </c>
      <c r="M139" s="126" t="s">
        <v>5</v>
      </c>
      <c r="N139" s="125">
        <v>583</v>
      </c>
      <c r="O139" s="126" t="s">
        <v>5</v>
      </c>
      <c r="P139" s="125">
        <v>486</v>
      </c>
      <c r="Q139" s="126" t="s">
        <v>5</v>
      </c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8"/>
      <c r="AC139" s="128">
        <v>271</v>
      </c>
      <c r="AD139" s="128"/>
      <c r="AE139" s="128"/>
    </row>
    <row r="140" spans="1:31" ht="13.5" customHeight="1" x14ac:dyDescent="0.25">
      <c r="A140" s="349">
        <v>34334</v>
      </c>
      <c r="B140" s="179">
        <v>295</v>
      </c>
      <c r="C140" s="126" t="s">
        <v>5</v>
      </c>
      <c r="D140" s="125">
        <v>285</v>
      </c>
      <c r="E140" s="126" t="s">
        <v>4</v>
      </c>
      <c r="F140" s="125"/>
      <c r="G140" s="126" t="s">
        <v>5</v>
      </c>
      <c r="H140" s="125">
        <v>354</v>
      </c>
      <c r="I140" s="126" t="s">
        <v>4</v>
      </c>
      <c r="J140" s="125">
        <v>317</v>
      </c>
      <c r="K140" s="126" t="s">
        <v>4</v>
      </c>
      <c r="L140" s="125">
        <v>340</v>
      </c>
      <c r="M140" s="126" t="s">
        <v>5</v>
      </c>
      <c r="N140" s="125">
        <v>361</v>
      </c>
      <c r="O140" s="126" t="s">
        <v>4</v>
      </c>
      <c r="P140" s="125">
        <v>419</v>
      </c>
      <c r="Q140" s="126" t="s">
        <v>4</v>
      </c>
      <c r="R140" s="125"/>
      <c r="S140" s="126"/>
      <c r="T140" s="125"/>
      <c r="U140" s="126"/>
      <c r="V140" s="125"/>
      <c r="W140" s="126"/>
      <c r="X140" s="125"/>
      <c r="Y140" s="126"/>
      <c r="Z140" s="125"/>
      <c r="AA140" s="126"/>
      <c r="AB140" s="128"/>
      <c r="AC140" s="128">
        <v>273</v>
      </c>
      <c r="AD140" s="128"/>
      <c r="AE140" s="128"/>
    </row>
    <row r="141" spans="1:31" ht="13.5" customHeight="1" x14ac:dyDescent="0.25">
      <c r="A141" s="349">
        <v>34365</v>
      </c>
      <c r="B141" s="179">
        <v>186</v>
      </c>
      <c r="C141" s="126" t="s">
        <v>5</v>
      </c>
      <c r="D141" s="125">
        <v>228</v>
      </c>
      <c r="E141" s="126" t="s">
        <v>5</v>
      </c>
      <c r="F141" s="125"/>
      <c r="G141" s="126" t="s">
        <v>5</v>
      </c>
      <c r="H141" s="125">
        <v>429</v>
      </c>
      <c r="I141" s="126" t="s">
        <v>5</v>
      </c>
      <c r="J141" s="125">
        <v>306</v>
      </c>
      <c r="K141" s="126" t="s">
        <v>4</v>
      </c>
      <c r="L141" s="125">
        <v>340</v>
      </c>
      <c r="M141" s="126" t="s">
        <v>5</v>
      </c>
      <c r="N141" s="125">
        <v>546</v>
      </c>
      <c r="O141" s="126" t="s">
        <v>5</v>
      </c>
      <c r="P141" s="125">
        <v>488</v>
      </c>
      <c r="Q141" s="126" t="s">
        <v>5</v>
      </c>
      <c r="R141" s="125"/>
      <c r="S141" s="126"/>
      <c r="T141" s="125"/>
      <c r="U141" s="126"/>
      <c r="V141" s="125"/>
      <c r="W141" s="126"/>
      <c r="X141" s="125"/>
      <c r="Y141" s="126"/>
      <c r="Z141" s="125"/>
      <c r="AA141" s="126"/>
      <c r="AB141" s="128"/>
      <c r="AC141" s="128">
        <v>272</v>
      </c>
      <c r="AD141" s="128"/>
      <c r="AE141" s="128"/>
    </row>
    <row r="142" spans="1:31" ht="13.5" customHeight="1" x14ac:dyDescent="0.25">
      <c r="A142" s="349">
        <v>34393</v>
      </c>
      <c r="B142" s="179">
        <v>277</v>
      </c>
      <c r="C142" s="126" t="s">
        <v>5</v>
      </c>
      <c r="D142" s="125">
        <v>315</v>
      </c>
      <c r="E142" s="126" t="s">
        <v>5</v>
      </c>
      <c r="F142" s="125">
        <v>378</v>
      </c>
      <c r="G142" s="126" t="s">
        <v>5</v>
      </c>
      <c r="H142" s="125">
        <v>375</v>
      </c>
      <c r="I142" s="126" t="s">
        <v>5</v>
      </c>
      <c r="J142" s="125">
        <v>272</v>
      </c>
      <c r="K142" s="126" t="s">
        <v>4</v>
      </c>
      <c r="L142" s="125">
        <v>344</v>
      </c>
      <c r="M142" s="126" t="s">
        <v>5</v>
      </c>
      <c r="N142" s="125">
        <v>345</v>
      </c>
      <c r="O142" s="126" t="s">
        <v>4</v>
      </c>
      <c r="P142" s="125">
        <v>440</v>
      </c>
      <c r="Q142" s="126" t="s">
        <v>4</v>
      </c>
      <c r="R142" s="125"/>
      <c r="S142" s="126"/>
      <c r="T142" s="125"/>
      <c r="U142" s="126"/>
      <c r="V142" s="125"/>
      <c r="W142" s="126"/>
      <c r="X142" s="125"/>
      <c r="Y142" s="126"/>
      <c r="Z142" s="125"/>
      <c r="AA142" s="126"/>
      <c r="AB142" s="128">
        <v>173</v>
      </c>
      <c r="AC142" s="128">
        <v>275</v>
      </c>
      <c r="AD142" s="128"/>
      <c r="AE142" s="128"/>
    </row>
    <row r="143" spans="1:31" ht="13.5" customHeight="1" x14ac:dyDescent="0.25">
      <c r="A143" s="349">
        <v>34424</v>
      </c>
      <c r="B143" s="179">
        <v>266</v>
      </c>
      <c r="C143" s="126" t="s">
        <v>4</v>
      </c>
      <c r="D143" s="125">
        <v>287</v>
      </c>
      <c r="E143" s="126" t="s">
        <v>4</v>
      </c>
      <c r="F143" s="125">
        <v>378</v>
      </c>
      <c r="G143" s="126" t="s">
        <v>4</v>
      </c>
      <c r="H143" s="125">
        <v>480</v>
      </c>
      <c r="I143" s="126" t="s">
        <v>5</v>
      </c>
      <c r="J143" s="125">
        <v>267</v>
      </c>
      <c r="K143" s="126" t="s">
        <v>4</v>
      </c>
      <c r="L143" s="125">
        <v>307</v>
      </c>
      <c r="M143" s="126" t="s">
        <v>4</v>
      </c>
      <c r="N143" s="125">
        <v>361</v>
      </c>
      <c r="O143" s="126" t="s">
        <v>4</v>
      </c>
      <c r="P143" s="125">
        <v>419</v>
      </c>
      <c r="Q143" s="126" t="s">
        <v>4</v>
      </c>
      <c r="R143" s="125"/>
      <c r="S143" s="126"/>
      <c r="T143" s="125"/>
      <c r="U143" s="126"/>
      <c r="V143" s="125"/>
      <c r="W143" s="126"/>
      <c r="X143" s="125"/>
      <c r="Y143" s="126"/>
      <c r="Z143" s="125"/>
      <c r="AA143" s="126"/>
      <c r="AB143" s="128">
        <v>170</v>
      </c>
      <c r="AC143" s="128">
        <v>271</v>
      </c>
      <c r="AD143" s="128">
        <v>470</v>
      </c>
      <c r="AE143" s="128"/>
    </row>
    <row r="144" spans="1:31" ht="13.5" customHeight="1" x14ac:dyDescent="0.25">
      <c r="A144" s="349">
        <v>34454</v>
      </c>
      <c r="B144" s="179">
        <v>216</v>
      </c>
      <c r="C144" s="126" t="s">
        <v>4</v>
      </c>
      <c r="D144" s="125">
        <v>244</v>
      </c>
      <c r="E144" s="126" t="s">
        <v>4</v>
      </c>
      <c r="F144" s="125">
        <v>378</v>
      </c>
      <c r="G144" s="126" t="s">
        <v>4</v>
      </c>
      <c r="H144" s="125">
        <v>217</v>
      </c>
      <c r="I144" s="126" t="s">
        <v>4</v>
      </c>
      <c r="J144" s="125">
        <v>224</v>
      </c>
      <c r="K144" s="126" t="s">
        <v>4</v>
      </c>
      <c r="L144" s="125">
        <v>275</v>
      </c>
      <c r="M144" s="126" t="s">
        <v>4</v>
      </c>
      <c r="N144" s="125"/>
      <c r="O144" s="126" t="s">
        <v>4</v>
      </c>
      <c r="P144" s="125">
        <v>357</v>
      </c>
      <c r="Q144" s="126" t="s">
        <v>4</v>
      </c>
      <c r="R144" s="125"/>
      <c r="S144" s="126"/>
      <c r="T144" s="125"/>
      <c r="U144" s="126"/>
      <c r="V144" s="125"/>
      <c r="W144" s="126"/>
      <c r="X144" s="125"/>
      <c r="Y144" s="126"/>
      <c r="Z144" s="125"/>
      <c r="AA144" s="126"/>
      <c r="AB144" s="128">
        <v>165</v>
      </c>
      <c r="AC144" s="128">
        <v>260</v>
      </c>
      <c r="AD144" s="129"/>
      <c r="AE144" s="128"/>
    </row>
    <row r="145" spans="1:31" ht="13.5" customHeight="1" x14ac:dyDescent="0.25">
      <c r="A145" s="349">
        <v>34485</v>
      </c>
      <c r="B145" s="179">
        <v>266</v>
      </c>
      <c r="C145" s="126" t="s">
        <v>4</v>
      </c>
      <c r="D145" s="125">
        <v>280</v>
      </c>
      <c r="E145" s="126" t="s">
        <v>4</v>
      </c>
      <c r="F145" s="125">
        <v>377</v>
      </c>
      <c r="G145" s="126" t="s">
        <v>4</v>
      </c>
      <c r="H145" s="125">
        <v>326</v>
      </c>
      <c r="I145" s="126" t="s">
        <v>4</v>
      </c>
      <c r="J145" s="125">
        <v>253</v>
      </c>
      <c r="K145" s="126" t="s">
        <v>4</v>
      </c>
      <c r="L145" s="125">
        <v>319</v>
      </c>
      <c r="M145" s="126" t="s">
        <v>5</v>
      </c>
      <c r="N145" s="125"/>
      <c r="O145" s="126" t="s">
        <v>5</v>
      </c>
      <c r="P145" s="125">
        <v>479</v>
      </c>
      <c r="Q145" s="126" t="s">
        <v>5</v>
      </c>
      <c r="R145" s="125"/>
      <c r="S145" s="126"/>
      <c r="T145" s="125"/>
      <c r="U145" s="126"/>
      <c r="V145" s="125"/>
      <c r="W145" s="126"/>
      <c r="X145" s="125"/>
      <c r="Y145" s="126"/>
      <c r="Z145" s="125"/>
      <c r="AA145" s="126"/>
      <c r="AB145" s="128">
        <v>166</v>
      </c>
      <c r="AC145" s="128">
        <v>251</v>
      </c>
      <c r="AD145" s="130"/>
      <c r="AE145" s="128"/>
    </row>
    <row r="146" spans="1:31" ht="13.5" customHeight="1" x14ac:dyDescent="0.25">
      <c r="A146" s="349">
        <v>34515</v>
      </c>
      <c r="B146" s="179">
        <v>288</v>
      </c>
      <c r="C146" s="126" t="s">
        <v>5</v>
      </c>
      <c r="D146" s="125">
        <v>305</v>
      </c>
      <c r="E146" s="126" t="s">
        <v>5</v>
      </c>
      <c r="F146" s="125">
        <v>451</v>
      </c>
      <c r="G146" s="126" t="s">
        <v>5</v>
      </c>
      <c r="H146" s="125">
        <v>416</v>
      </c>
      <c r="I146" s="126" t="s">
        <v>5</v>
      </c>
      <c r="J146" s="125"/>
      <c r="K146" s="126" t="s">
        <v>5</v>
      </c>
      <c r="L146" s="125">
        <v>328</v>
      </c>
      <c r="M146" s="126" t="s">
        <v>5</v>
      </c>
      <c r="N146" s="125">
        <v>377</v>
      </c>
      <c r="O146" s="126" t="s">
        <v>4</v>
      </c>
      <c r="P146" s="125">
        <v>486</v>
      </c>
      <c r="Q146" s="126" t="s">
        <v>5</v>
      </c>
      <c r="R146" s="125"/>
      <c r="S146" s="126"/>
      <c r="T146" s="125"/>
      <c r="U146" s="126"/>
      <c r="V146" s="125"/>
      <c r="W146" s="126"/>
      <c r="X146" s="125"/>
      <c r="Y146" s="126"/>
      <c r="Z146" s="125"/>
      <c r="AA146" s="126"/>
      <c r="AB146" s="128">
        <v>168</v>
      </c>
      <c r="AC146" s="128">
        <v>251</v>
      </c>
      <c r="AD146" s="130"/>
      <c r="AE146" s="128"/>
    </row>
    <row r="147" spans="1:31" ht="13.5" customHeight="1" x14ac:dyDescent="0.25">
      <c r="A147" s="349">
        <v>34546</v>
      </c>
      <c r="B147" s="179">
        <v>289</v>
      </c>
      <c r="C147" s="126" t="s">
        <v>5</v>
      </c>
      <c r="D147" s="125">
        <v>300</v>
      </c>
      <c r="E147" s="126" t="s">
        <v>4</v>
      </c>
      <c r="F147" s="125">
        <v>315</v>
      </c>
      <c r="G147" s="126" t="s">
        <v>4</v>
      </c>
      <c r="H147" s="125">
        <v>396</v>
      </c>
      <c r="I147" s="126" t="s">
        <v>4</v>
      </c>
      <c r="J147" s="125">
        <v>350</v>
      </c>
      <c r="K147" s="126" t="s">
        <v>4</v>
      </c>
      <c r="L147" s="125">
        <v>331</v>
      </c>
      <c r="M147" s="126" t="s">
        <v>5</v>
      </c>
      <c r="N147" s="125">
        <v>506</v>
      </c>
      <c r="O147" s="126" t="s">
        <v>5</v>
      </c>
      <c r="P147" s="125"/>
      <c r="Q147" s="126" t="s">
        <v>5</v>
      </c>
      <c r="R147" s="125"/>
      <c r="S147" s="126"/>
      <c r="T147" s="125"/>
      <c r="U147" s="126"/>
      <c r="V147" s="125"/>
      <c r="W147" s="126"/>
      <c r="X147" s="125"/>
      <c r="Y147" s="126"/>
      <c r="Z147" s="125"/>
      <c r="AA147" s="126"/>
      <c r="AB147" s="128">
        <v>171</v>
      </c>
      <c r="AC147" s="128">
        <v>264</v>
      </c>
      <c r="AD147" s="130"/>
      <c r="AE147" s="128"/>
    </row>
    <row r="148" spans="1:31" ht="13.5" customHeight="1" x14ac:dyDescent="0.25">
      <c r="A148" s="349">
        <v>34577</v>
      </c>
      <c r="B148" s="179">
        <v>290</v>
      </c>
      <c r="C148" s="126" t="s">
        <v>5</v>
      </c>
      <c r="D148" s="125">
        <v>305</v>
      </c>
      <c r="E148" s="126" t="s">
        <v>5</v>
      </c>
      <c r="F148" s="125">
        <v>354</v>
      </c>
      <c r="G148" s="126" t="s">
        <v>5</v>
      </c>
      <c r="H148" s="125">
        <v>465</v>
      </c>
      <c r="I148" s="126" t="s">
        <v>5</v>
      </c>
      <c r="J148" s="125">
        <v>582</v>
      </c>
      <c r="K148" s="126" t="s">
        <v>5</v>
      </c>
      <c r="L148" s="125">
        <v>325</v>
      </c>
      <c r="M148" s="126" t="s">
        <v>5</v>
      </c>
      <c r="N148" s="125"/>
      <c r="O148" s="126" t="s">
        <v>4</v>
      </c>
      <c r="P148" s="125">
        <v>486</v>
      </c>
      <c r="Q148" s="126" t="s">
        <v>5</v>
      </c>
      <c r="R148" s="125"/>
      <c r="S148" s="126"/>
      <c r="T148" s="125"/>
      <c r="U148" s="126"/>
      <c r="V148" s="125"/>
      <c r="W148" s="126"/>
      <c r="X148" s="125"/>
      <c r="Y148" s="126"/>
      <c r="Z148" s="125"/>
      <c r="AA148" s="126"/>
      <c r="AB148" s="128">
        <v>173</v>
      </c>
      <c r="AC148" s="128">
        <v>269</v>
      </c>
      <c r="AD148" s="130"/>
      <c r="AE148" s="128"/>
    </row>
    <row r="149" spans="1:31" ht="13.5" customHeight="1" x14ac:dyDescent="0.25">
      <c r="A149" s="349">
        <v>34607</v>
      </c>
      <c r="B149" s="179">
        <v>265</v>
      </c>
      <c r="C149" s="126" t="s">
        <v>4</v>
      </c>
      <c r="D149" s="125">
        <v>300</v>
      </c>
      <c r="E149" s="126" t="s">
        <v>5</v>
      </c>
      <c r="F149" s="125">
        <v>351</v>
      </c>
      <c r="G149" s="126" t="s">
        <v>5</v>
      </c>
      <c r="H149" s="125">
        <v>466</v>
      </c>
      <c r="I149" s="126" t="s">
        <v>5</v>
      </c>
      <c r="J149" s="125">
        <v>584</v>
      </c>
      <c r="K149" s="126" t="s">
        <v>5</v>
      </c>
      <c r="L149" s="125">
        <v>333</v>
      </c>
      <c r="M149" s="126" t="s">
        <v>5</v>
      </c>
      <c r="N149" s="125">
        <v>292</v>
      </c>
      <c r="O149" s="126" t="s">
        <v>4</v>
      </c>
      <c r="P149" s="125"/>
      <c r="Q149" s="126" t="s">
        <v>5</v>
      </c>
      <c r="R149" s="125"/>
      <c r="S149" s="126"/>
      <c r="T149" s="125"/>
      <c r="U149" s="126"/>
      <c r="V149" s="125"/>
      <c r="W149" s="126"/>
      <c r="X149" s="125"/>
      <c r="Y149" s="126"/>
      <c r="Z149" s="125"/>
      <c r="AA149" s="126"/>
      <c r="AB149" s="128">
        <v>172</v>
      </c>
      <c r="AC149" s="128">
        <v>268</v>
      </c>
      <c r="AD149" s="130"/>
      <c r="AE149" s="128">
        <v>694</v>
      </c>
    </row>
    <row r="150" spans="1:31" ht="13.5" customHeight="1" x14ac:dyDescent="0.25">
      <c r="A150" s="349">
        <v>34638</v>
      </c>
      <c r="B150" s="179"/>
      <c r="C150" s="126" t="s">
        <v>5</v>
      </c>
      <c r="D150" s="125">
        <v>312</v>
      </c>
      <c r="E150" s="126" t="s">
        <v>5</v>
      </c>
      <c r="F150" s="125">
        <v>345</v>
      </c>
      <c r="G150" s="126" t="s">
        <v>5</v>
      </c>
      <c r="H150" s="125">
        <v>468</v>
      </c>
      <c r="I150" s="126" t="s">
        <v>5</v>
      </c>
      <c r="J150" s="125">
        <v>583</v>
      </c>
      <c r="K150" s="126" t="s">
        <v>5</v>
      </c>
      <c r="L150" s="125">
        <v>335</v>
      </c>
      <c r="M150" s="126" t="s">
        <v>5</v>
      </c>
      <c r="N150" s="125"/>
      <c r="O150" s="126" t="s">
        <v>4</v>
      </c>
      <c r="P150" s="125">
        <v>384</v>
      </c>
      <c r="Q150" s="126" t="s">
        <v>5</v>
      </c>
      <c r="R150" s="125"/>
      <c r="S150" s="126"/>
      <c r="T150" s="125"/>
      <c r="U150" s="126"/>
      <c r="V150" s="125"/>
      <c r="W150" s="126"/>
      <c r="X150" s="125"/>
      <c r="Y150" s="126"/>
      <c r="Z150" s="125"/>
      <c r="AA150" s="126"/>
      <c r="AB150" s="128">
        <v>172</v>
      </c>
      <c r="AC150" s="128">
        <v>267</v>
      </c>
      <c r="AD150" s="130"/>
      <c r="AE150" s="128">
        <v>695</v>
      </c>
    </row>
    <row r="151" spans="1:31" ht="13.5" customHeight="1" x14ac:dyDescent="0.25">
      <c r="A151" s="349">
        <v>34668</v>
      </c>
      <c r="B151" s="179"/>
      <c r="C151" s="126" t="s">
        <v>5</v>
      </c>
      <c r="D151" s="125">
        <v>330</v>
      </c>
      <c r="E151" s="126" t="s">
        <v>5</v>
      </c>
      <c r="F151" s="125">
        <v>378</v>
      </c>
      <c r="G151" s="126" t="s">
        <v>4</v>
      </c>
      <c r="H151" s="125">
        <v>469</v>
      </c>
      <c r="I151" s="126" t="s">
        <v>5</v>
      </c>
      <c r="J151" s="125">
        <v>576</v>
      </c>
      <c r="K151" s="126" t="s">
        <v>5</v>
      </c>
      <c r="L151" s="125">
        <v>329</v>
      </c>
      <c r="M151" s="126" t="s">
        <v>5</v>
      </c>
      <c r="N151" s="125">
        <v>493</v>
      </c>
      <c r="O151" s="126" t="s">
        <v>5</v>
      </c>
      <c r="P151" s="125">
        <v>361</v>
      </c>
      <c r="Q151" s="126" t="s">
        <v>4</v>
      </c>
      <c r="R151" s="125"/>
      <c r="S151" s="126"/>
      <c r="T151" s="125"/>
      <c r="U151" s="126"/>
      <c r="V151" s="125"/>
      <c r="W151" s="126"/>
      <c r="X151" s="125"/>
      <c r="Y151" s="126"/>
      <c r="Z151" s="125"/>
      <c r="AA151" s="126"/>
      <c r="AB151" s="128">
        <v>176</v>
      </c>
      <c r="AC151" s="128">
        <v>257</v>
      </c>
      <c r="AD151" s="130"/>
      <c r="AE151" s="128">
        <v>695</v>
      </c>
    </row>
    <row r="152" spans="1:31" ht="13.5" customHeight="1" x14ac:dyDescent="0.25">
      <c r="A152" s="349">
        <v>34699</v>
      </c>
      <c r="B152" s="179"/>
      <c r="C152" s="126" t="s">
        <v>4</v>
      </c>
      <c r="D152" s="125">
        <v>278</v>
      </c>
      <c r="E152" s="126" t="s">
        <v>4</v>
      </c>
      <c r="F152" s="125">
        <v>373</v>
      </c>
      <c r="G152" s="126" t="s">
        <v>4</v>
      </c>
      <c r="H152" s="125">
        <v>318</v>
      </c>
      <c r="I152" s="126" t="s">
        <v>4</v>
      </c>
      <c r="J152" s="125">
        <v>305</v>
      </c>
      <c r="K152" s="126" t="s">
        <v>4</v>
      </c>
      <c r="L152" s="125">
        <v>323</v>
      </c>
      <c r="M152" s="126" t="s">
        <v>5</v>
      </c>
      <c r="N152" s="125">
        <v>301</v>
      </c>
      <c r="O152" s="126" t="s">
        <v>4</v>
      </c>
      <c r="P152" s="125">
        <v>368</v>
      </c>
      <c r="Q152" s="126" t="s">
        <v>4</v>
      </c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8">
        <v>178</v>
      </c>
      <c r="AC152" s="128">
        <v>271</v>
      </c>
      <c r="AD152" s="130"/>
      <c r="AE152" s="128">
        <v>696</v>
      </c>
    </row>
    <row r="153" spans="1:31" ht="13.5" customHeight="1" x14ac:dyDescent="0.25">
      <c r="A153" s="349">
        <v>34730</v>
      </c>
      <c r="B153" s="179"/>
      <c r="C153" s="126" t="s">
        <v>5</v>
      </c>
      <c r="D153" s="125">
        <v>335</v>
      </c>
      <c r="E153" s="126" t="s">
        <v>5</v>
      </c>
      <c r="F153" s="125"/>
      <c r="G153" s="126" t="s">
        <v>4</v>
      </c>
      <c r="H153" s="125">
        <v>291</v>
      </c>
      <c r="I153" s="126" t="s">
        <v>4</v>
      </c>
      <c r="J153" s="125">
        <v>261</v>
      </c>
      <c r="K153" s="126" t="s">
        <v>4</v>
      </c>
      <c r="L153" s="125">
        <v>305</v>
      </c>
      <c r="M153" s="126" t="s">
        <v>4</v>
      </c>
      <c r="N153" s="125">
        <v>486</v>
      </c>
      <c r="O153" s="126" t="s">
        <v>5</v>
      </c>
      <c r="P153" s="125">
        <v>354</v>
      </c>
      <c r="Q153" s="126" t="s">
        <v>4</v>
      </c>
      <c r="R153" s="125"/>
      <c r="S153" s="126"/>
      <c r="T153" s="125"/>
      <c r="U153" s="126"/>
      <c r="V153" s="125"/>
      <c r="W153" s="126"/>
      <c r="X153" s="125"/>
      <c r="Y153" s="126"/>
      <c r="Z153" s="125"/>
      <c r="AA153" s="126"/>
      <c r="AB153" s="128">
        <v>176</v>
      </c>
      <c r="AC153" s="128">
        <v>275</v>
      </c>
      <c r="AD153" s="130"/>
      <c r="AE153" s="128">
        <v>695</v>
      </c>
    </row>
    <row r="154" spans="1:31" ht="13.5" customHeight="1" x14ac:dyDescent="0.25">
      <c r="A154" s="349">
        <v>34758</v>
      </c>
      <c r="B154" s="179"/>
      <c r="C154" s="126" t="s">
        <v>5</v>
      </c>
      <c r="D154" s="125">
        <v>276</v>
      </c>
      <c r="E154" s="126" t="s">
        <v>4</v>
      </c>
      <c r="F154" s="125"/>
      <c r="G154" s="126" t="s">
        <v>4</v>
      </c>
      <c r="H154" s="125">
        <v>290</v>
      </c>
      <c r="I154" s="126" t="s">
        <v>4</v>
      </c>
      <c r="J154" s="125">
        <v>258</v>
      </c>
      <c r="K154" s="126" t="s">
        <v>4</v>
      </c>
      <c r="L154" s="125">
        <v>298</v>
      </c>
      <c r="M154" s="126" t="s">
        <v>4</v>
      </c>
      <c r="N154" s="125">
        <v>447</v>
      </c>
      <c r="O154" s="126" t="s">
        <v>5</v>
      </c>
      <c r="P154" s="125">
        <v>408</v>
      </c>
      <c r="Q154" s="126" t="s">
        <v>5</v>
      </c>
      <c r="R154" s="125"/>
      <c r="S154" s="126"/>
      <c r="T154" s="125"/>
      <c r="U154" s="126"/>
      <c r="V154" s="125"/>
      <c r="W154" s="126"/>
      <c r="X154" s="125"/>
      <c r="Y154" s="126"/>
      <c r="Z154" s="125"/>
      <c r="AA154" s="126"/>
      <c r="AB154" s="128">
        <v>178</v>
      </c>
      <c r="AC154" s="128">
        <v>269</v>
      </c>
      <c r="AD154" s="130"/>
      <c r="AE154" s="128">
        <v>695</v>
      </c>
    </row>
    <row r="155" spans="1:31" ht="13.5" customHeight="1" x14ac:dyDescent="0.25">
      <c r="A155" s="349">
        <v>34789</v>
      </c>
      <c r="B155" s="179">
        <v>296</v>
      </c>
      <c r="C155" s="126" t="s">
        <v>4</v>
      </c>
      <c r="D155" s="125">
        <v>255</v>
      </c>
      <c r="E155" s="126" t="s">
        <v>4</v>
      </c>
      <c r="F155" s="125"/>
      <c r="G155" s="126" t="s">
        <v>4</v>
      </c>
      <c r="H155" s="125">
        <v>289</v>
      </c>
      <c r="I155" s="126" t="s">
        <v>4</v>
      </c>
      <c r="J155" s="125">
        <v>291</v>
      </c>
      <c r="K155" s="126" t="s">
        <v>4</v>
      </c>
      <c r="L155" s="125">
        <v>320</v>
      </c>
      <c r="M155" s="126" t="s">
        <v>5</v>
      </c>
      <c r="N155" s="125">
        <v>465</v>
      </c>
      <c r="O155" s="126" t="s">
        <v>5</v>
      </c>
      <c r="P155" s="125">
        <v>451</v>
      </c>
      <c r="Q155" s="126" t="s">
        <v>5</v>
      </c>
      <c r="R155" s="125"/>
      <c r="S155" s="126"/>
      <c r="T155" s="125"/>
      <c r="U155" s="126"/>
      <c r="V155" s="125"/>
      <c r="W155" s="126"/>
      <c r="X155" s="125"/>
      <c r="Y155" s="126"/>
      <c r="Z155" s="125"/>
      <c r="AA155" s="126"/>
      <c r="AB155" s="128">
        <v>175</v>
      </c>
      <c r="AC155" s="128">
        <v>265</v>
      </c>
      <c r="AD155" s="130"/>
      <c r="AE155" s="128">
        <v>696</v>
      </c>
    </row>
    <row r="156" spans="1:31" ht="13.5" customHeight="1" x14ac:dyDescent="0.25">
      <c r="A156" s="349">
        <v>34819</v>
      </c>
      <c r="B156" s="179"/>
      <c r="C156" s="126" t="s">
        <v>5</v>
      </c>
      <c r="D156" s="125">
        <v>289</v>
      </c>
      <c r="E156" s="126" t="s">
        <v>4</v>
      </c>
      <c r="F156" s="125"/>
      <c r="G156" s="126" t="s">
        <v>4</v>
      </c>
      <c r="H156" s="125">
        <v>440</v>
      </c>
      <c r="I156" s="126" t="s">
        <v>5</v>
      </c>
      <c r="J156" s="125">
        <v>310</v>
      </c>
      <c r="K156" s="126" t="s">
        <v>4</v>
      </c>
      <c r="L156" s="125">
        <v>330</v>
      </c>
      <c r="M156" s="126" t="s">
        <v>5</v>
      </c>
      <c r="N156" s="125">
        <v>474</v>
      </c>
      <c r="O156" s="126" t="s">
        <v>5</v>
      </c>
      <c r="P156" s="125">
        <v>465</v>
      </c>
      <c r="Q156" s="126" t="s">
        <v>5</v>
      </c>
      <c r="R156" s="125"/>
      <c r="S156" s="126"/>
      <c r="T156" s="125"/>
      <c r="U156" s="126"/>
      <c r="V156" s="125"/>
      <c r="W156" s="126"/>
      <c r="X156" s="125"/>
      <c r="Y156" s="126"/>
      <c r="Z156" s="125"/>
      <c r="AA156" s="126"/>
      <c r="AB156" s="128">
        <v>174</v>
      </c>
      <c r="AC156" s="128">
        <v>266</v>
      </c>
      <c r="AD156" s="130"/>
      <c r="AE156" s="128">
        <v>695</v>
      </c>
    </row>
    <row r="157" spans="1:31" ht="13.5" customHeight="1" x14ac:dyDescent="0.25">
      <c r="A157" s="349">
        <v>34850</v>
      </c>
      <c r="B157" s="179"/>
      <c r="C157" s="126" t="s">
        <v>5</v>
      </c>
      <c r="D157" s="125">
        <v>230</v>
      </c>
      <c r="E157" s="126" t="s">
        <v>16</v>
      </c>
      <c r="F157" s="125"/>
      <c r="G157" s="126" t="s">
        <v>4</v>
      </c>
      <c r="H157" s="125">
        <v>470</v>
      </c>
      <c r="I157" s="126" t="s">
        <v>5</v>
      </c>
      <c r="J157" s="125"/>
      <c r="K157" s="126" t="s">
        <v>5</v>
      </c>
      <c r="L157" s="125">
        <v>332</v>
      </c>
      <c r="M157" s="126" t="s">
        <v>5</v>
      </c>
      <c r="N157" s="125">
        <v>338</v>
      </c>
      <c r="O157" s="126" t="s">
        <v>4</v>
      </c>
      <c r="P157" s="125">
        <v>479</v>
      </c>
      <c r="Q157" s="126" t="s">
        <v>5</v>
      </c>
      <c r="R157" s="125"/>
      <c r="S157" s="126"/>
      <c r="T157" s="125"/>
      <c r="U157" s="126"/>
      <c r="V157" s="125"/>
      <c r="W157" s="126"/>
      <c r="X157" s="125"/>
      <c r="Y157" s="126"/>
      <c r="Z157" s="125"/>
      <c r="AA157" s="126"/>
      <c r="AB157" s="128">
        <v>170</v>
      </c>
      <c r="AC157" s="128">
        <v>271</v>
      </c>
      <c r="AD157" s="130"/>
      <c r="AE157" s="128">
        <v>696</v>
      </c>
    </row>
    <row r="158" spans="1:31" ht="13.5" customHeight="1" x14ac:dyDescent="0.25">
      <c r="A158" s="349">
        <v>34880</v>
      </c>
      <c r="B158" s="179"/>
      <c r="C158" s="126" t="s">
        <v>5</v>
      </c>
      <c r="D158" s="125"/>
      <c r="E158" s="126" t="s">
        <v>5</v>
      </c>
      <c r="F158" s="125"/>
      <c r="G158" s="126" t="s">
        <v>5</v>
      </c>
      <c r="H158" s="125">
        <v>471</v>
      </c>
      <c r="I158" s="126" t="s">
        <v>5</v>
      </c>
      <c r="J158" s="125"/>
      <c r="K158" s="126" t="s">
        <v>5</v>
      </c>
      <c r="L158" s="125">
        <v>330</v>
      </c>
      <c r="M158" s="126" t="s">
        <v>5</v>
      </c>
      <c r="N158" s="125">
        <v>536</v>
      </c>
      <c r="O158" s="126" t="s">
        <v>5</v>
      </c>
      <c r="P158" s="125">
        <v>476</v>
      </c>
      <c r="Q158" s="126" t="s">
        <v>5</v>
      </c>
      <c r="R158" s="125"/>
      <c r="S158" s="126"/>
      <c r="T158" s="125"/>
      <c r="U158" s="126"/>
      <c r="V158" s="125"/>
      <c r="W158" s="126"/>
      <c r="X158" s="125"/>
      <c r="Y158" s="126"/>
      <c r="Z158" s="125"/>
      <c r="AA158" s="126"/>
      <c r="AB158" s="128">
        <v>169</v>
      </c>
      <c r="AC158" s="128">
        <v>270</v>
      </c>
      <c r="AD158" s="130"/>
      <c r="AE158" s="128">
        <v>695</v>
      </c>
    </row>
    <row r="159" spans="1:31" ht="13.5" customHeight="1" x14ac:dyDescent="0.25">
      <c r="A159" s="349">
        <v>34911</v>
      </c>
      <c r="B159" s="179"/>
      <c r="C159" s="126" t="s">
        <v>5</v>
      </c>
      <c r="D159" s="125"/>
      <c r="E159" s="126" t="s">
        <v>5</v>
      </c>
      <c r="F159" s="125"/>
      <c r="G159" s="126" t="s">
        <v>5</v>
      </c>
      <c r="H159" s="125">
        <v>474</v>
      </c>
      <c r="I159" s="126" t="s">
        <v>5</v>
      </c>
      <c r="J159" s="125"/>
      <c r="K159" s="126" t="s">
        <v>5</v>
      </c>
      <c r="L159" s="125">
        <v>331</v>
      </c>
      <c r="M159" s="126" t="s">
        <v>5</v>
      </c>
      <c r="N159" s="125">
        <v>555</v>
      </c>
      <c r="O159" s="126" t="s">
        <v>5</v>
      </c>
      <c r="P159" s="125">
        <v>477</v>
      </c>
      <c r="Q159" s="126" t="s">
        <v>5</v>
      </c>
      <c r="R159" s="125"/>
      <c r="S159" s="126"/>
      <c r="T159" s="125"/>
      <c r="U159" s="126"/>
      <c r="V159" s="125"/>
      <c r="W159" s="126"/>
      <c r="X159" s="125"/>
      <c r="Y159" s="126"/>
      <c r="Z159" s="125"/>
      <c r="AA159" s="126"/>
      <c r="AB159" s="128">
        <v>171</v>
      </c>
      <c r="AC159" s="128">
        <v>270</v>
      </c>
      <c r="AD159" s="130"/>
      <c r="AE159" s="128">
        <v>695</v>
      </c>
    </row>
    <row r="160" spans="1:31" ht="13.5" customHeight="1" x14ac:dyDescent="0.25">
      <c r="A160" s="349">
        <v>34942</v>
      </c>
      <c r="B160" s="179"/>
      <c r="C160" s="126" t="s">
        <v>5</v>
      </c>
      <c r="D160" s="125"/>
      <c r="E160" s="126" t="s">
        <v>5</v>
      </c>
      <c r="F160" s="125"/>
      <c r="G160" s="126" t="s">
        <v>5</v>
      </c>
      <c r="H160" s="125">
        <v>477</v>
      </c>
      <c r="I160" s="126" t="s">
        <v>5</v>
      </c>
      <c r="J160" s="125"/>
      <c r="K160" s="126" t="s">
        <v>5</v>
      </c>
      <c r="L160" s="125">
        <v>336</v>
      </c>
      <c r="M160" s="126" t="s">
        <v>5</v>
      </c>
      <c r="N160" s="125">
        <v>569</v>
      </c>
      <c r="O160" s="126" t="s">
        <v>5</v>
      </c>
      <c r="P160" s="125">
        <v>479</v>
      </c>
      <c r="Q160" s="126" t="s">
        <v>5</v>
      </c>
      <c r="R160" s="125"/>
      <c r="S160" s="126"/>
      <c r="T160" s="125"/>
      <c r="U160" s="126"/>
      <c r="V160" s="125"/>
      <c r="W160" s="126"/>
      <c r="X160" s="125"/>
      <c r="Y160" s="126"/>
      <c r="Z160" s="125"/>
      <c r="AA160" s="126"/>
      <c r="AB160" s="128">
        <v>183</v>
      </c>
      <c r="AC160" s="128">
        <v>279</v>
      </c>
      <c r="AD160" s="130"/>
      <c r="AE160" s="128">
        <v>695</v>
      </c>
    </row>
    <row r="161" spans="1:31" ht="13.5" customHeight="1" x14ac:dyDescent="0.25">
      <c r="A161" s="349">
        <v>34972</v>
      </c>
      <c r="B161" s="179"/>
      <c r="C161" s="126" t="s">
        <v>5</v>
      </c>
      <c r="D161" s="125"/>
      <c r="E161" s="126" t="s">
        <v>5</v>
      </c>
      <c r="F161" s="125"/>
      <c r="G161" s="126" t="s">
        <v>5</v>
      </c>
      <c r="H161" s="125">
        <v>386</v>
      </c>
      <c r="I161" s="126" t="s">
        <v>4</v>
      </c>
      <c r="J161" s="125"/>
      <c r="K161" s="126" t="s">
        <v>5</v>
      </c>
      <c r="L161" s="125">
        <v>335</v>
      </c>
      <c r="M161" s="126" t="s">
        <v>5</v>
      </c>
      <c r="N161" s="125">
        <v>578</v>
      </c>
      <c r="O161" s="126" t="s">
        <v>5</v>
      </c>
      <c r="P161" s="125">
        <v>477</v>
      </c>
      <c r="Q161" s="126" t="s">
        <v>5</v>
      </c>
      <c r="R161" s="125"/>
      <c r="S161" s="126"/>
      <c r="T161" s="125"/>
      <c r="U161" s="126"/>
      <c r="V161" s="125"/>
      <c r="W161" s="126"/>
      <c r="X161" s="125"/>
      <c r="Y161" s="126"/>
      <c r="Z161" s="125"/>
      <c r="AA161" s="126"/>
      <c r="AB161" s="128">
        <v>185</v>
      </c>
      <c r="AC161" s="128">
        <v>280</v>
      </c>
      <c r="AD161" s="130"/>
      <c r="AE161" s="128">
        <v>695</v>
      </c>
    </row>
    <row r="162" spans="1:31" ht="13.5" customHeight="1" x14ac:dyDescent="0.25">
      <c r="A162" s="349">
        <v>35003</v>
      </c>
      <c r="B162" s="179"/>
      <c r="C162" s="126" t="s">
        <v>5</v>
      </c>
      <c r="D162" s="125"/>
      <c r="E162" s="126" t="s">
        <v>5</v>
      </c>
      <c r="F162" s="125"/>
      <c r="G162" s="126" t="s">
        <v>5</v>
      </c>
      <c r="H162" s="125">
        <v>474</v>
      </c>
      <c r="I162" s="126" t="s">
        <v>5</v>
      </c>
      <c r="J162" s="125"/>
      <c r="K162" s="126" t="s">
        <v>5</v>
      </c>
      <c r="L162" s="125">
        <v>335</v>
      </c>
      <c r="M162" s="126" t="s">
        <v>5</v>
      </c>
      <c r="N162" s="125">
        <v>578</v>
      </c>
      <c r="O162" s="126" t="s">
        <v>5</v>
      </c>
      <c r="P162" s="125">
        <v>481</v>
      </c>
      <c r="Q162" s="126" t="s">
        <v>5</v>
      </c>
      <c r="R162" s="125"/>
      <c r="S162" s="126"/>
      <c r="T162" s="125"/>
      <c r="U162" s="126"/>
      <c r="V162" s="125"/>
      <c r="W162" s="126"/>
      <c r="X162" s="125"/>
      <c r="Y162" s="126"/>
      <c r="Z162" s="125"/>
      <c r="AA162" s="126"/>
      <c r="AB162" s="128">
        <v>184</v>
      </c>
      <c r="AC162" s="128">
        <v>281</v>
      </c>
      <c r="AD162" s="130"/>
      <c r="AE162" s="128">
        <v>695</v>
      </c>
    </row>
    <row r="163" spans="1:31" ht="13.5" customHeight="1" x14ac:dyDescent="0.25">
      <c r="A163" s="349">
        <v>35033</v>
      </c>
      <c r="B163" s="179"/>
      <c r="C163" s="126" t="s">
        <v>5</v>
      </c>
      <c r="D163" s="125"/>
      <c r="E163" s="126" t="s">
        <v>5</v>
      </c>
      <c r="F163" s="125"/>
      <c r="G163" s="126" t="s">
        <v>5</v>
      </c>
      <c r="H163" s="125">
        <v>480</v>
      </c>
      <c r="I163" s="126" t="s">
        <v>5</v>
      </c>
      <c r="J163" s="125"/>
      <c r="K163" s="126" t="s">
        <v>5</v>
      </c>
      <c r="L163" s="125">
        <v>334</v>
      </c>
      <c r="M163" s="126" t="s">
        <v>5</v>
      </c>
      <c r="N163" s="125">
        <v>417</v>
      </c>
      <c r="O163" s="126" t="s">
        <v>4</v>
      </c>
      <c r="P163" s="125">
        <v>484</v>
      </c>
      <c r="Q163" s="126" t="s">
        <v>5</v>
      </c>
      <c r="R163" s="125"/>
      <c r="S163" s="126"/>
      <c r="T163" s="125"/>
      <c r="U163" s="126"/>
      <c r="V163" s="125"/>
      <c r="W163" s="126"/>
      <c r="X163" s="125"/>
      <c r="Y163" s="126"/>
      <c r="Z163" s="125"/>
      <c r="AA163" s="126"/>
      <c r="AB163" s="128">
        <v>183</v>
      </c>
      <c r="AC163" s="128">
        <v>280</v>
      </c>
      <c r="AD163" s="130"/>
      <c r="AE163" s="128">
        <v>695</v>
      </c>
    </row>
    <row r="164" spans="1:31" ht="13.5" customHeight="1" x14ac:dyDescent="0.25">
      <c r="A164" s="349">
        <v>35064</v>
      </c>
      <c r="B164" s="179"/>
      <c r="C164" s="126" t="s">
        <v>5</v>
      </c>
      <c r="D164" s="125"/>
      <c r="E164" s="126" t="s">
        <v>5</v>
      </c>
      <c r="F164" s="125"/>
      <c r="G164" s="126" t="s">
        <v>5</v>
      </c>
      <c r="H164" s="125">
        <v>480</v>
      </c>
      <c r="I164" s="126" t="s">
        <v>5</v>
      </c>
      <c r="J164" s="125"/>
      <c r="K164" s="126" t="s">
        <v>5</v>
      </c>
      <c r="L164" s="125">
        <v>337</v>
      </c>
      <c r="M164" s="126" t="s">
        <v>5</v>
      </c>
      <c r="N164" s="125">
        <v>382</v>
      </c>
      <c r="O164" s="126" t="s">
        <v>4</v>
      </c>
      <c r="P164" s="125">
        <v>482</v>
      </c>
      <c r="Q164" s="126" t="s">
        <v>4</v>
      </c>
      <c r="R164" s="125"/>
      <c r="S164" s="126"/>
      <c r="T164" s="125"/>
      <c r="U164" s="126"/>
      <c r="V164" s="125"/>
      <c r="W164" s="126"/>
      <c r="X164" s="125"/>
      <c r="Y164" s="126"/>
      <c r="Z164" s="125"/>
      <c r="AA164" s="126"/>
      <c r="AB164" s="128">
        <v>182</v>
      </c>
      <c r="AC164" s="128">
        <v>281</v>
      </c>
      <c r="AD164" s="130"/>
      <c r="AE164" s="128">
        <v>695</v>
      </c>
    </row>
    <row r="165" spans="1:31" ht="13.5" customHeight="1" x14ac:dyDescent="0.25">
      <c r="A165" s="349">
        <v>35095</v>
      </c>
      <c r="B165" s="179"/>
      <c r="C165" s="126" t="s">
        <v>5</v>
      </c>
      <c r="D165" s="125"/>
      <c r="E165" s="126" t="s">
        <v>5</v>
      </c>
      <c r="F165" s="125"/>
      <c r="G165" s="126" t="s">
        <v>5</v>
      </c>
      <c r="H165" s="125">
        <v>481</v>
      </c>
      <c r="I165" s="126" t="s">
        <v>5</v>
      </c>
      <c r="J165" s="125"/>
      <c r="K165" s="126" t="s">
        <v>5</v>
      </c>
      <c r="L165" s="125">
        <v>336</v>
      </c>
      <c r="M165" s="126" t="s">
        <v>5</v>
      </c>
      <c r="N165" s="125">
        <v>361</v>
      </c>
      <c r="O165" s="126" t="s">
        <v>4</v>
      </c>
      <c r="P165" s="125">
        <v>483</v>
      </c>
      <c r="Q165" s="126" t="s">
        <v>5</v>
      </c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8">
        <v>184</v>
      </c>
      <c r="AC165" s="128">
        <v>282</v>
      </c>
      <c r="AD165" s="130"/>
      <c r="AE165" s="128">
        <v>695</v>
      </c>
    </row>
    <row r="166" spans="1:31" ht="13.5" customHeight="1" x14ac:dyDescent="0.25">
      <c r="A166" s="349">
        <v>35124</v>
      </c>
      <c r="B166" s="179"/>
      <c r="C166" s="126" t="s">
        <v>5</v>
      </c>
      <c r="D166" s="125"/>
      <c r="E166" s="126" t="s">
        <v>4</v>
      </c>
      <c r="F166" s="125"/>
      <c r="G166" s="126" t="s">
        <v>5</v>
      </c>
      <c r="H166" s="125">
        <v>428</v>
      </c>
      <c r="I166" s="126" t="s">
        <v>4</v>
      </c>
      <c r="J166" s="125"/>
      <c r="K166" s="126" t="s">
        <v>5</v>
      </c>
      <c r="L166" s="125">
        <v>331</v>
      </c>
      <c r="M166" s="126" t="s">
        <v>5</v>
      </c>
      <c r="N166" s="125"/>
      <c r="O166" s="126" t="s">
        <v>4</v>
      </c>
      <c r="P166" s="125">
        <v>484</v>
      </c>
      <c r="Q166" s="126" t="s">
        <v>5</v>
      </c>
      <c r="R166" s="125"/>
      <c r="S166" s="126"/>
      <c r="T166" s="125"/>
      <c r="U166" s="126"/>
      <c r="V166" s="125"/>
      <c r="W166" s="126"/>
      <c r="X166" s="125"/>
      <c r="Y166" s="126"/>
      <c r="Z166" s="125"/>
      <c r="AA166" s="126"/>
      <c r="AB166" s="128">
        <v>187</v>
      </c>
      <c r="AC166" s="128">
        <v>283</v>
      </c>
      <c r="AD166" s="130"/>
      <c r="AE166" s="128">
        <v>696</v>
      </c>
    </row>
    <row r="167" spans="1:31" ht="13.5" customHeight="1" x14ac:dyDescent="0.25">
      <c r="A167" s="349">
        <v>35155</v>
      </c>
      <c r="B167" s="179"/>
      <c r="C167" s="126" t="s">
        <v>5</v>
      </c>
      <c r="D167" s="125"/>
      <c r="E167" s="126" t="s">
        <v>5</v>
      </c>
      <c r="F167" s="125"/>
      <c r="G167" s="126" t="s">
        <v>5</v>
      </c>
      <c r="H167" s="125">
        <v>485</v>
      </c>
      <c r="I167" s="126" t="s">
        <v>5</v>
      </c>
      <c r="J167" s="125"/>
      <c r="K167" s="126" t="s">
        <v>5</v>
      </c>
      <c r="L167" s="125">
        <v>356</v>
      </c>
      <c r="M167" s="126" t="s">
        <v>5</v>
      </c>
      <c r="N167" s="125">
        <v>627</v>
      </c>
      <c r="O167" s="126" t="s">
        <v>5</v>
      </c>
      <c r="P167" s="125">
        <v>484</v>
      </c>
      <c r="Q167" s="126" t="s">
        <v>5</v>
      </c>
      <c r="R167" s="125"/>
      <c r="S167" s="126"/>
      <c r="T167" s="125"/>
      <c r="U167" s="126"/>
      <c r="V167" s="125"/>
      <c r="W167" s="126"/>
      <c r="X167" s="125"/>
      <c r="Y167" s="126"/>
      <c r="Z167" s="125"/>
      <c r="AA167" s="126"/>
      <c r="AB167" s="128">
        <v>187</v>
      </c>
      <c r="AC167" s="128">
        <v>282</v>
      </c>
      <c r="AD167" s="130"/>
      <c r="AE167" s="128">
        <v>695</v>
      </c>
    </row>
    <row r="168" spans="1:31" ht="13.5" customHeight="1" x14ac:dyDescent="0.25">
      <c r="A168" s="349">
        <v>35185</v>
      </c>
      <c r="B168" s="179"/>
      <c r="C168" s="126" t="s">
        <v>5</v>
      </c>
      <c r="D168" s="125"/>
      <c r="E168" s="126" t="s">
        <v>4</v>
      </c>
      <c r="F168" s="125"/>
      <c r="G168" s="126" t="s">
        <v>5</v>
      </c>
      <c r="H168" s="125">
        <v>488</v>
      </c>
      <c r="I168" s="126" t="s">
        <v>5</v>
      </c>
      <c r="J168" s="125"/>
      <c r="K168" s="126" t="s">
        <v>5</v>
      </c>
      <c r="L168" s="125">
        <v>356</v>
      </c>
      <c r="M168" s="126" t="s">
        <v>5</v>
      </c>
      <c r="N168" s="125">
        <v>661</v>
      </c>
      <c r="O168" s="126" t="s">
        <v>5</v>
      </c>
      <c r="P168" s="125">
        <v>511</v>
      </c>
      <c r="Q168" s="126" t="s">
        <v>5</v>
      </c>
      <c r="R168" s="125"/>
      <c r="S168" s="126"/>
      <c r="T168" s="125"/>
      <c r="U168" s="126"/>
      <c r="V168" s="125"/>
      <c r="W168" s="126"/>
      <c r="X168" s="125"/>
      <c r="Y168" s="126"/>
      <c r="Z168" s="125"/>
      <c r="AA168" s="126"/>
      <c r="AB168" s="128">
        <v>188</v>
      </c>
      <c r="AC168" s="128">
        <v>282</v>
      </c>
      <c r="AD168" s="130"/>
      <c r="AE168" s="128">
        <v>695</v>
      </c>
    </row>
    <row r="169" spans="1:31" ht="13.5" customHeight="1" x14ac:dyDescent="0.25">
      <c r="A169" s="349">
        <v>35216</v>
      </c>
      <c r="B169" s="179"/>
      <c r="C169" s="126" t="s">
        <v>5</v>
      </c>
      <c r="D169" s="125"/>
      <c r="E169" s="126" t="s">
        <v>5</v>
      </c>
      <c r="F169" s="125"/>
      <c r="G169" s="126" t="s">
        <v>5</v>
      </c>
      <c r="H169" s="125">
        <v>486</v>
      </c>
      <c r="I169" s="126" t="s">
        <v>5</v>
      </c>
      <c r="J169" s="125"/>
      <c r="K169" s="126" t="s">
        <v>5</v>
      </c>
      <c r="L169" s="125">
        <v>336</v>
      </c>
      <c r="M169" s="126" t="s">
        <v>5</v>
      </c>
      <c r="N169" s="125">
        <v>666</v>
      </c>
      <c r="O169" s="126" t="s">
        <v>5</v>
      </c>
      <c r="P169" s="125">
        <v>511</v>
      </c>
      <c r="Q169" s="126" t="s">
        <v>5</v>
      </c>
      <c r="R169" s="125"/>
      <c r="S169" s="126"/>
      <c r="T169" s="125"/>
      <c r="U169" s="126"/>
      <c r="V169" s="125"/>
      <c r="W169" s="126"/>
      <c r="X169" s="125"/>
      <c r="Y169" s="126"/>
      <c r="Z169" s="125"/>
      <c r="AA169" s="126"/>
      <c r="AB169" s="128">
        <v>190</v>
      </c>
      <c r="AC169" s="128">
        <v>281</v>
      </c>
      <c r="AD169" s="130"/>
      <c r="AE169" s="128">
        <v>695</v>
      </c>
    </row>
    <row r="170" spans="1:31" ht="13.5" customHeight="1" x14ac:dyDescent="0.25">
      <c r="A170" s="349">
        <v>35246</v>
      </c>
      <c r="B170" s="179"/>
      <c r="C170" s="126" t="s">
        <v>5</v>
      </c>
      <c r="D170" s="125"/>
      <c r="E170" s="126" t="s">
        <v>5</v>
      </c>
      <c r="F170" s="125"/>
      <c r="G170" s="126" t="s">
        <v>5</v>
      </c>
      <c r="H170" s="125">
        <v>534</v>
      </c>
      <c r="I170" s="126" t="s">
        <v>5</v>
      </c>
      <c r="J170" s="125"/>
      <c r="K170" s="126" t="s">
        <v>5</v>
      </c>
      <c r="L170" s="125">
        <v>328</v>
      </c>
      <c r="M170" s="126" t="s">
        <v>5</v>
      </c>
      <c r="N170" s="125">
        <v>685</v>
      </c>
      <c r="O170" s="126" t="s">
        <v>5</v>
      </c>
      <c r="P170" s="125">
        <v>511</v>
      </c>
      <c r="Q170" s="126" t="s">
        <v>5</v>
      </c>
      <c r="R170" s="125"/>
      <c r="S170" s="126"/>
      <c r="T170" s="125"/>
      <c r="U170" s="126"/>
      <c r="V170" s="125"/>
      <c r="W170" s="126"/>
      <c r="X170" s="125"/>
      <c r="Y170" s="126"/>
      <c r="Z170" s="125"/>
      <c r="AA170" s="126"/>
      <c r="AB170" s="128">
        <v>191</v>
      </c>
      <c r="AC170" s="128">
        <v>284</v>
      </c>
      <c r="AD170" s="130"/>
      <c r="AE170" s="128">
        <v>695</v>
      </c>
    </row>
    <row r="171" spans="1:31" ht="13.5" customHeight="1" x14ac:dyDescent="0.25">
      <c r="A171" s="349">
        <v>35277</v>
      </c>
      <c r="B171" s="179"/>
      <c r="C171" s="126" t="s">
        <v>5</v>
      </c>
      <c r="D171" s="125"/>
      <c r="E171" s="126" t="s">
        <v>5</v>
      </c>
      <c r="F171" s="125"/>
      <c r="G171" s="126" t="s">
        <v>5</v>
      </c>
      <c r="H171" s="125">
        <v>535</v>
      </c>
      <c r="I171" s="126" t="s">
        <v>5</v>
      </c>
      <c r="J171" s="125"/>
      <c r="K171" s="126" t="s">
        <v>5</v>
      </c>
      <c r="L171" s="125">
        <v>327</v>
      </c>
      <c r="M171" s="126" t="s">
        <v>5</v>
      </c>
      <c r="N171" s="125">
        <v>693.74</v>
      </c>
      <c r="O171" s="126" t="s">
        <v>5</v>
      </c>
      <c r="P171" s="125">
        <v>513.01</v>
      </c>
      <c r="Q171" s="126" t="s">
        <v>5</v>
      </c>
      <c r="R171" s="125"/>
      <c r="S171" s="126"/>
      <c r="T171" s="125"/>
      <c r="U171" s="126"/>
      <c r="V171" s="125"/>
      <c r="W171" s="126"/>
      <c r="X171" s="125"/>
      <c r="Y171" s="126"/>
      <c r="Z171" s="125"/>
      <c r="AA171" s="126"/>
      <c r="AB171" s="128">
        <v>191</v>
      </c>
      <c r="AC171" s="128">
        <v>283</v>
      </c>
      <c r="AD171" s="130"/>
      <c r="AE171" s="128">
        <v>695</v>
      </c>
    </row>
    <row r="172" spans="1:31" ht="13.5" customHeight="1" x14ac:dyDescent="0.25">
      <c r="A172" s="349">
        <v>35308</v>
      </c>
      <c r="B172" s="179"/>
      <c r="C172" s="126" t="s">
        <v>5</v>
      </c>
      <c r="D172" s="125"/>
      <c r="E172" s="126" t="s">
        <v>5</v>
      </c>
      <c r="F172" s="125">
        <v>586.80999999999995</v>
      </c>
      <c r="G172" s="126" t="s">
        <v>5</v>
      </c>
      <c r="H172" s="125">
        <v>540</v>
      </c>
      <c r="I172" s="126" t="s">
        <v>5</v>
      </c>
      <c r="J172" s="125"/>
      <c r="K172" s="126" t="s">
        <v>5</v>
      </c>
      <c r="L172" s="125">
        <v>325</v>
      </c>
      <c r="M172" s="126" t="s">
        <v>5</v>
      </c>
      <c r="N172" s="125">
        <v>693.74</v>
      </c>
      <c r="O172" s="126" t="s">
        <v>5</v>
      </c>
      <c r="P172" s="125">
        <v>503.77</v>
      </c>
      <c r="Q172" s="126" t="s">
        <v>5</v>
      </c>
      <c r="R172" s="125"/>
      <c r="S172" s="126"/>
      <c r="T172" s="125"/>
      <c r="U172" s="126"/>
      <c r="V172" s="125"/>
      <c r="W172" s="126"/>
      <c r="X172" s="125"/>
      <c r="Y172" s="126"/>
      <c r="Z172" s="125"/>
      <c r="AA172" s="126"/>
      <c r="AB172" s="128">
        <v>193</v>
      </c>
      <c r="AC172" s="128">
        <v>285</v>
      </c>
      <c r="AD172" s="130"/>
      <c r="AE172" s="128">
        <v>695</v>
      </c>
    </row>
    <row r="173" spans="1:31" ht="13.5" customHeight="1" x14ac:dyDescent="0.25">
      <c r="A173" s="349">
        <v>35338</v>
      </c>
      <c r="B173" s="179"/>
      <c r="C173" s="126" t="s">
        <v>5</v>
      </c>
      <c r="D173" s="125"/>
      <c r="E173" s="126" t="s">
        <v>5</v>
      </c>
      <c r="F173" s="125">
        <v>572.95000000000005</v>
      </c>
      <c r="G173" s="126" t="s">
        <v>5</v>
      </c>
      <c r="H173" s="125">
        <v>533</v>
      </c>
      <c r="I173" s="126" t="s">
        <v>5</v>
      </c>
      <c r="J173" s="125"/>
      <c r="K173" s="126" t="s">
        <v>5</v>
      </c>
      <c r="L173" s="125">
        <v>332</v>
      </c>
      <c r="M173" s="126" t="s">
        <v>5</v>
      </c>
      <c r="N173" s="125">
        <v>686.81</v>
      </c>
      <c r="O173" s="126" t="s">
        <v>5</v>
      </c>
      <c r="P173" s="125">
        <v>476.05</v>
      </c>
      <c r="Q173" s="126" t="s">
        <v>5</v>
      </c>
      <c r="R173" s="125"/>
      <c r="S173" s="126"/>
      <c r="T173" s="125"/>
      <c r="U173" s="126"/>
      <c r="V173" s="125"/>
      <c r="W173" s="126"/>
      <c r="X173" s="125"/>
      <c r="Y173" s="126"/>
      <c r="Z173" s="125"/>
      <c r="AA173" s="126"/>
      <c r="AB173" s="128">
        <v>191</v>
      </c>
      <c r="AC173" s="128">
        <v>285</v>
      </c>
      <c r="AD173" s="130"/>
      <c r="AE173" s="128"/>
    </row>
    <row r="174" spans="1:31" ht="13.5" customHeight="1" x14ac:dyDescent="0.25">
      <c r="A174" s="349">
        <v>35369</v>
      </c>
      <c r="B174" s="179"/>
      <c r="C174" s="126" t="s">
        <v>5</v>
      </c>
      <c r="D174" s="125"/>
      <c r="E174" s="126" t="s">
        <v>5</v>
      </c>
      <c r="F174" s="125">
        <v>574.54</v>
      </c>
      <c r="G174" s="126" t="s">
        <v>5</v>
      </c>
      <c r="H174" s="125">
        <v>531</v>
      </c>
      <c r="I174" s="126" t="s">
        <v>5</v>
      </c>
      <c r="J174" s="125"/>
      <c r="K174" s="126" t="s">
        <v>5</v>
      </c>
      <c r="L174" s="125">
        <v>330</v>
      </c>
      <c r="M174" s="126" t="s">
        <v>5</v>
      </c>
      <c r="N174" s="125">
        <v>684.5</v>
      </c>
      <c r="O174" s="126" t="s">
        <v>5</v>
      </c>
      <c r="P174" s="125">
        <v>471.43</v>
      </c>
      <c r="Q174" s="126" t="s">
        <v>5</v>
      </c>
      <c r="R174" s="125"/>
      <c r="S174" s="126"/>
      <c r="T174" s="125"/>
      <c r="U174" s="126"/>
      <c r="V174" s="125"/>
      <c r="W174" s="126"/>
      <c r="X174" s="125"/>
      <c r="Y174" s="126"/>
      <c r="Z174" s="125"/>
      <c r="AA174" s="126"/>
      <c r="AB174" s="128">
        <v>190</v>
      </c>
      <c r="AC174" s="128">
        <v>288</v>
      </c>
      <c r="AD174" s="130"/>
      <c r="AE174" s="128"/>
    </row>
    <row r="175" spans="1:31" ht="13.5" customHeight="1" x14ac:dyDescent="0.25">
      <c r="A175" s="349">
        <v>35399</v>
      </c>
      <c r="B175" s="179"/>
      <c r="C175" s="126" t="s">
        <v>5</v>
      </c>
      <c r="D175" s="125"/>
      <c r="E175" s="126" t="s">
        <v>5</v>
      </c>
      <c r="F175" s="125">
        <v>529.05999999999995</v>
      </c>
      <c r="G175" s="126" t="s">
        <v>5</v>
      </c>
      <c r="H175" s="125">
        <v>531</v>
      </c>
      <c r="I175" s="126" t="s">
        <v>5</v>
      </c>
      <c r="J175" s="125"/>
      <c r="K175" s="126" t="s">
        <v>5</v>
      </c>
      <c r="L175" s="125">
        <v>331</v>
      </c>
      <c r="M175" s="126" t="s">
        <v>5</v>
      </c>
      <c r="N175" s="125">
        <v>476.6</v>
      </c>
      <c r="O175" s="126" t="s">
        <v>4</v>
      </c>
      <c r="P175" s="125">
        <v>469.12</v>
      </c>
      <c r="Q175" s="126" t="s">
        <v>5</v>
      </c>
      <c r="R175" s="125"/>
      <c r="S175" s="126"/>
      <c r="T175" s="125"/>
      <c r="U175" s="126"/>
      <c r="V175" s="125"/>
      <c r="W175" s="126"/>
      <c r="X175" s="125"/>
      <c r="Y175" s="126"/>
      <c r="Z175" s="125"/>
      <c r="AA175" s="126"/>
      <c r="AB175" s="128">
        <v>189</v>
      </c>
      <c r="AC175" s="128">
        <v>286</v>
      </c>
      <c r="AD175" s="130"/>
      <c r="AE175" s="128">
        <v>695</v>
      </c>
    </row>
    <row r="176" spans="1:31" ht="13.5" customHeight="1" x14ac:dyDescent="0.25">
      <c r="A176" s="349">
        <v>35430</v>
      </c>
      <c r="B176" s="179"/>
      <c r="C176" s="126" t="s">
        <v>5</v>
      </c>
      <c r="D176" s="125"/>
      <c r="E176" s="126" t="s">
        <v>5</v>
      </c>
      <c r="F176" s="125"/>
      <c r="G176" s="126" t="s">
        <v>5</v>
      </c>
      <c r="H176" s="125">
        <v>532</v>
      </c>
      <c r="I176" s="126" t="s">
        <v>5</v>
      </c>
      <c r="J176" s="125"/>
      <c r="K176" s="126" t="s">
        <v>5</v>
      </c>
      <c r="L176" s="125">
        <v>337</v>
      </c>
      <c r="M176" s="126" t="s">
        <v>5</v>
      </c>
      <c r="N176" s="125">
        <v>476.6</v>
      </c>
      <c r="O176" s="126" t="s">
        <v>4</v>
      </c>
      <c r="P176" s="125">
        <v>339.76</v>
      </c>
      <c r="Q176" s="126" t="s">
        <v>4</v>
      </c>
      <c r="R176" s="125"/>
      <c r="S176" s="126"/>
      <c r="T176" s="125"/>
      <c r="U176" s="126"/>
      <c r="V176" s="125"/>
      <c r="W176" s="126"/>
      <c r="X176" s="125"/>
      <c r="Y176" s="126"/>
      <c r="Z176" s="125"/>
      <c r="AA176" s="126"/>
      <c r="AB176" s="128">
        <v>187</v>
      </c>
      <c r="AC176" s="128">
        <v>286</v>
      </c>
      <c r="AD176" s="130"/>
      <c r="AE176" s="128">
        <v>695</v>
      </c>
    </row>
    <row r="177" spans="1:31" ht="13.5" customHeight="1" x14ac:dyDescent="0.25">
      <c r="A177" s="349">
        <v>35461</v>
      </c>
      <c r="B177" s="179"/>
      <c r="C177" s="126" t="s">
        <v>8</v>
      </c>
      <c r="D177" s="125"/>
      <c r="E177" s="126" t="s">
        <v>8</v>
      </c>
      <c r="F177" s="125"/>
      <c r="G177" s="126" t="s">
        <v>8</v>
      </c>
      <c r="H177" s="125"/>
      <c r="I177" s="126" t="s">
        <v>8</v>
      </c>
      <c r="J177" s="125"/>
      <c r="K177" s="126" t="s">
        <v>8</v>
      </c>
      <c r="L177" s="125"/>
      <c r="M177" s="126" t="s">
        <v>8</v>
      </c>
      <c r="N177" s="125"/>
      <c r="O177" s="126" t="s">
        <v>8</v>
      </c>
      <c r="P177" s="125"/>
      <c r="Q177" s="126" t="s">
        <v>8</v>
      </c>
      <c r="R177" s="125"/>
      <c r="S177" s="126"/>
      <c r="T177" s="125"/>
      <c r="U177" s="126"/>
      <c r="V177" s="125"/>
      <c r="W177" s="126"/>
      <c r="X177" s="125"/>
      <c r="Y177" s="126"/>
      <c r="Z177" s="125"/>
      <c r="AA177" s="126"/>
      <c r="AB177" s="128">
        <v>185</v>
      </c>
      <c r="AC177" s="128">
        <v>286</v>
      </c>
      <c r="AD177" s="131"/>
      <c r="AE177" s="132">
        <v>695</v>
      </c>
    </row>
    <row r="178" spans="1:31" ht="13.5" customHeight="1" x14ac:dyDescent="0.25">
      <c r="A178" s="349">
        <v>35489</v>
      </c>
      <c r="B178" s="179"/>
      <c r="C178" s="126" t="s">
        <v>10</v>
      </c>
      <c r="D178" s="125"/>
      <c r="E178" s="126" t="s">
        <v>9</v>
      </c>
      <c r="F178" s="125">
        <v>489.79</v>
      </c>
      <c r="G178" s="126" t="s">
        <v>9</v>
      </c>
      <c r="H178" s="125">
        <v>391</v>
      </c>
      <c r="I178" s="126" t="s">
        <v>9</v>
      </c>
      <c r="J178" s="125"/>
      <c r="K178" s="126" t="s">
        <v>9</v>
      </c>
      <c r="L178" s="125">
        <v>331</v>
      </c>
      <c r="M178" s="126" t="s">
        <v>10</v>
      </c>
      <c r="N178" s="125">
        <v>672.95</v>
      </c>
      <c r="O178" s="126" t="s">
        <v>10</v>
      </c>
      <c r="P178" s="125">
        <v>339.76</v>
      </c>
      <c r="Q178" s="126" t="s">
        <v>9</v>
      </c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8">
        <v>183</v>
      </c>
      <c r="AC178" s="128">
        <v>285</v>
      </c>
      <c r="AD178" s="130"/>
      <c r="AE178" s="128">
        <v>695</v>
      </c>
    </row>
    <row r="179" spans="1:31" ht="13.5" customHeight="1" x14ac:dyDescent="0.25">
      <c r="A179" s="349">
        <v>35520</v>
      </c>
      <c r="B179" s="179"/>
      <c r="C179" s="126" t="s">
        <v>9</v>
      </c>
      <c r="D179" s="125"/>
      <c r="E179" s="126" t="s">
        <v>9</v>
      </c>
      <c r="F179" s="125">
        <v>489.71</v>
      </c>
      <c r="G179" s="126" t="s">
        <v>9</v>
      </c>
      <c r="H179" s="125">
        <v>355</v>
      </c>
      <c r="I179" s="126" t="s">
        <v>9</v>
      </c>
      <c r="J179" s="125"/>
      <c r="K179" s="126" t="s">
        <v>9</v>
      </c>
      <c r="L179" s="125">
        <v>333</v>
      </c>
      <c r="M179" s="126" t="s">
        <v>9</v>
      </c>
      <c r="N179" s="125">
        <v>453.5</v>
      </c>
      <c r="O179" s="126" t="s">
        <v>9</v>
      </c>
      <c r="P179" s="125">
        <v>339.7</v>
      </c>
      <c r="Q179" s="126" t="s">
        <v>9</v>
      </c>
      <c r="R179" s="125"/>
      <c r="S179" s="126"/>
      <c r="T179" s="125"/>
      <c r="U179" s="126"/>
      <c r="V179" s="125"/>
      <c r="W179" s="126"/>
      <c r="X179" s="125"/>
      <c r="Y179" s="126"/>
      <c r="Z179" s="125"/>
      <c r="AA179" s="126"/>
      <c r="AB179" s="128">
        <v>190</v>
      </c>
      <c r="AC179" s="128">
        <v>289</v>
      </c>
      <c r="AD179" s="130"/>
      <c r="AE179" s="128">
        <v>693</v>
      </c>
    </row>
    <row r="180" spans="1:31" ht="13.5" customHeight="1" x14ac:dyDescent="0.25">
      <c r="A180" s="349">
        <v>35550</v>
      </c>
      <c r="B180" s="179"/>
      <c r="C180" s="126" t="s">
        <v>10</v>
      </c>
      <c r="D180" s="125"/>
      <c r="E180" s="126" t="s">
        <v>10</v>
      </c>
      <c r="F180" s="125">
        <v>644.55999999999995</v>
      </c>
      <c r="G180" s="126" t="s">
        <v>10</v>
      </c>
      <c r="H180" s="125">
        <v>528</v>
      </c>
      <c r="I180" s="126" t="s">
        <v>10</v>
      </c>
      <c r="J180" s="125"/>
      <c r="K180" s="126" t="s">
        <v>9</v>
      </c>
      <c r="L180" s="125">
        <v>331</v>
      </c>
      <c r="M180" s="126" t="s">
        <v>10</v>
      </c>
      <c r="N180" s="125">
        <v>564.38</v>
      </c>
      <c r="O180" s="126" t="s">
        <v>10</v>
      </c>
      <c r="P180" s="125">
        <v>339.7</v>
      </c>
      <c r="Q180" s="126" t="s">
        <v>10</v>
      </c>
      <c r="R180" s="125"/>
      <c r="S180" s="126"/>
      <c r="T180" s="125"/>
      <c r="U180" s="126"/>
      <c r="V180" s="125"/>
      <c r="W180" s="126"/>
      <c r="X180" s="125"/>
      <c r="Y180" s="126"/>
      <c r="Z180" s="125"/>
      <c r="AA180" s="126"/>
      <c r="AB180" s="128">
        <v>186</v>
      </c>
      <c r="AC180" s="128">
        <v>287</v>
      </c>
      <c r="AD180" s="130"/>
      <c r="AE180" s="128">
        <v>694</v>
      </c>
    </row>
    <row r="181" spans="1:31" ht="13.5" customHeight="1" x14ac:dyDescent="0.25">
      <c r="A181" s="349">
        <v>35581</v>
      </c>
      <c r="B181" s="179"/>
      <c r="C181" s="126" t="s">
        <v>10</v>
      </c>
      <c r="D181" s="125"/>
      <c r="E181" s="126" t="s">
        <v>10</v>
      </c>
      <c r="F181" s="125">
        <v>630.70000000000005</v>
      </c>
      <c r="G181" s="126" t="s">
        <v>10</v>
      </c>
      <c r="H181" s="125">
        <v>526</v>
      </c>
      <c r="I181" s="126" t="s">
        <v>10</v>
      </c>
      <c r="J181" s="125"/>
      <c r="K181" s="126" t="s">
        <v>10</v>
      </c>
      <c r="L181" s="125">
        <v>330</v>
      </c>
      <c r="M181" s="126" t="s">
        <v>10</v>
      </c>
      <c r="N181" s="125">
        <v>358.05</v>
      </c>
      <c r="O181" s="126" t="s">
        <v>9</v>
      </c>
      <c r="P181" s="125">
        <v>339.7</v>
      </c>
      <c r="Q181" s="126" t="s">
        <v>9</v>
      </c>
      <c r="R181" s="125"/>
      <c r="S181" s="126"/>
      <c r="T181" s="125"/>
      <c r="U181" s="126"/>
      <c r="V181" s="125"/>
      <c r="W181" s="126"/>
      <c r="X181" s="125"/>
      <c r="Y181" s="126"/>
      <c r="Z181" s="125"/>
      <c r="AA181" s="126"/>
      <c r="AB181" s="128">
        <v>185</v>
      </c>
      <c r="AC181" s="128">
        <v>288</v>
      </c>
      <c r="AD181" s="130"/>
      <c r="AE181" s="128">
        <v>695</v>
      </c>
    </row>
    <row r="182" spans="1:31" ht="13.5" customHeight="1" x14ac:dyDescent="0.25">
      <c r="A182" s="349">
        <v>35611</v>
      </c>
      <c r="B182" s="179">
        <v>298</v>
      </c>
      <c r="C182" s="126" t="s">
        <v>9</v>
      </c>
      <c r="D182" s="125"/>
      <c r="E182" s="126" t="s">
        <v>9</v>
      </c>
      <c r="F182" s="125">
        <v>614.53</v>
      </c>
      <c r="G182" s="126" t="s">
        <v>10</v>
      </c>
      <c r="H182" s="125">
        <v>351</v>
      </c>
      <c r="I182" s="126" t="s">
        <v>9</v>
      </c>
      <c r="J182" s="125">
        <v>201</v>
      </c>
      <c r="K182" s="126" t="s">
        <v>9</v>
      </c>
      <c r="L182" s="125">
        <v>326</v>
      </c>
      <c r="M182" s="126" t="s">
        <v>10</v>
      </c>
      <c r="N182" s="125">
        <v>690</v>
      </c>
      <c r="O182" s="126" t="s">
        <v>10</v>
      </c>
      <c r="P182" s="125">
        <v>309</v>
      </c>
      <c r="Q182" s="126" t="s">
        <v>9</v>
      </c>
      <c r="R182" s="125"/>
      <c r="S182" s="126"/>
      <c r="T182" s="125"/>
      <c r="U182" s="126"/>
      <c r="V182" s="125"/>
      <c r="W182" s="126"/>
      <c r="X182" s="125"/>
      <c r="Y182" s="126"/>
      <c r="Z182" s="125"/>
      <c r="AA182" s="126"/>
      <c r="AB182" s="128">
        <v>190</v>
      </c>
      <c r="AC182" s="128">
        <v>283</v>
      </c>
      <c r="AD182" s="130"/>
      <c r="AE182" s="128">
        <v>695</v>
      </c>
    </row>
    <row r="183" spans="1:31" ht="13.5" customHeight="1" x14ac:dyDescent="0.25">
      <c r="A183" s="349">
        <v>35642</v>
      </c>
      <c r="B183" s="179">
        <v>238</v>
      </c>
      <c r="C183" s="126" t="s">
        <v>9</v>
      </c>
      <c r="D183" s="125"/>
      <c r="E183" s="126" t="s">
        <v>9</v>
      </c>
      <c r="F183" s="125">
        <v>623.77</v>
      </c>
      <c r="G183" s="126" t="s">
        <v>9</v>
      </c>
      <c r="H183" s="125">
        <v>376</v>
      </c>
      <c r="I183" s="126" t="s">
        <v>9</v>
      </c>
      <c r="J183" s="125">
        <v>202</v>
      </c>
      <c r="K183" s="126" t="s">
        <v>9</v>
      </c>
      <c r="L183" s="125">
        <v>323</v>
      </c>
      <c r="M183" s="126" t="s">
        <v>10</v>
      </c>
      <c r="N183" s="125">
        <v>358</v>
      </c>
      <c r="O183" s="126" t="s">
        <v>10</v>
      </c>
      <c r="P183" s="125">
        <v>312</v>
      </c>
      <c r="Q183" s="126" t="s">
        <v>10</v>
      </c>
      <c r="R183" s="125"/>
      <c r="S183" s="126"/>
      <c r="T183" s="125"/>
      <c r="U183" s="126"/>
      <c r="V183" s="125"/>
      <c r="W183" s="126"/>
      <c r="X183" s="125"/>
      <c r="Y183" s="126"/>
      <c r="Z183" s="125"/>
      <c r="AA183" s="126"/>
      <c r="AB183" s="128">
        <v>189</v>
      </c>
      <c r="AC183" s="128">
        <v>285</v>
      </c>
      <c r="AD183" s="130"/>
      <c r="AE183" s="128">
        <v>695</v>
      </c>
    </row>
    <row r="184" spans="1:31" ht="13.5" customHeight="1" x14ac:dyDescent="0.25">
      <c r="A184" s="349">
        <v>35673</v>
      </c>
      <c r="B184" s="179"/>
      <c r="C184" s="126" t="s">
        <v>10</v>
      </c>
      <c r="D184" s="125"/>
      <c r="E184" s="126" t="s">
        <v>9</v>
      </c>
      <c r="F184" s="125">
        <v>612.22</v>
      </c>
      <c r="G184" s="126" t="s">
        <v>10</v>
      </c>
      <c r="H184" s="125">
        <v>349</v>
      </c>
      <c r="I184" s="126" t="s">
        <v>10</v>
      </c>
      <c r="J184" s="125">
        <v>202</v>
      </c>
      <c r="K184" s="126" t="s">
        <v>9</v>
      </c>
      <c r="L184" s="125">
        <v>318</v>
      </c>
      <c r="M184" s="126" t="s">
        <v>10</v>
      </c>
      <c r="N184" s="125">
        <v>460.43</v>
      </c>
      <c r="O184" s="126" t="s">
        <v>9</v>
      </c>
      <c r="P184" s="125">
        <v>349</v>
      </c>
      <c r="Q184" s="126" t="s">
        <v>9</v>
      </c>
      <c r="R184" s="125"/>
      <c r="S184" s="126"/>
      <c r="T184" s="125"/>
      <c r="U184" s="126"/>
      <c r="V184" s="125"/>
      <c r="W184" s="126"/>
      <c r="X184" s="125"/>
      <c r="Y184" s="126"/>
      <c r="Z184" s="125"/>
      <c r="AA184" s="126"/>
      <c r="AB184" s="128">
        <v>187</v>
      </c>
      <c r="AC184" s="128">
        <v>284</v>
      </c>
      <c r="AD184" s="130"/>
      <c r="AE184" s="128">
        <v>694</v>
      </c>
    </row>
    <row r="185" spans="1:31" ht="13.5" customHeight="1" x14ac:dyDescent="0.25">
      <c r="A185" s="349">
        <v>35703</v>
      </c>
      <c r="B185" s="179">
        <v>238</v>
      </c>
      <c r="C185" s="126" t="s">
        <v>10</v>
      </c>
      <c r="D185" s="125"/>
      <c r="E185" s="126" t="s">
        <v>10</v>
      </c>
      <c r="F185" s="125">
        <v>612.22</v>
      </c>
      <c r="G185" s="126" t="s">
        <v>10</v>
      </c>
      <c r="H185" s="125">
        <v>383</v>
      </c>
      <c r="I185" s="126" t="s">
        <v>10</v>
      </c>
      <c r="J185" s="125">
        <v>202</v>
      </c>
      <c r="K185" s="126" t="s">
        <v>9</v>
      </c>
      <c r="L185" s="125">
        <v>326</v>
      </c>
      <c r="M185" s="126" t="s">
        <v>10</v>
      </c>
      <c r="N185" s="125">
        <v>430.4</v>
      </c>
      <c r="O185" s="126" t="s">
        <v>9</v>
      </c>
      <c r="P185" s="125">
        <v>478.36</v>
      </c>
      <c r="Q185" s="126" t="s">
        <v>10</v>
      </c>
      <c r="R185" s="125"/>
      <c r="S185" s="126"/>
      <c r="T185" s="125"/>
      <c r="U185" s="126"/>
      <c r="V185" s="125"/>
      <c r="W185" s="126"/>
      <c r="X185" s="125"/>
      <c r="Y185" s="126"/>
      <c r="Z185" s="125"/>
      <c r="AA185" s="126"/>
      <c r="AB185" s="128">
        <v>186</v>
      </c>
      <c r="AC185" s="128">
        <v>284</v>
      </c>
      <c r="AD185" s="130"/>
      <c r="AE185" s="128">
        <v>694</v>
      </c>
    </row>
    <row r="186" spans="1:31" ht="13.5" customHeight="1" x14ac:dyDescent="0.25">
      <c r="A186" s="349">
        <v>35734</v>
      </c>
      <c r="B186" s="179">
        <v>278</v>
      </c>
      <c r="C186" s="126" t="s">
        <v>11</v>
      </c>
      <c r="D186" s="125"/>
      <c r="E186" s="126" t="s">
        <v>5</v>
      </c>
      <c r="F186" s="125">
        <v>360</v>
      </c>
      <c r="G186" s="126" t="s">
        <v>18</v>
      </c>
      <c r="H186" s="125">
        <v>370</v>
      </c>
      <c r="I186" s="126" t="s">
        <v>5</v>
      </c>
      <c r="J186" s="125">
        <v>336</v>
      </c>
      <c r="K186" s="126" t="s">
        <v>5</v>
      </c>
      <c r="L186" s="125">
        <v>319</v>
      </c>
      <c r="M186" s="126" t="s">
        <v>5</v>
      </c>
      <c r="N186" s="125">
        <v>599.20000000000005</v>
      </c>
      <c r="O186" s="126" t="s">
        <v>5</v>
      </c>
      <c r="P186" s="125">
        <v>499.68</v>
      </c>
      <c r="Q186" s="126" t="s">
        <v>5</v>
      </c>
      <c r="R186" s="125"/>
      <c r="S186" s="126"/>
      <c r="T186" s="125"/>
      <c r="U186" s="126"/>
      <c r="V186" s="125"/>
      <c r="W186" s="126"/>
      <c r="X186" s="125"/>
      <c r="Y186" s="126"/>
      <c r="Z186" s="125"/>
      <c r="AA186" s="126"/>
      <c r="AB186" s="128">
        <v>185</v>
      </c>
      <c r="AC186" s="128">
        <v>284</v>
      </c>
      <c r="AD186" s="130"/>
      <c r="AE186" s="128">
        <v>695</v>
      </c>
    </row>
    <row r="187" spans="1:31" ht="13.5" customHeight="1" x14ac:dyDescent="0.25">
      <c r="A187" s="349">
        <v>35764</v>
      </c>
      <c r="B187" s="179">
        <v>257</v>
      </c>
      <c r="C187" s="126" t="s">
        <v>10</v>
      </c>
      <c r="D187" s="125"/>
      <c r="E187" s="126" t="s">
        <v>10</v>
      </c>
      <c r="F187" s="125">
        <v>591.42999999999995</v>
      </c>
      <c r="G187" s="126" t="s">
        <v>10</v>
      </c>
      <c r="H187" s="125">
        <v>367</v>
      </c>
      <c r="I187" s="126" t="s">
        <v>10</v>
      </c>
      <c r="J187" s="125">
        <v>203</v>
      </c>
      <c r="K187" s="126" t="s">
        <v>9</v>
      </c>
      <c r="L187" s="125">
        <v>326</v>
      </c>
      <c r="M187" s="126" t="s">
        <v>10</v>
      </c>
      <c r="N187" s="125">
        <v>631.37</v>
      </c>
      <c r="O187" s="126" t="s">
        <v>10</v>
      </c>
      <c r="P187" s="125">
        <v>499.15</v>
      </c>
      <c r="Q187" s="126" t="s">
        <v>10</v>
      </c>
      <c r="R187" s="125"/>
      <c r="S187" s="126"/>
      <c r="T187" s="125"/>
      <c r="U187" s="126"/>
      <c r="V187" s="125"/>
      <c r="W187" s="126"/>
      <c r="X187" s="125"/>
      <c r="Y187" s="126"/>
      <c r="Z187" s="125"/>
      <c r="AA187" s="126"/>
      <c r="AB187" s="128">
        <v>191</v>
      </c>
      <c r="AC187" s="128">
        <v>282</v>
      </c>
      <c r="AD187" s="130"/>
      <c r="AE187" s="128">
        <v>695</v>
      </c>
    </row>
    <row r="188" spans="1:31" ht="13.5" customHeight="1" x14ac:dyDescent="0.25">
      <c r="A188" s="349">
        <v>35795</v>
      </c>
      <c r="B188" s="179"/>
      <c r="C188" s="126" t="s">
        <v>10</v>
      </c>
      <c r="D188" s="125"/>
      <c r="E188" s="126" t="s">
        <v>10</v>
      </c>
      <c r="F188" s="125">
        <v>381</v>
      </c>
      <c r="G188" s="126" t="s">
        <v>18</v>
      </c>
      <c r="H188" s="125">
        <v>358</v>
      </c>
      <c r="I188" s="126" t="s">
        <v>10</v>
      </c>
      <c r="J188" s="125">
        <v>202</v>
      </c>
      <c r="K188" s="126" t="s">
        <v>18</v>
      </c>
      <c r="L188" s="125">
        <v>322</v>
      </c>
      <c r="M188" s="126" t="s">
        <v>10</v>
      </c>
      <c r="N188" s="125">
        <v>661.4</v>
      </c>
      <c r="O188" s="126" t="s">
        <v>9</v>
      </c>
      <c r="P188" s="125">
        <v>510.7</v>
      </c>
      <c r="Q188" s="126" t="s">
        <v>10</v>
      </c>
      <c r="R188" s="125"/>
      <c r="S188" s="126"/>
      <c r="T188" s="125"/>
      <c r="U188" s="126"/>
      <c r="V188" s="125"/>
      <c r="W188" s="126"/>
      <c r="X188" s="125"/>
      <c r="Y188" s="126"/>
      <c r="Z188" s="125"/>
      <c r="AA188" s="126"/>
      <c r="AB188" s="128">
        <v>192</v>
      </c>
      <c r="AC188" s="128">
        <v>284</v>
      </c>
      <c r="AD188" s="130"/>
      <c r="AE188" s="128">
        <v>695</v>
      </c>
    </row>
    <row r="189" spans="1:31" x14ac:dyDescent="0.25">
      <c r="A189" s="350">
        <v>35826</v>
      </c>
      <c r="B189" s="123"/>
      <c r="C189" s="133" t="s">
        <v>18</v>
      </c>
      <c r="D189" s="123"/>
      <c r="E189" s="133" t="s">
        <v>18</v>
      </c>
      <c r="F189" s="123"/>
      <c r="G189" s="133" t="s">
        <v>18</v>
      </c>
      <c r="H189" s="123"/>
      <c r="I189" s="133" t="s">
        <v>18</v>
      </c>
      <c r="J189" s="123"/>
      <c r="K189" s="133" t="s">
        <v>18</v>
      </c>
      <c r="L189" s="123"/>
      <c r="M189" s="133" t="s">
        <v>18</v>
      </c>
      <c r="O189" s="126" t="s">
        <v>9</v>
      </c>
      <c r="P189" s="125">
        <v>510.7</v>
      </c>
      <c r="Q189" s="133" t="s">
        <v>18</v>
      </c>
      <c r="R189" s="125"/>
      <c r="S189" s="126"/>
      <c r="T189" s="125"/>
      <c r="U189" s="126"/>
      <c r="V189" s="125"/>
      <c r="W189" s="126"/>
      <c r="X189" s="125"/>
      <c r="Y189" s="126"/>
      <c r="Z189" s="125"/>
      <c r="AA189" s="126"/>
      <c r="AB189" s="128">
        <v>191</v>
      </c>
      <c r="AC189" s="128">
        <v>283</v>
      </c>
      <c r="AD189" s="130"/>
      <c r="AE189" s="128">
        <v>696</v>
      </c>
    </row>
    <row r="190" spans="1:31" x14ac:dyDescent="0.25">
      <c r="A190" s="350">
        <v>35854</v>
      </c>
      <c r="B190" s="123"/>
      <c r="C190" s="133" t="s">
        <v>18</v>
      </c>
      <c r="D190" s="123"/>
      <c r="E190" s="133" t="s">
        <v>18</v>
      </c>
      <c r="F190" s="123"/>
      <c r="G190" s="133" t="s">
        <v>18</v>
      </c>
      <c r="H190" s="123">
        <v>379</v>
      </c>
      <c r="I190" s="133" t="s">
        <v>18</v>
      </c>
      <c r="J190" s="123"/>
      <c r="K190" s="133" t="s">
        <v>18</v>
      </c>
      <c r="L190" s="123">
        <v>318</v>
      </c>
      <c r="M190" s="133" t="s">
        <v>18</v>
      </c>
      <c r="O190" s="133" t="s">
        <v>17</v>
      </c>
      <c r="P190" s="125">
        <v>510.7</v>
      </c>
      <c r="Q190" s="133" t="s">
        <v>18</v>
      </c>
      <c r="R190" s="125"/>
      <c r="S190" s="126"/>
      <c r="T190" s="125"/>
      <c r="U190" s="126"/>
      <c r="V190" s="125"/>
      <c r="W190" s="126"/>
      <c r="X190" s="125"/>
      <c r="Y190" s="126"/>
      <c r="Z190" s="125"/>
      <c r="AA190" s="126"/>
      <c r="AB190" s="128">
        <v>190</v>
      </c>
      <c r="AC190" s="128">
        <v>284</v>
      </c>
      <c r="AD190" s="130"/>
      <c r="AE190" s="128">
        <v>695</v>
      </c>
    </row>
    <row r="191" spans="1:31" x14ac:dyDescent="0.25">
      <c r="A191" s="350">
        <v>35885</v>
      </c>
      <c r="B191" s="123">
        <v>278</v>
      </c>
      <c r="C191" s="133" t="s">
        <v>4</v>
      </c>
      <c r="D191" s="123"/>
      <c r="E191" s="133" t="s">
        <v>4</v>
      </c>
      <c r="F191" s="123">
        <v>384</v>
      </c>
      <c r="G191" s="133" t="s">
        <v>4</v>
      </c>
      <c r="H191" s="123">
        <v>370</v>
      </c>
      <c r="I191" s="133" t="s">
        <v>4</v>
      </c>
      <c r="J191" s="123"/>
      <c r="K191" s="133" t="s">
        <v>4</v>
      </c>
      <c r="L191" s="123">
        <v>325</v>
      </c>
      <c r="M191" s="133" t="s">
        <v>4</v>
      </c>
      <c r="O191" s="133" t="s">
        <v>4</v>
      </c>
      <c r="P191" s="125">
        <v>402.13</v>
      </c>
      <c r="Q191" s="133" t="s">
        <v>4</v>
      </c>
      <c r="R191" s="125"/>
      <c r="S191" s="126"/>
      <c r="T191" s="125"/>
      <c r="U191" s="126"/>
      <c r="V191" s="125"/>
      <c r="W191" s="126"/>
      <c r="X191" s="125"/>
      <c r="Y191" s="126"/>
      <c r="Z191" s="125"/>
      <c r="AA191" s="126"/>
      <c r="AB191" s="128">
        <v>195</v>
      </c>
      <c r="AC191" s="128">
        <v>286</v>
      </c>
      <c r="AD191" s="130"/>
      <c r="AE191" s="128">
        <v>695</v>
      </c>
    </row>
    <row r="192" spans="1:31" x14ac:dyDescent="0.25">
      <c r="A192" s="350">
        <v>35915</v>
      </c>
      <c r="B192" s="123"/>
      <c r="C192" s="133" t="s">
        <v>18</v>
      </c>
      <c r="D192" s="123"/>
      <c r="E192" s="133" t="s">
        <v>17</v>
      </c>
      <c r="F192" s="123">
        <v>389</v>
      </c>
      <c r="G192" s="133" t="s">
        <v>17</v>
      </c>
      <c r="H192" s="123">
        <v>369</v>
      </c>
      <c r="I192" s="133" t="s">
        <v>17</v>
      </c>
      <c r="J192" s="123"/>
      <c r="K192" s="133" t="s">
        <v>17</v>
      </c>
      <c r="L192" s="123">
        <v>326</v>
      </c>
      <c r="M192" s="133" t="s">
        <v>18</v>
      </c>
      <c r="O192" s="133" t="s">
        <v>17</v>
      </c>
      <c r="P192" s="125">
        <v>379.03</v>
      </c>
      <c r="Q192" s="133" t="s">
        <v>17</v>
      </c>
      <c r="R192" s="125"/>
      <c r="S192" s="126"/>
      <c r="T192" s="125"/>
      <c r="U192" s="126"/>
      <c r="V192" s="125"/>
      <c r="W192" s="126"/>
      <c r="X192" s="125"/>
      <c r="Y192" s="126"/>
      <c r="Z192" s="125"/>
      <c r="AA192" s="126"/>
      <c r="AB192" s="128">
        <v>193</v>
      </c>
      <c r="AC192" s="128"/>
      <c r="AD192" s="130"/>
      <c r="AE192" s="128">
        <v>695</v>
      </c>
    </row>
    <row r="193" spans="1:31" x14ac:dyDescent="0.25">
      <c r="A193" s="350">
        <v>35945</v>
      </c>
      <c r="B193" s="123"/>
      <c r="C193" s="133" t="s">
        <v>18</v>
      </c>
      <c r="D193" s="123"/>
      <c r="E193" s="133" t="s">
        <v>18</v>
      </c>
      <c r="F193" s="123"/>
      <c r="G193" s="133" t="s">
        <v>18</v>
      </c>
      <c r="H193" s="123"/>
      <c r="I193" s="133" t="s">
        <v>18</v>
      </c>
      <c r="J193" s="123"/>
      <c r="K193" s="133" t="s">
        <v>17</v>
      </c>
      <c r="L193" s="123"/>
      <c r="M193" s="133" t="s">
        <v>18</v>
      </c>
      <c r="O193" s="133" t="s">
        <v>18</v>
      </c>
      <c r="P193" s="125"/>
      <c r="Q193" s="133" t="s">
        <v>18</v>
      </c>
      <c r="R193" s="125"/>
      <c r="S193" s="126"/>
      <c r="T193" s="125"/>
      <c r="U193" s="126"/>
      <c r="V193" s="125"/>
      <c r="W193" s="126"/>
      <c r="X193" s="125"/>
      <c r="Y193" s="126"/>
      <c r="Z193" s="125"/>
      <c r="AA193" s="126"/>
      <c r="AB193" s="128">
        <v>191</v>
      </c>
      <c r="AC193" s="128">
        <v>268</v>
      </c>
      <c r="AD193" s="130"/>
      <c r="AE193" s="128">
        <v>695</v>
      </c>
    </row>
    <row r="194" spans="1:31" x14ac:dyDescent="0.25">
      <c r="A194" s="350">
        <v>35976</v>
      </c>
      <c r="B194" s="123"/>
      <c r="C194" s="133" t="s">
        <v>18</v>
      </c>
      <c r="D194" s="123"/>
      <c r="E194" s="133" t="s">
        <v>18</v>
      </c>
      <c r="F194" s="123"/>
      <c r="G194" s="133" t="s">
        <v>18</v>
      </c>
      <c r="H194" s="123"/>
      <c r="I194" s="133" t="s">
        <v>18</v>
      </c>
      <c r="K194" s="133" t="s">
        <v>17</v>
      </c>
      <c r="L194" s="123"/>
      <c r="M194" s="133" t="s">
        <v>18</v>
      </c>
      <c r="O194" s="133" t="s">
        <v>18</v>
      </c>
      <c r="P194" s="125"/>
      <c r="Q194" s="133" t="s">
        <v>18</v>
      </c>
      <c r="R194" s="125"/>
      <c r="S194" s="126"/>
      <c r="T194" s="125"/>
      <c r="U194" s="126"/>
      <c r="V194" s="125"/>
      <c r="W194" s="126"/>
      <c r="X194" s="125"/>
      <c r="Y194" s="126"/>
      <c r="Z194" s="125"/>
      <c r="AA194" s="126"/>
      <c r="AB194" s="128">
        <v>193</v>
      </c>
      <c r="AC194" s="128">
        <v>268</v>
      </c>
      <c r="AD194" s="130"/>
      <c r="AE194" s="128">
        <v>695</v>
      </c>
    </row>
    <row r="195" spans="1:31" x14ac:dyDescent="0.25">
      <c r="A195" s="350">
        <v>36007</v>
      </c>
      <c r="B195" s="134">
        <v>246</v>
      </c>
      <c r="C195" s="133" t="s">
        <v>17</v>
      </c>
      <c r="D195" s="134">
        <v>243.7</v>
      </c>
      <c r="E195" s="133" t="s">
        <v>17</v>
      </c>
      <c r="G195" s="133" t="s">
        <v>17</v>
      </c>
      <c r="H195" s="134">
        <v>379.2</v>
      </c>
      <c r="I195" s="133" t="s">
        <v>17</v>
      </c>
      <c r="K195" s="133" t="s">
        <v>17</v>
      </c>
      <c r="L195" s="134">
        <v>325</v>
      </c>
      <c r="M195" s="133" t="s">
        <v>17</v>
      </c>
      <c r="O195" s="133" t="s">
        <v>17</v>
      </c>
      <c r="P195" s="125"/>
      <c r="Q195" s="133" t="s">
        <v>17</v>
      </c>
      <c r="R195" s="125"/>
      <c r="S195" s="126"/>
      <c r="T195" s="125"/>
      <c r="U195" s="126"/>
      <c r="V195" s="125"/>
      <c r="W195" s="126"/>
      <c r="X195" s="125"/>
      <c r="Y195" s="126"/>
      <c r="Z195" s="125"/>
      <c r="AA195" s="126"/>
      <c r="AB195" s="128"/>
      <c r="AC195" s="128"/>
      <c r="AD195" s="130"/>
      <c r="AE195" s="128"/>
    </row>
    <row r="196" spans="1:31" x14ac:dyDescent="0.25">
      <c r="A196" s="350">
        <v>36038</v>
      </c>
      <c r="C196" s="133" t="s">
        <v>17</v>
      </c>
      <c r="E196" s="133" t="s">
        <v>17</v>
      </c>
      <c r="G196" s="133" t="s">
        <v>17</v>
      </c>
      <c r="I196" s="133" t="s">
        <v>17</v>
      </c>
      <c r="K196" s="133" t="s">
        <v>17</v>
      </c>
      <c r="M196" s="133" t="s">
        <v>17</v>
      </c>
      <c r="O196" s="133" t="s">
        <v>17</v>
      </c>
      <c r="P196" s="125"/>
      <c r="Q196" s="133" t="s">
        <v>17</v>
      </c>
      <c r="R196" s="125"/>
      <c r="S196" s="126"/>
      <c r="T196" s="125"/>
      <c r="U196" s="126"/>
      <c r="V196" s="125"/>
      <c r="W196" s="126"/>
      <c r="X196" s="125"/>
      <c r="Y196" s="126"/>
      <c r="Z196" s="125"/>
      <c r="AA196" s="126"/>
      <c r="AB196" s="128"/>
      <c r="AC196" s="128"/>
      <c r="AD196" s="130"/>
      <c r="AE196" s="128"/>
    </row>
    <row r="197" spans="1:31" x14ac:dyDescent="0.25">
      <c r="A197" s="350" t="s">
        <v>15</v>
      </c>
      <c r="B197" s="134">
        <v>241</v>
      </c>
      <c r="C197" s="133" t="s">
        <v>4</v>
      </c>
      <c r="E197" s="133" t="s">
        <v>4</v>
      </c>
      <c r="F197" s="134">
        <v>518.9</v>
      </c>
      <c r="G197" s="133" t="s">
        <v>4</v>
      </c>
      <c r="H197" s="134">
        <v>380</v>
      </c>
      <c r="I197" s="133" t="s">
        <v>4</v>
      </c>
      <c r="J197" s="134">
        <v>359.2</v>
      </c>
      <c r="K197" s="133" t="s">
        <v>4</v>
      </c>
      <c r="L197" s="134">
        <v>324</v>
      </c>
      <c r="M197" s="133" t="s">
        <v>4</v>
      </c>
      <c r="O197" s="133" t="s">
        <v>4</v>
      </c>
      <c r="P197" s="125"/>
      <c r="Q197" s="133" t="s">
        <v>4</v>
      </c>
      <c r="R197" s="125"/>
      <c r="S197" s="126"/>
      <c r="T197" s="125"/>
      <c r="U197" s="126"/>
      <c r="V197" s="125"/>
      <c r="W197" s="126"/>
      <c r="X197" s="125"/>
      <c r="Y197" s="126"/>
      <c r="Z197" s="125"/>
      <c r="AA197" s="126"/>
      <c r="AB197" s="128"/>
      <c r="AC197" s="128"/>
      <c r="AD197" s="130"/>
      <c r="AE197" s="128"/>
    </row>
    <row r="198" spans="1:31" x14ac:dyDescent="0.25">
      <c r="A198" s="350">
        <v>36099</v>
      </c>
      <c r="B198" s="134">
        <v>287</v>
      </c>
      <c r="C198" s="133" t="s">
        <v>4</v>
      </c>
      <c r="E198" s="133" t="s">
        <v>16</v>
      </c>
      <c r="F198" s="134">
        <v>437.4</v>
      </c>
      <c r="G198" s="133" t="s">
        <v>4</v>
      </c>
      <c r="H198" s="134">
        <v>385.6</v>
      </c>
      <c r="I198" s="133" t="s">
        <v>16</v>
      </c>
      <c r="J198" s="134">
        <v>346.7</v>
      </c>
      <c r="K198" s="133" t="s">
        <v>4</v>
      </c>
      <c r="L198" s="134">
        <v>329</v>
      </c>
      <c r="M198" s="133" t="s">
        <v>16</v>
      </c>
      <c r="O198" s="133" t="s">
        <v>16</v>
      </c>
      <c r="P198" s="125">
        <v>374</v>
      </c>
      <c r="Q198" s="133" t="s">
        <v>4</v>
      </c>
      <c r="R198" s="125"/>
      <c r="S198" s="126"/>
      <c r="T198" s="125"/>
      <c r="U198" s="126"/>
      <c r="V198" s="125"/>
      <c r="W198" s="126"/>
      <c r="X198" s="125"/>
      <c r="Y198" s="126"/>
      <c r="Z198" s="125"/>
      <c r="AA198" s="126"/>
      <c r="AB198" s="128">
        <v>194</v>
      </c>
      <c r="AC198" s="128">
        <v>285</v>
      </c>
      <c r="AD198" s="130"/>
      <c r="AE198" s="128">
        <v>685</v>
      </c>
    </row>
    <row r="199" spans="1:31" x14ac:dyDescent="0.25">
      <c r="A199" s="350">
        <v>36129</v>
      </c>
      <c r="B199" s="134">
        <v>285</v>
      </c>
      <c r="C199" s="133" t="s">
        <v>17</v>
      </c>
      <c r="D199" s="134">
        <v>268</v>
      </c>
      <c r="E199" s="133" t="s">
        <v>18</v>
      </c>
      <c r="F199" s="134">
        <v>415.6</v>
      </c>
      <c r="G199" s="133" t="s">
        <v>17</v>
      </c>
      <c r="H199" s="134">
        <v>497.1</v>
      </c>
      <c r="I199" s="133" t="s">
        <v>18</v>
      </c>
      <c r="J199" s="125">
        <v>203</v>
      </c>
      <c r="K199" s="133" t="s">
        <v>17</v>
      </c>
      <c r="L199" s="134">
        <v>333.5</v>
      </c>
      <c r="M199" s="133" t="s">
        <v>18</v>
      </c>
      <c r="N199" s="125">
        <v>702.9</v>
      </c>
      <c r="O199" s="133" t="s">
        <v>18</v>
      </c>
      <c r="P199" s="125">
        <v>552.29999999999995</v>
      </c>
      <c r="Q199" s="133" t="s">
        <v>18</v>
      </c>
      <c r="R199" s="125"/>
      <c r="S199" s="126"/>
      <c r="T199" s="125"/>
      <c r="U199" s="126"/>
      <c r="V199" s="125"/>
      <c r="W199" s="126"/>
      <c r="X199" s="125"/>
      <c r="Y199" s="126"/>
      <c r="Z199" s="125"/>
      <c r="AA199" s="126"/>
      <c r="AB199" s="128">
        <v>196</v>
      </c>
      <c r="AC199" s="128">
        <v>285</v>
      </c>
      <c r="AD199" s="130"/>
      <c r="AE199" s="128">
        <v>685</v>
      </c>
    </row>
    <row r="200" spans="1:31" x14ac:dyDescent="0.25">
      <c r="A200" s="350">
        <v>36160</v>
      </c>
      <c r="B200" s="179">
        <v>285</v>
      </c>
      <c r="C200" s="133" t="s">
        <v>17</v>
      </c>
      <c r="D200" s="125">
        <v>268</v>
      </c>
      <c r="E200" s="133" t="s">
        <v>18</v>
      </c>
      <c r="F200" s="125">
        <v>439.7</v>
      </c>
      <c r="G200" s="133" t="s">
        <v>17</v>
      </c>
      <c r="H200" s="125">
        <v>386</v>
      </c>
      <c r="I200" s="133" t="s">
        <v>18</v>
      </c>
      <c r="J200" s="125">
        <v>356</v>
      </c>
      <c r="K200" s="133" t="s">
        <v>17</v>
      </c>
      <c r="L200" s="125">
        <v>334.8</v>
      </c>
      <c r="M200" s="133" t="s">
        <v>18</v>
      </c>
      <c r="N200" s="125">
        <v>684.5</v>
      </c>
      <c r="O200" s="133" t="s">
        <v>18</v>
      </c>
      <c r="P200" s="125">
        <v>479.05</v>
      </c>
      <c r="Q200" s="133" t="s">
        <v>18</v>
      </c>
      <c r="R200" s="125"/>
      <c r="S200" s="126"/>
      <c r="T200" s="125"/>
      <c r="U200" s="126"/>
      <c r="V200" s="125"/>
      <c r="W200" s="126"/>
      <c r="X200" s="125"/>
      <c r="Y200" s="126"/>
      <c r="Z200" s="125"/>
      <c r="AA200" s="126"/>
      <c r="AB200" s="128">
        <v>196</v>
      </c>
      <c r="AC200" s="128">
        <v>285</v>
      </c>
      <c r="AD200" s="130"/>
      <c r="AE200" s="128">
        <v>685</v>
      </c>
    </row>
    <row r="201" spans="1:31" x14ac:dyDescent="0.25">
      <c r="A201" s="350">
        <v>36191</v>
      </c>
      <c r="B201" s="135">
        <v>279</v>
      </c>
      <c r="C201" s="133" t="s">
        <v>17</v>
      </c>
      <c r="D201" s="125">
        <v>212</v>
      </c>
      <c r="E201" s="136" t="s">
        <v>18</v>
      </c>
      <c r="F201" s="125">
        <v>418</v>
      </c>
      <c r="G201" s="133" t="s">
        <v>17</v>
      </c>
      <c r="H201" s="125">
        <v>350</v>
      </c>
      <c r="I201" s="133" t="s">
        <v>18</v>
      </c>
      <c r="J201" s="137"/>
      <c r="K201" s="133" t="s">
        <v>17</v>
      </c>
      <c r="L201" s="125">
        <v>325</v>
      </c>
      <c r="M201" s="133" t="s">
        <v>18</v>
      </c>
      <c r="N201" s="125">
        <v>700</v>
      </c>
      <c r="O201" s="133" t="s">
        <v>18</v>
      </c>
      <c r="P201" s="125">
        <v>552</v>
      </c>
      <c r="Q201" s="133" t="s">
        <v>18</v>
      </c>
      <c r="R201" s="125"/>
      <c r="S201" s="126"/>
      <c r="T201" s="125"/>
      <c r="U201" s="126"/>
      <c r="V201" s="125"/>
      <c r="W201" s="126"/>
      <c r="X201" s="125"/>
      <c r="Y201" s="126"/>
      <c r="Z201" s="125"/>
      <c r="AA201" s="126"/>
      <c r="AB201" s="128">
        <v>195</v>
      </c>
      <c r="AC201" s="128">
        <v>279</v>
      </c>
      <c r="AD201" s="130"/>
      <c r="AE201" s="128">
        <v>685</v>
      </c>
    </row>
    <row r="202" spans="1:31" x14ac:dyDescent="0.25">
      <c r="A202" s="350">
        <v>36219</v>
      </c>
      <c r="B202" s="135">
        <v>279</v>
      </c>
      <c r="C202" s="133" t="s">
        <v>17</v>
      </c>
      <c r="D202" s="135">
        <v>622.25</v>
      </c>
      <c r="E202" s="133" t="s">
        <v>18</v>
      </c>
      <c r="F202" s="125">
        <v>537</v>
      </c>
      <c r="G202" s="133" t="s">
        <v>18</v>
      </c>
      <c r="H202" s="138"/>
      <c r="I202" s="133" t="s">
        <v>17</v>
      </c>
      <c r="J202" s="137"/>
      <c r="K202" s="133" t="s">
        <v>17</v>
      </c>
      <c r="L202" s="125">
        <v>321</v>
      </c>
      <c r="M202" s="133" t="s">
        <v>18</v>
      </c>
      <c r="N202" s="125">
        <v>719.15</v>
      </c>
      <c r="O202" s="133" t="s">
        <v>18</v>
      </c>
      <c r="P202" s="125">
        <v>554.5</v>
      </c>
      <c r="Q202" s="133" t="s">
        <v>18</v>
      </c>
      <c r="R202" s="125"/>
      <c r="S202" s="126"/>
      <c r="T202" s="125"/>
      <c r="U202" s="126"/>
      <c r="V202" s="125"/>
      <c r="W202" s="126"/>
      <c r="X202" s="125"/>
      <c r="Y202" s="126"/>
      <c r="Z202" s="125"/>
      <c r="AA202" s="126"/>
      <c r="AB202" s="128">
        <v>197</v>
      </c>
      <c r="AC202" s="128">
        <v>284</v>
      </c>
      <c r="AD202" s="130"/>
      <c r="AE202" s="128">
        <v>685</v>
      </c>
    </row>
    <row r="203" spans="1:31" x14ac:dyDescent="0.25">
      <c r="A203" s="350">
        <v>36250</v>
      </c>
      <c r="B203" s="135">
        <v>275</v>
      </c>
      <c r="C203" s="133" t="s">
        <v>4</v>
      </c>
      <c r="D203" s="135">
        <v>576</v>
      </c>
      <c r="E203" s="133" t="s">
        <v>16</v>
      </c>
      <c r="F203" s="125">
        <v>523.20000000000005</v>
      </c>
      <c r="G203" s="133" t="s">
        <v>16</v>
      </c>
      <c r="H203" s="125">
        <v>494.3</v>
      </c>
      <c r="I203" s="133" t="s">
        <v>16</v>
      </c>
      <c r="J203" s="137"/>
      <c r="K203" s="133" t="s">
        <v>4</v>
      </c>
      <c r="L203" s="125">
        <v>315</v>
      </c>
      <c r="M203" s="133" t="s">
        <v>16</v>
      </c>
      <c r="N203" s="125">
        <v>707.6</v>
      </c>
      <c r="O203" s="133" t="s">
        <v>16</v>
      </c>
      <c r="P203" s="125">
        <v>462.2</v>
      </c>
      <c r="Q203" s="133" t="s">
        <v>4</v>
      </c>
      <c r="R203" s="125"/>
      <c r="S203" s="126"/>
      <c r="T203" s="125"/>
      <c r="U203" s="126"/>
      <c r="V203" s="125"/>
      <c r="W203" s="126"/>
      <c r="X203" s="125"/>
      <c r="Y203" s="126"/>
      <c r="Z203" s="125"/>
      <c r="AA203" s="126"/>
      <c r="AB203" s="128">
        <v>197</v>
      </c>
      <c r="AC203" s="128">
        <v>268</v>
      </c>
      <c r="AD203" s="130"/>
      <c r="AE203" s="128">
        <v>684</v>
      </c>
    </row>
    <row r="204" spans="1:31" x14ac:dyDescent="0.25">
      <c r="A204" s="350">
        <v>36280</v>
      </c>
      <c r="B204" s="135">
        <v>270</v>
      </c>
      <c r="C204" s="133" t="s">
        <v>17</v>
      </c>
      <c r="D204" s="135">
        <v>587.6</v>
      </c>
      <c r="E204" s="133" t="s">
        <v>18</v>
      </c>
      <c r="F204" s="125">
        <v>530.79999999999995</v>
      </c>
      <c r="G204" s="133" t="s">
        <v>18</v>
      </c>
      <c r="H204" s="125">
        <v>510.11</v>
      </c>
      <c r="I204" s="133" t="s">
        <v>18</v>
      </c>
      <c r="J204" s="137"/>
      <c r="K204" s="133" t="s">
        <v>17</v>
      </c>
      <c r="L204" s="125">
        <v>321</v>
      </c>
      <c r="M204" s="133" t="s">
        <v>18</v>
      </c>
      <c r="N204" s="125">
        <v>696.05</v>
      </c>
      <c r="O204" s="133" t="s">
        <v>18</v>
      </c>
      <c r="P204" s="125">
        <v>552.28</v>
      </c>
      <c r="Q204" s="133" t="s">
        <v>18</v>
      </c>
      <c r="R204" s="125"/>
      <c r="S204" s="126"/>
      <c r="T204" s="125"/>
      <c r="U204" s="126"/>
      <c r="V204" s="125"/>
      <c r="W204" s="126"/>
      <c r="X204" s="125"/>
      <c r="Y204" s="126"/>
      <c r="Z204" s="125"/>
      <c r="AA204" s="126"/>
      <c r="AB204" s="128">
        <v>198</v>
      </c>
      <c r="AC204" s="128">
        <v>268</v>
      </c>
      <c r="AD204" s="130"/>
      <c r="AE204" s="128">
        <v>684</v>
      </c>
    </row>
    <row r="205" spans="1:31" x14ac:dyDescent="0.25">
      <c r="A205" s="350">
        <v>36311</v>
      </c>
      <c r="B205" s="135">
        <v>258</v>
      </c>
      <c r="C205" s="133" t="s">
        <v>16</v>
      </c>
      <c r="D205" s="125">
        <v>252</v>
      </c>
      <c r="E205" s="136" t="s">
        <v>18</v>
      </c>
      <c r="F205" s="125">
        <v>545.9</v>
      </c>
      <c r="G205" s="133" t="s">
        <v>16</v>
      </c>
      <c r="H205" s="125">
        <v>504</v>
      </c>
      <c r="I205" s="133" t="s">
        <v>16</v>
      </c>
      <c r="J205" s="137"/>
      <c r="K205" s="133" t="s">
        <v>4</v>
      </c>
      <c r="L205" s="125">
        <v>323</v>
      </c>
      <c r="M205" s="133" t="s">
        <v>16</v>
      </c>
      <c r="N205" s="125">
        <v>719.15</v>
      </c>
      <c r="O205" s="133" t="s">
        <v>16</v>
      </c>
      <c r="P205" s="125">
        <v>552.28</v>
      </c>
      <c r="Q205" s="133" t="s">
        <v>16</v>
      </c>
      <c r="R205" s="125"/>
      <c r="S205" s="126"/>
      <c r="T205" s="125"/>
      <c r="U205" s="126"/>
      <c r="V205" s="125"/>
      <c r="W205" s="126"/>
      <c r="X205" s="125"/>
      <c r="Y205" s="126"/>
      <c r="Z205" s="125"/>
      <c r="AA205" s="126"/>
      <c r="AB205" s="128">
        <v>198</v>
      </c>
      <c r="AC205" s="128">
        <v>268</v>
      </c>
      <c r="AD205" s="130"/>
      <c r="AE205" s="128">
        <v>683</v>
      </c>
    </row>
    <row r="206" spans="1:31" x14ac:dyDescent="0.25">
      <c r="A206" s="350">
        <v>36341</v>
      </c>
      <c r="B206" s="135">
        <v>278</v>
      </c>
      <c r="C206" s="133" t="s">
        <v>18</v>
      </c>
      <c r="D206" s="135">
        <v>626.87</v>
      </c>
      <c r="E206" s="133" t="s">
        <v>18</v>
      </c>
      <c r="F206" s="125">
        <v>553.95000000000005</v>
      </c>
      <c r="G206" s="133" t="s">
        <v>18</v>
      </c>
      <c r="H206" s="125">
        <v>501</v>
      </c>
      <c r="I206" s="133" t="s">
        <v>18</v>
      </c>
      <c r="J206" s="137"/>
      <c r="K206" s="133" t="s">
        <v>17</v>
      </c>
      <c r="L206" s="125">
        <v>323</v>
      </c>
      <c r="M206" s="133" t="s">
        <v>18</v>
      </c>
      <c r="N206" s="125">
        <v>719.15</v>
      </c>
      <c r="O206" s="133" t="s">
        <v>18</v>
      </c>
      <c r="P206" s="125">
        <v>547.66</v>
      </c>
      <c r="Q206" s="133" t="s">
        <v>18</v>
      </c>
      <c r="R206" s="125"/>
      <c r="S206" s="126"/>
      <c r="T206" s="125"/>
      <c r="U206" s="126"/>
      <c r="V206" s="125"/>
      <c r="W206" s="126"/>
      <c r="X206" s="125"/>
      <c r="Y206" s="126"/>
      <c r="Z206" s="125"/>
      <c r="AA206" s="126"/>
      <c r="AB206" s="128">
        <v>199</v>
      </c>
      <c r="AC206" s="128">
        <v>267</v>
      </c>
      <c r="AD206" s="130"/>
      <c r="AE206" s="128">
        <v>683</v>
      </c>
    </row>
    <row r="207" spans="1:31" x14ac:dyDescent="0.25">
      <c r="A207" s="350">
        <v>36372</v>
      </c>
      <c r="B207" s="135">
        <v>264</v>
      </c>
      <c r="C207" s="133" t="s">
        <v>16</v>
      </c>
      <c r="D207" s="135">
        <v>592.20000000000005</v>
      </c>
      <c r="E207" s="133" t="s">
        <v>16</v>
      </c>
      <c r="F207" s="125">
        <v>556.1</v>
      </c>
      <c r="G207" s="133" t="s">
        <v>16</v>
      </c>
      <c r="H207" s="125">
        <v>498.6</v>
      </c>
      <c r="I207" s="133" t="s">
        <v>16</v>
      </c>
      <c r="J207" s="139"/>
      <c r="K207" s="133" t="s">
        <v>4</v>
      </c>
      <c r="L207" s="125">
        <v>325</v>
      </c>
      <c r="M207" s="133" t="s">
        <v>16</v>
      </c>
      <c r="N207" s="125">
        <v>726.1</v>
      </c>
      <c r="O207" s="133" t="s">
        <v>16</v>
      </c>
      <c r="P207" s="125">
        <v>545.4</v>
      </c>
      <c r="Q207" s="133" t="s">
        <v>16</v>
      </c>
      <c r="R207" s="125"/>
      <c r="S207" s="126"/>
      <c r="T207" s="125"/>
      <c r="U207" s="126"/>
      <c r="V207" s="125"/>
      <c r="W207" s="126"/>
      <c r="X207" s="125"/>
      <c r="Y207" s="126"/>
      <c r="Z207" s="125"/>
      <c r="AA207" s="126"/>
      <c r="AB207" s="128">
        <v>200</v>
      </c>
      <c r="AC207" s="128">
        <v>267</v>
      </c>
      <c r="AD207" s="130"/>
      <c r="AE207" s="128">
        <v>683</v>
      </c>
    </row>
    <row r="208" spans="1:31" x14ac:dyDescent="0.25">
      <c r="A208" s="350">
        <v>36403</v>
      </c>
      <c r="B208" s="135">
        <v>263</v>
      </c>
      <c r="C208" s="133" t="s">
        <v>18</v>
      </c>
      <c r="D208" s="135">
        <v>592.20000000000005</v>
      </c>
      <c r="E208" s="133" t="s">
        <v>18</v>
      </c>
      <c r="F208" s="125">
        <v>368</v>
      </c>
      <c r="G208" s="133" t="s">
        <v>17</v>
      </c>
      <c r="H208" s="125">
        <v>499</v>
      </c>
      <c r="I208" s="133" t="s">
        <v>18</v>
      </c>
      <c r="J208" s="139"/>
      <c r="K208" s="133" t="s">
        <v>17</v>
      </c>
      <c r="L208" s="125">
        <v>322</v>
      </c>
      <c r="M208" s="133" t="s">
        <v>17</v>
      </c>
      <c r="N208" s="125">
        <v>728</v>
      </c>
      <c r="O208" s="133" t="s">
        <v>18</v>
      </c>
      <c r="P208" s="125">
        <v>548</v>
      </c>
      <c r="Q208" s="133" t="s">
        <v>18</v>
      </c>
      <c r="R208" s="125"/>
      <c r="S208" s="126"/>
      <c r="T208" s="125"/>
      <c r="U208" s="126"/>
      <c r="V208" s="125"/>
      <c r="W208" s="126"/>
      <c r="X208" s="125"/>
      <c r="Y208" s="126"/>
      <c r="Z208" s="125"/>
      <c r="AA208" s="126"/>
      <c r="AB208" s="128">
        <v>200</v>
      </c>
      <c r="AC208" s="128">
        <v>286</v>
      </c>
      <c r="AD208" s="130"/>
      <c r="AE208" s="128">
        <v>685</v>
      </c>
    </row>
    <row r="209" spans="1:31" x14ac:dyDescent="0.25">
      <c r="A209" s="350">
        <v>36433</v>
      </c>
      <c r="B209" s="135">
        <v>268</v>
      </c>
      <c r="C209" s="133" t="s">
        <v>16</v>
      </c>
      <c r="D209" s="135">
        <v>603.70000000000005</v>
      </c>
      <c r="E209" s="133" t="s">
        <v>16</v>
      </c>
      <c r="F209" s="125">
        <v>470.05</v>
      </c>
      <c r="G209" s="133" t="s">
        <v>4</v>
      </c>
      <c r="H209" s="138"/>
      <c r="I209" s="133" t="s">
        <v>4</v>
      </c>
      <c r="J209" s="139"/>
      <c r="K209" s="133" t="s">
        <v>4</v>
      </c>
      <c r="L209" s="125">
        <v>321</v>
      </c>
      <c r="M209" s="133" t="s">
        <v>16</v>
      </c>
      <c r="N209" s="125">
        <v>709.9</v>
      </c>
      <c r="O209" s="133" t="s">
        <v>16</v>
      </c>
      <c r="P209" s="125">
        <v>536.1</v>
      </c>
      <c r="Q209" s="133" t="s">
        <v>16</v>
      </c>
      <c r="R209" s="125"/>
      <c r="S209" s="126"/>
      <c r="T209" s="125"/>
      <c r="U209" s="126"/>
      <c r="V209" s="125"/>
      <c r="W209" s="126"/>
      <c r="X209" s="125"/>
      <c r="Y209" s="126"/>
      <c r="Z209" s="125"/>
      <c r="AA209" s="126"/>
      <c r="AB209" s="128">
        <v>200</v>
      </c>
      <c r="AC209" s="128">
        <v>268</v>
      </c>
      <c r="AD209" s="130"/>
      <c r="AE209" s="128">
        <v>685</v>
      </c>
    </row>
    <row r="210" spans="1:31" x14ac:dyDescent="0.25">
      <c r="A210" s="350">
        <v>36464</v>
      </c>
      <c r="B210" s="135">
        <v>269</v>
      </c>
      <c r="C210" s="133" t="s">
        <v>16</v>
      </c>
      <c r="D210" s="135">
        <v>559.58000000000004</v>
      </c>
      <c r="E210" s="133" t="s">
        <v>4</v>
      </c>
      <c r="F210" s="125">
        <v>422</v>
      </c>
      <c r="G210" s="133" t="s">
        <v>4</v>
      </c>
      <c r="H210" s="125">
        <v>368</v>
      </c>
      <c r="I210" s="133" t="s">
        <v>4</v>
      </c>
      <c r="J210" s="134">
        <v>359.2</v>
      </c>
      <c r="K210" s="133" t="s">
        <v>4</v>
      </c>
      <c r="L210" s="125">
        <v>325</v>
      </c>
      <c r="M210" s="133" t="s">
        <v>16</v>
      </c>
      <c r="N210" s="125">
        <v>723.77</v>
      </c>
      <c r="O210" s="133" t="s">
        <v>16</v>
      </c>
      <c r="P210" s="125">
        <v>536.11</v>
      </c>
      <c r="Q210" s="133" t="s">
        <v>16</v>
      </c>
      <c r="R210" s="125"/>
      <c r="S210" s="126"/>
      <c r="T210" s="125"/>
      <c r="U210" s="126"/>
      <c r="V210" s="125"/>
      <c r="W210" s="126"/>
      <c r="X210" s="125"/>
      <c r="Y210" s="126"/>
      <c r="Z210" s="125"/>
      <c r="AA210" s="126"/>
      <c r="AB210" s="128">
        <v>199</v>
      </c>
      <c r="AC210" s="128">
        <v>268</v>
      </c>
      <c r="AD210" s="130"/>
      <c r="AE210" s="128">
        <v>685</v>
      </c>
    </row>
    <row r="211" spans="1:31" x14ac:dyDescent="0.25">
      <c r="A211" s="350">
        <v>36494</v>
      </c>
      <c r="B211" s="135">
        <v>257</v>
      </c>
      <c r="C211" s="133" t="s">
        <v>16</v>
      </c>
      <c r="D211" s="135">
        <v>585.29999999999995</v>
      </c>
      <c r="E211" s="133" t="s">
        <v>16</v>
      </c>
      <c r="F211" s="134">
        <v>436.15</v>
      </c>
      <c r="G211" s="133" t="s">
        <v>4</v>
      </c>
      <c r="H211" s="134">
        <v>366</v>
      </c>
      <c r="I211" s="133" t="s">
        <v>4</v>
      </c>
      <c r="J211" s="134">
        <v>346.7</v>
      </c>
      <c r="K211" s="133" t="s">
        <v>4</v>
      </c>
      <c r="L211" s="134">
        <v>320</v>
      </c>
      <c r="M211" s="133" t="s">
        <v>16</v>
      </c>
      <c r="N211" s="134">
        <v>682.2</v>
      </c>
      <c r="O211" s="133" t="s">
        <v>16</v>
      </c>
      <c r="P211" s="125">
        <v>543</v>
      </c>
      <c r="Q211" s="133" t="s">
        <v>16</v>
      </c>
      <c r="R211" s="125"/>
      <c r="S211" s="126"/>
      <c r="T211" s="125"/>
      <c r="U211" s="126"/>
      <c r="V211" s="125"/>
      <c r="W211" s="126"/>
      <c r="X211" s="125"/>
      <c r="Y211" s="126"/>
      <c r="Z211" s="125"/>
      <c r="AA211" s="126"/>
      <c r="AB211" s="128">
        <v>200</v>
      </c>
      <c r="AC211" s="128">
        <v>268</v>
      </c>
      <c r="AD211" s="130"/>
      <c r="AE211" s="128">
        <v>684</v>
      </c>
    </row>
    <row r="212" spans="1:31" x14ac:dyDescent="0.25">
      <c r="A212" s="350">
        <v>36525</v>
      </c>
      <c r="B212" s="135">
        <v>222</v>
      </c>
      <c r="C212" s="133" t="s">
        <v>18</v>
      </c>
      <c r="D212" s="135">
        <v>573.70000000000005</v>
      </c>
      <c r="E212" s="133" t="s">
        <v>17</v>
      </c>
      <c r="F212" s="134">
        <v>521.9</v>
      </c>
      <c r="G212" s="133" t="s">
        <v>18</v>
      </c>
      <c r="H212" s="134">
        <v>377</v>
      </c>
      <c r="I212" s="133" t="s">
        <v>17</v>
      </c>
      <c r="J212" s="125">
        <v>203</v>
      </c>
      <c r="K212" s="133" t="s">
        <v>17</v>
      </c>
      <c r="L212" s="134">
        <v>321</v>
      </c>
      <c r="M212" s="133" t="s">
        <v>18</v>
      </c>
      <c r="N212" s="134">
        <v>712.22</v>
      </c>
      <c r="O212" s="133" t="s">
        <v>18</v>
      </c>
      <c r="P212" s="125">
        <v>536.1</v>
      </c>
      <c r="Q212" s="133" t="s">
        <v>18</v>
      </c>
      <c r="R212" s="125"/>
      <c r="S212" s="126"/>
      <c r="T212" s="125"/>
      <c r="U212" s="126"/>
      <c r="V212" s="125"/>
      <c r="W212" s="126"/>
      <c r="X212" s="125"/>
      <c r="Y212" s="126"/>
      <c r="Z212" s="125"/>
      <c r="AA212" s="126"/>
      <c r="AB212" s="128">
        <v>200</v>
      </c>
      <c r="AC212" s="128">
        <v>265</v>
      </c>
      <c r="AD212" s="130"/>
      <c r="AE212" s="128">
        <v>684</v>
      </c>
    </row>
    <row r="213" spans="1:31" x14ac:dyDescent="0.25">
      <c r="A213" s="350">
        <v>36556</v>
      </c>
      <c r="B213" s="140">
        <v>240</v>
      </c>
      <c r="C213" s="126" t="s">
        <v>9</v>
      </c>
      <c r="D213" s="125">
        <v>557.57000000000005</v>
      </c>
      <c r="E213" s="126" t="s">
        <v>9</v>
      </c>
      <c r="F213" s="125">
        <v>525.28</v>
      </c>
      <c r="G213" s="126" t="s">
        <v>10</v>
      </c>
      <c r="H213" s="125">
        <v>389</v>
      </c>
      <c r="I213" s="126" t="s">
        <v>9</v>
      </c>
      <c r="J213" s="125">
        <v>343</v>
      </c>
      <c r="K213" s="126" t="s">
        <v>9</v>
      </c>
      <c r="L213" s="125">
        <v>343</v>
      </c>
      <c r="M213" s="126" t="s">
        <v>10</v>
      </c>
      <c r="N213" s="125">
        <v>746.87</v>
      </c>
      <c r="O213" s="126" t="s">
        <v>10</v>
      </c>
      <c r="P213" s="125">
        <v>547.66</v>
      </c>
      <c r="Q213" s="126" t="s">
        <v>10</v>
      </c>
      <c r="R213" s="125"/>
      <c r="S213" s="126"/>
      <c r="T213" s="125"/>
      <c r="U213" s="126"/>
      <c r="V213" s="125"/>
      <c r="W213" s="126"/>
      <c r="X213" s="125"/>
      <c r="Y213" s="126"/>
      <c r="Z213" s="125"/>
      <c r="AA213" s="126"/>
      <c r="AB213" s="128">
        <v>200</v>
      </c>
      <c r="AC213" s="128">
        <v>265</v>
      </c>
      <c r="AD213" s="131"/>
      <c r="AE213" s="128">
        <v>685</v>
      </c>
    </row>
    <row r="214" spans="1:31" x14ac:dyDescent="0.25">
      <c r="A214" s="350">
        <v>36584</v>
      </c>
      <c r="B214" s="140">
        <v>290</v>
      </c>
      <c r="C214" s="126" t="s">
        <v>9</v>
      </c>
      <c r="D214" s="125">
        <v>564.5</v>
      </c>
      <c r="E214" s="126" t="s">
        <v>9</v>
      </c>
      <c r="F214" s="125">
        <v>502.65</v>
      </c>
      <c r="G214" s="126" t="s">
        <v>10</v>
      </c>
      <c r="H214" s="125">
        <v>369</v>
      </c>
      <c r="I214" s="126" t="s">
        <v>9</v>
      </c>
      <c r="J214" s="125">
        <v>342</v>
      </c>
      <c r="K214" s="126" t="s">
        <v>9</v>
      </c>
      <c r="L214" s="125">
        <v>320</v>
      </c>
      <c r="M214" s="126" t="s">
        <v>10</v>
      </c>
      <c r="N214" s="125">
        <v>756.1</v>
      </c>
      <c r="O214" s="126" t="s">
        <v>10</v>
      </c>
      <c r="P214" s="125">
        <v>547.6</v>
      </c>
      <c r="Q214" s="126" t="s">
        <v>10</v>
      </c>
      <c r="R214" s="125"/>
      <c r="S214" s="126"/>
      <c r="T214" s="125"/>
      <c r="U214" s="126"/>
      <c r="V214" s="125"/>
      <c r="W214" s="126"/>
      <c r="X214" s="125"/>
      <c r="Y214" s="126"/>
      <c r="Z214" s="125"/>
      <c r="AA214" s="126"/>
      <c r="AB214" s="128">
        <v>199</v>
      </c>
      <c r="AC214" s="128">
        <v>265</v>
      </c>
      <c r="AD214" s="131"/>
      <c r="AE214" s="128">
        <v>685</v>
      </c>
    </row>
    <row r="215" spans="1:31" x14ac:dyDescent="0.25">
      <c r="A215" s="350">
        <v>36616</v>
      </c>
      <c r="B215" s="140">
        <v>290</v>
      </c>
      <c r="C215" s="126" t="s">
        <v>9</v>
      </c>
      <c r="D215" s="125">
        <v>552.95000000000005</v>
      </c>
      <c r="E215" s="126" t="s">
        <v>10</v>
      </c>
      <c r="F215" s="125">
        <v>510.1</v>
      </c>
      <c r="G215" s="126" t="s">
        <v>10</v>
      </c>
      <c r="H215" s="125">
        <v>380</v>
      </c>
      <c r="I215" s="126" t="s">
        <v>9</v>
      </c>
      <c r="J215" s="125">
        <v>345</v>
      </c>
      <c r="K215" s="126" t="s">
        <v>9</v>
      </c>
      <c r="L215" s="125">
        <v>316</v>
      </c>
      <c r="M215" s="126" t="s">
        <v>10</v>
      </c>
      <c r="N215" s="125">
        <v>719.15</v>
      </c>
      <c r="O215" s="126" t="s">
        <v>10</v>
      </c>
      <c r="P215" s="125">
        <v>538.41999999999996</v>
      </c>
      <c r="Q215" s="126" t="s">
        <v>10</v>
      </c>
      <c r="R215" s="125"/>
      <c r="S215" s="126"/>
      <c r="T215" s="125"/>
      <c r="U215" s="126"/>
      <c r="V215" s="125"/>
      <c r="W215" s="126"/>
      <c r="X215" s="125"/>
      <c r="Y215" s="126"/>
      <c r="Z215" s="125"/>
      <c r="AA215" s="126"/>
      <c r="AB215" s="128">
        <v>199</v>
      </c>
      <c r="AC215" s="128">
        <v>265</v>
      </c>
      <c r="AD215" s="131"/>
      <c r="AE215" s="128">
        <v>684</v>
      </c>
    </row>
    <row r="216" spans="1:31" x14ac:dyDescent="0.25">
      <c r="A216" s="350">
        <v>36646</v>
      </c>
      <c r="B216" s="140">
        <v>652.89</v>
      </c>
      <c r="C216" s="126" t="s">
        <v>10</v>
      </c>
      <c r="D216" s="125">
        <v>592.22</v>
      </c>
      <c r="E216" s="126" t="s">
        <v>10</v>
      </c>
      <c r="F216" s="125">
        <v>514</v>
      </c>
      <c r="G216" s="126" t="s">
        <v>10</v>
      </c>
      <c r="H216" s="138"/>
      <c r="I216" s="126" t="s">
        <v>9</v>
      </c>
      <c r="J216" s="125">
        <v>337</v>
      </c>
      <c r="K216" s="126" t="s">
        <v>9</v>
      </c>
      <c r="L216" s="125">
        <v>324</v>
      </c>
      <c r="M216" s="126" t="s">
        <v>10</v>
      </c>
      <c r="N216" s="125">
        <v>709.91</v>
      </c>
      <c r="O216" s="126" t="s">
        <v>10</v>
      </c>
      <c r="P216" s="125">
        <v>482.98</v>
      </c>
      <c r="Q216" s="126" t="s">
        <v>10</v>
      </c>
      <c r="R216" s="125"/>
      <c r="S216" s="126"/>
      <c r="T216" s="125"/>
      <c r="U216" s="126"/>
      <c r="V216" s="125"/>
      <c r="W216" s="126"/>
      <c r="X216" s="125"/>
      <c r="Y216" s="126"/>
      <c r="Z216" s="125"/>
      <c r="AA216" s="126"/>
      <c r="AB216" s="128">
        <v>199</v>
      </c>
      <c r="AC216" s="128">
        <v>265</v>
      </c>
      <c r="AD216" s="131"/>
      <c r="AE216" s="128">
        <v>684</v>
      </c>
    </row>
    <row r="217" spans="1:31" x14ac:dyDescent="0.25">
      <c r="A217" s="350">
        <v>36677</v>
      </c>
      <c r="B217" s="140">
        <v>678.36</v>
      </c>
      <c r="C217" s="126" t="s">
        <v>10</v>
      </c>
      <c r="D217" s="125">
        <v>592.22</v>
      </c>
      <c r="E217" s="126" t="s">
        <v>10</v>
      </c>
      <c r="F217" s="125">
        <v>524.95000000000005</v>
      </c>
      <c r="G217" s="126" t="s">
        <v>10</v>
      </c>
      <c r="H217" s="138"/>
      <c r="I217" s="126" t="s">
        <v>9</v>
      </c>
      <c r="J217" s="125">
        <v>337</v>
      </c>
      <c r="K217" s="126" t="s">
        <v>9</v>
      </c>
      <c r="L217" s="125">
        <v>324</v>
      </c>
      <c r="M217" s="126" t="s">
        <v>10</v>
      </c>
      <c r="N217" s="125">
        <v>749.18</v>
      </c>
      <c r="O217" s="126" t="s">
        <v>10</v>
      </c>
      <c r="P217" s="125">
        <v>538.41999999999996</v>
      </c>
      <c r="Q217" s="126" t="s">
        <v>10</v>
      </c>
      <c r="R217" s="125"/>
      <c r="S217" s="126"/>
      <c r="T217" s="125"/>
      <c r="U217" s="126"/>
      <c r="V217" s="125"/>
      <c r="W217" s="126"/>
      <c r="X217" s="125"/>
      <c r="Y217" s="126"/>
      <c r="Z217" s="125"/>
      <c r="AA217" s="126"/>
      <c r="AB217" s="128">
        <v>200</v>
      </c>
      <c r="AC217" s="128">
        <v>265</v>
      </c>
      <c r="AD217" s="131"/>
      <c r="AE217" s="128">
        <v>685</v>
      </c>
    </row>
    <row r="218" spans="1:31" x14ac:dyDescent="0.25">
      <c r="A218" s="350">
        <v>36707</v>
      </c>
      <c r="B218" s="141">
        <v>738.36</v>
      </c>
      <c r="C218" s="126" t="s">
        <v>10</v>
      </c>
      <c r="D218" s="125">
        <v>592.22</v>
      </c>
      <c r="E218" s="126" t="s">
        <v>10</v>
      </c>
      <c r="F218" s="125">
        <v>523</v>
      </c>
      <c r="G218" s="126" t="s">
        <v>10</v>
      </c>
      <c r="H218" s="125">
        <v>361</v>
      </c>
      <c r="I218" s="126" t="s">
        <v>10</v>
      </c>
      <c r="J218" s="125">
        <v>203</v>
      </c>
      <c r="K218" s="126" t="s">
        <v>9</v>
      </c>
      <c r="L218" s="125">
        <v>326</v>
      </c>
      <c r="M218" s="126" t="s">
        <v>10</v>
      </c>
      <c r="N218" s="125">
        <v>719.15</v>
      </c>
      <c r="O218" s="126" t="s">
        <v>10</v>
      </c>
      <c r="P218" s="125">
        <v>537</v>
      </c>
      <c r="Q218" s="126" t="s">
        <v>10</v>
      </c>
      <c r="R218" s="125"/>
      <c r="S218" s="126"/>
      <c r="T218" s="125"/>
      <c r="U218" s="126"/>
      <c r="V218" s="125"/>
      <c r="W218" s="126"/>
      <c r="X218" s="125"/>
      <c r="Y218" s="126"/>
      <c r="Z218" s="125"/>
      <c r="AA218" s="126"/>
      <c r="AB218" s="128">
        <v>201</v>
      </c>
      <c r="AC218" s="128">
        <v>263</v>
      </c>
      <c r="AD218" s="131"/>
      <c r="AE218" s="128">
        <v>685</v>
      </c>
    </row>
    <row r="219" spans="1:31" x14ac:dyDescent="0.25">
      <c r="A219" s="350">
        <v>36738</v>
      </c>
      <c r="B219" s="140">
        <v>694.47</v>
      </c>
      <c r="C219" s="126" t="s">
        <v>10</v>
      </c>
      <c r="D219" s="125">
        <v>573.74</v>
      </c>
      <c r="E219" s="126" t="s">
        <v>10</v>
      </c>
      <c r="F219" s="125">
        <v>581.4</v>
      </c>
      <c r="G219" s="126" t="s">
        <v>10</v>
      </c>
      <c r="H219" s="125">
        <v>713.04</v>
      </c>
      <c r="I219" s="126" t="s">
        <v>10</v>
      </c>
      <c r="J219" s="125">
        <v>385</v>
      </c>
      <c r="K219" s="126" t="s">
        <v>9</v>
      </c>
      <c r="L219" s="125">
        <v>321</v>
      </c>
      <c r="M219" s="126" t="s">
        <v>10</v>
      </c>
      <c r="N219" s="125">
        <v>742.25</v>
      </c>
      <c r="O219" s="126" t="s">
        <v>10</v>
      </c>
      <c r="P219" s="125">
        <v>547.66</v>
      </c>
      <c r="Q219" s="126" t="s">
        <v>10</v>
      </c>
      <c r="R219" s="125"/>
      <c r="S219" s="126"/>
      <c r="T219" s="125"/>
      <c r="U219" s="126"/>
      <c r="V219" s="125"/>
      <c r="W219" s="126"/>
      <c r="X219" s="125"/>
      <c r="Y219" s="126"/>
      <c r="Z219" s="125"/>
      <c r="AA219" s="126"/>
      <c r="AB219" s="128">
        <v>202</v>
      </c>
      <c r="AC219" s="128">
        <v>268</v>
      </c>
      <c r="AD219" s="131"/>
      <c r="AE219" s="128">
        <v>685</v>
      </c>
    </row>
    <row r="220" spans="1:31" x14ac:dyDescent="0.25">
      <c r="A220" s="350">
        <v>36769</v>
      </c>
      <c r="B220" s="140">
        <v>699.99</v>
      </c>
      <c r="C220" s="126" t="s">
        <v>10</v>
      </c>
      <c r="D220" s="125">
        <v>559.88</v>
      </c>
      <c r="E220" s="126" t="s">
        <v>10</v>
      </c>
      <c r="F220" s="125">
        <v>585.35</v>
      </c>
      <c r="G220" s="126" t="s">
        <v>10</v>
      </c>
      <c r="H220" s="125">
        <v>715.33</v>
      </c>
      <c r="I220" s="126" t="s">
        <v>10</v>
      </c>
      <c r="J220" s="125">
        <v>385</v>
      </c>
      <c r="K220" s="126" t="s">
        <v>9</v>
      </c>
      <c r="L220" s="125">
        <v>324</v>
      </c>
      <c r="M220" s="126" t="s">
        <v>10</v>
      </c>
      <c r="N220" s="125">
        <v>742.25</v>
      </c>
      <c r="O220" s="126" t="s">
        <v>10</v>
      </c>
      <c r="P220" s="125">
        <v>547.66</v>
      </c>
      <c r="Q220" s="126" t="s">
        <v>10</v>
      </c>
      <c r="R220" s="125"/>
      <c r="S220" s="126"/>
      <c r="T220" s="125"/>
      <c r="U220" s="126"/>
      <c r="V220" s="125"/>
      <c r="W220" s="126"/>
      <c r="X220" s="125"/>
      <c r="Y220" s="126"/>
      <c r="Z220" s="125"/>
      <c r="AA220" s="126"/>
      <c r="AB220" s="128">
        <v>202</v>
      </c>
      <c r="AC220" s="128">
        <v>268</v>
      </c>
      <c r="AD220" s="131"/>
      <c r="AE220" s="128">
        <v>685</v>
      </c>
    </row>
    <row r="221" spans="1:31" x14ac:dyDescent="0.25">
      <c r="A221" s="350">
        <v>36799</v>
      </c>
      <c r="B221" s="140">
        <v>701.4</v>
      </c>
      <c r="C221" s="133" t="s">
        <v>18</v>
      </c>
      <c r="D221" s="142">
        <v>564.5</v>
      </c>
      <c r="E221" s="133" t="s">
        <v>18</v>
      </c>
      <c r="F221" s="142">
        <v>590.70000000000005</v>
      </c>
      <c r="G221" s="133" t="s">
        <v>18</v>
      </c>
      <c r="H221" s="142">
        <v>717.66</v>
      </c>
      <c r="I221" s="133" t="s">
        <v>18</v>
      </c>
      <c r="J221" s="142">
        <v>386</v>
      </c>
      <c r="K221" s="133" t="s">
        <v>17</v>
      </c>
      <c r="L221" s="142">
        <v>325</v>
      </c>
      <c r="M221" s="133" t="s">
        <v>18</v>
      </c>
      <c r="N221" s="142">
        <v>749.1</v>
      </c>
      <c r="O221" s="133" t="s">
        <v>18</v>
      </c>
      <c r="P221" s="142">
        <v>543</v>
      </c>
      <c r="Q221" s="133" t="s">
        <v>18</v>
      </c>
      <c r="R221" s="140"/>
      <c r="S221" s="136"/>
      <c r="T221" s="140"/>
      <c r="U221" s="136"/>
      <c r="V221" s="140"/>
      <c r="W221" s="136"/>
      <c r="X221" s="140"/>
      <c r="Y221" s="136"/>
      <c r="Z221" s="140"/>
      <c r="AA221" s="136"/>
      <c r="AB221" s="143">
        <v>199</v>
      </c>
      <c r="AC221" s="143">
        <v>265</v>
      </c>
      <c r="AD221" s="144"/>
      <c r="AE221" s="143">
        <v>684</v>
      </c>
    </row>
    <row r="222" spans="1:31" x14ac:dyDescent="0.25">
      <c r="A222" s="350">
        <v>36830</v>
      </c>
      <c r="B222" s="140">
        <v>680.6</v>
      </c>
      <c r="C222" s="133" t="s">
        <v>18</v>
      </c>
      <c r="D222" s="142">
        <v>587.6</v>
      </c>
      <c r="E222" s="133" t="s">
        <v>18</v>
      </c>
      <c r="F222" s="142">
        <v>567.70000000000005</v>
      </c>
      <c r="G222" s="133" t="s">
        <v>18</v>
      </c>
      <c r="H222" s="142">
        <v>510.15</v>
      </c>
      <c r="I222" s="133" t="s">
        <v>18</v>
      </c>
      <c r="J222" s="142">
        <v>336</v>
      </c>
      <c r="K222" s="133" t="s">
        <v>17</v>
      </c>
      <c r="L222" s="142">
        <v>323</v>
      </c>
      <c r="M222" s="133" t="s">
        <v>18</v>
      </c>
      <c r="N222" s="142">
        <v>753.8</v>
      </c>
      <c r="O222" s="133" t="s">
        <v>18</v>
      </c>
      <c r="P222" s="142">
        <v>545.35</v>
      </c>
      <c r="Q222" s="133" t="s">
        <v>18</v>
      </c>
      <c r="R222" s="140"/>
      <c r="S222" s="136"/>
      <c r="T222" s="140"/>
      <c r="U222" s="136"/>
      <c r="V222" s="140"/>
      <c r="W222" s="136"/>
      <c r="X222" s="140"/>
      <c r="Y222" s="136"/>
      <c r="Z222" s="140"/>
      <c r="AA222" s="136"/>
      <c r="AB222" s="143">
        <v>199</v>
      </c>
      <c r="AC222" s="143">
        <v>265</v>
      </c>
      <c r="AD222" s="144"/>
      <c r="AE222" s="143">
        <v>685</v>
      </c>
    </row>
    <row r="223" spans="1:31" x14ac:dyDescent="0.25">
      <c r="A223" s="350">
        <v>36860</v>
      </c>
      <c r="B223" s="140">
        <v>685.2</v>
      </c>
      <c r="C223" s="133" t="s">
        <v>18</v>
      </c>
      <c r="D223" s="142">
        <v>599.1</v>
      </c>
      <c r="E223" s="133" t="s">
        <v>18</v>
      </c>
      <c r="F223" s="142">
        <v>579.4</v>
      </c>
      <c r="G223" s="133" t="s">
        <v>18</v>
      </c>
      <c r="H223" s="142">
        <v>503.8</v>
      </c>
      <c r="I223" s="133" t="s">
        <v>18</v>
      </c>
      <c r="J223" s="142">
        <v>378</v>
      </c>
      <c r="K223" s="133" t="s">
        <v>17</v>
      </c>
      <c r="L223" s="142">
        <v>329</v>
      </c>
      <c r="M223" s="133" t="s">
        <v>18</v>
      </c>
      <c r="N223" s="142">
        <v>758.4</v>
      </c>
      <c r="O223" s="133" t="s">
        <v>18</v>
      </c>
      <c r="P223" s="142">
        <v>545.29999999999995</v>
      </c>
      <c r="Q223" s="133" t="s">
        <v>18</v>
      </c>
      <c r="R223" s="140"/>
      <c r="S223" s="136"/>
      <c r="T223" s="140"/>
      <c r="U223" s="136"/>
      <c r="V223" s="140"/>
      <c r="W223" s="136"/>
      <c r="X223" s="140"/>
      <c r="Y223" s="136"/>
      <c r="Z223" s="140"/>
      <c r="AA223" s="136"/>
      <c r="AB223" s="143">
        <v>200</v>
      </c>
      <c r="AC223" s="143">
        <v>265</v>
      </c>
      <c r="AD223" s="144"/>
      <c r="AE223" s="143">
        <v>685</v>
      </c>
    </row>
    <row r="224" spans="1:31" ht="13.5" customHeight="1" x14ac:dyDescent="0.25">
      <c r="A224" s="350">
        <v>36891</v>
      </c>
      <c r="B224" s="140">
        <v>689.85</v>
      </c>
      <c r="C224" s="133" t="s">
        <v>18</v>
      </c>
      <c r="D224" s="142">
        <v>382</v>
      </c>
      <c r="E224" s="133" t="s">
        <v>17</v>
      </c>
      <c r="F224" s="142">
        <v>483.8</v>
      </c>
      <c r="G224" s="133" t="s">
        <v>17</v>
      </c>
      <c r="H224" s="142">
        <v>450.22</v>
      </c>
      <c r="I224" s="133" t="s">
        <v>17</v>
      </c>
      <c r="J224" s="142">
        <v>378</v>
      </c>
      <c r="K224" s="133" t="s">
        <v>17</v>
      </c>
      <c r="L224" s="142">
        <v>320</v>
      </c>
      <c r="M224" s="133" t="s">
        <v>18</v>
      </c>
      <c r="N224" s="142">
        <v>765.35</v>
      </c>
      <c r="O224" s="133" t="s">
        <v>18</v>
      </c>
      <c r="P224" s="142">
        <v>395.2</v>
      </c>
      <c r="Q224" s="133" t="s">
        <v>17</v>
      </c>
      <c r="R224" s="140"/>
      <c r="S224" s="136"/>
      <c r="T224" s="140"/>
      <c r="U224" s="136"/>
      <c r="V224" s="140"/>
      <c r="W224" s="136"/>
      <c r="X224" s="140"/>
      <c r="Y224" s="136"/>
      <c r="Z224" s="140"/>
      <c r="AA224" s="136"/>
      <c r="AB224" s="143">
        <v>205</v>
      </c>
      <c r="AC224" s="143">
        <v>265</v>
      </c>
      <c r="AD224" s="144"/>
      <c r="AE224" s="143">
        <v>685</v>
      </c>
    </row>
    <row r="225" spans="1:31" x14ac:dyDescent="0.25">
      <c r="A225" s="350">
        <v>36922</v>
      </c>
      <c r="B225" s="142">
        <v>403.41</v>
      </c>
      <c r="C225" s="133" t="s">
        <v>4</v>
      </c>
      <c r="D225" s="142">
        <v>559.88</v>
      </c>
      <c r="E225" s="133" t="s">
        <v>4</v>
      </c>
      <c r="F225" s="142">
        <v>552.55999999999995</v>
      </c>
      <c r="G225" s="133" t="s">
        <v>16</v>
      </c>
      <c r="H225" s="142">
        <v>505.9</v>
      </c>
      <c r="I225" s="133" t="s">
        <v>16</v>
      </c>
      <c r="J225" s="142">
        <v>345</v>
      </c>
      <c r="K225" s="133" t="s">
        <v>4</v>
      </c>
      <c r="L225" s="142">
        <v>334.1</v>
      </c>
      <c r="M225" s="133" t="s">
        <v>16</v>
      </c>
      <c r="N225" s="142">
        <v>739.94</v>
      </c>
      <c r="O225" s="133" t="s">
        <v>16</v>
      </c>
      <c r="P225" s="142">
        <v>531.49</v>
      </c>
      <c r="Q225" s="133" t="s">
        <v>16</v>
      </c>
      <c r="R225" s="140"/>
      <c r="S225" s="136"/>
      <c r="T225" s="140"/>
      <c r="U225" s="136"/>
      <c r="V225" s="140"/>
      <c r="W225" s="136"/>
      <c r="X225" s="140"/>
      <c r="Y225" s="136"/>
      <c r="Z225" s="140"/>
      <c r="AA225" s="136"/>
      <c r="AB225" s="143">
        <v>199</v>
      </c>
      <c r="AC225" s="143">
        <v>265</v>
      </c>
      <c r="AD225" s="144"/>
      <c r="AE225" s="143">
        <v>685</v>
      </c>
    </row>
    <row r="226" spans="1:31" x14ac:dyDescent="0.25">
      <c r="A226" s="350">
        <v>36950</v>
      </c>
      <c r="B226" s="142">
        <v>666.75</v>
      </c>
      <c r="C226" s="133" t="s">
        <v>18</v>
      </c>
      <c r="D226" s="142">
        <v>562.19000000000005</v>
      </c>
      <c r="E226" s="133" t="s">
        <v>17</v>
      </c>
      <c r="F226" s="142">
        <v>547.22</v>
      </c>
      <c r="G226" s="133" t="s">
        <v>18</v>
      </c>
      <c r="H226" s="142">
        <v>405.95</v>
      </c>
      <c r="I226" s="133" t="s">
        <v>17</v>
      </c>
      <c r="J226" s="142">
        <v>345</v>
      </c>
      <c r="K226" s="133" t="s">
        <v>17</v>
      </c>
      <c r="L226" s="142">
        <v>320</v>
      </c>
      <c r="M226" s="133" t="s">
        <v>18</v>
      </c>
      <c r="N226" s="142">
        <v>735.32</v>
      </c>
      <c r="O226" s="133" t="s">
        <v>18</v>
      </c>
      <c r="P226" s="142">
        <v>538.41999999999996</v>
      </c>
      <c r="Q226" s="133" t="s">
        <v>18</v>
      </c>
      <c r="R226" s="140"/>
      <c r="S226" s="136"/>
      <c r="T226" s="140"/>
      <c r="U226" s="136"/>
      <c r="V226" s="140"/>
      <c r="W226" s="136"/>
      <c r="X226" s="140"/>
      <c r="Y226" s="136"/>
      <c r="Z226" s="140"/>
      <c r="AA226" s="136"/>
      <c r="AB226" s="143">
        <v>199</v>
      </c>
      <c r="AC226" s="143">
        <v>265</v>
      </c>
      <c r="AD226" s="144"/>
      <c r="AE226" s="143">
        <v>685</v>
      </c>
    </row>
    <row r="227" spans="1:31" x14ac:dyDescent="0.25">
      <c r="A227" s="350">
        <v>36981</v>
      </c>
      <c r="B227" s="142">
        <v>417.27</v>
      </c>
      <c r="C227" s="133" t="s">
        <v>17</v>
      </c>
      <c r="D227" s="142">
        <v>515.99</v>
      </c>
      <c r="E227" s="133" t="s">
        <v>18</v>
      </c>
      <c r="F227" s="142">
        <v>497.5</v>
      </c>
      <c r="G227" s="133" t="s">
        <v>18</v>
      </c>
      <c r="H227" s="142">
        <v>410</v>
      </c>
      <c r="I227" s="133" t="s">
        <v>17</v>
      </c>
      <c r="J227" s="142">
        <v>305.25</v>
      </c>
      <c r="K227" s="133" t="s">
        <v>17</v>
      </c>
      <c r="L227" s="142">
        <v>330</v>
      </c>
      <c r="M227" s="133" t="s">
        <v>17</v>
      </c>
      <c r="N227" s="142">
        <v>733.01</v>
      </c>
      <c r="O227" s="133" t="s">
        <v>18</v>
      </c>
      <c r="P227" s="142">
        <v>531.49</v>
      </c>
      <c r="Q227" s="133" t="s">
        <v>18</v>
      </c>
      <c r="R227" s="140"/>
      <c r="S227" s="136"/>
      <c r="T227" s="140"/>
      <c r="U227" s="136"/>
      <c r="V227" s="140"/>
      <c r="W227" s="136"/>
      <c r="X227" s="140"/>
      <c r="Y227" s="136"/>
      <c r="Z227" s="140"/>
      <c r="AA227" s="136"/>
      <c r="AB227" s="143">
        <v>198</v>
      </c>
      <c r="AC227" s="143">
        <v>265</v>
      </c>
      <c r="AD227" s="144"/>
      <c r="AE227" s="143">
        <v>685</v>
      </c>
    </row>
    <row r="228" spans="1:31" x14ac:dyDescent="0.25">
      <c r="A228" s="350">
        <v>37011</v>
      </c>
      <c r="B228" s="142">
        <v>378</v>
      </c>
      <c r="C228" s="133" t="s">
        <v>17</v>
      </c>
      <c r="D228" s="142">
        <v>613.01</v>
      </c>
      <c r="E228" s="133" t="s">
        <v>18</v>
      </c>
      <c r="F228" s="142">
        <v>493.94</v>
      </c>
      <c r="G228" s="133" t="s">
        <v>18</v>
      </c>
      <c r="H228" s="142">
        <v>314</v>
      </c>
      <c r="I228" s="133" t="s">
        <v>17</v>
      </c>
      <c r="J228" s="142">
        <v>305.2</v>
      </c>
      <c r="K228" s="133" t="s">
        <v>17</v>
      </c>
      <c r="L228" s="142">
        <v>307</v>
      </c>
      <c r="M228" s="133" t="s">
        <v>17</v>
      </c>
      <c r="N228" s="142">
        <v>739.99</v>
      </c>
      <c r="O228" s="133" t="s">
        <v>18</v>
      </c>
      <c r="P228" s="142">
        <v>531</v>
      </c>
      <c r="Q228" s="133" t="s">
        <v>18</v>
      </c>
      <c r="R228" s="140"/>
      <c r="S228" s="136"/>
      <c r="T228" s="140"/>
      <c r="U228" s="136"/>
      <c r="V228" s="140"/>
      <c r="W228" s="136"/>
      <c r="X228" s="140"/>
      <c r="Y228" s="136"/>
      <c r="Z228" s="140"/>
      <c r="AA228" s="136"/>
      <c r="AB228" s="143">
        <v>201</v>
      </c>
      <c r="AC228" s="143">
        <v>265</v>
      </c>
      <c r="AD228" s="144"/>
      <c r="AE228" s="143">
        <v>683</v>
      </c>
    </row>
    <row r="229" spans="1:31" x14ac:dyDescent="0.25">
      <c r="A229" s="350">
        <v>37042</v>
      </c>
      <c r="B229" s="142">
        <v>606.70000000000005</v>
      </c>
      <c r="C229" s="133" t="s">
        <v>18</v>
      </c>
      <c r="D229" s="142">
        <v>437.4</v>
      </c>
      <c r="E229" s="133" t="s">
        <v>18</v>
      </c>
      <c r="F229" s="142">
        <v>494</v>
      </c>
      <c r="G229" s="133" t="s">
        <v>18</v>
      </c>
      <c r="H229" s="142">
        <v>622.9</v>
      </c>
      <c r="I229" s="133" t="s">
        <v>18</v>
      </c>
      <c r="J229" s="142">
        <v>350.8</v>
      </c>
      <c r="K229" s="133" t="s">
        <v>17</v>
      </c>
      <c r="L229" s="142">
        <v>330.8</v>
      </c>
      <c r="M229" s="133" t="s">
        <v>18</v>
      </c>
      <c r="N229" s="142">
        <v>735.3</v>
      </c>
      <c r="O229" s="133" t="s">
        <v>18</v>
      </c>
      <c r="P229" s="142">
        <v>549.9</v>
      </c>
      <c r="Q229" s="133" t="s">
        <v>18</v>
      </c>
      <c r="R229" s="140"/>
      <c r="S229" s="136"/>
      <c r="T229" s="140"/>
      <c r="U229" s="136"/>
      <c r="V229" s="140"/>
      <c r="W229" s="136"/>
      <c r="X229" s="140"/>
      <c r="Y229" s="136"/>
      <c r="Z229" s="140"/>
      <c r="AA229" s="136"/>
      <c r="AB229" s="143">
        <v>201</v>
      </c>
      <c r="AC229" s="143">
        <v>265</v>
      </c>
      <c r="AD229" s="144"/>
      <c r="AE229" s="143">
        <v>683</v>
      </c>
    </row>
    <row r="230" spans="1:31" x14ac:dyDescent="0.25">
      <c r="A230" s="350">
        <v>37072</v>
      </c>
      <c r="B230" s="142">
        <v>673.6</v>
      </c>
      <c r="C230" s="133" t="s">
        <v>18</v>
      </c>
      <c r="D230" s="142">
        <v>458.2</v>
      </c>
      <c r="E230" s="133" t="s">
        <v>18</v>
      </c>
      <c r="F230" s="142">
        <v>497</v>
      </c>
      <c r="G230" s="133" t="s">
        <v>18</v>
      </c>
      <c r="H230" s="142">
        <v>625</v>
      </c>
      <c r="I230" s="133" t="s">
        <v>18</v>
      </c>
      <c r="J230" s="142">
        <v>750</v>
      </c>
      <c r="K230" s="133" t="s">
        <v>17</v>
      </c>
      <c r="L230" s="142">
        <v>632.20000000000005</v>
      </c>
      <c r="M230" s="133" t="s">
        <v>18</v>
      </c>
      <c r="N230" s="142">
        <v>742.3</v>
      </c>
      <c r="O230" s="133" t="s">
        <v>18</v>
      </c>
      <c r="P230" s="142">
        <v>429.8</v>
      </c>
      <c r="Q230" s="133" t="s">
        <v>17</v>
      </c>
      <c r="R230" s="140"/>
      <c r="S230" s="136"/>
      <c r="T230" s="140"/>
      <c r="U230" s="136"/>
      <c r="V230" s="140"/>
      <c r="W230" s="136"/>
      <c r="X230" s="140"/>
      <c r="Y230" s="136"/>
      <c r="Z230" s="140"/>
      <c r="AA230" s="136"/>
      <c r="AB230" s="143">
        <v>201</v>
      </c>
      <c r="AC230" s="143">
        <v>265</v>
      </c>
      <c r="AD230" s="144"/>
      <c r="AE230" s="143">
        <v>683</v>
      </c>
    </row>
    <row r="231" spans="1:31" x14ac:dyDescent="0.25">
      <c r="A231" s="350">
        <v>37103</v>
      </c>
      <c r="B231" s="142">
        <v>455.7</v>
      </c>
      <c r="C231" s="133" t="s">
        <v>17</v>
      </c>
      <c r="D231" s="142">
        <v>377.3</v>
      </c>
      <c r="E231" s="133" t="s">
        <v>17</v>
      </c>
      <c r="F231" s="142">
        <v>491.2</v>
      </c>
      <c r="G231" s="133" t="s">
        <v>17</v>
      </c>
      <c r="H231" s="142">
        <v>666.8</v>
      </c>
      <c r="I231" s="133" t="s">
        <v>18</v>
      </c>
      <c r="J231" s="142">
        <v>350.8</v>
      </c>
      <c r="K231" s="133" t="s">
        <v>17</v>
      </c>
      <c r="L231" s="142">
        <v>623.70000000000005</v>
      </c>
      <c r="M231" s="133" t="s">
        <v>18</v>
      </c>
      <c r="N231" s="142">
        <v>728.3</v>
      </c>
      <c r="O231" s="133" t="s">
        <v>18</v>
      </c>
      <c r="P231" s="145"/>
      <c r="Q231" s="133" t="s">
        <v>17</v>
      </c>
      <c r="R231" s="140"/>
      <c r="S231" s="136"/>
      <c r="T231" s="140"/>
      <c r="U231" s="136"/>
      <c r="V231" s="140"/>
      <c r="W231" s="136"/>
      <c r="X231" s="140"/>
      <c r="Y231" s="136"/>
      <c r="Z231" s="140"/>
      <c r="AA231" s="136"/>
      <c r="AB231" s="143"/>
      <c r="AC231" s="143">
        <v>265</v>
      </c>
      <c r="AD231" s="144"/>
      <c r="AE231" s="143"/>
    </row>
    <row r="232" spans="1:31" x14ac:dyDescent="0.25">
      <c r="A232" s="350">
        <v>37134</v>
      </c>
      <c r="B232" s="142">
        <v>480</v>
      </c>
      <c r="C232" s="133" t="s">
        <v>17</v>
      </c>
      <c r="D232" s="142">
        <v>462.86</v>
      </c>
      <c r="E232" s="133" t="s">
        <v>18</v>
      </c>
      <c r="F232" s="142">
        <v>582.04999999999995</v>
      </c>
      <c r="G232" s="133" t="s">
        <v>17</v>
      </c>
      <c r="H232" s="142">
        <v>484.35</v>
      </c>
      <c r="I232" s="133" t="s">
        <v>17</v>
      </c>
      <c r="J232" s="145"/>
      <c r="K232" s="133" t="s">
        <v>17</v>
      </c>
      <c r="L232" s="142">
        <v>636.80999999999995</v>
      </c>
      <c r="M232" s="133" t="s">
        <v>18</v>
      </c>
      <c r="N232" s="142">
        <v>750.94</v>
      </c>
      <c r="O232" s="133" t="s">
        <v>18</v>
      </c>
      <c r="P232" s="145"/>
      <c r="Q232" s="133" t="s">
        <v>17</v>
      </c>
      <c r="R232" s="140"/>
      <c r="S232" s="136"/>
      <c r="T232" s="140"/>
      <c r="U232" s="136"/>
      <c r="V232" s="140"/>
      <c r="W232" s="136"/>
      <c r="X232" s="140"/>
      <c r="Y232" s="136"/>
      <c r="Z232" s="140"/>
      <c r="AA232" s="136"/>
      <c r="AB232" s="143">
        <v>200</v>
      </c>
      <c r="AC232" s="143">
        <v>265</v>
      </c>
      <c r="AD232" s="144"/>
      <c r="AE232" s="143">
        <v>685</v>
      </c>
    </row>
    <row r="233" spans="1:31" x14ac:dyDescent="0.25">
      <c r="A233" s="350">
        <v>37164</v>
      </c>
      <c r="B233" s="142">
        <v>645.96</v>
      </c>
      <c r="C233" s="133" t="s">
        <v>18</v>
      </c>
      <c r="D233" s="142">
        <v>499.82</v>
      </c>
      <c r="E233" s="133" t="s">
        <v>18</v>
      </c>
      <c r="F233" s="142">
        <v>562.25</v>
      </c>
      <c r="G233" s="133" t="s">
        <v>18</v>
      </c>
      <c r="H233" s="142">
        <v>652.98</v>
      </c>
      <c r="I233" s="133" t="s">
        <v>18</v>
      </c>
      <c r="J233" s="142">
        <v>350.8</v>
      </c>
      <c r="K233" s="133" t="s">
        <v>17</v>
      </c>
      <c r="L233" s="142">
        <v>632.19000000000005</v>
      </c>
      <c r="M233" s="133" t="s">
        <v>18</v>
      </c>
      <c r="N233" s="142">
        <v>522.9</v>
      </c>
      <c r="O233" s="133" t="s">
        <v>17</v>
      </c>
      <c r="P233" s="142">
        <v>399.82</v>
      </c>
      <c r="Q233" s="133" t="s">
        <v>18</v>
      </c>
      <c r="R233" s="140"/>
      <c r="S233" s="136"/>
      <c r="T233" s="140"/>
      <c r="U233" s="136"/>
      <c r="V233" s="140"/>
      <c r="W233" s="136"/>
      <c r="X233" s="140"/>
      <c r="Y233" s="136"/>
      <c r="Z233" s="140"/>
      <c r="AA233" s="136"/>
      <c r="AB233" s="143">
        <v>201</v>
      </c>
      <c r="AC233" s="143">
        <v>265</v>
      </c>
      <c r="AD233" s="144"/>
      <c r="AE233" s="143">
        <v>685</v>
      </c>
    </row>
    <row r="234" spans="1:31" x14ac:dyDescent="0.25">
      <c r="A234" s="350">
        <v>37195</v>
      </c>
      <c r="B234" s="142">
        <v>650.58000000000004</v>
      </c>
      <c r="C234" s="133" t="s">
        <v>18</v>
      </c>
      <c r="D234" s="142">
        <v>425.9</v>
      </c>
      <c r="E234" s="133" t="s">
        <v>17</v>
      </c>
      <c r="F234" s="142">
        <v>581.72</v>
      </c>
      <c r="G234" s="133" t="s">
        <v>18</v>
      </c>
      <c r="H234" s="142">
        <v>662.22</v>
      </c>
      <c r="I234" s="133" t="s">
        <v>18</v>
      </c>
      <c r="J234" s="142">
        <v>350.8</v>
      </c>
      <c r="K234" s="133" t="s">
        <v>17</v>
      </c>
      <c r="L234" s="142">
        <v>657.6</v>
      </c>
      <c r="M234" s="133" t="s">
        <v>18</v>
      </c>
      <c r="N234" s="142">
        <v>726.08</v>
      </c>
      <c r="O234" s="133" t="s">
        <v>18</v>
      </c>
      <c r="P234" s="142">
        <v>425.23</v>
      </c>
      <c r="Q234" s="133" t="s">
        <v>18</v>
      </c>
      <c r="R234" s="140"/>
      <c r="S234" s="136"/>
      <c r="T234" s="140"/>
      <c r="U234" s="136"/>
      <c r="V234" s="140"/>
      <c r="W234" s="136"/>
      <c r="X234" s="140"/>
      <c r="Y234" s="136"/>
      <c r="Z234" s="140"/>
      <c r="AA234" s="136"/>
      <c r="AB234" s="143">
        <v>210</v>
      </c>
      <c r="AC234" s="143">
        <v>268</v>
      </c>
      <c r="AD234" s="144"/>
      <c r="AE234" s="143">
        <v>687</v>
      </c>
    </row>
    <row r="235" spans="1:31" x14ac:dyDescent="0.25">
      <c r="A235" s="350">
        <v>37225</v>
      </c>
      <c r="B235" s="142">
        <v>602.13</v>
      </c>
      <c r="C235" s="133" t="s">
        <v>18</v>
      </c>
      <c r="D235" s="145"/>
      <c r="E235" s="133" t="s">
        <v>17</v>
      </c>
      <c r="F235" s="142">
        <v>448</v>
      </c>
      <c r="G235" s="133" t="s">
        <v>17</v>
      </c>
      <c r="H235" s="142">
        <v>659.91</v>
      </c>
      <c r="I235" s="133" t="s">
        <v>18</v>
      </c>
      <c r="J235" s="145"/>
      <c r="K235" s="133" t="s">
        <v>17</v>
      </c>
      <c r="L235" s="142">
        <v>650.66999999999996</v>
      </c>
      <c r="M235" s="133" t="s">
        <v>18</v>
      </c>
      <c r="N235" s="142">
        <v>730.7</v>
      </c>
      <c r="O235" s="133" t="s">
        <v>18</v>
      </c>
      <c r="P235" s="142">
        <v>427.54</v>
      </c>
      <c r="Q235" s="133" t="s">
        <v>18</v>
      </c>
      <c r="R235" s="140"/>
      <c r="S235" s="136"/>
      <c r="T235" s="140"/>
      <c r="U235" s="136"/>
      <c r="V235" s="140"/>
      <c r="W235" s="136"/>
      <c r="X235" s="140"/>
      <c r="Y235" s="136"/>
      <c r="Z235" s="140"/>
      <c r="AA235" s="136"/>
      <c r="AB235" s="143">
        <v>210</v>
      </c>
      <c r="AC235" s="143">
        <v>268</v>
      </c>
      <c r="AD235" s="144"/>
      <c r="AE235" s="143">
        <v>687</v>
      </c>
    </row>
    <row r="236" spans="1:31" x14ac:dyDescent="0.25">
      <c r="A236" s="350">
        <v>37256</v>
      </c>
      <c r="B236" s="142">
        <v>652.89</v>
      </c>
      <c r="C236" s="133" t="s">
        <v>18</v>
      </c>
      <c r="D236" s="145"/>
      <c r="E236" s="133" t="s">
        <v>17</v>
      </c>
      <c r="F236" s="145"/>
      <c r="G236" s="133" t="s">
        <v>17</v>
      </c>
      <c r="H236" s="142">
        <v>657.6</v>
      </c>
      <c r="I236" s="133" t="s">
        <v>18</v>
      </c>
      <c r="J236" s="145"/>
      <c r="K236" s="133" t="s">
        <v>17</v>
      </c>
      <c r="L236" s="142">
        <v>643.74</v>
      </c>
      <c r="M236" s="133" t="s">
        <v>18</v>
      </c>
      <c r="N236" s="142">
        <v>735.32</v>
      </c>
      <c r="O236" s="133" t="s">
        <v>18</v>
      </c>
      <c r="P236" s="142">
        <v>472.16</v>
      </c>
      <c r="Q236" s="133" t="s">
        <v>18</v>
      </c>
      <c r="R236" s="140"/>
      <c r="S236" s="136"/>
      <c r="T236" s="140"/>
      <c r="U236" s="136"/>
      <c r="V236" s="140"/>
      <c r="W236" s="136"/>
      <c r="X236" s="140"/>
      <c r="Y236" s="136"/>
      <c r="Z236" s="140"/>
      <c r="AA236" s="136"/>
      <c r="AB236" s="143">
        <v>210</v>
      </c>
      <c r="AC236" s="143">
        <v>266</v>
      </c>
      <c r="AD236" s="144"/>
      <c r="AE236" s="143">
        <v>689</v>
      </c>
    </row>
    <row r="237" spans="1:31" x14ac:dyDescent="0.25">
      <c r="A237" s="350">
        <v>37287</v>
      </c>
      <c r="B237" s="142">
        <v>433.44</v>
      </c>
      <c r="C237" s="133" t="s">
        <v>17</v>
      </c>
      <c r="D237" s="145"/>
      <c r="E237" s="133" t="s">
        <v>17</v>
      </c>
      <c r="F237" s="145"/>
      <c r="G237" s="133" t="s">
        <v>17</v>
      </c>
      <c r="H237" s="142">
        <v>486.66</v>
      </c>
      <c r="I237" s="133" t="s">
        <v>17</v>
      </c>
      <c r="J237" s="142">
        <v>205</v>
      </c>
      <c r="K237" s="133" t="s">
        <v>17</v>
      </c>
      <c r="L237" s="142">
        <v>648.36</v>
      </c>
      <c r="M237" s="133" t="s">
        <v>18</v>
      </c>
      <c r="N237" s="142">
        <v>733.01</v>
      </c>
      <c r="O237" s="133" t="s">
        <v>18</v>
      </c>
      <c r="P237" s="142">
        <v>481.4</v>
      </c>
      <c r="Q237" s="133" t="s">
        <v>18</v>
      </c>
      <c r="R237" s="140"/>
      <c r="S237" s="136"/>
      <c r="T237" s="140"/>
      <c r="U237" s="136"/>
      <c r="V237" s="140"/>
      <c r="W237" s="136"/>
      <c r="X237" s="140"/>
      <c r="Y237" s="136"/>
      <c r="Z237" s="140"/>
      <c r="AA237" s="136"/>
      <c r="AB237" s="143">
        <v>211</v>
      </c>
      <c r="AC237" s="143">
        <v>266</v>
      </c>
      <c r="AD237" s="144"/>
      <c r="AE237" s="143">
        <v>689</v>
      </c>
    </row>
    <row r="238" spans="1:31" x14ac:dyDescent="0.25">
      <c r="A238" s="350">
        <v>37315</v>
      </c>
      <c r="B238" s="142">
        <v>648.27</v>
      </c>
      <c r="C238" s="133" t="s">
        <v>18</v>
      </c>
      <c r="D238" s="145"/>
      <c r="E238" s="133" t="s">
        <v>17</v>
      </c>
      <c r="F238" s="142">
        <v>611.75</v>
      </c>
      <c r="G238" s="133" t="s">
        <v>18</v>
      </c>
      <c r="H238" s="142">
        <v>664.53</v>
      </c>
      <c r="I238" s="133" t="s">
        <v>18</v>
      </c>
      <c r="J238" s="142">
        <v>205</v>
      </c>
      <c r="K238" s="133" t="s">
        <v>17</v>
      </c>
      <c r="L238" s="142">
        <v>655.29</v>
      </c>
      <c r="M238" s="133" t="s">
        <v>18</v>
      </c>
      <c r="N238" s="142">
        <v>751.49</v>
      </c>
      <c r="O238" s="133" t="s">
        <v>18</v>
      </c>
      <c r="P238" s="142">
        <v>434.47</v>
      </c>
      <c r="Q238" s="133" t="s">
        <v>18</v>
      </c>
      <c r="R238" s="140"/>
      <c r="S238" s="136"/>
      <c r="T238" s="140"/>
      <c r="U238" s="136"/>
      <c r="V238" s="140"/>
      <c r="W238" s="136"/>
      <c r="X238" s="140"/>
      <c r="Y238" s="136"/>
      <c r="Z238" s="140"/>
      <c r="AA238" s="136"/>
      <c r="AB238" s="143">
        <v>211</v>
      </c>
      <c r="AC238" s="143">
        <v>266</v>
      </c>
      <c r="AD238" s="144"/>
      <c r="AE238" s="143">
        <v>690</v>
      </c>
    </row>
    <row r="239" spans="1:31" x14ac:dyDescent="0.25">
      <c r="A239" s="350">
        <v>37346</v>
      </c>
      <c r="B239" s="142">
        <v>652.89</v>
      </c>
      <c r="C239" s="133" t="s">
        <v>18</v>
      </c>
      <c r="D239" s="145"/>
      <c r="E239" s="133" t="s">
        <v>17</v>
      </c>
      <c r="F239" s="142">
        <v>621.04999999999995</v>
      </c>
      <c r="G239" s="133" t="s">
        <v>18</v>
      </c>
      <c r="H239" s="142">
        <v>664.53</v>
      </c>
      <c r="I239" s="133" t="s">
        <v>18</v>
      </c>
      <c r="J239" s="142">
        <v>350.8</v>
      </c>
      <c r="K239" s="133" t="s">
        <v>17</v>
      </c>
      <c r="L239" s="142">
        <v>669.15</v>
      </c>
      <c r="M239" s="133" t="s">
        <v>18</v>
      </c>
      <c r="N239" s="142">
        <v>756.11</v>
      </c>
      <c r="O239" s="133" t="s">
        <v>18</v>
      </c>
      <c r="P239" s="142">
        <v>441.4</v>
      </c>
      <c r="Q239" s="133" t="s">
        <v>18</v>
      </c>
      <c r="R239" s="140"/>
      <c r="S239" s="136"/>
      <c r="T239" s="140"/>
      <c r="U239" s="136"/>
      <c r="V239" s="140"/>
      <c r="W239" s="136"/>
      <c r="X239" s="140"/>
      <c r="Y239" s="136"/>
      <c r="Z239" s="140"/>
      <c r="AA239" s="136"/>
      <c r="AB239" s="143">
        <v>211</v>
      </c>
      <c r="AC239" s="143">
        <v>266</v>
      </c>
      <c r="AD239" s="144"/>
      <c r="AE239" s="143">
        <v>690</v>
      </c>
    </row>
    <row r="240" spans="1:31" x14ac:dyDescent="0.25">
      <c r="A240" s="350">
        <v>37376</v>
      </c>
      <c r="B240" s="142">
        <v>659.82</v>
      </c>
      <c r="C240" s="133" t="s">
        <v>18</v>
      </c>
      <c r="D240" s="145"/>
      <c r="E240" s="133" t="s">
        <v>17</v>
      </c>
      <c r="F240" s="142">
        <v>630.33000000000004</v>
      </c>
      <c r="G240" s="133" t="s">
        <v>18</v>
      </c>
      <c r="H240" s="142">
        <v>678.39</v>
      </c>
      <c r="I240" s="133" t="s">
        <v>18</v>
      </c>
      <c r="J240" s="142">
        <v>512.30999999999995</v>
      </c>
      <c r="K240" s="133" t="s">
        <v>18</v>
      </c>
      <c r="L240" s="142">
        <v>680.7</v>
      </c>
      <c r="M240" s="133" t="s">
        <v>18</v>
      </c>
      <c r="N240" s="142">
        <v>751.49</v>
      </c>
      <c r="O240" s="133" t="s">
        <v>18</v>
      </c>
      <c r="P240" s="142">
        <v>434.47</v>
      </c>
      <c r="Q240" s="133" t="s">
        <v>18</v>
      </c>
      <c r="R240" s="140"/>
      <c r="S240" s="136"/>
      <c r="T240" s="140"/>
      <c r="U240" s="136"/>
      <c r="V240" s="140"/>
      <c r="W240" s="136"/>
      <c r="X240" s="140"/>
      <c r="Y240" s="136"/>
      <c r="Z240" s="140"/>
      <c r="AA240" s="136"/>
      <c r="AB240" s="143">
        <v>212</v>
      </c>
      <c r="AC240" s="143">
        <v>266</v>
      </c>
      <c r="AD240" s="144"/>
      <c r="AE240" s="143">
        <v>683</v>
      </c>
    </row>
    <row r="241" spans="1:31" x14ac:dyDescent="0.25">
      <c r="A241" s="350">
        <v>37407</v>
      </c>
      <c r="B241" s="142">
        <v>588.27</v>
      </c>
      <c r="C241" s="133" t="s">
        <v>18</v>
      </c>
      <c r="D241" s="142">
        <v>421.28</v>
      </c>
      <c r="E241" s="133" t="s">
        <v>18</v>
      </c>
      <c r="F241" s="142">
        <v>635.15</v>
      </c>
      <c r="G241" s="133" t="s">
        <v>18</v>
      </c>
      <c r="H241" s="142">
        <v>680.7</v>
      </c>
      <c r="I241" s="133" t="s">
        <v>18</v>
      </c>
      <c r="J241" s="142">
        <v>422.15</v>
      </c>
      <c r="K241" s="133" t="s">
        <v>18</v>
      </c>
      <c r="L241" s="142">
        <v>680</v>
      </c>
      <c r="M241" s="133" t="s">
        <v>18</v>
      </c>
      <c r="N241" s="142">
        <v>756.11</v>
      </c>
      <c r="O241" s="133" t="s">
        <v>18</v>
      </c>
      <c r="P241" s="142">
        <v>427.54</v>
      </c>
      <c r="Q241" s="133" t="s">
        <v>18</v>
      </c>
      <c r="R241" s="140"/>
      <c r="S241" s="136"/>
      <c r="T241" s="140"/>
      <c r="U241" s="136"/>
      <c r="V241" s="140"/>
      <c r="W241" s="136"/>
      <c r="X241" s="140"/>
      <c r="Y241" s="136"/>
      <c r="Z241" s="140"/>
      <c r="AA241" s="136"/>
      <c r="AB241" s="143">
        <v>213</v>
      </c>
      <c r="AC241" s="143">
        <v>266</v>
      </c>
      <c r="AD241" s="144"/>
      <c r="AE241" s="143">
        <v>684</v>
      </c>
    </row>
    <row r="242" spans="1:31" x14ac:dyDescent="0.25">
      <c r="A242" s="350">
        <v>37437</v>
      </c>
      <c r="B242" s="142">
        <v>470.4</v>
      </c>
      <c r="C242" s="133" t="s">
        <v>17</v>
      </c>
      <c r="D242" s="142">
        <v>446.69</v>
      </c>
      <c r="E242" s="133" t="s">
        <v>18</v>
      </c>
      <c r="F242" s="142">
        <v>632.45000000000005</v>
      </c>
      <c r="G242" s="133" t="s">
        <v>18</v>
      </c>
      <c r="H242" s="142">
        <v>664.53</v>
      </c>
      <c r="I242" s="133" t="s">
        <v>18</v>
      </c>
      <c r="J242" s="142">
        <v>422.15</v>
      </c>
      <c r="K242" s="133" t="s">
        <v>17</v>
      </c>
      <c r="L242" s="142">
        <v>669.15</v>
      </c>
      <c r="M242" s="133" t="s">
        <v>18</v>
      </c>
      <c r="N242" s="142">
        <v>765.35</v>
      </c>
      <c r="O242" s="133" t="s">
        <v>18</v>
      </c>
      <c r="P242" s="142">
        <v>429.85</v>
      </c>
      <c r="Q242" s="133" t="s">
        <v>18</v>
      </c>
      <c r="R242" s="140"/>
      <c r="S242" s="136"/>
      <c r="T242" s="140"/>
      <c r="U242" s="136"/>
      <c r="V242" s="140"/>
      <c r="W242" s="136"/>
      <c r="X242" s="140"/>
      <c r="Y242" s="136"/>
      <c r="Z242" s="140"/>
      <c r="AA242" s="136"/>
      <c r="AB242" s="143">
        <v>215</v>
      </c>
      <c r="AC242" s="143">
        <v>265</v>
      </c>
      <c r="AD242" s="144"/>
      <c r="AE242" s="143">
        <v>685</v>
      </c>
    </row>
    <row r="243" spans="1:31" x14ac:dyDescent="0.25">
      <c r="A243" s="350">
        <v>37468</v>
      </c>
      <c r="B243" s="142">
        <v>629.79</v>
      </c>
      <c r="C243" s="133" t="s">
        <v>18</v>
      </c>
      <c r="D243" s="142">
        <v>460.55</v>
      </c>
      <c r="E243" s="133" t="s">
        <v>18</v>
      </c>
      <c r="F243" s="142">
        <v>634.54999999999995</v>
      </c>
      <c r="G243" s="133" t="s">
        <v>18</v>
      </c>
      <c r="H243" s="142">
        <v>673.77</v>
      </c>
      <c r="I243" s="133" t="s">
        <v>18</v>
      </c>
      <c r="J243" s="142">
        <v>657.6</v>
      </c>
      <c r="K243" s="133" t="s">
        <v>18</v>
      </c>
      <c r="L243" s="142">
        <v>680.7</v>
      </c>
      <c r="M243" s="133" t="s">
        <v>18</v>
      </c>
      <c r="N243" s="142">
        <v>760.73</v>
      </c>
      <c r="O243" s="133" t="s">
        <v>18</v>
      </c>
      <c r="P243" s="142">
        <v>476.78</v>
      </c>
      <c r="Q243" s="133" t="s">
        <v>18</v>
      </c>
      <c r="R243" s="140"/>
      <c r="S243" s="136"/>
      <c r="T243" s="140"/>
      <c r="U243" s="136"/>
      <c r="V243" s="140"/>
      <c r="W243" s="136"/>
      <c r="X243" s="140"/>
      <c r="Y243" s="136"/>
      <c r="Z243" s="140"/>
      <c r="AA243" s="136"/>
      <c r="AB243" s="143">
        <v>215</v>
      </c>
      <c r="AC243" s="143">
        <v>266</v>
      </c>
      <c r="AD243" s="144"/>
      <c r="AE243" s="143">
        <v>685</v>
      </c>
    </row>
    <row r="244" spans="1:31" x14ac:dyDescent="0.25">
      <c r="A244" s="350">
        <v>37499</v>
      </c>
      <c r="B244" s="142">
        <v>662.13</v>
      </c>
      <c r="C244" s="133" t="s">
        <v>18</v>
      </c>
      <c r="D244" s="142">
        <v>479.03</v>
      </c>
      <c r="E244" s="133" t="s">
        <v>18</v>
      </c>
      <c r="F244" s="142">
        <v>649.17999999999995</v>
      </c>
      <c r="G244" s="133" t="s">
        <v>18</v>
      </c>
      <c r="H244" s="142">
        <v>680.7</v>
      </c>
      <c r="I244" s="133" t="s">
        <v>18</v>
      </c>
      <c r="J244" s="142">
        <v>669.15</v>
      </c>
      <c r="K244" s="133" t="s">
        <v>18</v>
      </c>
      <c r="L244" s="142">
        <v>685.32</v>
      </c>
      <c r="M244" s="133" t="s">
        <v>18</v>
      </c>
      <c r="N244" s="142">
        <v>760.9</v>
      </c>
      <c r="O244" s="133" t="s">
        <v>18</v>
      </c>
      <c r="P244" s="142">
        <v>441.4</v>
      </c>
      <c r="Q244" s="133" t="s">
        <v>18</v>
      </c>
      <c r="R244" s="140"/>
      <c r="S244" s="136"/>
      <c r="T244" s="140"/>
      <c r="U244" s="136"/>
      <c r="V244" s="140"/>
      <c r="W244" s="136"/>
      <c r="X244" s="140"/>
      <c r="Y244" s="136"/>
      <c r="Z244" s="140"/>
      <c r="AA244" s="136"/>
      <c r="AB244" s="143">
        <v>216</v>
      </c>
      <c r="AC244" s="143">
        <v>265</v>
      </c>
      <c r="AD244" s="144"/>
      <c r="AE244" s="143">
        <v>687</v>
      </c>
    </row>
    <row r="245" spans="1:31" x14ac:dyDescent="0.25">
      <c r="A245" s="350">
        <v>37529</v>
      </c>
      <c r="B245" s="142">
        <v>659.82</v>
      </c>
      <c r="C245" s="133" t="s">
        <v>18</v>
      </c>
      <c r="D245" s="142">
        <v>502.13</v>
      </c>
      <c r="E245" s="133" t="s">
        <v>18</v>
      </c>
      <c r="F245" s="142">
        <v>635.32000000000005</v>
      </c>
      <c r="G245" s="133" t="s">
        <v>18</v>
      </c>
      <c r="H245" s="142">
        <v>678.39</v>
      </c>
      <c r="I245" s="133" t="s">
        <v>18</v>
      </c>
      <c r="J245" s="142">
        <v>664.53</v>
      </c>
      <c r="K245" s="133" t="s">
        <v>18</v>
      </c>
      <c r="L245" s="142">
        <v>687.63</v>
      </c>
      <c r="M245" s="133" t="s">
        <v>18</v>
      </c>
      <c r="N245" s="142">
        <v>756.11</v>
      </c>
      <c r="O245" s="133" t="s">
        <v>18</v>
      </c>
      <c r="P245" s="142">
        <v>479.09</v>
      </c>
      <c r="Q245" s="133" t="s">
        <v>18</v>
      </c>
      <c r="R245" s="140"/>
      <c r="S245" s="136"/>
      <c r="T245" s="140"/>
      <c r="U245" s="136"/>
      <c r="V245" s="140"/>
      <c r="W245" s="136"/>
      <c r="X245" s="140"/>
      <c r="Y245" s="136"/>
      <c r="Z245" s="140"/>
      <c r="AA245" s="136"/>
      <c r="AB245" s="143">
        <v>216</v>
      </c>
      <c r="AC245" s="143">
        <v>265</v>
      </c>
      <c r="AD245" s="144"/>
      <c r="AE245" s="143">
        <v>686</v>
      </c>
    </row>
    <row r="246" spans="1:31" x14ac:dyDescent="0.25">
      <c r="A246" s="350">
        <v>37560</v>
      </c>
      <c r="B246" s="142">
        <v>562.79999999999995</v>
      </c>
      <c r="C246" s="133" t="s">
        <v>17</v>
      </c>
      <c r="D246" s="142">
        <v>439.76</v>
      </c>
      <c r="E246" s="133" t="s">
        <v>17</v>
      </c>
      <c r="F246" s="142">
        <v>621</v>
      </c>
      <c r="G246" s="133" t="s">
        <v>18</v>
      </c>
      <c r="H246" s="142">
        <v>659.91</v>
      </c>
      <c r="I246" s="133" t="s">
        <v>18</v>
      </c>
      <c r="J246" s="142">
        <v>67146</v>
      </c>
      <c r="K246" s="133" t="s">
        <v>18</v>
      </c>
      <c r="L246" s="142">
        <v>689.94</v>
      </c>
      <c r="M246" s="133" t="s">
        <v>18</v>
      </c>
      <c r="N246" s="142">
        <v>758.42</v>
      </c>
      <c r="O246" s="133" t="s">
        <v>18</v>
      </c>
      <c r="P246" s="142">
        <v>446.02</v>
      </c>
      <c r="Q246" s="133" t="s">
        <v>18</v>
      </c>
      <c r="R246" s="140"/>
      <c r="S246" s="136"/>
      <c r="T246" s="140"/>
      <c r="U246" s="136"/>
      <c r="V246" s="140"/>
      <c r="W246" s="136"/>
      <c r="X246" s="140"/>
      <c r="Y246" s="136"/>
      <c r="Z246" s="140"/>
      <c r="AA246" s="136"/>
      <c r="AB246" s="143">
        <v>218</v>
      </c>
      <c r="AC246" s="143">
        <v>266</v>
      </c>
      <c r="AD246" s="144"/>
      <c r="AE246" s="143">
        <v>685</v>
      </c>
    </row>
    <row r="247" spans="1:31" x14ac:dyDescent="0.25">
      <c r="A247" s="350">
        <v>37590</v>
      </c>
      <c r="B247" s="142">
        <v>341.1</v>
      </c>
      <c r="C247" s="133" t="s">
        <v>17</v>
      </c>
      <c r="D247" s="142">
        <v>402.8</v>
      </c>
      <c r="E247" s="133" t="s">
        <v>17</v>
      </c>
      <c r="F247" s="142">
        <v>572.95000000000005</v>
      </c>
      <c r="G247" s="133" t="s">
        <v>17</v>
      </c>
      <c r="H247" s="142">
        <v>484.35</v>
      </c>
      <c r="I247" s="133" t="s">
        <v>17</v>
      </c>
      <c r="J247" s="142">
        <v>472.8</v>
      </c>
      <c r="K247" s="133" t="s">
        <v>17</v>
      </c>
      <c r="L247" s="142">
        <v>662.22</v>
      </c>
      <c r="M247" s="133" t="s">
        <v>19</v>
      </c>
      <c r="N247" s="142">
        <v>769.79</v>
      </c>
      <c r="O247" s="133" t="s">
        <v>19</v>
      </c>
      <c r="P247" s="142">
        <v>14116</v>
      </c>
      <c r="Q247" s="133" t="s">
        <v>19</v>
      </c>
      <c r="R247" s="140"/>
      <c r="S247" s="136"/>
      <c r="T247" s="140"/>
      <c r="U247" s="136"/>
      <c r="V247" s="140"/>
      <c r="W247" s="136"/>
      <c r="X247" s="140"/>
      <c r="Y247" s="136"/>
      <c r="Z247" s="140"/>
      <c r="AA247" s="136"/>
      <c r="AB247" s="143">
        <v>219</v>
      </c>
      <c r="AC247" s="143">
        <v>265</v>
      </c>
      <c r="AD247" s="144"/>
      <c r="AE247" s="143">
        <v>685</v>
      </c>
    </row>
    <row r="248" spans="1:31" x14ac:dyDescent="0.25">
      <c r="A248" s="350">
        <v>37621</v>
      </c>
      <c r="B248" s="142">
        <v>678.3</v>
      </c>
      <c r="C248" s="133" t="s">
        <v>18</v>
      </c>
      <c r="D248" s="142">
        <v>458.24</v>
      </c>
      <c r="E248" s="133" t="s">
        <v>18</v>
      </c>
      <c r="F248" s="142">
        <v>626.08000000000004</v>
      </c>
      <c r="G248" s="133" t="s">
        <v>18</v>
      </c>
      <c r="H248" s="142">
        <v>671.46</v>
      </c>
      <c r="I248" s="133" t="s">
        <v>18</v>
      </c>
      <c r="J248" s="142">
        <v>646.04999999999995</v>
      </c>
      <c r="K248" s="133" t="s">
        <v>18</v>
      </c>
      <c r="L248" s="142">
        <v>669.15</v>
      </c>
      <c r="M248" s="133" t="s">
        <v>18</v>
      </c>
      <c r="N248" s="142">
        <v>756.11</v>
      </c>
      <c r="O248" s="133" t="s">
        <v>18</v>
      </c>
      <c r="P248" s="142">
        <v>423.65</v>
      </c>
      <c r="Q248" s="133" t="s">
        <v>18</v>
      </c>
      <c r="R248" s="140"/>
      <c r="S248" s="136"/>
      <c r="T248" s="140"/>
      <c r="U248" s="136"/>
      <c r="V248" s="140"/>
      <c r="W248" s="136"/>
      <c r="X248" s="140"/>
      <c r="Y248" s="136"/>
      <c r="Z248" s="140"/>
      <c r="AA248" s="136"/>
      <c r="AB248" s="143">
        <v>219</v>
      </c>
      <c r="AC248" s="143">
        <v>265</v>
      </c>
      <c r="AD248" s="144"/>
      <c r="AE248" s="143">
        <v>685</v>
      </c>
    </row>
    <row r="249" spans="1:31" x14ac:dyDescent="0.25">
      <c r="A249" s="350">
        <v>37652</v>
      </c>
      <c r="B249" s="142">
        <v>632.1</v>
      </c>
      <c r="C249" s="133" t="s">
        <v>19</v>
      </c>
      <c r="D249" s="142">
        <v>483.65</v>
      </c>
      <c r="E249" s="133" t="s">
        <v>19</v>
      </c>
      <c r="F249" s="142">
        <v>642.25</v>
      </c>
      <c r="G249" s="133" t="s">
        <v>19</v>
      </c>
      <c r="H249" s="142">
        <v>678.39</v>
      </c>
      <c r="I249" s="133" t="s">
        <v>19</v>
      </c>
      <c r="J249" s="142">
        <v>652.98</v>
      </c>
      <c r="K249" s="133" t="s">
        <v>19</v>
      </c>
      <c r="L249" s="142">
        <v>669.15</v>
      </c>
      <c r="M249" s="133" t="s">
        <v>19</v>
      </c>
      <c r="N249" s="142">
        <v>758.42</v>
      </c>
      <c r="O249" s="133" t="s">
        <v>19</v>
      </c>
      <c r="P249" s="142">
        <v>488.33</v>
      </c>
      <c r="Q249" s="133" t="s">
        <v>19</v>
      </c>
      <c r="R249" s="140"/>
      <c r="S249" s="136"/>
      <c r="T249" s="140"/>
      <c r="U249" s="136"/>
      <c r="V249" s="140"/>
      <c r="W249" s="136"/>
      <c r="X249" s="140"/>
      <c r="Y249" s="136"/>
      <c r="Z249" s="140"/>
      <c r="AA249" s="136"/>
      <c r="AB249" s="143">
        <v>219</v>
      </c>
      <c r="AC249" s="143">
        <v>264</v>
      </c>
      <c r="AD249" s="144"/>
      <c r="AE249" s="143">
        <v>686</v>
      </c>
    </row>
    <row r="250" spans="1:31" x14ac:dyDescent="0.25">
      <c r="A250" s="350">
        <v>37680</v>
      </c>
      <c r="B250" s="147">
        <v>639.03</v>
      </c>
      <c r="C250" s="146" t="s">
        <v>18</v>
      </c>
      <c r="D250" s="147">
        <v>488.27</v>
      </c>
      <c r="E250" s="146" t="s">
        <v>19</v>
      </c>
      <c r="F250" s="147">
        <v>635.32000000000005</v>
      </c>
      <c r="G250" s="146" t="s">
        <v>18</v>
      </c>
      <c r="H250" s="147">
        <v>680.7</v>
      </c>
      <c r="I250" s="146" t="s">
        <v>18</v>
      </c>
      <c r="J250" s="147">
        <v>611.4</v>
      </c>
      <c r="K250" s="146" t="s">
        <v>18</v>
      </c>
      <c r="L250" s="147">
        <v>676.08</v>
      </c>
      <c r="M250" s="146" t="s">
        <v>18</v>
      </c>
      <c r="N250" s="147">
        <v>785.35</v>
      </c>
      <c r="O250" s="146" t="s">
        <v>18</v>
      </c>
      <c r="P250" s="147">
        <v>486.02</v>
      </c>
      <c r="Q250" s="146" t="s">
        <v>18</v>
      </c>
      <c r="R250" s="140"/>
      <c r="S250" s="136"/>
      <c r="T250" s="140"/>
      <c r="U250" s="136"/>
      <c r="V250" s="140"/>
      <c r="W250" s="136"/>
      <c r="X250" s="140"/>
      <c r="Y250" s="136"/>
      <c r="Z250" s="140"/>
      <c r="AA250" s="136"/>
      <c r="AB250" s="143">
        <v>220</v>
      </c>
      <c r="AC250" s="143">
        <v>265</v>
      </c>
      <c r="AD250" s="144"/>
      <c r="AE250" s="143">
        <v>685</v>
      </c>
    </row>
    <row r="251" spans="1:31" x14ac:dyDescent="0.25">
      <c r="A251" s="350">
        <v>37711</v>
      </c>
      <c r="B251" s="147">
        <v>650.58000000000004</v>
      </c>
      <c r="C251" s="146" t="s">
        <v>18</v>
      </c>
      <c r="D251" s="147">
        <v>455.93</v>
      </c>
      <c r="E251" s="146" t="s">
        <v>18</v>
      </c>
      <c r="F251" s="147">
        <v>649.17999999999995</v>
      </c>
      <c r="G251" s="146" t="s">
        <v>18</v>
      </c>
      <c r="H251" s="147">
        <v>676.08</v>
      </c>
      <c r="I251" s="146" t="s">
        <v>18</v>
      </c>
      <c r="J251" s="147">
        <v>539.79</v>
      </c>
      <c r="K251" s="146" t="s">
        <v>18</v>
      </c>
      <c r="L251" s="147">
        <v>678.39</v>
      </c>
      <c r="M251" s="146" t="s">
        <v>18</v>
      </c>
      <c r="N251" s="147">
        <v>756.11</v>
      </c>
      <c r="O251" s="146" t="s">
        <v>18</v>
      </c>
      <c r="P251" s="147">
        <v>490.64</v>
      </c>
      <c r="Q251" s="146" t="s">
        <v>18</v>
      </c>
      <c r="R251" s="148" t="s">
        <v>20</v>
      </c>
      <c r="S251" s="136"/>
      <c r="T251" s="140"/>
      <c r="U251" s="136"/>
      <c r="V251" s="140"/>
      <c r="W251" s="136"/>
      <c r="X251" s="140"/>
      <c r="Y251" s="136"/>
      <c r="Z251" s="140"/>
      <c r="AA251" s="136"/>
      <c r="AB251" s="143">
        <v>217</v>
      </c>
      <c r="AC251" s="143">
        <v>265</v>
      </c>
      <c r="AD251" s="144"/>
      <c r="AE251" s="143">
        <v>684</v>
      </c>
    </row>
    <row r="252" spans="1:31" x14ac:dyDescent="0.25">
      <c r="A252" s="350">
        <v>37741</v>
      </c>
      <c r="B252" s="149">
        <v>592.83000000000004</v>
      </c>
      <c r="C252" s="181" t="s">
        <v>18</v>
      </c>
      <c r="D252" s="149">
        <v>483.65</v>
      </c>
      <c r="E252" s="181" t="s">
        <v>18</v>
      </c>
      <c r="F252" s="149">
        <v>653.79999999999995</v>
      </c>
      <c r="G252" s="181" t="s">
        <v>18</v>
      </c>
      <c r="H252" s="149">
        <v>680.7</v>
      </c>
      <c r="I252" s="181" t="s">
        <v>18</v>
      </c>
      <c r="J252" s="150"/>
      <c r="K252" s="181" t="s">
        <v>17</v>
      </c>
      <c r="L252" s="151">
        <v>683.01</v>
      </c>
      <c r="M252" s="181" t="s">
        <v>18</v>
      </c>
      <c r="N252" s="151">
        <v>765.35</v>
      </c>
      <c r="O252" s="181" t="s">
        <v>18</v>
      </c>
      <c r="P252" s="151">
        <v>481.4</v>
      </c>
      <c r="Q252" s="181" t="s">
        <v>18</v>
      </c>
      <c r="AB252" s="153">
        <v>218</v>
      </c>
      <c r="AC252" s="154">
        <v>268</v>
      </c>
      <c r="AD252" s="131"/>
      <c r="AE252" s="153">
        <v>685</v>
      </c>
    </row>
    <row r="253" spans="1:31" x14ac:dyDescent="0.25">
      <c r="A253" s="350">
        <v>37772</v>
      </c>
      <c r="B253" s="149">
        <v>408.03</v>
      </c>
      <c r="C253" s="175" t="s">
        <v>18</v>
      </c>
      <c r="D253" s="149">
        <v>402.8</v>
      </c>
      <c r="E253" s="175" t="s">
        <v>18</v>
      </c>
      <c r="F253" s="149">
        <v>665.35</v>
      </c>
      <c r="G253" s="175" t="s">
        <v>18</v>
      </c>
      <c r="H253" s="149">
        <v>683.01</v>
      </c>
      <c r="I253" s="175" t="s">
        <v>18</v>
      </c>
      <c r="J253" s="149">
        <v>495.9</v>
      </c>
      <c r="K253" s="175" t="s">
        <v>18</v>
      </c>
      <c r="L253" s="149">
        <v>887.63</v>
      </c>
      <c r="M253" s="175" t="s">
        <v>18</v>
      </c>
      <c r="N253" s="149">
        <v>772.28</v>
      </c>
      <c r="O253" s="175" t="s">
        <v>18</v>
      </c>
      <c r="P253" s="149">
        <v>481.4</v>
      </c>
      <c r="Q253" s="175" t="s">
        <v>18</v>
      </c>
      <c r="AB253" s="153">
        <v>218</v>
      </c>
      <c r="AC253" s="155">
        <v>265</v>
      </c>
      <c r="AD253" s="131"/>
      <c r="AE253" s="153">
        <v>685</v>
      </c>
    </row>
    <row r="254" spans="1:31" x14ac:dyDescent="0.25">
      <c r="A254" s="350">
        <v>37802</v>
      </c>
      <c r="B254" s="149">
        <v>539.70000000000005</v>
      </c>
      <c r="C254" s="175" t="s">
        <v>18</v>
      </c>
      <c r="D254" s="149">
        <v>481.34</v>
      </c>
      <c r="E254" s="175" t="s">
        <v>18</v>
      </c>
      <c r="F254" s="149">
        <v>676.9</v>
      </c>
      <c r="G254" s="175" t="s">
        <v>18</v>
      </c>
      <c r="H254" s="149">
        <v>685.32</v>
      </c>
      <c r="I254" s="175" t="s">
        <v>18</v>
      </c>
      <c r="J254" s="149">
        <v>673.77</v>
      </c>
      <c r="K254" s="175" t="s">
        <v>18</v>
      </c>
      <c r="L254" s="149">
        <v>696.87</v>
      </c>
      <c r="M254" s="175" t="s">
        <v>18</v>
      </c>
      <c r="N254" s="149">
        <v>776.9</v>
      </c>
      <c r="O254" s="175" t="s">
        <v>18</v>
      </c>
      <c r="P254" s="149">
        <v>486.02</v>
      </c>
      <c r="Q254" s="175" t="s">
        <v>18</v>
      </c>
      <c r="AB254" s="153">
        <v>221</v>
      </c>
      <c r="AC254" s="155">
        <v>265</v>
      </c>
      <c r="AD254" s="131"/>
      <c r="AE254" s="153">
        <v>684</v>
      </c>
    </row>
    <row r="255" spans="1:31" x14ac:dyDescent="0.25">
      <c r="A255" s="350">
        <v>37833</v>
      </c>
      <c r="B255" s="149">
        <v>544.32000000000005</v>
      </c>
      <c r="C255" s="175" t="s">
        <v>18</v>
      </c>
      <c r="D255" s="149">
        <v>495.2</v>
      </c>
      <c r="E255" s="175" t="s">
        <v>18</v>
      </c>
      <c r="F255" s="149">
        <v>676.9</v>
      </c>
      <c r="G255" s="175" t="s">
        <v>18</v>
      </c>
      <c r="H255" s="149">
        <v>625.26</v>
      </c>
      <c r="I255" s="175" t="s">
        <v>18</v>
      </c>
      <c r="J255" s="149">
        <v>669.15</v>
      </c>
      <c r="K255" s="175" t="s">
        <v>18</v>
      </c>
      <c r="L255" s="149">
        <v>692.25</v>
      </c>
      <c r="M255" s="175" t="s">
        <v>18</v>
      </c>
      <c r="N255" s="149">
        <v>779.21</v>
      </c>
      <c r="O255" s="175" t="s">
        <v>18</v>
      </c>
      <c r="P255" s="149">
        <v>490.64</v>
      </c>
      <c r="Q255" s="175" t="s">
        <v>18</v>
      </c>
      <c r="AB255" s="153">
        <v>221</v>
      </c>
      <c r="AC255" s="155">
        <v>266</v>
      </c>
      <c r="AD255" s="131"/>
      <c r="AE255" s="153">
        <v>685</v>
      </c>
    </row>
    <row r="256" spans="1:31" x14ac:dyDescent="0.25">
      <c r="A256" s="350">
        <v>37864</v>
      </c>
      <c r="B256" s="149">
        <v>405.72</v>
      </c>
      <c r="C256" s="175" t="s">
        <v>17</v>
      </c>
      <c r="D256" s="149">
        <v>400.49</v>
      </c>
      <c r="E256" s="175" t="s">
        <v>17</v>
      </c>
      <c r="F256" s="149">
        <v>658.42</v>
      </c>
      <c r="G256" s="175" t="s">
        <v>18</v>
      </c>
      <c r="H256" s="139"/>
      <c r="I256" s="175" t="s">
        <v>17</v>
      </c>
      <c r="J256" s="149">
        <v>488.97</v>
      </c>
      <c r="K256" s="175" t="s">
        <v>17</v>
      </c>
      <c r="L256" s="149">
        <v>678.39</v>
      </c>
      <c r="M256" s="175" t="s">
        <v>18</v>
      </c>
      <c r="N256" s="149">
        <v>793</v>
      </c>
      <c r="O256" s="175" t="s">
        <v>18</v>
      </c>
      <c r="P256" s="149">
        <v>492.95</v>
      </c>
      <c r="Q256" s="175" t="s">
        <v>18</v>
      </c>
      <c r="AB256" s="155">
        <v>220</v>
      </c>
      <c r="AC256" s="155">
        <v>265</v>
      </c>
      <c r="AD256" s="131"/>
      <c r="AE256" s="155">
        <v>684</v>
      </c>
    </row>
    <row r="257" spans="1:31" x14ac:dyDescent="0.25">
      <c r="A257" s="350">
        <v>37894</v>
      </c>
      <c r="B257" s="149">
        <v>528.15</v>
      </c>
      <c r="C257" s="175" t="s">
        <v>18</v>
      </c>
      <c r="D257" s="149">
        <v>439.76</v>
      </c>
      <c r="E257" s="175" t="s">
        <v>18</v>
      </c>
      <c r="F257" s="149">
        <v>630.70000000000005</v>
      </c>
      <c r="G257" s="175" t="s">
        <v>17</v>
      </c>
      <c r="H257" s="149">
        <v>687.63</v>
      </c>
      <c r="I257" s="175" t="s">
        <v>18</v>
      </c>
      <c r="J257" s="149">
        <v>629.88</v>
      </c>
      <c r="K257" s="175" t="s">
        <v>18</v>
      </c>
      <c r="L257" s="149">
        <v>689.94</v>
      </c>
      <c r="M257" s="175" t="s">
        <v>18</v>
      </c>
      <c r="N257" s="149">
        <v>774.6</v>
      </c>
      <c r="O257" s="175" t="s">
        <v>18</v>
      </c>
      <c r="P257" s="149">
        <v>479.09</v>
      </c>
      <c r="Q257" s="175" t="s">
        <v>18</v>
      </c>
      <c r="AB257" s="155">
        <v>222.65</v>
      </c>
      <c r="AC257" s="153">
        <v>294.75</v>
      </c>
      <c r="AD257" s="131"/>
      <c r="AE257" s="155">
        <v>695.1</v>
      </c>
    </row>
    <row r="258" spans="1:31" x14ac:dyDescent="0.25">
      <c r="A258" s="350">
        <v>37925</v>
      </c>
      <c r="B258" s="149">
        <v>366.45</v>
      </c>
      <c r="C258" s="175" t="s">
        <v>17</v>
      </c>
      <c r="D258" s="149">
        <v>400.49</v>
      </c>
      <c r="E258" s="175" t="s">
        <v>17</v>
      </c>
      <c r="F258" s="139"/>
      <c r="G258" s="175" t="s">
        <v>17</v>
      </c>
      <c r="H258" s="149">
        <v>585.99</v>
      </c>
      <c r="I258" s="175" t="s">
        <v>17</v>
      </c>
      <c r="J258" s="149">
        <v>454.32</v>
      </c>
      <c r="K258" s="175" t="s">
        <v>17</v>
      </c>
      <c r="L258" s="149">
        <v>678.39</v>
      </c>
      <c r="M258" s="175" t="s">
        <v>18</v>
      </c>
      <c r="N258" s="149">
        <v>765.35</v>
      </c>
      <c r="O258" s="175" t="s">
        <v>18</v>
      </c>
      <c r="P258" s="149">
        <v>483.71</v>
      </c>
      <c r="Q258" s="175" t="s">
        <v>18</v>
      </c>
      <c r="V258" s="152">
        <v>489.94</v>
      </c>
      <c r="W258" s="119">
        <v>1</v>
      </c>
      <c r="X258" s="152">
        <v>642.91999999999996</v>
      </c>
      <c r="Y258" s="119">
        <v>1</v>
      </c>
      <c r="AB258" s="134">
        <v>220.8</v>
      </c>
      <c r="AC258" s="134">
        <v>294.75</v>
      </c>
      <c r="AD258" s="156"/>
      <c r="AE258" s="134">
        <v>695.22</v>
      </c>
    </row>
    <row r="259" spans="1:31" x14ac:dyDescent="0.25">
      <c r="A259" s="350">
        <v>37955</v>
      </c>
      <c r="B259" s="134">
        <v>412.65</v>
      </c>
      <c r="C259" s="175" t="s">
        <v>17</v>
      </c>
      <c r="D259" s="134">
        <v>391.25</v>
      </c>
      <c r="E259" s="175" t="s">
        <v>17</v>
      </c>
      <c r="F259" s="134">
        <v>623.77</v>
      </c>
      <c r="G259" s="175" t="s">
        <v>18</v>
      </c>
      <c r="H259" s="134">
        <v>655.29</v>
      </c>
      <c r="I259" s="175" t="s">
        <v>18</v>
      </c>
      <c r="J259" s="134">
        <v>488.97</v>
      </c>
      <c r="K259" s="175" t="s">
        <v>17</v>
      </c>
      <c r="L259" s="134">
        <v>662.22</v>
      </c>
      <c r="M259" s="175" t="s">
        <v>18</v>
      </c>
      <c r="N259" s="134">
        <v>776.9</v>
      </c>
      <c r="O259" s="175" t="s">
        <v>18</v>
      </c>
      <c r="P259" s="134">
        <v>391.31</v>
      </c>
      <c r="Q259" s="175" t="s">
        <v>18</v>
      </c>
      <c r="R259" s="152">
        <v>669.5</v>
      </c>
      <c r="Z259" s="148" t="s">
        <v>20</v>
      </c>
      <c r="AB259" s="134">
        <v>221.7</v>
      </c>
      <c r="AC259" s="134">
        <v>295.89999999999998</v>
      </c>
      <c r="AD259" s="156"/>
      <c r="AE259" s="134">
        <v>695</v>
      </c>
    </row>
    <row r="260" spans="1:31" x14ac:dyDescent="0.25">
      <c r="A260" s="350">
        <v>37986</v>
      </c>
      <c r="B260" s="134">
        <v>438.06</v>
      </c>
      <c r="C260" s="175" t="s">
        <v>17</v>
      </c>
      <c r="D260" s="134">
        <v>379.7</v>
      </c>
      <c r="E260" s="175" t="s">
        <v>17</v>
      </c>
      <c r="F260" s="134">
        <v>609.91</v>
      </c>
      <c r="G260" s="175" t="s">
        <v>17</v>
      </c>
      <c r="H260" s="134">
        <v>648.36</v>
      </c>
      <c r="I260" s="175" t="s">
        <v>18</v>
      </c>
      <c r="J260" s="134">
        <v>215.65</v>
      </c>
      <c r="K260" s="175" t="s">
        <v>17</v>
      </c>
      <c r="L260" s="134">
        <v>669.15</v>
      </c>
      <c r="M260" s="175" t="s">
        <v>18</v>
      </c>
      <c r="N260" s="134">
        <v>719.15</v>
      </c>
      <c r="O260" s="175" t="s">
        <v>17</v>
      </c>
      <c r="P260" s="134">
        <v>354.35</v>
      </c>
      <c r="Q260" s="175" t="s">
        <v>17</v>
      </c>
      <c r="R260" s="152">
        <v>670.7</v>
      </c>
      <c r="AB260" s="134">
        <v>220.25</v>
      </c>
      <c r="AC260" s="134">
        <v>293.75</v>
      </c>
      <c r="AD260" s="156"/>
      <c r="AE260" s="134">
        <v>695.25</v>
      </c>
    </row>
    <row r="261" spans="1:31" x14ac:dyDescent="0.25">
      <c r="A261" s="350">
        <v>38017</v>
      </c>
      <c r="B261" s="139"/>
      <c r="C261" s="118">
        <v>0</v>
      </c>
      <c r="D261" s="134">
        <v>363.53</v>
      </c>
      <c r="F261" s="134">
        <v>651.49</v>
      </c>
      <c r="H261" s="134">
        <v>488.97</v>
      </c>
      <c r="J261" s="134">
        <v>449.7</v>
      </c>
      <c r="L261" s="134">
        <v>611.4</v>
      </c>
      <c r="N261" s="139"/>
      <c r="O261" s="118">
        <v>0</v>
      </c>
      <c r="P261" s="134">
        <v>462.92</v>
      </c>
      <c r="R261" s="152">
        <v>528</v>
      </c>
      <c r="T261" s="152">
        <v>496.5</v>
      </c>
      <c r="V261" s="152">
        <v>380</v>
      </c>
      <c r="X261" s="152">
        <v>587.1</v>
      </c>
      <c r="Y261" s="119">
        <v>1</v>
      </c>
      <c r="Z261" s="152">
        <v>461.1</v>
      </c>
      <c r="AA261" s="119">
        <v>1</v>
      </c>
      <c r="AB261" s="134">
        <v>218.66</v>
      </c>
      <c r="AC261" s="134">
        <v>295.10000000000002</v>
      </c>
      <c r="AD261" s="156"/>
      <c r="AE261" s="134">
        <v>695</v>
      </c>
    </row>
    <row r="262" spans="1:31" x14ac:dyDescent="0.25">
      <c r="A262" s="350">
        <v>38045</v>
      </c>
      <c r="B262" s="134">
        <v>463.47</v>
      </c>
      <c r="D262" s="134">
        <v>368.15</v>
      </c>
      <c r="F262" s="134">
        <v>639.94000000000005</v>
      </c>
      <c r="H262" s="134">
        <v>449.7</v>
      </c>
      <c r="J262" s="134">
        <v>403.5</v>
      </c>
      <c r="L262" s="134">
        <v>599.85</v>
      </c>
      <c r="N262" s="139"/>
      <c r="O262" s="118">
        <v>0</v>
      </c>
      <c r="P262" s="134">
        <v>453.68</v>
      </c>
      <c r="R262" s="152">
        <v>531.1</v>
      </c>
      <c r="T262" s="152">
        <v>358.35</v>
      </c>
      <c r="V262" s="152">
        <v>491.25</v>
      </c>
      <c r="W262" s="119">
        <v>1</v>
      </c>
      <c r="X262" s="152">
        <v>445</v>
      </c>
      <c r="Z262" s="152">
        <v>455.3</v>
      </c>
      <c r="AA262" s="119">
        <v>1</v>
      </c>
      <c r="AB262" s="134">
        <v>217.04</v>
      </c>
      <c r="AC262" s="134"/>
      <c r="AD262" s="156"/>
      <c r="AE262" s="134">
        <v>694.9</v>
      </c>
    </row>
    <row r="263" spans="1:31" x14ac:dyDescent="0.25">
      <c r="A263" s="350">
        <v>38077</v>
      </c>
      <c r="B263" s="134">
        <v>470.4</v>
      </c>
      <c r="D263" s="134">
        <v>377.39</v>
      </c>
      <c r="F263" s="134">
        <v>635.32000000000005</v>
      </c>
      <c r="H263" s="134">
        <v>597.54</v>
      </c>
      <c r="J263" s="134">
        <v>419.67</v>
      </c>
      <c r="L263" s="134">
        <v>585.99</v>
      </c>
      <c r="N263" s="139"/>
      <c r="O263" s="118">
        <v>0</v>
      </c>
      <c r="P263" s="134">
        <v>469.85</v>
      </c>
      <c r="R263" s="152">
        <v>471.62</v>
      </c>
      <c r="T263" s="152">
        <v>354.25</v>
      </c>
      <c r="V263" s="152">
        <v>519.76</v>
      </c>
      <c r="W263" s="119">
        <v>1</v>
      </c>
      <c r="X263" s="152">
        <v>616.04999999999995</v>
      </c>
      <c r="Y263" s="119">
        <v>1</v>
      </c>
      <c r="Z263" s="152">
        <v>497.02</v>
      </c>
      <c r="AA263" s="119">
        <v>1</v>
      </c>
      <c r="AB263" s="134">
        <v>215.85</v>
      </c>
      <c r="AC263" s="134">
        <v>291.89999999999998</v>
      </c>
      <c r="AD263" s="156"/>
      <c r="AE263" s="134">
        <v>694.9</v>
      </c>
    </row>
    <row r="264" spans="1:31" x14ac:dyDescent="0.25">
      <c r="A264" s="350">
        <v>38107</v>
      </c>
      <c r="B264" s="134">
        <v>493.5</v>
      </c>
      <c r="D264" s="134">
        <v>384.32</v>
      </c>
      <c r="F264" s="134">
        <v>630.70000000000005</v>
      </c>
      <c r="H264" s="134">
        <v>585.99</v>
      </c>
      <c r="J264" s="134">
        <v>410.43</v>
      </c>
      <c r="L264" s="134">
        <v>576.75</v>
      </c>
      <c r="N264" s="139"/>
      <c r="O264" s="118">
        <v>0</v>
      </c>
      <c r="P264" s="134">
        <v>462.92</v>
      </c>
      <c r="R264" s="152">
        <v>458.72</v>
      </c>
      <c r="T264" s="152">
        <v>353.88</v>
      </c>
      <c r="V264" s="152">
        <v>518.77</v>
      </c>
      <c r="W264" s="119">
        <v>1</v>
      </c>
      <c r="X264" s="152">
        <v>614.04999999999995</v>
      </c>
      <c r="Y264" s="119">
        <v>1</v>
      </c>
      <c r="Z264" s="152">
        <v>504.4</v>
      </c>
      <c r="AA264" s="119">
        <v>1</v>
      </c>
      <c r="AB264" s="134">
        <v>214.75</v>
      </c>
      <c r="AC264" s="134">
        <v>289.95</v>
      </c>
      <c r="AD264" s="156"/>
      <c r="AE264" s="134">
        <v>694.94</v>
      </c>
    </row>
    <row r="265" spans="1:31" x14ac:dyDescent="0.25">
      <c r="A265" s="350">
        <v>38138</v>
      </c>
      <c r="B265" s="134">
        <v>458.85</v>
      </c>
      <c r="D265" s="134">
        <v>515.99</v>
      </c>
      <c r="F265" s="134">
        <v>653.79999999999995</v>
      </c>
      <c r="H265" s="134">
        <v>597.54</v>
      </c>
      <c r="J265" s="134">
        <v>405.81</v>
      </c>
      <c r="L265" s="134">
        <v>588.29999999999995</v>
      </c>
      <c r="N265" s="139"/>
      <c r="O265" s="118">
        <v>0</v>
      </c>
      <c r="P265" s="134">
        <v>467.54</v>
      </c>
      <c r="R265" s="152">
        <v>472.71</v>
      </c>
      <c r="T265" s="152">
        <v>356.5</v>
      </c>
      <c r="V265" s="152">
        <v>405.5</v>
      </c>
      <c r="X265" s="152">
        <v>611.5</v>
      </c>
      <c r="Y265" s="119">
        <v>1</v>
      </c>
      <c r="Z265" s="152">
        <v>380.2</v>
      </c>
      <c r="AB265" s="134">
        <v>214.59</v>
      </c>
      <c r="AC265" s="134">
        <v>289.29000000000002</v>
      </c>
      <c r="AD265" s="156"/>
      <c r="AE265" s="134">
        <v>694.98</v>
      </c>
    </row>
    <row r="266" spans="1:31" x14ac:dyDescent="0.25">
      <c r="A266" s="350">
        <v>38168</v>
      </c>
      <c r="B266" s="134">
        <v>481.95</v>
      </c>
      <c r="D266" s="134">
        <v>354.29</v>
      </c>
      <c r="F266" s="134">
        <v>628.39</v>
      </c>
      <c r="H266" s="134">
        <v>572.13</v>
      </c>
      <c r="J266" s="134">
        <v>403.5</v>
      </c>
      <c r="L266" s="134">
        <v>565.20000000000005</v>
      </c>
      <c r="N266" s="139"/>
      <c r="O266" s="118">
        <v>0</v>
      </c>
      <c r="P266" s="134">
        <v>458.3</v>
      </c>
      <c r="R266" s="152">
        <v>435.9</v>
      </c>
      <c r="T266" s="152">
        <v>352.6</v>
      </c>
      <c r="V266" s="152">
        <v>402.6</v>
      </c>
      <c r="X266" s="152">
        <v>627.9</v>
      </c>
      <c r="Y266" s="119">
        <v>1</v>
      </c>
      <c r="Z266" s="152">
        <v>504.6</v>
      </c>
      <c r="AA266" s="119">
        <v>1</v>
      </c>
      <c r="AB266" s="134">
        <v>214.09</v>
      </c>
      <c r="AC266" s="134">
        <v>290.14999999999998</v>
      </c>
      <c r="AD266" s="156"/>
      <c r="AE266" s="134">
        <v>695.1</v>
      </c>
    </row>
    <row r="267" spans="1:31" x14ac:dyDescent="0.25">
      <c r="A267" s="350">
        <v>38199</v>
      </c>
      <c r="B267" s="134">
        <v>438.06</v>
      </c>
      <c r="D267" s="134">
        <v>393.56</v>
      </c>
      <c r="F267" s="134">
        <v>614.53</v>
      </c>
      <c r="H267" s="134">
        <v>477.42</v>
      </c>
      <c r="J267" s="134">
        <v>419.67</v>
      </c>
      <c r="L267" s="134">
        <v>507.45</v>
      </c>
      <c r="N267" s="134">
        <v>576.75</v>
      </c>
      <c r="P267" s="134">
        <v>453.68</v>
      </c>
      <c r="R267" s="152">
        <v>430.5</v>
      </c>
      <c r="T267" s="152">
        <v>481.9</v>
      </c>
      <c r="V267" s="152">
        <v>385.4</v>
      </c>
      <c r="X267" s="152">
        <v>630.1</v>
      </c>
      <c r="Y267" s="119">
        <v>1</v>
      </c>
      <c r="Z267" s="152">
        <v>510.6</v>
      </c>
      <c r="AA267" s="119">
        <v>1</v>
      </c>
      <c r="AB267" s="134">
        <v>213.4</v>
      </c>
      <c r="AC267" s="134">
        <v>286.7</v>
      </c>
      <c r="AD267" s="156"/>
      <c r="AE267" s="134">
        <v>695.11</v>
      </c>
    </row>
    <row r="268" spans="1:31" x14ac:dyDescent="0.25">
      <c r="A268" s="350">
        <v>38230</v>
      </c>
      <c r="B268" s="134">
        <v>424.2</v>
      </c>
      <c r="D268" s="134">
        <v>407.42</v>
      </c>
      <c r="F268" s="134">
        <v>635.32000000000005</v>
      </c>
      <c r="H268" s="134">
        <v>565.20000000000005</v>
      </c>
      <c r="J268" s="134">
        <v>482.04</v>
      </c>
      <c r="L268" s="134">
        <v>595.23</v>
      </c>
      <c r="N268" s="134">
        <v>702.98</v>
      </c>
      <c r="P268" s="134">
        <v>460.61</v>
      </c>
      <c r="R268" s="152">
        <v>501.2</v>
      </c>
      <c r="T268" s="152">
        <v>493.3</v>
      </c>
      <c r="V268" s="152">
        <v>390.5</v>
      </c>
      <c r="X268" s="152">
        <v>432.3</v>
      </c>
      <c r="Z268" s="152">
        <v>365.8</v>
      </c>
      <c r="AB268" s="134">
        <v>213.8</v>
      </c>
      <c r="AC268" s="134">
        <v>284.25</v>
      </c>
      <c r="AD268" s="156"/>
      <c r="AE268" s="134">
        <v>695.18</v>
      </c>
    </row>
    <row r="269" spans="1:31" x14ac:dyDescent="0.25">
      <c r="A269" s="350">
        <v>38260</v>
      </c>
      <c r="B269" s="134">
        <v>410.34</v>
      </c>
      <c r="D269" s="134">
        <v>338.12</v>
      </c>
      <c r="F269" s="134">
        <v>626.08000000000004</v>
      </c>
      <c r="H269" s="134">
        <v>428.91</v>
      </c>
      <c r="J269" s="134">
        <v>391.95</v>
      </c>
      <c r="L269" s="134">
        <v>472.8</v>
      </c>
      <c r="N269" s="134">
        <v>654.47</v>
      </c>
      <c r="P269" s="134">
        <v>444.44</v>
      </c>
      <c r="R269" s="152">
        <v>448.32</v>
      </c>
      <c r="T269" s="152">
        <v>356.3</v>
      </c>
      <c r="V269" s="152">
        <v>392.8</v>
      </c>
      <c r="X269" s="152">
        <v>592.6</v>
      </c>
      <c r="Y269" s="119">
        <v>1</v>
      </c>
      <c r="Z269" s="152">
        <v>492.2</v>
      </c>
      <c r="AA269" s="119">
        <v>1</v>
      </c>
      <c r="AB269" s="134">
        <v>212.85</v>
      </c>
      <c r="AC269" s="134">
        <v>289.12</v>
      </c>
      <c r="AD269" s="156"/>
      <c r="AE269" s="134">
        <v>695.1</v>
      </c>
    </row>
    <row r="270" spans="1:31" x14ac:dyDescent="0.25">
      <c r="A270" s="350">
        <v>38291</v>
      </c>
      <c r="B270" s="134">
        <v>435.75</v>
      </c>
      <c r="D270" s="134">
        <v>301.16000000000003</v>
      </c>
      <c r="F270" s="134">
        <v>510.58</v>
      </c>
      <c r="H270" s="134">
        <v>463.56</v>
      </c>
      <c r="J270" s="134">
        <v>426.6</v>
      </c>
      <c r="L270" s="134">
        <v>472.8</v>
      </c>
      <c r="N270" s="134">
        <v>534.4</v>
      </c>
      <c r="P270" s="134">
        <v>328.94</v>
      </c>
      <c r="R270" s="139"/>
      <c r="S270" s="119">
        <v>0</v>
      </c>
      <c r="T270" s="152">
        <v>352.2</v>
      </c>
      <c r="V270" s="152">
        <v>511.6</v>
      </c>
      <c r="W270" s="119">
        <v>1</v>
      </c>
      <c r="X270" s="152">
        <v>465.7</v>
      </c>
      <c r="Z270" s="152">
        <v>500.4</v>
      </c>
      <c r="AA270" s="119">
        <v>1</v>
      </c>
      <c r="AB270" s="134">
        <v>211.06</v>
      </c>
      <c r="AC270" s="134">
        <v>286.95</v>
      </c>
      <c r="AD270" s="156"/>
      <c r="AE270" s="134">
        <v>695</v>
      </c>
    </row>
    <row r="271" spans="1:31" x14ac:dyDescent="0.25">
      <c r="A271" s="350">
        <v>38321</v>
      </c>
      <c r="B271" s="134">
        <v>389.55</v>
      </c>
      <c r="D271" s="134">
        <v>305.77999999999997</v>
      </c>
      <c r="F271" s="134">
        <v>496.72</v>
      </c>
      <c r="H271" s="134">
        <v>421.98</v>
      </c>
      <c r="J271" s="134">
        <v>391.95</v>
      </c>
      <c r="L271" s="134">
        <v>438.15</v>
      </c>
      <c r="N271" s="134">
        <v>384.2</v>
      </c>
      <c r="P271" s="134">
        <v>310.45999999999998</v>
      </c>
      <c r="R271" s="152">
        <v>336.7</v>
      </c>
      <c r="T271" s="152">
        <v>350.4</v>
      </c>
      <c r="V271" s="152">
        <v>522.6</v>
      </c>
      <c r="W271" s="119">
        <v>1</v>
      </c>
      <c r="X271" s="152">
        <v>650.20000000000005</v>
      </c>
      <c r="Y271" s="119">
        <v>1</v>
      </c>
      <c r="Z271" s="152">
        <v>508.3</v>
      </c>
      <c r="AA271" s="119">
        <v>1</v>
      </c>
      <c r="AB271" s="134">
        <v>209</v>
      </c>
      <c r="AC271" s="134">
        <v>283.93</v>
      </c>
      <c r="AD271" s="156"/>
      <c r="AE271" s="134">
        <v>695</v>
      </c>
    </row>
    <row r="272" spans="1:31" x14ac:dyDescent="0.25">
      <c r="A272" s="350">
        <v>38352</v>
      </c>
      <c r="B272" s="134">
        <v>387.24</v>
      </c>
      <c r="D272" s="134">
        <v>321.95</v>
      </c>
      <c r="F272" s="134">
        <v>480.55</v>
      </c>
      <c r="H272" s="134">
        <v>454.32</v>
      </c>
      <c r="J272" s="134">
        <v>385.02</v>
      </c>
      <c r="L272" s="134">
        <v>458.94</v>
      </c>
      <c r="N272" s="134">
        <v>326.45</v>
      </c>
      <c r="P272" s="134">
        <v>331.25</v>
      </c>
      <c r="R272" s="152">
        <v>325.88</v>
      </c>
      <c r="T272" s="152">
        <v>347.2</v>
      </c>
      <c r="V272" s="152">
        <v>385.3</v>
      </c>
      <c r="X272" s="152">
        <v>604</v>
      </c>
      <c r="Y272" s="119">
        <v>1</v>
      </c>
      <c r="Z272" s="152">
        <v>514.1</v>
      </c>
      <c r="AA272" s="119">
        <v>1</v>
      </c>
      <c r="AB272" s="134">
        <v>207.15</v>
      </c>
      <c r="AC272" s="134">
        <v>279.25</v>
      </c>
      <c r="AD272" s="156"/>
      <c r="AE272" s="134">
        <v>695.1</v>
      </c>
    </row>
    <row r="273" spans="1:31" x14ac:dyDescent="0.25">
      <c r="A273" s="350">
        <v>38383</v>
      </c>
      <c r="B273" s="134">
        <v>396.48</v>
      </c>
      <c r="D273" s="134">
        <v>331.19</v>
      </c>
      <c r="F273" s="134">
        <v>482.86</v>
      </c>
      <c r="H273" s="134">
        <v>438.15</v>
      </c>
      <c r="J273" s="134">
        <v>391.95</v>
      </c>
      <c r="L273" s="134">
        <v>507.45</v>
      </c>
      <c r="N273" s="134">
        <v>566.69000000000005</v>
      </c>
      <c r="P273" s="134">
        <v>412.1</v>
      </c>
      <c r="R273" s="152">
        <v>332.85</v>
      </c>
      <c r="T273" s="152">
        <v>346.6</v>
      </c>
      <c r="V273" s="152">
        <v>378.2</v>
      </c>
      <c r="X273" s="152">
        <v>413.6</v>
      </c>
      <c r="Z273" s="152">
        <v>374.95</v>
      </c>
      <c r="AB273" s="134">
        <v>205.7</v>
      </c>
      <c r="AC273" s="134">
        <v>272.8</v>
      </c>
      <c r="AD273" s="156"/>
      <c r="AE273" s="134">
        <v>695.15</v>
      </c>
    </row>
    <row r="274" spans="1:31" x14ac:dyDescent="0.25">
      <c r="A274" s="350">
        <v>38411</v>
      </c>
      <c r="B274" s="134">
        <v>347.97</v>
      </c>
      <c r="C274" s="118">
        <v>0</v>
      </c>
      <c r="D274" s="134">
        <v>333.5</v>
      </c>
      <c r="E274" s="118">
        <v>0</v>
      </c>
      <c r="F274" s="134">
        <v>584.5</v>
      </c>
      <c r="G274" s="118">
        <v>0</v>
      </c>
      <c r="H274" s="134">
        <v>458.94</v>
      </c>
      <c r="I274" s="118">
        <v>1</v>
      </c>
      <c r="J274" s="134">
        <v>440.46</v>
      </c>
      <c r="K274" s="118">
        <v>0</v>
      </c>
      <c r="L274" s="134">
        <v>477.42</v>
      </c>
      <c r="M274" s="118">
        <v>0</v>
      </c>
      <c r="N274" s="134">
        <v>617.51</v>
      </c>
      <c r="O274" s="118">
        <v>1</v>
      </c>
      <c r="P274" s="134">
        <v>414.41</v>
      </c>
      <c r="Q274" s="118">
        <v>1</v>
      </c>
      <c r="R274" s="152">
        <v>370.85</v>
      </c>
      <c r="S274" s="118">
        <v>0</v>
      </c>
      <c r="T274" s="152">
        <v>343.9</v>
      </c>
      <c r="U274" s="118">
        <v>0</v>
      </c>
      <c r="V274" s="152">
        <v>474.05</v>
      </c>
      <c r="W274" s="118">
        <v>0</v>
      </c>
      <c r="X274" s="152">
        <v>524.79999999999995</v>
      </c>
      <c r="Y274" s="118">
        <v>1</v>
      </c>
      <c r="Z274" s="152">
        <v>349.75</v>
      </c>
      <c r="AA274" s="118">
        <v>0</v>
      </c>
      <c r="AB274" s="134">
        <v>205.85</v>
      </c>
      <c r="AC274" s="134">
        <v>273.32</v>
      </c>
      <c r="AD274" s="156"/>
      <c r="AE274" s="134">
        <v>695.15</v>
      </c>
    </row>
    <row r="275" spans="1:31" x14ac:dyDescent="0.25">
      <c r="A275" s="350">
        <v>38442</v>
      </c>
      <c r="B275" s="134">
        <v>435.75</v>
      </c>
      <c r="C275" s="118">
        <v>0</v>
      </c>
      <c r="D275" s="134">
        <v>321.95</v>
      </c>
      <c r="E275" s="118">
        <v>0</v>
      </c>
      <c r="F275" s="134">
        <v>492.1</v>
      </c>
      <c r="G275" s="118">
        <v>0</v>
      </c>
      <c r="H275" s="134">
        <v>523.62</v>
      </c>
      <c r="I275" s="118">
        <v>1</v>
      </c>
      <c r="J275" s="134">
        <v>391.95</v>
      </c>
      <c r="K275" s="118">
        <v>0</v>
      </c>
      <c r="L275" s="134">
        <v>461.25</v>
      </c>
      <c r="M275" s="118">
        <v>0</v>
      </c>
      <c r="N275" s="134">
        <v>626.75</v>
      </c>
      <c r="O275" s="118">
        <v>1</v>
      </c>
      <c r="P275" s="134">
        <v>435.2</v>
      </c>
      <c r="Q275" s="118">
        <v>1</v>
      </c>
      <c r="R275" s="152">
        <v>383.48</v>
      </c>
      <c r="S275" s="118">
        <v>0</v>
      </c>
      <c r="T275" s="152">
        <v>342.4</v>
      </c>
      <c r="U275" s="118">
        <v>0</v>
      </c>
      <c r="V275" s="152">
        <v>386.19</v>
      </c>
      <c r="W275" s="118">
        <v>0</v>
      </c>
      <c r="X275" s="152">
        <v>387.96</v>
      </c>
      <c r="Y275" s="118">
        <v>0</v>
      </c>
      <c r="Z275" s="152">
        <v>337.15</v>
      </c>
      <c r="AA275" s="118">
        <v>0</v>
      </c>
      <c r="AB275" s="134">
        <v>206.15</v>
      </c>
      <c r="AC275" s="134">
        <v>273.51</v>
      </c>
      <c r="AD275" s="156"/>
      <c r="AE275" s="134"/>
    </row>
    <row r="276" spans="1:31" x14ac:dyDescent="0.25">
      <c r="A276" s="350">
        <v>38472</v>
      </c>
      <c r="B276" s="139"/>
      <c r="C276" s="118">
        <v>0</v>
      </c>
      <c r="D276" s="134">
        <v>333.5</v>
      </c>
      <c r="E276" s="118">
        <v>0</v>
      </c>
      <c r="F276" s="134">
        <v>503.65</v>
      </c>
      <c r="G276" s="118">
        <v>0</v>
      </c>
      <c r="H276" s="134">
        <v>449.7</v>
      </c>
      <c r="I276" s="118">
        <v>0</v>
      </c>
      <c r="J276" s="134">
        <v>391.95</v>
      </c>
      <c r="K276" s="118">
        <v>0</v>
      </c>
      <c r="L276" s="134">
        <v>447.39</v>
      </c>
      <c r="M276" s="118">
        <v>0</v>
      </c>
      <c r="N276" s="134">
        <v>631.37</v>
      </c>
      <c r="O276" s="118">
        <v>1</v>
      </c>
      <c r="P276" s="134">
        <v>425.96</v>
      </c>
      <c r="Q276" s="118">
        <v>1</v>
      </c>
      <c r="R276" s="152">
        <v>381.1</v>
      </c>
      <c r="S276" s="118">
        <v>0</v>
      </c>
      <c r="T276" s="152">
        <v>341.7</v>
      </c>
      <c r="U276" s="118">
        <v>0</v>
      </c>
      <c r="V276" s="152">
        <v>393</v>
      </c>
      <c r="W276" s="118">
        <v>0</v>
      </c>
      <c r="X276" s="152">
        <v>378.11</v>
      </c>
      <c r="Y276" s="118">
        <v>0</v>
      </c>
      <c r="Z276" s="152">
        <v>333</v>
      </c>
      <c r="AA276" s="118">
        <v>0</v>
      </c>
      <c r="AB276" s="134">
        <v>206.55</v>
      </c>
      <c r="AC276" s="134">
        <v>277.64999999999998</v>
      </c>
      <c r="AD276" s="156"/>
      <c r="AE276" s="134"/>
    </row>
    <row r="277" spans="1:31" x14ac:dyDescent="0.25">
      <c r="A277" s="350">
        <v>38503</v>
      </c>
      <c r="B277" s="139"/>
      <c r="C277" s="118">
        <v>0</v>
      </c>
      <c r="D277" s="134">
        <v>356.6</v>
      </c>
      <c r="E277" s="118">
        <v>0</v>
      </c>
      <c r="F277" s="134">
        <v>596.04999999999995</v>
      </c>
      <c r="G277" s="118">
        <v>1</v>
      </c>
      <c r="H277" s="134">
        <v>523.62</v>
      </c>
      <c r="I277" s="118">
        <v>1</v>
      </c>
      <c r="J277" s="134">
        <v>410.43</v>
      </c>
      <c r="K277" s="118">
        <v>0</v>
      </c>
      <c r="L277" s="134">
        <v>438.15</v>
      </c>
      <c r="M277" s="118">
        <v>0</v>
      </c>
      <c r="N277" s="134">
        <v>638.29999999999995</v>
      </c>
      <c r="O277" s="118">
        <v>1</v>
      </c>
      <c r="P277" s="134">
        <v>439.82</v>
      </c>
      <c r="Q277" s="118">
        <v>1</v>
      </c>
      <c r="R277" s="152">
        <v>393.75</v>
      </c>
      <c r="S277" s="118">
        <v>0</v>
      </c>
      <c r="T277" s="152">
        <v>346.73</v>
      </c>
      <c r="U277" s="118">
        <v>0</v>
      </c>
      <c r="V277" s="152">
        <v>401.32</v>
      </c>
      <c r="W277" s="118">
        <v>0</v>
      </c>
      <c r="X277" s="152">
        <v>369.77</v>
      </c>
      <c r="Y277" s="118">
        <v>0</v>
      </c>
      <c r="Z277" s="152">
        <v>337.15</v>
      </c>
      <c r="AA277" s="118">
        <v>0</v>
      </c>
      <c r="AB277" s="134">
        <v>206.7</v>
      </c>
      <c r="AC277" s="134">
        <v>273.99</v>
      </c>
      <c r="AD277" s="156"/>
      <c r="AE277" s="134"/>
    </row>
    <row r="278" spans="1:31" x14ac:dyDescent="0.25">
      <c r="A278" s="350">
        <v>38533</v>
      </c>
      <c r="B278" s="139"/>
      <c r="C278" s="118">
        <v>0</v>
      </c>
      <c r="D278" s="134">
        <v>335.81</v>
      </c>
      <c r="E278" s="118">
        <v>0</v>
      </c>
      <c r="F278" s="134">
        <v>575.26</v>
      </c>
      <c r="G278" s="118">
        <v>0</v>
      </c>
      <c r="H278" s="134">
        <v>576.75</v>
      </c>
      <c r="I278" s="118">
        <v>1</v>
      </c>
      <c r="J278" s="134">
        <v>403.35</v>
      </c>
      <c r="K278" s="118">
        <v>0</v>
      </c>
      <c r="L278" s="134">
        <v>530.54999999999995</v>
      </c>
      <c r="M278" s="118">
        <v>1</v>
      </c>
      <c r="N278" s="134">
        <v>642.91999999999996</v>
      </c>
      <c r="O278" s="118">
        <v>1</v>
      </c>
      <c r="P278" s="134">
        <v>446.75</v>
      </c>
      <c r="Q278" s="118">
        <v>1</v>
      </c>
      <c r="R278" s="152">
        <v>337.73</v>
      </c>
      <c r="S278" s="118">
        <v>0</v>
      </c>
      <c r="T278" s="152">
        <v>346.6</v>
      </c>
      <c r="U278" s="118">
        <v>0</v>
      </c>
      <c r="V278" s="152">
        <v>505.43</v>
      </c>
      <c r="W278" s="118">
        <v>1</v>
      </c>
      <c r="X278" s="152">
        <v>373.39</v>
      </c>
      <c r="Y278" s="118">
        <v>0</v>
      </c>
      <c r="Z278" s="152">
        <v>332.19</v>
      </c>
      <c r="AA278" s="118">
        <v>0</v>
      </c>
      <c r="AB278" s="134"/>
      <c r="AC278" s="134"/>
      <c r="AD278" s="156"/>
      <c r="AE278" s="134"/>
    </row>
    <row r="279" spans="1:31" x14ac:dyDescent="0.25">
      <c r="A279" s="350">
        <v>38564</v>
      </c>
      <c r="B279" s="139"/>
      <c r="C279" s="118">
        <v>0</v>
      </c>
      <c r="D279" s="134">
        <v>361.22</v>
      </c>
      <c r="E279" s="118">
        <v>0</v>
      </c>
      <c r="F279" s="134">
        <v>616.84</v>
      </c>
      <c r="G279" s="118">
        <v>1</v>
      </c>
      <c r="H279" s="134">
        <v>560.58000000000004</v>
      </c>
      <c r="I279" s="118">
        <v>1</v>
      </c>
      <c r="J279" s="134">
        <v>438.15</v>
      </c>
      <c r="K279" s="118">
        <v>0</v>
      </c>
      <c r="L279" s="134">
        <v>486.66</v>
      </c>
      <c r="M279" s="118">
        <v>0</v>
      </c>
      <c r="N279" s="134">
        <v>663.71</v>
      </c>
      <c r="O279" s="118">
        <v>1</v>
      </c>
      <c r="P279" s="134">
        <v>342.8</v>
      </c>
      <c r="Q279" s="118">
        <v>0</v>
      </c>
      <c r="R279" s="152">
        <v>452.07</v>
      </c>
      <c r="S279" s="118">
        <v>0</v>
      </c>
      <c r="T279" s="152">
        <v>344.7</v>
      </c>
      <c r="U279" s="118"/>
      <c r="V279" s="152">
        <v>390.91</v>
      </c>
      <c r="W279" s="118">
        <v>0</v>
      </c>
      <c r="X279" s="152">
        <v>586.27</v>
      </c>
      <c r="Y279" s="118">
        <v>1</v>
      </c>
      <c r="Z279" s="152">
        <v>325</v>
      </c>
      <c r="AA279" s="118">
        <v>0</v>
      </c>
      <c r="AB279" s="134">
        <v>208.2</v>
      </c>
      <c r="AC279" s="134">
        <v>275.48</v>
      </c>
      <c r="AD279" s="156"/>
      <c r="AE279" s="134"/>
    </row>
    <row r="280" spans="1:31" x14ac:dyDescent="0.25">
      <c r="A280" s="350">
        <v>38595</v>
      </c>
      <c r="B280" s="139"/>
      <c r="C280" s="118">
        <v>0</v>
      </c>
      <c r="D280" s="134">
        <v>351.98</v>
      </c>
      <c r="E280" s="118">
        <v>0</v>
      </c>
      <c r="F280" s="134">
        <v>602.98</v>
      </c>
      <c r="G280" s="118">
        <v>1</v>
      </c>
      <c r="H280" s="134">
        <v>576.75</v>
      </c>
      <c r="I280" s="118">
        <v>1</v>
      </c>
      <c r="J280" s="134">
        <v>454.32</v>
      </c>
      <c r="K280" s="118">
        <v>0</v>
      </c>
      <c r="L280" s="134">
        <v>583.67999999999995</v>
      </c>
      <c r="M280" s="118">
        <v>1</v>
      </c>
      <c r="N280" s="134">
        <v>661.4</v>
      </c>
      <c r="O280" s="118">
        <v>1</v>
      </c>
      <c r="P280" s="134">
        <v>328.94</v>
      </c>
      <c r="Q280" s="118">
        <v>0</v>
      </c>
      <c r="R280" s="152">
        <v>480.02</v>
      </c>
      <c r="S280" s="118">
        <v>0</v>
      </c>
      <c r="T280" s="152">
        <v>343.5</v>
      </c>
      <c r="U280" s="118">
        <v>0</v>
      </c>
      <c r="V280" s="152">
        <v>386.73</v>
      </c>
      <c r="W280" s="118">
        <v>0</v>
      </c>
      <c r="X280" s="152">
        <v>542.39</v>
      </c>
      <c r="Y280" s="118">
        <v>1</v>
      </c>
      <c r="Z280" s="152">
        <v>322.3</v>
      </c>
      <c r="AA280" s="118">
        <v>0</v>
      </c>
      <c r="AB280" s="134">
        <v>209</v>
      </c>
      <c r="AC280" s="134">
        <v>278.08</v>
      </c>
      <c r="AD280" s="156"/>
      <c r="AE280" s="134"/>
    </row>
    <row r="281" spans="1:31" x14ac:dyDescent="0.25">
      <c r="A281" s="350">
        <v>38625</v>
      </c>
      <c r="B281" s="139"/>
      <c r="C281" s="118">
        <v>0</v>
      </c>
      <c r="D281" s="134">
        <v>370.46</v>
      </c>
      <c r="E281" s="118">
        <v>0</v>
      </c>
      <c r="F281" s="134">
        <v>572.95000000000005</v>
      </c>
      <c r="G281" s="118">
        <v>0</v>
      </c>
      <c r="H281" s="134">
        <v>442.77</v>
      </c>
      <c r="I281" s="118">
        <v>0</v>
      </c>
      <c r="J281" s="134">
        <v>424.29</v>
      </c>
      <c r="K281" s="118">
        <v>0</v>
      </c>
      <c r="L281" s="134">
        <v>438.15</v>
      </c>
      <c r="M281" s="118">
        <v>0</v>
      </c>
      <c r="N281" s="134">
        <v>631.37</v>
      </c>
      <c r="O281" s="118">
        <v>1</v>
      </c>
      <c r="P281" s="134">
        <v>430.58</v>
      </c>
      <c r="Q281" s="118">
        <v>1</v>
      </c>
      <c r="R281" s="152">
        <v>440.11</v>
      </c>
      <c r="S281" s="118">
        <v>0</v>
      </c>
      <c r="T281" s="152">
        <v>343.1</v>
      </c>
      <c r="U281" s="118">
        <v>0</v>
      </c>
      <c r="V281" s="152">
        <v>476.18</v>
      </c>
      <c r="W281" s="118">
        <v>1</v>
      </c>
      <c r="X281" s="152">
        <v>397.95</v>
      </c>
      <c r="Y281" s="118">
        <v>0</v>
      </c>
      <c r="Z281" s="152">
        <v>320.88</v>
      </c>
      <c r="AA281" s="118">
        <v>0</v>
      </c>
      <c r="AB281" s="134">
        <v>210.65</v>
      </c>
      <c r="AC281" s="134">
        <v>283.10000000000002</v>
      </c>
      <c r="AD281" s="156"/>
      <c r="AE281" s="134">
        <v>694.15</v>
      </c>
    </row>
    <row r="282" spans="1:31" x14ac:dyDescent="0.25">
      <c r="A282" s="350">
        <v>38656</v>
      </c>
      <c r="B282" s="139"/>
      <c r="C282" s="118">
        <v>0</v>
      </c>
      <c r="D282" s="134">
        <v>321.95</v>
      </c>
      <c r="E282" s="118">
        <v>0</v>
      </c>
      <c r="F282" s="134">
        <v>566.02</v>
      </c>
      <c r="G282" s="118">
        <v>0</v>
      </c>
      <c r="H282" s="134">
        <v>588.29999999999995</v>
      </c>
      <c r="I282" s="157">
        <v>0</v>
      </c>
      <c r="J282" s="134">
        <v>438.15</v>
      </c>
      <c r="K282" s="118">
        <v>0</v>
      </c>
      <c r="L282" s="134">
        <v>542.1</v>
      </c>
      <c r="M282" s="118">
        <v>0</v>
      </c>
      <c r="N282" s="134">
        <v>599.85</v>
      </c>
      <c r="O282" s="118">
        <v>1</v>
      </c>
      <c r="P282" s="134">
        <v>437.51</v>
      </c>
      <c r="Q282" s="118">
        <v>1</v>
      </c>
      <c r="R282" s="152">
        <v>419.88</v>
      </c>
      <c r="S282" s="118">
        <v>0</v>
      </c>
      <c r="T282" s="152">
        <v>341.5</v>
      </c>
      <c r="U282" s="118">
        <v>0</v>
      </c>
      <c r="V282" s="152">
        <v>390.45</v>
      </c>
      <c r="W282" s="118">
        <v>0</v>
      </c>
      <c r="X282" s="152">
        <v>379.71</v>
      </c>
      <c r="Y282" s="118">
        <v>0</v>
      </c>
      <c r="Z282" s="152">
        <v>318.35000000000002</v>
      </c>
      <c r="AA282" s="118">
        <v>0</v>
      </c>
      <c r="AB282" s="134">
        <v>209.15</v>
      </c>
      <c r="AC282" s="134">
        <v>285.10000000000002</v>
      </c>
      <c r="AD282" s="156"/>
      <c r="AE282" s="134">
        <v>693.11</v>
      </c>
    </row>
    <row r="283" spans="1:31" x14ac:dyDescent="0.25">
      <c r="A283" s="350">
        <v>38686</v>
      </c>
      <c r="B283" s="134">
        <v>488.88</v>
      </c>
      <c r="C283" s="118">
        <v>0</v>
      </c>
      <c r="D283" s="134">
        <v>333.5</v>
      </c>
      <c r="E283" s="118">
        <v>0</v>
      </c>
      <c r="F283" s="134">
        <v>575.26</v>
      </c>
      <c r="G283" s="118">
        <v>0</v>
      </c>
      <c r="H283" s="134">
        <v>560.58000000000004</v>
      </c>
      <c r="I283" s="118">
        <v>1</v>
      </c>
      <c r="J283" s="134">
        <v>405.81</v>
      </c>
      <c r="K283" s="118">
        <v>0</v>
      </c>
      <c r="L283" s="134">
        <v>415.05</v>
      </c>
      <c r="M283" s="118">
        <v>0</v>
      </c>
      <c r="N283" s="134">
        <v>672.95</v>
      </c>
      <c r="O283" s="118">
        <v>1</v>
      </c>
      <c r="P283" s="134">
        <v>446.75</v>
      </c>
      <c r="Q283" s="118">
        <v>1</v>
      </c>
      <c r="R283" s="152">
        <v>427.12</v>
      </c>
      <c r="S283" s="118">
        <v>0</v>
      </c>
      <c r="T283" s="152">
        <v>346.6</v>
      </c>
      <c r="U283" s="118">
        <v>0</v>
      </c>
      <c r="V283" s="152">
        <v>385.4</v>
      </c>
      <c r="W283" s="118">
        <v>0</v>
      </c>
      <c r="X283" s="152">
        <v>376.55</v>
      </c>
      <c r="Y283" s="118">
        <v>0</v>
      </c>
      <c r="Z283" s="152">
        <v>318.95</v>
      </c>
      <c r="AA283" s="118">
        <v>0</v>
      </c>
      <c r="AB283" s="134">
        <v>209.65</v>
      </c>
      <c r="AC283" s="134">
        <v>279.58</v>
      </c>
      <c r="AD283" s="156"/>
      <c r="AE283" s="134">
        <v>694.12</v>
      </c>
    </row>
    <row r="284" spans="1:31" x14ac:dyDescent="0.25">
      <c r="A284" s="350">
        <v>38717</v>
      </c>
      <c r="B284" s="134">
        <v>465.78</v>
      </c>
      <c r="C284" s="118">
        <v>0</v>
      </c>
      <c r="D284" s="134">
        <v>382.01</v>
      </c>
      <c r="E284" s="118">
        <v>0</v>
      </c>
      <c r="F284" s="134">
        <v>554.47</v>
      </c>
      <c r="G284" s="118">
        <v>0</v>
      </c>
      <c r="H284" s="134">
        <v>562.89</v>
      </c>
      <c r="I284" s="118">
        <v>1</v>
      </c>
      <c r="J284" s="134">
        <v>412.74</v>
      </c>
      <c r="K284" s="118">
        <v>0</v>
      </c>
      <c r="L284" s="134">
        <v>426.6</v>
      </c>
      <c r="M284" s="118">
        <v>0</v>
      </c>
      <c r="N284" s="134">
        <v>511.25</v>
      </c>
      <c r="O284" s="118">
        <v>0</v>
      </c>
      <c r="P284" s="134">
        <v>439.82</v>
      </c>
      <c r="Q284" s="118">
        <v>1</v>
      </c>
      <c r="R284" s="152">
        <v>429.25</v>
      </c>
      <c r="S284" s="118">
        <v>0</v>
      </c>
      <c r="T284" s="152">
        <v>484.55</v>
      </c>
      <c r="U284" s="118">
        <v>1</v>
      </c>
      <c r="V284" s="152">
        <v>490.65</v>
      </c>
      <c r="W284" s="118">
        <v>1</v>
      </c>
      <c r="X284" s="152">
        <v>370.75</v>
      </c>
      <c r="Y284" s="118">
        <v>0</v>
      </c>
      <c r="Z284" s="152">
        <v>332.6</v>
      </c>
      <c r="AA284" s="118">
        <v>0</v>
      </c>
      <c r="AB284" s="134">
        <v>208.65</v>
      </c>
      <c r="AC284" s="134">
        <v>280.14999999999998</v>
      </c>
      <c r="AD284" s="156"/>
      <c r="AE284" s="134">
        <v>694.2</v>
      </c>
    </row>
    <row r="285" spans="1:31" x14ac:dyDescent="0.25">
      <c r="A285" s="350">
        <v>38748</v>
      </c>
      <c r="B285" s="134">
        <v>433.44</v>
      </c>
      <c r="C285" s="118">
        <v>0</v>
      </c>
      <c r="D285" s="134">
        <v>345.05</v>
      </c>
      <c r="E285" s="118">
        <v>0</v>
      </c>
      <c r="F285" s="134">
        <v>577.57000000000005</v>
      </c>
      <c r="G285" s="118">
        <v>0</v>
      </c>
      <c r="H285" s="134">
        <v>415.05</v>
      </c>
      <c r="I285" s="118">
        <v>0</v>
      </c>
      <c r="J285" s="134">
        <v>405.81</v>
      </c>
      <c r="K285" s="118">
        <v>0</v>
      </c>
      <c r="L285" s="134">
        <v>569.82000000000005</v>
      </c>
      <c r="M285" s="118">
        <v>1</v>
      </c>
      <c r="N285" s="134">
        <v>430.4</v>
      </c>
      <c r="O285" s="118">
        <v>0</v>
      </c>
      <c r="P285" s="134">
        <v>446.75</v>
      </c>
      <c r="Q285" s="118">
        <v>1</v>
      </c>
      <c r="R285" s="139"/>
      <c r="S285" s="118">
        <v>0</v>
      </c>
      <c r="T285" s="152">
        <v>359.95</v>
      </c>
      <c r="U285" s="118">
        <v>0</v>
      </c>
      <c r="V285" s="152">
        <v>497.22</v>
      </c>
      <c r="W285" s="118">
        <v>1</v>
      </c>
      <c r="X285" s="152">
        <v>367.28</v>
      </c>
      <c r="Y285" s="118">
        <v>0</v>
      </c>
      <c r="Z285" s="152">
        <v>317.75</v>
      </c>
      <c r="AA285" s="118">
        <v>0</v>
      </c>
      <c r="AB285" s="134">
        <v>208.58</v>
      </c>
      <c r="AC285" s="134">
        <v>280.25</v>
      </c>
      <c r="AD285" s="156"/>
      <c r="AE285" s="134">
        <v>694.15</v>
      </c>
    </row>
    <row r="286" spans="1:31" x14ac:dyDescent="0.25">
      <c r="A286" s="350">
        <v>38776</v>
      </c>
      <c r="B286" s="134">
        <v>481.95</v>
      </c>
      <c r="C286" s="118">
        <v>0</v>
      </c>
      <c r="D286" s="134">
        <v>333.5</v>
      </c>
      <c r="E286" s="118">
        <v>0</v>
      </c>
      <c r="F286" s="134">
        <v>566.02</v>
      </c>
      <c r="G286" s="118">
        <v>0</v>
      </c>
      <c r="H286" s="134">
        <v>505.14</v>
      </c>
      <c r="I286" s="118">
        <v>1</v>
      </c>
      <c r="J286" s="134">
        <v>405.81</v>
      </c>
      <c r="K286" s="118">
        <v>0</v>
      </c>
      <c r="L286" s="134">
        <v>551.34</v>
      </c>
      <c r="M286" s="118">
        <v>1</v>
      </c>
      <c r="N286" s="134">
        <v>407.3</v>
      </c>
      <c r="O286" s="118">
        <v>0</v>
      </c>
      <c r="P286" s="134">
        <v>442.13</v>
      </c>
      <c r="Q286" s="118">
        <v>1</v>
      </c>
      <c r="R286" s="152">
        <v>401.62</v>
      </c>
      <c r="S286" s="118">
        <v>0</v>
      </c>
      <c r="T286" s="152">
        <v>389.91</v>
      </c>
      <c r="U286" s="118">
        <v>0</v>
      </c>
      <c r="V286" s="152">
        <v>507.1</v>
      </c>
      <c r="W286" s="118">
        <v>1</v>
      </c>
      <c r="X286" s="152">
        <v>364.57</v>
      </c>
      <c r="Y286" s="118">
        <v>0</v>
      </c>
      <c r="Z286" s="152">
        <v>317.14999999999998</v>
      </c>
      <c r="AA286" s="118">
        <v>0</v>
      </c>
      <c r="AB286" s="134">
        <v>208.6</v>
      </c>
      <c r="AC286" s="134">
        <v>279.17</v>
      </c>
      <c r="AD286" s="156"/>
      <c r="AE286" s="134">
        <v>694.3</v>
      </c>
    </row>
    <row r="287" spans="1:31" x14ac:dyDescent="0.25">
      <c r="A287" s="350">
        <v>38807</v>
      </c>
      <c r="B287" s="134">
        <v>485.52</v>
      </c>
      <c r="C287" s="118">
        <v>0</v>
      </c>
      <c r="D287" s="134">
        <v>335.55</v>
      </c>
      <c r="E287" s="118">
        <v>0</v>
      </c>
      <c r="F287" s="134">
        <v>549.85</v>
      </c>
      <c r="G287" s="118">
        <v>0</v>
      </c>
      <c r="H287" s="134">
        <v>569.82000000000005</v>
      </c>
      <c r="I287" s="118">
        <v>1</v>
      </c>
      <c r="J287" s="134">
        <v>424.29</v>
      </c>
      <c r="K287" s="118">
        <v>0</v>
      </c>
      <c r="L287" s="134">
        <v>565.20000000000005</v>
      </c>
      <c r="M287" s="118">
        <v>1</v>
      </c>
      <c r="N287" s="134">
        <v>395.75</v>
      </c>
      <c r="O287" s="118">
        <v>0</v>
      </c>
      <c r="P287" s="134">
        <v>446.75</v>
      </c>
      <c r="Q287" s="118">
        <v>1</v>
      </c>
      <c r="R287" s="152">
        <v>408.36</v>
      </c>
      <c r="S287" s="118">
        <v>0</v>
      </c>
      <c r="T287" s="152">
        <v>451.03</v>
      </c>
      <c r="U287" s="118">
        <v>1</v>
      </c>
      <c r="V287" s="152">
        <v>505.84</v>
      </c>
      <c r="W287" s="118">
        <v>1</v>
      </c>
      <c r="X287" s="152">
        <v>362.7</v>
      </c>
      <c r="Y287" s="118">
        <v>0</v>
      </c>
      <c r="Z287" s="152">
        <v>316.39999999999998</v>
      </c>
      <c r="AA287" s="118">
        <v>0</v>
      </c>
      <c r="AB287" s="134">
        <v>208.81</v>
      </c>
      <c r="AC287" s="134">
        <v>275.58</v>
      </c>
      <c r="AD287" s="156"/>
      <c r="AE287" s="134">
        <v>694.2</v>
      </c>
    </row>
    <row r="288" spans="1:31" x14ac:dyDescent="0.25">
      <c r="A288" s="350">
        <v>38837</v>
      </c>
      <c r="B288" s="134">
        <v>528.15</v>
      </c>
      <c r="C288" s="118">
        <v>0</v>
      </c>
      <c r="D288" s="134">
        <v>398.94</v>
      </c>
      <c r="E288" s="118">
        <v>0</v>
      </c>
      <c r="F288" s="134">
        <v>542.91999999999996</v>
      </c>
      <c r="G288" s="118">
        <v>0</v>
      </c>
      <c r="H288" s="134">
        <v>606.78</v>
      </c>
      <c r="I288" s="118">
        <v>1</v>
      </c>
      <c r="J288" s="134">
        <v>447.39</v>
      </c>
      <c r="K288" s="118">
        <v>0</v>
      </c>
      <c r="L288" s="134">
        <v>588.29999999999995</v>
      </c>
      <c r="M288" s="118">
        <v>1</v>
      </c>
      <c r="N288" s="134">
        <v>418.85</v>
      </c>
      <c r="O288" s="118">
        <v>0</v>
      </c>
      <c r="P288" s="134">
        <v>444.44</v>
      </c>
      <c r="Q288" s="118">
        <v>1</v>
      </c>
      <c r="R288" s="152">
        <v>416.4</v>
      </c>
      <c r="S288" s="118">
        <v>0</v>
      </c>
      <c r="T288" s="152">
        <v>489.88</v>
      </c>
      <c r="U288" s="118">
        <v>1</v>
      </c>
      <c r="V288" s="152">
        <v>508.4</v>
      </c>
      <c r="W288" s="118">
        <v>1</v>
      </c>
      <c r="X288" s="152">
        <v>397.55</v>
      </c>
      <c r="Y288" s="118">
        <v>0</v>
      </c>
      <c r="Z288" s="152">
        <v>361.4</v>
      </c>
      <c r="AA288" s="118">
        <v>0</v>
      </c>
      <c r="AB288" s="134">
        <v>209.5</v>
      </c>
      <c r="AC288" s="134">
        <v>274.2</v>
      </c>
      <c r="AD288" s="156"/>
      <c r="AE288" s="134">
        <v>694.35</v>
      </c>
    </row>
    <row r="289" spans="1:31" x14ac:dyDescent="0.25">
      <c r="A289" s="350">
        <v>38868</v>
      </c>
      <c r="B289" s="134">
        <v>516.6</v>
      </c>
      <c r="C289" s="118">
        <v>0</v>
      </c>
      <c r="D289" s="134">
        <v>391.25</v>
      </c>
      <c r="E289" s="118">
        <v>0</v>
      </c>
      <c r="F289" s="134">
        <v>549.85</v>
      </c>
      <c r="G289" s="118">
        <v>0</v>
      </c>
      <c r="H289" s="134">
        <v>611.4</v>
      </c>
      <c r="I289" s="118">
        <v>1</v>
      </c>
      <c r="J289" s="134">
        <v>426.6</v>
      </c>
      <c r="K289" s="118">
        <v>0</v>
      </c>
      <c r="L289" s="134">
        <v>592.91999999999996</v>
      </c>
      <c r="M289" s="118">
        <v>1</v>
      </c>
      <c r="N289" s="134">
        <v>411.92</v>
      </c>
      <c r="O289" s="118">
        <v>0</v>
      </c>
      <c r="P289" s="134">
        <v>449.06</v>
      </c>
      <c r="Q289" s="118">
        <v>1</v>
      </c>
      <c r="R289" s="152">
        <v>419.95</v>
      </c>
      <c r="S289" s="118">
        <v>0</v>
      </c>
      <c r="T289" s="152">
        <v>491.57</v>
      </c>
      <c r="U289" s="118">
        <v>1</v>
      </c>
      <c r="V289" s="152">
        <v>508.8</v>
      </c>
      <c r="W289" s="118">
        <v>1</v>
      </c>
      <c r="X289" s="152">
        <v>499.6</v>
      </c>
      <c r="Y289" s="118">
        <v>1</v>
      </c>
      <c r="Z289" s="152">
        <v>470.94</v>
      </c>
      <c r="AA289" s="118">
        <v>1</v>
      </c>
      <c r="AB289" s="134">
        <v>209.95</v>
      </c>
      <c r="AC289" s="134">
        <v>273.25</v>
      </c>
      <c r="AD289" s="156"/>
      <c r="AE289" s="134">
        <v>694.72</v>
      </c>
    </row>
    <row r="290" spans="1:31" x14ac:dyDescent="0.25">
      <c r="A290" s="350">
        <v>38898</v>
      </c>
      <c r="B290" s="134">
        <v>528.15</v>
      </c>
      <c r="C290" s="118">
        <v>0</v>
      </c>
      <c r="D290" s="134">
        <v>483.65</v>
      </c>
      <c r="E290" s="118">
        <v>1</v>
      </c>
      <c r="F290" s="134">
        <v>644.55999999999995</v>
      </c>
      <c r="G290" s="118">
        <v>1</v>
      </c>
      <c r="H290" s="134">
        <v>569.82000000000005</v>
      </c>
      <c r="I290" s="118">
        <v>1</v>
      </c>
      <c r="J290" s="134">
        <v>611.4</v>
      </c>
      <c r="K290" s="118">
        <v>1</v>
      </c>
      <c r="L290" s="134">
        <v>507.45</v>
      </c>
      <c r="M290" s="118">
        <v>0</v>
      </c>
      <c r="N290" s="134">
        <v>407.3</v>
      </c>
      <c r="O290" s="118">
        <v>0</v>
      </c>
      <c r="P290" s="134">
        <v>444.44</v>
      </c>
      <c r="Q290" s="118">
        <v>1</v>
      </c>
      <c r="R290" s="152">
        <v>426.65</v>
      </c>
      <c r="S290" s="118">
        <v>0</v>
      </c>
      <c r="T290" s="152">
        <v>492.86</v>
      </c>
      <c r="U290" s="118">
        <v>1</v>
      </c>
      <c r="V290" s="152">
        <v>414.7</v>
      </c>
      <c r="W290" s="118">
        <v>0</v>
      </c>
      <c r="X290" s="152">
        <v>411.7</v>
      </c>
      <c r="Y290" s="118">
        <v>0</v>
      </c>
      <c r="Z290" s="152">
        <v>466.78</v>
      </c>
      <c r="AA290" s="118">
        <v>1</v>
      </c>
      <c r="AB290" s="134">
        <v>210.3</v>
      </c>
      <c r="AC290" s="134">
        <v>271.14999999999998</v>
      </c>
      <c r="AD290" s="156"/>
      <c r="AE290" s="134">
        <v>694.5</v>
      </c>
    </row>
    <row r="291" spans="1:31" x14ac:dyDescent="0.25">
      <c r="A291" s="350">
        <v>38929</v>
      </c>
      <c r="B291" s="134">
        <v>484.26</v>
      </c>
      <c r="C291" s="118">
        <v>0</v>
      </c>
      <c r="D291" s="134">
        <v>437.45</v>
      </c>
      <c r="E291" s="118">
        <v>1</v>
      </c>
      <c r="F291" s="134">
        <v>649.17999999999995</v>
      </c>
      <c r="G291" s="118">
        <v>1</v>
      </c>
      <c r="H291" s="134">
        <v>602.16</v>
      </c>
      <c r="I291" s="118">
        <v>1</v>
      </c>
      <c r="J291" s="134">
        <v>454.32</v>
      </c>
      <c r="K291" s="118">
        <v>0</v>
      </c>
      <c r="L291" s="134">
        <v>523.62</v>
      </c>
      <c r="M291" s="118">
        <v>0</v>
      </c>
      <c r="N291" s="134">
        <v>372.65</v>
      </c>
      <c r="O291" s="118">
        <v>0</v>
      </c>
      <c r="P291" s="134">
        <v>319.7</v>
      </c>
      <c r="Q291" s="118">
        <v>0</v>
      </c>
      <c r="R291" s="152">
        <v>428.15</v>
      </c>
      <c r="S291" s="118">
        <v>0</v>
      </c>
      <c r="T291" s="152">
        <v>364.9</v>
      </c>
      <c r="U291" s="118">
        <v>0</v>
      </c>
      <c r="V291" s="152">
        <v>502.25</v>
      </c>
      <c r="W291" s="118">
        <v>1</v>
      </c>
      <c r="X291" s="152">
        <v>382.2</v>
      </c>
      <c r="Y291" s="118">
        <v>0</v>
      </c>
      <c r="Z291" s="152">
        <v>356.45</v>
      </c>
      <c r="AA291" s="118">
        <v>0</v>
      </c>
      <c r="AB291" s="134">
        <v>210.25</v>
      </c>
      <c r="AC291" s="134">
        <v>273.99</v>
      </c>
      <c r="AD291" s="156"/>
      <c r="AE291" s="134">
        <v>694.9</v>
      </c>
    </row>
    <row r="292" spans="1:31" x14ac:dyDescent="0.25">
      <c r="A292" s="350">
        <v>38960</v>
      </c>
      <c r="B292" s="134">
        <v>470.4</v>
      </c>
      <c r="C292" s="118">
        <v>0</v>
      </c>
      <c r="D292" s="134">
        <v>363.53</v>
      </c>
      <c r="E292" s="118">
        <v>0</v>
      </c>
      <c r="F292" s="134">
        <v>549.85</v>
      </c>
      <c r="G292" s="118">
        <v>0</v>
      </c>
      <c r="H292" s="134">
        <v>454.32</v>
      </c>
      <c r="I292" s="118">
        <v>0</v>
      </c>
      <c r="J292" s="134">
        <v>375.78</v>
      </c>
      <c r="K292" s="118">
        <v>0</v>
      </c>
      <c r="L292" s="134">
        <v>484.35</v>
      </c>
      <c r="M292" s="118">
        <v>0</v>
      </c>
      <c r="N292" s="134">
        <v>649.85</v>
      </c>
      <c r="O292" s="118">
        <v>1</v>
      </c>
      <c r="P292" s="134">
        <v>305.83999999999997</v>
      </c>
      <c r="Q292" s="118">
        <v>0</v>
      </c>
      <c r="R292" s="152">
        <v>422.75</v>
      </c>
      <c r="S292" s="118">
        <v>0</v>
      </c>
      <c r="T292" s="152">
        <v>359.35</v>
      </c>
      <c r="U292" s="118">
        <v>0</v>
      </c>
      <c r="V292" s="152">
        <v>404.95</v>
      </c>
      <c r="W292" s="118">
        <v>0</v>
      </c>
      <c r="X292" s="152">
        <v>381.39</v>
      </c>
      <c r="Y292" s="118">
        <v>0</v>
      </c>
      <c r="Z292" s="152">
        <v>334.25</v>
      </c>
      <c r="AA292" s="118">
        <v>0</v>
      </c>
      <c r="AB292" s="134">
        <v>210</v>
      </c>
      <c r="AC292" s="134">
        <v>272.85000000000002</v>
      </c>
      <c r="AD292" s="156"/>
      <c r="AE292" s="134">
        <v>694.25</v>
      </c>
    </row>
    <row r="293" spans="1:31" x14ac:dyDescent="0.25">
      <c r="A293" s="350">
        <v>38990</v>
      </c>
      <c r="B293" s="134">
        <v>442.68</v>
      </c>
      <c r="C293" s="118">
        <v>0</v>
      </c>
      <c r="D293" s="134">
        <v>345.05</v>
      </c>
      <c r="E293" s="118">
        <v>0</v>
      </c>
      <c r="F293" s="134">
        <v>626.08000000000004</v>
      </c>
      <c r="G293" s="118">
        <v>1</v>
      </c>
      <c r="H293" s="134">
        <v>592.91999999999996</v>
      </c>
      <c r="I293" s="118">
        <v>1</v>
      </c>
      <c r="J293" s="134">
        <v>368.85</v>
      </c>
      <c r="K293" s="118">
        <v>0</v>
      </c>
      <c r="L293" s="134">
        <v>530.54999999999995</v>
      </c>
      <c r="M293" s="118">
        <v>0</v>
      </c>
      <c r="N293" s="134">
        <v>686.81</v>
      </c>
      <c r="O293" s="118">
        <v>1</v>
      </c>
      <c r="P293" s="134">
        <v>412.1</v>
      </c>
      <c r="Q293" s="118">
        <v>1</v>
      </c>
      <c r="R293" s="152">
        <v>515.54999999999995</v>
      </c>
      <c r="S293" s="118">
        <v>0</v>
      </c>
      <c r="T293" s="152">
        <v>357.35</v>
      </c>
      <c r="U293" s="118">
        <v>0</v>
      </c>
      <c r="V293" s="152">
        <v>403.03</v>
      </c>
      <c r="W293" s="118">
        <v>0</v>
      </c>
      <c r="X293" s="152">
        <v>379</v>
      </c>
      <c r="Y293" s="118">
        <v>0</v>
      </c>
      <c r="Z293" s="152">
        <v>481.35</v>
      </c>
      <c r="AA293" s="118">
        <v>0</v>
      </c>
      <c r="AB293" s="134">
        <v>210.68</v>
      </c>
      <c r="AC293" s="134">
        <v>269.7</v>
      </c>
      <c r="AD293" s="156"/>
      <c r="AE293" s="134">
        <v>694</v>
      </c>
    </row>
    <row r="294" spans="1:31" x14ac:dyDescent="0.25">
      <c r="A294" s="350">
        <v>39021</v>
      </c>
      <c r="B294" s="134">
        <v>468.09</v>
      </c>
      <c r="C294" s="118">
        <v>0</v>
      </c>
      <c r="D294" s="134">
        <v>347.36</v>
      </c>
      <c r="E294" s="118">
        <v>0</v>
      </c>
      <c r="F294" s="134">
        <v>630.70000000000005</v>
      </c>
      <c r="G294" s="118">
        <v>1</v>
      </c>
      <c r="H294" s="134">
        <v>590.61</v>
      </c>
      <c r="I294" s="118">
        <v>1</v>
      </c>
      <c r="J294" s="134">
        <v>336.51</v>
      </c>
      <c r="K294" s="118">
        <v>0</v>
      </c>
      <c r="L294" s="134">
        <v>539.79</v>
      </c>
      <c r="M294" s="118">
        <v>0</v>
      </c>
      <c r="N294" s="134">
        <v>545.9</v>
      </c>
      <c r="O294" s="118">
        <v>0</v>
      </c>
      <c r="P294" s="134">
        <v>432.89</v>
      </c>
      <c r="Q294" s="118">
        <v>1</v>
      </c>
      <c r="R294" s="152">
        <v>597.35</v>
      </c>
      <c r="S294" s="118">
        <v>0</v>
      </c>
      <c r="T294" s="152">
        <v>356</v>
      </c>
      <c r="U294" s="118">
        <v>0</v>
      </c>
      <c r="V294" s="152">
        <v>398.23</v>
      </c>
      <c r="W294" s="118">
        <v>0</v>
      </c>
      <c r="X294" s="152">
        <v>376.72</v>
      </c>
      <c r="Y294" s="118">
        <v>0</v>
      </c>
      <c r="Z294" s="152">
        <v>332.22</v>
      </c>
      <c r="AA294" s="118">
        <v>0</v>
      </c>
      <c r="AB294" s="134">
        <v>210.78</v>
      </c>
      <c r="AC294" s="134">
        <v>275.39999999999998</v>
      </c>
      <c r="AD294" s="156"/>
      <c r="AE294" s="134">
        <v>694.25</v>
      </c>
    </row>
    <row r="295" spans="1:31" x14ac:dyDescent="0.25">
      <c r="A295" s="350">
        <v>39051</v>
      </c>
      <c r="B295" s="134">
        <v>458.85</v>
      </c>
      <c r="C295" s="118">
        <v>0</v>
      </c>
      <c r="D295" s="134">
        <v>310.39999999999998</v>
      </c>
      <c r="E295" s="118">
        <v>0</v>
      </c>
      <c r="F295" s="134">
        <v>566.02</v>
      </c>
      <c r="G295" s="118">
        <v>0</v>
      </c>
      <c r="H295" s="134">
        <v>463.56</v>
      </c>
      <c r="I295" s="118">
        <v>0</v>
      </c>
      <c r="J295" s="134">
        <v>405.81</v>
      </c>
      <c r="K295" s="118">
        <v>0</v>
      </c>
      <c r="L295" s="134">
        <v>597.54</v>
      </c>
      <c r="M295" s="118">
        <v>1</v>
      </c>
      <c r="N295" s="134">
        <v>458.12</v>
      </c>
      <c r="O295" s="118">
        <v>0</v>
      </c>
      <c r="P295" s="134">
        <v>462.92</v>
      </c>
      <c r="Q295" s="118">
        <v>1</v>
      </c>
      <c r="R295" s="152">
        <v>427.2</v>
      </c>
      <c r="S295" s="118">
        <v>0</v>
      </c>
      <c r="T295" s="152">
        <v>356.4</v>
      </c>
      <c r="U295" s="118">
        <v>0</v>
      </c>
      <c r="V295" s="152">
        <v>406.28</v>
      </c>
      <c r="W295" s="118">
        <v>0</v>
      </c>
      <c r="X295" s="152">
        <v>374.81</v>
      </c>
      <c r="Y295" s="118">
        <v>0</v>
      </c>
      <c r="Z295" s="152">
        <v>337.56</v>
      </c>
      <c r="AA295" s="118">
        <v>0</v>
      </c>
      <c r="AB295" s="134">
        <v>210.98</v>
      </c>
      <c r="AC295" s="134">
        <v>270.52</v>
      </c>
      <c r="AD295" s="156"/>
      <c r="AE295" s="134">
        <v>694.1</v>
      </c>
    </row>
    <row r="296" spans="1:31" x14ac:dyDescent="0.25">
      <c r="A296" s="350">
        <v>39082</v>
      </c>
      <c r="B296" s="139"/>
      <c r="C296" s="118">
        <v>0</v>
      </c>
      <c r="D296" s="134">
        <v>326.57</v>
      </c>
      <c r="E296" s="118">
        <v>0</v>
      </c>
      <c r="F296" s="134">
        <v>549.85</v>
      </c>
      <c r="G296" s="118">
        <v>0</v>
      </c>
      <c r="H296" s="134">
        <v>421.98</v>
      </c>
      <c r="I296" s="118">
        <v>0</v>
      </c>
      <c r="J296" s="134">
        <v>385.02</v>
      </c>
      <c r="K296" s="118">
        <v>0</v>
      </c>
      <c r="L296" s="134">
        <v>576.75</v>
      </c>
      <c r="M296" s="118">
        <v>1</v>
      </c>
      <c r="N296" s="134">
        <v>372.65</v>
      </c>
      <c r="O296" s="118">
        <v>0</v>
      </c>
      <c r="P296" s="134">
        <v>405.17</v>
      </c>
      <c r="Q296" s="118">
        <v>1</v>
      </c>
      <c r="R296" s="152">
        <v>425.26</v>
      </c>
      <c r="S296" s="118">
        <v>0</v>
      </c>
      <c r="T296" s="152">
        <v>355.25</v>
      </c>
      <c r="U296" s="118">
        <v>0</v>
      </c>
      <c r="V296" s="152">
        <v>406.13</v>
      </c>
      <c r="W296" s="118">
        <v>0</v>
      </c>
      <c r="X296" s="152">
        <v>374.12</v>
      </c>
      <c r="Y296" s="118">
        <v>0</v>
      </c>
      <c r="Z296" s="152">
        <v>361.83</v>
      </c>
      <c r="AA296" s="118">
        <v>0</v>
      </c>
      <c r="AB296" s="134">
        <v>210.35</v>
      </c>
      <c r="AC296" s="134">
        <v>271.95</v>
      </c>
      <c r="AD296" s="156"/>
      <c r="AE296" s="134"/>
    </row>
    <row r="297" spans="1:31" x14ac:dyDescent="0.25">
      <c r="A297" s="350">
        <v>39113</v>
      </c>
      <c r="B297" s="139"/>
      <c r="C297" s="118">
        <v>0</v>
      </c>
      <c r="D297" s="134">
        <v>354.29</v>
      </c>
      <c r="E297" s="118">
        <v>0</v>
      </c>
      <c r="F297" s="134">
        <v>533.67999999999995</v>
      </c>
      <c r="G297" s="118">
        <v>0</v>
      </c>
      <c r="H297" s="134">
        <v>555.96</v>
      </c>
      <c r="I297" s="118">
        <v>1</v>
      </c>
      <c r="J297" s="134">
        <v>371.16</v>
      </c>
      <c r="K297" s="118">
        <v>0</v>
      </c>
      <c r="L297" s="134">
        <v>583.67999999999995</v>
      </c>
      <c r="M297" s="118">
        <v>1</v>
      </c>
      <c r="N297" s="134">
        <v>356.48</v>
      </c>
      <c r="O297" s="118">
        <v>0</v>
      </c>
      <c r="P297" s="134">
        <v>444.44</v>
      </c>
      <c r="Q297" s="118">
        <v>1</v>
      </c>
      <c r="R297" s="152">
        <v>424.25</v>
      </c>
      <c r="S297" s="118">
        <v>0</v>
      </c>
      <c r="T297" s="152">
        <v>354.33</v>
      </c>
      <c r="U297" s="118">
        <v>0</v>
      </c>
      <c r="V297" s="152">
        <v>405.99</v>
      </c>
      <c r="W297" s="118">
        <v>0</v>
      </c>
      <c r="X297" s="152">
        <v>371.58</v>
      </c>
      <c r="Y297" s="118">
        <v>0</v>
      </c>
      <c r="Z297" s="152">
        <v>345.57</v>
      </c>
      <c r="AA297" s="118">
        <v>0</v>
      </c>
      <c r="AB297" s="134">
        <v>210.85</v>
      </c>
      <c r="AC297" s="134">
        <v>271.64999999999998</v>
      </c>
      <c r="AD297" s="156"/>
      <c r="AE297" s="134">
        <v>694.2</v>
      </c>
    </row>
    <row r="298" spans="1:31" x14ac:dyDescent="0.25">
      <c r="A298" s="350">
        <v>39141</v>
      </c>
      <c r="B298" s="139"/>
      <c r="C298" s="118">
        <v>0</v>
      </c>
      <c r="D298" s="134">
        <v>368.15</v>
      </c>
      <c r="E298" s="118">
        <v>0</v>
      </c>
      <c r="F298" s="134">
        <v>526.75</v>
      </c>
      <c r="G298" s="118">
        <v>0</v>
      </c>
      <c r="H298" s="134">
        <v>421.98</v>
      </c>
      <c r="I298" s="118">
        <v>0</v>
      </c>
      <c r="J298" s="134">
        <v>298</v>
      </c>
      <c r="K298" s="118">
        <v>0</v>
      </c>
      <c r="L298" s="134">
        <v>461.25</v>
      </c>
      <c r="M298" s="118">
        <v>0</v>
      </c>
      <c r="N298" s="134">
        <v>569</v>
      </c>
      <c r="O298" s="118">
        <v>1</v>
      </c>
      <c r="P298" s="134">
        <v>423.65</v>
      </c>
      <c r="Q298" s="118">
        <v>1</v>
      </c>
      <c r="R298" s="152">
        <v>394.25</v>
      </c>
      <c r="S298" s="118">
        <v>0</v>
      </c>
      <c r="T298" s="152">
        <v>353.42</v>
      </c>
      <c r="U298" s="118">
        <v>0</v>
      </c>
      <c r="V298" s="152">
        <v>400.2</v>
      </c>
      <c r="W298" s="118">
        <v>0</v>
      </c>
      <c r="X298" s="152">
        <v>370.7</v>
      </c>
      <c r="Y298" s="118">
        <v>0</v>
      </c>
      <c r="Z298" s="152">
        <v>327.39999999999998</v>
      </c>
      <c r="AA298" s="118">
        <v>0</v>
      </c>
      <c r="AB298" s="134">
        <v>210</v>
      </c>
      <c r="AC298" s="134">
        <v>267.35000000000002</v>
      </c>
      <c r="AD298" s="156"/>
      <c r="AE298" s="134">
        <v>694.4</v>
      </c>
    </row>
    <row r="299" spans="1:31" x14ac:dyDescent="0.25">
      <c r="A299" s="350">
        <v>39172</v>
      </c>
      <c r="B299" s="139"/>
      <c r="C299" s="118">
        <v>0</v>
      </c>
      <c r="D299" s="134">
        <v>361.22</v>
      </c>
      <c r="E299" s="118">
        <v>0</v>
      </c>
      <c r="F299" s="134">
        <v>450.52</v>
      </c>
      <c r="G299" s="118">
        <v>0</v>
      </c>
      <c r="H299" s="134">
        <v>435.84</v>
      </c>
      <c r="I299" s="118">
        <v>0</v>
      </c>
      <c r="J299" s="134">
        <v>298</v>
      </c>
      <c r="K299" s="118">
        <v>0</v>
      </c>
      <c r="L299" s="134">
        <v>530.54999999999995</v>
      </c>
      <c r="M299" s="118">
        <v>1</v>
      </c>
      <c r="N299" s="134">
        <v>181.1</v>
      </c>
      <c r="O299" s="118">
        <v>0</v>
      </c>
      <c r="P299" s="134">
        <v>442.13</v>
      </c>
      <c r="Q299" s="118">
        <v>1</v>
      </c>
      <c r="R299" s="152">
        <v>391.4</v>
      </c>
      <c r="S299" s="118">
        <v>0</v>
      </c>
      <c r="T299" s="152">
        <v>351.85</v>
      </c>
      <c r="U299" s="118">
        <v>0</v>
      </c>
      <c r="V299" s="152">
        <v>397</v>
      </c>
      <c r="W299" s="118">
        <v>0</v>
      </c>
      <c r="X299" s="152">
        <v>371.72</v>
      </c>
      <c r="Y299" s="118">
        <v>0</v>
      </c>
      <c r="Z299" s="152">
        <v>322.31</v>
      </c>
      <c r="AA299" s="118">
        <v>0</v>
      </c>
      <c r="AB299" s="134">
        <v>209.94</v>
      </c>
      <c r="AC299" s="134">
        <v>269.45</v>
      </c>
      <c r="AD299" s="156"/>
      <c r="AE299" s="134">
        <v>694.6</v>
      </c>
    </row>
    <row r="300" spans="1:31" x14ac:dyDescent="0.25">
      <c r="A300" s="350">
        <v>39202</v>
      </c>
      <c r="B300" s="139"/>
      <c r="C300" s="118">
        <v>0</v>
      </c>
      <c r="D300" s="134">
        <v>358.91</v>
      </c>
      <c r="E300" s="118">
        <v>0</v>
      </c>
      <c r="F300" s="134">
        <v>473.62</v>
      </c>
      <c r="G300" s="118">
        <v>0</v>
      </c>
      <c r="H300" s="134">
        <v>445.08</v>
      </c>
      <c r="I300" s="118">
        <v>0</v>
      </c>
      <c r="J300" s="134">
        <v>295</v>
      </c>
      <c r="K300" s="118">
        <v>0</v>
      </c>
      <c r="L300" s="134">
        <v>472.8</v>
      </c>
      <c r="M300" s="118">
        <v>0</v>
      </c>
      <c r="N300" s="134">
        <v>619.82000000000005</v>
      </c>
      <c r="O300" s="118">
        <v>1</v>
      </c>
      <c r="P300" s="134">
        <v>432.9</v>
      </c>
      <c r="Q300" s="118">
        <v>1</v>
      </c>
      <c r="R300" s="152">
        <v>381.2</v>
      </c>
      <c r="S300" s="118">
        <v>0</v>
      </c>
      <c r="T300" s="152">
        <v>350.7</v>
      </c>
      <c r="U300" s="118">
        <v>0</v>
      </c>
      <c r="V300" s="152">
        <v>395.7</v>
      </c>
      <c r="W300" s="118">
        <v>0</v>
      </c>
      <c r="X300" s="152">
        <v>369.65</v>
      </c>
      <c r="Y300" s="118">
        <v>0</v>
      </c>
      <c r="Z300" s="152">
        <v>351.8</v>
      </c>
      <c r="AA300" s="118">
        <v>0</v>
      </c>
      <c r="AB300" s="134">
        <v>209.55</v>
      </c>
      <c r="AC300" s="134">
        <v>267.14999999999998</v>
      </c>
      <c r="AD300" s="156"/>
      <c r="AE300" s="134">
        <v>694.5</v>
      </c>
    </row>
    <row r="301" spans="1:31" x14ac:dyDescent="0.25">
      <c r="A301" s="350">
        <v>39233</v>
      </c>
      <c r="B301" s="139"/>
      <c r="C301" s="118">
        <v>0</v>
      </c>
      <c r="D301" s="134">
        <v>386.63</v>
      </c>
      <c r="E301" s="118">
        <v>0</v>
      </c>
      <c r="F301" s="134">
        <v>315.85000000000002</v>
      </c>
      <c r="G301" s="118">
        <v>0</v>
      </c>
      <c r="H301" s="134">
        <v>539.79</v>
      </c>
      <c r="I301" s="118">
        <v>1</v>
      </c>
      <c r="J301" s="134">
        <v>252</v>
      </c>
      <c r="K301" s="118">
        <v>0</v>
      </c>
      <c r="L301" s="134">
        <v>415.05</v>
      </c>
      <c r="M301" s="118">
        <v>0</v>
      </c>
      <c r="N301" s="134">
        <v>638.29999999999995</v>
      </c>
      <c r="O301" s="118">
        <v>1</v>
      </c>
      <c r="P301" s="134">
        <v>435.2</v>
      </c>
      <c r="Q301" s="118">
        <v>1</v>
      </c>
      <c r="R301" s="152">
        <v>421.26</v>
      </c>
      <c r="S301" s="118">
        <v>0</v>
      </c>
      <c r="T301" s="152">
        <v>349.29</v>
      </c>
      <c r="U301" s="118">
        <v>0</v>
      </c>
      <c r="V301" s="139"/>
      <c r="W301" s="118">
        <v>0</v>
      </c>
      <c r="X301" s="152">
        <v>367.25</v>
      </c>
      <c r="Y301" s="118">
        <v>0</v>
      </c>
      <c r="Z301" s="152">
        <v>335.05</v>
      </c>
      <c r="AA301" s="118">
        <v>0</v>
      </c>
      <c r="AB301" s="134">
        <v>209.25</v>
      </c>
      <c r="AC301" s="134">
        <v>266.25</v>
      </c>
      <c r="AD301" s="156"/>
      <c r="AE301" s="134">
        <v>694.6</v>
      </c>
    </row>
    <row r="302" spans="1:31" x14ac:dyDescent="0.25">
      <c r="A302" s="350">
        <v>39263</v>
      </c>
      <c r="B302" s="139"/>
      <c r="C302" s="118">
        <v>0</v>
      </c>
      <c r="D302" s="134">
        <v>403.5</v>
      </c>
      <c r="E302" s="118">
        <v>0</v>
      </c>
      <c r="F302" s="134">
        <v>323.8</v>
      </c>
      <c r="G302" s="118">
        <v>0</v>
      </c>
      <c r="H302" s="134">
        <v>579.05999999999995</v>
      </c>
      <c r="I302" s="118">
        <v>1</v>
      </c>
      <c r="J302" s="134">
        <v>309</v>
      </c>
      <c r="K302" s="118">
        <v>0</v>
      </c>
      <c r="L302" s="134">
        <v>553.65</v>
      </c>
      <c r="M302" s="118">
        <v>1</v>
      </c>
      <c r="N302" s="134">
        <v>502.01</v>
      </c>
      <c r="O302" s="118">
        <v>0</v>
      </c>
      <c r="P302" s="134">
        <v>472.16</v>
      </c>
      <c r="Q302" s="118">
        <v>1</v>
      </c>
      <c r="R302" s="152">
        <v>430.7</v>
      </c>
      <c r="S302" s="118">
        <v>0</v>
      </c>
      <c r="T302" s="152">
        <v>349.25</v>
      </c>
      <c r="U302" s="118">
        <v>0</v>
      </c>
      <c r="V302" s="139"/>
      <c r="W302" s="118">
        <v>0</v>
      </c>
      <c r="X302" s="152">
        <v>366.15</v>
      </c>
      <c r="Y302" s="118">
        <v>0</v>
      </c>
      <c r="Z302" s="152">
        <v>326.5</v>
      </c>
      <c r="AA302" s="118">
        <v>0</v>
      </c>
      <c r="AB302" s="134">
        <v>209.9</v>
      </c>
      <c r="AC302" s="134">
        <v>268.18</v>
      </c>
      <c r="AD302" s="156"/>
      <c r="AE302" s="134">
        <v>694.9</v>
      </c>
    </row>
    <row r="303" spans="1:31" x14ac:dyDescent="0.25">
      <c r="A303" s="350">
        <v>39294</v>
      </c>
      <c r="B303" s="139"/>
      <c r="C303" s="118">
        <v>0</v>
      </c>
      <c r="D303" s="134">
        <v>356.6</v>
      </c>
      <c r="E303" s="118">
        <v>0</v>
      </c>
      <c r="F303" s="139"/>
      <c r="G303" s="118">
        <v>0</v>
      </c>
      <c r="H303" s="134">
        <v>553.65</v>
      </c>
      <c r="I303" s="118">
        <v>1</v>
      </c>
      <c r="J303" s="134">
        <v>250</v>
      </c>
      <c r="K303" s="118">
        <v>0</v>
      </c>
      <c r="L303" s="139"/>
      <c r="M303" s="118">
        <v>0</v>
      </c>
      <c r="N303" s="134">
        <v>430.4</v>
      </c>
      <c r="O303" s="118">
        <v>0</v>
      </c>
      <c r="P303" s="134">
        <v>442.13</v>
      </c>
      <c r="Q303" s="118">
        <v>1</v>
      </c>
      <c r="R303" s="152">
        <v>375.9</v>
      </c>
      <c r="S303" s="118">
        <v>0</v>
      </c>
      <c r="T303" s="152">
        <v>348.3</v>
      </c>
      <c r="U303" s="118">
        <v>0</v>
      </c>
      <c r="V303" s="139"/>
      <c r="W303" s="118">
        <v>0</v>
      </c>
      <c r="X303" s="152">
        <v>376.15</v>
      </c>
      <c r="Y303" s="118">
        <v>0</v>
      </c>
      <c r="Z303" s="152">
        <v>491</v>
      </c>
      <c r="AA303" s="118">
        <v>0</v>
      </c>
      <c r="AB303" s="134">
        <v>209.15</v>
      </c>
      <c r="AC303" s="134">
        <v>267.39999999999998</v>
      </c>
      <c r="AD303" s="156"/>
      <c r="AE303" s="134">
        <v>694.75</v>
      </c>
    </row>
    <row r="304" spans="1:31" x14ac:dyDescent="0.25">
      <c r="A304" s="350">
        <v>39325</v>
      </c>
      <c r="B304" s="139"/>
      <c r="C304" s="118">
        <v>0</v>
      </c>
      <c r="D304" s="134">
        <v>372.77</v>
      </c>
      <c r="E304" s="118">
        <v>0</v>
      </c>
      <c r="F304" s="139"/>
      <c r="G304" s="118">
        <v>0</v>
      </c>
      <c r="H304" s="134">
        <v>565.20000000000005</v>
      </c>
      <c r="I304" s="118">
        <v>1</v>
      </c>
      <c r="J304" s="134">
        <v>240</v>
      </c>
      <c r="K304" s="118">
        <v>0</v>
      </c>
      <c r="L304" s="134">
        <v>484.35</v>
      </c>
      <c r="M304" s="118">
        <v>0</v>
      </c>
      <c r="N304" s="134">
        <v>418.85</v>
      </c>
      <c r="O304" s="118">
        <v>0</v>
      </c>
      <c r="P304" s="134">
        <v>483.71</v>
      </c>
      <c r="Q304" s="118">
        <v>1</v>
      </c>
      <c r="R304" s="152">
        <v>356.68</v>
      </c>
      <c r="S304" s="118">
        <v>0</v>
      </c>
      <c r="T304" s="152">
        <v>347.35</v>
      </c>
      <c r="U304" s="118">
        <v>0</v>
      </c>
      <c r="V304" s="152">
        <v>390.4</v>
      </c>
      <c r="W304" s="118">
        <v>0</v>
      </c>
      <c r="X304" s="152">
        <v>380.25</v>
      </c>
      <c r="Y304" s="118">
        <v>0</v>
      </c>
      <c r="Z304" s="152">
        <v>506</v>
      </c>
      <c r="AA304" s="118">
        <v>1</v>
      </c>
      <c r="AB304" s="134">
        <v>208.55</v>
      </c>
      <c r="AC304" s="134">
        <v>264.85000000000002</v>
      </c>
      <c r="AD304" s="156"/>
      <c r="AE304" s="134">
        <v>694.85</v>
      </c>
    </row>
    <row r="305" spans="1:31" x14ac:dyDescent="0.25">
      <c r="A305" s="350">
        <v>39355</v>
      </c>
      <c r="B305" s="134">
        <v>620.54999999999995</v>
      </c>
      <c r="C305" s="118">
        <v>1</v>
      </c>
      <c r="D305" s="134">
        <v>347.36</v>
      </c>
      <c r="E305" s="118">
        <v>0</v>
      </c>
      <c r="F305" s="134">
        <v>434.4</v>
      </c>
      <c r="G305" s="118">
        <v>1</v>
      </c>
      <c r="H305" s="134">
        <v>542.1</v>
      </c>
      <c r="I305" s="118">
        <v>1</v>
      </c>
      <c r="J305" s="134">
        <v>245</v>
      </c>
      <c r="K305" s="118">
        <v>0</v>
      </c>
      <c r="L305" s="134">
        <v>426.6</v>
      </c>
      <c r="M305" s="118">
        <v>0</v>
      </c>
      <c r="N305" s="134">
        <v>338</v>
      </c>
      <c r="O305" s="118">
        <v>0</v>
      </c>
      <c r="P305" s="134">
        <v>305.83999999999997</v>
      </c>
      <c r="Q305" s="118">
        <v>0</v>
      </c>
      <c r="R305" s="152">
        <v>370.1</v>
      </c>
      <c r="S305" s="118">
        <v>0</v>
      </c>
      <c r="T305" s="152">
        <v>489</v>
      </c>
      <c r="U305" s="118">
        <v>1</v>
      </c>
      <c r="V305" s="152">
        <v>406.95</v>
      </c>
      <c r="W305" s="118">
        <v>0</v>
      </c>
      <c r="X305" s="152">
        <v>395.88</v>
      </c>
      <c r="Y305" s="118">
        <v>0</v>
      </c>
      <c r="Z305" s="152">
        <v>352.88</v>
      </c>
      <c r="AA305" s="118">
        <v>0</v>
      </c>
      <c r="AB305" s="134">
        <v>208.42</v>
      </c>
      <c r="AC305" s="134">
        <v>262.5</v>
      </c>
      <c r="AD305" s="156"/>
      <c r="AE305" s="134">
        <v>695.15</v>
      </c>
    </row>
    <row r="306" spans="1:31" x14ac:dyDescent="0.25">
      <c r="A306" s="350">
        <v>39386</v>
      </c>
      <c r="B306" s="134">
        <v>648.27</v>
      </c>
      <c r="C306" s="118">
        <v>1</v>
      </c>
      <c r="D306" s="134">
        <v>356.6</v>
      </c>
      <c r="E306" s="118">
        <v>0</v>
      </c>
      <c r="F306" s="134">
        <v>436.6</v>
      </c>
      <c r="G306" s="118">
        <v>1</v>
      </c>
      <c r="H306" s="134">
        <v>408.12</v>
      </c>
      <c r="I306" s="118">
        <v>0</v>
      </c>
      <c r="J306" s="134">
        <v>240</v>
      </c>
      <c r="K306" s="118">
        <v>0</v>
      </c>
      <c r="L306" s="134">
        <v>415.05</v>
      </c>
      <c r="M306" s="118">
        <v>0</v>
      </c>
      <c r="N306" s="134">
        <v>603.65</v>
      </c>
      <c r="O306" s="118">
        <v>1</v>
      </c>
      <c r="P306" s="134">
        <v>308.14999999999998</v>
      </c>
      <c r="Q306" s="118">
        <v>0</v>
      </c>
      <c r="R306" s="152">
        <v>401.2</v>
      </c>
      <c r="S306" s="118">
        <v>0</v>
      </c>
      <c r="T306" s="152">
        <v>371.5</v>
      </c>
      <c r="U306" s="118">
        <v>0</v>
      </c>
      <c r="V306" s="152">
        <v>396.5</v>
      </c>
      <c r="W306" s="118">
        <v>0</v>
      </c>
      <c r="X306" s="152">
        <v>386.45</v>
      </c>
      <c r="Y306" s="118">
        <v>0</v>
      </c>
      <c r="Z306" s="152">
        <v>336.45</v>
      </c>
      <c r="AA306" s="118">
        <v>0</v>
      </c>
      <c r="AB306" s="134">
        <v>209.25</v>
      </c>
      <c r="AC306" s="134">
        <v>265.45</v>
      </c>
      <c r="AD306" s="156"/>
      <c r="AE306" s="134">
        <v>694.9</v>
      </c>
    </row>
    <row r="307" spans="1:31" x14ac:dyDescent="0.25">
      <c r="A307" s="350">
        <v>39416</v>
      </c>
      <c r="B307" s="134">
        <v>687.54</v>
      </c>
      <c r="C307" s="118">
        <v>1</v>
      </c>
      <c r="D307" s="134">
        <v>340.43</v>
      </c>
      <c r="E307" s="118">
        <v>0</v>
      </c>
      <c r="F307" s="134">
        <v>311.92</v>
      </c>
      <c r="G307" s="118">
        <v>0</v>
      </c>
      <c r="H307" s="134">
        <v>408.12</v>
      </c>
      <c r="I307" s="118">
        <v>0</v>
      </c>
      <c r="J307" s="134">
        <v>233</v>
      </c>
      <c r="K307" s="118">
        <v>0</v>
      </c>
      <c r="L307" s="134">
        <v>461.25</v>
      </c>
      <c r="M307" s="118">
        <v>0</v>
      </c>
      <c r="N307" s="134">
        <v>649.85</v>
      </c>
      <c r="O307" s="118">
        <v>1</v>
      </c>
      <c r="P307" s="134">
        <v>317.39</v>
      </c>
      <c r="Q307" s="118">
        <v>0</v>
      </c>
      <c r="R307" s="152">
        <v>409.3</v>
      </c>
      <c r="S307" s="118">
        <v>0</v>
      </c>
      <c r="T307" s="152">
        <v>354.35</v>
      </c>
      <c r="U307" s="118">
        <v>0</v>
      </c>
      <c r="V307" s="152">
        <v>394.22</v>
      </c>
      <c r="W307" s="118">
        <v>0</v>
      </c>
      <c r="X307" s="152">
        <v>363.55</v>
      </c>
      <c r="Y307" s="118">
        <v>0</v>
      </c>
      <c r="Z307" s="152">
        <v>330.25</v>
      </c>
      <c r="AA307" s="118">
        <v>0</v>
      </c>
      <c r="AB307" s="134">
        <v>209.5</v>
      </c>
      <c r="AC307" s="134">
        <v>269.89999999999998</v>
      </c>
      <c r="AD307" s="156"/>
      <c r="AE307" s="134">
        <v>694.7</v>
      </c>
    </row>
    <row r="308" spans="1:31" x14ac:dyDescent="0.25">
      <c r="A308" s="350">
        <v>39447</v>
      </c>
      <c r="B308" s="134">
        <v>655.20000000000005</v>
      </c>
      <c r="C308" s="118">
        <v>1</v>
      </c>
      <c r="D308" s="134">
        <v>331.19</v>
      </c>
      <c r="E308" s="118">
        <v>0</v>
      </c>
      <c r="F308" s="134">
        <v>455.14</v>
      </c>
      <c r="G308" s="118">
        <v>1</v>
      </c>
      <c r="H308" s="134">
        <v>435.84</v>
      </c>
      <c r="I308" s="118">
        <v>0</v>
      </c>
      <c r="J308" s="134">
        <v>234</v>
      </c>
      <c r="K308" s="118">
        <v>0</v>
      </c>
      <c r="L308" s="134">
        <v>424.29</v>
      </c>
      <c r="M308" s="118">
        <v>0</v>
      </c>
      <c r="N308" s="134">
        <v>672.95</v>
      </c>
      <c r="O308" s="118">
        <v>0</v>
      </c>
      <c r="P308" s="134">
        <v>301.22000000000003</v>
      </c>
      <c r="Q308" s="118">
        <v>0</v>
      </c>
      <c r="R308" s="152">
        <v>420.5</v>
      </c>
      <c r="S308" s="118">
        <v>0</v>
      </c>
      <c r="T308" s="152">
        <v>365.7</v>
      </c>
      <c r="U308" s="118">
        <v>0</v>
      </c>
      <c r="V308" s="152">
        <v>397.45</v>
      </c>
      <c r="W308" s="118">
        <v>0</v>
      </c>
      <c r="X308" s="152">
        <v>386.3</v>
      </c>
      <c r="Y308" s="118">
        <v>0</v>
      </c>
      <c r="Z308" s="152">
        <v>325</v>
      </c>
      <c r="AA308" s="118">
        <v>0</v>
      </c>
      <c r="AB308" s="134">
        <v>209.3</v>
      </c>
      <c r="AC308" s="134">
        <v>270.3</v>
      </c>
      <c r="AD308" s="156"/>
      <c r="AE308" s="134">
        <v>695</v>
      </c>
    </row>
    <row r="309" spans="1:31" x14ac:dyDescent="0.25">
      <c r="A309" s="350">
        <v>39478</v>
      </c>
      <c r="B309" s="134">
        <v>444.99</v>
      </c>
      <c r="C309" s="118">
        <v>0</v>
      </c>
      <c r="D309" s="134">
        <v>338.12</v>
      </c>
      <c r="E309" s="118">
        <v>0</v>
      </c>
      <c r="F309" s="134">
        <v>459.76</v>
      </c>
      <c r="G309" s="118">
        <v>1</v>
      </c>
      <c r="H309" s="134">
        <v>565.20000000000005</v>
      </c>
      <c r="I309" s="118">
        <v>1</v>
      </c>
      <c r="J309" s="134">
        <v>255</v>
      </c>
      <c r="K309" s="118">
        <v>0</v>
      </c>
      <c r="L309" s="134">
        <v>417.36</v>
      </c>
      <c r="M309" s="118">
        <v>0</v>
      </c>
      <c r="N309" s="134">
        <v>603.65</v>
      </c>
      <c r="O309" s="118">
        <v>0</v>
      </c>
      <c r="P309" s="134">
        <v>412.1</v>
      </c>
      <c r="Q309" s="118">
        <v>1</v>
      </c>
      <c r="R309" s="152">
        <v>418.4</v>
      </c>
      <c r="S309" s="118">
        <v>0</v>
      </c>
      <c r="T309" s="152">
        <v>483.6</v>
      </c>
      <c r="U309" s="118">
        <v>1</v>
      </c>
      <c r="V309" s="152">
        <v>397</v>
      </c>
      <c r="W309" s="118">
        <v>0</v>
      </c>
      <c r="X309" s="152">
        <v>509.7</v>
      </c>
      <c r="Y309" s="118">
        <v>1</v>
      </c>
      <c r="Z309" s="152">
        <v>321.7</v>
      </c>
      <c r="AA309" s="118">
        <v>0</v>
      </c>
      <c r="AB309" s="134">
        <v>208.75</v>
      </c>
      <c r="AC309" s="134">
        <v>270.55</v>
      </c>
      <c r="AD309" s="156"/>
      <c r="AE309" s="134">
        <v>695.1</v>
      </c>
    </row>
    <row r="310" spans="1:31" x14ac:dyDescent="0.25">
      <c r="A310" s="350">
        <v>39507</v>
      </c>
      <c r="B310" s="134">
        <v>389.55</v>
      </c>
      <c r="C310" s="118">
        <v>0</v>
      </c>
      <c r="D310" s="134">
        <v>324.26</v>
      </c>
      <c r="E310" s="118">
        <v>0</v>
      </c>
      <c r="F310" s="134">
        <v>346.57</v>
      </c>
      <c r="G310" s="118">
        <v>0</v>
      </c>
      <c r="H310" s="134">
        <v>412.74</v>
      </c>
      <c r="I310" s="118">
        <v>0</v>
      </c>
      <c r="J310" s="134">
        <v>240</v>
      </c>
      <c r="K310" s="118">
        <v>0</v>
      </c>
      <c r="L310" s="134">
        <v>357.3</v>
      </c>
      <c r="M310" s="118">
        <v>0</v>
      </c>
      <c r="N310" s="134">
        <v>684.5</v>
      </c>
      <c r="O310" s="118">
        <v>1</v>
      </c>
      <c r="P310" s="134">
        <v>416.72</v>
      </c>
      <c r="Q310" s="118">
        <v>1</v>
      </c>
      <c r="R310" s="152">
        <v>400.6</v>
      </c>
      <c r="S310" s="118">
        <v>0</v>
      </c>
      <c r="T310" s="152">
        <v>356.7</v>
      </c>
      <c r="U310" s="118">
        <v>0</v>
      </c>
      <c r="V310" s="152">
        <v>514.5</v>
      </c>
      <c r="W310" s="118">
        <v>1</v>
      </c>
      <c r="X310" s="152">
        <v>388.75</v>
      </c>
      <c r="Y310" s="118">
        <v>0</v>
      </c>
      <c r="Z310" s="152">
        <v>319.2</v>
      </c>
      <c r="AA310" s="118">
        <v>1</v>
      </c>
      <c r="AB310" s="134">
        <v>209.2</v>
      </c>
      <c r="AC310" s="134">
        <v>273.3</v>
      </c>
      <c r="AD310" s="156"/>
      <c r="AE310" s="134">
        <v>693.9</v>
      </c>
    </row>
    <row r="311" spans="1:31" x14ac:dyDescent="0.25">
      <c r="A311" s="350">
        <v>39538</v>
      </c>
      <c r="B311" s="134">
        <v>378</v>
      </c>
      <c r="C311" s="118">
        <v>0</v>
      </c>
      <c r="D311" s="134">
        <v>345.05</v>
      </c>
      <c r="E311" s="118">
        <v>0</v>
      </c>
      <c r="F311" s="134">
        <v>333.4</v>
      </c>
      <c r="G311" s="118">
        <v>0</v>
      </c>
      <c r="H311" s="134">
        <v>408.12</v>
      </c>
      <c r="I311" s="157">
        <v>1</v>
      </c>
      <c r="J311" s="134">
        <v>247</v>
      </c>
      <c r="K311" s="118">
        <v>0</v>
      </c>
      <c r="L311" s="134">
        <v>368.12</v>
      </c>
      <c r="M311" s="118">
        <v>0</v>
      </c>
      <c r="N311" s="134">
        <v>689.12</v>
      </c>
      <c r="O311" s="118">
        <v>1</v>
      </c>
      <c r="P311" s="134">
        <v>423.65</v>
      </c>
      <c r="Q311" s="118">
        <v>1</v>
      </c>
      <c r="R311" s="152">
        <v>417.8</v>
      </c>
      <c r="S311" s="118">
        <v>0</v>
      </c>
      <c r="T311" s="152">
        <v>354.31</v>
      </c>
      <c r="U311" s="118">
        <v>0</v>
      </c>
      <c r="V311" s="152">
        <v>403</v>
      </c>
      <c r="W311" s="118">
        <v>0</v>
      </c>
      <c r="X311" s="152">
        <v>386.1</v>
      </c>
      <c r="Y311" s="118">
        <v>0</v>
      </c>
      <c r="Z311" s="152">
        <v>318.5</v>
      </c>
      <c r="AA311" s="118">
        <v>0</v>
      </c>
      <c r="AB311" s="134">
        <v>209.3</v>
      </c>
      <c r="AC311" s="134">
        <v>272.39999999999998</v>
      </c>
      <c r="AD311" s="156"/>
      <c r="AE311" s="134">
        <v>694.89</v>
      </c>
    </row>
    <row r="312" spans="1:31" x14ac:dyDescent="0.25">
      <c r="A312" s="350">
        <v>39568</v>
      </c>
      <c r="B312" s="134">
        <v>331.8</v>
      </c>
      <c r="C312" s="118">
        <v>0</v>
      </c>
      <c r="D312" s="134">
        <v>333.5</v>
      </c>
      <c r="E312" s="118">
        <v>0</v>
      </c>
      <c r="F312" s="134">
        <v>321.16000000000003</v>
      </c>
      <c r="G312" s="118">
        <v>0</v>
      </c>
      <c r="H312" s="134">
        <v>385.02</v>
      </c>
      <c r="I312" s="118">
        <v>0</v>
      </c>
      <c r="J312" s="134">
        <v>226</v>
      </c>
      <c r="K312" s="118">
        <v>0</v>
      </c>
      <c r="L312" s="134">
        <v>348.06</v>
      </c>
      <c r="M312" s="118">
        <v>0</v>
      </c>
      <c r="N312" s="134">
        <v>418.85</v>
      </c>
      <c r="O312" s="118">
        <v>0</v>
      </c>
      <c r="P312" s="134">
        <v>319.7</v>
      </c>
      <c r="Q312" s="118">
        <v>0</v>
      </c>
      <c r="R312" s="152">
        <v>337.8</v>
      </c>
      <c r="S312" s="118">
        <v>0</v>
      </c>
      <c r="T312" s="152">
        <v>353.45</v>
      </c>
      <c r="U312" s="118">
        <v>0</v>
      </c>
      <c r="V312" s="152">
        <v>513.25</v>
      </c>
      <c r="W312" s="118">
        <v>1</v>
      </c>
      <c r="X312" s="152">
        <v>384.85</v>
      </c>
      <c r="Y312" s="118">
        <v>0</v>
      </c>
      <c r="Z312" s="152">
        <v>436</v>
      </c>
      <c r="AA312" s="118">
        <v>1</v>
      </c>
      <c r="AB312" s="134">
        <v>208.7</v>
      </c>
      <c r="AC312" s="134">
        <v>272</v>
      </c>
      <c r="AD312" s="156"/>
      <c r="AE312" s="134">
        <v>694.8</v>
      </c>
    </row>
    <row r="313" spans="1:31" x14ac:dyDescent="0.25">
      <c r="A313" s="350">
        <v>39599</v>
      </c>
      <c r="B313" s="134">
        <v>391.86</v>
      </c>
      <c r="C313" s="118">
        <v>0</v>
      </c>
      <c r="D313" s="134">
        <v>298.85000000000002</v>
      </c>
      <c r="E313" s="118">
        <v>0</v>
      </c>
      <c r="F313" s="134">
        <v>398.88</v>
      </c>
      <c r="G313" s="118">
        <v>0</v>
      </c>
      <c r="H313" s="134">
        <v>361.92</v>
      </c>
      <c r="I313" s="118">
        <v>0</v>
      </c>
      <c r="J313" s="134">
        <v>237</v>
      </c>
      <c r="K313" s="118">
        <v>0</v>
      </c>
      <c r="L313" s="134">
        <v>334.2</v>
      </c>
      <c r="M313" s="118">
        <v>0</v>
      </c>
      <c r="N313" s="134">
        <v>456.78</v>
      </c>
      <c r="O313" s="118">
        <v>1</v>
      </c>
      <c r="P313" s="134">
        <v>432.89</v>
      </c>
      <c r="Q313" s="118">
        <v>1</v>
      </c>
      <c r="R313" s="134">
        <v>396.45</v>
      </c>
      <c r="S313" s="118">
        <v>0</v>
      </c>
      <c r="T313" s="134">
        <v>352.7</v>
      </c>
      <c r="U313" s="118">
        <v>0</v>
      </c>
      <c r="V313" s="134">
        <v>412.4</v>
      </c>
      <c r="W313" s="118">
        <v>0</v>
      </c>
      <c r="X313" s="134">
        <v>387.3</v>
      </c>
      <c r="Y313" s="118">
        <v>0</v>
      </c>
      <c r="Z313" s="134">
        <v>327.8</v>
      </c>
      <c r="AA313" s="118">
        <v>0</v>
      </c>
      <c r="AB313" s="134">
        <v>208.5</v>
      </c>
      <c r="AC313" s="134">
        <v>266.39999999999998</v>
      </c>
      <c r="AD313" s="156"/>
      <c r="AE313" s="134">
        <v>695</v>
      </c>
    </row>
    <row r="314" spans="1:31" x14ac:dyDescent="0.25">
      <c r="A314" s="350">
        <v>39629</v>
      </c>
      <c r="B314" s="134">
        <v>354.9</v>
      </c>
      <c r="C314" s="118">
        <v>0</v>
      </c>
      <c r="D314" s="134">
        <v>278.06</v>
      </c>
      <c r="E314" s="118">
        <v>0</v>
      </c>
      <c r="F314" s="134">
        <v>335.02</v>
      </c>
      <c r="G314" s="118">
        <v>0</v>
      </c>
      <c r="H314" s="134">
        <v>403.5</v>
      </c>
      <c r="I314" s="118">
        <v>0</v>
      </c>
      <c r="J314" s="134">
        <v>241.2</v>
      </c>
      <c r="K314" s="118">
        <v>0</v>
      </c>
      <c r="L314" s="134">
        <v>322.64999999999998</v>
      </c>
      <c r="M314" s="118">
        <v>0</v>
      </c>
      <c r="N314" s="134">
        <v>675.26</v>
      </c>
      <c r="O314" s="118">
        <v>1</v>
      </c>
      <c r="P314" s="134">
        <v>432.89</v>
      </c>
      <c r="Q314" s="118">
        <v>1</v>
      </c>
      <c r="R314" s="134">
        <v>407.55</v>
      </c>
      <c r="S314" s="118">
        <v>0</v>
      </c>
      <c r="T314" s="134">
        <v>352.6</v>
      </c>
      <c r="U314" s="118">
        <v>0</v>
      </c>
      <c r="V314" s="134">
        <v>401.8</v>
      </c>
      <c r="W314" s="118">
        <v>0</v>
      </c>
      <c r="X314" s="134">
        <v>385.4</v>
      </c>
      <c r="Y314" s="118">
        <v>0</v>
      </c>
      <c r="Z314" s="134">
        <v>321.85000000000002</v>
      </c>
      <c r="AA314" s="118">
        <v>0</v>
      </c>
      <c r="AB314" s="134">
        <v>208.8</v>
      </c>
      <c r="AC314" s="134">
        <v>269.35000000000002</v>
      </c>
      <c r="AD314" s="156"/>
      <c r="AE314" s="134">
        <v>695.6</v>
      </c>
    </row>
    <row r="315" spans="1:31" x14ac:dyDescent="0.25">
      <c r="A315" s="350">
        <v>39660</v>
      </c>
      <c r="B315" s="134">
        <v>410.34</v>
      </c>
      <c r="C315" s="118">
        <v>0</v>
      </c>
      <c r="D315" s="134">
        <v>139.46</v>
      </c>
      <c r="E315" s="118">
        <v>0</v>
      </c>
      <c r="F315" s="139"/>
      <c r="G315" s="118">
        <v>0</v>
      </c>
      <c r="H315" s="134">
        <v>542.1</v>
      </c>
      <c r="I315" s="118">
        <v>1</v>
      </c>
      <c r="J315" s="139"/>
      <c r="K315" s="118">
        <v>0</v>
      </c>
      <c r="L315" s="134">
        <v>315.72000000000003</v>
      </c>
      <c r="M315" s="118">
        <v>0</v>
      </c>
      <c r="N315" s="134">
        <v>679.88</v>
      </c>
      <c r="O315" s="118">
        <v>1</v>
      </c>
      <c r="P315" s="134">
        <v>444.44</v>
      </c>
      <c r="Q315" s="118">
        <v>1</v>
      </c>
      <c r="R315" s="134">
        <v>411.4</v>
      </c>
      <c r="S315" s="118">
        <v>0</v>
      </c>
      <c r="T315" s="134">
        <v>351.55</v>
      </c>
      <c r="U315" s="118">
        <v>0</v>
      </c>
      <c r="V315" s="134">
        <v>487.77</v>
      </c>
      <c r="W315" s="118">
        <v>1</v>
      </c>
      <c r="X315" s="134">
        <v>383.9</v>
      </c>
      <c r="Y315" s="118">
        <v>0</v>
      </c>
      <c r="Z315" s="134">
        <v>320.95</v>
      </c>
      <c r="AA315" s="118">
        <v>0</v>
      </c>
      <c r="AB315" s="134">
        <v>209.15</v>
      </c>
      <c r="AC315" s="134">
        <v>270.3</v>
      </c>
      <c r="AD315" s="156"/>
      <c r="AE315" s="134">
        <v>695.4</v>
      </c>
    </row>
    <row r="316" spans="1:31" x14ac:dyDescent="0.25">
      <c r="A316" s="350">
        <v>39691</v>
      </c>
      <c r="B316" s="134">
        <v>548.94000000000005</v>
      </c>
      <c r="C316" s="118">
        <v>1</v>
      </c>
      <c r="D316" s="134">
        <v>153.32</v>
      </c>
      <c r="E316" s="118">
        <v>0</v>
      </c>
      <c r="F316" s="139"/>
      <c r="G316" s="118">
        <v>0</v>
      </c>
      <c r="H316" s="134">
        <v>311.10000000000002</v>
      </c>
      <c r="I316" s="118">
        <v>0</v>
      </c>
      <c r="J316" s="139"/>
      <c r="K316" s="118">
        <v>0</v>
      </c>
      <c r="L316" s="134">
        <v>334.2</v>
      </c>
      <c r="M316" s="118">
        <v>0</v>
      </c>
      <c r="N316" s="134">
        <v>400.92</v>
      </c>
      <c r="O316" s="118">
        <v>0</v>
      </c>
      <c r="P316" s="134">
        <v>430.58</v>
      </c>
      <c r="Q316" s="118">
        <v>1</v>
      </c>
      <c r="R316" s="134">
        <v>412.6</v>
      </c>
      <c r="S316" s="118">
        <v>0</v>
      </c>
      <c r="T316" s="134">
        <v>351.7</v>
      </c>
      <c r="U316" s="118">
        <v>0</v>
      </c>
      <c r="V316" s="134">
        <v>398</v>
      </c>
      <c r="W316" s="118">
        <v>0</v>
      </c>
      <c r="X316" s="134">
        <v>382.8</v>
      </c>
      <c r="Y316" s="118">
        <v>0</v>
      </c>
      <c r="Z316" s="134">
        <v>319.10000000000002</v>
      </c>
      <c r="AA316" s="118">
        <v>0</v>
      </c>
      <c r="AB316" s="134">
        <v>209.3</v>
      </c>
      <c r="AC316" s="134">
        <v>273.39</v>
      </c>
      <c r="AD316" s="156"/>
      <c r="AE316" s="134">
        <v>691.4</v>
      </c>
    </row>
    <row r="317" spans="1:31" x14ac:dyDescent="0.25">
      <c r="A317" s="350">
        <v>39721</v>
      </c>
      <c r="B317" s="134">
        <v>364.14</v>
      </c>
      <c r="C317" s="118">
        <v>0</v>
      </c>
      <c r="D317" s="134">
        <v>148.69999999999999</v>
      </c>
      <c r="E317" s="118">
        <v>0</v>
      </c>
      <c r="F317" s="139"/>
      <c r="G317" s="118">
        <v>0</v>
      </c>
      <c r="H317" s="134">
        <v>579.05999999999995</v>
      </c>
      <c r="I317" s="118">
        <v>1</v>
      </c>
      <c r="J317" s="134">
        <v>286</v>
      </c>
      <c r="K317" s="118">
        <v>0</v>
      </c>
      <c r="L317" s="139"/>
      <c r="M317" s="118">
        <v>0</v>
      </c>
      <c r="N317" s="134">
        <v>402.68</v>
      </c>
      <c r="O317" s="118">
        <v>0</v>
      </c>
      <c r="P317" s="134">
        <v>432.89</v>
      </c>
      <c r="Q317" s="118">
        <v>1</v>
      </c>
      <c r="R317" s="134">
        <v>408.12</v>
      </c>
      <c r="S317" s="118">
        <v>0</v>
      </c>
      <c r="T317" s="134">
        <v>484.1</v>
      </c>
      <c r="U317" s="118">
        <v>1</v>
      </c>
      <c r="V317" s="134">
        <v>499.5</v>
      </c>
      <c r="W317" s="118">
        <v>1</v>
      </c>
      <c r="X317" s="134">
        <v>387.7</v>
      </c>
      <c r="Y317" s="118">
        <v>0</v>
      </c>
      <c r="Z317" s="134">
        <v>437.5</v>
      </c>
      <c r="AA317" s="118">
        <v>1</v>
      </c>
      <c r="AB317" s="134">
        <v>209.55</v>
      </c>
      <c r="AC317" s="134">
        <v>274.10000000000002</v>
      </c>
      <c r="AD317" s="156"/>
      <c r="AE317" s="134">
        <v>692.55</v>
      </c>
    </row>
    <row r="318" spans="1:31" x14ac:dyDescent="0.25">
      <c r="A318" s="350">
        <v>39752</v>
      </c>
      <c r="B318" s="134">
        <v>375.99</v>
      </c>
      <c r="C318" s="118">
        <v>0</v>
      </c>
      <c r="D318" s="134">
        <v>139.46</v>
      </c>
      <c r="E318" s="118">
        <v>0</v>
      </c>
      <c r="F318" s="158"/>
      <c r="G318" s="118">
        <v>0</v>
      </c>
      <c r="H318" s="134">
        <v>542.1</v>
      </c>
      <c r="I318" s="118">
        <v>1</v>
      </c>
      <c r="J318" s="134">
        <v>244</v>
      </c>
      <c r="K318" s="118">
        <v>0</v>
      </c>
      <c r="L318" s="139"/>
      <c r="M318" s="118">
        <v>0</v>
      </c>
      <c r="N318" s="134">
        <v>356.48</v>
      </c>
      <c r="O318" s="118">
        <v>0</v>
      </c>
      <c r="P318" s="134">
        <v>430.99</v>
      </c>
      <c r="Q318" s="118">
        <v>1</v>
      </c>
      <c r="R318" s="134">
        <v>372.4</v>
      </c>
      <c r="S318" s="118">
        <v>0</v>
      </c>
      <c r="T318" s="134">
        <v>357.8</v>
      </c>
      <c r="U318" s="118">
        <v>0</v>
      </c>
      <c r="V318" s="134">
        <v>435.9</v>
      </c>
      <c r="W318" s="118">
        <v>0</v>
      </c>
      <c r="X318" s="134">
        <v>396.4</v>
      </c>
      <c r="Y318" s="118">
        <v>0</v>
      </c>
      <c r="Z318" s="134">
        <v>321.39999999999998</v>
      </c>
      <c r="AA318" s="118">
        <v>0</v>
      </c>
      <c r="AB318" s="134">
        <v>209.45</v>
      </c>
      <c r="AC318" s="134">
        <v>269.8</v>
      </c>
      <c r="AD318" s="156"/>
      <c r="AE318" s="134">
        <v>695.7</v>
      </c>
    </row>
    <row r="319" spans="1:31" x14ac:dyDescent="0.25">
      <c r="A319" s="350">
        <v>39782</v>
      </c>
      <c r="B319" s="134">
        <v>313.32</v>
      </c>
      <c r="C319" s="118">
        <v>0</v>
      </c>
      <c r="D319" s="134">
        <v>130.22</v>
      </c>
      <c r="E319" s="118">
        <v>0</v>
      </c>
      <c r="F319" s="139"/>
      <c r="G319" s="118">
        <v>0</v>
      </c>
      <c r="H319" s="134">
        <v>565.20000000000005</v>
      </c>
      <c r="I319" s="118">
        <v>1</v>
      </c>
      <c r="J319" s="134">
        <v>288</v>
      </c>
      <c r="K319" s="118">
        <v>0</v>
      </c>
      <c r="L319" s="139"/>
      <c r="M319" s="118">
        <v>0</v>
      </c>
      <c r="N319" s="134">
        <v>319.52</v>
      </c>
      <c r="O319" s="118">
        <v>0</v>
      </c>
      <c r="P319" s="134">
        <v>405.17</v>
      </c>
      <c r="Q319" s="118">
        <v>0</v>
      </c>
      <c r="R319" s="134">
        <v>357</v>
      </c>
      <c r="S319" s="118">
        <v>0</v>
      </c>
      <c r="T319" s="134">
        <v>354.35</v>
      </c>
      <c r="U319" s="118">
        <v>0</v>
      </c>
      <c r="V319" s="134">
        <v>514</v>
      </c>
      <c r="W319" s="118">
        <v>1</v>
      </c>
      <c r="X319" s="134">
        <v>387.4</v>
      </c>
      <c r="Y319" s="118">
        <v>0</v>
      </c>
      <c r="Z319" s="134">
        <v>318</v>
      </c>
      <c r="AA319" s="118">
        <v>0</v>
      </c>
      <c r="AB319" s="134">
        <v>208.5</v>
      </c>
      <c r="AC319" s="134">
        <v>263.3</v>
      </c>
      <c r="AD319" s="156"/>
      <c r="AE319" s="134">
        <v>695.45</v>
      </c>
    </row>
    <row r="320" spans="1:31" x14ac:dyDescent="0.25">
      <c r="A320" s="350">
        <v>39813</v>
      </c>
      <c r="B320" s="134">
        <v>313.32</v>
      </c>
      <c r="C320" s="118">
        <v>0</v>
      </c>
      <c r="D320" s="134">
        <v>120.98</v>
      </c>
      <c r="E320" s="118">
        <v>0</v>
      </c>
      <c r="F320" s="158"/>
      <c r="G320" s="118">
        <v>0</v>
      </c>
      <c r="H320" s="134">
        <v>555.96</v>
      </c>
      <c r="I320" s="118">
        <v>1</v>
      </c>
      <c r="J320" s="134">
        <v>521.30999999999995</v>
      </c>
      <c r="K320" s="118">
        <v>1</v>
      </c>
      <c r="L320" s="139"/>
      <c r="M320" s="118">
        <v>0</v>
      </c>
      <c r="N320" s="134">
        <v>305.66000000000003</v>
      </c>
      <c r="O320" s="118">
        <v>0</v>
      </c>
      <c r="P320" s="134">
        <v>412.1</v>
      </c>
      <c r="Q320" s="118">
        <v>1</v>
      </c>
      <c r="R320" s="134">
        <v>357.4</v>
      </c>
      <c r="S320" s="118">
        <v>0</v>
      </c>
      <c r="T320" s="134">
        <v>354.1</v>
      </c>
      <c r="U320" s="118">
        <v>0</v>
      </c>
      <c r="V320" s="134">
        <v>519.95000000000005</v>
      </c>
      <c r="W320" s="118">
        <v>1</v>
      </c>
      <c r="X320" s="134">
        <v>387.5</v>
      </c>
      <c r="Y320" s="118">
        <v>0</v>
      </c>
      <c r="Z320" s="134">
        <v>317.10000000000002</v>
      </c>
      <c r="AA320" s="118">
        <v>0</v>
      </c>
      <c r="AB320" s="134">
        <v>208.2</v>
      </c>
      <c r="AC320" s="134">
        <v>258.8</v>
      </c>
      <c r="AD320" s="156"/>
      <c r="AE320" s="134">
        <v>695.4</v>
      </c>
    </row>
    <row r="321" spans="1:31" x14ac:dyDescent="0.25">
      <c r="A321" s="277">
        <v>39844</v>
      </c>
      <c r="B321" s="134">
        <v>280.98</v>
      </c>
      <c r="C321" s="118">
        <v>0</v>
      </c>
      <c r="D321" s="134">
        <v>102.5</v>
      </c>
      <c r="E321" s="118">
        <v>0</v>
      </c>
      <c r="F321" s="134">
        <v>238.1</v>
      </c>
      <c r="G321" s="118">
        <v>0</v>
      </c>
      <c r="H321" s="134">
        <v>555.96</v>
      </c>
      <c r="I321" s="118">
        <v>1</v>
      </c>
      <c r="J321" s="134">
        <v>530.54999999999995</v>
      </c>
      <c r="K321" s="118">
        <v>1</v>
      </c>
      <c r="L321" s="139"/>
      <c r="M321" s="118">
        <v>0</v>
      </c>
      <c r="N321" s="134">
        <v>296.42</v>
      </c>
      <c r="O321" s="118">
        <v>0</v>
      </c>
      <c r="P321" s="134">
        <v>389</v>
      </c>
      <c r="Q321" s="118">
        <v>1</v>
      </c>
      <c r="R321" s="134">
        <v>352.23</v>
      </c>
      <c r="S321" s="118">
        <v>0</v>
      </c>
      <c r="T321" s="134">
        <v>357.8</v>
      </c>
      <c r="U321" s="118">
        <v>0</v>
      </c>
      <c r="V321" s="134">
        <v>425.4</v>
      </c>
      <c r="W321" s="118">
        <v>0</v>
      </c>
      <c r="X321" s="134">
        <v>397.15</v>
      </c>
      <c r="Y321" s="118">
        <v>0</v>
      </c>
      <c r="Z321" s="134">
        <v>437.25</v>
      </c>
      <c r="AA321" s="118">
        <v>1</v>
      </c>
      <c r="AB321" s="134">
        <v>208.05</v>
      </c>
      <c r="AC321" s="134">
        <v>253.84</v>
      </c>
      <c r="AD321" s="156"/>
      <c r="AE321" s="134">
        <v>695.25</v>
      </c>
    </row>
    <row r="322" spans="1:31" x14ac:dyDescent="0.25">
      <c r="A322" s="277">
        <v>39872</v>
      </c>
      <c r="B322" s="152">
        <v>465.78</v>
      </c>
      <c r="C322" s="118">
        <v>1</v>
      </c>
      <c r="D322" s="134">
        <v>93.26</v>
      </c>
      <c r="E322" s="118">
        <v>0</v>
      </c>
      <c r="F322" s="134">
        <v>270.33999999999997</v>
      </c>
      <c r="G322" s="118">
        <v>0</v>
      </c>
      <c r="H322" s="134">
        <v>283.38</v>
      </c>
      <c r="I322" s="118">
        <v>0</v>
      </c>
      <c r="J322" s="134">
        <v>292.62</v>
      </c>
      <c r="K322" s="118">
        <v>0</v>
      </c>
      <c r="L322" s="134">
        <v>523.62</v>
      </c>
      <c r="M322" s="118">
        <v>1</v>
      </c>
      <c r="N322" s="134">
        <v>291.8</v>
      </c>
      <c r="O322" s="118">
        <v>0</v>
      </c>
      <c r="P322" s="134">
        <v>275.81</v>
      </c>
      <c r="Q322" s="118">
        <v>0</v>
      </c>
      <c r="R322" s="134">
        <v>354.8</v>
      </c>
      <c r="S322" s="118">
        <v>0</v>
      </c>
      <c r="T322" s="134">
        <v>354.2</v>
      </c>
      <c r="U322" s="118">
        <v>0</v>
      </c>
      <c r="V322" s="134">
        <v>420.1</v>
      </c>
      <c r="W322" s="118">
        <v>0</v>
      </c>
      <c r="X322" s="134">
        <v>391</v>
      </c>
      <c r="Y322" s="118">
        <v>0</v>
      </c>
      <c r="Z322" s="134">
        <v>317.12</v>
      </c>
      <c r="AA322" s="118">
        <v>0</v>
      </c>
      <c r="AB322" s="134">
        <v>207.55</v>
      </c>
      <c r="AC322" s="134">
        <v>251.54</v>
      </c>
      <c r="AD322" s="156"/>
      <c r="AE322" s="134">
        <v>695.15</v>
      </c>
    </row>
    <row r="323" spans="1:31" x14ac:dyDescent="0.25">
      <c r="A323" s="277">
        <v>39903</v>
      </c>
      <c r="B323" s="134">
        <v>262.5</v>
      </c>
      <c r="C323" s="118">
        <v>0</v>
      </c>
      <c r="D323" s="134">
        <v>93.26</v>
      </c>
      <c r="E323" s="118">
        <v>0</v>
      </c>
      <c r="F323" s="134">
        <v>422.8</v>
      </c>
      <c r="G323" s="118">
        <v>1</v>
      </c>
      <c r="H323" s="134">
        <v>555.96</v>
      </c>
      <c r="I323" s="118">
        <v>1</v>
      </c>
      <c r="J323" s="134">
        <v>267.20999999999998</v>
      </c>
      <c r="K323" s="118">
        <v>0</v>
      </c>
      <c r="L323" s="134">
        <v>385.02</v>
      </c>
      <c r="M323" s="118">
        <v>0</v>
      </c>
      <c r="N323" s="134">
        <v>296.42</v>
      </c>
      <c r="O323" s="118">
        <v>0</v>
      </c>
      <c r="P323" s="134">
        <v>308.14999999999998</v>
      </c>
      <c r="Q323" s="118">
        <v>0</v>
      </c>
      <c r="R323" s="134">
        <v>357.8</v>
      </c>
      <c r="S323" s="118">
        <v>0</v>
      </c>
      <c r="T323" s="134">
        <v>352.95</v>
      </c>
      <c r="U323" s="118">
        <v>0</v>
      </c>
      <c r="V323" s="134">
        <v>420.35</v>
      </c>
      <c r="W323" s="118">
        <v>0</v>
      </c>
      <c r="X323" s="134">
        <v>389.23</v>
      </c>
      <c r="Y323" s="118">
        <v>0</v>
      </c>
      <c r="Z323" s="134">
        <v>315.7</v>
      </c>
      <c r="AA323" s="118">
        <v>0</v>
      </c>
      <c r="AB323" s="134">
        <v>207.45</v>
      </c>
      <c r="AC323" s="134">
        <v>251.6</v>
      </c>
      <c r="AD323" s="156"/>
      <c r="AE323" s="134">
        <v>695.35</v>
      </c>
    </row>
    <row r="324" spans="1:31" x14ac:dyDescent="0.25">
      <c r="A324" s="277">
        <v>39933</v>
      </c>
      <c r="B324" s="134">
        <v>285.60000000000002</v>
      </c>
      <c r="C324" s="118">
        <v>0</v>
      </c>
      <c r="D324" s="134">
        <v>70.16</v>
      </c>
      <c r="E324" s="118">
        <v>0</v>
      </c>
      <c r="F324" s="134">
        <v>224.14</v>
      </c>
      <c r="G324" s="118">
        <v>0</v>
      </c>
      <c r="H324" s="134">
        <v>237.18</v>
      </c>
      <c r="I324" s="118">
        <v>0</v>
      </c>
      <c r="J324" s="134">
        <v>458.94</v>
      </c>
      <c r="K324" s="118">
        <v>1</v>
      </c>
      <c r="L324" s="134">
        <v>334.2</v>
      </c>
      <c r="M324" s="118">
        <v>0</v>
      </c>
      <c r="N324" s="134">
        <v>271.01</v>
      </c>
      <c r="O324" s="118">
        <v>0</v>
      </c>
      <c r="P324" s="134">
        <v>412.1</v>
      </c>
      <c r="Q324" s="118">
        <v>1</v>
      </c>
      <c r="R324" s="134">
        <v>311.83</v>
      </c>
      <c r="S324" s="118">
        <v>0</v>
      </c>
      <c r="T324" s="134">
        <v>351.4</v>
      </c>
      <c r="U324" s="118">
        <v>0</v>
      </c>
      <c r="V324" s="134">
        <v>408.5</v>
      </c>
      <c r="W324" s="118">
        <v>0</v>
      </c>
      <c r="X324" s="134">
        <v>533.33000000000004</v>
      </c>
      <c r="Y324" s="118">
        <v>1</v>
      </c>
      <c r="Z324" s="134">
        <v>315</v>
      </c>
      <c r="AA324" s="118">
        <v>0</v>
      </c>
      <c r="AB324" s="134">
        <v>206.8</v>
      </c>
      <c r="AC324" s="134">
        <v>256.3</v>
      </c>
      <c r="AD324" s="156"/>
      <c r="AE324" s="134">
        <v>695.5</v>
      </c>
    </row>
    <row r="325" spans="1:31" x14ac:dyDescent="0.25">
      <c r="A325" s="277">
        <v>39964</v>
      </c>
      <c r="B325" s="134">
        <v>285.60000000000002</v>
      </c>
      <c r="C325" s="118">
        <v>0</v>
      </c>
      <c r="D325" s="134">
        <v>194.9</v>
      </c>
      <c r="E325" s="118">
        <v>0</v>
      </c>
      <c r="F325" s="134">
        <v>226.45</v>
      </c>
      <c r="G325" s="118">
        <v>0</v>
      </c>
      <c r="H325" s="134">
        <v>523.62</v>
      </c>
      <c r="I325" s="118">
        <v>1</v>
      </c>
      <c r="J325" s="134">
        <v>251.04</v>
      </c>
      <c r="K325" s="118">
        <v>0</v>
      </c>
      <c r="L325" s="134">
        <v>426.6</v>
      </c>
      <c r="M325" s="118">
        <v>0</v>
      </c>
      <c r="N325" s="134">
        <v>273.32</v>
      </c>
      <c r="O325" s="118">
        <v>0</v>
      </c>
      <c r="P325" s="134">
        <v>474.47</v>
      </c>
      <c r="Q325" s="118">
        <v>1</v>
      </c>
      <c r="R325" s="134">
        <v>318.45</v>
      </c>
      <c r="S325" s="118">
        <v>0</v>
      </c>
      <c r="T325" s="134">
        <v>350.45</v>
      </c>
      <c r="U325" s="118">
        <v>0</v>
      </c>
      <c r="V325" s="134">
        <v>404.4</v>
      </c>
      <c r="W325" s="118">
        <v>0</v>
      </c>
      <c r="X325" s="134">
        <v>488</v>
      </c>
      <c r="Y325" s="118">
        <v>1</v>
      </c>
      <c r="Z325" s="134">
        <v>314.52</v>
      </c>
      <c r="AA325" s="118">
        <v>0</v>
      </c>
      <c r="AB325" s="134">
        <v>206.5</v>
      </c>
      <c r="AC325" s="134">
        <v>242.7</v>
      </c>
      <c r="AD325" s="156"/>
      <c r="AE325" s="134">
        <v>695.55</v>
      </c>
    </row>
    <row r="326" spans="1:31" x14ac:dyDescent="0.25">
      <c r="A326" s="277">
        <v>39994</v>
      </c>
      <c r="B326" s="134">
        <v>257.88</v>
      </c>
      <c r="C326" s="118">
        <v>0</v>
      </c>
      <c r="D326" s="134">
        <v>134.84</v>
      </c>
      <c r="E326" s="118">
        <v>0</v>
      </c>
      <c r="F326" s="134">
        <v>274.95999999999998</v>
      </c>
      <c r="G326" s="118">
        <v>0</v>
      </c>
      <c r="H326" s="134">
        <v>588.29999999999995</v>
      </c>
      <c r="I326" s="118">
        <v>1</v>
      </c>
      <c r="J326" s="134">
        <v>313.41000000000003</v>
      </c>
      <c r="K326" s="118">
        <v>0</v>
      </c>
      <c r="L326" s="134">
        <v>555.96</v>
      </c>
      <c r="M326" s="118">
        <v>1</v>
      </c>
      <c r="N326" s="134">
        <v>310.27999999999997</v>
      </c>
      <c r="O326" s="118">
        <v>0</v>
      </c>
      <c r="P326" s="134">
        <v>266.57</v>
      </c>
      <c r="Q326" s="118">
        <v>0</v>
      </c>
      <c r="R326" s="134">
        <v>386</v>
      </c>
      <c r="S326" s="118">
        <v>0</v>
      </c>
      <c r="T326" s="134">
        <v>350.72</v>
      </c>
      <c r="U326" s="118">
        <v>0</v>
      </c>
      <c r="V326" s="134">
        <v>402.65</v>
      </c>
      <c r="W326" s="118">
        <v>0</v>
      </c>
      <c r="X326" s="134">
        <v>397.2</v>
      </c>
      <c r="Y326" s="118">
        <v>0</v>
      </c>
      <c r="Z326" s="134">
        <v>314.07</v>
      </c>
      <c r="AA326" s="118">
        <v>0</v>
      </c>
      <c r="AB326" s="134">
        <v>207.65</v>
      </c>
      <c r="AC326" s="134">
        <v>239.6</v>
      </c>
      <c r="AD326" s="156"/>
      <c r="AE326" s="134">
        <v>695.7</v>
      </c>
    </row>
    <row r="327" spans="1:31" x14ac:dyDescent="0.25">
      <c r="A327" s="277">
        <v>40025</v>
      </c>
      <c r="B327" s="134">
        <v>207.06</v>
      </c>
      <c r="C327" s="118">
        <v>0</v>
      </c>
      <c r="D327" s="134">
        <v>102.5</v>
      </c>
      <c r="E327" s="118">
        <v>0</v>
      </c>
      <c r="F327" s="134">
        <v>328.09</v>
      </c>
      <c r="G327" s="118">
        <v>0</v>
      </c>
      <c r="H327" s="134">
        <v>611.4</v>
      </c>
      <c r="I327" s="118">
        <v>1</v>
      </c>
      <c r="J327" s="134">
        <v>343.44</v>
      </c>
      <c r="K327" s="118">
        <v>0</v>
      </c>
      <c r="L327" s="134">
        <v>574.44000000000005</v>
      </c>
      <c r="M327" s="118">
        <v>1</v>
      </c>
      <c r="N327" s="134">
        <v>617.51</v>
      </c>
      <c r="O327" s="118">
        <v>1</v>
      </c>
      <c r="P327" s="139"/>
      <c r="Q327" s="118">
        <v>0</v>
      </c>
      <c r="R327" s="134">
        <v>434.95</v>
      </c>
      <c r="S327" s="118">
        <v>0</v>
      </c>
      <c r="T327" s="134">
        <v>353.9</v>
      </c>
      <c r="U327" s="118">
        <v>0</v>
      </c>
      <c r="V327" s="134">
        <v>401.5</v>
      </c>
      <c r="W327" s="118">
        <v>0</v>
      </c>
      <c r="X327" s="134">
        <v>398.4</v>
      </c>
      <c r="Y327" s="118">
        <v>0</v>
      </c>
      <c r="Z327" s="134">
        <v>313.8</v>
      </c>
      <c r="AA327" s="118">
        <v>0</v>
      </c>
      <c r="AB327" s="134">
        <v>209.9</v>
      </c>
      <c r="AC327" s="134">
        <v>240.2</v>
      </c>
      <c r="AD327" s="156"/>
      <c r="AE327" s="134">
        <v>695.7</v>
      </c>
    </row>
    <row r="328" spans="1:31" x14ac:dyDescent="0.25">
      <c r="A328" s="277">
        <v>40056</v>
      </c>
      <c r="B328" s="134">
        <v>239.4</v>
      </c>
      <c r="C328" s="118">
        <v>0</v>
      </c>
      <c r="D328" s="134">
        <v>79.400000000000006</v>
      </c>
      <c r="E328" s="118">
        <v>0</v>
      </c>
      <c r="F328" s="134">
        <v>330.4</v>
      </c>
      <c r="G328" s="118">
        <v>0</v>
      </c>
      <c r="H328" s="134">
        <v>616.02</v>
      </c>
      <c r="I328" s="118">
        <v>1</v>
      </c>
      <c r="J328" s="134">
        <v>348.06</v>
      </c>
      <c r="K328" s="118">
        <v>0</v>
      </c>
      <c r="L328" s="134">
        <v>579.05999999999995</v>
      </c>
      <c r="M328" s="118">
        <v>1</v>
      </c>
      <c r="N328" s="134">
        <v>404.99</v>
      </c>
      <c r="O328" s="118">
        <v>0</v>
      </c>
      <c r="P328" s="134">
        <v>331.25</v>
      </c>
      <c r="Q328" s="118">
        <v>0</v>
      </c>
      <c r="R328" s="134">
        <v>441.1</v>
      </c>
      <c r="S328" s="118">
        <v>0</v>
      </c>
      <c r="T328" s="134">
        <v>369.95</v>
      </c>
      <c r="U328" s="118">
        <v>0</v>
      </c>
      <c r="V328" s="134">
        <v>403.9</v>
      </c>
      <c r="W328" s="118">
        <v>0</v>
      </c>
      <c r="X328" s="134">
        <v>390.5</v>
      </c>
      <c r="Y328" s="118">
        <v>0</v>
      </c>
      <c r="Z328" s="134">
        <v>313.8</v>
      </c>
      <c r="AA328" s="118">
        <v>0</v>
      </c>
      <c r="AB328" s="134">
        <v>210.9</v>
      </c>
      <c r="AC328" s="134">
        <v>251.35</v>
      </c>
      <c r="AD328" s="156"/>
      <c r="AE328" s="134">
        <v>695.8</v>
      </c>
    </row>
    <row r="329" spans="1:31" x14ac:dyDescent="0.25">
      <c r="A329" s="277">
        <v>40086</v>
      </c>
      <c r="B329" s="134">
        <v>202.44</v>
      </c>
      <c r="C329" s="118">
        <v>0</v>
      </c>
      <c r="D329" s="134">
        <v>44.75</v>
      </c>
      <c r="E329" s="118">
        <v>0</v>
      </c>
      <c r="F329" s="134">
        <v>307.3</v>
      </c>
      <c r="G329" s="118">
        <v>0</v>
      </c>
      <c r="H329" s="134">
        <v>590.61</v>
      </c>
      <c r="I329" s="118">
        <v>1</v>
      </c>
      <c r="J329" s="134">
        <v>567.51</v>
      </c>
      <c r="K329" s="118">
        <v>1</v>
      </c>
      <c r="L329" s="134">
        <v>542.1</v>
      </c>
      <c r="M329" s="118">
        <v>1</v>
      </c>
      <c r="N329" s="134">
        <v>374.96</v>
      </c>
      <c r="O329" s="118">
        <v>0</v>
      </c>
      <c r="P329" s="134">
        <v>308.14999999999998</v>
      </c>
      <c r="Q329" s="118">
        <v>0</v>
      </c>
      <c r="R329" s="134">
        <v>415.1</v>
      </c>
      <c r="S329" s="118">
        <v>0</v>
      </c>
      <c r="T329" s="134">
        <v>389</v>
      </c>
      <c r="U329" s="118">
        <v>1</v>
      </c>
      <c r="V329" s="134">
        <v>402</v>
      </c>
      <c r="W329" s="118">
        <v>0</v>
      </c>
      <c r="X329" s="134">
        <v>395.23</v>
      </c>
      <c r="Y329" s="118">
        <v>0</v>
      </c>
      <c r="Z329" s="134">
        <v>313</v>
      </c>
      <c r="AA329" s="118">
        <v>0</v>
      </c>
      <c r="AB329" s="134">
        <v>211.35</v>
      </c>
      <c r="AC329" s="134">
        <v>255.35</v>
      </c>
      <c r="AD329" s="156"/>
      <c r="AE329" s="134">
        <v>695.8</v>
      </c>
    </row>
    <row r="330" spans="1:31" x14ac:dyDescent="0.25">
      <c r="A330" s="277">
        <v>40117</v>
      </c>
      <c r="B330" s="134">
        <v>188.58</v>
      </c>
      <c r="C330" s="118">
        <v>0</v>
      </c>
      <c r="D330" s="134">
        <v>37.82</v>
      </c>
      <c r="E330" s="118">
        <v>0</v>
      </c>
      <c r="F330" s="134">
        <v>318.85000000000002</v>
      </c>
      <c r="G330" s="118">
        <v>0</v>
      </c>
      <c r="H330" s="134">
        <v>634.5</v>
      </c>
      <c r="I330" s="118">
        <v>1</v>
      </c>
      <c r="J330" s="134">
        <v>352.68</v>
      </c>
      <c r="K330" s="118">
        <v>0</v>
      </c>
      <c r="L330" s="134">
        <v>583.67999999999995</v>
      </c>
      <c r="M330" s="118">
        <v>1</v>
      </c>
      <c r="N330" s="134">
        <v>668.33</v>
      </c>
      <c r="O330" s="118">
        <v>1</v>
      </c>
      <c r="P330" s="134">
        <v>301.22000000000003</v>
      </c>
      <c r="Q330" s="118">
        <v>0</v>
      </c>
      <c r="R330" s="134">
        <v>383.25</v>
      </c>
      <c r="S330" s="118">
        <v>0</v>
      </c>
      <c r="T330" s="134">
        <v>390.78</v>
      </c>
      <c r="U330" s="118">
        <v>1</v>
      </c>
      <c r="V330" s="134">
        <v>402.15</v>
      </c>
      <c r="W330" s="118">
        <v>0</v>
      </c>
      <c r="X330" s="134">
        <v>550.1</v>
      </c>
      <c r="Y330" s="118">
        <v>1</v>
      </c>
      <c r="Z330" s="134">
        <v>312.60000000000002</v>
      </c>
      <c r="AA330" s="118">
        <v>0</v>
      </c>
      <c r="AB330" s="134">
        <v>210.9</v>
      </c>
      <c r="AC330" s="134">
        <v>254.15</v>
      </c>
      <c r="AD330" s="156"/>
      <c r="AE330" s="134">
        <v>695.7</v>
      </c>
    </row>
    <row r="331" spans="1:31" x14ac:dyDescent="0.25">
      <c r="A331" s="277">
        <v>40147</v>
      </c>
      <c r="B331" s="134">
        <v>204.75</v>
      </c>
      <c r="C331" s="118">
        <v>0</v>
      </c>
      <c r="D331" s="134">
        <v>53.99</v>
      </c>
      <c r="E331" s="118">
        <v>0</v>
      </c>
      <c r="F331" s="139"/>
      <c r="G331" s="118">
        <v>0</v>
      </c>
      <c r="H331" s="134">
        <v>620.64</v>
      </c>
      <c r="I331" s="118">
        <v>1</v>
      </c>
      <c r="J331" s="134">
        <v>357.3</v>
      </c>
      <c r="K331" s="118">
        <v>0</v>
      </c>
      <c r="L331" s="134">
        <v>574.44000000000005</v>
      </c>
      <c r="M331" s="118">
        <v>1</v>
      </c>
      <c r="N331" s="134">
        <v>453.5</v>
      </c>
      <c r="O331" s="118">
        <v>0</v>
      </c>
      <c r="P331" s="134">
        <v>146.44999999999999</v>
      </c>
      <c r="Q331" s="118">
        <v>0</v>
      </c>
      <c r="R331" s="134">
        <v>455.35</v>
      </c>
      <c r="S331" s="118">
        <v>0</v>
      </c>
      <c r="T331" s="134">
        <v>359.9</v>
      </c>
      <c r="U331" s="118">
        <v>0</v>
      </c>
      <c r="V331" s="134">
        <v>405.05</v>
      </c>
      <c r="W331" s="118">
        <v>0</v>
      </c>
      <c r="X331" s="134">
        <v>578.6</v>
      </c>
      <c r="Y331" s="118">
        <v>1</v>
      </c>
      <c r="Z331" s="134">
        <v>312.45</v>
      </c>
      <c r="AA331" s="118">
        <v>0</v>
      </c>
      <c r="AB331" s="134">
        <v>211.25</v>
      </c>
      <c r="AC331" s="134">
        <v>259.5</v>
      </c>
      <c r="AD331" s="156"/>
      <c r="AE331" s="134">
        <v>695.65</v>
      </c>
    </row>
    <row r="332" spans="1:31" x14ac:dyDescent="0.25">
      <c r="A332" s="182">
        <v>40178</v>
      </c>
      <c r="B332" s="134">
        <v>207.06</v>
      </c>
      <c r="C332" s="118">
        <v>0</v>
      </c>
      <c r="D332" s="134">
        <v>35.51</v>
      </c>
      <c r="E332" s="118">
        <v>0</v>
      </c>
      <c r="F332" s="139"/>
      <c r="G332" s="118">
        <v>0</v>
      </c>
      <c r="H332" s="134">
        <v>639.12</v>
      </c>
      <c r="I332" s="118">
        <v>1</v>
      </c>
      <c r="J332" s="134">
        <v>368.85</v>
      </c>
      <c r="K332" s="118">
        <v>0</v>
      </c>
      <c r="L332" s="134">
        <v>592.91999999999996</v>
      </c>
      <c r="M332" s="118">
        <v>1</v>
      </c>
      <c r="N332" s="134">
        <v>670.64</v>
      </c>
      <c r="O332" s="118">
        <v>1</v>
      </c>
      <c r="P332" s="134">
        <v>155.69</v>
      </c>
      <c r="Q332" s="118">
        <v>0</v>
      </c>
      <c r="R332" s="134">
        <v>475.75</v>
      </c>
      <c r="S332" s="118">
        <v>0</v>
      </c>
      <c r="T332" s="134">
        <v>358.05</v>
      </c>
      <c r="U332" s="118">
        <v>0</v>
      </c>
      <c r="V332" s="134">
        <v>402.29</v>
      </c>
      <c r="W332" s="118">
        <v>0</v>
      </c>
      <c r="X332" s="134">
        <v>398.2</v>
      </c>
      <c r="Y332" s="118">
        <v>0</v>
      </c>
      <c r="Z332" s="134">
        <v>318.8</v>
      </c>
      <c r="AA332" s="118">
        <v>0</v>
      </c>
      <c r="AB332" s="134">
        <v>210.85</v>
      </c>
      <c r="AC332" s="134">
        <v>255.85</v>
      </c>
      <c r="AD332" s="156"/>
      <c r="AE332" s="134">
        <v>695.7</v>
      </c>
    </row>
    <row r="333" spans="1:31" x14ac:dyDescent="0.25">
      <c r="A333" s="277">
        <v>40209</v>
      </c>
      <c r="B333" s="118">
        <v>200.13</v>
      </c>
      <c r="C333" s="118">
        <v>0</v>
      </c>
      <c r="D333" s="118">
        <v>30.89</v>
      </c>
      <c r="E333" s="118">
        <v>0</v>
      </c>
      <c r="F333" s="118">
        <v>330.4</v>
      </c>
      <c r="G333" s="118">
        <v>0</v>
      </c>
      <c r="H333" s="118">
        <v>629.88</v>
      </c>
      <c r="I333" s="118">
        <v>1</v>
      </c>
      <c r="J333" s="118">
        <v>588.29999999999995</v>
      </c>
      <c r="K333" s="118">
        <v>1</v>
      </c>
      <c r="L333" s="118">
        <v>588.29999999999995</v>
      </c>
      <c r="M333" s="118">
        <v>1</v>
      </c>
      <c r="N333" s="118">
        <v>393.44</v>
      </c>
      <c r="O333" s="118">
        <v>0</v>
      </c>
      <c r="P333" s="118">
        <v>134.9</v>
      </c>
      <c r="Q333" s="118">
        <v>0</v>
      </c>
      <c r="R333" s="118">
        <v>450.8</v>
      </c>
      <c r="S333" s="118">
        <v>0</v>
      </c>
      <c r="T333" s="118">
        <v>357.25</v>
      </c>
      <c r="U333" s="118">
        <v>0</v>
      </c>
      <c r="V333" s="118">
        <v>401.7</v>
      </c>
      <c r="W333" s="118">
        <v>0</v>
      </c>
      <c r="X333" s="118">
        <v>459.6</v>
      </c>
      <c r="Y333" s="118">
        <v>0</v>
      </c>
      <c r="Z333" s="118">
        <v>311.7</v>
      </c>
      <c r="AA333" s="118">
        <v>0</v>
      </c>
      <c r="AB333" s="134">
        <v>215.25</v>
      </c>
      <c r="AC333" s="134">
        <v>264.39999999999998</v>
      </c>
      <c r="AD333" s="156"/>
      <c r="AE333" s="134">
        <v>695.45</v>
      </c>
    </row>
    <row r="334" spans="1:31" x14ac:dyDescent="0.25">
      <c r="A334" s="277">
        <v>40237</v>
      </c>
      <c r="B334" s="118">
        <v>204.75</v>
      </c>
      <c r="C334" s="118">
        <v>0</v>
      </c>
      <c r="D334" s="118">
        <v>42.44</v>
      </c>
      <c r="E334" s="118">
        <v>0</v>
      </c>
      <c r="F334" s="118">
        <v>519.82000000000005</v>
      </c>
      <c r="G334" s="118">
        <v>1</v>
      </c>
      <c r="H334" s="118">
        <v>394.26</v>
      </c>
      <c r="I334" s="118">
        <v>0</v>
      </c>
      <c r="J334" s="118">
        <v>345.75</v>
      </c>
      <c r="K334" s="118">
        <v>0</v>
      </c>
      <c r="L334" s="118">
        <v>574.44000000000005</v>
      </c>
      <c r="M334" s="118">
        <v>1</v>
      </c>
      <c r="N334" s="118">
        <v>418.85</v>
      </c>
      <c r="O334" s="118">
        <v>0</v>
      </c>
      <c r="P334" s="118">
        <v>139.52000000000001</v>
      </c>
      <c r="Q334" s="118">
        <v>0</v>
      </c>
      <c r="R334" s="118">
        <v>472.35</v>
      </c>
      <c r="S334" s="118">
        <v>0</v>
      </c>
      <c r="T334" s="118">
        <v>357.2</v>
      </c>
      <c r="U334" s="118">
        <v>0</v>
      </c>
      <c r="V334" s="118">
        <v>401.55</v>
      </c>
      <c r="W334" s="118">
        <v>0</v>
      </c>
      <c r="X334" s="118">
        <v>555.25</v>
      </c>
      <c r="Y334" s="118">
        <v>1</v>
      </c>
      <c r="Z334" s="118">
        <v>311.5</v>
      </c>
      <c r="AA334" s="118">
        <v>0</v>
      </c>
      <c r="AB334" s="118">
        <v>215.4</v>
      </c>
      <c r="AC334" s="118">
        <v>264.55</v>
      </c>
      <c r="AD334" s="156"/>
      <c r="AE334" s="118">
        <v>695.5</v>
      </c>
    </row>
    <row r="335" spans="1:31" x14ac:dyDescent="0.25">
      <c r="A335" s="182">
        <v>40268</v>
      </c>
      <c r="B335" s="118">
        <v>200.13</v>
      </c>
      <c r="C335" s="118">
        <v>0</v>
      </c>
      <c r="D335" s="118">
        <v>44.75</v>
      </c>
      <c r="E335" s="118">
        <v>0</v>
      </c>
      <c r="F335" s="118">
        <v>533.67999999999995</v>
      </c>
      <c r="G335" s="118">
        <v>1</v>
      </c>
      <c r="H335" s="118">
        <v>606.78</v>
      </c>
      <c r="I335" s="118">
        <v>1</v>
      </c>
      <c r="J335" s="118">
        <v>338.82</v>
      </c>
      <c r="K335" s="118">
        <v>0</v>
      </c>
      <c r="L335" s="118">
        <v>382.71</v>
      </c>
      <c r="M335" s="118">
        <v>0</v>
      </c>
      <c r="N335" s="118">
        <v>411.92</v>
      </c>
      <c r="O335" s="118">
        <v>0</v>
      </c>
      <c r="P335" s="118">
        <v>137.21</v>
      </c>
      <c r="Q335" s="118">
        <v>0</v>
      </c>
      <c r="R335" s="118">
        <v>455.8</v>
      </c>
      <c r="S335" s="118">
        <v>0</v>
      </c>
      <c r="T335" s="118">
        <v>356.75</v>
      </c>
      <c r="U335" s="118">
        <v>0</v>
      </c>
      <c r="V335" s="118">
        <v>400.75</v>
      </c>
      <c r="W335" s="118">
        <v>0</v>
      </c>
      <c r="X335" s="118">
        <v>445.25</v>
      </c>
      <c r="Y335" s="118">
        <v>0</v>
      </c>
      <c r="Z335" s="118">
        <v>310.8</v>
      </c>
      <c r="AA335" s="118">
        <v>0</v>
      </c>
      <c r="AB335" s="118">
        <v>215.35</v>
      </c>
      <c r="AC335" s="118">
        <v>264.85000000000002</v>
      </c>
      <c r="AD335" s="156"/>
      <c r="AE335" s="118">
        <v>695.41</v>
      </c>
    </row>
    <row r="336" spans="1:31" x14ac:dyDescent="0.25">
      <c r="A336" s="277">
        <v>40298</v>
      </c>
      <c r="B336" s="118">
        <v>197.82</v>
      </c>
      <c r="C336" s="118">
        <v>0</v>
      </c>
      <c r="D336" s="118">
        <v>44.75</v>
      </c>
      <c r="E336" s="118">
        <v>0</v>
      </c>
      <c r="F336" s="118">
        <v>263.41000000000003</v>
      </c>
      <c r="G336" s="118">
        <v>0</v>
      </c>
      <c r="H336" s="118">
        <v>329.58</v>
      </c>
      <c r="I336" s="118">
        <v>0</v>
      </c>
      <c r="J336" s="118">
        <v>253.35</v>
      </c>
      <c r="K336" s="118">
        <v>0</v>
      </c>
      <c r="L336" s="118">
        <v>320.33999999999997</v>
      </c>
      <c r="M336" s="118">
        <v>0</v>
      </c>
      <c r="N336" s="118">
        <v>333.38</v>
      </c>
      <c r="O336" s="118">
        <v>0</v>
      </c>
      <c r="P336" s="118">
        <v>100.25</v>
      </c>
      <c r="Q336" s="118">
        <v>0</v>
      </c>
      <c r="R336" s="118">
        <v>372.9</v>
      </c>
      <c r="S336" s="118">
        <v>0</v>
      </c>
      <c r="T336" s="118">
        <v>357.5</v>
      </c>
      <c r="U336" s="118">
        <v>0</v>
      </c>
      <c r="V336" s="118">
        <v>474.9</v>
      </c>
      <c r="W336" s="118">
        <v>1</v>
      </c>
      <c r="X336" s="118">
        <v>495.5</v>
      </c>
      <c r="Y336" s="118">
        <v>1</v>
      </c>
      <c r="Z336" s="118">
        <v>319.75</v>
      </c>
      <c r="AA336" s="118">
        <v>0</v>
      </c>
      <c r="AB336" s="118">
        <v>215.4</v>
      </c>
      <c r="AC336" s="118">
        <v>265.75</v>
      </c>
      <c r="AD336" s="156"/>
      <c r="AE336" s="118">
        <v>695.8</v>
      </c>
    </row>
    <row r="337" spans="1:31" x14ac:dyDescent="0.25">
      <c r="A337" s="277">
        <v>40329</v>
      </c>
      <c r="B337" s="118">
        <v>207.06</v>
      </c>
      <c r="C337" s="118">
        <v>0</v>
      </c>
      <c r="D337" s="118">
        <v>47.06</v>
      </c>
      <c r="E337" s="118">
        <v>0</v>
      </c>
      <c r="F337" s="118">
        <v>293.44</v>
      </c>
      <c r="G337" s="118">
        <v>0</v>
      </c>
      <c r="H337" s="118">
        <v>322.64999999999998</v>
      </c>
      <c r="I337" s="118">
        <v>0</v>
      </c>
      <c r="J337" s="118">
        <v>322.64999999999998</v>
      </c>
      <c r="K337" s="118">
        <v>0</v>
      </c>
      <c r="L337" s="118">
        <v>592.91999999999996</v>
      </c>
      <c r="M337" s="118">
        <v>1</v>
      </c>
      <c r="N337" s="118">
        <v>319.52</v>
      </c>
      <c r="O337" s="118">
        <v>0</v>
      </c>
      <c r="P337" s="118">
        <v>88.72</v>
      </c>
      <c r="Q337" s="118">
        <v>0</v>
      </c>
      <c r="R337" s="118">
        <v>380.1</v>
      </c>
      <c r="S337" s="118">
        <v>0</v>
      </c>
      <c r="T337" s="118">
        <v>390.9</v>
      </c>
      <c r="U337" s="118">
        <v>1</v>
      </c>
      <c r="V337" s="118">
        <v>508.49</v>
      </c>
      <c r="W337" s="118">
        <v>1</v>
      </c>
      <c r="X337" s="118">
        <v>492.33</v>
      </c>
      <c r="Y337" s="118">
        <v>0</v>
      </c>
      <c r="Z337" s="118">
        <v>317.35000000000002</v>
      </c>
      <c r="AA337" s="118">
        <v>0</v>
      </c>
      <c r="AB337" s="118">
        <v>215.1</v>
      </c>
      <c r="AC337" s="118">
        <v>262.10000000000002</v>
      </c>
      <c r="AD337" s="156"/>
      <c r="AE337" s="118">
        <v>695.72</v>
      </c>
    </row>
    <row r="338" spans="1:31" x14ac:dyDescent="0.25">
      <c r="A338" s="277">
        <v>40359</v>
      </c>
      <c r="B338" s="118">
        <v>216.3</v>
      </c>
      <c r="C338" s="118">
        <v>0</v>
      </c>
      <c r="D338" s="118">
        <v>49.37</v>
      </c>
      <c r="E338" s="118">
        <v>0</v>
      </c>
      <c r="F338" s="118">
        <v>489.79</v>
      </c>
      <c r="G338" s="118">
        <v>1</v>
      </c>
      <c r="H338" s="118">
        <v>620.64</v>
      </c>
      <c r="I338" s="118">
        <v>1</v>
      </c>
      <c r="J338" s="118">
        <v>616.02</v>
      </c>
      <c r="K338" s="118">
        <v>1</v>
      </c>
      <c r="L338" s="118">
        <v>588.29999999999995</v>
      </c>
      <c r="M338" s="118">
        <v>1</v>
      </c>
      <c r="N338" s="118">
        <v>356.48</v>
      </c>
      <c r="O338" s="118">
        <v>0</v>
      </c>
      <c r="P338" s="118">
        <v>84.08</v>
      </c>
      <c r="Q338" s="118">
        <v>0</v>
      </c>
      <c r="R338" s="118">
        <v>441.35</v>
      </c>
      <c r="S338" s="118">
        <v>0</v>
      </c>
      <c r="T338" s="118">
        <v>356.4</v>
      </c>
      <c r="U338" s="118">
        <v>0</v>
      </c>
      <c r="V338" s="118">
        <v>406</v>
      </c>
      <c r="W338" s="118">
        <v>0</v>
      </c>
      <c r="X338" s="118">
        <v>411.4</v>
      </c>
      <c r="Y338" s="118">
        <v>0</v>
      </c>
      <c r="Z338" s="118">
        <v>314.60000000000002</v>
      </c>
      <c r="AA338" s="118">
        <v>0</v>
      </c>
      <c r="AB338" s="118">
        <v>215.1</v>
      </c>
      <c r="AC338" s="118">
        <v>263.55</v>
      </c>
      <c r="AD338" s="156"/>
      <c r="AE338" s="118">
        <v>696.1</v>
      </c>
    </row>
    <row r="339" spans="1:31" x14ac:dyDescent="0.25">
      <c r="A339" s="277">
        <v>40390</v>
      </c>
      <c r="B339" s="118">
        <v>216.3</v>
      </c>
      <c r="C339" s="118">
        <v>0</v>
      </c>
      <c r="D339" s="118">
        <v>44.75</v>
      </c>
      <c r="E339" s="118">
        <v>0</v>
      </c>
      <c r="F339" s="118">
        <v>487.48</v>
      </c>
      <c r="G339" s="118">
        <v>1</v>
      </c>
      <c r="H339" s="118">
        <v>398.88</v>
      </c>
      <c r="I339" s="118">
        <v>0</v>
      </c>
      <c r="J339" s="118">
        <v>613.71</v>
      </c>
      <c r="K339" s="118">
        <v>0</v>
      </c>
      <c r="L339" s="118">
        <v>583.67999999999995</v>
      </c>
      <c r="M339" s="118">
        <v>1</v>
      </c>
      <c r="N339" s="118">
        <v>356.48</v>
      </c>
      <c r="O339" s="118">
        <v>0</v>
      </c>
      <c r="P339" s="118">
        <v>77.150000000000006</v>
      </c>
      <c r="Q339" s="118">
        <v>0</v>
      </c>
      <c r="R339" s="118">
        <v>430.25</v>
      </c>
      <c r="S339" s="118">
        <v>0</v>
      </c>
      <c r="T339" s="118">
        <v>357.6</v>
      </c>
      <c r="U339" s="118">
        <v>0</v>
      </c>
      <c r="V339" s="118">
        <v>404.4</v>
      </c>
      <c r="W339" s="118">
        <v>0</v>
      </c>
      <c r="X339" s="118">
        <v>399.85</v>
      </c>
      <c r="Y339" s="118">
        <v>0</v>
      </c>
      <c r="Z339" s="118">
        <v>314.2</v>
      </c>
      <c r="AA339" s="118">
        <v>0</v>
      </c>
      <c r="AB339" s="118">
        <v>215.2</v>
      </c>
      <c r="AC339" s="118">
        <v>263.8</v>
      </c>
      <c r="AD339" s="156"/>
      <c r="AE339" s="118">
        <v>695.95</v>
      </c>
    </row>
    <row r="340" spans="1:31" x14ac:dyDescent="0.25">
      <c r="A340" s="182">
        <v>40421</v>
      </c>
      <c r="B340" s="118">
        <v>216.3</v>
      </c>
      <c r="C340" s="118">
        <v>0</v>
      </c>
      <c r="D340" s="118">
        <v>51.68</v>
      </c>
      <c r="E340" s="118">
        <v>0</v>
      </c>
      <c r="F340" s="118">
        <v>478.24</v>
      </c>
      <c r="G340" s="118">
        <v>1</v>
      </c>
      <c r="H340" s="118">
        <v>375.78</v>
      </c>
      <c r="I340" s="118">
        <v>0</v>
      </c>
      <c r="J340" s="118">
        <v>368.85</v>
      </c>
      <c r="K340" s="118">
        <v>0</v>
      </c>
      <c r="L340" s="118">
        <v>574.44000000000005</v>
      </c>
      <c r="M340" s="118">
        <v>1</v>
      </c>
      <c r="N340" s="118">
        <v>349.55</v>
      </c>
      <c r="O340" s="118">
        <v>0</v>
      </c>
      <c r="P340" s="118">
        <v>134.9</v>
      </c>
      <c r="Q340" s="118">
        <v>0</v>
      </c>
      <c r="R340" s="118">
        <v>418.75</v>
      </c>
      <c r="S340" s="118">
        <v>0</v>
      </c>
      <c r="T340" s="118">
        <v>357.05</v>
      </c>
      <c r="U340" s="118">
        <v>0</v>
      </c>
      <c r="V340" s="118">
        <v>489.7</v>
      </c>
      <c r="W340" s="118">
        <v>0</v>
      </c>
      <c r="X340" s="118">
        <v>390.61</v>
      </c>
      <c r="Y340" s="118">
        <v>0</v>
      </c>
      <c r="Z340" s="118">
        <v>315.60000000000002</v>
      </c>
      <c r="AA340" s="118">
        <v>0</v>
      </c>
      <c r="AB340" s="118">
        <v>213.75</v>
      </c>
      <c r="AC340" s="118">
        <v>260.25</v>
      </c>
      <c r="AD340" s="156"/>
      <c r="AE340" s="118">
        <v>694.85</v>
      </c>
    </row>
    <row r="341" spans="1:31" x14ac:dyDescent="0.25">
      <c r="A341" s="277">
        <v>40451</v>
      </c>
      <c r="B341" s="118">
        <v>216.3</v>
      </c>
      <c r="C341" s="118">
        <v>0</v>
      </c>
      <c r="D341" s="118">
        <v>44.75</v>
      </c>
      <c r="E341" s="118">
        <v>0</v>
      </c>
      <c r="F341" s="118">
        <v>473.62</v>
      </c>
      <c r="G341" s="118">
        <v>1</v>
      </c>
      <c r="H341" s="118">
        <v>371.16</v>
      </c>
      <c r="I341" s="118">
        <v>0</v>
      </c>
      <c r="J341" s="118">
        <v>322.64999999999998</v>
      </c>
      <c r="K341" s="118">
        <v>0</v>
      </c>
      <c r="L341" s="118">
        <v>585.99</v>
      </c>
      <c r="M341" s="118">
        <v>1</v>
      </c>
      <c r="N341" s="118">
        <v>347.24</v>
      </c>
      <c r="O341" s="118">
        <v>0</v>
      </c>
      <c r="P341" s="118">
        <v>116.42</v>
      </c>
      <c r="Q341" s="118">
        <v>0</v>
      </c>
      <c r="R341" s="118">
        <v>419.55</v>
      </c>
      <c r="S341" s="118">
        <v>0</v>
      </c>
      <c r="T341" s="118">
        <v>390.95</v>
      </c>
      <c r="U341" s="118">
        <v>1</v>
      </c>
      <c r="V341" s="118">
        <v>514.1</v>
      </c>
      <c r="W341" s="118">
        <v>1</v>
      </c>
      <c r="X341" s="118">
        <v>406.78</v>
      </c>
      <c r="Y341" s="118">
        <v>0</v>
      </c>
      <c r="Z341" s="118">
        <v>444</v>
      </c>
      <c r="AA341" s="118">
        <v>1</v>
      </c>
      <c r="AB341" s="118">
        <v>213.95</v>
      </c>
      <c r="AC341" s="118">
        <v>261.10000000000002</v>
      </c>
      <c r="AD341" s="156"/>
      <c r="AE341" s="118">
        <v>695.1</v>
      </c>
    </row>
    <row r="342" spans="1:31" x14ac:dyDescent="0.25">
      <c r="A342" s="277">
        <v>40482</v>
      </c>
      <c r="B342" s="118">
        <v>216.3</v>
      </c>
      <c r="C342" s="118">
        <v>0</v>
      </c>
      <c r="D342" s="118"/>
      <c r="E342" s="118">
        <v>0</v>
      </c>
      <c r="F342" s="118">
        <v>540.61</v>
      </c>
      <c r="G342" s="118">
        <v>1</v>
      </c>
      <c r="H342" s="118">
        <v>597.54</v>
      </c>
      <c r="I342" s="118">
        <v>1</v>
      </c>
      <c r="J342" s="118">
        <v>359.61</v>
      </c>
      <c r="K342" s="118">
        <v>0</v>
      </c>
      <c r="L342" s="118">
        <v>592.91999999999996</v>
      </c>
      <c r="M342" s="118">
        <v>1</v>
      </c>
      <c r="N342" s="118">
        <v>675.26</v>
      </c>
      <c r="O342" s="118">
        <v>1</v>
      </c>
      <c r="P342" s="118">
        <v>146.44999999999999</v>
      </c>
      <c r="Q342" s="118">
        <v>0</v>
      </c>
      <c r="R342" s="118">
        <v>419.75</v>
      </c>
      <c r="S342" s="118">
        <v>0</v>
      </c>
      <c r="T342" s="118">
        <v>357.9</v>
      </c>
      <c r="U342" s="118">
        <v>0</v>
      </c>
      <c r="V342" s="118">
        <v>412.17</v>
      </c>
      <c r="W342" s="118">
        <v>0</v>
      </c>
      <c r="X342" s="118">
        <v>404.47</v>
      </c>
      <c r="Y342" s="118">
        <v>0</v>
      </c>
      <c r="Z342" s="118">
        <v>315.64999999999998</v>
      </c>
      <c r="AA342" s="118">
        <v>0</v>
      </c>
      <c r="AB342" s="118">
        <v>215.1</v>
      </c>
      <c r="AC342" s="118">
        <v>259.64999999999998</v>
      </c>
      <c r="AD342" s="156"/>
      <c r="AE342" s="118">
        <v>695.15</v>
      </c>
    </row>
    <row r="343" spans="1:31" x14ac:dyDescent="0.25">
      <c r="A343" s="182">
        <v>40512</v>
      </c>
      <c r="B343" s="118">
        <v>216.3</v>
      </c>
      <c r="C343" s="118">
        <v>0</v>
      </c>
      <c r="D343" s="118">
        <v>51.68</v>
      </c>
      <c r="E343" s="118">
        <v>0</v>
      </c>
      <c r="F343" s="118">
        <v>293.44</v>
      </c>
      <c r="G343" s="118">
        <v>0</v>
      </c>
      <c r="H343" s="118">
        <v>338.82</v>
      </c>
      <c r="I343" s="118">
        <v>0</v>
      </c>
      <c r="J343" s="118">
        <v>341.13</v>
      </c>
      <c r="K343" s="118">
        <v>0</v>
      </c>
      <c r="L343" s="118">
        <v>352.68</v>
      </c>
      <c r="M343" s="118">
        <v>0</v>
      </c>
      <c r="N343" s="118">
        <v>370.34</v>
      </c>
      <c r="O343" s="118">
        <v>0</v>
      </c>
      <c r="P343" s="118">
        <v>141.83000000000001</v>
      </c>
      <c r="Q343" s="118">
        <v>0</v>
      </c>
      <c r="R343" s="118">
        <v>415.75</v>
      </c>
      <c r="S343" s="118">
        <v>0</v>
      </c>
      <c r="T343" s="118">
        <v>356.7</v>
      </c>
      <c r="U343" s="118">
        <v>0</v>
      </c>
      <c r="V343" s="118">
        <v>410.15</v>
      </c>
      <c r="W343" s="118">
        <v>0</v>
      </c>
      <c r="X343" s="118">
        <v>399.85</v>
      </c>
      <c r="Y343" s="118">
        <v>0</v>
      </c>
      <c r="Z343" s="118">
        <v>314.64999999999998</v>
      </c>
      <c r="AA343" s="118">
        <v>0</v>
      </c>
      <c r="AB343" s="118">
        <v>214.55</v>
      </c>
      <c r="AC343" s="118">
        <v>258.85000000000002</v>
      </c>
      <c r="AD343" s="156"/>
      <c r="AE343" s="118">
        <v>696.1</v>
      </c>
    </row>
    <row r="344" spans="1:31" x14ac:dyDescent="0.25">
      <c r="A344" s="277">
        <v>40543</v>
      </c>
      <c r="B344" s="118">
        <v>216.3</v>
      </c>
      <c r="C344" s="118">
        <v>0</v>
      </c>
      <c r="D344" s="118">
        <v>51.68</v>
      </c>
      <c r="E344" s="118">
        <v>0</v>
      </c>
      <c r="F344" s="118">
        <v>284.2</v>
      </c>
      <c r="G344" s="118">
        <v>0</v>
      </c>
      <c r="H344" s="118">
        <v>311.11</v>
      </c>
      <c r="I344" s="118">
        <v>0</v>
      </c>
      <c r="J344" s="118">
        <v>299.55</v>
      </c>
      <c r="K344" s="118">
        <v>0</v>
      </c>
      <c r="L344" s="118">
        <v>306.48</v>
      </c>
      <c r="M344" s="118">
        <v>0</v>
      </c>
      <c r="N344" s="118">
        <v>365.72</v>
      </c>
      <c r="O344" s="118">
        <v>0</v>
      </c>
      <c r="P344" s="118">
        <v>134.9</v>
      </c>
      <c r="Q344" s="118">
        <v>0</v>
      </c>
      <c r="R344" s="118">
        <v>375.1</v>
      </c>
      <c r="S344" s="118">
        <v>0</v>
      </c>
      <c r="T344" s="118">
        <v>353.55</v>
      </c>
      <c r="U344" s="118">
        <v>0</v>
      </c>
      <c r="V344" s="118">
        <v>406.15</v>
      </c>
      <c r="W344" s="118">
        <v>0</v>
      </c>
      <c r="X344" s="118">
        <v>388.3</v>
      </c>
      <c r="Y344" s="118">
        <v>0</v>
      </c>
      <c r="Z344" s="118">
        <v>312.14999999999998</v>
      </c>
      <c r="AA344" s="118">
        <v>0</v>
      </c>
      <c r="AB344" s="118">
        <v>212.15</v>
      </c>
      <c r="AC344" s="118">
        <v>257.5</v>
      </c>
      <c r="AD344" s="156"/>
      <c r="AE344" s="118">
        <v>695</v>
      </c>
    </row>
    <row r="345" spans="1:31" x14ac:dyDescent="0.25">
      <c r="A345" s="277">
        <v>40574</v>
      </c>
      <c r="B345" s="247">
        <v>213.99</v>
      </c>
      <c r="C345" s="118">
        <v>0</v>
      </c>
      <c r="D345" s="247">
        <v>51.68</v>
      </c>
      <c r="E345" s="118">
        <v>0</v>
      </c>
      <c r="F345" s="247">
        <v>277.27</v>
      </c>
      <c r="G345" s="118">
        <v>0</v>
      </c>
      <c r="H345" s="247">
        <v>292.62</v>
      </c>
      <c r="I345" s="118">
        <v>0</v>
      </c>
      <c r="J345" s="247">
        <v>288</v>
      </c>
      <c r="K345" s="118">
        <v>0</v>
      </c>
      <c r="L345" s="247">
        <v>294.93</v>
      </c>
      <c r="M345" s="118">
        <v>0</v>
      </c>
      <c r="N345" s="247">
        <v>326.51</v>
      </c>
      <c r="O345" s="118">
        <v>0</v>
      </c>
      <c r="P345" s="247">
        <v>123.35</v>
      </c>
      <c r="Q345" s="118">
        <v>0</v>
      </c>
      <c r="R345" s="247">
        <v>376.1</v>
      </c>
      <c r="S345" s="118">
        <v>0</v>
      </c>
      <c r="T345" s="247">
        <v>351.2</v>
      </c>
      <c r="U345" s="118">
        <v>0</v>
      </c>
      <c r="V345" s="247">
        <v>404</v>
      </c>
      <c r="W345" s="118">
        <v>0</v>
      </c>
      <c r="X345" s="247">
        <v>383.68</v>
      </c>
      <c r="Y345" s="118">
        <v>0</v>
      </c>
      <c r="Z345" s="247">
        <v>311.66000000000003</v>
      </c>
      <c r="AA345" s="118">
        <v>0</v>
      </c>
      <c r="AB345" s="247">
        <v>212.3</v>
      </c>
      <c r="AC345" s="247">
        <v>257.3</v>
      </c>
      <c r="AD345" s="156"/>
      <c r="AE345" s="247">
        <v>695.75</v>
      </c>
    </row>
    <row r="346" spans="1:31" x14ac:dyDescent="0.25">
      <c r="A346" s="182">
        <v>40602</v>
      </c>
      <c r="B346" s="247">
        <v>197.82</v>
      </c>
      <c r="C346" s="118">
        <v>0</v>
      </c>
      <c r="D346" s="247">
        <v>51.68</v>
      </c>
      <c r="E346" s="118">
        <v>0</v>
      </c>
      <c r="F346" s="247">
        <v>261.10000000000002</v>
      </c>
      <c r="G346" s="118">
        <v>0</v>
      </c>
      <c r="H346" s="247">
        <v>292.62</v>
      </c>
      <c r="I346" s="118">
        <v>0</v>
      </c>
      <c r="J346" s="247">
        <v>278.76</v>
      </c>
      <c r="K346" s="118">
        <v>0</v>
      </c>
      <c r="L346" s="247">
        <v>292.62</v>
      </c>
      <c r="M346" s="118">
        <v>0</v>
      </c>
      <c r="N346" s="247">
        <v>245.6</v>
      </c>
      <c r="O346" s="118">
        <v>0</v>
      </c>
      <c r="P346" s="247">
        <v>88.7</v>
      </c>
      <c r="Q346" s="118">
        <v>0</v>
      </c>
      <c r="R346" s="247">
        <v>259.14999999999998</v>
      </c>
      <c r="S346" s="118">
        <v>0</v>
      </c>
      <c r="T346" s="247">
        <v>350.05</v>
      </c>
      <c r="U346" s="118">
        <v>0</v>
      </c>
      <c r="V346" s="247">
        <v>405.5</v>
      </c>
      <c r="W346" s="118">
        <v>0</v>
      </c>
      <c r="X346" s="247">
        <v>399.85</v>
      </c>
      <c r="Y346" s="118">
        <v>0</v>
      </c>
      <c r="Z346" s="247">
        <v>312</v>
      </c>
      <c r="AA346" s="118">
        <v>0</v>
      </c>
      <c r="AB346" s="247">
        <v>209.5</v>
      </c>
      <c r="AC346" s="247">
        <v>230.75</v>
      </c>
      <c r="AD346" s="156"/>
      <c r="AE346" s="247">
        <v>696.15</v>
      </c>
    </row>
    <row r="347" spans="1:31" x14ac:dyDescent="0.25">
      <c r="A347" s="277">
        <v>40633</v>
      </c>
      <c r="B347" s="247">
        <v>216.3</v>
      </c>
      <c r="C347" s="118">
        <v>0</v>
      </c>
      <c r="D347" s="247">
        <v>53.99</v>
      </c>
      <c r="E347" s="118">
        <v>0</v>
      </c>
      <c r="F347" s="247">
        <v>238</v>
      </c>
      <c r="G347" s="118">
        <v>0</v>
      </c>
      <c r="H347" s="247">
        <v>290.31</v>
      </c>
      <c r="I347" s="118">
        <v>0</v>
      </c>
      <c r="J347" s="247">
        <v>207.15</v>
      </c>
      <c r="K347" s="118">
        <v>0</v>
      </c>
      <c r="L347" s="247">
        <v>345.75</v>
      </c>
      <c r="M347" s="118">
        <v>0</v>
      </c>
      <c r="N347" s="247">
        <v>231.74</v>
      </c>
      <c r="O347" s="118">
        <v>0</v>
      </c>
      <c r="P347" s="247">
        <v>102.56</v>
      </c>
      <c r="Q347" s="118">
        <v>0</v>
      </c>
      <c r="R347" s="247">
        <v>282.35000000000002</v>
      </c>
      <c r="S347" s="118">
        <v>0</v>
      </c>
      <c r="T347" s="247">
        <v>351.35</v>
      </c>
      <c r="U347" s="118">
        <v>0</v>
      </c>
      <c r="V347" s="247">
        <v>404.5</v>
      </c>
      <c r="W347" s="118">
        <v>0</v>
      </c>
      <c r="X347" s="247">
        <v>399.85</v>
      </c>
      <c r="Y347" s="118">
        <v>0</v>
      </c>
      <c r="Z347" s="247">
        <v>311.45</v>
      </c>
      <c r="AA347" s="118">
        <v>0</v>
      </c>
      <c r="AB347" s="247">
        <v>209.9</v>
      </c>
      <c r="AC347" s="247">
        <v>230.95</v>
      </c>
      <c r="AD347" s="156"/>
      <c r="AE347" s="247">
        <v>696.25</v>
      </c>
    </row>
    <row r="348" spans="1:31" x14ac:dyDescent="0.25">
      <c r="A348" s="277">
        <v>40663</v>
      </c>
      <c r="B348" s="247">
        <v>213.99</v>
      </c>
      <c r="C348" s="118">
        <v>0</v>
      </c>
      <c r="D348" s="247">
        <v>51.68</v>
      </c>
      <c r="E348" s="118">
        <v>0</v>
      </c>
      <c r="F348" s="247">
        <v>228.76</v>
      </c>
      <c r="G348" s="118">
        <v>0</v>
      </c>
      <c r="H348" s="247">
        <v>288</v>
      </c>
      <c r="I348" s="118">
        <v>0</v>
      </c>
      <c r="J348" s="247">
        <v>202.53</v>
      </c>
      <c r="K348" s="118">
        <v>0</v>
      </c>
      <c r="L348" s="247">
        <v>338.82</v>
      </c>
      <c r="M348" s="118">
        <v>0</v>
      </c>
      <c r="N348" s="247">
        <v>229.43</v>
      </c>
      <c r="O348" s="118">
        <v>0</v>
      </c>
      <c r="P348" s="247">
        <v>91.01</v>
      </c>
      <c r="Q348" s="118">
        <v>0</v>
      </c>
      <c r="R348" s="247">
        <v>281.95</v>
      </c>
      <c r="S348" s="118">
        <v>0</v>
      </c>
      <c r="T348" s="247">
        <v>349.9</v>
      </c>
      <c r="U348" s="118">
        <v>0</v>
      </c>
      <c r="V348" s="247">
        <v>406.6</v>
      </c>
      <c r="W348" s="118">
        <v>0</v>
      </c>
      <c r="X348" s="247">
        <v>406.78</v>
      </c>
      <c r="Y348" s="118">
        <v>0</v>
      </c>
      <c r="Z348" s="247">
        <v>311.89999999999998</v>
      </c>
      <c r="AA348" s="118">
        <v>0</v>
      </c>
      <c r="AB348" s="247">
        <v>209.75</v>
      </c>
      <c r="AC348" s="247">
        <v>230.55</v>
      </c>
      <c r="AD348" s="156"/>
      <c r="AE348" s="247">
        <v>695.95</v>
      </c>
    </row>
    <row r="349" spans="1:31" x14ac:dyDescent="0.25">
      <c r="A349" s="182">
        <v>40694</v>
      </c>
      <c r="B349" s="247">
        <v>233.78</v>
      </c>
      <c r="C349" s="118">
        <v>0</v>
      </c>
      <c r="D349" s="247">
        <v>56.3</v>
      </c>
      <c r="E349" s="118">
        <v>0</v>
      </c>
      <c r="F349" s="248"/>
      <c r="G349" s="118">
        <v>0</v>
      </c>
      <c r="H349" s="247">
        <v>352.68</v>
      </c>
      <c r="I349" s="118">
        <v>0</v>
      </c>
      <c r="J349" s="247">
        <v>200.22</v>
      </c>
      <c r="K349" s="118">
        <v>0</v>
      </c>
      <c r="L349" s="247">
        <v>391.95</v>
      </c>
      <c r="M349" s="118">
        <v>0</v>
      </c>
      <c r="N349" s="247">
        <v>222.5</v>
      </c>
      <c r="O349" s="118">
        <v>0</v>
      </c>
      <c r="P349" s="247">
        <v>77.150000000000006</v>
      </c>
      <c r="Q349" s="118">
        <v>0</v>
      </c>
      <c r="R349" s="247">
        <v>263.25</v>
      </c>
      <c r="S349" s="118">
        <v>0</v>
      </c>
      <c r="T349" s="247">
        <v>350.2</v>
      </c>
      <c r="U349" s="118">
        <v>0</v>
      </c>
      <c r="V349" s="247">
        <v>498.6</v>
      </c>
      <c r="W349" s="118">
        <v>1</v>
      </c>
      <c r="X349" s="247">
        <v>411.4</v>
      </c>
      <c r="Y349" s="118">
        <v>0</v>
      </c>
      <c r="Z349" s="247">
        <v>312.2</v>
      </c>
      <c r="AA349" s="118">
        <v>0</v>
      </c>
      <c r="AB349" s="247">
        <v>205.55</v>
      </c>
      <c r="AC349" s="247">
        <v>192</v>
      </c>
      <c r="AD349" s="156"/>
      <c r="AE349" s="247">
        <v>696.25</v>
      </c>
    </row>
    <row r="350" spans="1:31" x14ac:dyDescent="0.25">
      <c r="A350" s="277">
        <v>40724</v>
      </c>
      <c r="B350" s="247">
        <v>220.92</v>
      </c>
      <c r="C350" s="118">
        <v>0</v>
      </c>
      <c r="D350" s="247">
        <v>58.61</v>
      </c>
      <c r="E350" s="118">
        <v>0</v>
      </c>
      <c r="F350" s="248"/>
      <c r="G350" s="118">
        <v>0</v>
      </c>
      <c r="H350" s="247">
        <v>375.76</v>
      </c>
      <c r="I350" s="118">
        <v>0</v>
      </c>
      <c r="J350" s="247">
        <v>195.6</v>
      </c>
      <c r="K350" s="118">
        <v>0</v>
      </c>
      <c r="L350" s="247">
        <v>389.64</v>
      </c>
      <c r="M350" s="118">
        <v>0</v>
      </c>
      <c r="N350" s="247">
        <v>208.64</v>
      </c>
      <c r="O350" s="118">
        <v>0</v>
      </c>
      <c r="P350" s="247">
        <v>118.8</v>
      </c>
      <c r="Q350" s="118">
        <v>0</v>
      </c>
      <c r="R350" s="247">
        <v>262.55</v>
      </c>
      <c r="S350" s="118">
        <v>0</v>
      </c>
      <c r="T350" s="247">
        <v>348.7</v>
      </c>
      <c r="U350" s="118">
        <v>0</v>
      </c>
      <c r="V350" s="247">
        <v>407.3</v>
      </c>
      <c r="W350" s="118">
        <v>0</v>
      </c>
      <c r="X350" s="247">
        <v>411.4</v>
      </c>
      <c r="Y350" s="118">
        <v>0</v>
      </c>
      <c r="Z350" s="247">
        <v>311.89999999999998</v>
      </c>
      <c r="AA350" s="118">
        <v>0</v>
      </c>
      <c r="AB350" s="247">
        <v>205.25</v>
      </c>
      <c r="AC350" s="247">
        <v>191.85</v>
      </c>
      <c r="AD350" s="156"/>
      <c r="AE350" s="247">
        <v>696.15</v>
      </c>
    </row>
    <row r="351" spans="1:31" x14ac:dyDescent="0.25">
      <c r="A351" s="277">
        <v>40755</v>
      </c>
      <c r="B351" s="247">
        <v>202.44</v>
      </c>
      <c r="C351" s="118">
        <v>0</v>
      </c>
      <c r="D351" s="247">
        <v>53.99</v>
      </c>
      <c r="E351" s="118">
        <v>0</v>
      </c>
      <c r="F351" s="248"/>
      <c r="G351" s="118">
        <v>0</v>
      </c>
      <c r="H351" s="247">
        <v>357.3</v>
      </c>
      <c r="I351" s="118">
        <v>0</v>
      </c>
      <c r="J351" s="247">
        <v>221</v>
      </c>
      <c r="K351" s="118">
        <v>0</v>
      </c>
      <c r="L351" s="247">
        <v>560.58000000000004</v>
      </c>
      <c r="M351" s="118">
        <v>1</v>
      </c>
      <c r="N351" s="247">
        <v>190.16</v>
      </c>
      <c r="O351" s="118">
        <v>0</v>
      </c>
      <c r="P351" s="247">
        <v>250.4</v>
      </c>
      <c r="Q351" s="118">
        <v>1</v>
      </c>
      <c r="R351" s="247">
        <v>262.35000000000002</v>
      </c>
      <c r="S351" s="118">
        <v>0</v>
      </c>
      <c r="T351" s="247">
        <v>391</v>
      </c>
      <c r="U351" s="118">
        <v>1</v>
      </c>
      <c r="V351" s="247">
        <v>503.2</v>
      </c>
      <c r="W351" s="118">
        <v>1</v>
      </c>
      <c r="X351" s="247">
        <v>432.19</v>
      </c>
      <c r="Y351" s="118">
        <v>0</v>
      </c>
      <c r="Z351" s="247">
        <v>312.25</v>
      </c>
      <c r="AA351" s="118">
        <v>0</v>
      </c>
      <c r="AB351" s="247">
        <v>203.2</v>
      </c>
      <c r="AC351" s="247">
        <v>192.1</v>
      </c>
      <c r="AD351" s="156"/>
      <c r="AE351" s="247">
        <v>695.95</v>
      </c>
    </row>
    <row r="352" spans="1:31" x14ac:dyDescent="0.25">
      <c r="A352" s="182">
        <v>40786</v>
      </c>
      <c r="B352" s="292">
        <v>447.3</v>
      </c>
      <c r="C352" s="118">
        <v>1</v>
      </c>
      <c r="D352" s="247">
        <v>53.99</v>
      </c>
      <c r="E352" s="118">
        <v>0</v>
      </c>
      <c r="F352" s="247">
        <v>302.68</v>
      </c>
      <c r="G352" s="118">
        <v>0</v>
      </c>
      <c r="H352" s="247">
        <v>523.62</v>
      </c>
      <c r="I352" s="118">
        <v>1</v>
      </c>
      <c r="J352" s="247">
        <v>311.10000000000002</v>
      </c>
      <c r="K352" s="118">
        <v>0</v>
      </c>
      <c r="L352" s="247">
        <v>514.38</v>
      </c>
      <c r="M352" s="118">
        <v>1</v>
      </c>
      <c r="N352" s="247">
        <v>231.74</v>
      </c>
      <c r="O352" s="118">
        <v>0</v>
      </c>
      <c r="P352" s="247">
        <v>271.19</v>
      </c>
      <c r="Q352" s="118">
        <v>1</v>
      </c>
      <c r="R352" s="247">
        <v>324</v>
      </c>
      <c r="S352" s="118">
        <v>0</v>
      </c>
      <c r="T352" s="247">
        <v>334</v>
      </c>
      <c r="U352" s="118">
        <v>0</v>
      </c>
      <c r="V352" s="247">
        <v>504.5</v>
      </c>
      <c r="W352" s="118">
        <v>1</v>
      </c>
      <c r="X352" s="247">
        <v>515.35</v>
      </c>
      <c r="Y352" s="118">
        <v>1</v>
      </c>
      <c r="Z352" s="247">
        <v>311.45</v>
      </c>
      <c r="AA352" s="118">
        <v>0</v>
      </c>
      <c r="AB352" s="247">
        <v>204.1</v>
      </c>
      <c r="AC352" s="247">
        <v>192.6</v>
      </c>
      <c r="AD352" s="156"/>
      <c r="AE352" s="247">
        <v>695.91</v>
      </c>
    </row>
    <row r="353" spans="1:31" x14ac:dyDescent="0.25">
      <c r="A353" s="277">
        <v>40816</v>
      </c>
      <c r="B353" s="247">
        <v>216.3</v>
      </c>
      <c r="C353" s="118">
        <v>0</v>
      </c>
      <c r="D353" s="247">
        <v>60.92</v>
      </c>
      <c r="E353" s="118">
        <v>0</v>
      </c>
      <c r="F353" s="247">
        <v>505.96</v>
      </c>
      <c r="G353" s="118">
        <v>1</v>
      </c>
      <c r="H353" s="247">
        <v>551.34</v>
      </c>
      <c r="I353" s="118">
        <v>1</v>
      </c>
      <c r="J353" s="247">
        <v>285.69</v>
      </c>
      <c r="K353" s="118">
        <v>0</v>
      </c>
      <c r="L353" s="247">
        <v>532.86</v>
      </c>
      <c r="M353" s="118">
        <v>1</v>
      </c>
      <c r="N353" s="247">
        <v>277.94</v>
      </c>
      <c r="O353" s="118">
        <v>0</v>
      </c>
      <c r="P353" s="247">
        <v>153.38</v>
      </c>
      <c r="Q353" s="118">
        <v>0</v>
      </c>
      <c r="R353" s="247">
        <v>366.1</v>
      </c>
      <c r="S353" s="118">
        <v>0</v>
      </c>
      <c r="T353" s="247">
        <v>353.45</v>
      </c>
      <c r="U353" s="118">
        <v>0</v>
      </c>
      <c r="V353" s="247">
        <v>409.4</v>
      </c>
      <c r="W353" s="118">
        <v>0</v>
      </c>
      <c r="X353" s="247">
        <v>411.4</v>
      </c>
      <c r="Y353" s="118">
        <v>0</v>
      </c>
      <c r="Z353" s="247">
        <v>310.8</v>
      </c>
      <c r="AA353" s="118">
        <v>0</v>
      </c>
      <c r="AB353" s="247">
        <v>206.2</v>
      </c>
      <c r="AC353" s="247">
        <v>211.1</v>
      </c>
      <c r="AD353" s="156"/>
      <c r="AE353" s="247">
        <v>695.8</v>
      </c>
    </row>
    <row r="354" spans="1:31" x14ac:dyDescent="0.25">
      <c r="A354" s="277">
        <v>40847</v>
      </c>
      <c r="B354" s="247">
        <v>211.68</v>
      </c>
      <c r="C354" s="118">
        <v>0</v>
      </c>
      <c r="D354" s="247">
        <v>58.61</v>
      </c>
      <c r="E354" s="118">
        <v>0</v>
      </c>
      <c r="F354" s="247">
        <v>352.78</v>
      </c>
      <c r="G354" s="118">
        <v>0</v>
      </c>
      <c r="H354" s="247">
        <v>410.43</v>
      </c>
      <c r="I354" s="118">
        <v>0</v>
      </c>
      <c r="J354" s="247">
        <v>257.14999999999998</v>
      </c>
      <c r="K354" s="118">
        <v>0</v>
      </c>
      <c r="L354" s="247">
        <v>385.02</v>
      </c>
      <c r="M354" s="118">
        <v>0</v>
      </c>
      <c r="N354" s="247">
        <v>231.74</v>
      </c>
      <c r="O354" s="118">
        <v>0</v>
      </c>
      <c r="P354" s="247">
        <v>146.44999999999999</v>
      </c>
      <c r="Q354" s="118">
        <v>0</v>
      </c>
      <c r="R354" s="247">
        <v>364.2</v>
      </c>
      <c r="S354" s="118">
        <v>0</v>
      </c>
      <c r="T354" s="247">
        <v>352.1</v>
      </c>
      <c r="U354" s="118">
        <v>0</v>
      </c>
      <c r="V354" s="247">
        <v>407.7</v>
      </c>
      <c r="W354" s="118">
        <v>0</v>
      </c>
      <c r="X354" s="247">
        <v>399.85</v>
      </c>
      <c r="Y354" s="118">
        <v>0</v>
      </c>
      <c r="Z354" s="247">
        <v>311.8</v>
      </c>
      <c r="AA354" s="118">
        <v>0</v>
      </c>
      <c r="AB354" s="247">
        <v>205.5</v>
      </c>
      <c r="AC354" s="247">
        <v>213.2</v>
      </c>
      <c r="AD354" s="156"/>
      <c r="AE354" s="247">
        <v>696.4</v>
      </c>
    </row>
    <row r="355" spans="1:31" x14ac:dyDescent="0.25">
      <c r="A355" s="182">
        <v>40877</v>
      </c>
      <c r="B355" s="247">
        <v>216.3</v>
      </c>
      <c r="C355" s="118">
        <v>0</v>
      </c>
      <c r="D355" s="247">
        <v>51.68</v>
      </c>
      <c r="E355" s="118">
        <v>0</v>
      </c>
      <c r="F355" s="247">
        <v>205.66</v>
      </c>
      <c r="G355" s="118">
        <v>0</v>
      </c>
      <c r="H355" s="247">
        <v>128.6</v>
      </c>
      <c r="I355" s="118">
        <v>0</v>
      </c>
      <c r="J355" s="247">
        <v>200</v>
      </c>
      <c r="K355" s="118">
        <v>0</v>
      </c>
      <c r="L355" s="247">
        <v>237.18</v>
      </c>
      <c r="M355" s="118">
        <v>0</v>
      </c>
      <c r="N355" s="247">
        <v>199.4</v>
      </c>
      <c r="O355" s="118">
        <v>0</v>
      </c>
      <c r="P355" s="247">
        <v>77.150000000000006</v>
      </c>
      <c r="Q355" s="118">
        <v>0</v>
      </c>
      <c r="R355" s="247">
        <v>236.8</v>
      </c>
      <c r="S355" s="118">
        <v>0</v>
      </c>
      <c r="T355" s="247">
        <v>349.8</v>
      </c>
      <c r="U355" s="118">
        <v>0</v>
      </c>
      <c r="V355" s="247">
        <v>405.2</v>
      </c>
      <c r="W355" s="118">
        <v>0</v>
      </c>
      <c r="X355" s="247">
        <v>399.85</v>
      </c>
      <c r="Y355" s="118">
        <v>0</v>
      </c>
      <c r="Z355" s="247">
        <v>311</v>
      </c>
      <c r="AA355" s="118">
        <v>0</v>
      </c>
      <c r="AB355" s="247">
        <v>206.3</v>
      </c>
      <c r="AC355" s="247">
        <v>194</v>
      </c>
      <c r="AD355" s="156"/>
      <c r="AE355" s="247">
        <v>696.3</v>
      </c>
    </row>
    <row r="356" spans="1:31" x14ac:dyDescent="0.25">
      <c r="A356" s="277">
        <v>40908</v>
      </c>
      <c r="B356" s="247">
        <v>211.68</v>
      </c>
      <c r="C356" s="118">
        <v>0</v>
      </c>
      <c r="D356" s="247">
        <v>44.75</v>
      </c>
      <c r="E356" s="118">
        <v>0</v>
      </c>
      <c r="F356" s="247">
        <v>307.3</v>
      </c>
      <c r="G356" s="118">
        <v>0</v>
      </c>
      <c r="H356" s="247">
        <v>126.1</v>
      </c>
      <c r="I356" s="118">
        <v>0</v>
      </c>
      <c r="J356" s="247">
        <v>190</v>
      </c>
      <c r="K356" s="118">
        <v>0</v>
      </c>
      <c r="L356" s="247">
        <v>190.98</v>
      </c>
      <c r="M356" s="118">
        <v>0</v>
      </c>
      <c r="N356" s="247">
        <v>180.92</v>
      </c>
      <c r="O356" s="118">
        <v>0</v>
      </c>
      <c r="P356" s="247">
        <v>77.150000000000006</v>
      </c>
      <c r="Q356" s="118">
        <v>0</v>
      </c>
      <c r="R356" s="247">
        <v>217.8</v>
      </c>
      <c r="S356" s="118">
        <v>0</v>
      </c>
      <c r="T356" s="247">
        <v>348.1</v>
      </c>
      <c r="U356" s="118">
        <v>0</v>
      </c>
      <c r="V356" s="247">
        <v>401.8</v>
      </c>
      <c r="W356" s="118">
        <v>0</v>
      </c>
      <c r="X356" s="247">
        <v>406.78</v>
      </c>
      <c r="Y356" s="118">
        <v>0</v>
      </c>
      <c r="Z356" s="247">
        <v>310.7</v>
      </c>
      <c r="AA356" s="118">
        <v>0</v>
      </c>
      <c r="AB356" s="247">
        <v>205</v>
      </c>
      <c r="AC356" s="247">
        <v>175</v>
      </c>
      <c r="AD356" s="156"/>
      <c r="AE356" s="247">
        <v>696.6</v>
      </c>
    </row>
    <row r="357" spans="1:31" x14ac:dyDescent="0.25">
      <c r="A357" s="182">
        <v>40939</v>
      </c>
      <c r="B357" s="278">
        <v>202.44</v>
      </c>
      <c r="C357" s="279">
        <v>0</v>
      </c>
      <c r="D357" s="278">
        <v>74.78</v>
      </c>
      <c r="E357" s="279">
        <v>0</v>
      </c>
      <c r="F357" s="278">
        <v>325.77999999999997</v>
      </c>
      <c r="G357" s="279">
        <v>0</v>
      </c>
      <c r="H357" s="278">
        <v>100.4</v>
      </c>
      <c r="I357" s="279">
        <v>0</v>
      </c>
      <c r="J357" s="278">
        <v>179.7</v>
      </c>
      <c r="K357" s="279">
        <v>0</v>
      </c>
      <c r="L357" s="278">
        <v>158.44999999999999</v>
      </c>
      <c r="M357" s="279">
        <v>0</v>
      </c>
      <c r="N357" s="278">
        <v>176.3</v>
      </c>
      <c r="O357" s="279">
        <v>0</v>
      </c>
      <c r="P357" s="278">
        <v>54.05</v>
      </c>
      <c r="Q357" s="279">
        <v>0</v>
      </c>
      <c r="R357" s="278">
        <v>206.3</v>
      </c>
      <c r="S357" s="279">
        <v>0</v>
      </c>
      <c r="T357" s="278">
        <v>346.75</v>
      </c>
      <c r="U357" s="279">
        <v>0</v>
      </c>
      <c r="V357" s="278">
        <v>402.65</v>
      </c>
      <c r="W357" s="279">
        <v>0</v>
      </c>
      <c r="X357" s="278">
        <v>406.78</v>
      </c>
      <c r="Y357" s="279">
        <v>0</v>
      </c>
      <c r="Z357" s="278">
        <v>310.89999999999998</v>
      </c>
      <c r="AA357" s="279">
        <v>0</v>
      </c>
      <c r="AB357" s="351">
        <v>303.60000000000002</v>
      </c>
      <c r="AC357" s="280">
        <v>163.1</v>
      </c>
      <c r="AD357" s="156"/>
      <c r="AE357" s="280">
        <v>696.6</v>
      </c>
    </row>
    <row r="358" spans="1:31" ht="15" customHeight="1" x14ac:dyDescent="0.25">
      <c r="A358" s="182">
        <v>40968</v>
      </c>
      <c r="B358" s="281">
        <v>174.72</v>
      </c>
      <c r="C358" s="282">
        <v>0</v>
      </c>
      <c r="D358" s="280">
        <v>79.400000000000006</v>
      </c>
      <c r="E358" s="282">
        <v>0</v>
      </c>
      <c r="F358" s="280">
        <v>279.58</v>
      </c>
      <c r="G358" s="282">
        <v>0</v>
      </c>
      <c r="H358" s="280">
        <v>93.1</v>
      </c>
      <c r="I358" s="282">
        <v>0</v>
      </c>
      <c r="J358" s="280">
        <v>173</v>
      </c>
      <c r="K358" s="282">
        <v>0</v>
      </c>
      <c r="L358" s="280">
        <v>152.25</v>
      </c>
      <c r="M358" s="282">
        <v>0</v>
      </c>
      <c r="N358" s="280">
        <v>164.75</v>
      </c>
      <c r="O358" s="282">
        <v>0</v>
      </c>
      <c r="P358" s="280">
        <v>44.81</v>
      </c>
      <c r="Q358" s="282">
        <v>0</v>
      </c>
      <c r="R358" s="280">
        <v>198.2</v>
      </c>
      <c r="S358" s="282">
        <v>0</v>
      </c>
      <c r="T358" s="280">
        <v>345.7</v>
      </c>
      <c r="U358" s="282">
        <v>0</v>
      </c>
      <c r="V358" s="280">
        <v>401.8</v>
      </c>
      <c r="W358" s="282">
        <v>0</v>
      </c>
      <c r="X358" s="280">
        <v>406.78</v>
      </c>
      <c r="Y358" s="282">
        <v>0</v>
      </c>
      <c r="Z358" s="280">
        <v>310.7</v>
      </c>
      <c r="AA358" s="282">
        <v>0</v>
      </c>
      <c r="AB358" s="280">
        <v>203.05</v>
      </c>
      <c r="AC358" s="276"/>
      <c r="AD358" s="156"/>
      <c r="AE358" s="280">
        <v>696.5</v>
      </c>
    </row>
    <row r="359" spans="1:31" x14ac:dyDescent="0.25">
      <c r="A359" s="277">
        <v>40999</v>
      </c>
      <c r="B359" s="280">
        <v>211.68</v>
      </c>
      <c r="C359" s="282">
        <v>0</v>
      </c>
      <c r="D359" s="280">
        <v>74.78</v>
      </c>
      <c r="E359" s="282">
        <v>0</v>
      </c>
      <c r="F359" s="280">
        <v>307.3</v>
      </c>
      <c r="G359" s="282">
        <v>0</v>
      </c>
      <c r="H359" s="280">
        <v>86.7</v>
      </c>
      <c r="I359" s="282">
        <v>0</v>
      </c>
      <c r="J359" s="280">
        <v>169.6</v>
      </c>
      <c r="K359" s="282">
        <v>0</v>
      </c>
      <c r="L359" s="280">
        <v>146.9</v>
      </c>
      <c r="M359" s="282">
        <v>0</v>
      </c>
      <c r="N359" s="280">
        <v>185.54</v>
      </c>
      <c r="O359" s="282">
        <v>0</v>
      </c>
      <c r="P359" s="280">
        <v>54.05</v>
      </c>
      <c r="Q359" s="282">
        <v>0</v>
      </c>
      <c r="R359" s="280">
        <v>190.9</v>
      </c>
      <c r="S359" s="282">
        <v>0</v>
      </c>
      <c r="T359" s="280">
        <v>544.29999999999995</v>
      </c>
      <c r="U359" s="282">
        <v>0</v>
      </c>
      <c r="V359" s="280">
        <v>400.7</v>
      </c>
      <c r="W359" s="282">
        <v>0</v>
      </c>
      <c r="X359" s="280">
        <v>399.85</v>
      </c>
      <c r="Y359" s="282">
        <v>0</v>
      </c>
      <c r="Z359" s="280">
        <v>310.10000000000002</v>
      </c>
      <c r="AA359" s="282">
        <v>0</v>
      </c>
      <c r="AB359" s="280">
        <v>202.1</v>
      </c>
      <c r="AC359" s="280">
        <v>147.25</v>
      </c>
      <c r="AD359" s="156"/>
      <c r="AE359" s="280">
        <v>696.35</v>
      </c>
    </row>
    <row r="360" spans="1:31" x14ac:dyDescent="0.25">
      <c r="A360" s="182">
        <v>41029</v>
      </c>
      <c r="B360" s="280">
        <v>207.06</v>
      </c>
      <c r="C360" s="282">
        <v>0</v>
      </c>
      <c r="D360" s="280">
        <v>60.92</v>
      </c>
      <c r="E360" s="282">
        <v>0</v>
      </c>
      <c r="F360" s="280">
        <v>284.2</v>
      </c>
      <c r="G360" s="282">
        <v>0</v>
      </c>
      <c r="H360" s="280">
        <v>82.6</v>
      </c>
      <c r="I360" s="282">
        <v>0</v>
      </c>
      <c r="J360" s="280">
        <v>166.3</v>
      </c>
      <c r="K360" s="282">
        <v>0</v>
      </c>
      <c r="L360" s="280">
        <v>143</v>
      </c>
      <c r="M360" s="282">
        <v>0</v>
      </c>
      <c r="N360" s="280">
        <v>171.68</v>
      </c>
      <c r="O360" s="282">
        <v>0</v>
      </c>
      <c r="P360" s="280">
        <v>49.43</v>
      </c>
      <c r="Q360" s="282">
        <v>0</v>
      </c>
      <c r="R360" s="280">
        <v>185.5</v>
      </c>
      <c r="S360" s="282">
        <v>0</v>
      </c>
      <c r="T360" s="280">
        <v>343.6</v>
      </c>
      <c r="U360" s="282">
        <v>0</v>
      </c>
      <c r="V360" s="280">
        <v>400</v>
      </c>
      <c r="W360" s="282">
        <v>0</v>
      </c>
      <c r="X360" s="280">
        <v>399.85</v>
      </c>
      <c r="Y360" s="282">
        <v>0</v>
      </c>
      <c r="Z360" s="280">
        <v>310.2</v>
      </c>
      <c r="AA360" s="282">
        <v>0</v>
      </c>
      <c r="AB360" s="280">
        <v>201.65</v>
      </c>
      <c r="AC360" s="280">
        <v>141.19999999999999</v>
      </c>
      <c r="AD360" s="156"/>
      <c r="AE360" s="280">
        <v>696.55</v>
      </c>
    </row>
    <row r="361" spans="1:31" x14ac:dyDescent="0.25">
      <c r="A361" s="182">
        <v>41060</v>
      </c>
      <c r="B361" s="280">
        <v>207.06</v>
      </c>
      <c r="C361" s="282">
        <v>0</v>
      </c>
      <c r="D361" s="280">
        <v>60.92</v>
      </c>
      <c r="E361" s="282">
        <v>0</v>
      </c>
      <c r="F361" s="280">
        <v>307.3</v>
      </c>
      <c r="G361" s="282">
        <v>0</v>
      </c>
      <c r="H361" s="280">
        <v>79.8</v>
      </c>
      <c r="I361" s="282">
        <v>0</v>
      </c>
      <c r="J361" s="280">
        <v>171.4</v>
      </c>
      <c r="K361" s="282">
        <v>0</v>
      </c>
      <c r="L361" s="280">
        <v>136.4</v>
      </c>
      <c r="M361" s="282">
        <v>0</v>
      </c>
      <c r="N361" s="280">
        <v>162.44</v>
      </c>
      <c r="O361" s="282">
        <v>0</v>
      </c>
      <c r="P361" s="280">
        <v>28.64</v>
      </c>
      <c r="Q361" s="282">
        <v>0</v>
      </c>
      <c r="R361" s="280">
        <v>180.1</v>
      </c>
      <c r="S361" s="282">
        <v>0</v>
      </c>
      <c r="T361" s="280">
        <v>342.9</v>
      </c>
      <c r="U361" s="282">
        <v>0</v>
      </c>
      <c r="V361" s="280">
        <v>399.43</v>
      </c>
      <c r="W361" s="282">
        <v>0</v>
      </c>
      <c r="X361" s="280">
        <v>399.85</v>
      </c>
      <c r="Y361" s="282">
        <v>0</v>
      </c>
      <c r="Z361" s="280">
        <v>310.05</v>
      </c>
      <c r="AA361" s="282">
        <v>0</v>
      </c>
      <c r="AB361" s="280">
        <v>201.2</v>
      </c>
      <c r="AC361" s="280">
        <v>136.5</v>
      </c>
      <c r="AD361" s="156"/>
      <c r="AE361" s="280">
        <v>696.55</v>
      </c>
    </row>
    <row r="362" spans="1:31" x14ac:dyDescent="0.25">
      <c r="A362" s="277">
        <v>41090</v>
      </c>
      <c r="B362" s="280">
        <v>220.92</v>
      </c>
      <c r="C362" s="282">
        <v>0</v>
      </c>
      <c r="D362" s="280">
        <v>56.3</v>
      </c>
      <c r="E362" s="282">
        <v>0</v>
      </c>
      <c r="F362" s="280">
        <v>288.82</v>
      </c>
      <c r="G362" s="282">
        <v>0</v>
      </c>
      <c r="H362" s="280">
        <v>91.4</v>
      </c>
      <c r="I362" s="282">
        <v>0</v>
      </c>
      <c r="J362" s="280">
        <v>178.9</v>
      </c>
      <c r="K362" s="282">
        <v>0</v>
      </c>
      <c r="L362" s="280">
        <v>177.1</v>
      </c>
      <c r="M362" s="282">
        <v>0</v>
      </c>
      <c r="N362" s="280">
        <v>157.82</v>
      </c>
      <c r="O362" s="282">
        <v>0</v>
      </c>
      <c r="P362" s="280">
        <v>60.98</v>
      </c>
      <c r="Q362" s="282">
        <v>0</v>
      </c>
      <c r="R362" s="280">
        <v>197.1</v>
      </c>
      <c r="S362" s="282">
        <v>0</v>
      </c>
      <c r="T362" s="280">
        <v>342.35</v>
      </c>
      <c r="U362" s="282">
        <v>0</v>
      </c>
      <c r="V362" s="280">
        <v>388.7</v>
      </c>
      <c r="W362" s="282">
        <v>0</v>
      </c>
      <c r="X362" s="280">
        <v>469.15</v>
      </c>
      <c r="Y362" s="282">
        <v>1</v>
      </c>
      <c r="Z362" s="280">
        <v>309.85000000000002</v>
      </c>
      <c r="AA362" s="282">
        <v>0</v>
      </c>
      <c r="AB362" s="280">
        <v>200.9</v>
      </c>
      <c r="AC362" s="280">
        <v>133.44999999999999</v>
      </c>
      <c r="AD362" s="156"/>
      <c r="AE362" s="280">
        <v>696.65</v>
      </c>
    </row>
    <row r="363" spans="1:31" x14ac:dyDescent="0.25">
      <c r="A363" s="182">
        <v>41121</v>
      </c>
      <c r="B363" s="281">
        <v>509.67</v>
      </c>
      <c r="C363" s="282">
        <v>1</v>
      </c>
      <c r="D363" s="280">
        <v>130.22</v>
      </c>
      <c r="E363" s="282">
        <v>0</v>
      </c>
      <c r="F363" s="280">
        <v>459.76</v>
      </c>
      <c r="G363" s="282">
        <v>1</v>
      </c>
      <c r="H363" s="280">
        <v>551.34</v>
      </c>
      <c r="I363" s="282">
        <v>1</v>
      </c>
      <c r="J363" s="280">
        <v>476.65</v>
      </c>
      <c r="K363" s="282">
        <v>1</v>
      </c>
      <c r="L363" s="280">
        <v>519</v>
      </c>
      <c r="M363" s="282">
        <v>1</v>
      </c>
      <c r="N363" s="280">
        <v>222.5</v>
      </c>
      <c r="O363" s="282">
        <v>0</v>
      </c>
      <c r="P363" s="280">
        <v>88.7</v>
      </c>
      <c r="Q363" s="282">
        <v>0</v>
      </c>
      <c r="R363" s="280">
        <v>307.45</v>
      </c>
      <c r="S363" s="282">
        <v>0</v>
      </c>
      <c r="T363" s="280">
        <v>345.2</v>
      </c>
      <c r="U363" s="282">
        <v>0</v>
      </c>
      <c r="V363" s="280">
        <v>398.6</v>
      </c>
      <c r="W363" s="282">
        <v>0</v>
      </c>
      <c r="X363" s="280">
        <v>726.08</v>
      </c>
      <c r="Y363" s="282">
        <v>1</v>
      </c>
      <c r="Z363" s="280">
        <v>309.7</v>
      </c>
      <c r="AA363" s="282">
        <v>0</v>
      </c>
      <c r="AB363" s="280">
        <v>202.7</v>
      </c>
      <c r="AC363" s="280">
        <v>154.4</v>
      </c>
      <c r="AD363" s="156"/>
      <c r="AE363" s="280">
        <v>696.7</v>
      </c>
    </row>
    <row r="364" spans="1:31" x14ac:dyDescent="0.25">
      <c r="A364" s="277">
        <v>41152</v>
      </c>
      <c r="B364" s="247">
        <v>234.78</v>
      </c>
      <c r="C364" s="118">
        <v>0</v>
      </c>
      <c r="D364" s="247">
        <v>97.88</v>
      </c>
      <c r="E364" s="118">
        <v>0</v>
      </c>
      <c r="F364" s="247">
        <v>274.95999999999998</v>
      </c>
      <c r="G364" s="118">
        <v>0</v>
      </c>
      <c r="H364" s="247">
        <v>260.99</v>
      </c>
      <c r="I364" s="118">
        <v>0</v>
      </c>
      <c r="J364" s="247">
        <v>260</v>
      </c>
      <c r="K364" s="118">
        <v>0</v>
      </c>
      <c r="L364" s="247">
        <v>306</v>
      </c>
      <c r="M364" s="118">
        <v>0</v>
      </c>
      <c r="N364" s="247">
        <v>264.08</v>
      </c>
      <c r="O364" s="118">
        <v>0</v>
      </c>
      <c r="P364" s="247">
        <v>54.05</v>
      </c>
      <c r="Q364" s="118">
        <v>0</v>
      </c>
      <c r="R364" s="292">
        <v>346.1</v>
      </c>
      <c r="S364" s="282">
        <v>0</v>
      </c>
      <c r="T364" s="292">
        <v>346.7</v>
      </c>
      <c r="U364" s="282">
        <v>0</v>
      </c>
      <c r="V364" s="292">
        <v>399.6</v>
      </c>
      <c r="W364" s="282">
        <v>0</v>
      </c>
      <c r="X364" s="292">
        <v>413.71</v>
      </c>
      <c r="Y364" s="119">
        <v>0</v>
      </c>
      <c r="Z364" s="292">
        <v>309.10000000000002</v>
      </c>
      <c r="AA364" s="119">
        <v>0</v>
      </c>
      <c r="AB364" s="247">
        <v>205.1</v>
      </c>
      <c r="AC364" s="292">
        <v>198.95</v>
      </c>
      <c r="AD364" s="156"/>
      <c r="AE364" s="247">
        <v>696.8</v>
      </c>
    </row>
    <row r="365" spans="1:31" x14ac:dyDescent="0.25">
      <c r="A365" s="182">
        <v>41182</v>
      </c>
      <c r="B365" s="247">
        <v>220.92</v>
      </c>
      <c r="C365" s="118">
        <v>0</v>
      </c>
      <c r="D365" s="247">
        <v>107.12</v>
      </c>
      <c r="E365" s="118">
        <v>0</v>
      </c>
      <c r="F365" s="247">
        <v>256.48</v>
      </c>
      <c r="G365" s="118">
        <v>0</v>
      </c>
      <c r="H365" s="247">
        <v>145.1</v>
      </c>
      <c r="I365" s="118">
        <v>0</v>
      </c>
      <c r="J365" s="247">
        <v>198.7</v>
      </c>
      <c r="K365" s="118">
        <v>0</v>
      </c>
      <c r="L365" s="247">
        <v>200.1</v>
      </c>
      <c r="M365" s="118">
        <v>0</v>
      </c>
      <c r="N365" s="247">
        <v>208.64</v>
      </c>
      <c r="O365" s="118">
        <v>0</v>
      </c>
      <c r="P365" s="247">
        <v>54.05</v>
      </c>
      <c r="Q365" s="118">
        <v>0</v>
      </c>
      <c r="R365" s="292">
        <v>250.3</v>
      </c>
      <c r="S365" s="282">
        <v>0</v>
      </c>
      <c r="T365" s="292">
        <v>345.6</v>
      </c>
      <c r="U365" s="282">
        <v>0</v>
      </c>
      <c r="V365" s="292">
        <v>398.95</v>
      </c>
      <c r="W365" s="282">
        <v>0</v>
      </c>
      <c r="X365" s="292">
        <v>376.75</v>
      </c>
      <c r="Y365" s="119">
        <v>0</v>
      </c>
      <c r="Z365" s="292">
        <v>309.85000000000002</v>
      </c>
      <c r="AA365" s="119">
        <v>0</v>
      </c>
      <c r="AB365" s="247">
        <v>204.7</v>
      </c>
      <c r="AC365" s="292">
        <v>198.1</v>
      </c>
      <c r="AD365" s="156"/>
      <c r="AE365" s="247">
        <v>696.82</v>
      </c>
    </row>
    <row r="366" spans="1:31" x14ac:dyDescent="0.25">
      <c r="A366" s="277">
        <v>41213</v>
      </c>
      <c r="B366" s="247">
        <v>285.60000000000002</v>
      </c>
      <c r="C366" s="118">
        <v>0</v>
      </c>
      <c r="D366" s="247">
        <v>111.74</v>
      </c>
      <c r="E366" s="118">
        <v>0</v>
      </c>
      <c r="F366" s="247">
        <v>261.10000000000002</v>
      </c>
      <c r="G366" s="118">
        <v>0</v>
      </c>
      <c r="H366" s="247">
        <v>120.9</v>
      </c>
      <c r="I366" s="118">
        <v>0</v>
      </c>
      <c r="J366" s="247">
        <v>194.45</v>
      </c>
      <c r="K366" s="118">
        <v>0</v>
      </c>
      <c r="L366" s="247">
        <v>177.85</v>
      </c>
      <c r="M366" s="118">
        <v>0</v>
      </c>
      <c r="N366" s="247">
        <v>190.16</v>
      </c>
      <c r="O366" s="118">
        <v>0</v>
      </c>
      <c r="P366" s="247">
        <v>88.7</v>
      </c>
      <c r="Q366" s="118">
        <v>0</v>
      </c>
      <c r="R366" s="292">
        <v>229.4</v>
      </c>
      <c r="S366" s="282">
        <v>0</v>
      </c>
      <c r="T366" s="292">
        <v>344.2</v>
      </c>
      <c r="U366" s="282">
        <v>0</v>
      </c>
      <c r="V366" s="292">
        <v>398.4</v>
      </c>
      <c r="W366" s="282">
        <v>0</v>
      </c>
      <c r="X366" s="292">
        <v>351.34</v>
      </c>
      <c r="Y366" s="119">
        <v>0</v>
      </c>
      <c r="Z366" s="292">
        <v>310.45</v>
      </c>
      <c r="AA366" s="119">
        <v>0</v>
      </c>
      <c r="AB366" s="247">
        <v>203.7</v>
      </c>
      <c r="AC366" s="292">
        <v>198</v>
      </c>
      <c r="AD366" s="156"/>
      <c r="AE366" s="247">
        <v>696.75</v>
      </c>
    </row>
    <row r="367" spans="1:31" x14ac:dyDescent="0.25">
      <c r="A367" s="182">
        <v>41243</v>
      </c>
      <c r="B367" s="247">
        <v>190.16</v>
      </c>
      <c r="C367" s="118">
        <v>0</v>
      </c>
      <c r="D367" s="247">
        <v>79.400000000000006</v>
      </c>
      <c r="E367" s="118">
        <v>0</v>
      </c>
      <c r="F367" s="247">
        <v>256.48</v>
      </c>
      <c r="G367" s="118">
        <v>0</v>
      </c>
      <c r="H367" s="247">
        <v>102.55</v>
      </c>
      <c r="I367" s="118">
        <v>0</v>
      </c>
      <c r="J367" s="247">
        <v>175.5</v>
      </c>
      <c r="K367" s="118">
        <v>0</v>
      </c>
      <c r="L367" s="247">
        <v>160</v>
      </c>
      <c r="M367" s="118">
        <v>0</v>
      </c>
      <c r="N367" s="247">
        <v>171.68</v>
      </c>
      <c r="O367" s="118">
        <v>0</v>
      </c>
      <c r="P367" s="247">
        <v>77.150000000000006</v>
      </c>
      <c r="Q367" s="118">
        <v>0</v>
      </c>
      <c r="R367" s="292">
        <v>210</v>
      </c>
      <c r="S367" s="282">
        <v>0</v>
      </c>
      <c r="T367" s="292">
        <v>343.1</v>
      </c>
      <c r="U367" s="282">
        <v>0</v>
      </c>
      <c r="V367" s="292">
        <v>397.85</v>
      </c>
      <c r="W367" s="282">
        <v>0</v>
      </c>
      <c r="X367" s="292">
        <v>325.93</v>
      </c>
      <c r="Y367" s="119">
        <v>0</v>
      </c>
      <c r="Z367" s="292">
        <v>310.10000000000002</v>
      </c>
      <c r="AA367" s="119">
        <v>0</v>
      </c>
      <c r="AB367" s="247">
        <v>202.78</v>
      </c>
      <c r="AC367" s="292">
        <v>164.45</v>
      </c>
      <c r="AD367" s="156"/>
      <c r="AE367" s="247">
        <v>696.9</v>
      </c>
    </row>
    <row r="368" spans="1:31" x14ac:dyDescent="0.25">
      <c r="A368" s="277">
        <v>41274</v>
      </c>
      <c r="B368" s="247">
        <v>211.68</v>
      </c>
      <c r="C368" s="118">
        <v>0</v>
      </c>
      <c r="D368" s="247">
        <v>60.92</v>
      </c>
      <c r="E368" s="118">
        <v>0</v>
      </c>
      <c r="F368" s="247">
        <v>265.72000000000003</v>
      </c>
      <c r="G368" s="118">
        <v>0</v>
      </c>
      <c r="H368" s="247">
        <v>97.7</v>
      </c>
      <c r="I368" s="118">
        <v>0</v>
      </c>
      <c r="J368" s="247">
        <v>167.65</v>
      </c>
      <c r="K368" s="118">
        <v>0</v>
      </c>
      <c r="L368" s="247">
        <v>150</v>
      </c>
      <c r="M368" s="118">
        <v>0</v>
      </c>
      <c r="N368" s="247">
        <v>157.82</v>
      </c>
      <c r="O368" s="118">
        <v>0</v>
      </c>
      <c r="P368" s="247">
        <v>54.05</v>
      </c>
      <c r="Q368" s="118">
        <v>0</v>
      </c>
      <c r="R368" s="292">
        <v>197.15</v>
      </c>
      <c r="S368" s="282">
        <v>0</v>
      </c>
      <c r="T368" s="292">
        <v>342.25</v>
      </c>
      <c r="U368" s="282">
        <v>0</v>
      </c>
      <c r="V368" s="292">
        <v>397.2</v>
      </c>
      <c r="W368" s="282">
        <v>0</v>
      </c>
      <c r="X368" s="292">
        <v>411.4</v>
      </c>
      <c r="Y368" s="119">
        <v>0</v>
      </c>
      <c r="Z368" s="292">
        <v>309.75</v>
      </c>
      <c r="AA368" s="119">
        <v>0</v>
      </c>
      <c r="AB368" s="247">
        <v>201.8</v>
      </c>
      <c r="AC368" s="292">
        <v>151.25</v>
      </c>
      <c r="AD368" s="156"/>
      <c r="AE368" s="247">
        <v>696.8</v>
      </c>
    </row>
    <row r="369" spans="1:31" x14ac:dyDescent="0.25">
      <c r="A369" s="277">
        <v>41305</v>
      </c>
      <c r="B369" s="247">
        <v>470.4</v>
      </c>
      <c r="C369" s="118">
        <v>1</v>
      </c>
      <c r="D369" s="247">
        <v>56.3</v>
      </c>
      <c r="E369" s="118">
        <v>0</v>
      </c>
      <c r="F369" s="247">
        <v>399.7</v>
      </c>
      <c r="G369" s="118">
        <v>1</v>
      </c>
      <c r="H369" s="247">
        <v>105.35</v>
      </c>
      <c r="I369" s="118">
        <v>0</v>
      </c>
      <c r="J369" s="247">
        <v>168.95</v>
      </c>
      <c r="K369" s="118">
        <v>0</v>
      </c>
      <c r="L369" s="247">
        <v>158.85</v>
      </c>
      <c r="M369" s="118">
        <v>0</v>
      </c>
      <c r="N369" s="247">
        <v>171.68</v>
      </c>
      <c r="O369" s="118">
        <v>0</v>
      </c>
      <c r="P369" s="247">
        <v>100.25</v>
      </c>
      <c r="Q369" s="118">
        <v>0</v>
      </c>
      <c r="R369" s="292">
        <v>213.6</v>
      </c>
      <c r="S369" s="282">
        <v>0</v>
      </c>
      <c r="T369" s="292">
        <v>342</v>
      </c>
      <c r="U369" s="282">
        <v>0</v>
      </c>
      <c r="V369" s="292">
        <v>494</v>
      </c>
      <c r="W369" s="282">
        <v>0</v>
      </c>
      <c r="X369" s="292">
        <v>416.02</v>
      </c>
      <c r="Y369" s="119">
        <v>1</v>
      </c>
      <c r="Z369" s="292">
        <v>309.75</v>
      </c>
      <c r="AA369" s="119">
        <v>0</v>
      </c>
      <c r="AB369" s="247">
        <v>201.4</v>
      </c>
      <c r="AC369" s="292">
        <v>146.6</v>
      </c>
      <c r="AD369" s="156"/>
      <c r="AE369" s="247">
        <v>696.8</v>
      </c>
    </row>
    <row r="370" spans="1:31" x14ac:dyDescent="0.25">
      <c r="A370" s="182">
        <v>41333</v>
      </c>
      <c r="B370" s="247">
        <v>250.95</v>
      </c>
      <c r="C370" s="118">
        <v>0</v>
      </c>
      <c r="D370" s="247">
        <v>84.02</v>
      </c>
      <c r="E370" s="118">
        <v>0</v>
      </c>
      <c r="F370" s="247">
        <v>441.28</v>
      </c>
      <c r="G370" s="118">
        <v>1</v>
      </c>
      <c r="H370" s="247">
        <v>166.1</v>
      </c>
      <c r="I370" s="118">
        <v>0</v>
      </c>
      <c r="J370" s="247">
        <v>199.3</v>
      </c>
      <c r="K370" s="118">
        <v>0</v>
      </c>
      <c r="L370" s="247">
        <v>238.55</v>
      </c>
      <c r="M370" s="118">
        <v>0</v>
      </c>
      <c r="N370" s="247">
        <v>441.95</v>
      </c>
      <c r="O370" s="118">
        <v>1</v>
      </c>
      <c r="P370" s="247">
        <v>146.44999999999999</v>
      </c>
      <c r="Q370" s="118">
        <v>0</v>
      </c>
      <c r="R370" s="292">
        <v>256.89999999999998</v>
      </c>
      <c r="S370" s="282">
        <v>0</v>
      </c>
      <c r="T370" s="292">
        <v>342.38</v>
      </c>
      <c r="U370" s="282">
        <v>0</v>
      </c>
      <c r="V370" s="292">
        <v>404.4</v>
      </c>
      <c r="W370" s="282">
        <v>0</v>
      </c>
      <c r="X370" s="292">
        <v>404.47</v>
      </c>
      <c r="Y370" s="119">
        <v>0</v>
      </c>
      <c r="Z370" s="292">
        <v>309.55</v>
      </c>
      <c r="AA370" s="119">
        <v>0</v>
      </c>
      <c r="AB370" s="247">
        <v>202.05</v>
      </c>
      <c r="AC370" s="292">
        <v>167.4</v>
      </c>
      <c r="AD370" s="156"/>
      <c r="AE370" s="247">
        <v>696.85</v>
      </c>
    </row>
    <row r="371" spans="1:31" x14ac:dyDescent="0.25">
      <c r="A371" s="277">
        <v>41364</v>
      </c>
      <c r="B371" s="247">
        <v>267.12</v>
      </c>
      <c r="C371" s="118">
        <v>0</v>
      </c>
      <c r="D371" s="247">
        <v>88.64</v>
      </c>
      <c r="E371" s="118">
        <v>0</v>
      </c>
      <c r="F371" s="247">
        <v>279.58</v>
      </c>
      <c r="G371" s="118">
        <v>0</v>
      </c>
      <c r="H371" s="247">
        <v>126.71</v>
      </c>
      <c r="I371" s="118">
        <v>0</v>
      </c>
      <c r="J371" s="247">
        <v>195.1</v>
      </c>
      <c r="K371" s="118">
        <v>0</v>
      </c>
      <c r="L371" s="247">
        <v>184.9</v>
      </c>
      <c r="M371" s="118">
        <v>0</v>
      </c>
      <c r="N371" s="247">
        <v>310.27999999999997</v>
      </c>
      <c r="O371" s="118">
        <v>0</v>
      </c>
      <c r="P371" s="247">
        <v>109</v>
      </c>
      <c r="Q371" s="118">
        <v>0</v>
      </c>
      <c r="R371" s="292">
        <v>261</v>
      </c>
      <c r="S371" s="282">
        <v>0</v>
      </c>
      <c r="T371" s="292">
        <v>341.65</v>
      </c>
      <c r="U371" s="282">
        <v>0</v>
      </c>
      <c r="V371" s="292">
        <v>401</v>
      </c>
      <c r="W371" s="282">
        <v>0</v>
      </c>
      <c r="X371" s="292">
        <v>689.12</v>
      </c>
      <c r="Y371" s="119">
        <v>1</v>
      </c>
      <c r="Z371" s="292">
        <v>445.25</v>
      </c>
      <c r="AA371" s="119">
        <v>1</v>
      </c>
      <c r="AB371" s="247">
        <v>202.2</v>
      </c>
      <c r="AC371" s="292">
        <v>178.85</v>
      </c>
      <c r="AD371" s="156"/>
      <c r="AE371" s="247">
        <v>696.9</v>
      </c>
    </row>
    <row r="372" spans="1:31" x14ac:dyDescent="0.25">
      <c r="A372" s="182">
        <v>41394</v>
      </c>
      <c r="B372" s="247">
        <v>230.16</v>
      </c>
      <c r="C372" s="118">
        <v>0</v>
      </c>
      <c r="D372" s="247">
        <v>90.16</v>
      </c>
      <c r="E372" s="118">
        <v>0</v>
      </c>
      <c r="F372" s="247">
        <v>242.62</v>
      </c>
      <c r="G372" s="118">
        <v>0</v>
      </c>
      <c r="H372" s="247">
        <v>102.95</v>
      </c>
      <c r="I372" s="118">
        <v>0</v>
      </c>
      <c r="J372" s="247">
        <v>178.9</v>
      </c>
      <c r="K372" s="118">
        <v>0</v>
      </c>
      <c r="L372" s="247">
        <v>161.5</v>
      </c>
      <c r="M372" s="118">
        <v>0</v>
      </c>
      <c r="N372" s="247">
        <v>227.12</v>
      </c>
      <c r="O372" s="118">
        <v>0</v>
      </c>
      <c r="P372" s="247">
        <v>139.52000000000001</v>
      </c>
      <c r="Q372" s="118">
        <v>0</v>
      </c>
      <c r="R372" s="292">
        <v>247.5</v>
      </c>
      <c r="S372" s="282">
        <v>0</v>
      </c>
      <c r="T372" s="292">
        <v>340.05</v>
      </c>
      <c r="U372" s="282">
        <v>0</v>
      </c>
      <c r="V372" s="292">
        <v>400.05</v>
      </c>
      <c r="W372" s="282">
        <v>0</v>
      </c>
      <c r="X372" s="292">
        <v>399.85</v>
      </c>
      <c r="Y372" s="119">
        <v>0</v>
      </c>
      <c r="Z372" s="292">
        <v>329</v>
      </c>
      <c r="AA372" s="119">
        <v>0</v>
      </c>
      <c r="AB372" s="247">
        <v>201.7</v>
      </c>
      <c r="AC372" s="292">
        <v>167.15</v>
      </c>
      <c r="AD372" s="156"/>
      <c r="AE372" s="247">
        <v>696.9</v>
      </c>
    </row>
    <row r="373" spans="1:31" x14ac:dyDescent="0.25">
      <c r="A373" s="277">
        <v>41425</v>
      </c>
      <c r="B373" s="247">
        <v>207.06</v>
      </c>
      <c r="C373" s="118">
        <v>0</v>
      </c>
      <c r="D373" s="247">
        <v>79.400000000000006</v>
      </c>
      <c r="E373" s="118">
        <v>0</v>
      </c>
      <c r="F373" s="247">
        <v>196.42</v>
      </c>
      <c r="G373" s="118">
        <v>0</v>
      </c>
      <c r="H373" s="247">
        <v>86.35</v>
      </c>
      <c r="I373" s="118">
        <v>0</v>
      </c>
      <c r="J373" s="247">
        <v>166.1</v>
      </c>
      <c r="K373" s="118">
        <v>0</v>
      </c>
      <c r="L373" s="247">
        <v>146.30000000000001</v>
      </c>
      <c r="M373" s="118">
        <v>0</v>
      </c>
      <c r="N373" s="247">
        <v>194.78</v>
      </c>
      <c r="O373" s="118">
        <v>0</v>
      </c>
      <c r="P373" s="247">
        <v>100.25</v>
      </c>
      <c r="Q373" s="118">
        <v>0</v>
      </c>
      <c r="R373" s="292">
        <v>231.5</v>
      </c>
      <c r="S373" s="282">
        <v>0</v>
      </c>
      <c r="T373" s="292">
        <v>338.55</v>
      </c>
      <c r="U373" s="282">
        <v>0</v>
      </c>
      <c r="V373" s="292">
        <v>398.99</v>
      </c>
      <c r="W373" s="282">
        <v>0</v>
      </c>
      <c r="X373" s="292">
        <v>392.92</v>
      </c>
      <c r="Y373" s="119">
        <v>0</v>
      </c>
      <c r="Z373" s="292">
        <v>321.7</v>
      </c>
      <c r="AA373" s="119">
        <v>0</v>
      </c>
      <c r="AB373" s="247">
        <v>200.6</v>
      </c>
      <c r="AC373" s="292">
        <v>149.65</v>
      </c>
      <c r="AD373" s="156"/>
      <c r="AE373" s="247">
        <v>696.8</v>
      </c>
    </row>
    <row r="374" spans="1:31" ht="15.75" thickBot="1" x14ac:dyDescent="0.3">
      <c r="A374" s="330">
        <v>41455</v>
      </c>
      <c r="B374" s="247">
        <v>230.16</v>
      </c>
      <c r="C374" s="118">
        <v>0</v>
      </c>
      <c r="D374" s="247">
        <v>167.18</v>
      </c>
      <c r="E374" s="118">
        <v>0</v>
      </c>
      <c r="F374" s="247">
        <v>339.69</v>
      </c>
      <c r="G374" s="118">
        <v>0</v>
      </c>
      <c r="H374" s="247">
        <v>85.75</v>
      </c>
      <c r="I374" s="118">
        <v>0</v>
      </c>
      <c r="J374" s="247">
        <v>165.3</v>
      </c>
      <c r="K374" s="118">
        <v>0</v>
      </c>
      <c r="L374" s="247">
        <v>146.55000000000001</v>
      </c>
      <c r="M374" s="118">
        <v>0</v>
      </c>
      <c r="N374" s="247">
        <v>180.92</v>
      </c>
      <c r="O374" s="118">
        <v>0</v>
      </c>
      <c r="P374" s="247">
        <v>111.8</v>
      </c>
      <c r="Q374" s="118">
        <v>0</v>
      </c>
      <c r="R374" s="292">
        <v>219.5</v>
      </c>
      <c r="S374" s="282">
        <v>0</v>
      </c>
      <c r="T374" s="292">
        <v>339</v>
      </c>
      <c r="U374" s="282">
        <v>0</v>
      </c>
      <c r="V374" s="292">
        <v>398.75</v>
      </c>
      <c r="W374" s="282">
        <v>0</v>
      </c>
      <c r="X374" s="292">
        <v>342.1</v>
      </c>
      <c r="Y374" s="119">
        <v>0</v>
      </c>
      <c r="Z374" s="292">
        <v>317.7</v>
      </c>
      <c r="AA374" s="119">
        <v>0</v>
      </c>
      <c r="AB374" s="247">
        <v>200.25</v>
      </c>
      <c r="AC374" s="292">
        <v>144</v>
      </c>
      <c r="AD374" s="156"/>
      <c r="AE374" s="247">
        <v>697</v>
      </c>
    </row>
    <row r="375" spans="1:31" s="119" customFormat="1" x14ac:dyDescent="0.25">
      <c r="A375" s="331">
        <v>41486</v>
      </c>
      <c r="B375" s="332">
        <v>202.44</v>
      </c>
      <c r="C375" s="333">
        <v>0</v>
      </c>
      <c r="D375" s="332">
        <v>107.12</v>
      </c>
      <c r="E375" s="333">
        <v>0</v>
      </c>
      <c r="F375" s="332">
        <v>194.11</v>
      </c>
      <c r="G375" s="333">
        <v>0</v>
      </c>
      <c r="H375" s="332">
        <v>276.89999999999998</v>
      </c>
      <c r="I375" s="333">
        <v>1</v>
      </c>
      <c r="J375" s="332">
        <v>197.35</v>
      </c>
      <c r="K375" s="333">
        <v>0</v>
      </c>
      <c r="L375" s="332">
        <v>316.7</v>
      </c>
      <c r="M375" s="333">
        <v>1</v>
      </c>
      <c r="N375" s="332">
        <v>190.16</v>
      </c>
      <c r="O375" s="333">
        <v>0</v>
      </c>
      <c r="P375" s="332">
        <v>134.9</v>
      </c>
      <c r="Q375" s="333">
        <v>0</v>
      </c>
      <c r="R375" s="332">
        <v>260</v>
      </c>
      <c r="S375" s="334">
        <v>0</v>
      </c>
      <c r="T375" s="332">
        <v>338.65</v>
      </c>
      <c r="U375" s="334">
        <v>0</v>
      </c>
      <c r="V375" s="332">
        <v>496.3</v>
      </c>
      <c r="W375" s="334">
        <v>1</v>
      </c>
      <c r="X375" s="332">
        <v>527.41999999999996</v>
      </c>
      <c r="Y375" s="333">
        <v>1</v>
      </c>
      <c r="Z375" s="332">
        <v>466.3</v>
      </c>
      <c r="AA375" s="333">
        <v>1</v>
      </c>
      <c r="AB375" s="332">
        <v>199.9</v>
      </c>
      <c r="AC375" s="332">
        <v>158.15</v>
      </c>
      <c r="AD375" s="335"/>
      <c r="AE375" s="336">
        <v>697.1</v>
      </c>
    </row>
    <row r="376" spans="1:31" s="119" customFormat="1" x14ac:dyDescent="0.25">
      <c r="A376" s="337">
        <v>41517</v>
      </c>
      <c r="B376" s="338">
        <v>525.84</v>
      </c>
      <c r="C376" s="127">
        <v>1</v>
      </c>
      <c r="D376" s="338">
        <v>84.2</v>
      </c>
      <c r="E376" s="127">
        <v>0</v>
      </c>
      <c r="F376" s="338">
        <v>353.5</v>
      </c>
      <c r="G376" s="127">
        <v>1</v>
      </c>
      <c r="H376" s="338">
        <v>225.75</v>
      </c>
      <c r="I376" s="127">
        <v>0</v>
      </c>
      <c r="J376" s="338">
        <v>250.8</v>
      </c>
      <c r="K376" s="127">
        <v>0</v>
      </c>
      <c r="L376" s="338">
        <v>327.75</v>
      </c>
      <c r="M376" s="127">
        <v>1</v>
      </c>
      <c r="N376" s="338">
        <v>231.74</v>
      </c>
      <c r="O376" s="127">
        <v>0</v>
      </c>
      <c r="P376" s="338">
        <v>139.52000000000001</v>
      </c>
      <c r="Q376" s="127">
        <v>0</v>
      </c>
      <c r="R376" s="276"/>
      <c r="S376" s="339">
        <v>0</v>
      </c>
      <c r="T376" s="338">
        <v>347.9</v>
      </c>
      <c r="U376" s="339">
        <v>0</v>
      </c>
      <c r="V376" s="338">
        <v>494</v>
      </c>
      <c r="W376" s="339">
        <v>1</v>
      </c>
      <c r="X376" s="338">
        <v>716.84</v>
      </c>
      <c r="Y376" s="127">
        <v>1</v>
      </c>
      <c r="Z376" s="338">
        <v>203</v>
      </c>
      <c r="AA376" s="127">
        <v>0</v>
      </c>
      <c r="AB376" s="338">
        <v>203</v>
      </c>
      <c r="AC376" s="338">
        <v>180.7</v>
      </c>
      <c r="AD376" s="340"/>
      <c r="AE376" s="341">
        <v>697.2</v>
      </c>
    </row>
    <row r="377" spans="1:31" s="119" customFormat="1" x14ac:dyDescent="0.25">
      <c r="A377" s="337">
        <v>41547</v>
      </c>
      <c r="B377" s="338">
        <v>234.78</v>
      </c>
      <c r="C377" s="127">
        <v>0</v>
      </c>
      <c r="D377" s="338">
        <v>47.06</v>
      </c>
      <c r="E377" s="127">
        <v>0</v>
      </c>
      <c r="F377" s="338">
        <v>418.18</v>
      </c>
      <c r="G377" s="127">
        <v>1</v>
      </c>
      <c r="H377" s="338">
        <v>326.89999999999998</v>
      </c>
      <c r="I377" s="127">
        <v>1</v>
      </c>
      <c r="J377" s="338">
        <v>286.39999999999998</v>
      </c>
      <c r="K377" s="127">
        <v>0</v>
      </c>
      <c r="L377" s="338">
        <v>318.10000000000002</v>
      </c>
      <c r="M377" s="127">
        <v>1</v>
      </c>
      <c r="N377" s="338">
        <v>282.56</v>
      </c>
      <c r="O377" s="127">
        <v>0</v>
      </c>
      <c r="P377" s="338">
        <v>123.35</v>
      </c>
      <c r="Q377" s="127">
        <v>0</v>
      </c>
      <c r="R377" s="276"/>
      <c r="S377" s="339">
        <v>0</v>
      </c>
      <c r="T377" s="338">
        <v>349.04</v>
      </c>
      <c r="U377" s="339">
        <v>0</v>
      </c>
      <c r="V377" s="338">
        <v>415.83</v>
      </c>
      <c r="W377" s="339">
        <v>0</v>
      </c>
      <c r="X377" s="338">
        <v>411.4</v>
      </c>
      <c r="Y377" s="127">
        <v>0</v>
      </c>
      <c r="Z377" s="338">
        <v>321.54000000000002</v>
      </c>
      <c r="AA377" s="127">
        <v>0</v>
      </c>
      <c r="AB377" s="338">
        <v>205.04</v>
      </c>
      <c r="AC377" s="338">
        <v>198.53</v>
      </c>
      <c r="AD377" s="340"/>
      <c r="AE377" s="341">
        <v>697.03</v>
      </c>
    </row>
    <row r="378" spans="1:31" s="119" customFormat="1" x14ac:dyDescent="0.25">
      <c r="A378" s="337">
        <v>41578</v>
      </c>
      <c r="B378" s="338">
        <v>253.26</v>
      </c>
      <c r="C378" s="127">
        <v>0</v>
      </c>
      <c r="D378" s="338">
        <v>33.200000000000003</v>
      </c>
      <c r="E378" s="127">
        <v>0</v>
      </c>
      <c r="F378" s="338">
        <v>242.62</v>
      </c>
      <c r="G378" s="127">
        <v>0</v>
      </c>
      <c r="H378" s="338">
        <v>333.2</v>
      </c>
      <c r="I378" s="127">
        <v>1</v>
      </c>
      <c r="J378" s="338">
        <v>215.9</v>
      </c>
      <c r="K378" s="127">
        <v>0</v>
      </c>
      <c r="L378" s="338">
        <v>272.10000000000002</v>
      </c>
      <c r="M378" s="127">
        <v>0</v>
      </c>
      <c r="N378" s="338">
        <v>282.56</v>
      </c>
      <c r="O378" s="127">
        <v>0</v>
      </c>
      <c r="P378" s="338">
        <v>169.55</v>
      </c>
      <c r="Q378" s="127">
        <v>1</v>
      </c>
      <c r="R378" s="276"/>
      <c r="S378" s="339">
        <v>0</v>
      </c>
      <c r="T378" s="338">
        <v>346.7</v>
      </c>
      <c r="U378" s="339">
        <v>0</v>
      </c>
      <c r="V378" s="338">
        <v>407.5</v>
      </c>
      <c r="W378" s="339">
        <v>0</v>
      </c>
      <c r="X378" s="338">
        <v>413.71</v>
      </c>
      <c r="Y378" s="127">
        <v>0</v>
      </c>
      <c r="Z378" s="338">
        <v>319.7</v>
      </c>
      <c r="AA378" s="127">
        <v>0</v>
      </c>
      <c r="AB378" s="338">
        <v>205.75</v>
      </c>
      <c r="AC378" s="338">
        <v>222.6</v>
      </c>
      <c r="AD378" s="340"/>
      <c r="AE378" s="341">
        <v>697.15</v>
      </c>
    </row>
    <row r="379" spans="1:31" s="119" customFormat="1" x14ac:dyDescent="0.25">
      <c r="A379" s="337">
        <v>41608</v>
      </c>
      <c r="B379" s="338">
        <v>230.16</v>
      </c>
      <c r="C379" s="127">
        <v>0</v>
      </c>
      <c r="D379" s="338">
        <v>33.200000000000003</v>
      </c>
      <c r="E379" s="127">
        <v>0</v>
      </c>
      <c r="F379" s="338">
        <v>187.18</v>
      </c>
      <c r="G379" s="127">
        <v>0</v>
      </c>
      <c r="H379" s="338">
        <v>153.94999999999999</v>
      </c>
      <c r="I379" s="127">
        <v>0</v>
      </c>
      <c r="J379" s="338">
        <v>194.8</v>
      </c>
      <c r="K379" s="127">
        <v>0</v>
      </c>
      <c r="L379" s="338">
        <v>203.35</v>
      </c>
      <c r="M379" s="127">
        <v>0</v>
      </c>
      <c r="N379" s="338">
        <v>231.74</v>
      </c>
      <c r="O379" s="127">
        <v>0</v>
      </c>
      <c r="P379" s="338">
        <v>111.8</v>
      </c>
      <c r="Q379" s="127">
        <v>0</v>
      </c>
      <c r="R379" s="276"/>
      <c r="S379" s="339">
        <v>0</v>
      </c>
      <c r="T379" s="338">
        <v>344.6</v>
      </c>
      <c r="U379" s="339">
        <v>0</v>
      </c>
      <c r="V379" s="338">
        <v>404.2</v>
      </c>
      <c r="W379" s="339">
        <v>0</v>
      </c>
      <c r="X379" s="338">
        <v>409.09</v>
      </c>
      <c r="Y379" s="127">
        <v>0</v>
      </c>
      <c r="Z379" s="338">
        <v>316.95</v>
      </c>
      <c r="AA379" s="127">
        <v>0</v>
      </c>
      <c r="AB379" s="338">
        <v>204.44</v>
      </c>
      <c r="AC379" s="338">
        <v>214.9</v>
      </c>
      <c r="AD379" s="340"/>
      <c r="AE379" s="341">
        <v>697.18</v>
      </c>
    </row>
    <row r="380" spans="1:31" s="119" customFormat="1" ht="15.75" thickBot="1" x14ac:dyDescent="0.3">
      <c r="A380" s="342">
        <v>41639</v>
      </c>
      <c r="B380" s="343">
        <v>216.3</v>
      </c>
      <c r="C380" s="344">
        <v>0</v>
      </c>
      <c r="D380" s="343">
        <v>56.3</v>
      </c>
      <c r="E380" s="344">
        <v>0</v>
      </c>
      <c r="F380" s="343">
        <v>182.56</v>
      </c>
      <c r="G380" s="344">
        <v>0</v>
      </c>
      <c r="H380" s="343">
        <v>133.44999999999999</v>
      </c>
      <c r="I380" s="344">
        <v>0</v>
      </c>
      <c r="J380" s="343">
        <v>183.3</v>
      </c>
      <c r="K380" s="344">
        <v>0</v>
      </c>
      <c r="L380" s="343">
        <v>186.4</v>
      </c>
      <c r="M380" s="344">
        <v>0</v>
      </c>
      <c r="N380" s="343">
        <v>217.88</v>
      </c>
      <c r="O380" s="344">
        <v>0</v>
      </c>
      <c r="P380" s="345"/>
      <c r="Q380" s="344">
        <v>0</v>
      </c>
      <c r="R380" s="343">
        <v>247.6</v>
      </c>
      <c r="S380" s="346">
        <v>0</v>
      </c>
      <c r="T380" s="343">
        <v>343.4</v>
      </c>
      <c r="U380" s="346">
        <v>0</v>
      </c>
      <c r="V380" s="343">
        <v>402.62</v>
      </c>
      <c r="W380" s="346">
        <v>0</v>
      </c>
      <c r="X380" s="343">
        <v>416.02</v>
      </c>
      <c r="Y380" s="344">
        <v>0</v>
      </c>
      <c r="Z380" s="343">
        <v>320.05</v>
      </c>
      <c r="AA380" s="344">
        <v>0</v>
      </c>
      <c r="AB380" s="343">
        <v>204</v>
      </c>
      <c r="AC380" s="343">
        <v>200.55</v>
      </c>
      <c r="AD380" s="347"/>
      <c r="AE380" s="348">
        <v>697.2</v>
      </c>
    </row>
    <row r="381" spans="1:31" x14ac:dyDescent="0.25">
      <c r="A381" s="337">
        <v>41670</v>
      </c>
      <c r="B381" s="338">
        <v>216.3</v>
      </c>
      <c r="C381" s="127">
        <v>0</v>
      </c>
      <c r="D381" s="127">
        <v>51.68</v>
      </c>
      <c r="E381" s="127">
        <v>0</v>
      </c>
      <c r="F381" s="127">
        <v>173.32</v>
      </c>
      <c r="G381" s="127">
        <v>0</v>
      </c>
      <c r="H381" s="127">
        <v>114.65</v>
      </c>
      <c r="I381" s="127">
        <v>0</v>
      </c>
      <c r="J381" s="127">
        <v>179.2</v>
      </c>
      <c r="K381" s="127">
        <v>0</v>
      </c>
      <c r="L381" s="127">
        <v>170</v>
      </c>
      <c r="M381" s="127">
        <v>0</v>
      </c>
      <c r="N381" s="127">
        <v>199.4</v>
      </c>
      <c r="O381" s="127">
        <v>0</v>
      </c>
      <c r="P381" s="276"/>
      <c r="Q381" s="127">
        <v>0</v>
      </c>
      <c r="R381" s="338">
        <v>245.5</v>
      </c>
      <c r="S381" s="387">
        <v>0</v>
      </c>
      <c r="T381" s="338">
        <v>342.2</v>
      </c>
      <c r="U381" s="387">
        <v>0</v>
      </c>
      <c r="V381" s="338">
        <v>401.5</v>
      </c>
      <c r="W381" s="387">
        <v>0</v>
      </c>
      <c r="X381" s="338">
        <v>404.47</v>
      </c>
      <c r="Y381" s="387">
        <v>0</v>
      </c>
      <c r="Z381" s="338">
        <v>316.8</v>
      </c>
      <c r="AA381" s="387">
        <v>0</v>
      </c>
      <c r="AB381" s="338">
        <v>202.9</v>
      </c>
      <c r="AC381" s="338">
        <v>184.3</v>
      </c>
      <c r="AD381" s="340"/>
      <c r="AE381" s="247">
        <v>697.1</v>
      </c>
    </row>
    <row r="382" spans="1:31" x14ac:dyDescent="0.25">
      <c r="A382" s="337">
        <v>41698</v>
      </c>
      <c r="B382" s="338">
        <v>306.39</v>
      </c>
      <c r="C382" s="127">
        <v>0</v>
      </c>
      <c r="D382" s="127">
        <v>84.02</v>
      </c>
      <c r="E382" s="127">
        <v>0</v>
      </c>
      <c r="F382" s="127">
        <v>140.97999999999999</v>
      </c>
      <c r="G382" s="127">
        <v>0</v>
      </c>
      <c r="H382" s="127">
        <v>98.6</v>
      </c>
      <c r="I382" s="127">
        <v>0</v>
      </c>
      <c r="J382" s="127">
        <v>168.79</v>
      </c>
      <c r="K382" s="127">
        <v>0</v>
      </c>
      <c r="L382" s="127">
        <v>156.63999999999999</v>
      </c>
      <c r="M382" s="127">
        <v>0</v>
      </c>
      <c r="N382" s="127">
        <v>321.83</v>
      </c>
      <c r="O382" s="127">
        <v>0</v>
      </c>
      <c r="P382" s="276"/>
      <c r="Q382" s="127">
        <v>0</v>
      </c>
      <c r="R382" s="276"/>
      <c r="S382" s="387">
        <v>0</v>
      </c>
      <c r="T382" s="338">
        <v>341.34</v>
      </c>
      <c r="U382" s="387">
        <v>0</v>
      </c>
      <c r="V382" s="338">
        <v>400.57</v>
      </c>
      <c r="W382" s="387">
        <v>0</v>
      </c>
      <c r="X382" s="338">
        <v>404.47</v>
      </c>
      <c r="Y382" s="387">
        <v>0</v>
      </c>
      <c r="Z382" s="338">
        <v>314.93</v>
      </c>
      <c r="AA382" s="387">
        <v>0</v>
      </c>
      <c r="AB382" s="338">
        <v>201.63</v>
      </c>
      <c r="AC382" s="338">
        <v>165.67</v>
      </c>
      <c r="AD382" s="340"/>
      <c r="AE382" s="247">
        <v>697.05</v>
      </c>
    </row>
    <row r="383" spans="1:31" x14ac:dyDescent="0.25">
      <c r="A383" s="337">
        <v>41729</v>
      </c>
      <c r="B383" s="338">
        <v>213.99</v>
      </c>
      <c r="C383" s="127">
        <v>0</v>
      </c>
      <c r="D383" s="127">
        <v>102.5</v>
      </c>
      <c r="E383" s="127">
        <v>0</v>
      </c>
      <c r="F383" s="127">
        <v>127.12</v>
      </c>
      <c r="G383" s="127">
        <v>0</v>
      </c>
      <c r="H383" s="127">
        <v>89.85</v>
      </c>
      <c r="I383" s="127">
        <v>0</v>
      </c>
      <c r="J383" s="127">
        <v>164.17</v>
      </c>
      <c r="K383" s="127">
        <v>0</v>
      </c>
      <c r="L383" s="127">
        <v>149</v>
      </c>
      <c r="M383" s="127">
        <v>0</v>
      </c>
      <c r="N383" s="127">
        <v>180.92</v>
      </c>
      <c r="O383" s="127">
        <v>0</v>
      </c>
      <c r="P383" s="276"/>
      <c r="Q383" s="127">
        <v>0</v>
      </c>
      <c r="R383" s="276"/>
      <c r="S383" s="387">
        <v>0</v>
      </c>
      <c r="T383" s="338">
        <v>340.55</v>
      </c>
      <c r="U383" s="387">
        <v>0</v>
      </c>
      <c r="V383" s="338">
        <v>399.9</v>
      </c>
      <c r="W383" s="387">
        <v>0</v>
      </c>
      <c r="X383" s="338">
        <v>399.85</v>
      </c>
      <c r="Y383" s="387">
        <v>0</v>
      </c>
      <c r="Z383" s="338">
        <v>314.25</v>
      </c>
      <c r="AA383" s="387">
        <v>0</v>
      </c>
      <c r="AB383" s="338">
        <v>200.8</v>
      </c>
      <c r="AC383" s="338">
        <v>155.55000000000001</v>
      </c>
      <c r="AD383" s="340"/>
      <c r="AE383" s="247">
        <v>697.15</v>
      </c>
    </row>
    <row r="384" spans="1:31" x14ac:dyDescent="0.25">
      <c r="A384" s="337">
        <v>41759</v>
      </c>
      <c r="B384" s="338">
        <v>193.2</v>
      </c>
      <c r="C384" s="127">
        <v>0</v>
      </c>
      <c r="D384" s="127">
        <v>88.64</v>
      </c>
      <c r="E384" s="127">
        <v>0</v>
      </c>
      <c r="F384" s="127">
        <v>134.05000000000001</v>
      </c>
      <c r="G384" s="127">
        <v>0</v>
      </c>
      <c r="H384" s="127">
        <v>83.6</v>
      </c>
      <c r="I384" s="127">
        <v>0</v>
      </c>
      <c r="J384" s="127">
        <v>158.97</v>
      </c>
      <c r="K384" s="127">
        <v>0</v>
      </c>
      <c r="L384" s="127">
        <v>143.69</v>
      </c>
      <c r="M384" s="127">
        <v>0</v>
      </c>
      <c r="N384" s="127">
        <v>171.68</v>
      </c>
      <c r="O384" s="127">
        <v>0</v>
      </c>
      <c r="P384" s="276"/>
      <c r="Q384" s="127">
        <v>0</v>
      </c>
      <c r="R384" s="276"/>
      <c r="S384" s="387">
        <v>0</v>
      </c>
      <c r="T384" s="338">
        <v>340</v>
      </c>
      <c r="U384" s="387">
        <v>0</v>
      </c>
      <c r="V384" s="338">
        <v>399.3</v>
      </c>
      <c r="W384" s="387">
        <v>0</v>
      </c>
      <c r="X384" s="338">
        <v>399.85</v>
      </c>
      <c r="Y384" s="387">
        <v>0</v>
      </c>
      <c r="Z384" s="338">
        <v>313</v>
      </c>
      <c r="AA384" s="387">
        <v>0</v>
      </c>
      <c r="AB384" s="338">
        <v>200</v>
      </c>
      <c r="AC384" s="338">
        <v>145.44999999999999</v>
      </c>
      <c r="AD384" s="340"/>
      <c r="AE384" s="247">
        <v>697.1</v>
      </c>
    </row>
    <row r="385" spans="1:31" x14ac:dyDescent="0.25">
      <c r="A385" s="337">
        <v>41790</v>
      </c>
      <c r="B385" s="338">
        <v>156.24</v>
      </c>
      <c r="C385" s="127">
        <v>0</v>
      </c>
      <c r="D385" s="127">
        <v>97.88</v>
      </c>
      <c r="E385" s="127">
        <v>0</v>
      </c>
      <c r="F385" s="127">
        <v>367.36</v>
      </c>
      <c r="G385" s="127">
        <v>0</v>
      </c>
      <c r="H385" s="127">
        <v>77.8</v>
      </c>
      <c r="I385" s="127">
        <v>0</v>
      </c>
      <c r="J385" s="127">
        <v>154.80000000000001</v>
      </c>
      <c r="K385" s="127">
        <v>0</v>
      </c>
      <c r="L385" s="127">
        <v>137.25</v>
      </c>
      <c r="M385" s="127">
        <v>0</v>
      </c>
      <c r="N385" s="127">
        <v>162.44</v>
      </c>
      <c r="O385" s="127">
        <v>0</v>
      </c>
      <c r="P385" s="338">
        <v>79.459999999999994</v>
      </c>
      <c r="Q385" s="127">
        <v>0</v>
      </c>
      <c r="R385" s="276"/>
      <c r="S385" s="387">
        <v>0</v>
      </c>
      <c r="T385" s="338">
        <v>339.35</v>
      </c>
      <c r="U385" s="387">
        <v>0</v>
      </c>
      <c r="V385" s="338">
        <v>398.45</v>
      </c>
      <c r="W385" s="387">
        <v>0</v>
      </c>
      <c r="X385" s="338">
        <v>399.85</v>
      </c>
      <c r="Y385" s="387">
        <v>0</v>
      </c>
      <c r="Z385" s="338">
        <v>313.42</v>
      </c>
      <c r="AA385" s="387">
        <v>0</v>
      </c>
      <c r="AB385" s="338">
        <v>199.3</v>
      </c>
      <c r="AC385" s="338">
        <v>138.5</v>
      </c>
      <c r="AD385" s="340"/>
      <c r="AE385" s="247">
        <v>697.2</v>
      </c>
    </row>
    <row r="386" spans="1:31" x14ac:dyDescent="0.25">
      <c r="A386" s="337">
        <v>41820</v>
      </c>
      <c r="B386" s="338">
        <v>234.78</v>
      </c>
      <c r="C386" s="127">
        <v>0</v>
      </c>
      <c r="D386" s="127">
        <v>102.5</v>
      </c>
      <c r="E386" s="127">
        <v>0</v>
      </c>
      <c r="F386" s="127">
        <v>131.74</v>
      </c>
      <c r="G386" s="127">
        <v>0</v>
      </c>
      <c r="H386" s="127">
        <v>83.45</v>
      </c>
      <c r="I386" s="127">
        <v>0</v>
      </c>
      <c r="J386" s="127">
        <v>155</v>
      </c>
      <c r="K386" s="127">
        <v>0</v>
      </c>
      <c r="L386" s="127">
        <v>143.91999999999999</v>
      </c>
      <c r="M386" s="127">
        <v>0</v>
      </c>
      <c r="N386" s="127">
        <v>178.61</v>
      </c>
      <c r="O386" s="127">
        <v>0</v>
      </c>
      <c r="P386" s="338">
        <v>88.7</v>
      </c>
      <c r="Q386" s="127">
        <v>0</v>
      </c>
      <c r="R386" s="338">
        <v>194.75</v>
      </c>
      <c r="S386" s="387">
        <v>0</v>
      </c>
      <c r="T386" s="338">
        <v>338.81</v>
      </c>
      <c r="U386" s="387">
        <v>0</v>
      </c>
      <c r="V386" s="338">
        <v>397.8</v>
      </c>
      <c r="W386" s="387">
        <v>0</v>
      </c>
      <c r="X386" s="338">
        <v>499.18</v>
      </c>
      <c r="Y386" s="387">
        <v>1</v>
      </c>
      <c r="Z386" s="338">
        <v>347.85</v>
      </c>
      <c r="AA386" s="387">
        <v>0</v>
      </c>
      <c r="AB386" s="338">
        <v>198.9</v>
      </c>
      <c r="AC386" s="338">
        <v>134.69999999999999</v>
      </c>
      <c r="AD386" s="340"/>
      <c r="AE386" s="247">
        <v>697.22</v>
      </c>
    </row>
    <row r="387" spans="1:31" x14ac:dyDescent="0.25">
      <c r="A387" s="337">
        <v>41851</v>
      </c>
      <c r="B387" s="338">
        <v>211.68</v>
      </c>
      <c r="C387" s="127">
        <v>0</v>
      </c>
      <c r="D387" s="127">
        <v>116.36</v>
      </c>
      <c r="E387" s="127">
        <v>0</v>
      </c>
      <c r="F387" s="127">
        <v>473.62</v>
      </c>
      <c r="G387" s="127">
        <v>1</v>
      </c>
      <c r="H387" s="127">
        <v>161.69999999999999</v>
      </c>
      <c r="I387" s="127">
        <v>0</v>
      </c>
      <c r="J387" s="127">
        <v>458.92</v>
      </c>
      <c r="K387" s="127">
        <v>1</v>
      </c>
      <c r="L387" s="127">
        <v>218.8</v>
      </c>
      <c r="M387" s="127">
        <v>0</v>
      </c>
      <c r="N387" s="127">
        <v>194.78</v>
      </c>
      <c r="O387" s="127">
        <v>0</v>
      </c>
      <c r="P387" s="338">
        <v>65.599999999999994</v>
      </c>
      <c r="Q387" s="127">
        <v>0</v>
      </c>
      <c r="R387" s="338">
        <v>446.6</v>
      </c>
      <c r="S387" s="387">
        <v>1</v>
      </c>
      <c r="T387" s="338">
        <v>339.15</v>
      </c>
      <c r="U387" s="387">
        <v>0</v>
      </c>
      <c r="V387" s="338">
        <v>400.78</v>
      </c>
      <c r="W387" s="387">
        <v>0</v>
      </c>
      <c r="X387" s="338">
        <v>411.4</v>
      </c>
      <c r="Y387" s="387">
        <v>0</v>
      </c>
      <c r="Z387" s="338">
        <v>316.2</v>
      </c>
      <c r="AA387" s="387">
        <v>0</v>
      </c>
      <c r="AB387" s="338">
        <v>199.75</v>
      </c>
      <c r="AC387" s="338">
        <v>161.30000000000001</v>
      </c>
      <c r="AD387" s="340"/>
      <c r="AE387" s="247">
        <v>697.45</v>
      </c>
    </row>
    <row r="388" spans="1:31" x14ac:dyDescent="0.25">
      <c r="A388" s="337">
        <v>41882</v>
      </c>
      <c r="B388" s="338">
        <v>227.85</v>
      </c>
      <c r="C388" s="127">
        <v>0</v>
      </c>
      <c r="D388" s="127">
        <v>102.5</v>
      </c>
      <c r="E388" s="127">
        <v>0</v>
      </c>
      <c r="F388" s="127">
        <v>166.39</v>
      </c>
      <c r="G388" s="127">
        <v>0</v>
      </c>
      <c r="H388" s="127">
        <v>143.25</v>
      </c>
      <c r="I388" s="127">
        <v>0</v>
      </c>
      <c r="J388" s="127">
        <v>198.48</v>
      </c>
      <c r="K388" s="127">
        <v>0</v>
      </c>
      <c r="L388" s="127">
        <v>202.24</v>
      </c>
      <c r="M388" s="127">
        <v>0</v>
      </c>
      <c r="N388" s="127">
        <v>254.84</v>
      </c>
      <c r="O388" s="127">
        <v>0</v>
      </c>
      <c r="P388" s="338">
        <v>40.19</v>
      </c>
      <c r="Q388" s="127">
        <v>0</v>
      </c>
      <c r="R388" s="338">
        <v>254.25</v>
      </c>
      <c r="S388" s="387">
        <v>0</v>
      </c>
      <c r="T388" s="338">
        <v>339.2</v>
      </c>
      <c r="U388" s="387">
        <v>0</v>
      </c>
      <c r="V388" s="338">
        <v>399.45</v>
      </c>
      <c r="W388" s="387">
        <v>0</v>
      </c>
      <c r="X388" s="338">
        <v>411.4</v>
      </c>
      <c r="Y388" s="387">
        <v>0</v>
      </c>
      <c r="Z388" s="338">
        <v>319.45</v>
      </c>
      <c r="AA388" s="387">
        <v>0</v>
      </c>
      <c r="AB388" s="338">
        <v>200.4</v>
      </c>
      <c r="AC388" s="338">
        <v>181</v>
      </c>
      <c r="AD388" s="340"/>
      <c r="AE388" s="247">
        <v>697.4</v>
      </c>
    </row>
    <row r="389" spans="1:31" x14ac:dyDescent="0.25">
      <c r="A389" s="337">
        <v>41912</v>
      </c>
      <c r="B389" s="338">
        <v>234.78</v>
      </c>
      <c r="C389" s="127">
        <v>0</v>
      </c>
      <c r="D389" s="127">
        <v>93.26</v>
      </c>
      <c r="E389" s="127">
        <v>0</v>
      </c>
      <c r="F389" s="127">
        <v>177.94</v>
      </c>
      <c r="G389" s="127">
        <v>0</v>
      </c>
      <c r="H389" s="127">
        <v>117.2</v>
      </c>
      <c r="I389" s="127">
        <v>0</v>
      </c>
      <c r="J389" s="127">
        <v>187.78</v>
      </c>
      <c r="K389" s="127">
        <v>0</v>
      </c>
      <c r="L389" s="127">
        <v>177.2</v>
      </c>
      <c r="M389" s="127">
        <v>0</v>
      </c>
      <c r="N389" s="127">
        <v>234.05</v>
      </c>
      <c r="O389" s="127">
        <v>0</v>
      </c>
      <c r="P389" s="338">
        <v>49.43</v>
      </c>
      <c r="Q389" s="127">
        <v>0</v>
      </c>
      <c r="R389" s="338">
        <v>228.7</v>
      </c>
      <c r="S389" s="387">
        <v>0</v>
      </c>
      <c r="T389" s="338">
        <v>339.4</v>
      </c>
      <c r="U389" s="387">
        <v>0</v>
      </c>
      <c r="V389" s="338">
        <v>398.85</v>
      </c>
      <c r="W389" s="387">
        <v>0</v>
      </c>
      <c r="X389" s="338">
        <v>399.85</v>
      </c>
      <c r="Y389" s="387">
        <v>0</v>
      </c>
      <c r="Z389" s="338">
        <v>315.32</v>
      </c>
      <c r="AA389" s="387">
        <v>0</v>
      </c>
      <c r="AB389" s="338">
        <v>200.3</v>
      </c>
      <c r="AC389" s="338">
        <v>171.55</v>
      </c>
      <c r="AD389" s="340"/>
      <c r="AE389" s="247">
        <v>697.85</v>
      </c>
    </row>
    <row r="390" spans="1:31" x14ac:dyDescent="0.25">
      <c r="A390" s="337">
        <v>41913</v>
      </c>
      <c r="B390" s="388"/>
      <c r="C390" s="127">
        <v>1</v>
      </c>
      <c r="D390" s="388"/>
      <c r="E390" s="127">
        <v>0</v>
      </c>
      <c r="F390" s="388"/>
      <c r="G390" s="127">
        <v>1</v>
      </c>
      <c r="H390" s="388"/>
      <c r="I390" s="127">
        <v>0</v>
      </c>
      <c r="J390" s="388"/>
      <c r="K390" s="127">
        <v>0</v>
      </c>
      <c r="L390" s="388"/>
      <c r="M390" s="127">
        <v>0</v>
      </c>
      <c r="N390" s="388"/>
      <c r="O390" s="127">
        <v>0</v>
      </c>
      <c r="P390" s="388"/>
      <c r="Q390" s="127">
        <v>0</v>
      </c>
      <c r="R390" s="388"/>
      <c r="S390" s="387">
        <v>0</v>
      </c>
      <c r="T390" s="389"/>
      <c r="U390" s="387">
        <v>0</v>
      </c>
      <c r="V390" s="389"/>
      <c r="W390" s="387">
        <v>0</v>
      </c>
      <c r="X390" s="389"/>
      <c r="Y390" s="387">
        <v>0</v>
      </c>
      <c r="Z390" s="389"/>
      <c r="AA390" s="119">
        <v>0</v>
      </c>
      <c r="AB390" s="389"/>
      <c r="AC390" s="389"/>
      <c r="AD390" s="340"/>
      <c r="AE390" s="389"/>
    </row>
    <row r="391" spans="1:31" x14ac:dyDescent="0.25">
      <c r="A391" s="337">
        <v>41944</v>
      </c>
      <c r="B391" s="388"/>
      <c r="C391" s="127">
        <v>0</v>
      </c>
      <c r="D391" s="388"/>
      <c r="E391" s="127">
        <v>0</v>
      </c>
      <c r="F391" s="388"/>
      <c r="G391" s="127">
        <v>0</v>
      </c>
      <c r="H391" s="388"/>
      <c r="I391" s="127">
        <v>0</v>
      </c>
      <c r="J391" s="388"/>
      <c r="K391" s="127">
        <v>0</v>
      </c>
      <c r="L391" s="388"/>
      <c r="M391" s="127">
        <v>0</v>
      </c>
      <c r="N391" s="388"/>
      <c r="O391" s="127">
        <v>0</v>
      </c>
      <c r="P391" s="388"/>
      <c r="Q391" s="127">
        <v>0</v>
      </c>
      <c r="R391" s="388"/>
      <c r="S391" s="387">
        <v>0</v>
      </c>
      <c r="T391" s="389"/>
      <c r="U391" s="387">
        <v>0</v>
      </c>
      <c r="V391" s="389"/>
      <c r="W391" s="387">
        <v>0</v>
      </c>
      <c r="X391" s="389"/>
      <c r="Y391" s="387">
        <v>0</v>
      </c>
      <c r="Z391" s="389"/>
      <c r="AA391" s="119">
        <v>0</v>
      </c>
      <c r="AB391" s="389"/>
      <c r="AC391" s="389"/>
      <c r="AD391" s="340"/>
      <c r="AE391" s="389"/>
    </row>
    <row r="392" spans="1:31" x14ac:dyDescent="0.25">
      <c r="A392" s="337">
        <v>41974</v>
      </c>
      <c r="B392" s="388"/>
      <c r="C392" s="127">
        <v>1</v>
      </c>
      <c r="D392" s="388"/>
      <c r="E392" s="127">
        <v>0</v>
      </c>
      <c r="F392" s="388"/>
      <c r="G392" s="127">
        <v>0</v>
      </c>
      <c r="H392" s="388"/>
      <c r="I392" s="127">
        <v>1</v>
      </c>
      <c r="J392" s="388"/>
      <c r="K392" s="127">
        <v>0</v>
      </c>
      <c r="L392" s="388"/>
      <c r="M392" s="127">
        <v>1</v>
      </c>
      <c r="N392" s="388"/>
      <c r="O392" s="127">
        <v>0</v>
      </c>
      <c r="P392" s="388"/>
      <c r="Q392" s="127">
        <v>1</v>
      </c>
      <c r="R392" s="388"/>
      <c r="S392" s="387">
        <v>0</v>
      </c>
      <c r="T392" s="389"/>
      <c r="U392" s="387">
        <v>0</v>
      </c>
      <c r="V392" s="389"/>
      <c r="W392" s="387">
        <v>0</v>
      </c>
      <c r="X392" s="389"/>
      <c r="Y392" s="387">
        <v>0</v>
      </c>
      <c r="Z392" s="389"/>
      <c r="AA392" s="119">
        <v>0</v>
      </c>
      <c r="AB392" s="389"/>
      <c r="AC392" s="389"/>
      <c r="AD392" s="340"/>
      <c r="AE392" s="389"/>
    </row>
    <row r="393" spans="1:31" x14ac:dyDescent="0.25">
      <c r="A393" s="337">
        <v>42005</v>
      </c>
      <c r="B393" s="388"/>
      <c r="C393" s="127">
        <v>0</v>
      </c>
      <c r="D393" s="388"/>
      <c r="E393" s="127">
        <v>0</v>
      </c>
      <c r="F393" s="388"/>
      <c r="G393" s="127">
        <v>0</v>
      </c>
      <c r="H393" s="388"/>
      <c r="I393" s="127">
        <v>0</v>
      </c>
      <c r="J393" s="388"/>
      <c r="K393" s="127">
        <v>0</v>
      </c>
      <c r="L393" s="388"/>
      <c r="M393" s="127">
        <v>0</v>
      </c>
      <c r="N393" s="388"/>
      <c r="O393" s="127">
        <v>0</v>
      </c>
      <c r="P393" s="388"/>
      <c r="Q393" s="127">
        <v>0</v>
      </c>
      <c r="R393" s="388">
        <v>176</v>
      </c>
      <c r="S393" s="387">
        <v>0</v>
      </c>
      <c r="T393" s="389">
        <v>336.2</v>
      </c>
      <c r="U393" s="387">
        <v>0</v>
      </c>
      <c r="V393" s="389">
        <v>396.58</v>
      </c>
      <c r="W393" s="387">
        <v>0</v>
      </c>
      <c r="X393" s="389">
        <v>402.16</v>
      </c>
      <c r="Y393" s="387">
        <v>0</v>
      </c>
      <c r="Z393" s="389">
        <v>312.5</v>
      </c>
      <c r="AA393" s="119">
        <v>0</v>
      </c>
      <c r="AB393" s="389">
        <v>197.6</v>
      </c>
      <c r="AC393" s="389"/>
      <c r="AD393" s="340"/>
      <c r="AE393" s="389">
        <v>697.55</v>
      </c>
    </row>
    <row r="394" spans="1:31" x14ac:dyDescent="0.25">
      <c r="A394" s="337">
        <v>42036</v>
      </c>
      <c r="B394" s="388">
        <v>317.94</v>
      </c>
      <c r="C394" s="127">
        <v>0</v>
      </c>
      <c r="D394" s="388">
        <v>97.88</v>
      </c>
      <c r="E394" s="127">
        <v>0</v>
      </c>
      <c r="F394" s="388">
        <v>173.32</v>
      </c>
      <c r="G394" s="127">
        <v>0</v>
      </c>
      <c r="H394" s="388">
        <v>61.98</v>
      </c>
      <c r="I394" s="127">
        <v>0</v>
      </c>
      <c r="J394" s="388">
        <v>159.25</v>
      </c>
      <c r="K394" s="127">
        <v>0</v>
      </c>
      <c r="L394" s="388">
        <v>126.4</v>
      </c>
      <c r="M394" s="127">
        <v>0</v>
      </c>
      <c r="N394" s="388">
        <v>176.3</v>
      </c>
      <c r="O394" s="127">
        <v>0</v>
      </c>
      <c r="P394" s="388">
        <v>77.150000000000006</v>
      </c>
      <c r="Q394" s="127">
        <v>1</v>
      </c>
      <c r="R394" s="388">
        <v>170.45</v>
      </c>
      <c r="S394" s="387">
        <v>0</v>
      </c>
      <c r="T394" s="389">
        <v>335.52</v>
      </c>
      <c r="U394" s="387">
        <v>0</v>
      </c>
      <c r="V394" s="389">
        <v>395.59</v>
      </c>
      <c r="W394" s="387">
        <v>0</v>
      </c>
      <c r="X394" s="389">
        <v>399.85</v>
      </c>
      <c r="Y394" s="387">
        <v>0</v>
      </c>
      <c r="Z394" s="389">
        <v>312.10000000000002</v>
      </c>
      <c r="AA394" s="119">
        <v>0</v>
      </c>
      <c r="AB394" s="389">
        <v>196.8</v>
      </c>
      <c r="AC394" s="389">
        <v>121.6</v>
      </c>
      <c r="AD394" s="340"/>
      <c r="AE394" s="389">
        <v>697.35</v>
      </c>
    </row>
    <row r="395" spans="1:31" x14ac:dyDescent="0.25">
      <c r="A395" s="337">
        <v>42064</v>
      </c>
      <c r="B395" s="388">
        <v>188.58</v>
      </c>
      <c r="C395" s="127">
        <v>0</v>
      </c>
      <c r="D395" s="388">
        <v>107.12</v>
      </c>
      <c r="E395" s="127">
        <v>0</v>
      </c>
      <c r="F395" s="388">
        <v>159.46</v>
      </c>
      <c r="G395" s="127">
        <v>0</v>
      </c>
      <c r="H395" s="388">
        <v>58.3</v>
      </c>
      <c r="I395" s="127">
        <v>0</v>
      </c>
      <c r="J395" s="388">
        <v>153.22</v>
      </c>
      <c r="K395" s="127">
        <v>0</v>
      </c>
      <c r="L395" s="388">
        <v>123.45</v>
      </c>
      <c r="M395" s="127">
        <v>0</v>
      </c>
      <c r="N395" s="388">
        <v>180.92</v>
      </c>
      <c r="O395" s="127">
        <v>0</v>
      </c>
      <c r="P395" s="388">
        <v>30.95</v>
      </c>
      <c r="Q395" s="127">
        <v>0</v>
      </c>
      <c r="R395" s="388">
        <v>165.35</v>
      </c>
      <c r="S395" s="387">
        <v>0</v>
      </c>
      <c r="T395" s="389">
        <v>335.35</v>
      </c>
      <c r="U395" s="387">
        <v>0</v>
      </c>
      <c r="V395" s="389">
        <v>395.3</v>
      </c>
      <c r="W395" s="387">
        <v>0</v>
      </c>
      <c r="X395" s="389">
        <v>399.85</v>
      </c>
      <c r="Y395" s="387">
        <v>0</v>
      </c>
      <c r="Z395" s="389">
        <v>312</v>
      </c>
      <c r="AA395" s="119">
        <v>0</v>
      </c>
      <c r="AB395" s="389">
        <v>196.5</v>
      </c>
      <c r="AC395" s="389">
        <v>117.3</v>
      </c>
      <c r="AD395" s="340"/>
      <c r="AE395" s="389">
        <v>697.5</v>
      </c>
    </row>
    <row r="396" spans="1:31" x14ac:dyDescent="0.25">
      <c r="A396" s="337">
        <v>42095</v>
      </c>
      <c r="B396" s="388">
        <v>216.3</v>
      </c>
      <c r="C396" s="127">
        <v>1</v>
      </c>
      <c r="D396" s="388">
        <v>107.12</v>
      </c>
      <c r="E396" s="127">
        <v>0</v>
      </c>
      <c r="F396" s="388">
        <v>150.22</v>
      </c>
      <c r="G396" s="127">
        <v>1</v>
      </c>
      <c r="H396" s="388">
        <v>124.41</v>
      </c>
      <c r="I396" s="127">
        <v>1</v>
      </c>
      <c r="J396" s="388">
        <v>173.05</v>
      </c>
      <c r="K396" s="127">
        <v>0</v>
      </c>
      <c r="L396" s="388">
        <v>175.6</v>
      </c>
      <c r="M396" s="127">
        <v>1</v>
      </c>
      <c r="N396" s="388">
        <v>204.02</v>
      </c>
      <c r="O396" s="127">
        <v>1</v>
      </c>
      <c r="P396" s="388">
        <v>42.5</v>
      </c>
      <c r="Q396" s="127">
        <v>1</v>
      </c>
      <c r="R396" s="388">
        <v>169.85</v>
      </c>
      <c r="S396" s="387">
        <v>0</v>
      </c>
      <c r="T396" s="389">
        <v>335.42</v>
      </c>
      <c r="U396" s="387">
        <v>0</v>
      </c>
      <c r="V396" s="389">
        <v>397.93</v>
      </c>
      <c r="W396" s="387">
        <v>0</v>
      </c>
      <c r="X396" s="389">
        <v>411.4</v>
      </c>
      <c r="Y396" s="127">
        <v>1</v>
      </c>
      <c r="Z396" s="389">
        <v>321.64999999999998</v>
      </c>
      <c r="AA396" s="127">
        <v>1</v>
      </c>
      <c r="AB396" s="389">
        <v>195.85</v>
      </c>
      <c r="AC396" s="389">
        <v>121.1</v>
      </c>
      <c r="AD396" s="340"/>
      <c r="AE396" s="389">
        <v>697.4</v>
      </c>
    </row>
    <row r="397" spans="1:31" x14ac:dyDescent="0.25">
      <c r="A397" s="337">
        <v>42125</v>
      </c>
      <c r="B397" s="388">
        <v>188.5</v>
      </c>
      <c r="C397" s="127">
        <v>1</v>
      </c>
      <c r="D397" s="388">
        <v>107.12</v>
      </c>
      <c r="E397" s="127">
        <v>0</v>
      </c>
      <c r="F397" s="388">
        <v>138.66999999999999</v>
      </c>
      <c r="G397" s="127">
        <v>1</v>
      </c>
      <c r="H397" s="388">
        <v>73.650000000000006</v>
      </c>
      <c r="I397" s="127">
        <v>1</v>
      </c>
      <c r="J397" s="388">
        <v>154.51</v>
      </c>
      <c r="K397" s="127">
        <v>0</v>
      </c>
      <c r="L397" s="388">
        <v>136.44999999999999</v>
      </c>
      <c r="M397" s="127">
        <v>1</v>
      </c>
      <c r="N397" s="388">
        <v>167.06</v>
      </c>
      <c r="O397" s="127">
        <v>0</v>
      </c>
      <c r="P397" s="388">
        <v>30.95</v>
      </c>
      <c r="Q397" s="127">
        <v>0</v>
      </c>
      <c r="R397" s="388">
        <v>181.1</v>
      </c>
      <c r="S397" s="387">
        <v>0</v>
      </c>
      <c r="T397" s="389">
        <v>334.97</v>
      </c>
      <c r="U397" s="387">
        <v>0</v>
      </c>
      <c r="V397" s="389">
        <v>396.41</v>
      </c>
      <c r="W397" s="127">
        <v>1</v>
      </c>
      <c r="X397" s="389">
        <v>399.85</v>
      </c>
      <c r="Y397" s="127">
        <v>1</v>
      </c>
      <c r="Z397" s="389">
        <v>315.41000000000003</v>
      </c>
      <c r="AA397" s="119">
        <v>0</v>
      </c>
      <c r="AB397" s="389">
        <v>197</v>
      </c>
      <c r="AC397" s="389">
        <v>132.9</v>
      </c>
      <c r="AD397" s="340"/>
      <c r="AE397" s="389">
        <v>697.55</v>
      </c>
    </row>
  </sheetData>
  <mergeCells count="3">
    <mergeCell ref="B5:D5"/>
    <mergeCell ref="F5:H5"/>
    <mergeCell ref="M5:O5"/>
  </mergeCells>
  <phoneticPr fontId="2" type="noConversion"/>
  <pageMargins left="2.2999999999999998" right="0.2" top="1" bottom="0.71" header="0.5" footer="0.5"/>
  <pageSetup scale="13" orientation="portrait" r:id="rId1"/>
  <headerFooter alignWithMargins="0">
    <oddHeader>&amp;LTotal Production from City Well Fields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enableFormatConditionsCalculation="0">
    <tabColor indexed="13"/>
    <pageSetUpPr fitToPage="1"/>
  </sheetPr>
  <dimension ref="A1:AP129"/>
  <sheetViews>
    <sheetView tabSelected="1" zoomScale="75" zoomScaleNormal="75" workbookViewId="0">
      <pane xSplit="1" ySplit="9" topLeftCell="AG10" activePane="bottomRight" state="frozen"/>
      <selection pane="topRight" activeCell="B1" sqref="B1"/>
      <selection pane="bottomLeft" activeCell="A8" sqref="A8"/>
      <selection pane="bottomRight" activeCell="AN17" sqref="AN17"/>
    </sheetView>
  </sheetViews>
  <sheetFormatPr defaultRowHeight="15.75" x14ac:dyDescent="0.25"/>
  <cols>
    <col min="1" max="1" width="55.42578125" style="3" customWidth="1"/>
    <col min="2" max="2" width="18.5703125" style="2" bestFit="1" customWidth="1"/>
    <col min="3" max="3" width="17.140625" style="3" customWidth="1"/>
    <col min="4" max="4" width="30.28515625" style="3" bestFit="1" customWidth="1"/>
    <col min="5" max="5" width="14.5703125" style="2" customWidth="1"/>
    <col min="6" max="6" width="13.85546875" style="3" bestFit="1" customWidth="1"/>
    <col min="7" max="7" width="29" style="3" customWidth="1"/>
    <col min="8" max="8" width="10.5703125" style="3" bestFit="1" customWidth="1"/>
    <col min="9" max="9" width="13.85546875" style="3" customWidth="1"/>
    <col min="10" max="10" width="14.85546875" style="3" bestFit="1" customWidth="1"/>
    <col min="11" max="11" width="12.42578125" style="3" customWidth="1"/>
    <col min="12" max="12" width="10.85546875" style="3" customWidth="1"/>
    <col min="13" max="13" width="14.28515625" style="2" bestFit="1" customWidth="1"/>
    <col min="14" max="14" width="13.85546875" style="3" bestFit="1" customWidth="1"/>
    <col min="15" max="15" width="28.85546875" style="3" customWidth="1"/>
    <col min="16" max="16" width="15.7109375" style="2" customWidth="1"/>
    <col min="17" max="17" width="13.85546875" style="3" bestFit="1" customWidth="1"/>
    <col min="18" max="18" width="14.42578125" style="3" customWidth="1"/>
    <col min="19" max="19" width="17.140625" style="2" customWidth="1"/>
    <col min="20" max="20" width="13.85546875" style="3" bestFit="1" customWidth="1"/>
    <col min="21" max="21" width="15.85546875" style="3" customWidth="1"/>
    <col min="22" max="22" width="14.28515625" style="2" customWidth="1"/>
    <col min="23" max="23" width="18.85546875" style="3" customWidth="1"/>
    <col min="24" max="24" width="15" style="3" customWidth="1"/>
    <col min="25" max="25" width="20.85546875" style="2" customWidth="1"/>
    <col min="26" max="26" width="13.85546875" style="3" bestFit="1" customWidth="1"/>
    <col min="27" max="27" width="23.85546875" style="3" customWidth="1"/>
    <col min="28" max="28" width="17.85546875" style="3" bestFit="1" customWidth="1"/>
    <col min="29" max="29" width="15.42578125" style="3" bestFit="1" customWidth="1"/>
    <col min="30" max="30" width="20.28515625" style="2" bestFit="1" customWidth="1"/>
    <col min="31" max="31" width="13.85546875" style="3" bestFit="1" customWidth="1"/>
    <col min="32" max="32" width="29.28515625" style="3" customWidth="1"/>
    <col min="33" max="33" width="15.140625" style="2" customWidth="1"/>
    <col min="34" max="34" width="13.85546875" style="3" bestFit="1" customWidth="1"/>
    <col min="35" max="35" width="21.140625" style="3" bestFit="1" customWidth="1"/>
    <col min="36" max="36" width="15.140625" style="2" customWidth="1"/>
    <col min="37" max="38" width="13.85546875" style="3" bestFit="1" customWidth="1"/>
    <col min="39" max="39" width="21.140625" style="3" bestFit="1" customWidth="1"/>
    <col min="40" max="40" width="15.140625" style="2" customWidth="1"/>
    <col min="41" max="41" width="13.85546875" style="3" bestFit="1" customWidth="1"/>
    <col min="42" max="42" width="21.140625" style="3" bestFit="1" customWidth="1"/>
    <col min="43" max="16384" width="9.140625" style="3"/>
  </cols>
  <sheetData>
    <row r="1" spans="1:42" ht="48" customHeight="1" thickBot="1" x14ac:dyDescent="0.35">
      <c r="A1" s="55" t="s">
        <v>343</v>
      </c>
      <c r="B1" s="54"/>
      <c r="C1" s="54"/>
      <c r="AB1" s="33"/>
    </row>
    <row r="2" spans="1:42" ht="24.75" customHeight="1" thickBot="1" x14ac:dyDescent="0.35">
      <c r="A2" s="44"/>
      <c r="B2" s="45"/>
      <c r="C2" s="45"/>
      <c r="D2" s="46"/>
      <c r="E2" s="47"/>
      <c r="F2" s="46"/>
      <c r="G2" s="46"/>
      <c r="H2" s="46"/>
      <c r="I2" s="46"/>
      <c r="J2" s="46"/>
      <c r="K2" s="46"/>
      <c r="L2" s="46"/>
      <c r="M2" s="47"/>
      <c r="N2" s="46"/>
      <c r="O2" s="46"/>
      <c r="P2" s="47"/>
      <c r="Q2" s="46"/>
      <c r="R2" s="46"/>
      <c r="S2" s="47"/>
      <c r="T2" s="46"/>
      <c r="U2" s="46"/>
      <c r="V2" s="47"/>
      <c r="W2" s="46"/>
      <c r="X2" s="46"/>
      <c r="Y2" s="47"/>
      <c r="Z2" s="46"/>
      <c r="AA2" s="46"/>
      <c r="AB2" s="291"/>
      <c r="AC2" s="46"/>
      <c r="AD2" s="47"/>
      <c r="AE2" s="46"/>
      <c r="AF2" s="46"/>
      <c r="AG2" s="47"/>
      <c r="AH2" s="46"/>
      <c r="AI2" s="48"/>
      <c r="AJ2" s="47"/>
      <c r="AK2" s="46"/>
      <c r="AL2" s="46"/>
      <c r="AM2" s="48"/>
      <c r="AN2" s="47"/>
      <c r="AO2" s="46"/>
      <c r="AP2" s="48"/>
    </row>
    <row r="3" spans="1:42" s="225" customFormat="1" ht="16.5" x14ac:dyDescent="0.25">
      <c r="A3" s="223" t="s">
        <v>340</v>
      </c>
      <c r="B3" s="224" t="s">
        <v>273</v>
      </c>
      <c r="E3" s="224" t="s">
        <v>276</v>
      </c>
      <c r="M3" s="224" t="s">
        <v>279</v>
      </c>
      <c r="P3" s="226" t="s">
        <v>306</v>
      </c>
      <c r="Q3" s="227"/>
      <c r="R3" s="228"/>
      <c r="S3" s="229" t="s">
        <v>307</v>
      </c>
      <c r="T3" s="227"/>
      <c r="U3" s="228"/>
      <c r="V3" s="227" t="s">
        <v>308</v>
      </c>
      <c r="W3" s="227"/>
      <c r="X3" s="227"/>
      <c r="Y3" s="226" t="s">
        <v>286</v>
      </c>
      <c r="Z3" s="227"/>
      <c r="AA3" s="227"/>
      <c r="AC3" s="230"/>
      <c r="AD3" s="226" t="s">
        <v>282</v>
      </c>
      <c r="AE3" s="227"/>
      <c r="AF3" s="230"/>
      <c r="AG3" s="226" t="s">
        <v>284</v>
      </c>
      <c r="AH3" s="227"/>
      <c r="AI3" s="230"/>
      <c r="AJ3" s="226" t="s">
        <v>372</v>
      </c>
      <c r="AK3" s="227"/>
      <c r="AL3" s="227"/>
      <c r="AM3" s="230"/>
      <c r="AN3" s="226" t="s">
        <v>379</v>
      </c>
      <c r="AO3" s="227"/>
      <c r="AP3" s="230"/>
    </row>
    <row r="4" spans="1:42" s="225" customFormat="1" ht="16.5" x14ac:dyDescent="0.25">
      <c r="A4" s="223" t="s">
        <v>378</v>
      </c>
      <c r="B4" s="224" t="s">
        <v>274</v>
      </c>
      <c r="E4" s="224" t="s">
        <v>277</v>
      </c>
      <c r="M4" s="224" t="s">
        <v>280</v>
      </c>
      <c r="P4" s="223"/>
      <c r="R4" s="231"/>
      <c r="S4" s="224"/>
      <c r="U4" s="231"/>
      <c r="Y4" s="223" t="s">
        <v>303</v>
      </c>
      <c r="AC4" s="232"/>
      <c r="AD4" s="223" t="s">
        <v>283</v>
      </c>
      <c r="AF4" s="232"/>
      <c r="AG4" s="223"/>
      <c r="AI4" s="232"/>
      <c r="AJ4" s="223"/>
      <c r="AM4" s="232"/>
      <c r="AN4" s="223"/>
      <c r="AP4" s="232"/>
    </row>
    <row r="5" spans="1:42" s="239" customFormat="1" ht="16.5" x14ac:dyDescent="0.25">
      <c r="A5" s="233" t="s">
        <v>341</v>
      </c>
      <c r="B5" s="234" t="s">
        <v>275</v>
      </c>
      <c r="C5" s="235"/>
      <c r="D5" s="235"/>
      <c r="E5" s="234" t="s">
        <v>278</v>
      </c>
      <c r="F5" s="235"/>
      <c r="G5" s="235"/>
      <c r="H5" s="235"/>
      <c r="I5" s="235"/>
      <c r="J5" s="235"/>
      <c r="K5" s="235"/>
      <c r="L5" s="235"/>
      <c r="M5" s="234" t="s">
        <v>281</v>
      </c>
      <c r="N5" s="235"/>
      <c r="O5" s="235"/>
      <c r="P5" s="233" t="s">
        <v>335</v>
      </c>
      <c r="Q5" s="235"/>
      <c r="R5" s="236"/>
      <c r="S5" s="234" t="s">
        <v>335</v>
      </c>
      <c r="T5" s="235"/>
      <c r="U5" s="236"/>
      <c r="V5" s="235" t="s">
        <v>335</v>
      </c>
      <c r="W5" s="237"/>
      <c r="X5" s="235"/>
      <c r="Y5" s="233" t="s">
        <v>287</v>
      </c>
      <c r="Z5" s="235"/>
      <c r="AA5" s="235"/>
      <c r="AB5" s="235"/>
      <c r="AC5" s="238"/>
      <c r="AD5" s="233" t="s">
        <v>304</v>
      </c>
      <c r="AE5" s="235"/>
      <c r="AF5" s="238"/>
      <c r="AG5" s="233" t="s">
        <v>285</v>
      </c>
      <c r="AH5" s="235"/>
      <c r="AI5" s="238"/>
      <c r="AJ5" s="233" t="s">
        <v>373</v>
      </c>
      <c r="AK5" s="235"/>
      <c r="AL5" s="235"/>
      <c r="AM5" s="238"/>
      <c r="AN5" s="233" t="s">
        <v>380</v>
      </c>
      <c r="AO5" s="235"/>
      <c r="AP5" s="238"/>
    </row>
    <row r="6" spans="1:42" s="225" customFormat="1" ht="16.5" x14ac:dyDescent="0.25">
      <c r="A6" s="223" t="s">
        <v>349</v>
      </c>
      <c r="B6" s="224">
        <v>350</v>
      </c>
      <c r="E6" s="224">
        <v>773</v>
      </c>
      <c r="M6" s="224">
        <v>841</v>
      </c>
      <c r="P6" s="223">
        <v>800</v>
      </c>
      <c r="R6" s="231"/>
      <c r="S6" s="224">
        <v>800</v>
      </c>
      <c r="U6" s="231"/>
      <c r="V6" s="225">
        <v>701</v>
      </c>
      <c r="Y6" s="223">
        <v>644</v>
      </c>
      <c r="Z6" s="240"/>
      <c r="AC6" s="232"/>
      <c r="AD6" s="223">
        <v>310</v>
      </c>
      <c r="AF6" s="232"/>
      <c r="AG6" s="223">
        <v>681</v>
      </c>
      <c r="AI6" s="232"/>
      <c r="AJ6" s="223">
        <v>681</v>
      </c>
      <c r="AM6" s="232"/>
      <c r="AN6" s="223">
        <v>695</v>
      </c>
      <c r="AP6" s="232"/>
    </row>
    <row r="7" spans="1:42" s="225" customFormat="1" ht="16.5" x14ac:dyDescent="0.25">
      <c r="A7" s="223" t="s">
        <v>381</v>
      </c>
      <c r="B7" s="224">
        <v>0.83</v>
      </c>
      <c r="E7" s="224">
        <v>-7.5</v>
      </c>
      <c r="M7" s="224">
        <v>0.73</v>
      </c>
      <c r="P7" s="223">
        <v>0.94</v>
      </c>
      <c r="R7" s="231"/>
      <c r="S7" s="224">
        <v>1.65</v>
      </c>
      <c r="U7" s="231"/>
      <c r="V7" s="225">
        <v>0.8</v>
      </c>
      <c r="Y7" s="223">
        <v>2.1</v>
      </c>
      <c r="Z7" s="240"/>
      <c r="AC7" s="232"/>
      <c r="AD7" s="223">
        <v>1.1000000000000001</v>
      </c>
      <c r="AF7" s="232"/>
      <c r="AG7" s="223">
        <v>0</v>
      </c>
      <c r="AI7" s="232"/>
      <c r="AJ7" s="223">
        <v>0</v>
      </c>
      <c r="AM7" s="232"/>
      <c r="AN7" s="223">
        <v>2.65</v>
      </c>
      <c r="AP7" s="232"/>
    </row>
    <row r="8" spans="1:42" s="225" customFormat="1" ht="83.25" thickBot="1" x14ac:dyDescent="0.3">
      <c r="A8" s="241"/>
      <c r="B8" s="242" t="s">
        <v>302</v>
      </c>
      <c r="C8" s="243" t="s">
        <v>342</v>
      </c>
      <c r="D8" s="244" t="s">
        <v>330</v>
      </c>
      <c r="E8" s="242" t="s">
        <v>302</v>
      </c>
      <c r="F8" s="243" t="s">
        <v>342</v>
      </c>
      <c r="G8" s="244" t="s">
        <v>330</v>
      </c>
      <c r="H8" s="244" t="s">
        <v>324</v>
      </c>
      <c r="I8" s="244"/>
      <c r="J8" s="244"/>
      <c r="K8" s="244"/>
      <c r="L8" s="244"/>
      <c r="M8" s="242" t="s">
        <v>302</v>
      </c>
      <c r="N8" s="243" t="s">
        <v>342</v>
      </c>
      <c r="O8" s="244" t="s">
        <v>330</v>
      </c>
      <c r="P8" s="241" t="s">
        <v>302</v>
      </c>
      <c r="Q8" s="243" t="s">
        <v>342</v>
      </c>
      <c r="R8" s="245" t="s">
        <v>330</v>
      </c>
      <c r="S8" s="242" t="s">
        <v>302</v>
      </c>
      <c r="T8" s="243" t="s">
        <v>342</v>
      </c>
      <c r="U8" s="245" t="s">
        <v>330</v>
      </c>
      <c r="V8" s="244" t="s">
        <v>302</v>
      </c>
      <c r="W8" s="243" t="s">
        <v>342</v>
      </c>
      <c r="X8" s="244" t="s">
        <v>330</v>
      </c>
      <c r="Y8" s="241" t="s">
        <v>302</v>
      </c>
      <c r="Z8" s="243" t="s">
        <v>342</v>
      </c>
      <c r="AA8" s="244" t="s">
        <v>330</v>
      </c>
      <c r="AB8" s="244" t="s">
        <v>334</v>
      </c>
      <c r="AC8" s="246"/>
      <c r="AD8" s="241" t="s">
        <v>302</v>
      </c>
      <c r="AE8" s="243" t="s">
        <v>342</v>
      </c>
      <c r="AF8" s="246" t="s">
        <v>330</v>
      </c>
      <c r="AG8" s="241" t="s">
        <v>302</v>
      </c>
      <c r="AH8" s="243" t="s">
        <v>342</v>
      </c>
      <c r="AI8" s="246" t="s">
        <v>330</v>
      </c>
      <c r="AJ8" s="241" t="s">
        <v>302</v>
      </c>
      <c r="AK8" s="243" t="s">
        <v>342</v>
      </c>
      <c r="AL8" s="243" t="s">
        <v>330</v>
      </c>
      <c r="AM8" s="246" t="s">
        <v>334</v>
      </c>
      <c r="AN8" s="241" t="s">
        <v>302</v>
      </c>
      <c r="AO8" s="243" t="s">
        <v>342</v>
      </c>
      <c r="AP8" s="246" t="s">
        <v>330</v>
      </c>
    </row>
    <row r="9" spans="1:42" s="1" customFormat="1" x14ac:dyDescent="0.25">
      <c r="A9" s="49"/>
      <c r="B9" s="50"/>
      <c r="C9" s="49"/>
      <c r="D9" s="49"/>
      <c r="E9" s="50"/>
      <c r="F9" s="49"/>
      <c r="G9" s="49"/>
      <c r="H9" s="49" t="s">
        <v>326</v>
      </c>
      <c r="I9" s="49"/>
      <c r="J9" s="49" t="s">
        <v>325</v>
      </c>
      <c r="K9" s="49"/>
      <c r="L9" s="49"/>
      <c r="M9" s="50"/>
      <c r="N9" s="49"/>
      <c r="O9" s="49"/>
      <c r="P9" s="51"/>
      <c r="Q9" s="49"/>
      <c r="R9" s="52"/>
      <c r="S9" s="50"/>
      <c r="T9" s="49"/>
      <c r="U9" s="52"/>
      <c r="V9" s="49"/>
      <c r="W9" s="49"/>
      <c r="X9" s="49"/>
      <c r="Y9" s="51"/>
      <c r="Z9" s="49"/>
      <c r="AA9" s="49"/>
      <c r="AB9" s="49"/>
      <c r="AC9" s="53"/>
      <c r="AD9" s="51"/>
      <c r="AE9" s="49"/>
      <c r="AF9" s="53"/>
      <c r="AG9" s="51"/>
      <c r="AH9" s="49"/>
      <c r="AI9" s="53"/>
      <c r="AJ9" s="51"/>
      <c r="AK9" s="49"/>
      <c r="AL9" s="49"/>
      <c r="AM9" s="53"/>
      <c r="AN9" s="51"/>
      <c r="AO9" s="49"/>
      <c r="AP9" s="53"/>
    </row>
    <row r="10" spans="1:42" x14ac:dyDescent="0.25">
      <c r="B10" s="4">
        <v>24797</v>
      </c>
      <c r="C10" s="5">
        <f>292-$B$7</f>
        <v>291.17</v>
      </c>
      <c r="D10" s="5" t="s">
        <v>329</v>
      </c>
      <c r="E10" s="4">
        <v>28427</v>
      </c>
      <c r="F10" s="5">
        <f>371.3-$E$7</f>
        <v>378.8</v>
      </c>
      <c r="G10" s="5" t="s">
        <v>329</v>
      </c>
      <c r="H10" s="5"/>
      <c r="I10" s="5"/>
      <c r="J10" s="5"/>
      <c r="K10" s="5"/>
      <c r="L10" s="5"/>
      <c r="M10" s="4">
        <v>27415</v>
      </c>
      <c r="N10" s="6">
        <f>465-$M$7</f>
        <v>464.27</v>
      </c>
      <c r="O10" s="5" t="s">
        <v>329</v>
      </c>
      <c r="P10" s="31"/>
      <c r="R10" s="40"/>
      <c r="U10" s="40"/>
      <c r="V10" s="3"/>
      <c r="Y10" s="36">
        <v>28754</v>
      </c>
      <c r="Z10" s="7">
        <f>561.9-$Y$7</f>
        <v>559.79999999999995</v>
      </c>
      <c r="AA10" s="5" t="s">
        <v>329</v>
      </c>
      <c r="AC10" s="24"/>
      <c r="AD10" s="36">
        <v>22827</v>
      </c>
      <c r="AE10" s="7">
        <f>220-$AD$7</f>
        <v>218.9</v>
      </c>
      <c r="AF10" s="37" t="s">
        <v>329</v>
      </c>
      <c r="AG10" s="23">
        <v>38080</v>
      </c>
      <c r="AH10" s="8">
        <v>664.1</v>
      </c>
      <c r="AI10" s="24" t="s">
        <v>331</v>
      </c>
      <c r="AJ10" s="42">
        <v>41402</v>
      </c>
      <c r="AK10" s="43">
        <v>373.23999999999995</v>
      </c>
      <c r="AL10" s="43" t="s">
        <v>354</v>
      </c>
      <c r="AM10" s="402" t="s">
        <v>305</v>
      </c>
      <c r="AN10" s="23">
        <v>40485</v>
      </c>
      <c r="AO10" s="8">
        <v>398.90000000000003</v>
      </c>
      <c r="AP10" s="24" t="s">
        <v>354</v>
      </c>
    </row>
    <row r="11" spans="1:42" x14ac:dyDescent="0.25">
      <c r="B11" s="4">
        <v>34881</v>
      </c>
      <c r="C11" s="5">
        <f>297.81-$B$7</f>
        <v>296.98</v>
      </c>
      <c r="D11" s="5" t="s">
        <v>329</v>
      </c>
      <c r="E11" s="4">
        <v>30236</v>
      </c>
      <c r="F11" s="5">
        <f>371.39-$E$7</f>
        <v>378.89</v>
      </c>
      <c r="G11" s="5" t="s">
        <v>329</v>
      </c>
      <c r="H11" s="5"/>
      <c r="I11" s="5"/>
      <c r="J11" s="5"/>
      <c r="K11" s="5"/>
      <c r="L11" s="5"/>
      <c r="M11" s="4">
        <v>27987</v>
      </c>
      <c r="N11" s="6">
        <f>464.16-$M$7</f>
        <v>463.43</v>
      </c>
      <c r="O11" s="5" t="s">
        <v>329</v>
      </c>
      <c r="P11" s="27">
        <v>39834</v>
      </c>
      <c r="Q11" s="3">
        <v>526.62</v>
      </c>
      <c r="R11" s="12" t="s">
        <v>354</v>
      </c>
      <c r="S11" s="9">
        <v>39834</v>
      </c>
      <c r="T11" s="3">
        <v>499.63</v>
      </c>
      <c r="U11" s="40" t="s">
        <v>354</v>
      </c>
      <c r="V11" s="35">
        <v>39834</v>
      </c>
      <c r="W11" s="3">
        <v>548.30999999999995</v>
      </c>
      <c r="X11" s="12" t="s">
        <v>354</v>
      </c>
      <c r="Y11" s="23">
        <v>38059</v>
      </c>
      <c r="Z11" s="8">
        <f>542.12-$Y$7</f>
        <v>540.02</v>
      </c>
      <c r="AA11" s="8" t="s">
        <v>289</v>
      </c>
      <c r="AC11" s="24"/>
      <c r="AD11" s="36">
        <v>24473</v>
      </c>
      <c r="AE11" s="7">
        <f>225.48-$AD$7</f>
        <v>224.38</v>
      </c>
      <c r="AF11" s="37" t="s">
        <v>329</v>
      </c>
      <c r="AG11" s="25">
        <v>39906</v>
      </c>
      <c r="AH11" s="11">
        <v>663.55</v>
      </c>
      <c r="AI11" s="289" t="s">
        <v>354</v>
      </c>
      <c r="AJ11" s="42">
        <v>41422</v>
      </c>
      <c r="AK11" s="43">
        <v>373.13</v>
      </c>
      <c r="AL11" s="43" t="s">
        <v>354</v>
      </c>
      <c r="AM11" s="402" t="s">
        <v>305</v>
      </c>
      <c r="AN11" s="23">
        <v>41457</v>
      </c>
      <c r="AO11" s="11">
        <v>370.66</v>
      </c>
      <c r="AP11" s="289" t="s">
        <v>354</v>
      </c>
    </row>
    <row r="12" spans="1:42" x14ac:dyDescent="0.25">
      <c r="B12" s="4">
        <v>37795</v>
      </c>
      <c r="C12" s="5">
        <f>290.93-$B$7</f>
        <v>290.10000000000002</v>
      </c>
      <c r="D12" s="5" t="s">
        <v>329</v>
      </c>
      <c r="E12" s="4">
        <v>37832</v>
      </c>
      <c r="F12" s="5">
        <f>373.97-$E$7</f>
        <v>381.47</v>
      </c>
      <c r="G12" s="5" t="s">
        <v>329</v>
      </c>
      <c r="H12" s="5"/>
      <c r="I12" s="5"/>
      <c r="J12" s="5"/>
      <c r="K12" s="5"/>
      <c r="L12" s="5"/>
      <c r="M12" s="4">
        <v>28003</v>
      </c>
      <c r="N12" s="6">
        <f>464.04-$M$7</f>
        <v>463.31</v>
      </c>
      <c r="O12" s="5" t="s">
        <v>329</v>
      </c>
      <c r="P12" s="27">
        <v>40319</v>
      </c>
      <c r="Q12" s="3">
        <v>526.77</v>
      </c>
      <c r="R12" s="12" t="s">
        <v>354</v>
      </c>
      <c r="S12" s="9">
        <v>40319</v>
      </c>
      <c r="T12" s="3">
        <v>499.93</v>
      </c>
      <c r="U12" s="40" t="s">
        <v>354</v>
      </c>
      <c r="V12" s="35">
        <v>40319</v>
      </c>
      <c r="W12" s="3">
        <v>548.62</v>
      </c>
      <c r="X12" s="12" t="s">
        <v>354</v>
      </c>
      <c r="Y12" s="25"/>
      <c r="Z12" s="11"/>
      <c r="AC12" s="24" t="s">
        <v>288</v>
      </c>
      <c r="AD12" s="36">
        <v>30399</v>
      </c>
      <c r="AE12" s="7">
        <f>236.88-$AD$7</f>
        <v>235.78</v>
      </c>
      <c r="AF12" s="37" t="s">
        <v>329</v>
      </c>
      <c r="AG12" s="25">
        <v>40051</v>
      </c>
      <c r="AH12" s="11">
        <v>662.53</v>
      </c>
      <c r="AI12" s="289" t="s">
        <v>354</v>
      </c>
      <c r="AJ12" s="42">
        <v>41432</v>
      </c>
      <c r="AK12" s="43">
        <v>373.31</v>
      </c>
      <c r="AL12" s="43" t="s">
        <v>354</v>
      </c>
      <c r="AM12" s="402" t="s">
        <v>305</v>
      </c>
      <c r="AN12" s="23">
        <v>41540</v>
      </c>
      <c r="AO12" s="11">
        <v>370.78000000000003</v>
      </c>
      <c r="AP12" s="289" t="s">
        <v>354</v>
      </c>
    </row>
    <row r="13" spans="1:42" x14ac:dyDescent="0.25">
      <c r="B13" s="10">
        <v>38509</v>
      </c>
      <c r="C13" s="11">
        <f>292.72-$B$7</f>
        <v>291.89000000000004</v>
      </c>
      <c r="D13" s="11" t="s">
        <v>331</v>
      </c>
      <c r="E13" s="10">
        <v>38483</v>
      </c>
      <c r="F13" s="11">
        <f>389.16-$E$7</f>
        <v>396.66</v>
      </c>
      <c r="G13" s="11" t="s">
        <v>331</v>
      </c>
      <c r="I13" s="14" t="s">
        <v>350</v>
      </c>
      <c r="K13" s="14" t="s">
        <v>350</v>
      </c>
      <c r="L13" s="3" t="s">
        <v>323</v>
      </c>
      <c r="M13" s="4">
        <v>28004</v>
      </c>
      <c r="N13" s="6">
        <f>464-$M$7</f>
        <v>463.27</v>
      </c>
      <c r="O13" s="5" t="s">
        <v>329</v>
      </c>
      <c r="P13" s="27">
        <v>40757</v>
      </c>
      <c r="Q13" s="3">
        <v>527.34</v>
      </c>
      <c r="R13" s="12" t="s">
        <v>354</v>
      </c>
      <c r="S13" s="9">
        <v>40610</v>
      </c>
      <c r="T13" s="3">
        <v>499.94</v>
      </c>
      <c r="U13" s="40" t="s">
        <v>354</v>
      </c>
      <c r="V13" s="35">
        <v>40409</v>
      </c>
      <c r="W13" s="3">
        <v>548.74</v>
      </c>
      <c r="X13" s="12" t="s">
        <v>354</v>
      </c>
      <c r="Y13" s="36">
        <v>38328</v>
      </c>
      <c r="Z13" s="7">
        <v>544</v>
      </c>
      <c r="AA13" s="3" t="s">
        <v>290</v>
      </c>
      <c r="AC13" s="290">
        <v>6</v>
      </c>
      <c r="AD13" s="36">
        <v>34881</v>
      </c>
      <c r="AE13" s="7">
        <f>246.09-$AD$7</f>
        <v>244.99</v>
      </c>
      <c r="AF13" s="37" t="s">
        <v>329</v>
      </c>
      <c r="AG13" s="25">
        <v>40179</v>
      </c>
      <c r="AI13" s="26" t="s">
        <v>322</v>
      </c>
      <c r="AJ13" s="42">
        <v>41653</v>
      </c>
      <c r="AK13" s="43">
        <v>373.31</v>
      </c>
      <c r="AL13" s="43" t="s">
        <v>354</v>
      </c>
      <c r="AM13" s="402" t="s">
        <v>305</v>
      </c>
      <c r="AN13" s="23">
        <v>41653</v>
      </c>
      <c r="AO13" s="3">
        <v>369.93</v>
      </c>
      <c r="AP13" s="289" t="s">
        <v>354</v>
      </c>
    </row>
    <row r="14" spans="1:42" x14ac:dyDescent="0.25">
      <c r="B14" s="10">
        <v>38793</v>
      </c>
      <c r="C14" s="11">
        <f>292.99-$B$7</f>
        <v>292.16000000000003</v>
      </c>
      <c r="D14" s="11" t="s">
        <v>332</v>
      </c>
      <c r="E14" s="9">
        <v>39840</v>
      </c>
      <c r="F14" s="12">
        <v>389.9</v>
      </c>
      <c r="G14" s="12" t="s">
        <v>354</v>
      </c>
      <c r="H14" s="3">
        <v>3970309</v>
      </c>
      <c r="J14" s="3">
        <v>182029</v>
      </c>
      <c r="M14" s="4">
        <v>28032</v>
      </c>
      <c r="N14" s="6">
        <f>463.92-$M$7</f>
        <v>463.19</v>
      </c>
      <c r="O14" s="5" t="s">
        <v>329</v>
      </c>
      <c r="P14" s="27">
        <v>40939</v>
      </c>
      <c r="Q14" s="3">
        <v>527.08000000000004</v>
      </c>
      <c r="R14" s="12" t="s">
        <v>354</v>
      </c>
      <c r="S14" s="9">
        <v>41129</v>
      </c>
      <c r="T14" s="3">
        <v>500.86</v>
      </c>
      <c r="U14" s="40" t="s">
        <v>354</v>
      </c>
      <c r="V14" s="35">
        <v>40610</v>
      </c>
      <c r="W14" s="3">
        <v>548.66999999999996</v>
      </c>
      <c r="X14" s="12" t="s">
        <v>354</v>
      </c>
      <c r="Y14" s="36">
        <v>38359</v>
      </c>
      <c r="Z14" s="7">
        <v>542</v>
      </c>
      <c r="AA14" s="3" t="s">
        <v>290</v>
      </c>
      <c r="AC14" s="290">
        <v>8</v>
      </c>
      <c r="AD14" s="36">
        <v>37795</v>
      </c>
      <c r="AE14" s="7">
        <f>255.44-$AD$7</f>
        <v>254.34</v>
      </c>
      <c r="AF14" s="37" t="s">
        <v>333</v>
      </c>
      <c r="AG14" s="27">
        <v>40319</v>
      </c>
      <c r="AH14" s="8">
        <v>662.74</v>
      </c>
      <c r="AI14" s="289" t="s">
        <v>354</v>
      </c>
      <c r="AJ14" s="42">
        <v>41705</v>
      </c>
      <c r="AK14" s="43">
        <v>373.13</v>
      </c>
      <c r="AL14" s="43" t="s">
        <v>354</v>
      </c>
      <c r="AM14" s="402" t="s">
        <v>305</v>
      </c>
      <c r="AN14" s="23">
        <v>41837</v>
      </c>
      <c r="AO14" s="8">
        <v>370.54</v>
      </c>
      <c r="AP14" s="289" t="s">
        <v>354</v>
      </c>
    </row>
    <row r="15" spans="1:42" x14ac:dyDescent="0.25">
      <c r="B15" s="9">
        <v>39834</v>
      </c>
      <c r="C15" s="3">
        <v>293.57</v>
      </c>
      <c r="D15" s="12" t="s">
        <v>354</v>
      </c>
      <c r="E15" s="9">
        <v>40024</v>
      </c>
      <c r="F15" s="3">
        <v>397.25</v>
      </c>
      <c r="G15" s="12" t="s">
        <v>354</v>
      </c>
      <c r="H15" s="3">
        <v>3970612</v>
      </c>
      <c r="I15" s="3">
        <f t="shared" ref="I15:I21" si="0">H15-H14</f>
        <v>303</v>
      </c>
      <c r="J15" s="3">
        <v>2954135</v>
      </c>
      <c r="K15" s="13">
        <f t="shared" ref="K15:K21" si="1">J15-J14</f>
        <v>2772106</v>
      </c>
      <c r="L15" s="13">
        <f>K15/180</f>
        <v>15400.588888888889</v>
      </c>
      <c r="M15" s="4">
        <v>28065</v>
      </c>
      <c r="N15" s="6">
        <f>464-$M$7</f>
        <v>463.27</v>
      </c>
      <c r="O15" s="5" t="s">
        <v>329</v>
      </c>
      <c r="P15" s="27">
        <v>41129</v>
      </c>
      <c r="Q15" s="3">
        <v>527.54999999999995</v>
      </c>
      <c r="R15" s="12" t="s">
        <v>354</v>
      </c>
      <c r="S15" s="9">
        <v>41536</v>
      </c>
      <c r="T15" s="3">
        <v>501.03000000000003</v>
      </c>
      <c r="U15" s="40" t="s">
        <v>354</v>
      </c>
      <c r="V15" s="35">
        <v>40757</v>
      </c>
      <c r="W15" s="3">
        <v>549.19000000000005</v>
      </c>
      <c r="X15" s="12" t="s">
        <v>354</v>
      </c>
      <c r="Y15" s="36">
        <v>38389</v>
      </c>
      <c r="Z15" s="7">
        <f>541-$Y$7</f>
        <v>538.9</v>
      </c>
      <c r="AA15" s="14" t="s">
        <v>331</v>
      </c>
      <c r="AC15" s="290">
        <v>9</v>
      </c>
      <c r="AD15" s="25">
        <v>38449</v>
      </c>
      <c r="AE15" s="15">
        <f>256.06-$AD$7</f>
        <v>254.96</v>
      </c>
      <c r="AF15" s="38" t="s">
        <v>332</v>
      </c>
      <c r="AG15" s="27">
        <v>40409</v>
      </c>
      <c r="AH15" s="11">
        <v>662.97</v>
      </c>
      <c r="AI15" s="289" t="s">
        <v>354</v>
      </c>
      <c r="AJ15" s="23">
        <v>41730</v>
      </c>
      <c r="AK15" s="400">
        <v>373.19409999999999</v>
      </c>
      <c r="AL15" s="8" t="s">
        <v>354</v>
      </c>
      <c r="AM15" s="289" t="s">
        <v>328</v>
      </c>
      <c r="AN15" s="23">
        <v>42222</v>
      </c>
      <c r="AO15" s="11">
        <v>370.77000000000004</v>
      </c>
      <c r="AP15" s="289" t="s">
        <v>354</v>
      </c>
    </row>
    <row r="16" spans="1:42" x14ac:dyDescent="0.25">
      <c r="B16" s="10">
        <v>40024</v>
      </c>
      <c r="C16" s="11">
        <v>306.62</v>
      </c>
      <c r="D16" s="12" t="s">
        <v>354</v>
      </c>
      <c r="E16" s="16">
        <v>40277</v>
      </c>
      <c r="F16" s="12">
        <v>400</v>
      </c>
      <c r="G16" s="12" t="s">
        <v>354</v>
      </c>
      <c r="H16" s="3">
        <v>3971656</v>
      </c>
      <c r="I16" s="12">
        <f t="shared" si="0"/>
        <v>1044</v>
      </c>
      <c r="J16" s="3">
        <v>4021716</v>
      </c>
      <c r="K16" s="13">
        <f t="shared" si="1"/>
        <v>1067581</v>
      </c>
      <c r="L16" s="13">
        <f t="shared" ref="L16:L21" si="2">K16/(150+91+9)</f>
        <v>4270.3239999999996</v>
      </c>
      <c r="M16" s="4">
        <v>28079</v>
      </c>
      <c r="N16" s="6">
        <f>463.75-$M$7</f>
        <v>463.02</v>
      </c>
      <c r="O16" s="5" t="s">
        <v>329</v>
      </c>
      <c r="P16" s="27">
        <v>41536</v>
      </c>
      <c r="Q16" s="3">
        <v>527.66999999999996</v>
      </c>
      <c r="R16" s="12" t="s">
        <v>354</v>
      </c>
      <c r="S16" s="9">
        <v>41677</v>
      </c>
      <c r="T16" s="3">
        <v>501.06</v>
      </c>
      <c r="U16" s="40" t="s">
        <v>354</v>
      </c>
      <c r="V16" s="35">
        <v>40939</v>
      </c>
      <c r="W16" s="3">
        <v>549.11</v>
      </c>
      <c r="X16" s="12" t="s">
        <v>354</v>
      </c>
      <c r="Y16" s="36">
        <v>38428</v>
      </c>
      <c r="Z16" s="7">
        <v>535</v>
      </c>
      <c r="AA16" s="3" t="s">
        <v>290</v>
      </c>
      <c r="AC16" s="290">
        <v>15</v>
      </c>
      <c r="AD16" s="25">
        <v>38793</v>
      </c>
      <c r="AE16" s="8">
        <f>256.4-$AD$7</f>
        <v>255.29999999999998</v>
      </c>
      <c r="AF16" s="38" t="s">
        <v>332</v>
      </c>
      <c r="AG16" s="27">
        <v>40610</v>
      </c>
      <c r="AH16" s="11">
        <v>663.02</v>
      </c>
      <c r="AI16" s="289" t="s">
        <v>354</v>
      </c>
      <c r="AJ16" s="23">
        <v>41760</v>
      </c>
      <c r="AK16" s="400">
        <v>373.43029999999999</v>
      </c>
      <c r="AL16" s="8" t="s">
        <v>354</v>
      </c>
      <c r="AM16" s="289" t="s">
        <v>328</v>
      </c>
      <c r="AN16" s="23">
        <v>42381</v>
      </c>
      <c r="AO16" s="11">
        <v>370.27000000000004</v>
      </c>
      <c r="AP16" s="289" t="s">
        <v>354</v>
      </c>
    </row>
    <row r="17" spans="1:42" x14ac:dyDescent="0.25">
      <c r="B17" s="10">
        <v>40409</v>
      </c>
      <c r="C17" s="3">
        <v>297.17</v>
      </c>
      <c r="D17" s="12" t="s">
        <v>354</v>
      </c>
      <c r="E17" s="9">
        <v>40437</v>
      </c>
      <c r="F17" s="3">
        <v>386.05</v>
      </c>
      <c r="G17" s="12" t="s">
        <v>354</v>
      </c>
      <c r="H17" s="3">
        <v>506722</v>
      </c>
      <c r="I17" s="3">
        <f t="shared" si="0"/>
        <v>-3464934</v>
      </c>
      <c r="J17" s="3">
        <v>4741385</v>
      </c>
      <c r="K17" s="13">
        <f t="shared" si="1"/>
        <v>719669</v>
      </c>
      <c r="L17" s="13">
        <f t="shared" si="2"/>
        <v>2878.6759999999999</v>
      </c>
      <c r="M17" s="4">
        <v>28094</v>
      </c>
      <c r="N17" s="6">
        <f>463.96-$M$7</f>
        <v>463.22999999999996</v>
      </c>
      <c r="O17" s="5" t="s">
        <v>329</v>
      </c>
      <c r="P17" s="27">
        <v>41677</v>
      </c>
      <c r="Q17" s="3">
        <v>527.6099999999999</v>
      </c>
      <c r="R17" s="12" t="s">
        <v>354</v>
      </c>
      <c r="S17" s="9">
        <v>41837</v>
      </c>
      <c r="T17" s="3">
        <v>501.39000000000004</v>
      </c>
      <c r="U17" s="40" t="s">
        <v>354</v>
      </c>
      <c r="V17" s="35">
        <v>41129</v>
      </c>
      <c r="W17" s="3">
        <v>549.44000000000005</v>
      </c>
      <c r="X17" s="12" t="s">
        <v>354</v>
      </c>
      <c r="Y17" s="36">
        <v>38449</v>
      </c>
      <c r="Z17" s="7">
        <v>536</v>
      </c>
      <c r="AA17" s="3" t="s">
        <v>290</v>
      </c>
      <c r="AC17" s="290">
        <v>14</v>
      </c>
      <c r="AD17" s="27">
        <v>39840</v>
      </c>
      <c r="AE17" s="3">
        <v>267.27999999999997</v>
      </c>
      <c r="AF17" s="12" t="s">
        <v>354</v>
      </c>
      <c r="AG17" s="27">
        <v>40771</v>
      </c>
      <c r="AH17" s="11">
        <v>661.51</v>
      </c>
      <c r="AI17" s="289" t="s">
        <v>354</v>
      </c>
      <c r="AJ17" s="23">
        <v>41791</v>
      </c>
      <c r="AK17" s="400">
        <v>373.48230000000001</v>
      </c>
      <c r="AL17" s="8" t="s">
        <v>354</v>
      </c>
      <c r="AM17" s="289" t="s">
        <v>328</v>
      </c>
      <c r="AN17" s="23">
        <v>42570</v>
      </c>
      <c r="AO17" s="11">
        <v>371.01000000000005</v>
      </c>
      <c r="AP17" s="289" t="s">
        <v>354</v>
      </c>
    </row>
    <row r="18" spans="1:42" ht="26.25" customHeight="1" x14ac:dyDescent="0.25">
      <c r="B18" s="10">
        <v>40610</v>
      </c>
      <c r="C18" s="11">
        <v>295.87</v>
      </c>
      <c r="D18" s="12" t="s">
        <v>354</v>
      </c>
      <c r="E18" s="10">
        <v>40610</v>
      </c>
      <c r="F18" s="17"/>
      <c r="G18" s="18" t="s">
        <v>337</v>
      </c>
      <c r="I18" s="3">
        <f t="shared" si="0"/>
        <v>-506722</v>
      </c>
      <c r="K18" s="13">
        <f t="shared" si="1"/>
        <v>-4741385</v>
      </c>
      <c r="L18" s="13">
        <f t="shared" si="2"/>
        <v>-18965.54</v>
      </c>
      <c r="M18" s="4">
        <v>28109</v>
      </c>
      <c r="N18" s="6">
        <f>464.08-$M$7</f>
        <v>463.34999999999997</v>
      </c>
      <c r="O18" s="5" t="s">
        <v>329</v>
      </c>
      <c r="P18" s="27">
        <v>41837</v>
      </c>
      <c r="Q18" s="3">
        <v>528.01</v>
      </c>
      <c r="R18" s="12" t="s">
        <v>354</v>
      </c>
      <c r="S18" s="9">
        <v>42221</v>
      </c>
      <c r="T18" s="3">
        <v>501.70000000000005</v>
      </c>
      <c r="U18" s="40" t="s">
        <v>354</v>
      </c>
      <c r="V18" s="35">
        <v>41171</v>
      </c>
      <c r="W18" s="3">
        <v>549.67000000000007</v>
      </c>
      <c r="X18" s="12" t="s">
        <v>354</v>
      </c>
      <c r="Y18" s="36">
        <v>38496</v>
      </c>
      <c r="Z18" s="7">
        <f>548.07-$Y$7</f>
        <v>545.97</v>
      </c>
      <c r="AA18" s="3" t="s">
        <v>332</v>
      </c>
      <c r="AC18" s="24"/>
      <c r="AD18" s="25">
        <v>40051</v>
      </c>
      <c r="AE18" s="12">
        <v>258.91000000000003</v>
      </c>
      <c r="AF18" s="12" t="s">
        <v>354</v>
      </c>
      <c r="AG18" s="25">
        <v>40956</v>
      </c>
      <c r="AH18" s="11">
        <v>670.29</v>
      </c>
      <c r="AI18" s="289" t="s">
        <v>354</v>
      </c>
      <c r="AJ18" s="42">
        <v>41821</v>
      </c>
      <c r="AK18" s="43">
        <v>373.76</v>
      </c>
      <c r="AL18" s="43" t="s">
        <v>354</v>
      </c>
      <c r="AM18" s="402" t="s">
        <v>305</v>
      </c>
      <c r="AN18" s="25"/>
      <c r="AO18" s="11"/>
      <c r="AP18" s="289"/>
    </row>
    <row r="19" spans="1:42" x14ac:dyDescent="0.25">
      <c r="B19" s="10">
        <v>40757</v>
      </c>
      <c r="C19" s="3">
        <v>293.63</v>
      </c>
      <c r="D19" s="12" t="s">
        <v>354</v>
      </c>
      <c r="E19" s="10">
        <v>40757</v>
      </c>
      <c r="F19" s="17">
        <v>390.75</v>
      </c>
      <c r="G19" s="12" t="s">
        <v>354</v>
      </c>
      <c r="H19" s="3">
        <v>506720</v>
      </c>
      <c r="I19" s="3">
        <f t="shared" si="0"/>
        <v>506720</v>
      </c>
      <c r="J19" s="3">
        <v>751290</v>
      </c>
      <c r="K19" s="13">
        <f t="shared" si="1"/>
        <v>751290</v>
      </c>
      <c r="L19" s="13">
        <f t="shared" si="2"/>
        <v>3005.16</v>
      </c>
      <c r="M19" s="4">
        <v>28123</v>
      </c>
      <c r="N19" s="6">
        <f>463.5-$M$7</f>
        <v>462.77</v>
      </c>
      <c r="O19" s="5" t="s">
        <v>329</v>
      </c>
      <c r="P19" s="27">
        <v>42221</v>
      </c>
      <c r="Q19" s="3">
        <v>528.30999999999995</v>
      </c>
      <c r="R19" s="12" t="s">
        <v>354</v>
      </c>
      <c r="U19" s="40"/>
      <c r="V19" s="35">
        <v>41311</v>
      </c>
      <c r="W19" s="3">
        <v>549.78000000000009</v>
      </c>
      <c r="X19" s="12" t="s">
        <v>354</v>
      </c>
      <c r="Y19" s="36">
        <v>38511</v>
      </c>
      <c r="Z19" s="7">
        <v>533</v>
      </c>
      <c r="AA19" s="3" t="s">
        <v>290</v>
      </c>
      <c r="AC19" s="290">
        <v>17</v>
      </c>
      <c r="AD19" s="27">
        <v>40409</v>
      </c>
      <c r="AE19" s="8">
        <v>259.44</v>
      </c>
      <c r="AF19" s="12" t="s">
        <v>354</v>
      </c>
      <c r="AG19" s="9">
        <v>41324</v>
      </c>
      <c r="AH19" s="3">
        <v>670.61</v>
      </c>
      <c r="AI19" s="289" t="s">
        <v>354</v>
      </c>
      <c r="AJ19" s="23">
        <v>41852</v>
      </c>
      <c r="AK19" s="400">
        <v>373.55239999999998</v>
      </c>
      <c r="AL19" s="8" t="s">
        <v>354</v>
      </c>
      <c r="AM19" s="289" t="s">
        <v>328</v>
      </c>
      <c r="AN19" s="9"/>
      <c r="AP19" s="289"/>
    </row>
    <row r="20" spans="1:42" x14ac:dyDescent="0.25">
      <c r="B20" s="9">
        <v>40955</v>
      </c>
      <c r="C20" s="3">
        <v>294.45999999999998</v>
      </c>
      <c r="D20" s="12" t="s">
        <v>354</v>
      </c>
      <c r="E20" s="9">
        <v>40939</v>
      </c>
      <c r="F20" s="3">
        <v>385.7</v>
      </c>
      <c r="G20" s="12" t="s">
        <v>354</v>
      </c>
      <c r="H20" s="3">
        <v>506720</v>
      </c>
      <c r="I20" s="3">
        <f t="shared" si="0"/>
        <v>0</v>
      </c>
      <c r="J20" s="3">
        <v>787300</v>
      </c>
      <c r="K20" s="13">
        <f t="shared" si="1"/>
        <v>36010</v>
      </c>
      <c r="L20" s="13">
        <f t="shared" si="2"/>
        <v>144.04</v>
      </c>
      <c r="M20" s="4">
        <v>28140</v>
      </c>
      <c r="N20" s="6">
        <f>463.58-$M$7</f>
        <v>462.84999999999997</v>
      </c>
      <c r="O20" s="5" t="s">
        <v>329</v>
      </c>
      <c r="P20" s="27">
        <v>42381</v>
      </c>
      <c r="Q20" s="3">
        <v>528.42999999999995</v>
      </c>
      <c r="R20" s="12" t="s">
        <v>354</v>
      </c>
      <c r="U20" s="40"/>
      <c r="V20" s="35">
        <v>41536</v>
      </c>
      <c r="W20" s="3">
        <v>549.79000000000008</v>
      </c>
      <c r="X20" s="12" t="s">
        <v>354</v>
      </c>
      <c r="Y20" s="36">
        <v>38664</v>
      </c>
      <c r="Z20" s="7">
        <v>543</v>
      </c>
      <c r="AA20" s="3" t="s">
        <v>290</v>
      </c>
      <c r="AC20" s="290">
        <v>7</v>
      </c>
      <c r="AD20" s="27">
        <v>40610</v>
      </c>
      <c r="AE20" s="8">
        <v>260.10000000000002</v>
      </c>
      <c r="AF20" s="12" t="s">
        <v>354</v>
      </c>
      <c r="AG20" s="27">
        <v>41134</v>
      </c>
      <c r="AH20" s="11">
        <v>670.63</v>
      </c>
      <c r="AI20" s="289" t="s">
        <v>354</v>
      </c>
      <c r="AJ20" s="23">
        <v>41883</v>
      </c>
      <c r="AK20" s="400">
        <v>373.33079999999995</v>
      </c>
      <c r="AL20" s="8" t="s">
        <v>354</v>
      </c>
      <c r="AM20" s="289" t="s">
        <v>328</v>
      </c>
      <c r="AN20" s="27"/>
      <c r="AO20" s="11"/>
      <c r="AP20" s="289"/>
    </row>
    <row r="21" spans="1:42" x14ac:dyDescent="0.25">
      <c r="B21" s="9">
        <v>41138</v>
      </c>
      <c r="C21" s="3">
        <v>293.51</v>
      </c>
      <c r="D21" s="12" t="s">
        <v>354</v>
      </c>
      <c r="E21" s="9">
        <v>41109</v>
      </c>
      <c r="F21" s="3">
        <v>387.4</v>
      </c>
      <c r="G21" s="12" t="s">
        <v>354</v>
      </c>
      <c r="H21" s="3">
        <v>506720</v>
      </c>
      <c r="I21" s="3">
        <f t="shared" si="0"/>
        <v>0</v>
      </c>
      <c r="J21" s="3">
        <v>923140</v>
      </c>
      <c r="K21" s="13">
        <f t="shared" si="1"/>
        <v>135840</v>
      </c>
      <c r="L21" s="13">
        <f t="shared" si="2"/>
        <v>543.36</v>
      </c>
      <c r="M21" s="4">
        <v>28155</v>
      </c>
      <c r="N21" s="6">
        <f>463.96-$M$7</f>
        <v>463.22999999999996</v>
      </c>
      <c r="O21" s="5" t="s">
        <v>329</v>
      </c>
      <c r="P21" s="27">
        <v>42562</v>
      </c>
      <c r="Q21" s="12">
        <v>528.5</v>
      </c>
      <c r="R21" s="12" t="s">
        <v>354</v>
      </c>
      <c r="U21" s="40"/>
      <c r="V21" s="35">
        <v>41837</v>
      </c>
      <c r="W21" s="3">
        <v>550</v>
      </c>
      <c r="X21" s="12" t="s">
        <v>354</v>
      </c>
      <c r="Y21" s="36">
        <v>38758</v>
      </c>
      <c r="Z21" s="7">
        <v>544</v>
      </c>
      <c r="AA21" s="3" t="s">
        <v>290</v>
      </c>
      <c r="AC21" s="290">
        <v>6</v>
      </c>
      <c r="AD21" s="27">
        <v>40757</v>
      </c>
      <c r="AE21" s="8">
        <v>261.2</v>
      </c>
      <c r="AF21" s="12" t="s">
        <v>354</v>
      </c>
      <c r="AG21" s="27">
        <v>41324</v>
      </c>
      <c r="AH21" s="11">
        <v>670.59</v>
      </c>
      <c r="AI21" s="289" t="s">
        <v>354</v>
      </c>
      <c r="AJ21" s="23">
        <v>41913</v>
      </c>
      <c r="AK21" s="400">
        <v>373.24609999999996</v>
      </c>
      <c r="AL21" s="8" t="s">
        <v>354</v>
      </c>
      <c r="AM21" s="289" t="s">
        <v>328</v>
      </c>
      <c r="AN21" s="27"/>
      <c r="AO21" s="11"/>
      <c r="AP21" s="289"/>
    </row>
    <row r="22" spans="1:42" ht="31.5" x14ac:dyDescent="0.25">
      <c r="A22" s="284"/>
      <c r="B22" s="9">
        <v>41326</v>
      </c>
      <c r="C22" s="12">
        <v>298.10000000000002</v>
      </c>
      <c r="D22" s="12" t="s">
        <v>354</v>
      </c>
      <c r="G22" s="18" t="s">
        <v>337</v>
      </c>
      <c r="M22" s="4">
        <v>28171</v>
      </c>
      <c r="N22" s="6">
        <f>464.04-$M$7</f>
        <v>463.31</v>
      </c>
      <c r="O22" s="5" t="s">
        <v>329</v>
      </c>
      <c r="P22" s="31"/>
      <c r="R22" s="40"/>
      <c r="U22" s="40"/>
      <c r="V22" s="35">
        <v>42221</v>
      </c>
      <c r="W22" s="3">
        <v>550.42000000000007</v>
      </c>
      <c r="X22" s="12" t="s">
        <v>354</v>
      </c>
      <c r="Y22" s="36">
        <v>38793</v>
      </c>
      <c r="Z22" s="7">
        <f>547.79-$Y$7</f>
        <v>545.68999999999994</v>
      </c>
      <c r="AA22" s="3" t="s">
        <v>332</v>
      </c>
      <c r="AC22" s="24"/>
      <c r="AD22" s="27">
        <v>40941</v>
      </c>
      <c r="AE22" s="3">
        <v>261.05</v>
      </c>
      <c r="AF22" s="12" t="s">
        <v>354</v>
      </c>
      <c r="AG22" s="27">
        <v>41429</v>
      </c>
      <c r="AH22" s="11">
        <v>670.99</v>
      </c>
      <c r="AI22" s="289" t="s">
        <v>354</v>
      </c>
      <c r="AJ22" s="23">
        <v>41944</v>
      </c>
      <c r="AK22" s="400">
        <v>373.47129999999999</v>
      </c>
      <c r="AL22" s="8" t="s">
        <v>354</v>
      </c>
      <c r="AM22" s="289" t="s">
        <v>328</v>
      </c>
      <c r="AN22" s="27"/>
      <c r="AO22" s="11"/>
      <c r="AP22" s="289"/>
    </row>
    <row r="23" spans="1:42" x14ac:dyDescent="0.25">
      <c r="A23" s="11"/>
      <c r="B23" s="9">
        <v>41542</v>
      </c>
      <c r="C23" s="12">
        <v>293.57</v>
      </c>
      <c r="D23" s="12" t="s">
        <v>354</v>
      </c>
      <c r="M23" s="4">
        <v>28184</v>
      </c>
      <c r="N23" s="6">
        <f>463.66-$M$7</f>
        <v>462.93</v>
      </c>
      <c r="O23" s="5" t="s">
        <v>329</v>
      </c>
      <c r="P23" s="31"/>
      <c r="R23" s="40"/>
      <c r="U23" s="40"/>
      <c r="V23" s="35">
        <v>42381</v>
      </c>
      <c r="W23" s="3">
        <v>550.65000000000009</v>
      </c>
      <c r="X23" s="12" t="s">
        <v>354</v>
      </c>
      <c r="Y23" s="36">
        <v>38847</v>
      </c>
      <c r="Z23" s="7">
        <v>545</v>
      </c>
      <c r="AA23" s="3" t="s">
        <v>290</v>
      </c>
      <c r="AC23" s="290">
        <v>5</v>
      </c>
      <c r="AD23" s="27">
        <v>41135</v>
      </c>
      <c r="AE23" s="3">
        <v>261.18</v>
      </c>
      <c r="AF23" s="12" t="s">
        <v>354</v>
      </c>
      <c r="AG23" s="23">
        <v>41662</v>
      </c>
      <c r="AH23" s="8">
        <v>671.41</v>
      </c>
      <c r="AI23" s="289" t="s">
        <v>354</v>
      </c>
      <c r="AJ23" s="23">
        <v>41974</v>
      </c>
      <c r="AK23" s="400">
        <v>373.2312</v>
      </c>
      <c r="AL23" s="8" t="s">
        <v>354</v>
      </c>
      <c r="AM23" s="289" t="s">
        <v>328</v>
      </c>
      <c r="AN23" s="23"/>
      <c r="AO23" s="8"/>
      <c r="AP23" s="289"/>
    </row>
    <row r="24" spans="1:42" x14ac:dyDescent="0.25">
      <c r="B24" s="9">
        <v>41649</v>
      </c>
      <c r="C24" s="3">
        <v>293.64</v>
      </c>
      <c r="D24" s="12" t="s">
        <v>354</v>
      </c>
      <c r="M24" s="4">
        <v>28199</v>
      </c>
      <c r="N24" s="6">
        <f>463.92-$M$7</f>
        <v>463.19</v>
      </c>
      <c r="O24" s="5" t="s">
        <v>329</v>
      </c>
      <c r="P24" s="31"/>
      <c r="R24" s="40"/>
      <c r="U24" s="40"/>
      <c r="V24" s="35">
        <v>42562</v>
      </c>
      <c r="W24" s="3">
        <v>550.57000000000005</v>
      </c>
      <c r="X24" s="12" t="s">
        <v>354</v>
      </c>
      <c r="Y24" s="36">
        <v>38940</v>
      </c>
      <c r="Z24" s="7">
        <v>542</v>
      </c>
      <c r="AA24" s="3" t="s">
        <v>290</v>
      </c>
      <c r="AC24" s="290">
        <v>8</v>
      </c>
      <c r="AD24" s="27">
        <v>41442</v>
      </c>
      <c r="AE24" s="3">
        <v>261.66000000000003</v>
      </c>
      <c r="AF24" s="12" t="s">
        <v>354</v>
      </c>
      <c r="AG24" s="23">
        <v>41837</v>
      </c>
      <c r="AH24" s="8">
        <v>671.43</v>
      </c>
      <c r="AI24" s="289" t="s">
        <v>354</v>
      </c>
      <c r="AJ24" s="23">
        <v>42005</v>
      </c>
      <c r="AK24" s="400">
        <v>373.2124</v>
      </c>
      <c r="AL24" s="8" t="s">
        <v>354</v>
      </c>
      <c r="AM24" s="289" t="s">
        <v>328</v>
      </c>
      <c r="AN24" s="23"/>
      <c r="AO24" s="8"/>
      <c r="AP24" s="289"/>
    </row>
    <row r="25" spans="1:42" x14ac:dyDescent="0.25">
      <c r="B25" s="9">
        <v>41662</v>
      </c>
      <c r="C25" s="3">
        <v>293.63</v>
      </c>
      <c r="D25" s="12" t="s">
        <v>367</v>
      </c>
      <c r="M25" s="4">
        <v>28215</v>
      </c>
      <c r="N25" s="6">
        <f>463.66-$M$7</f>
        <v>462.93</v>
      </c>
      <c r="O25" s="5" t="s">
        <v>329</v>
      </c>
      <c r="P25" s="31"/>
      <c r="R25" s="40"/>
      <c r="U25" s="40"/>
      <c r="V25" s="3"/>
      <c r="Y25" s="36">
        <v>39036</v>
      </c>
      <c r="Z25" s="7">
        <v>536</v>
      </c>
      <c r="AA25" s="3" t="s">
        <v>290</v>
      </c>
      <c r="AC25" s="290">
        <v>14</v>
      </c>
      <c r="AD25" s="27">
        <v>41543</v>
      </c>
      <c r="AE25" s="12">
        <v>272.3</v>
      </c>
      <c r="AF25" s="12" t="s">
        <v>354</v>
      </c>
      <c r="AG25" s="23">
        <v>42222</v>
      </c>
      <c r="AH25" s="8">
        <v>671.71</v>
      </c>
      <c r="AI25" s="289" t="s">
        <v>354</v>
      </c>
      <c r="AJ25" s="23">
        <v>42036</v>
      </c>
      <c r="AK25" s="400">
        <v>373.15019999999998</v>
      </c>
      <c r="AL25" s="8" t="s">
        <v>354</v>
      </c>
      <c r="AM25" s="289" t="s">
        <v>328</v>
      </c>
      <c r="AN25" s="23"/>
      <c r="AO25" s="8"/>
      <c r="AP25" s="289"/>
    </row>
    <row r="26" spans="1:42" x14ac:dyDescent="0.25">
      <c r="B26" s="9">
        <v>41664</v>
      </c>
      <c r="C26" s="3">
        <v>262.86</v>
      </c>
      <c r="D26" s="12" t="s">
        <v>354</v>
      </c>
      <c r="M26" s="4">
        <v>28230</v>
      </c>
      <c r="N26" s="6">
        <f>463.84-$M$7</f>
        <v>463.10999999999996</v>
      </c>
      <c r="O26" s="5" t="s">
        <v>329</v>
      </c>
      <c r="P26" s="31"/>
      <c r="R26" s="40"/>
      <c r="U26" s="40"/>
      <c r="V26" s="3"/>
      <c r="Y26" s="36">
        <v>39128</v>
      </c>
      <c r="Z26" s="7">
        <v>546</v>
      </c>
      <c r="AA26" s="3" t="s">
        <v>290</v>
      </c>
      <c r="AC26" s="290">
        <v>4</v>
      </c>
      <c r="AD26" s="27">
        <v>41653</v>
      </c>
      <c r="AE26" s="12">
        <v>265.39</v>
      </c>
      <c r="AF26" s="12" t="s">
        <v>354</v>
      </c>
      <c r="AG26" s="23">
        <v>42381</v>
      </c>
      <c r="AH26" s="8">
        <v>671.97</v>
      </c>
      <c r="AI26" s="289" t="s">
        <v>354</v>
      </c>
      <c r="AJ26" s="23">
        <v>42064</v>
      </c>
      <c r="AK26" s="400">
        <v>373.11929999999995</v>
      </c>
      <c r="AL26" s="8" t="s">
        <v>354</v>
      </c>
      <c r="AM26" s="289" t="s">
        <v>328</v>
      </c>
      <c r="AN26" s="23"/>
      <c r="AO26" s="8"/>
      <c r="AP26" s="289"/>
    </row>
    <row r="27" spans="1:42" x14ac:dyDescent="0.25">
      <c r="B27" s="9">
        <v>41837</v>
      </c>
      <c r="C27" s="3">
        <v>293.92</v>
      </c>
      <c r="D27" s="12" t="s">
        <v>354</v>
      </c>
      <c r="M27" s="4">
        <v>28246</v>
      </c>
      <c r="N27" s="6">
        <f>463.21-$M$7</f>
        <v>462.47999999999996</v>
      </c>
      <c r="O27" s="5" t="s">
        <v>329</v>
      </c>
      <c r="P27" s="31"/>
      <c r="R27" s="40"/>
      <c r="U27" s="40"/>
      <c r="V27" s="3"/>
      <c r="Y27" s="36">
        <v>39216</v>
      </c>
      <c r="Z27" s="7">
        <v>540</v>
      </c>
      <c r="AA27" s="3" t="s">
        <v>290</v>
      </c>
      <c r="AC27" s="290">
        <v>10</v>
      </c>
      <c r="AD27" s="27">
        <v>41858</v>
      </c>
      <c r="AE27" s="12">
        <v>267.3</v>
      </c>
      <c r="AF27" s="12" t="s">
        <v>354</v>
      </c>
      <c r="AG27" s="23">
        <v>42562</v>
      </c>
      <c r="AH27" s="8">
        <v>671.77</v>
      </c>
      <c r="AI27" s="289" t="s">
        <v>354</v>
      </c>
      <c r="AJ27" s="23">
        <v>42095</v>
      </c>
      <c r="AK27" s="400">
        <v>373.28120000000001</v>
      </c>
      <c r="AL27" s="8" t="s">
        <v>354</v>
      </c>
      <c r="AM27" s="289" t="s">
        <v>328</v>
      </c>
      <c r="AN27" s="23"/>
      <c r="AO27" s="8"/>
      <c r="AP27" s="289"/>
    </row>
    <row r="28" spans="1:42" x14ac:dyDescent="0.25">
      <c r="B28" s="9">
        <v>42222</v>
      </c>
      <c r="C28" s="12">
        <v>294.10000000000002</v>
      </c>
      <c r="D28" s="12" t="s">
        <v>354</v>
      </c>
      <c r="M28" s="4">
        <v>28260</v>
      </c>
      <c r="N28" s="6">
        <f>463.83-$M$7</f>
        <v>463.09999999999997</v>
      </c>
      <c r="O28" s="5" t="s">
        <v>329</v>
      </c>
      <c r="P28" s="31"/>
      <c r="R28" s="40"/>
      <c r="U28" s="40"/>
      <c r="V28" s="3"/>
      <c r="Y28" s="36">
        <v>39309</v>
      </c>
      <c r="Z28" s="7">
        <v>533</v>
      </c>
      <c r="AA28" s="3" t="s">
        <v>290</v>
      </c>
      <c r="AC28" s="290">
        <v>17</v>
      </c>
      <c r="AD28" s="27">
        <v>42164</v>
      </c>
      <c r="AE28" s="12">
        <v>263.3</v>
      </c>
      <c r="AF28" s="12" t="s">
        <v>354</v>
      </c>
      <c r="AG28" s="23"/>
      <c r="AH28" s="19"/>
      <c r="AI28" s="28"/>
      <c r="AJ28" s="23">
        <v>42125</v>
      </c>
      <c r="AK28" s="400">
        <v>373.36039999999997</v>
      </c>
      <c r="AL28" s="8" t="s">
        <v>354</v>
      </c>
      <c r="AM28" s="289" t="s">
        <v>328</v>
      </c>
      <c r="AN28" s="23"/>
      <c r="AO28" s="19"/>
      <c r="AP28" s="28"/>
    </row>
    <row r="29" spans="1:42" x14ac:dyDescent="0.25">
      <c r="B29" s="9">
        <v>42381</v>
      </c>
      <c r="C29" s="12">
        <v>294.3</v>
      </c>
      <c r="D29" s="12" t="s">
        <v>354</v>
      </c>
      <c r="M29" s="4">
        <v>28277</v>
      </c>
      <c r="N29" s="6">
        <f>464-$M$7</f>
        <v>463.27</v>
      </c>
      <c r="O29" s="5" t="s">
        <v>329</v>
      </c>
      <c r="P29" s="31"/>
      <c r="R29" s="40"/>
      <c r="U29" s="40"/>
      <c r="V29" s="3"/>
      <c r="Y29" s="36">
        <v>39412</v>
      </c>
      <c r="Z29" s="7">
        <v>543</v>
      </c>
      <c r="AA29" s="3" t="s">
        <v>290</v>
      </c>
      <c r="AC29" s="290">
        <v>7</v>
      </c>
      <c r="AD29" s="27">
        <v>42226</v>
      </c>
      <c r="AE29" s="3">
        <v>263.44</v>
      </c>
      <c r="AF29" s="12" t="s">
        <v>354</v>
      </c>
      <c r="AG29" s="23"/>
      <c r="AH29" s="19"/>
      <c r="AI29" s="28"/>
      <c r="AJ29" s="23">
        <v>42156</v>
      </c>
      <c r="AK29" s="400">
        <v>373.59569999999997</v>
      </c>
      <c r="AL29" s="8" t="s">
        <v>354</v>
      </c>
      <c r="AM29" s="289" t="s">
        <v>328</v>
      </c>
      <c r="AN29" s="23"/>
      <c r="AO29" s="19"/>
      <c r="AP29" s="28"/>
    </row>
    <row r="30" spans="1:42" x14ac:dyDescent="0.25">
      <c r="B30" s="9">
        <v>42562</v>
      </c>
      <c r="C30" s="3">
        <v>293.92</v>
      </c>
      <c r="D30" s="12" t="s">
        <v>354</v>
      </c>
      <c r="M30" s="4">
        <v>28291</v>
      </c>
      <c r="N30" s="6">
        <f>463.92-$M$7</f>
        <v>463.19</v>
      </c>
      <c r="O30" s="5" t="s">
        <v>329</v>
      </c>
      <c r="P30" s="31"/>
      <c r="R30" s="40"/>
      <c r="U30" s="40"/>
      <c r="V30" s="3"/>
      <c r="Y30" s="36">
        <v>39489</v>
      </c>
      <c r="Z30" s="7">
        <v>543</v>
      </c>
      <c r="AA30" s="3" t="s">
        <v>290</v>
      </c>
      <c r="AC30" s="290">
        <v>7</v>
      </c>
      <c r="AD30" s="27">
        <v>42381</v>
      </c>
      <c r="AE30" s="3">
        <v>263.64</v>
      </c>
      <c r="AF30" s="12" t="s">
        <v>354</v>
      </c>
      <c r="AG30" s="23"/>
      <c r="AH30" s="19"/>
      <c r="AI30" s="28"/>
      <c r="AJ30" s="42">
        <v>42195</v>
      </c>
      <c r="AK30" s="43">
        <v>373.90999999999997</v>
      </c>
      <c r="AL30" s="43" t="s">
        <v>354</v>
      </c>
      <c r="AM30" s="402" t="s">
        <v>305</v>
      </c>
      <c r="AN30" s="23"/>
      <c r="AO30" s="19"/>
      <c r="AP30" s="28"/>
    </row>
    <row r="31" spans="1:42" x14ac:dyDescent="0.25">
      <c r="M31" s="4">
        <v>28306</v>
      </c>
      <c r="N31" s="6">
        <f>464.17-$M$7</f>
        <v>463.44</v>
      </c>
      <c r="O31" s="5" t="s">
        <v>329</v>
      </c>
      <c r="P31" s="31"/>
      <c r="R31" s="40"/>
      <c r="U31" s="40"/>
      <c r="V31" s="3"/>
      <c r="Y31" s="36">
        <v>39569</v>
      </c>
      <c r="Z31" s="7">
        <v>546</v>
      </c>
      <c r="AA31" s="3" t="s">
        <v>290</v>
      </c>
      <c r="AC31" s="290">
        <v>4</v>
      </c>
      <c r="AD31" s="27">
        <v>42562</v>
      </c>
      <c r="AE31" s="12">
        <v>263.8</v>
      </c>
      <c r="AF31" s="12" t="s">
        <v>354</v>
      </c>
      <c r="AG31" s="29"/>
      <c r="AH31" s="19"/>
      <c r="AI31" s="28"/>
      <c r="AJ31" s="23">
        <v>42217</v>
      </c>
      <c r="AK31" s="400">
        <v>374.03549999999996</v>
      </c>
      <c r="AL31" s="8" t="s">
        <v>354</v>
      </c>
      <c r="AM31" s="289" t="s">
        <v>328</v>
      </c>
      <c r="AN31" s="29"/>
      <c r="AO31" s="19"/>
      <c r="AP31" s="28"/>
    </row>
    <row r="32" spans="1:42" x14ac:dyDescent="0.25">
      <c r="M32" s="4">
        <v>28337</v>
      </c>
      <c r="N32" s="6">
        <f>463.2-$M$7</f>
        <v>462.46999999999997</v>
      </c>
      <c r="O32" s="5" t="s">
        <v>329</v>
      </c>
      <c r="P32" s="31"/>
      <c r="R32" s="40"/>
      <c r="U32" s="40"/>
      <c r="V32" s="3"/>
      <c r="Y32" s="42">
        <v>39834</v>
      </c>
      <c r="Z32" s="43">
        <v>544.96</v>
      </c>
      <c r="AA32" s="12" t="s">
        <v>354</v>
      </c>
      <c r="AB32" s="3" t="s">
        <v>305</v>
      </c>
      <c r="AC32" s="24"/>
      <c r="AD32" s="31"/>
      <c r="AF32" s="24"/>
      <c r="AG32" s="29"/>
      <c r="AH32" s="19"/>
      <c r="AI32" s="28"/>
      <c r="AJ32" s="23">
        <v>42248</v>
      </c>
      <c r="AK32" s="400">
        <v>373.87629999999996</v>
      </c>
      <c r="AL32" s="8" t="s">
        <v>354</v>
      </c>
      <c r="AM32" s="289" t="s">
        <v>328</v>
      </c>
      <c r="AN32" s="29"/>
      <c r="AO32" s="19"/>
      <c r="AP32" s="28"/>
    </row>
    <row r="33" spans="13:42" ht="66.75" customHeight="1" x14ac:dyDescent="0.25">
      <c r="M33" s="4">
        <v>28352</v>
      </c>
      <c r="N33" s="6">
        <f>463.87-$M$7</f>
        <v>463.14</v>
      </c>
      <c r="O33" s="5" t="s">
        <v>329</v>
      </c>
      <c r="P33" s="31"/>
      <c r="R33" s="40"/>
      <c r="U33" s="40"/>
      <c r="V33" s="3"/>
      <c r="Y33" s="27">
        <v>39906</v>
      </c>
      <c r="Z33" s="21">
        <v>544.39</v>
      </c>
      <c r="AA33" s="12" t="s">
        <v>354</v>
      </c>
      <c r="AB33" s="14" t="s">
        <v>317</v>
      </c>
      <c r="AC33" s="24"/>
      <c r="AD33" s="31"/>
      <c r="AF33" s="24"/>
      <c r="AG33" s="29"/>
      <c r="AH33" s="19"/>
      <c r="AI33" s="28"/>
      <c r="AJ33" s="23">
        <v>42278</v>
      </c>
      <c r="AK33" s="400">
        <v>373.95899999999995</v>
      </c>
      <c r="AL33" s="8" t="s">
        <v>354</v>
      </c>
      <c r="AM33" s="289" t="s">
        <v>328</v>
      </c>
      <c r="AN33" s="29"/>
      <c r="AO33" s="19"/>
      <c r="AP33" s="28"/>
    </row>
    <row r="34" spans="13:42" x14ac:dyDescent="0.25">
      <c r="M34" s="4">
        <v>28369</v>
      </c>
      <c r="N34" s="6">
        <f>463.75-$M$7</f>
        <v>463.02</v>
      </c>
      <c r="O34" s="5" t="s">
        <v>329</v>
      </c>
      <c r="P34" s="31"/>
      <c r="R34" s="40"/>
      <c r="U34" s="40"/>
      <c r="V34" s="3"/>
      <c r="Y34" s="27">
        <v>39934</v>
      </c>
      <c r="Z34" s="15">
        <v>544.66999999999996</v>
      </c>
      <c r="AA34" s="12" t="s">
        <v>354</v>
      </c>
      <c r="AB34" s="3" t="s">
        <v>328</v>
      </c>
      <c r="AC34" s="24"/>
      <c r="AD34" s="31"/>
      <c r="AF34" s="24"/>
      <c r="AG34" s="29"/>
      <c r="AH34" s="19"/>
      <c r="AI34" s="28"/>
      <c r="AJ34" s="23">
        <v>42309</v>
      </c>
      <c r="AK34" s="400">
        <v>373.72249999999997</v>
      </c>
      <c r="AL34" s="8" t="s">
        <v>354</v>
      </c>
      <c r="AM34" s="289" t="s">
        <v>328</v>
      </c>
      <c r="AN34" s="29"/>
      <c r="AO34" s="19"/>
      <c r="AP34" s="28"/>
    </row>
    <row r="35" spans="13:42" x14ac:dyDescent="0.25">
      <c r="M35" s="4">
        <v>28399</v>
      </c>
      <c r="N35" s="6">
        <f>464.16-$M$7</f>
        <v>463.43</v>
      </c>
      <c r="O35" s="5" t="s">
        <v>329</v>
      </c>
      <c r="P35" s="31"/>
      <c r="R35" s="40"/>
      <c r="U35" s="40"/>
      <c r="V35" s="3"/>
      <c r="Y35" s="27">
        <v>39965</v>
      </c>
      <c r="Z35" s="15">
        <v>544.62</v>
      </c>
      <c r="AA35" s="12" t="s">
        <v>354</v>
      </c>
      <c r="AB35" s="3" t="s">
        <v>328</v>
      </c>
      <c r="AC35" s="24"/>
      <c r="AD35" s="31"/>
      <c r="AF35" s="24"/>
      <c r="AG35" s="29"/>
      <c r="AH35" s="19"/>
      <c r="AI35" s="28"/>
      <c r="AJ35" s="23">
        <v>42339</v>
      </c>
      <c r="AK35" s="400">
        <v>373.64949999999999</v>
      </c>
      <c r="AL35" s="8" t="s">
        <v>354</v>
      </c>
      <c r="AM35" s="289" t="s">
        <v>328</v>
      </c>
      <c r="AN35" s="29"/>
      <c r="AO35" s="19"/>
      <c r="AP35" s="28"/>
    </row>
    <row r="36" spans="13:42" x14ac:dyDescent="0.25">
      <c r="M36" s="4">
        <v>28430</v>
      </c>
      <c r="N36" s="6">
        <f>463.96-$M$7</f>
        <v>463.22999999999996</v>
      </c>
      <c r="O36" s="5" t="s">
        <v>329</v>
      </c>
      <c r="P36" s="31"/>
      <c r="R36" s="40"/>
      <c r="U36" s="40"/>
      <c r="V36" s="3"/>
      <c r="Y36" s="27">
        <v>39995</v>
      </c>
      <c r="Z36" s="15">
        <v>544.67999999999995</v>
      </c>
      <c r="AA36" s="12" t="s">
        <v>354</v>
      </c>
      <c r="AB36" s="3" t="s">
        <v>328</v>
      </c>
      <c r="AC36" s="24"/>
      <c r="AD36" s="31"/>
      <c r="AF36" s="24"/>
      <c r="AG36" s="29"/>
      <c r="AH36" s="19"/>
      <c r="AI36" s="28"/>
      <c r="AJ36" s="42">
        <v>42381</v>
      </c>
      <c r="AK36" s="43">
        <v>373.83</v>
      </c>
      <c r="AL36" s="43" t="s">
        <v>354</v>
      </c>
      <c r="AM36" s="402" t="s">
        <v>305</v>
      </c>
      <c r="AN36" s="29"/>
      <c r="AO36" s="19"/>
      <c r="AP36" s="28"/>
    </row>
    <row r="37" spans="13:42" x14ac:dyDescent="0.25">
      <c r="M37" s="4">
        <v>28444</v>
      </c>
      <c r="N37" s="6">
        <f>464-$M$7</f>
        <v>463.27</v>
      </c>
      <c r="O37" s="5" t="s">
        <v>329</v>
      </c>
      <c r="P37" s="31"/>
      <c r="R37" s="40"/>
      <c r="U37" s="40"/>
      <c r="V37" s="3"/>
      <c r="Y37" s="27">
        <v>40026</v>
      </c>
      <c r="Z37" s="15">
        <v>544.48</v>
      </c>
      <c r="AA37" s="12" t="s">
        <v>354</v>
      </c>
      <c r="AB37" s="3" t="s">
        <v>328</v>
      </c>
      <c r="AC37" s="24"/>
      <c r="AD37" s="31"/>
      <c r="AF37" s="24"/>
      <c r="AG37" s="29"/>
      <c r="AH37" s="19"/>
      <c r="AI37" s="28"/>
      <c r="AJ37" s="9">
        <v>42401</v>
      </c>
      <c r="AK37" s="400">
        <v>373.55679999999995</v>
      </c>
      <c r="AL37" s="8" t="s">
        <v>354</v>
      </c>
      <c r="AM37" s="289" t="s">
        <v>328</v>
      </c>
      <c r="AN37" s="29"/>
      <c r="AO37" s="19"/>
      <c r="AP37" s="28"/>
    </row>
    <row r="38" spans="13:42" x14ac:dyDescent="0.25">
      <c r="M38" s="4">
        <v>28474</v>
      </c>
      <c r="N38" s="6">
        <f>464-$M$7</f>
        <v>463.27</v>
      </c>
      <c r="O38" s="5" t="s">
        <v>329</v>
      </c>
      <c r="P38" s="31"/>
      <c r="R38" s="40"/>
      <c r="U38" s="40"/>
      <c r="V38" s="3"/>
      <c r="Y38" s="27">
        <v>40057</v>
      </c>
      <c r="Z38" s="15">
        <v>544.5</v>
      </c>
      <c r="AA38" s="12" t="s">
        <v>354</v>
      </c>
      <c r="AB38" s="3" t="s">
        <v>328</v>
      </c>
      <c r="AC38" s="24"/>
      <c r="AD38" s="31"/>
      <c r="AF38" s="24"/>
      <c r="AG38" s="29"/>
      <c r="AH38" s="19"/>
      <c r="AI38" s="28"/>
      <c r="AJ38" s="9">
        <v>42430</v>
      </c>
      <c r="AK38" s="400">
        <v>373.78859999999997</v>
      </c>
      <c r="AL38" s="8" t="s">
        <v>354</v>
      </c>
      <c r="AM38" s="289" t="s">
        <v>328</v>
      </c>
      <c r="AN38" s="29"/>
      <c r="AO38" s="19"/>
      <c r="AP38" s="28"/>
    </row>
    <row r="39" spans="13:42" x14ac:dyDescent="0.25">
      <c r="M39" s="4">
        <v>28489</v>
      </c>
      <c r="N39" s="6">
        <f>464-$M$7</f>
        <v>463.27</v>
      </c>
      <c r="O39" s="5" t="s">
        <v>329</v>
      </c>
      <c r="P39" s="31"/>
      <c r="R39" s="40"/>
      <c r="U39" s="40"/>
      <c r="V39" s="3"/>
      <c r="Y39" s="27">
        <v>40087</v>
      </c>
      <c r="Z39" s="15">
        <v>544.12</v>
      </c>
      <c r="AA39" s="12" t="s">
        <v>354</v>
      </c>
      <c r="AB39" s="3" t="s">
        <v>328</v>
      </c>
      <c r="AC39" s="24"/>
      <c r="AD39" s="31"/>
      <c r="AF39" s="24"/>
      <c r="AG39" s="29"/>
      <c r="AH39" s="19"/>
      <c r="AI39" s="28"/>
      <c r="AJ39" s="9">
        <v>42461</v>
      </c>
      <c r="AK39" s="400">
        <v>373.63279999999997</v>
      </c>
      <c r="AL39" s="8" t="s">
        <v>354</v>
      </c>
      <c r="AM39" s="289" t="s">
        <v>328</v>
      </c>
      <c r="AN39" s="29"/>
      <c r="AO39" s="19"/>
      <c r="AP39" s="28"/>
    </row>
    <row r="40" spans="13:42" x14ac:dyDescent="0.25">
      <c r="M40" s="4">
        <v>28505</v>
      </c>
      <c r="N40" s="6">
        <f>463.83-$M$7</f>
        <v>463.09999999999997</v>
      </c>
      <c r="O40" s="5" t="s">
        <v>329</v>
      </c>
      <c r="P40" s="31"/>
      <c r="R40" s="40"/>
      <c r="U40" s="40"/>
      <c r="V40" s="3"/>
      <c r="Y40" s="27">
        <v>40118</v>
      </c>
      <c r="Z40" s="15">
        <v>544.42999999999995</v>
      </c>
      <c r="AA40" s="12" t="s">
        <v>354</v>
      </c>
      <c r="AB40" s="3" t="s">
        <v>328</v>
      </c>
      <c r="AC40" s="24"/>
      <c r="AD40" s="31"/>
      <c r="AF40" s="24"/>
      <c r="AG40" s="29"/>
      <c r="AH40" s="19"/>
      <c r="AI40" s="28"/>
      <c r="AJ40" s="9">
        <v>42491</v>
      </c>
      <c r="AK40" s="400">
        <v>373.65699999999998</v>
      </c>
      <c r="AL40" s="8" t="s">
        <v>354</v>
      </c>
      <c r="AM40" s="289" t="s">
        <v>328</v>
      </c>
      <c r="AN40" s="29"/>
      <c r="AO40" s="19"/>
      <c r="AP40" s="28"/>
    </row>
    <row r="41" spans="13:42" x14ac:dyDescent="0.25">
      <c r="M41" s="4">
        <v>28522</v>
      </c>
      <c r="N41" s="6">
        <f>463.96-$M$7</f>
        <v>463.22999999999996</v>
      </c>
      <c r="O41" s="5" t="s">
        <v>329</v>
      </c>
      <c r="P41" s="31"/>
      <c r="R41" s="40"/>
      <c r="U41" s="40"/>
      <c r="V41" s="3"/>
      <c r="Y41" s="27">
        <v>40148</v>
      </c>
      <c r="Z41" s="15">
        <v>544.24</v>
      </c>
      <c r="AA41" s="12" t="s">
        <v>354</v>
      </c>
      <c r="AB41" s="3" t="s">
        <v>328</v>
      </c>
      <c r="AC41" s="24"/>
      <c r="AD41" s="31"/>
      <c r="AF41" s="24"/>
      <c r="AG41" s="29"/>
      <c r="AH41" s="19"/>
      <c r="AI41" s="28"/>
      <c r="AJ41" s="9">
        <v>42522</v>
      </c>
      <c r="AK41" s="400">
        <v>374.02089999999998</v>
      </c>
      <c r="AL41" s="8" t="s">
        <v>354</v>
      </c>
      <c r="AM41" s="289" t="s">
        <v>328</v>
      </c>
      <c r="AN41" s="29"/>
      <c r="AO41" s="19"/>
      <c r="AP41" s="28"/>
    </row>
    <row r="42" spans="13:42" x14ac:dyDescent="0.25">
      <c r="M42" s="4">
        <v>28536</v>
      </c>
      <c r="N42" s="6">
        <f>464.93-$M$7</f>
        <v>464.2</v>
      </c>
      <c r="O42" s="5" t="s">
        <v>329</v>
      </c>
      <c r="P42" s="31"/>
      <c r="R42" s="40"/>
      <c r="U42" s="40"/>
      <c r="V42" s="3"/>
      <c r="Y42" s="27">
        <v>40179</v>
      </c>
      <c r="Z42" s="15">
        <v>544.54999999999995</v>
      </c>
      <c r="AA42" s="12" t="s">
        <v>354</v>
      </c>
      <c r="AB42" s="3" t="s">
        <v>328</v>
      </c>
      <c r="AC42" s="24"/>
      <c r="AD42" s="31"/>
      <c r="AF42" s="24"/>
      <c r="AG42" s="29"/>
      <c r="AH42" s="19"/>
      <c r="AI42" s="28"/>
      <c r="AJ42" s="288">
        <v>42562</v>
      </c>
      <c r="AK42" s="43">
        <v>374.13</v>
      </c>
      <c r="AL42" s="43" t="s">
        <v>354</v>
      </c>
      <c r="AM42" s="402" t="s">
        <v>305</v>
      </c>
      <c r="AN42" s="29"/>
      <c r="AO42" s="19"/>
      <c r="AP42" s="28"/>
    </row>
    <row r="43" spans="13:42" x14ac:dyDescent="0.25">
      <c r="M43" s="4">
        <v>28550</v>
      </c>
      <c r="N43" s="6">
        <f>465.83-$M$7</f>
        <v>465.09999999999997</v>
      </c>
      <c r="O43" s="5" t="s">
        <v>329</v>
      </c>
      <c r="P43" s="31"/>
      <c r="R43" s="40"/>
      <c r="U43" s="40"/>
      <c r="V43" s="3"/>
      <c r="Y43" s="27">
        <v>40210</v>
      </c>
      <c r="Z43" s="15">
        <v>544.15</v>
      </c>
      <c r="AA43" s="12" t="s">
        <v>354</v>
      </c>
      <c r="AB43" s="3" t="s">
        <v>328</v>
      </c>
      <c r="AC43" s="24"/>
      <c r="AD43" s="31"/>
      <c r="AF43" s="24"/>
      <c r="AG43" s="29"/>
      <c r="AH43" s="19"/>
      <c r="AI43" s="28"/>
      <c r="AJ43" s="23"/>
      <c r="AK43" s="8"/>
      <c r="AL43" s="8"/>
      <c r="AM43" s="289"/>
      <c r="AN43" s="29"/>
      <c r="AO43" s="19"/>
      <c r="AP43" s="28"/>
    </row>
    <row r="44" spans="13:42" x14ac:dyDescent="0.25">
      <c r="M44" s="4">
        <v>38133</v>
      </c>
      <c r="N44" s="6">
        <f>468.25-$M$7</f>
        <v>467.52</v>
      </c>
      <c r="O44" s="5" t="s">
        <v>333</v>
      </c>
      <c r="P44" s="31"/>
      <c r="R44" s="40"/>
      <c r="U44" s="40"/>
      <c r="V44" s="3"/>
      <c r="Y44" s="27">
        <v>40238</v>
      </c>
      <c r="Z44" s="15">
        <v>544.09</v>
      </c>
      <c r="AA44" s="12" t="s">
        <v>354</v>
      </c>
      <c r="AB44" s="3" t="s">
        <v>328</v>
      </c>
      <c r="AC44" s="24"/>
      <c r="AD44" s="31"/>
      <c r="AF44" s="24"/>
      <c r="AG44" s="29"/>
      <c r="AH44" s="19"/>
      <c r="AI44" s="28"/>
      <c r="AJ44" s="23"/>
      <c r="AK44" s="8"/>
      <c r="AL44" s="8"/>
      <c r="AM44" s="289"/>
      <c r="AN44" s="29"/>
      <c r="AO44" s="19"/>
      <c r="AP44" s="28"/>
    </row>
    <row r="45" spans="13:42" x14ac:dyDescent="0.25">
      <c r="M45" s="9">
        <v>39840</v>
      </c>
      <c r="N45" s="3">
        <v>468.77</v>
      </c>
      <c r="O45" s="12" t="s">
        <v>354</v>
      </c>
      <c r="P45" s="31"/>
      <c r="R45" s="40"/>
      <c r="U45" s="40"/>
      <c r="V45" s="3"/>
      <c r="Y45" s="27">
        <v>40269</v>
      </c>
      <c r="Z45" s="15">
        <v>543.97</v>
      </c>
      <c r="AA45" s="12" t="s">
        <v>354</v>
      </c>
      <c r="AB45" s="3" t="s">
        <v>328</v>
      </c>
      <c r="AC45" s="24"/>
      <c r="AD45" s="31"/>
      <c r="AF45" s="24"/>
      <c r="AG45" s="30"/>
      <c r="AH45" s="20"/>
      <c r="AI45" s="28"/>
      <c r="AJ45" s="23"/>
      <c r="AK45" s="19"/>
      <c r="AL45" s="19"/>
      <c r="AM45" s="28"/>
      <c r="AN45" s="30"/>
      <c r="AO45" s="20"/>
      <c r="AP45" s="28"/>
    </row>
    <row r="46" spans="13:42" x14ac:dyDescent="0.25">
      <c r="M46" s="9">
        <v>40024</v>
      </c>
      <c r="N46" s="3">
        <v>474.25</v>
      </c>
      <c r="O46" s="12" t="s">
        <v>354</v>
      </c>
      <c r="P46" s="31"/>
      <c r="R46" s="40"/>
      <c r="U46" s="40"/>
      <c r="V46" s="3"/>
      <c r="Y46" s="27">
        <v>40299</v>
      </c>
      <c r="Z46" s="15">
        <v>543.97</v>
      </c>
      <c r="AA46" s="12" t="s">
        <v>354</v>
      </c>
      <c r="AB46" s="3" t="s">
        <v>328</v>
      </c>
      <c r="AC46" s="24"/>
      <c r="AD46" s="31"/>
      <c r="AF46" s="24"/>
      <c r="AG46" s="31"/>
      <c r="AI46" s="24"/>
      <c r="AJ46" s="23"/>
      <c r="AK46" s="19"/>
      <c r="AL46" s="19"/>
      <c r="AM46" s="28"/>
      <c r="AN46" s="31"/>
      <c r="AP46" s="24"/>
    </row>
    <row r="47" spans="13:42" ht="84.75" customHeight="1" x14ac:dyDescent="0.25">
      <c r="M47" s="16">
        <v>40277</v>
      </c>
      <c r="N47" s="3">
        <v>474.11</v>
      </c>
      <c r="O47" s="12" t="s">
        <v>354</v>
      </c>
      <c r="P47" s="31"/>
      <c r="R47" s="40"/>
      <c r="U47" s="40"/>
      <c r="V47" s="3"/>
      <c r="Y47" s="294">
        <v>40319</v>
      </c>
      <c r="Z47" s="295">
        <v>544.41999999999996</v>
      </c>
      <c r="AA47" s="12" t="s">
        <v>354</v>
      </c>
      <c r="AB47" s="14" t="s">
        <v>365</v>
      </c>
      <c r="AC47" s="24"/>
      <c r="AD47" s="31"/>
      <c r="AF47" s="24"/>
      <c r="AG47" s="31"/>
      <c r="AI47" s="24"/>
      <c r="AJ47" s="23"/>
      <c r="AK47" s="19"/>
      <c r="AL47" s="19"/>
      <c r="AM47" s="28"/>
      <c r="AN47" s="31"/>
      <c r="AP47" s="24"/>
    </row>
    <row r="48" spans="13:42" ht="31.5" x14ac:dyDescent="0.25">
      <c r="M48" s="16">
        <v>40610</v>
      </c>
      <c r="N48" s="22"/>
      <c r="O48" s="20" t="s">
        <v>338</v>
      </c>
      <c r="P48" s="31"/>
      <c r="R48" s="40"/>
      <c r="U48" s="40"/>
      <c r="V48" s="3"/>
      <c r="Y48" s="27">
        <v>40330</v>
      </c>
      <c r="Z48" s="15">
        <v>544.49</v>
      </c>
      <c r="AA48" s="12" t="s">
        <v>354</v>
      </c>
      <c r="AB48" s="3" t="s">
        <v>328</v>
      </c>
      <c r="AC48" s="24"/>
      <c r="AD48" s="31"/>
      <c r="AF48" s="24"/>
      <c r="AG48" s="31"/>
      <c r="AI48" s="24"/>
      <c r="AJ48" s="23"/>
      <c r="AK48" s="19"/>
      <c r="AL48" s="19"/>
      <c r="AM48" s="28"/>
      <c r="AN48" s="31"/>
      <c r="AP48" s="24"/>
    </row>
    <row r="49" spans="13:42" ht="31.5" x14ac:dyDescent="0.25">
      <c r="M49" s="16">
        <v>40757</v>
      </c>
      <c r="N49" s="22">
        <v>470.59</v>
      </c>
      <c r="O49" s="20" t="s">
        <v>338</v>
      </c>
      <c r="P49" s="31"/>
      <c r="R49" s="40"/>
      <c r="U49" s="40"/>
      <c r="V49" s="3"/>
      <c r="Y49" s="27">
        <v>40360</v>
      </c>
      <c r="Z49" s="15">
        <v>544.64</v>
      </c>
      <c r="AA49" s="12" t="s">
        <v>354</v>
      </c>
      <c r="AB49" s="3" t="s">
        <v>328</v>
      </c>
      <c r="AC49" s="24"/>
      <c r="AD49" s="31"/>
      <c r="AF49" s="24"/>
      <c r="AG49" s="31"/>
      <c r="AI49" s="24"/>
      <c r="AJ49" s="29"/>
      <c r="AK49" s="19"/>
      <c r="AL49" s="19"/>
      <c r="AM49" s="28"/>
      <c r="AN49" s="31"/>
      <c r="AP49" s="24"/>
    </row>
    <row r="50" spans="13:42" ht="31.5" x14ac:dyDescent="0.25">
      <c r="M50" s="288">
        <v>41032</v>
      </c>
      <c r="N50" s="287">
        <v>470.45</v>
      </c>
      <c r="O50" s="14" t="s">
        <v>355</v>
      </c>
      <c r="P50" s="31"/>
      <c r="R50" s="40"/>
      <c r="U50" s="40"/>
      <c r="V50" s="3"/>
      <c r="Y50" s="27">
        <v>40391</v>
      </c>
      <c r="Z50" s="15">
        <v>544.39</v>
      </c>
      <c r="AA50" s="12" t="s">
        <v>354</v>
      </c>
      <c r="AB50" s="3" t="s">
        <v>328</v>
      </c>
      <c r="AC50" s="24"/>
      <c r="AD50" s="31"/>
      <c r="AF50" s="24"/>
      <c r="AG50" s="3"/>
      <c r="AI50" s="24"/>
      <c r="AJ50" s="29"/>
      <c r="AK50" s="19"/>
      <c r="AL50" s="19"/>
      <c r="AM50" s="28"/>
      <c r="AN50" s="3"/>
      <c r="AP50" s="24"/>
    </row>
    <row r="51" spans="13:42" x14ac:dyDescent="0.25">
      <c r="M51" s="16">
        <v>41061</v>
      </c>
      <c r="N51" s="3">
        <v>470.39</v>
      </c>
      <c r="O51" s="3" t="s">
        <v>328</v>
      </c>
      <c r="P51" s="31"/>
      <c r="R51" s="40"/>
      <c r="U51" s="40"/>
      <c r="V51" s="3"/>
      <c r="Y51" s="288">
        <v>40409</v>
      </c>
      <c r="Z51" s="287">
        <v>544.27</v>
      </c>
      <c r="AA51" s="286" t="s">
        <v>354</v>
      </c>
      <c r="AB51" s="287" t="s">
        <v>305</v>
      </c>
      <c r="AC51" s="24"/>
      <c r="AD51" s="31"/>
      <c r="AF51" s="24"/>
      <c r="AG51" s="31"/>
      <c r="AI51" s="24"/>
      <c r="AJ51" s="29"/>
      <c r="AK51" s="19"/>
      <c r="AL51" s="19"/>
      <c r="AM51" s="28"/>
      <c r="AN51" s="31"/>
      <c r="AP51" s="24"/>
    </row>
    <row r="52" spans="13:42" x14ac:dyDescent="0.25">
      <c r="M52" s="16">
        <v>41091</v>
      </c>
      <c r="N52" s="3">
        <v>470.49</v>
      </c>
      <c r="O52" s="3" t="s">
        <v>328</v>
      </c>
      <c r="P52" s="31"/>
      <c r="R52" s="40"/>
      <c r="U52" s="40"/>
      <c r="V52" s="3"/>
      <c r="Y52" s="27">
        <v>40422</v>
      </c>
      <c r="Z52" s="12">
        <v>544.27</v>
      </c>
      <c r="AA52" s="12" t="s">
        <v>354</v>
      </c>
      <c r="AB52" s="3" t="s">
        <v>328</v>
      </c>
      <c r="AC52" s="24"/>
      <c r="AD52" s="31"/>
      <c r="AF52" s="24"/>
      <c r="AG52" s="31"/>
      <c r="AI52" s="24"/>
      <c r="AJ52" s="29"/>
      <c r="AK52" s="19"/>
      <c r="AL52" s="19"/>
      <c r="AM52" s="28"/>
      <c r="AN52" s="31"/>
      <c r="AP52" s="24"/>
    </row>
    <row r="53" spans="13:42" x14ac:dyDescent="0.25">
      <c r="M53" s="16">
        <v>41122</v>
      </c>
      <c r="N53" s="3">
        <v>470.64</v>
      </c>
      <c r="O53" s="3" t="s">
        <v>328</v>
      </c>
      <c r="P53" s="31"/>
      <c r="R53" s="40"/>
      <c r="U53" s="40"/>
      <c r="V53" s="3"/>
      <c r="Y53" s="27">
        <v>40452</v>
      </c>
      <c r="Z53" s="12">
        <v>544.32000000000005</v>
      </c>
      <c r="AA53" s="12" t="s">
        <v>354</v>
      </c>
      <c r="AB53" s="3" t="s">
        <v>328</v>
      </c>
      <c r="AC53" s="24"/>
      <c r="AD53" s="31"/>
      <c r="AF53" s="24"/>
      <c r="AG53" s="31"/>
      <c r="AI53" s="24"/>
      <c r="AJ53" s="29"/>
      <c r="AK53" s="19"/>
      <c r="AL53" s="19"/>
      <c r="AM53" s="28"/>
      <c r="AN53" s="31"/>
      <c r="AP53" s="24"/>
    </row>
    <row r="54" spans="13:42" x14ac:dyDescent="0.25">
      <c r="M54" s="288">
        <v>41131</v>
      </c>
      <c r="N54" s="287">
        <v>471.29</v>
      </c>
      <c r="O54" s="287" t="s">
        <v>354</v>
      </c>
      <c r="P54" s="31"/>
      <c r="R54" s="40"/>
      <c r="U54" s="40"/>
      <c r="V54" s="3"/>
      <c r="Y54" s="27">
        <v>40483</v>
      </c>
      <c r="Z54" s="12">
        <v>544.21</v>
      </c>
      <c r="AA54" s="12" t="s">
        <v>354</v>
      </c>
      <c r="AB54" s="3" t="s">
        <v>328</v>
      </c>
      <c r="AC54" s="24"/>
      <c r="AD54" s="31"/>
      <c r="AF54" s="24"/>
      <c r="AG54" s="31"/>
      <c r="AI54" s="24"/>
      <c r="AJ54" s="29"/>
      <c r="AK54" s="19"/>
      <c r="AL54" s="19"/>
      <c r="AM54" s="28"/>
      <c r="AN54" s="31"/>
      <c r="AP54" s="24"/>
    </row>
    <row r="55" spans="13:42" x14ac:dyDescent="0.25">
      <c r="M55" s="16">
        <v>41153</v>
      </c>
      <c r="N55" s="12">
        <v>470.60050000000001</v>
      </c>
      <c r="O55" s="3" t="s">
        <v>328</v>
      </c>
      <c r="P55" s="31"/>
      <c r="R55" s="40"/>
      <c r="U55" s="40"/>
      <c r="V55" s="3"/>
      <c r="Y55" s="27">
        <v>40513</v>
      </c>
      <c r="Z55" s="12">
        <v>544.29</v>
      </c>
      <c r="AA55" s="12" t="s">
        <v>354</v>
      </c>
      <c r="AB55" s="3" t="s">
        <v>328</v>
      </c>
      <c r="AC55" s="24"/>
      <c r="AD55" s="31"/>
      <c r="AF55" s="24"/>
      <c r="AG55" s="31"/>
      <c r="AI55" s="24"/>
      <c r="AJ55" s="29"/>
      <c r="AK55" s="19"/>
      <c r="AL55" s="19"/>
      <c r="AM55" s="28"/>
      <c r="AN55" s="31"/>
      <c r="AP55" s="24"/>
    </row>
    <row r="56" spans="13:42" ht="78.75" x14ac:dyDescent="0.25">
      <c r="M56" s="288">
        <v>41178</v>
      </c>
      <c r="N56" s="287">
        <v>470.65</v>
      </c>
      <c r="O56" s="14" t="s">
        <v>356</v>
      </c>
      <c r="P56" s="31"/>
      <c r="R56" s="40"/>
      <c r="U56" s="40"/>
      <c r="V56" s="3"/>
      <c r="Y56" s="27">
        <v>40544</v>
      </c>
      <c r="Z56" s="12">
        <v>543.84</v>
      </c>
      <c r="AA56" s="12" t="s">
        <v>354</v>
      </c>
      <c r="AB56" s="3" t="s">
        <v>328</v>
      </c>
      <c r="AC56" s="24"/>
      <c r="AD56" s="31"/>
      <c r="AF56" s="24"/>
      <c r="AG56" s="31"/>
      <c r="AI56" s="24"/>
      <c r="AJ56" s="29"/>
      <c r="AK56" s="19"/>
      <c r="AL56" s="19"/>
      <c r="AM56" s="28"/>
      <c r="AN56" s="31"/>
      <c r="AP56" s="24"/>
    </row>
    <row r="57" spans="13:42" x14ac:dyDescent="0.25">
      <c r="M57" s="16">
        <v>41183</v>
      </c>
      <c r="N57" s="12">
        <v>470.5838</v>
      </c>
      <c r="O57" s="3" t="s">
        <v>328</v>
      </c>
      <c r="P57" s="31"/>
      <c r="R57" s="40"/>
      <c r="U57" s="40"/>
      <c r="V57" s="3"/>
      <c r="Y57" s="27">
        <v>40575</v>
      </c>
      <c r="Z57" s="12">
        <v>543.79</v>
      </c>
      <c r="AA57" s="12" t="s">
        <v>354</v>
      </c>
      <c r="AB57" s="3" t="s">
        <v>328</v>
      </c>
      <c r="AC57" s="24"/>
      <c r="AD57" s="31"/>
      <c r="AF57" s="24"/>
      <c r="AG57" s="31"/>
      <c r="AI57" s="24"/>
      <c r="AJ57" s="29"/>
      <c r="AK57" s="19"/>
      <c r="AL57" s="19"/>
      <c r="AM57" s="28"/>
      <c r="AN57" s="31"/>
      <c r="AP57" s="24"/>
    </row>
    <row r="58" spans="13:42" x14ac:dyDescent="0.25">
      <c r="M58" s="9">
        <v>41214</v>
      </c>
      <c r="N58" s="12">
        <v>470.5489</v>
      </c>
      <c r="O58" s="3" t="s">
        <v>328</v>
      </c>
      <c r="P58" s="31"/>
      <c r="R58" s="40"/>
      <c r="U58" s="40"/>
      <c r="V58" s="3"/>
      <c r="Y58" s="27">
        <v>40603</v>
      </c>
      <c r="Z58" s="12">
        <v>544.25</v>
      </c>
      <c r="AA58" s="12" t="s">
        <v>354</v>
      </c>
      <c r="AB58" s="3" t="s">
        <v>328</v>
      </c>
      <c r="AC58" s="24"/>
      <c r="AD58" s="31"/>
      <c r="AF58" s="24"/>
      <c r="AG58" s="31"/>
      <c r="AI58" s="24"/>
      <c r="AJ58" s="29"/>
      <c r="AK58" s="19"/>
      <c r="AL58" s="19"/>
      <c r="AM58" s="28"/>
      <c r="AN58" s="31"/>
      <c r="AP58" s="24"/>
    </row>
    <row r="59" spans="13:42" x14ac:dyDescent="0.25">
      <c r="M59" s="9">
        <v>41244</v>
      </c>
      <c r="N59" s="12">
        <v>470.47199999999998</v>
      </c>
      <c r="O59" s="3" t="s">
        <v>328</v>
      </c>
      <c r="P59" s="31"/>
      <c r="R59" s="40"/>
      <c r="U59" s="40"/>
      <c r="V59" s="3"/>
      <c r="Y59" s="288">
        <v>40610</v>
      </c>
      <c r="Z59" s="287">
        <v>543.73</v>
      </c>
      <c r="AA59" s="286" t="s">
        <v>354</v>
      </c>
      <c r="AB59" s="287" t="s">
        <v>347</v>
      </c>
      <c r="AC59" s="24"/>
      <c r="AD59" s="31"/>
      <c r="AF59" s="24"/>
      <c r="AG59" s="31"/>
      <c r="AI59" s="24"/>
      <c r="AJ59" s="29"/>
      <c r="AK59" s="19"/>
      <c r="AL59" s="19"/>
      <c r="AM59" s="28"/>
      <c r="AN59" s="31"/>
      <c r="AP59" s="24"/>
    </row>
    <row r="60" spans="13:42" x14ac:dyDescent="0.25">
      <c r="M60" s="9">
        <v>41275</v>
      </c>
      <c r="N60" s="12">
        <v>470.29499999999996</v>
      </c>
      <c r="O60" s="3" t="s">
        <v>328</v>
      </c>
      <c r="P60" s="31"/>
      <c r="R60" s="40"/>
      <c r="U60" s="40"/>
      <c r="V60" s="3"/>
      <c r="Y60" s="27">
        <v>40634</v>
      </c>
      <c r="Z60" s="12">
        <v>543.9</v>
      </c>
      <c r="AA60" s="12" t="s">
        <v>354</v>
      </c>
      <c r="AB60" s="3" t="s">
        <v>328</v>
      </c>
      <c r="AC60" s="24"/>
      <c r="AD60" s="31"/>
      <c r="AF60" s="24"/>
      <c r="AG60" s="31"/>
      <c r="AI60" s="24"/>
      <c r="AJ60" s="29"/>
      <c r="AK60" s="19"/>
      <c r="AL60" s="19"/>
      <c r="AM60" s="28"/>
      <c r="AN60" s="31"/>
      <c r="AP60" s="24"/>
    </row>
    <row r="61" spans="13:42" x14ac:dyDescent="0.25">
      <c r="M61" s="9">
        <v>41306</v>
      </c>
      <c r="N61" s="12">
        <v>470.42619999999999</v>
      </c>
      <c r="O61" s="3" t="s">
        <v>328</v>
      </c>
      <c r="P61" s="31"/>
      <c r="R61" s="40"/>
      <c r="U61" s="40"/>
      <c r="V61" s="3"/>
      <c r="Y61" s="27">
        <v>40664</v>
      </c>
      <c r="Z61" s="12">
        <v>543.89</v>
      </c>
      <c r="AA61" s="12" t="s">
        <v>354</v>
      </c>
      <c r="AB61" s="3" t="s">
        <v>328</v>
      </c>
      <c r="AC61" s="24"/>
      <c r="AD61" s="31"/>
      <c r="AF61" s="24"/>
      <c r="AG61" s="31"/>
      <c r="AI61" s="24"/>
      <c r="AJ61" s="29"/>
      <c r="AK61" s="19"/>
      <c r="AL61" s="19"/>
      <c r="AM61" s="28"/>
      <c r="AN61" s="31"/>
      <c r="AP61" s="24"/>
    </row>
    <row r="62" spans="13:42" x14ac:dyDescent="0.25">
      <c r="M62" s="9">
        <v>41334</v>
      </c>
      <c r="N62" s="12">
        <v>470.47749999999996</v>
      </c>
      <c r="O62" s="3" t="s">
        <v>328</v>
      </c>
      <c r="P62" s="31"/>
      <c r="R62" s="40"/>
      <c r="U62" s="40"/>
      <c r="V62" s="3"/>
      <c r="Y62" s="27">
        <v>40695</v>
      </c>
      <c r="Z62" s="12">
        <v>544.25</v>
      </c>
      <c r="AA62" s="12" t="s">
        <v>354</v>
      </c>
      <c r="AB62" s="3" t="s">
        <v>328</v>
      </c>
      <c r="AC62" s="24"/>
      <c r="AD62" s="31"/>
      <c r="AF62" s="24"/>
      <c r="AG62" s="31"/>
      <c r="AI62" s="24"/>
      <c r="AJ62" s="29"/>
      <c r="AK62" s="19"/>
      <c r="AL62" s="19"/>
      <c r="AM62" s="28"/>
      <c r="AN62" s="31"/>
      <c r="AP62" s="24"/>
    </row>
    <row r="63" spans="13:42" x14ac:dyDescent="0.25">
      <c r="M63" s="9">
        <v>41365</v>
      </c>
      <c r="N63" s="12">
        <v>470.4563</v>
      </c>
      <c r="O63" s="3" t="s">
        <v>328</v>
      </c>
      <c r="P63" s="31"/>
      <c r="R63" s="40"/>
      <c r="U63" s="40"/>
      <c r="V63" s="3"/>
      <c r="Y63" s="27">
        <v>40725</v>
      </c>
      <c r="Z63" s="12">
        <v>544.04999999999995</v>
      </c>
      <c r="AA63" s="12" t="s">
        <v>354</v>
      </c>
      <c r="AB63" s="3" t="s">
        <v>328</v>
      </c>
      <c r="AC63" s="24"/>
      <c r="AD63" s="31"/>
      <c r="AF63" s="24"/>
      <c r="AG63" s="31"/>
      <c r="AI63" s="24"/>
      <c r="AJ63" s="30"/>
      <c r="AK63" s="20"/>
      <c r="AL63" s="20"/>
      <c r="AM63" s="28"/>
      <c r="AN63" s="31"/>
      <c r="AP63" s="24"/>
    </row>
    <row r="64" spans="13:42" x14ac:dyDescent="0.25">
      <c r="M64" s="9">
        <v>41395</v>
      </c>
      <c r="N64" s="12">
        <v>470.43239999999997</v>
      </c>
      <c r="O64" s="3" t="s">
        <v>328</v>
      </c>
      <c r="P64" s="31"/>
      <c r="R64" s="40"/>
      <c r="U64" s="40"/>
      <c r="V64" s="3"/>
      <c r="Y64" s="222">
        <v>40756</v>
      </c>
      <c r="Z64" s="12">
        <v>544.15</v>
      </c>
      <c r="AA64" s="12" t="s">
        <v>354</v>
      </c>
      <c r="AB64" s="3" t="s">
        <v>328</v>
      </c>
      <c r="AC64" s="24"/>
      <c r="AD64" s="31"/>
      <c r="AF64" s="24"/>
      <c r="AG64" s="31"/>
      <c r="AI64" s="24"/>
      <c r="AJ64" s="31"/>
      <c r="AM64" s="24"/>
      <c r="AN64" s="31"/>
      <c r="AP64" s="24"/>
    </row>
    <row r="65" spans="13:42" x14ac:dyDescent="0.25">
      <c r="M65" s="9">
        <v>41426</v>
      </c>
      <c r="N65" s="12">
        <v>470.68489999999997</v>
      </c>
      <c r="O65" s="3" t="s">
        <v>328</v>
      </c>
      <c r="P65" s="31"/>
      <c r="R65" s="40"/>
      <c r="U65" s="40"/>
      <c r="V65" s="3"/>
      <c r="Y65" s="288">
        <v>40757</v>
      </c>
      <c r="Z65" s="287">
        <v>543.92999999999995</v>
      </c>
      <c r="AA65" s="286" t="s">
        <v>354</v>
      </c>
      <c r="AB65" s="287" t="s">
        <v>348</v>
      </c>
      <c r="AC65" s="24"/>
      <c r="AD65" s="31"/>
      <c r="AF65" s="24"/>
      <c r="AG65" s="31"/>
      <c r="AI65" s="24"/>
      <c r="AJ65" s="31"/>
      <c r="AM65" s="24"/>
      <c r="AN65" s="31"/>
      <c r="AP65" s="24"/>
    </row>
    <row r="66" spans="13:42" x14ac:dyDescent="0.25">
      <c r="M66" s="288">
        <v>41432</v>
      </c>
      <c r="N66" s="287">
        <v>471.52</v>
      </c>
      <c r="O66" s="287" t="s">
        <v>354</v>
      </c>
      <c r="P66" s="31"/>
      <c r="R66" s="40"/>
      <c r="U66" s="40"/>
      <c r="V66" s="3"/>
      <c r="Y66" s="27">
        <v>40787</v>
      </c>
      <c r="Z66" s="12">
        <v>543.91999999999996</v>
      </c>
      <c r="AA66" s="12" t="s">
        <v>354</v>
      </c>
      <c r="AB66" s="3" t="s">
        <v>328</v>
      </c>
      <c r="AC66" s="24"/>
      <c r="AD66" s="31"/>
      <c r="AF66" s="24"/>
      <c r="AG66" s="31"/>
      <c r="AI66" s="24"/>
      <c r="AJ66" s="31"/>
      <c r="AM66" s="24"/>
      <c r="AN66" s="31"/>
      <c r="AP66" s="24"/>
    </row>
    <row r="67" spans="13:42" x14ac:dyDescent="0.25">
      <c r="M67" s="9">
        <v>41456</v>
      </c>
      <c r="N67" s="12">
        <v>470.83139999999997</v>
      </c>
      <c r="O67" s="3" t="s">
        <v>328</v>
      </c>
      <c r="P67" s="31"/>
      <c r="R67" s="40"/>
      <c r="U67" s="40"/>
      <c r="V67" s="3"/>
      <c r="Y67" s="27">
        <v>40817</v>
      </c>
      <c r="Z67" s="12">
        <v>543.95000000000005</v>
      </c>
      <c r="AA67" s="12" t="s">
        <v>354</v>
      </c>
      <c r="AB67" s="3" t="s">
        <v>328</v>
      </c>
      <c r="AC67" s="24"/>
      <c r="AD67" s="31"/>
      <c r="AF67" s="24"/>
      <c r="AG67" s="31"/>
      <c r="AI67" s="24"/>
      <c r="AJ67" s="31"/>
      <c r="AM67" s="24"/>
      <c r="AN67" s="31"/>
      <c r="AP67" s="24"/>
    </row>
    <row r="68" spans="13:42" x14ac:dyDescent="0.25">
      <c r="M68" s="9">
        <v>41487</v>
      </c>
      <c r="N68" s="12">
        <v>470.83550000000002</v>
      </c>
      <c r="O68" s="3" t="s">
        <v>328</v>
      </c>
      <c r="P68" s="31"/>
      <c r="R68" s="40"/>
      <c r="U68" s="40"/>
      <c r="V68" s="3"/>
      <c r="Y68" s="27">
        <v>40848</v>
      </c>
      <c r="Z68" s="12">
        <v>543.74</v>
      </c>
      <c r="AA68" s="12" t="s">
        <v>354</v>
      </c>
      <c r="AB68" s="3" t="s">
        <v>328</v>
      </c>
      <c r="AC68" s="24"/>
      <c r="AD68" s="31"/>
      <c r="AF68" s="24"/>
      <c r="AG68" s="31"/>
      <c r="AI68" s="24"/>
      <c r="AJ68" s="3"/>
      <c r="AM68" s="24"/>
      <c r="AN68" s="31"/>
      <c r="AP68" s="24"/>
    </row>
    <row r="69" spans="13:42" x14ac:dyDescent="0.25">
      <c r="M69" s="9">
        <v>41518</v>
      </c>
      <c r="N69" s="12">
        <v>470.75569999999999</v>
      </c>
      <c r="O69" s="3" t="s">
        <v>328</v>
      </c>
      <c r="P69" s="31"/>
      <c r="R69" s="40"/>
      <c r="U69" s="40"/>
      <c r="V69" s="3"/>
      <c r="Y69" s="27">
        <v>40878</v>
      </c>
      <c r="Z69" s="12">
        <v>543.5</v>
      </c>
      <c r="AA69" s="12" t="s">
        <v>354</v>
      </c>
      <c r="AB69" s="3" t="s">
        <v>328</v>
      </c>
      <c r="AC69" s="24"/>
      <c r="AD69" s="31"/>
      <c r="AF69" s="24"/>
      <c r="AG69" s="31"/>
      <c r="AI69" s="24"/>
      <c r="AJ69" s="31"/>
      <c r="AM69" s="24"/>
      <c r="AN69" s="31"/>
      <c r="AP69" s="24"/>
    </row>
    <row r="70" spans="13:42" x14ac:dyDescent="0.25">
      <c r="M70" s="288">
        <v>41527</v>
      </c>
      <c r="N70" s="287">
        <v>470.86</v>
      </c>
      <c r="O70" s="287" t="s">
        <v>354</v>
      </c>
      <c r="P70" s="31"/>
      <c r="R70" s="40"/>
      <c r="U70" s="40"/>
      <c r="V70" s="3"/>
      <c r="Y70" s="27">
        <v>40909</v>
      </c>
      <c r="Z70" s="12">
        <v>543.92999999999995</v>
      </c>
      <c r="AA70" s="12" t="s">
        <v>354</v>
      </c>
      <c r="AB70" s="3" t="s">
        <v>328</v>
      </c>
      <c r="AC70" s="24"/>
      <c r="AD70" s="31"/>
      <c r="AF70" s="24"/>
      <c r="AG70" s="31"/>
      <c r="AI70" s="24"/>
      <c r="AJ70" s="31"/>
      <c r="AM70" s="24"/>
      <c r="AN70" s="31"/>
      <c r="AP70" s="24"/>
    </row>
    <row r="71" spans="13:42" x14ac:dyDescent="0.25">
      <c r="M71" s="9">
        <v>41548</v>
      </c>
      <c r="N71" s="397">
        <v>470.65749999999997</v>
      </c>
      <c r="O71" s="3" t="s">
        <v>328</v>
      </c>
      <c r="P71" s="31"/>
      <c r="R71" s="40"/>
      <c r="U71" s="40"/>
      <c r="V71" s="3"/>
      <c r="Y71" s="288">
        <v>40938</v>
      </c>
      <c r="Z71" s="287">
        <v>543.42999999999995</v>
      </c>
      <c r="AA71" s="286" t="s">
        <v>354</v>
      </c>
      <c r="AB71" s="287" t="s">
        <v>348</v>
      </c>
      <c r="AC71" s="24"/>
      <c r="AD71" s="31"/>
      <c r="AF71" s="24"/>
      <c r="AG71" s="31"/>
      <c r="AI71" s="24"/>
      <c r="AJ71" s="31"/>
      <c r="AM71" s="24"/>
      <c r="AN71" s="31"/>
      <c r="AP71" s="24"/>
    </row>
    <row r="72" spans="13:42" x14ac:dyDescent="0.25">
      <c r="M72" s="9">
        <v>41579</v>
      </c>
      <c r="N72" s="397">
        <v>470.66419999999999</v>
      </c>
      <c r="O72" s="3" t="s">
        <v>328</v>
      </c>
      <c r="P72" s="31"/>
      <c r="R72" s="40"/>
      <c r="U72" s="40"/>
      <c r="V72" s="3"/>
      <c r="Y72" s="27">
        <v>40940</v>
      </c>
      <c r="Z72" s="12">
        <v>543.62</v>
      </c>
      <c r="AA72" s="12" t="s">
        <v>354</v>
      </c>
      <c r="AB72" s="3" t="s">
        <v>328</v>
      </c>
      <c r="AC72" s="24"/>
      <c r="AD72" s="31"/>
      <c r="AF72" s="24"/>
      <c r="AG72" s="31"/>
      <c r="AI72" s="24"/>
      <c r="AJ72" s="31"/>
      <c r="AM72" s="24"/>
      <c r="AN72" s="31"/>
      <c r="AP72" s="24"/>
    </row>
    <row r="73" spans="13:42" x14ac:dyDescent="0.25">
      <c r="M73" s="9">
        <v>41609</v>
      </c>
      <c r="N73" s="397">
        <v>470.74969999999996</v>
      </c>
      <c r="O73" s="3" t="s">
        <v>328</v>
      </c>
      <c r="P73" s="31"/>
      <c r="R73" s="40"/>
      <c r="U73" s="40"/>
      <c r="V73" s="3"/>
      <c r="Y73" s="27">
        <v>40969</v>
      </c>
      <c r="Z73" s="12">
        <v>543.41</v>
      </c>
      <c r="AA73" s="12" t="s">
        <v>354</v>
      </c>
      <c r="AB73" s="3" t="s">
        <v>328</v>
      </c>
      <c r="AD73" s="31"/>
      <c r="AF73" s="24"/>
      <c r="AG73" s="31"/>
      <c r="AI73" s="24"/>
      <c r="AJ73" s="31"/>
      <c r="AM73" s="24"/>
      <c r="AN73" s="31"/>
      <c r="AP73" s="24"/>
    </row>
    <row r="74" spans="13:42" x14ac:dyDescent="0.25">
      <c r="M74" s="288">
        <v>41646</v>
      </c>
      <c r="N74" s="287">
        <v>470.68</v>
      </c>
      <c r="O74" s="287" t="s">
        <v>368</v>
      </c>
      <c r="P74" s="31"/>
      <c r="R74" s="40"/>
      <c r="U74" s="40"/>
      <c r="V74" s="3"/>
      <c r="Y74" s="27">
        <v>41000</v>
      </c>
      <c r="Z74" s="12">
        <v>543.44000000000005</v>
      </c>
      <c r="AA74" s="12" t="s">
        <v>354</v>
      </c>
      <c r="AB74" s="3" t="s">
        <v>328</v>
      </c>
      <c r="AC74" s="24"/>
      <c r="AD74" s="31"/>
      <c r="AF74" s="24"/>
      <c r="AG74" s="31"/>
      <c r="AI74" s="24"/>
      <c r="AJ74" s="31"/>
      <c r="AM74" s="24"/>
      <c r="AN74" s="31"/>
      <c r="AP74" s="24"/>
    </row>
    <row r="75" spans="13:42" x14ac:dyDescent="0.25">
      <c r="M75" s="9">
        <v>41671</v>
      </c>
      <c r="N75" s="397">
        <v>470.34429999999998</v>
      </c>
      <c r="O75" s="3" t="s">
        <v>328</v>
      </c>
      <c r="P75" s="31"/>
      <c r="R75" s="40"/>
      <c r="U75" s="40"/>
      <c r="V75" s="3"/>
      <c r="Y75" s="27">
        <v>41030</v>
      </c>
      <c r="Z75" s="12">
        <v>543.41</v>
      </c>
      <c r="AA75" s="12" t="s">
        <v>354</v>
      </c>
      <c r="AB75" s="3" t="s">
        <v>328</v>
      </c>
      <c r="AC75" s="24"/>
      <c r="AD75" s="31"/>
      <c r="AF75" s="24"/>
      <c r="AG75" s="31"/>
      <c r="AI75" s="24"/>
      <c r="AJ75" s="31"/>
      <c r="AM75" s="24"/>
      <c r="AN75" s="31"/>
      <c r="AP75" s="24"/>
    </row>
    <row r="76" spans="13:42" x14ac:dyDescent="0.25">
      <c r="M76" s="9">
        <v>41699</v>
      </c>
      <c r="N76" s="397">
        <v>470.54849999999999</v>
      </c>
      <c r="O76" s="3" t="s">
        <v>328</v>
      </c>
      <c r="P76" s="31"/>
      <c r="R76" s="40"/>
      <c r="U76" s="40"/>
      <c r="V76" s="3"/>
      <c r="Y76" s="27">
        <v>41061</v>
      </c>
      <c r="Z76" s="12">
        <v>543.52</v>
      </c>
      <c r="AA76" s="12" t="s">
        <v>354</v>
      </c>
      <c r="AB76" s="3" t="s">
        <v>328</v>
      </c>
      <c r="AC76" s="24"/>
      <c r="AD76" s="31"/>
      <c r="AF76" s="24"/>
      <c r="AG76" s="31"/>
      <c r="AI76" s="24"/>
      <c r="AJ76" s="31"/>
      <c r="AM76" s="24"/>
      <c r="AN76" s="31"/>
      <c r="AP76" s="24"/>
    </row>
    <row r="77" spans="13:42" x14ac:dyDescent="0.25">
      <c r="M77" s="9">
        <v>41730</v>
      </c>
      <c r="N77" s="397">
        <v>470.61809999999997</v>
      </c>
      <c r="O77" s="3" t="s">
        <v>328</v>
      </c>
      <c r="P77" s="31"/>
      <c r="R77" s="40"/>
      <c r="U77" s="40"/>
      <c r="V77" s="3"/>
      <c r="Y77" s="27">
        <v>41091</v>
      </c>
      <c r="Z77" s="12">
        <v>543.42999999999995</v>
      </c>
      <c r="AA77" s="12" t="s">
        <v>354</v>
      </c>
      <c r="AB77" s="3" t="s">
        <v>328</v>
      </c>
      <c r="AC77" s="24"/>
      <c r="AD77" s="31"/>
      <c r="AF77" s="24"/>
      <c r="AG77" s="31"/>
      <c r="AI77" s="24"/>
      <c r="AJ77" s="31"/>
      <c r="AM77" s="24"/>
      <c r="AN77" s="31"/>
      <c r="AP77" s="24"/>
    </row>
    <row r="78" spans="13:42" x14ac:dyDescent="0.25">
      <c r="M78" s="9">
        <v>41760</v>
      </c>
      <c r="N78" s="397">
        <v>471.00209999999998</v>
      </c>
      <c r="O78" s="3" t="s">
        <v>328</v>
      </c>
      <c r="P78" s="31"/>
      <c r="R78" s="40"/>
      <c r="U78" s="40"/>
      <c r="V78" s="3"/>
      <c r="Y78" s="27">
        <v>41122</v>
      </c>
      <c r="Z78" s="12">
        <v>543.54999999999995</v>
      </c>
      <c r="AA78" s="12" t="s">
        <v>354</v>
      </c>
      <c r="AB78" s="3" t="s">
        <v>328</v>
      </c>
      <c r="AC78" s="24"/>
      <c r="AD78" s="31"/>
      <c r="AF78" s="24"/>
      <c r="AG78" s="31"/>
      <c r="AI78" s="24"/>
      <c r="AJ78" s="31"/>
      <c r="AM78" s="24"/>
      <c r="AN78" s="31"/>
      <c r="AP78" s="24"/>
    </row>
    <row r="79" spans="13:42" x14ac:dyDescent="0.25">
      <c r="M79" s="9">
        <v>41791</v>
      </c>
      <c r="N79" s="397">
        <v>470.86410000000001</v>
      </c>
      <c r="O79" s="3" t="s">
        <v>328</v>
      </c>
      <c r="P79" s="31"/>
      <c r="R79" s="40"/>
      <c r="U79" s="40"/>
      <c r="V79" s="3"/>
      <c r="Y79" s="288">
        <v>41131</v>
      </c>
      <c r="Z79" s="287">
        <v>543.38</v>
      </c>
      <c r="AA79" s="286" t="s">
        <v>354</v>
      </c>
      <c r="AB79" s="287" t="s">
        <v>348</v>
      </c>
      <c r="AC79" s="24"/>
      <c r="AD79" s="31"/>
      <c r="AF79" s="24"/>
      <c r="AG79" s="31"/>
      <c r="AI79" s="24"/>
      <c r="AJ79" s="31"/>
      <c r="AM79" s="24"/>
      <c r="AN79" s="31"/>
      <c r="AP79" s="24"/>
    </row>
    <row r="80" spans="13:42" x14ac:dyDescent="0.25">
      <c r="M80" s="288">
        <v>41823</v>
      </c>
      <c r="N80" s="287">
        <v>471.17</v>
      </c>
      <c r="O80" s="287" t="s">
        <v>368</v>
      </c>
      <c r="P80" s="31"/>
      <c r="R80" s="40"/>
      <c r="U80" s="40"/>
      <c r="V80" s="3"/>
      <c r="Y80" s="27">
        <v>41153</v>
      </c>
      <c r="Z80" s="12">
        <v>543.32000000000005</v>
      </c>
      <c r="AA80" s="12" t="s">
        <v>354</v>
      </c>
      <c r="AB80" s="3" t="s">
        <v>328</v>
      </c>
      <c r="AC80" s="24"/>
      <c r="AD80" s="31"/>
      <c r="AF80" s="24"/>
      <c r="AG80" s="31"/>
      <c r="AI80" s="24"/>
      <c r="AJ80" s="31"/>
      <c r="AM80" s="24"/>
      <c r="AN80" s="31"/>
      <c r="AP80" s="24"/>
    </row>
    <row r="81" spans="13:42" x14ac:dyDescent="0.25">
      <c r="M81" s="9">
        <v>41852</v>
      </c>
      <c r="N81" s="397">
        <v>471.1259</v>
      </c>
      <c r="O81" s="3" t="s">
        <v>328</v>
      </c>
      <c r="P81" s="31"/>
      <c r="R81" s="40"/>
      <c r="U81" s="40"/>
      <c r="V81" s="3"/>
      <c r="Y81" s="27">
        <v>41183</v>
      </c>
      <c r="Z81" s="12">
        <v>543.26</v>
      </c>
      <c r="AA81" s="12" t="s">
        <v>354</v>
      </c>
      <c r="AB81" s="3" t="s">
        <v>328</v>
      </c>
      <c r="AC81" s="24"/>
      <c r="AD81" s="31"/>
      <c r="AF81" s="24"/>
      <c r="AG81" s="31"/>
      <c r="AI81" s="24"/>
      <c r="AJ81" s="31"/>
      <c r="AM81" s="24"/>
      <c r="AN81" s="31"/>
      <c r="AP81" s="24"/>
    </row>
    <row r="82" spans="13:42" x14ac:dyDescent="0.25">
      <c r="M82" s="9">
        <v>41883</v>
      </c>
      <c r="N82" s="397">
        <v>470.8938</v>
      </c>
      <c r="O82" s="3" t="s">
        <v>328</v>
      </c>
      <c r="P82" s="31"/>
      <c r="R82" s="40"/>
      <c r="U82" s="40"/>
      <c r="V82" s="3"/>
      <c r="Y82" s="27">
        <v>41214</v>
      </c>
      <c r="Z82" s="12">
        <v>543.28</v>
      </c>
      <c r="AA82" s="12" t="s">
        <v>354</v>
      </c>
      <c r="AB82" s="3" t="s">
        <v>328</v>
      </c>
      <c r="AC82" s="24"/>
      <c r="AD82" s="31"/>
      <c r="AF82" s="24"/>
      <c r="AG82" s="31"/>
      <c r="AI82" s="24"/>
      <c r="AJ82" s="31"/>
      <c r="AM82" s="24"/>
      <c r="AN82" s="31"/>
      <c r="AP82" s="24"/>
    </row>
    <row r="83" spans="13:42" x14ac:dyDescent="0.25">
      <c r="M83" s="9">
        <v>41913</v>
      </c>
      <c r="N83" s="397">
        <v>470.85739999999998</v>
      </c>
      <c r="O83" s="3" t="s">
        <v>328</v>
      </c>
      <c r="P83" s="31"/>
      <c r="R83" s="40"/>
      <c r="U83" s="40"/>
      <c r="V83" s="3"/>
      <c r="Y83" s="27">
        <v>41244</v>
      </c>
      <c r="Z83" s="12">
        <v>543.22</v>
      </c>
      <c r="AA83" s="12" t="s">
        <v>354</v>
      </c>
      <c r="AB83" s="3" t="s">
        <v>328</v>
      </c>
      <c r="AC83" s="24"/>
      <c r="AD83" s="31"/>
      <c r="AF83" s="24"/>
      <c r="AG83" s="31"/>
      <c r="AI83" s="24"/>
      <c r="AJ83" s="31"/>
      <c r="AM83" s="24"/>
      <c r="AN83" s="31"/>
      <c r="AP83" s="24"/>
    </row>
    <row r="84" spans="13:42" x14ac:dyDescent="0.25">
      <c r="M84" s="9">
        <v>41944</v>
      </c>
      <c r="N84" s="397">
        <v>471.15600000000001</v>
      </c>
      <c r="O84" s="3" t="s">
        <v>328</v>
      </c>
      <c r="P84" s="31"/>
      <c r="R84" s="40"/>
      <c r="U84" s="40"/>
      <c r="V84" s="3"/>
      <c r="Y84" s="27">
        <v>41275</v>
      </c>
      <c r="Z84" s="12">
        <v>543.07000000000005</v>
      </c>
      <c r="AA84" s="12" t="s">
        <v>354</v>
      </c>
      <c r="AB84" s="3" t="s">
        <v>328</v>
      </c>
      <c r="AC84" s="24"/>
      <c r="AD84" s="31"/>
      <c r="AF84" s="24"/>
      <c r="AG84" s="31"/>
      <c r="AI84" s="24"/>
      <c r="AJ84" s="31"/>
      <c r="AM84" s="24"/>
      <c r="AN84" s="31"/>
      <c r="AP84" s="24"/>
    </row>
    <row r="85" spans="13:42" x14ac:dyDescent="0.25">
      <c r="M85" s="9">
        <v>41974</v>
      </c>
      <c r="N85" s="397">
        <v>470.91419999999999</v>
      </c>
      <c r="O85" s="3" t="s">
        <v>328</v>
      </c>
      <c r="P85" s="31"/>
      <c r="R85" s="40"/>
      <c r="U85" s="40"/>
      <c r="V85" s="3"/>
      <c r="Y85" s="27">
        <v>41306</v>
      </c>
      <c r="Z85" s="12">
        <v>543.35</v>
      </c>
      <c r="AA85" s="12" t="s">
        <v>354</v>
      </c>
      <c r="AB85" s="3" t="s">
        <v>328</v>
      </c>
      <c r="AC85" s="24"/>
      <c r="AD85" s="31"/>
      <c r="AF85" s="24"/>
      <c r="AG85" s="31"/>
      <c r="AI85" s="24"/>
      <c r="AJ85" s="31"/>
      <c r="AM85" s="24"/>
      <c r="AN85" s="31"/>
      <c r="AP85" s="24"/>
    </row>
    <row r="86" spans="13:42" x14ac:dyDescent="0.25">
      <c r="M86" s="9">
        <v>42005</v>
      </c>
      <c r="N86" s="397">
        <v>470.92269999999996</v>
      </c>
      <c r="O86" s="3" t="s">
        <v>328</v>
      </c>
      <c r="P86" s="31"/>
      <c r="R86" s="40"/>
      <c r="U86" s="40"/>
      <c r="V86" s="3"/>
      <c r="Y86" s="288">
        <v>41325</v>
      </c>
      <c r="Z86" s="286">
        <v>542.6</v>
      </c>
      <c r="AA86" s="286" t="s">
        <v>354</v>
      </c>
      <c r="AB86" s="287" t="s">
        <v>348</v>
      </c>
      <c r="AC86" s="24"/>
      <c r="AD86" s="31"/>
      <c r="AF86" s="24"/>
      <c r="AG86" s="31"/>
      <c r="AI86" s="24"/>
      <c r="AJ86" s="31"/>
      <c r="AM86" s="24"/>
      <c r="AN86" s="31"/>
      <c r="AP86" s="24"/>
    </row>
    <row r="87" spans="13:42" x14ac:dyDescent="0.25">
      <c r="M87" s="9">
        <v>42036</v>
      </c>
      <c r="N87" s="397">
        <v>470.70369999999997</v>
      </c>
      <c r="O87" s="3" t="s">
        <v>328</v>
      </c>
      <c r="P87" s="31"/>
      <c r="R87" s="40"/>
      <c r="U87" s="40"/>
      <c r="V87" s="3"/>
      <c r="Y87" s="27">
        <v>41334</v>
      </c>
      <c r="Z87" s="12">
        <v>543.30999999999995</v>
      </c>
      <c r="AA87" s="12" t="s">
        <v>354</v>
      </c>
      <c r="AB87" s="3" t="s">
        <v>328</v>
      </c>
      <c r="AC87" s="24"/>
      <c r="AD87" s="31"/>
      <c r="AF87" s="24"/>
      <c r="AG87" s="31"/>
      <c r="AI87" s="24"/>
      <c r="AJ87" s="31"/>
      <c r="AM87" s="24"/>
      <c r="AN87" s="31"/>
      <c r="AP87" s="24"/>
    </row>
    <row r="88" spans="13:42" x14ac:dyDescent="0.25">
      <c r="M88" s="9">
        <v>42064</v>
      </c>
      <c r="N88" s="397">
        <v>470.67189999999999</v>
      </c>
      <c r="O88" s="3" t="s">
        <v>328</v>
      </c>
      <c r="P88" s="31"/>
      <c r="R88" s="40"/>
      <c r="U88" s="40"/>
      <c r="V88" s="3"/>
      <c r="Y88" s="27">
        <v>41365</v>
      </c>
      <c r="Z88" s="12">
        <v>543.16</v>
      </c>
      <c r="AA88" s="12" t="s">
        <v>354</v>
      </c>
      <c r="AB88" s="3" t="s">
        <v>328</v>
      </c>
      <c r="AC88" s="24"/>
      <c r="AD88" s="31"/>
      <c r="AF88" s="24"/>
      <c r="AG88" s="31"/>
      <c r="AI88" s="24"/>
      <c r="AJ88" s="31"/>
      <c r="AM88" s="24"/>
      <c r="AN88" s="31"/>
      <c r="AP88" s="24"/>
    </row>
    <row r="89" spans="13:42" x14ac:dyDescent="0.25">
      <c r="M89" s="9">
        <v>42095</v>
      </c>
      <c r="N89" s="397">
        <v>470.83109999999999</v>
      </c>
      <c r="O89" s="3" t="s">
        <v>328</v>
      </c>
      <c r="P89" s="31"/>
      <c r="R89" s="40"/>
      <c r="U89" s="40"/>
      <c r="V89" s="3"/>
      <c r="Y89" s="27">
        <v>41395</v>
      </c>
      <c r="Z89" s="12">
        <v>542.96</v>
      </c>
      <c r="AA89" s="12" t="s">
        <v>354</v>
      </c>
      <c r="AB89" s="3" t="s">
        <v>328</v>
      </c>
      <c r="AC89" s="24"/>
      <c r="AD89" s="31"/>
      <c r="AF89" s="24"/>
      <c r="AG89" s="31"/>
      <c r="AI89" s="24"/>
      <c r="AJ89" s="31"/>
      <c r="AM89" s="24"/>
      <c r="AN89" s="31"/>
      <c r="AP89" s="24"/>
    </row>
    <row r="90" spans="13:42" x14ac:dyDescent="0.25">
      <c r="M90" s="288">
        <v>42132</v>
      </c>
      <c r="N90" s="287">
        <v>471.43</v>
      </c>
      <c r="O90" s="287" t="s">
        <v>368</v>
      </c>
      <c r="P90" s="31"/>
      <c r="R90" s="40"/>
      <c r="U90" s="40"/>
      <c r="V90" s="3"/>
      <c r="Y90" s="27">
        <v>41426</v>
      </c>
      <c r="Z90" s="12">
        <v>543.14</v>
      </c>
      <c r="AA90" s="12" t="s">
        <v>354</v>
      </c>
      <c r="AB90" s="3" t="s">
        <v>328</v>
      </c>
      <c r="AC90" s="24"/>
      <c r="AD90" s="31"/>
      <c r="AF90" s="24"/>
      <c r="AG90" s="31"/>
      <c r="AI90" s="24"/>
      <c r="AJ90" s="31"/>
      <c r="AM90" s="24"/>
      <c r="AN90" s="31"/>
      <c r="AP90" s="24"/>
    </row>
    <row r="91" spans="13:42" x14ac:dyDescent="0.25">
      <c r="M91" s="9">
        <v>42156</v>
      </c>
      <c r="N91" s="397">
        <v>471.25760000000002</v>
      </c>
      <c r="O91" s="3" t="s">
        <v>328</v>
      </c>
      <c r="P91" s="31"/>
      <c r="R91" s="40"/>
      <c r="U91" s="40"/>
      <c r="V91" s="3"/>
      <c r="Y91" s="288">
        <v>41432</v>
      </c>
      <c r="Z91" s="286">
        <v>543.09</v>
      </c>
      <c r="AA91" s="286" t="s">
        <v>354</v>
      </c>
      <c r="AB91" s="287" t="s">
        <v>348</v>
      </c>
      <c r="AC91" s="24"/>
      <c r="AD91" s="31"/>
      <c r="AF91" s="24"/>
      <c r="AG91" s="31"/>
      <c r="AI91" s="24"/>
      <c r="AJ91" s="31"/>
      <c r="AM91" s="24"/>
      <c r="AN91" s="31"/>
      <c r="AP91" s="24"/>
    </row>
    <row r="92" spans="13:42" x14ac:dyDescent="0.25">
      <c r="M92" s="9">
        <v>42186</v>
      </c>
      <c r="N92" s="397">
        <v>471.36649999999997</v>
      </c>
      <c r="O92" s="3" t="s">
        <v>328</v>
      </c>
      <c r="P92" s="31"/>
      <c r="R92" s="40"/>
      <c r="U92" s="40"/>
      <c r="V92" s="3"/>
      <c r="Y92" s="27">
        <v>41456</v>
      </c>
      <c r="Z92" s="12">
        <v>543.26929999999993</v>
      </c>
      <c r="AA92" s="12" t="s">
        <v>354</v>
      </c>
      <c r="AB92" s="3" t="s">
        <v>328</v>
      </c>
      <c r="AC92" s="24"/>
      <c r="AD92" s="31"/>
      <c r="AF92" s="24"/>
      <c r="AG92" s="31"/>
      <c r="AI92" s="24"/>
      <c r="AJ92" s="31"/>
      <c r="AM92" s="24"/>
      <c r="AN92" s="31"/>
      <c r="AP92" s="24"/>
    </row>
    <row r="93" spans="13:42" x14ac:dyDescent="0.25">
      <c r="M93" s="9">
        <v>42217</v>
      </c>
      <c r="N93" s="397">
        <v>471.39920000000001</v>
      </c>
      <c r="O93" s="3" t="s">
        <v>328</v>
      </c>
      <c r="P93" s="31"/>
      <c r="R93" s="40"/>
      <c r="U93" s="40"/>
      <c r="V93" s="3"/>
      <c r="Y93" s="27">
        <v>41487</v>
      </c>
      <c r="Z93" s="12">
        <v>543.19009999999992</v>
      </c>
      <c r="AA93" s="12" t="s">
        <v>354</v>
      </c>
      <c r="AB93" s="3" t="s">
        <v>328</v>
      </c>
      <c r="AC93" s="24"/>
      <c r="AD93" s="31"/>
      <c r="AF93" s="24"/>
      <c r="AG93" s="31"/>
      <c r="AI93" s="24"/>
      <c r="AJ93" s="31"/>
      <c r="AM93" s="24"/>
      <c r="AN93" s="31"/>
      <c r="AP93" s="24"/>
    </row>
    <row r="94" spans="13:42" x14ac:dyDescent="0.25">
      <c r="M94" s="9">
        <v>42248</v>
      </c>
      <c r="N94" s="397">
        <v>471.34609999999998</v>
      </c>
      <c r="O94" s="3" t="s">
        <v>328</v>
      </c>
      <c r="P94" s="31"/>
      <c r="R94" s="40"/>
      <c r="U94" s="40"/>
      <c r="V94" s="3"/>
      <c r="Y94" s="27">
        <v>41518</v>
      </c>
      <c r="Z94" s="12">
        <v>543.01159999999993</v>
      </c>
      <c r="AA94" s="12" t="s">
        <v>354</v>
      </c>
      <c r="AB94" s="3" t="s">
        <v>328</v>
      </c>
      <c r="AC94" s="24"/>
      <c r="AD94" s="31"/>
      <c r="AF94" s="24"/>
      <c r="AG94" s="31"/>
      <c r="AI94" s="24"/>
      <c r="AJ94" s="31"/>
      <c r="AM94" s="24"/>
      <c r="AN94" s="31"/>
      <c r="AP94" s="24"/>
    </row>
    <row r="95" spans="13:42" x14ac:dyDescent="0.25">
      <c r="M95" s="9">
        <v>42278</v>
      </c>
      <c r="N95" s="397">
        <v>471.22839999999997</v>
      </c>
      <c r="O95" s="3" t="s">
        <v>328</v>
      </c>
      <c r="P95" s="31"/>
      <c r="R95" s="40"/>
      <c r="U95" s="40"/>
      <c r="V95" s="3"/>
      <c r="Y95" s="288">
        <v>41526</v>
      </c>
      <c r="Z95" s="286">
        <v>542.82000000000005</v>
      </c>
      <c r="AA95" s="286" t="s">
        <v>354</v>
      </c>
      <c r="AB95" s="287" t="s">
        <v>348</v>
      </c>
      <c r="AC95" s="24"/>
      <c r="AD95" s="31"/>
      <c r="AF95" s="24"/>
      <c r="AG95" s="31"/>
      <c r="AI95" s="24"/>
      <c r="AJ95" s="31"/>
      <c r="AM95" s="24"/>
      <c r="AN95" s="31"/>
      <c r="AP95" s="24"/>
    </row>
    <row r="96" spans="13:42" x14ac:dyDescent="0.25">
      <c r="M96" s="9">
        <v>42309</v>
      </c>
      <c r="N96" s="397">
        <v>471.27279999999996</v>
      </c>
      <c r="O96" s="3" t="s">
        <v>328</v>
      </c>
      <c r="P96" s="31"/>
      <c r="R96" s="40"/>
      <c r="U96" s="40"/>
      <c r="V96" s="3"/>
      <c r="Y96" s="27">
        <v>41548</v>
      </c>
      <c r="Z96" s="12">
        <v>542.76699999999994</v>
      </c>
      <c r="AA96" s="12" t="s">
        <v>354</v>
      </c>
      <c r="AB96" s="3" t="s">
        <v>328</v>
      </c>
      <c r="AC96" s="24"/>
      <c r="AD96" s="31"/>
      <c r="AF96" s="24"/>
      <c r="AG96" s="31"/>
      <c r="AI96" s="24"/>
      <c r="AJ96" s="31"/>
      <c r="AM96" s="24"/>
      <c r="AN96" s="31"/>
      <c r="AP96" s="24"/>
    </row>
    <row r="97" spans="13:42" x14ac:dyDescent="0.25">
      <c r="M97" s="9">
        <v>42339</v>
      </c>
      <c r="N97" s="397">
        <v>471.39279999999997</v>
      </c>
      <c r="O97" s="3" t="s">
        <v>328</v>
      </c>
      <c r="P97" s="31"/>
      <c r="R97" s="40"/>
      <c r="U97" s="40"/>
      <c r="V97" s="3"/>
      <c r="Y97" s="27">
        <v>41579</v>
      </c>
      <c r="Z97" s="12">
        <v>542.76789999999994</v>
      </c>
      <c r="AA97" s="12" t="s">
        <v>354</v>
      </c>
      <c r="AB97" s="3" t="s">
        <v>328</v>
      </c>
      <c r="AC97" s="24"/>
      <c r="AD97" s="31"/>
      <c r="AF97" s="24"/>
      <c r="AG97" s="31"/>
      <c r="AI97" s="24"/>
      <c r="AJ97" s="31"/>
      <c r="AM97" s="24"/>
      <c r="AN97" s="31"/>
      <c r="AP97" s="24"/>
    </row>
    <row r="98" spans="13:42" x14ac:dyDescent="0.25">
      <c r="M98" s="288">
        <v>42381</v>
      </c>
      <c r="N98" s="286">
        <v>471.5</v>
      </c>
      <c r="O98" s="287" t="s">
        <v>368</v>
      </c>
      <c r="P98" s="31"/>
      <c r="R98" s="40"/>
      <c r="U98" s="40"/>
      <c r="V98" s="3"/>
      <c r="Y98" s="27">
        <v>41609</v>
      </c>
      <c r="Z98" s="12">
        <v>542.96899999999994</v>
      </c>
      <c r="AA98" s="12" t="s">
        <v>354</v>
      </c>
      <c r="AB98" s="3" t="s">
        <v>328</v>
      </c>
      <c r="AC98" s="24"/>
      <c r="AD98" s="31"/>
      <c r="AF98" s="24"/>
      <c r="AG98" s="31"/>
      <c r="AI98" s="24"/>
      <c r="AJ98" s="31"/>
      <c r="AM98" s="24"/>
      <c r="AN98" s="31"/>
      <c r="AP98" s="24"/>
    </row>
    <row r="99" spans="13:42" ht="16.5" thickBot="1" x14ac:dyDescent="0.3">
      <c r="M99" s="9">
        <v>42401</v>
      </c>
      <c r="N99" s="397">
        <v>471.04269999999997</v>
      </c>
      <c r="O99" s="3" t="s">
        <v>328</v>
      </c>
      <c r="P99" s="31"/>
      <c r="R99" s="40"/>
      <c r="U99" s="40"/>
      <c r="V99" s="3"/>
      <c r="Y99" s="288">
        <v>41647</v>
      </c>
      <c r="Z99" s="286">
        <v>542.77</v>
      </c>
      <c r="AA99" s="286" t="s">
        <v>354</v>
      </c>
      <c r="AB99" s="287" t="s">
        <v>348</v>
      </c>
      <c r="AC99" s="24"/>
      <c r="AD99" s="32"/>
      <c r="AE99" s="33"/>
      <c r="AF99" s="34"/>
      <c r="AG99" s="31"/>
      <c r="AI99" s="24"/>
      <c r="AJ99" s="31"/>
      <c r="AM99" s="24"/>
      <c r="AN99" s="31"/>
      <c r="AP99" s="24"/>
    </row>
    <row r="100" spans="13:42" ht="16.5" thickBot="1" x14ac:dyDescent="0.3">
      <c r="M100" s="9">
        <v>42430</v>
      </c>
      <c r="N100" s="397">
        <v>471.2364</v>
      </c>
      <c r="O100" s="3" t="s">
        <v>328</v>
      </c>
      <c r="P100" s="32"/>
      <c r="Q100" s="33"/>
      <c r="R100" s="41"/>
      <c r="S100" s="39"/>
      <c r="T100" s="33"/>
      <c r="U100" s="41"/>
      <c r="V100" s="33"/>
      <c r="W100" s="33"/>
      <c r="X100" s="33"/>
      <c r="Y100" s="27">
        <v>41671</v>
      </c>
      <c r="Z100" s="12">
        <v>542.38539999999989</v>
      </c>
      <c r="AA100" s="12" t="s">
        <v>354</v>
      </c>
      <c r="AB100" s="3" t="s">
        <v>328</v>
      </c>
      <c r="AC100" s="24"/>
      <c r="AG100" s="32"/>
      <c r="AH100" s="33"/>
      <c r="AI100" s="34"/>
      <c r="AJ100" s="31"/>
      <c r="AM100" s="24"/>
      <c r="AN100" s="32"/>
      <c r="AO100" s="33"/>
      <c r="AP100" s="34"/>
    </row>
    <row r="101" spans="13:42" x14ac:dyDescent="0.25">
      <c r="M101" s="9">
        <v>42461</v>
      </c>
      <c r="N101" s="397">
        <v>471.06700000000001</v>
      </c>
      <c r="O101" s="3" t="s">
        <v>328</v>
      </c>
      <c r="Y101" s="27">
        <v>41699</v>
      </c>
      <c r="Z101" s="12">
        <v>542.66059999999993</v>
      </c>
      <c r="AA101" s="12" t="s">
        <v>354</v>
      </c>
      <c r="AB101" s="3" t="s">
        <v>328</v>
      </c>
      <c r="AC101" s="24"/>
      <c r="AJ101" s="31"/>
      <c r="AM101" s="24"/>
    </row>
    <row r="102" spans="13:42" x14ac:dyDescent="0.25">
      <c r="M102" s="9">
        <v>42491</v>
      </c>
      <c r="N102" s="397">
        <v>471.19290000000001</v>
      </c>
      <c r="O102" s="3" t="s">
        <v>328</v>
      </c>
      <c r="Y102" s="27">
        <v>41730</v>
      </c>
      <c r="Z102" s="12">
        <v>542.67759999999998</v>
      </c>
      <c r="AA102" s="12" t="s">
        <v>354</v>
      </c>
      <c r="AB102" s="3" t="s">
        <v>328</v>
      </c>
      <c r="AC102" s="24"/>
      <c r="AJ102" s="31"/>
      <c r="AM102" s="24"/>
    </row>
    <row r="103" spans="13:42" x14ac:dyDescent="0.25">
      <c r="M103" s="9">
        <v>42522</v>
      </c>
      <c r="N103" s="397">
        <v>471.4375</v>
      </c>
      <c r="O103" s="3" t="s">
        <v>328</v>
      </c>
      <c r="Y103" s="27">
        <v>41760</v>
      </c>
      <c r="Z103" s="12">
        <v>542.92509999999993</v>
      </c>
      <c r="AA103" s="12" t="s">
        <v>354</v>
      </c>
      <c r="AB103" s="3" t="s">
        <v>328</v>
      </c>
      <c r="AC103" s="24"/>
      <c r="AJ103" s="31"/>
      <c r="AM103" s="24"/>
    </row>
    <row r="104" spans="13:42" x14ac:dyDescent="0.25">
      <c r="M104" s="288">
        <v>42562</v>
      </c>
      <c r="N104" s="286">
        <v>471.61</v>
      </c>
      <c r="O104" s="287" t="s">
        <v>368</v>
      </c>
      <c r="Y104" s="27">
        <v>41791</v>
      </c>
      <c r="Z104" s="12">
        <v>542.72089999999992</v>
      </c>
      <c r="AA104" s="12" t="s">
        <v>354</v>
      </c>
      <c r="AB104" s="3" t="s">
        <v>328</v>
      </c>
      <c r="AC104" s="24"/>
      <c r="AJ104" s="31"/>
      <c r="AM104" s="24"/>
    </row>
    <row r="105" spans="13:42" x14ac:dyDescent="0.25">
      <c r="Y105" s="288">
        <v>41823</v>
      </c>
      <c r="Z105" s="286">
        <v>543.13</v>
      </c>
      <c r="AA105" s="286" t="s">
        <v>354</v>
      </c>
      <c r="AB105" s="287" t="s">
        <v>348</v>
      </c>
      <c r="AC105" s="24"/>
      <c r="AJ105" s="31"/>
      <c r="AM105" s="24"/>
    </row>
    <row r="106" spans="13:42" x14ac:dyDescent="0.25">
      <c r="Y106" s="27">
        <v>41852</v>
      </c>
      <c r="Z106" s="12">
        <v>543.12040000000002</v>
      </c>
      <c r="AA106" s="12" t="s">
        <v>354</v>
      </c>
      <c r="AB106" s="3" t="s">
        <v>328</v>
      </c>
      <c r="AC106" s="24"/>
      <c r="AJ106" s="31"/>
      <c r="AM106" s="24"/>
    </row>
    <row r="107" spans="13:42" x14ac:dyDescent="0.25">
      <c r="Y107" s="27">
        <v>41883</v>
      </c>
      <c r="Z107" s="12">
        <v>542.79290000000003</v>
      </c>
      <c r="AA107" s="12" t="s">
        <v>354</v>
      </c>
      <c r="AB107" s="3" t="s">
        <v>328</v>
      </c>
      <c r="AC107" s="24"/>
      <c r="AJ107" s="31"/>
      <c r="AM107" s="24"/>
    </row>
    <row r="108" spans="13:42" x14ac:dyDescent="0.25">
      <c r="Y108" s="27">
        <v>41913</v>
      </c>
      <c r="Z108" s="12">
        <v>542.65890000000002</v>
      </c>
      <c r="AA108" s="12" t="s">
        <v>354</v>
      </c>
      <c r="AB108" s="3" t="s">
        <v>328</v>
      </c>
      <c r="AC108" s="24"/>
      <c r="AJ108" s="31"/>
      <c r="AM108" s="24"/>
    </row>
    <row r="109" spans="13:42" x14ac:dyDescent="0.25">
      <c r="Y109" s="27">
        <v>41944</v>
      </c>
      <c r="Z109" s="12">
        <v>542.98879999999997</v>
      </c>
      <c r="AA109" s="12" t="s">
        <v>354</v>
      </c>
      <c r="AB109" s="3" t="s">
        <v>328</v>
      </c>
      <c r="AC109" s="24"/>
      <c r="AJ109" s="31"/>
      <c r="AM109" s="24"/>
    </row>
    <row r="110" spans="13:42" x14ac:dyDescent="0.25">
      <c r="Y110" s="27">
        <v>41974</v>
      </c>
      <c r="Z110" s="12">
        <v>542.8664</v>
      </c>
      <c r="AA110" s="12" t="s">
        <v>354</v>
      </c>
      <c r="AB110" s="3" t="s">
        <v>328</v>
      </c>
      <c r="AC110" s="24"/>
      <c r="AJ110" s="31"/>
      <c r="AM110" s="24"/>
    </row>
    <row r="111" spans="13:42" x14ac:dyDescent="0.25">
      <c r="Y111" s="27">
        <v>42005</v>
      </c>
      <c r="Z111" s="12">
        <v>542.7088</v>
      </c>
      <c r="AA111" s="12" t="s">
        <v>354</v>
      </c>
      <c r="AB111" s="3" t="s">
        <v>328</v>
      </c>
      <c r="AC111" s="24"/>
      <c r="AJ111" s="31"/>
      <c r="AM111" s="24"/>
    </row>
    <row r="112" spans="13:42" x14ac:dyDescent="0.25">
      <c r="Y112" s="27">
        <v>42036</v>
      </c>
      <c r="Z112" s="12">
        <v>542.57309999999995</v>
      </c>
      <c r="AA112" s="12" t="s">
        <v>354</v>
      </c>
      <c r="AB112" s="3" t="s">
        <v>328</v>
      </c>
      <c r="AC112" s="24"/>
      <c r="AJ112" s="31"/>
      <c r="AM112" s="24"/>
    </row>
    <row r="113" spans="25:39" x14ac:dyDescent="0.25">
      <c r="Y113" s="27">
        <v>42064</v>
      </c>
      <c r="Z113" s="12">
        <v>542.59690000000001</v>
      </c>
      <c r="AA113" s="12" t="s">
        <v>354</v>
      </c>
      <c r="AB113" s="3" t="s">
        <v>328</v>
      </c>
      <c r="AC113" s="24"/>
      <c r="AJ113" s="31"/>
      <c r="AM113" s="24"/>
    </row>
    <row r="114" spans="25:39" x14ac:dyDescent="0.25">
      <c r="Y114" s="27">
        <v>42095</v>
      </c>
      <c r="Z114" s="12">
        <v>542.35569999999996</v>
      </c>
      <c r="AA114" s="12" t="s">
        <v>354</v>
      </c>
      <c r="AB114" s="3" t="s">
        <v>328</v>
      </c>
      <c r="AC114" s="24"/>
      <c r="AJ114" s="31"/>
      <c r="AM114" s="24"/>
    </row>
    <row r="115" spans="25:39" x14ac:dyDescent="0.25">
      <c r="Y115" s="27">
        <v>42125</v>
      </c>
      <c r="Z115" s="12">
        <v>542.41380000000004</v>
      </c>
      <c r="AA115" s="12" t="s">
        <v>354</v>
      </c>
      <c r="AB115" s="3" t="s">
        <v>328</v>
      </c>
      <c r="AC115" s="24"/>
      <c r="AJ115" s="31"/>
      <c r="AM115" s="24"/>
    </row>
    <row r="116" spans="25:39" x14ac:dyDescent="0.25">
      <c r="Y116" s="27">
        <v>42156</v>
      </c>
      <c r="Z116" s="12">
        <v>542.42179999999996</v>
      </c>
      <c r="AA116" s="12" t="s">
        <v>354</v>
      </c>
      <c r="AB116" s="3" t="s">
        <v>328</v>
      </c>
      <c r="AC116" s="24"/>
      <c r="AJ116" s="31"/>
      <c r="AM116" s="24"/>
    </row>
    <row r="117" spans="25:39" x14ac:dyDescent="0.25">
      <c r="Y117" s="27">
        <v>42186</v>
      </c>
      <c r="Z117" s="12">
        <v>542.47249999999997</v>
      </c>
      <c r="AA117" s="12" t="s">
        <v>354</v>
      </c>
      <c r="AB117" s="3" t="s">
        <v>328</v>
      </c>
      <c r="AC117" s="24"/>
      <c r="AJ117" s="31"/>
      <c r="AM117" s="24"/>
    </row>
    <row r="118" spans="25:39" ht="16.5" thickBot="1" x14ac:dyDescent="0.3">
      <c r="Y118" s="288">
        <v>42226</v>
      </c>
      <c r="Z118" s="286">
        <v>542.51</v>
      </c>
      <c r="AA118" s="286" t="s">
        <v>354</v>
      </c>
      <c r="AB118" s="287" t="s">
        <v>348</v>
      </c>
      <c r="AC118" s="24"/>
      <c r="AJ118" s="32"/>
      <c r="AK118" s="33"/>
      <c r="AL118" s="33"/>
      <c r="AM118" s="34"/>
    </row>
    <row r="119" spans="25:39" x14ac:dyDescent="0.25">
      <c r="Y119" s="288">
        <v>42258</v>
      </c>
      <c r="Z119" s="286">
        <v>542.55999999999995</v>
      </c>
      <c r="AA119" s="286" t="s">
        <v>354</v>
      </c>
      <c r="AB119" s="287" t="s">
        <v>348</v>
      </c>
      <c r="AC119" s="24"/>
    </row>
    <row r="120" spans="25:39" x14ac:dyDescent="0.25">
      <c r="Y120" s="27">
        <v>42278</v>
      </c>
      <c r="Z120" s="394">
        <v>542.37</v>
      </c>
      <c r="AA120" s="12" t="s">
        <v>354</v>
      </c>
      <c r="AB120" s="3" t="s">
        <v>328</v>
      </c>
      <c r="AC120" s="24"/>
    </row>
    <row r="121" spans="25:39" x14ac:dyDescent="0.25">
      <c r="Y121" s="27">
        <v>42309</v>
      </c>
      <c r="Z121" s="394">
        <v>542.23140000000001</v>
      </c>
      <c r="AA121" s="12" t="s">
        <v>354</v>
      </c>
      <c r="AB121" s="3" t="s">
        <v>328</v>
      </c>
      <c r="AC121" s="24"/>
    </row>
    <row r="122" spans="25:39" x14ac:dyDescent="0.25">
      <c r="Y122" s="27">
        <v>42339</v>
      </c>
      <c r="Z122" s="394">
        <v>542.1454</v>
      </c>
      <c r="AA122" s="12" t="s">
        <v>354</v>
      </c>
      <c r="AB122" s="3" t="s">
        <v>328</v>
      </c>
      <c r="AC122" s="24"/>
    </row>
    <row r="123" spans="25:39" x14ac:dyDescent="0.25">
      <c r="Y123" s="288">
        <v>42381</v>
      </c>
      <c r="Z123" s="286">
        <v>542.47</v>
      </c>
      <c r="AA123" s="286" t="s">
        <v>354</v>
      </c>
      <c r="AB123" s="287" t="s">
        <v>348</v>
      </c>
      <c r="AC123" s="24"/>
    </row>
    <row r="124" spans="25:39" x14ac:dyDescent="0.25">
      <c r="Y124" s="9">
        <v>42401</v>
      </c>
      <c r="Z124" s="394">
        <v>541.84820000000002</v>
      </c>
      <c r="AA124" s="12" t="s">
        <v>354</v>
      </c>
      <c r="AB124" s="3" t="s">
        <v>328</v>
      </c>
    </row>
    <row r="125" spans="25:39" x14ac:dyDescent="0.25">
      <c r="Y125" s="9">
        <v>42430</v>
      </c>
      <c r="Z125" s="394">
        <v>542.21839999999997</v>
      </c>
      <c r="AA125" s="12" t="s">
        <v>354</v>
      </c>
      <c r="AB125" s="3" t="s">
        <v>328</v>
      </c>
    </row>
    <row r="126" spans="25:39" x14ac:dyDescent="0.25">
      <c r="Y126" s="9">
        <v>42461</v>
      </c>
      <c r="Z126" s="394">
        <v>542.02840000000003</v>
      </c>
      <c r="AA126" s="12" t="s">
        <v>354</v>
      </c>
      <c r="AB126" s="3" t="s">
        <v>328</v>
      </c>
    </row>
    <row r="127" spans="25:39" x14ac:dyDescent="0.25">
      <c r="Y127" s="9">
        <v>42491</v>
      </c>
      <c r="Z127" s="394">
        <v>542.02059999999994</v>
      </c>
      <c r="AA127" s="12" t="s">
        <v>354</v>
      </c>
      <c r="AB127" s="3" t="s">
        <v>328</v>
      </c>
    </row>
    <row r="128" spans="25:39" x14ac:dyDescent="0.25">
      <c r="Y128" s="9">
        <v>42522</v>
      </c>
      <c r="Z128" s="394">
        <v>542.14369999999997</v>
      </c>
      <c r="AA128" s="12" t="s">
        <v>354</v>
      </c>
      <c r="AB128" s="3" t="s">
        <v>328</v>
      </c>
    </row>
    <row r="129" spans="25:28" x14ac:dyDescent="0.25">
      <c r="Y129" s="288">
        <v>42562</v>
      </c>
      <c r="Z129" s="286">
        <v>542.04</v>
      </c>
      <c r="AA129" s="286" t="s">
        <v>354</v>
      </c>
      <c r="AB129" s="287" t="s">
        <v>348</v>
      </c>
    </row>
  </sheetData>
  <phoneticPr fontId="2" type="noConversion"/>
  <pageMargins left="0.75" right="0.46" top="1" bottom="1" header="0.5" footer="0.5"/>
  <pageSetup scale="19" orientation="landscape" r:id="rId1"/>
  <headerFooter alignWithMargins="0">
    <oddFooter>&amp;LCity of Santa Fe 2009 Buckman Wellfield Daily Production and Water-level Data Report&amp;RFebruary 26, 2010</oddFooter>
  </headerFooter>
  <ignoredErrors>
    <ignoredError sqref="N14 N24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tabColor indexed="13"/>
    <pageSetUpPr fitToPage="1"/>
  </sheetPr>
  <dimension ref="A1:IR2666"/>
  <sheetViews>
    <sheetView zoomScale="85" zoomScaleNormal="85" workbookViewId="0">
      <pane xSplit="3" ySplit="10" topLeftCell="D2660" activePane="bottomRight" state="frozen"/>
      <selection pane="topRight" activeCell="D1" sqref="D1"/>
      <selection pane="bottomLeft" activeCell="A10" sqref="A10"/>
      <selection pane="bottomRight" activeCell="F2666" sqref="F2666"/>
    </sheetView>
  </sheetViews>
  <sheetFormatPr defaultRowHeight="15" x14ac:dyDescent="0.25"/>
  <cols>
    <col min="1" max="1" width="20.42578125" style="183" customWidth="1"/>
    <col min="2" max="2" width="13.42578125" style="183" customWidth="1"/>
    <col min="3" max="3" width="11.85546875" style="211" customWidth="1"/>
    <col min="4" max="4" width="22" style="211" customWidth="1"/>
    <col min="5" max="5" width="26.140625" style="184" customWidth="1"/>
    <col min="6" max="6" width="13.7109375" style="183" customWidth="1"/>
    <col min="7" max="7" width="26.140625" style="183" customWidth="1"/>
    <col min="8" max="16384" width="9.140625" style="183"/>
  </cols>
  <sheetData>
    <row r="1" spans="1:8" s="201" customFormat="1" ht="18.75" x14ac:dyDescent="0.3">
      <c r="A1" s="430" t="s">
        <v>345</v>
      </c>
      <c r="B1" s="430"/>
      <c r="C1" s="430"/>
      <c r="D1" s="430"/>
      <c r="E1" s="430"/>
    </row>
    <row r="2" spans="1:8" s="201" customFormat="1" ht="18.75" x14ac:dyDescent="0.3">
      <c r="A2" s="431" t="s">
        <v>346</v>
      </c>
      <c r="B2" s="431"/>
      <c r="C2" s="431"/>
      <c r="D2" s="206"/>
      <c r="E2" s="202"/>
    </row>
    <row r="3" spans="1:8" s="201" customFormat="1" ht="18.75" x14ac:dyDescent="0.3">
      <c r="A3" s="431" t="s">
        <v>344</v>
      </c>
      <c r="B3" s="431"/>
      <c r="C3" s="431"/>
      <c r="D3" s="206"/>
      <c r="E3" s="202"/>
    </row>
    <row r="4" spans="1:8" s="201" customFormat="1" ht="19.5" thickBot="1" x14ac:dyDescent="0.35">
      <c r="A4" s="431" t="s">
        <v>321</v>
      </c>
      <c r="B4" s="431"/>
      <c r="C4" s="431"/>
      <c r="D4" s="206"/>
      <c r="E4" s="202"/>
    </row>
    <row r="5" spans="1:8" s="201" customFormat="1" ht="19.5" thickBot="1" x14ac:dyDescent="0.35">
      <c r="A5" s="215"/>
      <c r="B5" s="216"/>
      <c r="C5" s="216"/>
      <c r="D5" s="216"/>
      <c r="E5" s="217"/>
      <c r="F5" s="216"/>
      <c r="G5" s="216"/>
    </row>
    <row r="6" spans="1:8" s="203" customFormat="1" ht="31.5" x14ac:dyDescent="0.25">
      <c r="A6" s="203" t="s">
        <v>302</v>
      </c>
      <c r="B6" s="207" t="s">
        <v>310</v>
      </c>
      <c r="C6" s="207" t="s">
        <v>311</v>
      </c>
      <c r="D6" s="204" t="s">
        <v>312</v>
      </c>
      <c r="E6" s="205" t="s">
        <v>313</v>
      </c>
      <c r="F6" s="203" t="s">
        <v>314</v>
      </c>
      <c r="G6" s="203" t="s">
        <v>315</v>
      </c>
    </row>
    <row r="7" spans="1:8" s="192" customFormat="1" x14ac:dyDescent="0.25">
      <c r="A7" s="188">
        <v>38059</v>
      </c>
      <c r="B7" s="208"/>
      <c r="C7" s="208"/>
      <c r="D7" s="187"/>
      <c r="E7" s="189"/>
      <c r="F7" s="190">
        <v>540.02</v>
      </c>
      <c r="G7" s="191" t="s">
        <v>327</v>
      </c>
      <c r="H7" s="186"/>
    </row>
    <row r="8" spans="1:8" s="186" customFormat="1" x14ac:dyDescent="0.25">
      <c r="A8" s="188">
        <v>38793</v>
      </c>
      <c r="B8" s="208"/>
      <c r="C8" s="208"/>
      <c r="D8" s="187"/>
      <c r="E8" s="189"/>
      <c r="F8" s="193">
        <v>545.68997802734373</v>
      </c>
      <c r="G8" s="191" t="s">
        <v>316</v>
      </c>
    </row>
    <row r="9" spans="1:8" s="186" customFormat="1" x14ac:dyDescent="0.25">
      <c r="A9" s="194">
        <v>39834</v>
      </c>
      <c r="B9" s="208"/>
      <c r="C9" s="208"/>
      <c r="D9" s="187"/>
      <c r="E9" s="189"/>
      <c r="F9" s="190">
        <v>544.96</v>
      </c>
      <c r="G9" s="191" t="s">
        <v>352</v>
      </c>
    </row>
    <row r="10" spans="1:8" x14ac:dyDescent="0.25">
      <c r="A10" s="195">
        <v>39906</v>
      </c>
      <c r="B10" s="209">
        <v>0.43424768518518514</v>
      </c>
      <c r="C10" s="213">
        <v>56.629399999999997</v>
      </c>
      <c r="D10" s="184">
        <v>16.835999999999999</v>
      </c>
      <c r="E10" s="185">
        <f t="shared" ref="E10:E73" si="0">A10+B10</f>
        <v>39906.434247685182</v>
      </c>
      <c r="F10" s="191">
        <v>544.39</v>
      </c>
      <c r="G10" s="194" t="s">
        <v>353</v>
      </c>
    </row>
    <row r="11" spans="1:8" ht="15" customHeight="1" x14ac:dyDescent="0.25">
      <c r="A11" s="195">
        <v>39907</v>
      </c>
      <c r="B11" s="209">
        <v>1.758101851851852E-2</v>
      </c>
      <c r="C11" s="213">
        <v>56.915199999999999</v>
      </c>
      <c r="D11" s="184">
        <v>16.837</v>
      </c>
      <c r="E11" s="185">
        <f t="shared" si="0"/>
        <v>39907.017581018517</v>
      </c>
      <c r="F11" s="196">
        <v>544.10419999999999</v>
      </c>
    </row>
    <row r="12" spans="1:8" ht="15" customHeight="1" x14ac:dyDescent="0.25">
      <c r="A12" s="195">
        <v>39908</v>
      </c>
      <c r="B12" s="209">
        <v>1.758101851851852E-2</v>
      </c>
      <c r="C12" s="213">
        <v>56.380299999999998</v>
      </c>
      <c r="D12" s="184">
        <v>16.84</v>
      </c>
      <c r="E12" s="185">
        <f t="shared" si="0"/>
        <v>39908.017581018517</v>
      </c>
      <c r="F12" s="196">
        <v>544.63909999999998</v>
      </c>
    </row>
    <row r="13" spans="1:8" ht="15" customHeight="1" x14ac:dyDescent="0.25">
      <c r="A13" s="195">
        <v>39909</v>
      </c>
      <c r="B13" s="209">
        <v>1.758101851851852E-2</v>
      </c>
      <c r="C13" s="213">
        <v>56.078400000000002</v>
      </c>
      <c r="D13" s="184">
        <v>16.838999999999999</v>
      </c>
      <c r="E13" s="185">
        <f t="shared" si="0"/>
        <v>39909.017581018517</v>
      </c>
      <c r="F13" s="196">
        <v>544.94100000000003</v>
      </c>
    </row>
    <row r="14" spans="1:8" ht="15" customHeight="1" x14ac:dyDescent="0.25">
      <c r="A14" s="195">
        <v>39910</v>
      </c>
      <c r="B14" s="209">
        <v>1.758101851851852E-2</v>
      </c>
      <c r="C14" s="213">
        <v>56.079900000000002</v>
      </c>
      <c r="D14" s="184">
        <v>16.838999999999999</v>
      </c>
      <c r="E14" s="185">
        <f t="shared" si="0"/>
        <v>39910.017581018517</v>
      </c>
      <c r="F14" s="196">
        <v>544.93949999999995</v>
      </c>
    </row>
    <row r="15" spans="1:8" ht="15" customHeight="1" x14ac:dyDescent="0.25">
      <c r="A15" s="195">
        <v>39911</v>
      </c>
      <c r="B15" s="209">
        <v>1.758101851851852E-2</v>
      </c>
      <c r="C15" s="213">
        <v>56.302399999999999</v>
      </c>
      <c r="D15" s="184">
        <v>16.838000000000001</v>
      </c>
      <c r="E15" s="185">
        <f t="shared" si="0"/>
        <v>39911.017581018517</v>
      </c>
      <c r="F15" s="196">
        <v>544.71699999999998</v>
      </c>
    </row>
    <row r="16" spans="1:8" ht="15" customHeight="1" x14ac:dyDescent="0.25">
      <c r="A16" s="195">
        <v>39912</v>
      </c>
      <c r="B16" s="209">
        <v>1.758101851851852E-2</v>
      </c>
      <c r="C16" s="213">
        <v>56.679000000000002</v>
      </c>
      <c r="D16" s="184">
        <v>16.837</v>
      </c>
      <c r="E16" s="185">
        <f t="shared" si="0"/>
        <v>39912.017581018517</v>
      </c>
      <c r="F16" s="196">
        <v>544.34039999999993</v>
      </c>
    </row>
    <row r="17" spans="1:6" ht="15" customHeight="1" x14ac:dyDescent="0.25">
      <c r="A17" s="195">
        <v>39913</v>
      </c>
      <c r="B17" s="209">
        <v>1.758101851851852E-2</v>
      </c>
      <c r="C17" s="213">
        <v>56.475200000000001</v>
      </c>
      <c r="D17" s="184">
        <v>16.838000000000001</v>
      </c>
      <c r="E17" s="185">
        <f t="shared" si="0"/>
        <v>39913.017581018517</v>
      </c>
      <c r="F17" s="196">
        <v>544.54419999999993</v>
      </c>
    </row>
    <row r="18" spans="1:6" ht="15" customHeight="1" x14ac:dyDescent="0.25">
      <c r="A18" s="195">
        <v>39914</v>
      </c>
      <c r="B18" s="209">
        <v>1.758101851851852E-2</v>
      </c>
      <c r="C18" s="213">
        <v>56.4392</v>
      </c>
      <c r="D18" s="184">
        <v>16.838000000000001</v>
      </c>
      <c r="E18" s="185">
        <f t="shared" si="0"/>
        <v>39914.017581018517</v>
      </c>
      <c r="F18" s="196">
        <v>544.58019999999999</v>
      </c>
    </row>
    <row r="19" spans="1:6" ht="15" customHeight="1" x14ac:dyDescent="0.25">
      <c r="A19" s="195">
        <v>39915</v>
      </c>
      <c r="B19" s="209">
        <v>1.758101851851852E-2</v>
      </c>
      <c r="C19" s="213">
        <v>56.503700000000002</v>
      </c>
      <c r="D19" s="184">
        <v>16.838000000000001</v>
      </c>
      <c r="E19" s="185">
        <f t="shared" si="0"/>
        <v>39915.017581018517</v>
      </c>
      <c r="F19" s="196">
        <v>544.51569999999992</v>
      </c>
    </row>
    <row r="20" spans="1:6" ht="15" customHeight="1" x14ac:dyDescent="0.25">
      <c r="A20" s="195">
        <v>39916</v>
      </c>
      <c r="B20" s="209">
        <v>1.758101851851852E-2</v>
      </c>
      <c r="C20" s="213">
        <v>56.345100000000002</v>
      </c>
      <c r="D20" s="184">
        <v>16.838000000000001</v>
      </c>
      <c r="E20" s="185">
        <f t="shared" si="0"/>
        <v>39916.017581018517</v>
      </c>
      <c r="F20" s="196">
        <v>544.67430000000002</v>
      </c>
    </row>
    <row r="21" spans="1:6" ht="15" customHeight="1" x14ac:dyDescent="0.25">
      <c r="A21" s="195">
        <v>39917</v>
      </c>
      <c r="B21" s="209">
        <v>1.758101851851852E-2</v>
      </c>
      <c r="C21" s="213">
        <v>56.370600000000003</v>
      </c>
      <c r="D21" s="184">
        <v>16.838000000000001</v>
      </c>
      <c r="E21" s="185">
        <f t="shared" si="0"/>
        <v>39917.017581018517</v>
      </c>
      <c r="F21" s="196">
        <v>544.64879999999994</v>
      </c>
    </row>
    <row r="22" spans="1:6" ht="15" customHeight="1" x14ac:dyDescent="0.25">
      <c r="A22" s="195">
        <v>39918</v>
      </c>
      <c r="B22" s="209">
        <v>1.758101851851852E-2</v>
      </c>
      <c r="C22" s="213">
        <v>56.6203</v>
      </c>
      <c r="D22" s="184">
        <v>16.837</v>
      </c>
      <c r="E22" s="185">
        <f t="shared" si="0"/>
        <v>39918.017581018517</v>
      </c>
      <c r="F22" s="196">
        <v>544.39909999999998</v>
      </c>
    </row>
    <row r="23" spans="1:6" ht="15" customHeight="1" x14ac:dyDescent="0.25">
      <c r="A23" s="195">
        <v>39919</v>
      </c>
      <c r="B23" s="209">
        <v>1.758101851851852E-2</v>
      </c>
      <c r="C23" s="213">
        <v>56.603000000000002</v>
      </c>
      <c r="D23" s="184">
        <v>16.837</v>
      </c>
      <c r="E23" s="185">
        <f t="shared" si="0"/>
        <v>39919.017581018517</v>
      </c>
      <c r="F23" s="196">
        <v>544.41639999999995</v>
      </c>
    </row>
    <row r="24" spans="1:6" ht="15" customHeight="1" x14ac:dyDescent="0.25">
      <c r="A24" s="195">
        <v>39920</v>
      </c>
      <c r="B24" s="209">
        <v>1.758101851851852E-2</v>
      </c>
      <c r="C24" s="213">
        <v>56.5261</v>
      </c>
      <c r="D24" s="184">
        <v>16.838000000000001</v>
      </c>
      <c r="E24" s="185">
        <f t="shared" si="0"/>
        <v>39920.017581018517</v>
      </c>
      <c r="F24" s="196">
        <v>544.49329999999998</v>
      </c>
    </row>
    <row r="25" spans="1:6" ht="15" customHeight="1" x14ac:dyDescent="0.25">
      <c r="A25" s="195">
        <v>39921</v>
      </c>
      <c r="B25" s="209">
        <v>1.758101851851852E-2</v>
      </c>
      <c r="C25" s="213">
        <v>56.426699999999997</v>
      </c>
      <c r="D25" s="184">
        <v>16.835999999999999</v>
      </c>
      <c r="E25" s="185">
        <f t="shared" si="0"/>
        <v>39921.017581018517</v>
      </c>
      <c r="F25" s="196">
        <v>544.59270000000004</v>
      </c>
    </row>
    <row r="26" spans="1:6" ht="15" customHeight="1" x14ac:dyDescent="0.25">
      <c r="A26" s="195">
        <v>39922</v>
      </c>
      <c r="B26" s="209">
        <v>1.758101851851852E-2</v>
      </c>
      <c r="C26" s="213">
        <v>56.1999</v>
      </c>
      <c r="D26" s="184">
        <v>16.837</v>
      </c>
      <c r="E26" s="185">
        <f t="shared" si="0"/>
        <v>39922.017581018517</v>
      </c>
      <c r="F26" s="196">
        <v>544.81949999999995</v>
      </c>
    </row>
    <row r="27" spans="1:6" ht="15" customHeight="1" x14ac:dyDescent="0.25">
      <c r="A27" s="195">
        <v>39923</v>
      </c>
      <c r="B27" s="209">
        <v>1.758101851851852E-2</v>
      </c>
      <c r="C27" s="213">
        <v>56.110100000000003</v>
      </c>
      <c r="D27" s="184">
        <v>16.838000000000001</v>
      </c>
      <c r="E27" s="185">
        <f t="shared" si="0"/>
        <v>39923.017581018517</v>
      </c>
      <c r="F27" s="196">
        <v>544.90930000000003</v>
      </c>
    </row>
    <row r="28" spans="1:6" ht="15" customHeight="1" x14ac:dyDescent="0.25">
      <c r="A28" s="195">
        <v>39924</v>
      </c>
      <c r="B28" s="209">
        <v>1.758101851851852E-2</v>
      </c>
      <c r="C28" s="213">
        <v>56.170699999999997</v>
      </c>
      <c r="D28" s="184">
        <v>16.835999999999999</v>
      </c>
      <c r="E28" s="185">
        <f t="shared" si="0"/>
        <v>39924.017581018517</v>
      </c>
      <c r="F28" s="196">
        <v>544.84870000000001</v>
      </c>
    </row>
    <row r="29" spans="1:6" ht="15" customHeight="1" x14ac:dyDescent="0.25">
      <c r="A29" s="195">
        <v>39925</v>
      </c>
      <c r="B29" s="209">
        <v>1.758101851851852E-2</v>
      </c>
      <c r="C29" s="213">
        <v>56.264299999999999</v>
      </c>
      <c r="D29" s="184">
        <v>16.838000000000001</v>
      </c>
      <c r="E29" s="185">
        <f t="shared" si="0"/>
        <v>39925.017581018517</v>
      </c>
      <c r="F29" s="196">
        <v>544.75509999999997</v>
      </c>
    </row>
    <row r="30" spans="1:6" ht="15" customHeight="1" x14ac:dyDescent="0.25">
      <c r="A30" s="195">
        <v>39926</v>
      </c>
      <c r="B30" s="209">
        <v>1.758101851851852E-2</v>
      </c>
      <c r="C30" s="213">
        <v>56.425600000000003</v>
      </c>
      <c r="D30" s="184">
        <v>16.838000000000001</v>
      </c>
      <c r="E30" s="185">
        <f t="shared" si="0"/>
        <v>39926.017581018517</v>
      </c>
      <c r="F30" s="196">
        <v>544.59379999999999</v>
      </c>
    </row>
    <row r="31" spans="1:6" ht="15" customHeight="1" x14ac:dyDescent="0.25">
      <c r="A31" s="195">
        <v>39927</v>
      </c>
      <c r="B31" s="209">
        <v>1.758101851851852E-2</v>
      </c>
      <c r="C31" s="213">
        <v>56.489800000000002</v>
      </c>
      <c r="D31" s="184">
        <v>16.838000000000001</v>
      </c>
      <c r="E31" s="185">
        <f t="shared" si="0"/>
        <v>39927.017581018517</v>
      </c>
      <c r="F31" s="196">
        <v>544.52959999999996</v>
      </c>
    </row>
    <row r="32" spans="1:6" ht="15" customHeight="1" x14ac:dyDescent="0.25">
      <c r="A32" s="195">
        <v>39928</v>
      </c>
      <c r="B32" s="209">
        <v>1.758101851851852E-2</v>
      </c>
      <c r="C32" s="213">
        <v>56.485100000000003</v>
      </c>
      <c r="D32" s="184">
        <v>16.837</v>
      </c>
      <c r="E32" s="185">
        <f t="shared" si="0"/>
        <v>39928.017581018517</v>
      </c>
      <c r="F32" s="196">
        <v>544.53430000000003</v>
      </c>
    </row>
    <row r="33" spans="1:6" ht="15" customHeight="1" x14ac:dyDescent="0.25">
      <c r="A33" s="195">
        <v>39929</v>
      </c>
      <c r="B33" s="209">
        <v>1.758101851851852E-2</v>
      </c>
      <c r="C33" s="213">
        <v>56.587699999999998</v>
      </c>
      <c r="D33" s="184">
        <v>16.837</v>
      </c>
      <c r="E33" s="185">
        <f t="shared" si="0"/>
        <v>39929.017581018517</v>
      </c>
      <c r="F33" s="196">
        <v>544.43169999999998</v>
      </c>
    </row>
    <row r="34" spans="1:6" ht="15" customHeight="1" x14ac:dyDescent="0.25">
      <c r="A34" s="195">
        <v>39930</v>
      </c>
      <c r="B34" s="209">
        <v>1.758101851851852E-2</v>
      </c>
      <c r="C34" s="213">
        <v>56.465299999999999</v>
      </c>
      <c r="D34" s="184">
        <v>16.835000000000001</v>
      </c>
      <c r="E34" s="185">
        <f t="shared" si="0"/>
        <v>39930.017581018517</v>
      </c>
      <c r="F34" s="196">
        <v>544.55409999999995</v>
      </c>
    </row>
    <row r="35" spans="1:6" ht="15" customHeight="1" x14ac:dyDescent="0.25">
      <c r="A35" s="195">
        <v>39931</v>
      </c>
      <c r="B35" s="209">
        <v>1.758101851851852E-2</v>
      </c>
      <c r="C35" s="213">
        <v>56.328899999999997</v>
      </c>
      <c r="D35" s="184">
        <v>16.838999999999999</v>
      </c>
      <c r="E35" s="185">
        <f t="shared" si="0"/>
        <v>39931.017581018517</v>
      </c>
      <c r="F35" s="196">
        <v>544.69049999999993</v>
      </c>
    </row>
    <row r="36" spans="1:6" ht="15" customHeight="1" x14ac:dyDescent="0.25">
      <c r="A36" s="195">
        <v>39932</v>
      </c>
      <c r="B36" s="209">
        <v>1.758101851851852E-2</v>
      </c>
      <c r="C36" s="213">
        <v>56.400100000000002</v>
      </c>
      <c r="D36" s="184">
        <v>16.835999999999999</v>
      </c>
      <c r="E36" s="185">
        <f t="shared" si="0"/>
        <v>39932.017581018517</v>
      </c>
      <c r="F36" s="196">
        <v>544.61929999999995</v>
      </c>
    </row>
    <row r="37" spans="1:6" ht="15" customHeight="1" x14ac:dyDescent="0.25">
      <c r="A37" s="195">
        <v>39933</v>
      </c>
      <c r="B37" s="209">
        <v>1.758101851851852E-2</v>
      </c>
      <c r="C37" s="213">
        <v>56.410299999999999</v>
      </c>
      <c r="D37" s="184">
        <v>16.837</v>
      </c>
      <c r="E37" s="185">
        <f t="shared" si="0"/>
        <v>39933.017581018517</v>
      </c>
      <c r="F37" s="196">
        <v>544.60910000000001</v>
      </c>
    </row>
    <row r="38" spans="1:6" ht="15" customHeight="1" x14ac:dyDescent="0.25">
      <c r="A38" s="195">
        <v>39934</v>
      </c>
      <c r="B38" s="209">
        <v>1.758101851851852E-2</v>
      </c>
      <c r="C38" s="213">
        <v>56.35</v>
      </c>
      <c r="D38" s="184">
        <v>16.835999999999999</v>
      </c>
      <c r="E38" s="185">
        <f t="shared" si="0"/>
        <v>39934.017581018517</v>
      </c>
      <c r="F38" s="196">
        <v>544.6694</v>
      </c>
    </row>
    <row r="39" spans="1:6" ht="15" customHeight="1" x14ac:dyDescent="0.25">
      <c r="A39" s="195">
        <v>39935</v>
      </c>
      <c r="B39" s="209">
        <v>1.758101851851852E-2</v>
      </c>
      <c r="C39" s="213">
        <v>56.417700000000004</v>
      </c>
      <c r="D39" s="184">
        <v>16.835999999999999</v>
      </c>
      <c r="E39" s="185">
        <f t="shared" si="0"/>
        <v>39935.017581018517</v>
      </c>
      <c r="F39" s="196">
        <v>544.60169999999994</v>
      </c>
    </row>
    <row r="40" spans="1:6" ht="15" customHeight="1" x14ac:dyDescent="0.25">
      <c r="A40" s="195">
        <v>39936</v>
      </c>
      <c r="B40" s="209">
        <v>1.758101851851852E-2</v>
      </c>
      <c r="C40" s="213">
        <v>56.420400000000001</v>
      </c>
      <c r="D40" s="184">
        <v>16.835000000000001</v>
      </c>
      <c r="E40" s="185">
        <f t="shared" si="0"/>
        <v>39936.017581018517</v>
      </c>
      <c r="F40" s="196">
        <v>544.59899999999993</v>
      </c>
    </row>
    <row r="41" spans="1:6" ht="15" customHeight="1" x14ac:dyDescent="0.25">
      <c r="A41" s="195">
        <v>39937</v>
      </c>
      <c r="B41" s="209">
        <v>1.758101851851852E-2</v>
      </c>
      <c r="C41" s="213">
        <v>56.441200000000002</v>
      </c>
      <c r="D41" s="184">
        <v>16.835999999999999</v>
      </c>
      <c r="E41" s="185">
        <f t="shared" si="0"/>
        <v>39937.017581018517</v>
      </c>
      <c r="F41" s="196">
        <v>544.57819999999992</v>
      </c>
    </row>
    <row r="42" spans="1:6" ht="15" customHeight="1" x14ac:dyDescent="0.25">
      <c r="A42" s="195">
        <v>39938</v>
      </c>
      <c r="B42" s="209">
        <v>1.758101851851852E-2</v>
      </c>
      <c r="C42" s="213">
        <v>56.4465</v>
      </c>
      <c r="D42" s="184">
        <v>16.835999999999999</v>
      </c>
      <c r="E42" s="185">
        <f t="shared" si="0"/>
        <v>39938.017581018517</v>
      </c>
      <c r="F42" s="196">
        <v>544.5729</v>
      </c>
    </row>
    <row r="43" spans="1:6" ht="15" customHeight="1" x14ac:dyDescent="0.25">
      <c r="A43" s="195">
        <v>39939</v>
      </c>
      <c r="B43" s="209">
        <v>1.758101851851852E-2</v>
      </c>
      <c r="C43" s="213">
        <v>56.4452</v>
      </c>
      <c r="D43" s="184">
        <v>16.837</v>
      </c>
      <c r="E43" s="185">
        <f t="shared" si="0"/>
        <v>39939.017581018517</v>
      </c>
      <c r="F43" s="196">
        <v>544.57420000000002</v>
      </c>
    </row>
    <row r="44" spans="1:6" ht="15" customHeight="1" x14ac:dyDescent="0.25">
      <c r="A44" s="195">
        <v>39940</v>
      </c>
      <c r="B44" s="209">
        <v>1.758101851851852E-2</v>
      </c>
      <c r="C44" s="213">
        <v>56.385899999999999</v>
      </c>
      <c r="D44" s="184">
        <v>16.835999999999999</v>
      </c>
      <c r="E44" s="185">
        <f t="shared" si="0"/>
        <v>39940.017581018517</v>
      </c>
      <c r="F44" s="196">
        <v>544.63350000000003</v>
      </c>
    </row>
    <row r="45" spans="1:6" ht="15" customHeight="1" x14ac:dyDescent="0.25">
      <c r="A45" s="195">
        <v>39941</v>
      </c>
      <c r="B45" s="209">
        <v>1.758101851851852E-2</v>
      </c>
      <c r="C45" s="213">
        <v>56.513199999999998</v>
      </c>
      <c r="D45" s="184">
        <v>16.837</v>
      </c>
      <c r="E45" s="185">
        <f t="shared" si="0"/>
        <v>39941.017581018517</v>
      </c>
      <c r="F45" s="196">
        <v>544.50620000000004</v>
      </c>
    </row>
    <row r="46" spans="1:6" ht="15" customHeight="1" x14ac:dyDescent="0.25">
      <c r="A46" s="195">
        <v>39942</v>
      </c>
      <c r="B46" s="209">
        <v>1.758101851851852E-2</v>
      </c>
      <c r="C46" s="213">
        <v>56.456600000000002</v>
      </c>
      <c r="D46" s="184">
        <v>16.835000000000001</v>
      </c>
      <c r="E46" s="185">
        <f t="shared" si="0"/>
        <v>39942.017581018517</v>
      </c>
      <c r="F46" s="196">
        <v>544.56279999999992</v>
      </c>
    </row>
    <row r="47" spans="1:6" ht="15" customHeight="1" x14ac:dyDescent="0.25">
      <c r="A47" s="195">
        <v>39943</v>
      </c>
      <c r="B47" s="209">
        <v>1.758101851851852E-2</v>
      </c>
      <c r="C47" s="213">
        <v>56.3962</v>
      </c>
      <c r="D47" s="184">
        <v>16.835999999999999</v>
      </c>
      <c r="E47" s="185">
        <f t="shared" si="0"/>
        <v>39943.017581018517</v>
      </c>
      <c r="F47" s="196">
        <v>544.6232</v>
      </c>
    </row>
    <row r="48" spans="1:6" ht="15" customHeight="1" x14ac:dyDescent="0.25">
      <c r="A48" s="195">
        <v>39944</v>
      </c>
      <c r="B48" s="209">
        <v>1.758101851851852E-2</v>
      </c>
      <c r="C48" s="213">
        <v>56.374600000000001</v>
      </c>
      <c r="D48" s="184">
        <v>16.835999999999999</v>
      </c>
      <c r="E48" s="185">
        <f t="shared" si="0"/>
        <v>39944.017581018517</v>
      </c>
      <c r="F48" s="196">
        <v>544.64480000000003</v>
      </c>
    </row>
    <row r="49" spans="1:6" ht="15" customHeight="1" x14ac:dyDescent="0.25">
      <c r="A49" s="195">
        <v>39945</v>
      </c>
      <c r="B49" s="209">
        <v>1.758101851851852E-2</v>
      </c>
      <c r="C49" s="213">
        <v>56.462499999999999</v>
      </c>
      <c r="D49" s="184">
        <v>16.835999999999999</v>
      </c>
      <c r="E49" s="185">
        <f t="shared" si="0"/>
        <v>39945.017581018517</v>
      </c>
      <c r="F49" s="196">
        <v>544.55690000000004</v>
      </c>
    </row>
    <row r="50" spans="1:6" ht="15" customHeight="1" x14ac:dyDescent="0.25">
      <c r="A50" s="195">
        <v>39946</v>
      </c>
      <c r="B50" s="209">
        <v>1.758101851851852E-2</v>
      </c>
      <c r="C50" s="213">
        <v>56.575099999999999</v>
      </c>
      <c r="D50" s="184">
        <v>16.835999999999999</v>
      </c>
      <c r="E50" s="185">
        <f t="shared" si="0"/>
        <v>39946.017581018517</v>
      </c>
      <c r="F50" s="196">
        <v>544.4443</v>
      </c>
    </row>
    <row r="51" spans="1:6" ht="15" customHeight="1" x14ac:dyDescent="0.25">
      <c r="A51" s="195">
        <v>39947</v>
      </c>
      <c r="B51" s="209">
        <v>1.758101851851852E-2</v>
      </c>
      <c r="C51" s="213">
        <v>56.407600000000002</v>
      </c>
      <c r="D51" s="184">
        <v>16.835999999999999</v>
      </c>
      <c r="E51" s="185">
        <f t="shared" si="0"/>
        <v>39947.017581018517</v>
      </c>
      <c r="F51" s="196">
        <v>544.61180000000002</v>
      </c>
    </row>
    <row r="52" spans="1:6" ht="15" customHeight="1" x14ac:dyDescent="0.25">
      <c r="A52" s="195">
        <v>39948</v>
      </c>
      <c r="B52" s="209">
        <v>1.758101851851852E-2</v>
      </c>
      <c r="C52" s="213">
        <v>56.46</v>
      </c>
      <c r="D52" s="184">
        <v>16.835000000000001</v>
      </c>
      <c r="E52" s="185">
        <f t="shared" si="0"/>
        <v>39948.017581018517</v>
      </c>
      <c r="F52" s="196">
        <v>544.55939999999998</v>
      </c>
    </row>
    <row r="53" spans="1:6" ht="15" customHeight="1" x14ac:dyDescent="0.25">
      <c r="A53" s="195">
        <v>39949</v>
      </c>
      <c r="B53" s="209">
        <v>1.758101851851852E-2</v>
      </c>
      <c r="C53" s="213">
        <v>56.405099999999997</v>
      </c>
      <c r="D53" s="184">
        <v>16.835999999999999</v>
      </c>
      <c r="E53" s="185">
        <f t="shared" si="0"/>
        <v>39949.017581018517</v>
      </c>
      <c r="F53" s="196">
        <v>544.61429999999996</v>
      </c>
    </row>
    <row r="54" spans="1:6" ht="15" customHeight="1" x14ac:dyDescent="0.25">
      <c r="A54" s="195">
        <v>39950</v>
      </c>
      <c r="B54" s="209">
        <v>1.758101851851852E-2</v>
      </c>
      <c r="C54" s="213">
        <v>56.160200000000003</v>
      </c>
      <c r="D54" s="184">
        <v>16.835999999999999</v>
      </c>
      <c r="E54" s="185">
        <f t="shared" si="0"/>
        <v>39950.017581018517</v>
      </c>
      <c r="F54" s="196">
        <v>544.85919999999999</v>
      </c>
    </row>
    <row r="55" spans="1:6" ht="15" customHeight="1" x14ac:dyDescent="0.25">
      <c r="A55" s="195">
        <v>39951</v>
      </c>
      <c r="B55" s="209">
        <v>1.758101851851852E-2</v>
      </c>
      <c r="C55" s="213">
        <v>56.241300000000003</v>
      </c>
      <c r="D55" s="184">
        <v>16.835999999999999</v>
      </c>
      <c r="E55" s="185">
        <f t="shared" si="0"/>
        <v>39951.017581018517</v>
      </c>
      <c r="F55" s="196">
        <v>544.77809999999999</v>
      </c>
    </row>
    <row r="56" spans="1:6" ht="15" customHeight="1" x14ac:dyDescent="0.25">
      <c r="A56" s="195">
        <v>39952</v>
      </c>
      <c r="B56" s="209">
        <v>1.758101851851852E-2</v>
      </c>
      <c r="C56" s="213">
        <v>56.203000000000003</v>
      </c>
      <c r="D56" s="184">
        <v>16.835999999999999</v>
      </c>
      <c r="E56" s="185">
        <f t="shared" si="0"/>
        <v>39952.017581018517</v>
      </c>
      <c r="F56" s="196">
        <v>544.81639999999993</v>
      </c>
    </row>
    <row r="57" spans="1:6" ht="15" customHeight="1" x14ac:dyDescent="0.25">
      <c r="A57" s="195">
        <v>39953</v>
      </c>
      <c r="B57" s="209">
        <v>1.758101851851852E-2</v>
      </c>
      <c r="C57" s="213">
        <v>56.345100000000002</v>
      </c>
      <c r="D57" s="184">
        <v>16.835999999999999</v>
      </c>
      <c r="E57" s="185">
        <f t="shared" si="0"/>
        <v>39953.017581018517</v>
      </c>
      <c r="F57" s="196">
        <v>544.67430000000002</v>
      </c>
    </row>
    <row r="58" spans="1:6" ht="15" customHeight="1" x14ac:dyDescent="0.25">
      <c r="A58" s="195">
        <v>39954</v>
      </c>
      <c r="B58" s="209">
        <v>1.758101851851852E-2</v>
      </c>
      <c r="C58" s="213">
        <v>56.400100000000002</v>
      </c>
      <c r="D58" s="184">
        <v>16.835999999999999</v>
      </c>
      <c r="E58" s="185">
        <f t="shared" si="0"/>
        <v>39954.017581018517</v>
      </c>
      <c r="F58" s="196">
        <v>544.61929999999995</v>
      </c>
    </row>
    <row r="59" spans="1:6" ht="15" customHeight="1" x14ac:dyDescent="0.25">
      <c r="A59" s="195">
        <v>39955</v>
      </c>
      <c r="B59" s="209">
        <v>1.758101851851852E-2</v>
      </c>
      <c r="C59" s="213">
        <v>56.357799999999997</v>
      </c>
      <c r="D59" s="184">
        <v>16.835999999999999</v>
      </c>
      <c r="E59" s="185">
        <f t="shared" si="0"/>
        <v>39955.017581018517</v>
      </c>
      <c r="F59" s="196">
        <v>544.66160000000002</v>
      </c>
    </row>
    <row r="60" spans="1:6" ht="15" customHeight="1" x14ac:dyDescent="0.25">
      <c r="A60" s="195">
        <v>39956</v>
      </c>
      <c r="B60" s="209">
        <v>1.758101851851852E-2</v>
      </c>
      <c r="C60" s="213">
        <v>56.361400000000003</v>
      </c>
      <c r="D60" s="184">
        <v>16.835000000000001</v>
      </c>
      <c r="E60" s="185">
        <f t="shared" si="0"/>
        <v>39956.017581018517</v>
      </c>
      <c r="F60" s="196">
        <v>544.65800000000002</v>
      </c>
    </row>
    <row r="61" spans="1:6" ht="15" customHeight="1" x14ac:dyDescent="0.25">
      <c r="A61" s="195">
        <v>39957</v>
      </c>
      <c r="B61" s="209">
        <v>1.758101851851852E-2</v>
      </c>
      <c r="C61" s="213">
        <v>56.362699999999997</v>
      </c>
      <c r="D61" s="184">
        <v>16.835000000000001</v>
      </c>
      <c r="E61" s="185">
        <f t="shared" si="0"/>
        <v>39957.017581018517</v>
      </c>
      <c r="F61" s="196">
        <v>544.6567</v>
      </c>
    </row>
    <row r="62" spans="1:6" ht="15" customHeight="1" x14ac:dyDescent="0.25">
      <c r="A62" s="195">
        <v>39958</v>
      </c>
      <c r="B62" s="209">
        <v>1.758101851851852E-2</v>
      </c>
      <c r="C62" s="213">
        <v>56.416200000000003</v>
      </c>
      <c r="D62" s="184">
        <v>16.835999999999999</v>
      </c>
      <c r="E62" s="185">
        <f t="shared" si="0"/>
        <v>39958.017581018517</v>
      </c>
      <c r="F62" s="196">
        <v>544.60320000000002</v>
      </c>
    </row>
    <row r="63" spans="1:6" ht="15" customHeight="1" x14ac:dyDescent="0.25">
      <c r="A63" s="195">
        <v>39959</v>
      </c>
      <c r="B63" s="209">
        <v>1.758101851851852E-2</v>
      </c>
      <c r="C63" s="213">
        <v>56.496600000000001</v>
      </c>
      <c r="D63" s="184">
        <v>16.835999999999999</v>
      </c>
      <c r="E63" s="185">
        <f t="shared" si="0"/>
        <v>39959.017581018517</v>
      </c>
      <c r="F63" s="196">
        <v>544.52279999999996</v>
      </c>
    </row>
    <row r="64" spans="1:6" ht="15" customHeight="1" x14ac:dyDescent="0.25">
      <c r="A64" s="195">
        <v>39960</v>
      </c>
      <c r="B64" s="209">
        <v>1.758101851851852E-2</v>
      </c>
      <c r="C64" s="213">
        <v>56.372500000000002</v>
      </c>
      <c r="D64" s="184">
        <v>16.835000000000001</v>
      </c>
      <c r="E64" s="185">
        <f t="shared" si="0"/>
        <v>39960.017581018517</v>
      </c>
      <c r="F64" s="196">
        <v>544.64689999999996</v>
      </c>
    </row>
    <row r="65" spans="1:6" ht="15" customHeight="1" x14ac:dyDescent="0.25">
      <c r="A65" s="195">
        <v>39961</v>
      </c>
      <c r="B65" s="209">
        <v>1.758101851851852E-2</v>
      </c>
      <c r="C65" s="213">
        <v>56.319499999999998</v>
      </c>
      <c r="D65" s="184">
        <v>16.835999999999999</v>
      </c>
      <c r="E65" s="185">
        <f t="shared" si="0"/>
        <v>39961.017581018517</v>
      </c>
      <c r="F65" s="196">
        <v>544.69989999999996</v>
      </c>
    </row>
    <row r="66" spans="1:6" ht="15" customHeight="1" x14ac:dyDescent="0.25">
      <c r="A66" s="195">
        <v>39962</v>
      </c>
      <c r="B66" s="209">
        <v>1.758101851851852E-2</v>
      </c>
      <c r="C66" s="213">
        <v>56.236499999999999</v>
      </c>
      <c r="D66" s="184">
        <v>16.834</v>
      </c>
      <c r="E66" s="185">
        <f t="shared" si="0"/>
        <v>39962.017581018517</v>
      </c>
      <c r="F66" s="196">
        <v>544.78289999999993</v>
      </c>
    </row>
    <row r="67" spans="1:6" ht="15" customHeight="1" x14ac:dyDescent="0.25">
      <c r="A67" s="195">
        <v>39963</v>
      </c>
      <c r="B67" s="209">
        <v>1.758101851851852E-2</v>
      </c>
      <c r="C67" s="213">
        <v>56.203499999999998</v>
      </c>
      <c r="D67" s="184">
        <v>16.835000000000001</v>
      </c>
      <c r="E67" s="185">
        <f t="shared" si="0"/>
        <v>39963.017581018517</v>
      </c>
      <c r="F67" s="196">
        <v>544.81589999999994</v>
      </c>
    </row>
    <row r="68" spans="1:6" ht="15" customHeight="1" x14ac:dyDescent="0.25">
      <c r="A68" s="195">
        <v>39964</v>
      </c>
      <c r="B68" s="209">
        <v>1.758101851851852E-2</v>
      </c>
      <c r="C68" s="213">
        <v>56.280700000000003</v>
      </c>
      <c r="D68" s="184">
        <v>16.834</v>
      </c>
      <c r="E68" s="185">
        <f t="shared" si="0"/>
        <v>39964.017581018517</v>
      </c>
      <c r="F68" s="196">
        <v>544.73869999999999</v>
      </c>
    </row>
    <row r="69" spans="1:6" ht="15" customHeight="1" x14ac:dyDescent="0.25">
      <c r="A69" s="195">
        <v>39965</v>
      </c>
      <c r="B69" s="209">
        <v>1.758101851851852E-2</v>
      </c>
      <c r="C69" s="213">
        <v>56.403500000000001</v>
      </c>
      <c r="D69" s="184">
        <v>16.834</v>
      </c>
      <c r="E69" s="185">
        <f t="shared" si="0"/>
        <v>39965.017581018517</v>
      </c>
      <c r="F69" s="196">
        <v>544.61590000000001</v>
      </c>
    </row>
    <row r="70" spans="1:6" ht="15" customHeight="1" x14ac:dyDescent="0.25">
      <c r="A70" s="195">
        <v>39966</v>
      </c>
      <c r="B70" s="209">
        <v>1.758101851851852E-2</v>
      </c>
      <c r="C70" s="213">
        <v>56.415300000000002</v>
      </c>
      <c r="D70" s="184">
        <v>16.835999999999999</v>
      </c>
      <c r="E70" s="185">
        <f t="shared" si="0"/>
        <v>39966.017581018517</v>
      </c>
      <c r="F70" s="196">
        <v>544.60410000000002</v>
      </c>
    </row>
    <row r="71" spans="1:6" ht="15" customHeight="1" x14ac:dyDescent="0.25">
      <c r="A71" s="195">
        <v>39967</v>
      </c>
      <c r="B71" s="209">
        <v>1.758101851851852E-2</v>
      </c>
      <c r="C71" s="213">
        <v>56.246699999999997</v>
      </c>
      <c r="D71" s="184">
        <v>16.834</v>
      </c>
      <c r="E71" s="185">
        <f t="shared" si="0"/>
        <v>39967.017581018517</v>
      </c>
      <c r="F71" s="196">
        <v>544.77269999999999</v>
      </c>
    </row>
    <row r="72" spans="1:6" ht="15" customHeight="1" x14ac:dyDescent="0.25">
      <c r="A72" s="195">
        <v>39968</v>
      </c>
      <c r="B72" s="209">
        <v>1.758101851851852E-2</v>
      </c>
      <c r="C72" s="213">
        <v>56.231200000000001</v>
      </c>
      <c r="D72" s="184">
        <v>16.834</v>
      </c>
      <c r="E72" s="185">
        <f t="shared" si="0"/>
        <v>39968.017581018517</v>
      </c>
      <c r="F72" s="196">
        <v>544.78819999999996</v>
      </c>
    </row>
    <row r="73" spans="1:6" ht="15" customHeight="1" x14ac:dyDescent="0.25">
      <c r="A73" s="195">
        <v>39969</v>
      </c>
      <c r="B73" s="209">
        <v>1.758101851851852E-2</v>
      </c>
      <c r="C73" s="213">
        <v>56.330500000000001</v>
      </c>
      <c r="D73" s="184">
        <v>16.834</v>
      </c>
      <c r="E73" s="185">
        <f t="shared" si="0"/>
        <v>39969.017581018517</v>
      </c>
      <c r="F73" s="196">
        <v>544.68889999999999</v>
      </c>
    </row>
    <row r="74" spans="1:6" ht="15" customHeight="1" x14ac:dyDescent="0.25">
      <c r="A74" s="195">
        <v>39970</v>
      </c>
      <c r="B74" s="209">
        <v>1.758101851851852E-2</v>
      </c>
      <c r="C74" s="213">
        <v>56.462000000000003</v>
      </c>
      <c r="D74" s="184">
        <v>16.834</v>
      </c>
      <c r="E74" s="185">
        <f t="shared" ref="E74:E137" si="1">A74+B74</f>
        <v>39970.017581018517</v>
      </c>
      <c r="F74" s="196">
        <v>544.55740000000003</v>
      </c>
    </row>
    <row r="75" spans="1:6" ht="15" customHeight="1" x14ac:dyDescent="0.25">
      <c r="A75" s="195">
        <v>39971</v>
      </c>
      <c r="B75" s="209">
        <v>1.758101851851852E-2</v>
      </c>
      <c r="C75" s="213">
        <v>56.554900000000004</v>
      </c>
      <c r="D75" s="184">
        <v>16.832999999999998</v>
      </c>
      <c r="E75" s="185">
        <f t="shared" si="1"/>
        <v>39971.017581018517</v>
      </c>
      <c r="F75" s="196">
        <v>544.46449999999993</v>
      </c>
    </row>
    <row r="76" spans="1:6" ht="15" customHeight="1" x14ac:dyDescent="0.25">
      <c r="A76" s="195">
        <v>39972</v>
      </c>
      <c r="B76" s="209">
        <v>1.758101851851852E-2</v>
      </c>
      <c r="C76" s="213">
        <v>56.4773</v>
      </c>
      <c r="D76" s="184">
        <v>16.832999999999998</v>
      </c>
      <c r="E76" s="185">
        <f t="shared" si="1"/>
        <v>39972.017581018517</v>
      </c>
      <c r="F76" s="196">
        <v>544.5421</v>
      </c>
    </row>
    <row r="77" spans="1:6" ht="15" customHeight="1" x14ac:dyDescent="0.25">
      <c r="A77" s="195">
        <v>39973</v>
      </c>
      <c r="B77" s="209">
        <v>1.758101851851852E-2</v>
      </c>
      <c r="C77" s="213">
        <v>56.4572</v>
      </c>
      <c r="D77" s="184">
        <v>16.832999999999998</v>
      </c>
      <c r="E77" s="185">
        <f t="shared" si="1"/>
        <v>39973.017581018517</v>
      </c>
      <c r="F77" s="196">
        <v>544.56219999999996</v>
      </c>
    </row>
    <row r="78" spans="1:6" ht="15" customHeight="1" x14ac:dyDescent="0.25">
      <c r="A78" s="195">
        <v>39974</v>
      </c>
      <c r="B78" s="209">
        <v>1.758101851851852E-2</v>
      </c>
      <c r="C78" s="213">
        <v>56.343699999999998</v>
      </c>
      <c r="D78" s="184">
        <v>16.834</v>
      </c>
      <c r="E78" s="185">
        <f t="shared" si="1"/>
        <v>39974.017581018517</v>
      </c>
      <c r="F78" s="196">
        <v>544.67570000000001</v>
      </c>
    </row>
    <row r="79" spans="1:6" ht="15" customHeight="1" x14ac:dyDescent="0.25">
      <c r="A79" s="195">
        <v>39975</v>
      </c>
      <c r="B79" s="209">
        <v>1.758101851851852E-2</v>
      </c>
      <c r="C79" s="213">
        <v>56.465499999999999</v>
      </c>
      <c r="D79" s="184">
        <v>16.834</v>
      </c>
      <c r="E79" s="185">
        <f t="shared" si="1"/>
        <v>39975.017581018517</v>
      </c>
      <c r="F79" s="196">
        <v>544.5539</v>
      </c>
    </row>
    <row r="80" spans="1:6" ht="15" customHeight="1" x14ac:dyDescent="0.25">
      <c r="A80" s="195">
        <v>39976</v>
      </c>
      <c r="B80" s="209">
        <v>1.758101851851852E-2</v>
      </c>
      <c r="C80" s="213">
        <v>56.4343</v>
      </c>
      <c r="D80" s="184">
        <v>16.832999999999998</v>
      </c>
      <c r="E80" s="185">
        <f t="shared" si="1"/>
        <v>39976.017581018517</v>
      </c>
      <c r="F80" s="196">
        <v>544.58510000000001</v>
      </c>
    </row>
    <row r="81" spans="1:6" ht="15" customHeight="1" x14ac:dyDescent="0.25">
      <c r="A81" s="195">
        <v>39977</v>
      </c>
      <c r="B81" s="209">
        <v>1.758101851851852E-2</v>
      </c>
      <c r="C81" s="213">
        <v>56.4099</v>
      </c>
      <c r="D81" s="184">
        <v>16.835000000000001</v>
      </c>
      <c r="E81" s="185">
        <f t="shared" si="1"/>
        <v>39977.017581018517</v>
      </c>
      <c r="F81" s="196">
        <v>544.60950000000003</v>
      </c>
    </row>
    <row r="82" spans="1:6" ht="15" customHeight="1" x14ac:dyDescent="0.25">
      <c r="A82" s="195">
        <v>39978</v>
      </c>
      <c r="B82" s="209">
        <v>1.758101851851852E-2</v>
      </c>
      <c r="C82" s="213">
        <v>56.423499999999997</v>
      </c>
      <c r="D82" s="184">
        <v>16.834</v>
      </c>
      <c r="E82" s="185">
        <f t="shared" si="1"/>
        <v>39978.017581018517</v>
      </c>
      <c r="F82" s="196">
        <v>544.59590000000003</v>
      </c>
    </row>
    <row r="83" spans="1:6" ht="15" customHeight="1" x14ac:dyDescent="0.25">
      <c r="A83" s="195">
        <v>39979</v>
      </c>
      <c r="B83" s="209">
        <v>1.758101851851852E-2</v>
      </c>
      <c r="C83" s="213">
        <v>56.441099999999999</v>
      </c>
      <c r="D83" s="184">
        <v>16.834</v>
      </c>
      <c r="E83" s="185">
        <f t="shared" si="1"/>
        <v>39979.017581018517</v>
      </c>
      <c r="F83" s="196">
        <v>544.57830000000001</v>
      </c>
    </row>
    <row r="84" spans="1:6" ht="15" customHeight="1" x14ac:dyDescent="0.25">
      <c r="A84" s="195">
        <v>39980</v>
      </c>
      <c r="B84" s="209">
        <v>1.758101851851852E-2</v>
      </c>
      <c r="C84" s="213">
        <v>56.464500000000001</v>
      </c>
      <c r="D84" s="184">
        <v>16.834</v>
      </c>
      <c r="E84" s="185">
        <f t="shared" si="1"/>
        <v>39980.017581018517</v>
      </c>
      <c r="F84" s="196">
        <v>544.55489999999998</v>
      </c>
    </row>
    <row r="85" spans="1:6" ht="15" customHeight="1" x14ac:dyDescent="0.25">
      <c r="A85" s="195">
        <v>39981</v>
      </c>
      <c r="B85" s="209">
        <v>1.758101851851852E-2</v>
      </c>
      <c r="C85" s="213">
        <v>56.438499999999998</v>
      </c>
      <c r="D85" s="184">
        <v>16.834</v>
      </c>
      <c r="E85" s="185">
        <f t="shared" si="1"/>
        <v>39981.017581018517</v>
      </c>
      <c r="F85" s="196">
        <v>544.58089999999993</v>
      </c>
    </row>
    <row r="86" spans="1:6" ht="15" customHeight="1" x14ac:dyDescent="0.25">
      <c r="A86" s="195">
        <v>39982</v>
      </c>
      <c r="B86" s="209">
        <v>1.758101851851852E-2</v>
      </c>
      <c r="C86" s="213">
        <v>56.498100000000001</v>
      </c>
      <c r="D86" s="184">
        <v>16.832999999999998</v>
      </c>
      <c r="E86" s="185">
        <f t="shared" si="1"/>
        <v>39982.017581018517</v>
      </c>
      <c r="F86" s="196">
        <v>544.5213</v>
      </c>
    </row>
    <row r="87" spans="1:6" ht="15" customHeight="1" x14ac:dyDescent="0.25">
      <c r="A87" s="195">
        <v>39983</v>
      </c>
      <c r="B87" s="209">
        <v>1.758101851851852E-2</v>
      </c>
      <c r="C87" s="213">
        <v>56.519199999999998</v>
      </c>
      <c r="D87" s="184">
        <v>16.832999999999998</v>
      </c>
      <c r="E87" s="185">
        <f t="shared" si="1"/>
        <v>39983.017581018517</v>
      </c>
      <c r="F87" s="196">
        <v>544.50019999999995</v>
      </c>
    </row>
    <row r="88" spans="1:6" ht="15" customHeight="1" x14ac:dyDescent="0.25">
      <c r="A88" s="195">
        <v>39984</v>
      </c>
      <c r="B88" s="209">
        <v>1.758101851851852E-2</v>
      </c>
      <c r="C88" s="213">
        <v>56.536499999999997</v>
      </c>
      <c r="D88" s="184">
        <v>16.832999999999998</v>
      </c>
      <c r="E88" s="185">
        <f t="shared" si="1"/>
        <v>39984.017581018517</v>
      </c>
      <c r="F88" s="196">
        <v>544.48289999999997</v>
      </c>
    </row>
    <row r="89" spans="1:6" ht="15" customHeight="1" x14ac:dyDescent="0.25">
      <c r="A89" s="195">
        <v>39985</v>
      </c>
      <c r="B89" s="209">
        <v>1.758101851851852E-2</v>
      </c>
      <c r="C89" s="213">
        <v>56.482900000000001</v>
      </c>
      <c r="D89" s="184">
        <v>16.832999999999998</v>
      </c>
      <c r="E89" s="185">
        <f t="shared" si="1"/>
        <v>39985.017581018517</v>
      </c>
      <c r="F89" s="196">
        <v>544.53649999999993</v>
      </c>
    </row>
    <row r="90" spans="1:6" ht="15" customHeight="1" x14ac:dyDescent="0.25">
      <c r="A90" s="195">
        <v>39986</v>
      </c>
      <c r="B90" s="209">
        <v>1.758101851851852E-2</v>
      </c>
      <c r="C90" s="213">
        <v>56.476900000000001</v>
      </c>
      <c r="D90" s="184">
        <v>16.832000000000001</v>
      </c>
      <c r="E90" s="185">
        <f t="shared" si="1"/>
        <v>39986.017581018517</v>
      </c>
      <c r="F90" s="196">
        <v>544.54250000000002</v>
      </c>
    </row>
    <row r="91" spans="1:6" ht="15" customHeight="1" x14ac:dyDescent="0.25">
      <c r="A91" s="195">
        <v>39987</v>
      </c>
      <c r="B91" s="209">
        <v>1.758101851851852E-2</v>
      </c>
      <c r="C91" s="213">
        <v>56.409100000000002</v>
      </c>
      <c r="D91" s="184">
        <v>16.832999999999998</v>
      </c>
      <c r="E91" s="185">
        <f t="shared" si="1"/>
        <v>39987.017581018517</v>
      </c>
      <c r="F91" s="196">
        <v>544.61029999999994</v>
      </c>
    </row>
    <row r="92" spans="1:6" ht="15" customHeight="1" x14ac:dyDescent="0.25">
      <c r="A92" s="195">
        <v>39988</v>
      </c>
      <c r="B92" s="209">
        <v>1.758101851851852E-2</v>
      </c>
      <c r="C92" s="213">
        <v>56.298499999999997</v>
      </c>
      <c r="D92" s="184">
        <v>16.834</v>
      </c>
      <c r="E92" s="185">
        <f t="shared" si="1"/>
        <v>39988.017581018517</v>
      </c>
      <c r="F92" s="196">
        <v>544.72090000000003</v>
      </c>
    </row>
    <row r="93" spans="1:6" ht="15" customHeight="1" x14ac:dyDescent="0.25">
      <c r="A93" s="195">
        <v>39989</v>
      </c>
      <c r="B93" s="209">
        <v>1.758101851851852E-2</v>
      </c>
      <c r="C93" s="213">
        <v>56.262300000000003</v>
      </c>
      <c r="D93" s="184">
        <v>16.832999999999998</v>
      </c>
      <c r="E93" s="185">
        <f t="shared" si="1"/>
        <v>39989.017581018517</v>
      </c>
      <c r="F93" s="196">
        <v>544.75710000000004</v>
      </c>
    </row>
    <row r="94" spans="1:6" ht="15" customHeight="1" x14ac:dyDescent="0.25">
      <c r="A94" s="195">
        <v>39990</v>
      </c>
      <c r="B94" s="209">
        <v>1.758101851851852E-2</v>
      </c>
      <c r="C94" s="213">
        <v>56.2958</v>
      </c>
      <c r="D94" s="184">
        <v>16.832999999999998</v>
      </c>
      <c r="E94" s="185">
        <f t="shared" si="1"/>
        <v>39990.017581018517</v>
      </c>
      <c r="F94" s="196">
        <v>544.72360000000003</v>
      </c>
    </row>
    <row r="95" spans="1:6" ht="15" customHeight="1" x14ac:dyDescent="0.25">
      <c r="A95" s="195">
        <v>39991</v>
      </c>
      <c r="B95" s="209">
        <v>1.758101851851852E-2</v>
      </c>
      <c r="C95" s="213">
        <v>56.334000000000003</v>
      </c>
      <c r="D95" s="184">
        <v>16.832999999999998</v>
      </c>
      <c r="E95" s="185">
        <f t="shared" si="1"/>
        <v>39991.017581018517</v>
      </c>
      <c r="F95" s="196">
        <v>544.68539999999996</v>
      </c>
    </row>
    <row r="96" spans="1:6" ht="15" customHeight="1" x14ac:dyDescent="0.25">
      <c r="A96" s="195">
        <v>39992</v>
      </c>
      <c r="B96" s="209">
        <v>1.758101851851852E-2</v>
      </c>
      <c r="C96" s="213">
        <v>56.237400000000001</v>
      </c>
      <c r="D96" s="184">
        <v>16.832000000000001</v>
      </c>
      <c r="E96" s="185">
        <f t="shared" si="1"/>
        <v>39992.017581018517</v>
      </c>
      <c r="F96" s="196">
        <v>544.78199999999993</v>
      </c>
    </row>
    <row r="97" spans="1:6" ht="15" customHeight="1" x14ac:dyDescent="0.25">
      <c r="A97" s="195">
        <v>39993</v>
      </c>
      <c r="B97" s="209">
        <v>1.758101851851852E-2</v>
      </c>
      <c r="C97" s="213">
        <v>56.2883</v>
      </c>
      <c r="D97" s="184">
        <v>16.832999999999998</v>
      </c>
      <c r="E97" s="185">
        <f t="shared" si="1"/>
        <v>39993.017581018517</v>
      </c>
      <c r="F97" s="196">
        <v>544.73109999999997</v>
      </c>
    </row>
    <row r="98" spans="1:6" ht="15" customHeight="1" x14ac:dyDescent="0.25">
      <c r="A98" s="195">
        <v>39994</v>
      </c>
      <c r="B98" s="209">
        <v>1.758101851851852E-2</v>
      </c>
      <c r="C98" s="213">
        <v>56.386600000000001</v>
      </c>
      <c r="D98" s="184">
        <v>16.832000000000001</v>
      </c>
      <c r="E98" s="185">
        <f t="shared" si="1"/>
        <v>39994.017581018517</v>
      </c>
      <c r="F98" s="196">
        <v>544.63279999999997</v>
      </c>
    </row>
    <row r="99" spans="1:6" ht="15" customHeight="1" x14ac:dyDescent="0.25">
      <c r="A99" s="195">
        <v>39995</v>
      </c>
      <c r="B99" s="209">
        <v>1.758101851851852E-2</v>
      </c>
      <c r="C99" s="213">
        <v>56.334499999999998</v>
      </c>
      <c r="D99" s="184">
        <v>16.832000000000001</v>
      </c>
      <c r="E99" s="185">
        <f t="shared" si="1"/>
        <v>39995.017581018517</v>
      </c>
      <c r="F99" s="196">
        <v>544.68489999999997</v>
      </c>
    </row>
    <row r="100" spans="1:6" ht="15" customHeight="1" x14ac:dyDescent="0.25">
      <c r="A100" s="195">
        <v>39996</v>
      </c>
      <c r="B100" s="209">
        <v>1.758101851851852E-2</v>
      </c>
      <c r="C100" s="213">
        <v>56.414700000000003</v>
      </c>
      <c r="D100" s="184">
        <v>16.831</v>
      </c>
      <c r="E100" s="185">
        <f t="shared" si="1"/>
        <v>39996.017581018517</v>
      </c>
      <c r="F100" s="196">
        <v>544.60469999999998</v>
      </c>
    </row>
    <row r="101" spans="1:6" ht="15" customHeight="1" x14ac:dyDescent="0.25">
      <c r="A101" s="195">
        <v>39997</v>
      </c>
      <c r="B101" s="209">
        <v>1.758101851851852E-2</v>
      </c>
      <c r="C101" s="213">
        <v>56.424100000000003</v>
      </c>
      <c r="D101" s="184">
        <v>16.832000000000001</v>
      </c>
      <c r="E101" s="185">
        <f t="shared" si="1"/>
        <v>39997.017581018517</v>
      </c>
      <c r="F101" s="196">
        <v>544.59529999999995</v>
      </c>
    </row>
    <row r="102" spans="1:6" ht="15" customHeight="1" x14ac:dyDescent="0.25">
      <c r="A102" s="195">
        <v>39998</v>
      </c>
      <c r="B102" s="209">
        <v>1.758101851851852E-2</v>
      </c>
      <c r="C102" s="213">
        <v>56.401299999999999</v>
      </c>
      <c r="D102" s="184">
        <v>16.831</v>
      </c>
      <c r="E102" s="185">
        <f t="shared" si="1"/>
        <v>39998.017581018517</v>
      </c>
      <c r="F102" s="196">
        <v>544.61810000000003</v>
      </c>
    </row>
    <row r="103" spans="1:6" ht="15" customHeight="1" x14ac:dyDescent="0.25">
      <c r="A103" s="195">
        <v>39999</v>
      </c>
      <c r="B103" s="209">
        <v>1.758101851851852E-2</v>
      </c>
      <c r="C103" s="213">
        <v>56.418199999999999</v>
      </c>
      <c r="D103" s="184">
        <v>16.831</v>
      </c>
      <c r="E103" s="185">
        <f t="shared" si="1"/>
        <v>39999.017581018517</v>
      </c>
      <c r="F103" s="196">
        <v>544.60119999999995</v>
      </c>
    </row>
    <row r="104" spans="1:6" ht="15" customHeight="1" x14ac:dyDescent="0.25">
      <c r="A104" s="195">
        <v>40000</v>
      </c>
      <c r="B104" s="209">
        <v>1.758101851851852E-2</v>
      </c>
      <c r="C104" s="213">
        <v>56.44</v>
      </c>
      <c r="D104" s="184">
        <v>16.831</v>
      </c>
      <c r="E104" s="185">
        <f t="shared" si="1"/>
        <v>40000.017581018517</v>
      </c>
      <c r="F104" s="196">
        <v>544.57939999999996</v>
      </c>
    </row>
    <row r="105" spans="1:6" ht="15" customHeight="1" x14ac:dyDescent="0.25">
      <c r="A105" s="195">
        <v>40001</v>
      </c>
      <c r="B105" s="209">
        <v>1.758101851851852E-2</v>
      </c>
      <c r="C105" s="213">
        <v>56.495800000000003</v>
      </c>
      <c r="D105" s="184">
        <v>16.829999999999998</v>
      </c>
      <c r="E105" s="185">
        <f t="shared" si="1"/>
        <v>40001.017581018517</v>
      </c>
      <c r="F105" s="196">
        <v>544.52359999999999</v>
      </c>
    </row>
    <row r="106" spans="1:6" ht="15" customHeight="1" x14ac:dyDescent="0.25">
      <c r="A106" s="195">
        <v>40002</v>
      </c>
      <c r="B106" s="209">
        <v>1.758101851851852E-2</v>
      </c>
      <c r="C106" s="213">
        <v>56.566499999999998</v>
      </c>
      <c r="D106" s="184">
        <v>16.831</v>
      </c>
      <c r="E106" s="185">
        <f t="shared" si="1"/>
        <v>40002.017581018517</v>
      </c>
      <c r="F106" s="196">
        <v>544.4529</v>
      </c>
    </row>
    <row r="107" spans="1:6" ht="15" customHeight="1" x14ac:dyDescent="0.25">
      <c r="A107" s="195">
        <v>40003</v>
      </c>
      <c r="B107" s="209">
        <v>1.758101851851852E-2</v>
      </c>
      <c r="C107" s="213">
        <v>56.540399999999998</v>
      </c>
      <c r="D107" s="184">
        <v>16.831</v>
      </c>
      <c r="E107" s="185">
        <f t="shared" si="1"/>
        <v>40003.017581018517</v>
      </c>
      <c r="F107" s="196">
        <v>544.47900000000004</v>
      </c>
    </row>
    <row r="108" spans="1:6" ht="15" customHeight="1" x14ac:dyDescent="0.25">
      <c r="A108" s="195">
        <v>40004</v>
      </c>
      <c r="B108" s="209">
        <v>1.758101851851852E-2</v>
      </c>
      <c r="C108" s="213">
        <v>56.386800000000001</v>
      </c>
      <c r="D108" s="184">
        <v>16.831</v>
      </c>
      <c r="E108" s="185">
        <f t="shared" si="1"/>
        <v>40004.017581018517</v>
      </c>
      <c r="F108" s="196">
        <v>544.63260000000002</v>
      </c>
    </row>
    <row r="109" spans="1:6" ht="15" customHeight="1" x14ac:dyDescent="0.25">
      <c r="A109" s="195">
        <v>40005</v>
      </c>
      <c r="B109" s="209">
        <v>1.758101851851852E-2</v>
      </c>
      <c r="C109" s="213">
        <v>56.317700000000002</v>
      </c>
      <c r="D109" s="184">
        <v>16.831</v>
      </c>
      <c r="E109" s="185">
        <f t="shared" si="1"/>
        <v>40005.017581018517</v>
      </c>
      <c r="F109" s="196">
        <v>544.70169999999996</v>
      </c>
    </row>
    <row r="110" spans="1:6" ht="15" customHeight="1" x14ac:dyDescent="0.25">
      <c r="A110" s="195">
        <v>40006</v>
      </c>
      <c r="B110" s="209">
        <v>1.758101851851852E-2</v>
      </c>
      <c r="C110" s="213">
        <v>56.321599999999997</v>
      </c>
      <c r="D110" s="184">
        <v>16.831</v>
      </c>
      <c r="E110" s="185">
        <f t="shared" si="1"/>
        <v>40006.017581018517</v>
      </c>
      <c r="F110" s="196">
        <v>544.69780000000003</v>
      </c>
    </row>
    <row r="111" spans="1:6" ht="15" customHeight="1" x14ac:dyDescent="0.25">
      <c r="A111" s="195">
        <v>40007</v>
      </c>
      <c r="B111" s="209">
        <v>1.758101851851852E-2</v>
      </c>
      <c r="C111" s="213">
        <v>56.398400000000002</v>
      </c>
      <c r="D111" s="184">
        <v>16.829999999999998</v>
      </c>
      <c r="E111" s="185">
        <f t="shared" si="1"/>
        <v>40007.017581018517</v>
      </c>
      <c r="F111" s="196">
        <v>544.62099999999998</v>
      </c>
    </row>
    <row r="112" spans="1:6" ht="15" customHeight="1" x14ac:dyDescent="0.25">
      <c r="A112" s="195">
        <v>40008</v>
      </c>
      <c r="B112" s="209">
        <v>1.758101851851852E-2</v>
      </c>
      <c r="C112" s="213">
        <v>56.497</v>
      </c>
      <c r="D112" s="184">
        <v>16.831</v>
      </c>
      <c r="E112" s="185">
        <f t="shared" si="1"/>
        <v>40008.017581018517</v>
      </c>
      <c r="F112" s="196">
        <v>544.52239999999995</v>
      </c>
    </row>
    <row r="113" spans="1:6" ht="15" customHeight="1" x14ac:dyDescent="0.25">
      <c r="A113" s="195">
        <v>40009</v>
      </c>
      <c r="B113" s="209">
        <v>1.758101851851852E-2</v>
      </c>
      <c r="C113" s="213">
        <v>56.452800000000003</v>
      </c>
      <c r="D113" s="184">
        <v>16.829999999999998</v>
      </c>
      <c r="E113" s="185">
        <f t="shared" si="1"/>
        <v>40009.017581018517</v>
      </c>
      <c r="F113" s="196">
        <v>544.56659999999999</v>
      </c>
    </row>
    <row r="114" spans="1:6" ht="15" customHeight="1" x14ac:dyDescent="0.25">
      <c r="A114" s="195">
        <v>40010</v>
      </c>
      <c r="B114" s="209">
        <v>1.758101851851852E-2</v>
      </c>
      <c r="C114" s="213">
        <v>56.381999999999998</v>
      </c>
      <c r="D114" s="184">
        <v>16.829999999999998</v>
      </c>
      <c r="E114" s="185">
        <f t="shared" si="1"/>
        <v>40010.017581018517</v>
      </c>
      <c r="F114" s="196">
        <v>544.63739999999996</v>
      </c>
    </row>
    <row r="115" spans="1:6" ht="15" customHeight="1" x14ac:dyDescent="0.25">
      <c r="A115" s="195">
        <v>40011</v>
      </c>
      <c r="B115" s="209">
        <v>1.758101851851852E-2</v>
      </c>
      <c r="C115" s="213">
        <v>56.358499999999999</v>
      </c>
      <c r="D115" s="184">
        <v>16.831</v>
      </c>
      <c r="E115" s="185">
        <f t="shared" si="1"/>
        <v>40011.017581018517</v>
      </c>
      <c r="F115" s="196">
        <v>544.66089999999997</v>
      </c>
    </row>
    <row r="116" spans="1:6" ht="15" customHeight="1" x14ac:dyDescent="0.25">
      <c r="A116" s="195">
        <v>40012</v>
      </c>
      <c r="B116" s="209">
        <v>1.758101851851852E-2</v>
      </c>
      <c r="C116" s="213">
        <v>56.304099999999998</v>
      </c>
      <c r="D116" s="184">
        <v>16.831</v>
      </c>
      <c r="E116" s="185">
        <f t="shared" si="1"/>
        <v>40012.017581018517</v>
      </c>
      <c r="F116" s="196">
        <v>544.71529999999996</v>
      </c>
    </row>
    <row r="117" spans="1:6" ht="15" customHeight="1" x14ac:dyDescent="0.25">
      <c r="A117" s="195">
        <v>40013</v>
      </c>
      <c r="B117" s="209">
        <v>1.758101851851852E-2</v>
      </c>
      <c r="C117" s="213">
        <v>56.345599999999997</v>
      </c>
      <c r="D117" s="184">
        <v>16.831</v>
      </c>
      <c r="E117" s="185">
        <f t="shared" si="1"/>
        <v>40013.017581018517</v>
      </c>
      <c r="F117" s="196">
        <v>544.67380000000003</v>
      </c>
    </row>
    <row r="118" spans="1:6" ht="15" customHeight="1" x14ac:dyDescent="0.25">
      <c r="A118" s="195">
        <v>40014</v>
      </c>
      <c r="B118" s="209">
        <v>1.758101851851852E-2</v>
      </c>
      <c r="C118" s="213">
        <v>56.403599999999997</v>
      </c>
      <c r="D118" s="184">
        <v>16.831</v>
      </c>
      <c r="E118" s="185">
        <f t="shared" si="1"/>
        <v>40014.017581018517</v>
      </c>
      <c r="F118" s="196">
        <v>544.61580000000004</v>
      </c>
    </row>
    <row r="119" spans="1:6" ht="15" customHeight="1" x14ac:dyDescent="0.25">
      <c r="A119" s="195">
        <v>40015</v>
      </c>
      <c r="B119" s="209">
        <v>1.758101851851852E-2</v>
      </c>
      <c r="C119" s="213">
        <v>56.481699999999996</v>
      </c>
      <c r="D119" s="184">
        <v>16.829999999999998</v>
      </c>
      <c r="E119" s="185">
        <f t="shared" si="1"/>
        <v>40015.017581018517</v>
      </c>
      <c r="F119" s="196">
        <v>544.53769999999997</v>
      </c>
    </row>
    <row r="120" spans="1:6" ht="15" customHeight="1" x14ac:dyDescent="0.25">
      <c r="A120" s="195">
        <v>40016</v>
      </c>
      <c r="B120" s="209">
        <v>1.758101851851852E-2</v>
      </c>
      <c r="C120" s="213">
        <v>56.45</v>
      </c>
      <c r="D120" s="184">
        <v>16.829999999999998</v>
      </c>
      <c r="E120" s="185">
        <f t="shared" si="1"/>
        <v>40016.017581018517</v>
      </c>
      <c r="F120" s="196">
        <v>544.56939999999997</v>
      </c>
    </row>
    <row r="121" spans="1:6" ht="15" customHeight="1" x14ac:dyDescent="0.25">
      <c r="A121" s="195">
        <v>40017</v>
      </c>
      <c r="B121" s="209">
        <v>1.758101851851852E-2</v>
      </c>
      <c r="C121" s="213">
        <v>56.4116</v>
      </c>
      <c r="D121" s="184">
        <v>16.829999999999998</v>
      </c>
      <c r="E121" s="185">
        <f t="shared" si="1"/>
        <v>40017.017581018517</v>
      </c>
      <c r="F121" s="196">
        <v>544.6078</v>
      </c>
    </row>
    <row r="122" spans="1:6" ht="15" customHeight="1" x14ac:dyDescent="0.25">
      <c r="A122" s="195">
        <v>40018</v>
      </c>
      <c r="B122" s="209">
        <v>1.758101851851852E-2</v>
      </c>
      <c r="C122" s="213">
        <v>56.459800000000001</v>
      </c>
      <c r="D122" s="184">
        <v>16.829999999999998</v>
      </c>
      <c r="E122" s="185">
        <f t="shared" si="1"/>
        <v>40018.017581018517</v>
      </c>
      <c r="F122" s="196">
        <v>544.55959999999993</v>
      </c>
    </row>
    <row r="123" spans="1:6" ht="15" customHeight="1" x14ac:dyDescent="0.25">
      <c r="A123" s="195">
        <v>40019</v>
      </c>
      <c r="B123" s="209">
        <v>1.758101851851852E-2</v>
      </c>
      <c r="C123" s="213">
        <v>56.4452</v>
      </c>
      <c r="D123" s="184">
        <v>16.829999999999998</v>
      </c>
      <c r="E123" s="185">
        <f t="shared" si="1"/>
        <v>40019.017581018517</v>
      </c>
      <c r="F123" s="196">
        <v>544.57420000000002</v>
      </c>
    </row>
    <row r="124" spans="1:6" ht="15" customHeight="1" x14ac:dyDescent="0.25">
      <c r="A124" s="195">
        <v>40020</v>
      </c>
      <c r="B124" s="209">
        <v>1.758101851851852E-2</v>
      </c>
      <c r="C124" s="213">
        <v>56.4071</v>
      </c>
      <c r="D124" s="184">
        <v>16.829000000000001</v>
      </c>
      <c r="E124" s="185">
        <f t="shared" si="1"/>
        <v>40020.017581018517</v>
      </c>
      <c r="F124" s="196">
        <v>544.6123</v>
      </c>
    </row>
    <row r="125" spans="1:6" ht="15" customHeight="1" x14ac:dyDescent="0.25">
      <c r="A125" s="195">
        <v>40021</v>
      </c>
      <c r="B125" s="209">
        <v>1.758101851851852E-2</v>
      </c>
      <c r="C125" s="213">
        <v>56.4191</v>
      </c>
      <c r="D125" s="184">
        <v>16.832000000000001</v>
      </c>
      <c r="E125" s="185">
        <f t="shared" si="1"/>
        <v>40021.017581018517</v>
      </c>
      <c r="F125" s="196">
        <v>544.60029999999995</v>
      </c>
    </row>
    <row r="126" spans="1:6" ht="15" customHeight="1" x14ac:dyDescent="0.25">
      <c r="A126" s="195">
        <v>40022</v>
      </c>
      <c r="B126" s="209">
        <v>1.758101851851852E-2</v>
      </c>
      <c r="C126" s="213">
        <v>56.515799999999999</v>
      </c>
      <c r="D126" s="184">
        <v>16.829000000000001</v>
      </c>
      <c r="E126" s="185">
        <f t="shared" si="1"/>
        <v>40022.017581018517</v>
      </c>
      <c r="F126" s="196">
        <v>544.50360000000001</v>
      </c>
    </row>
    <row r="127" spans="1:6" ht="15" customHeight="1" x14ac:dyDescent="0.25">
      <c r="A127" s="195">
        <v>40023</v>
      </c>
      <c r="B127" s="209">
        <v>1.758101851851852E-2</v>
      </c>
      <c r="C127" s="213">
        <v>56.576700000000002</v>
      </c>
      <c r="D127" s="184">
        <v>16.829000000000001</v>
      </c>
      <c r="E127" s="185">
        <f t="shared" si="1"/>
        <v>40023.017581018517</v>
      </c>
      <c r="F127" s="196">
        <v>544.44269999999995</v>
      </c>
    </row>
    <row r="128" spans="1:6" ht="15" customHeight="1" x14ac:dyDescent="0.25">
      <c r="A128" s="195">
        <v>40024</v>
      </c>
      <c r="B128" s="209">
        <v>1.758101851851852E-2</v>
      </c>
      <c r="C128" s="213">
        <v>56.532899999999998</v>
      </c>
      <c r="D128" s="184">
        <v>16.829000000000001</v>
      </c>
      <c r="E128" s="185">
        <f t="shared" si="1"/>
        <v>40024.017581018517</v>
      </c>
      <c r="F128" s="196">
        <v>544.48649999999998</v>
      </c>
    </row>
    <row r="129" spans="1:6" ht="15" customHeight="1" x14ac:dyDescent="0.25">
      <c r="A129" s="195">
        <v>40025</v>
      </c>
      <c r="B129" s="209">
        <v>1.758101851851852E-2</v>
      </c>
      <c r="C129" s="213">
        <v>56.515799999999999</v>
      </c>
      <c r="D129" s="184">
        <v>16.829999999999998</v>
      </c>
      <c r="E129" s="185">
        <f t="shared" si="1"/>
        <v>40025.017581018517</v>
      </c>
      <c r="F129" s="196">
        <v>544.50360000000001</v>
      </c>
    </row>
    <row r="130" spans="1:6" ht="15" customHeight="1" x14ac:dyDescent="0.25">
      <c r="A130" s="195">
        <v>40026</v>
      </c>
      <c r="B130" s="209">
        <v>1.758101851851852E-2</v>
      </c>
      <c r="C130" s="213">
        <v>56.534799999999997</v>
      </c>
      <c r="D130" s="184">
        <v>16.829000000000001</v>
      </c>
      <c r="E130" s="185">
        <f t="shared" si="1"/>
        <v>40026.017581018517</v>
      </c>
      <c r="F130" s="196">
        <v>544.4846</v>
      </c>
    </row>
    <row r="131" spans="1:6" ht="15" customHeight="1" x14ac:dyDescent="0.25">
      <c r="A131" s="195">
        <v>40027</v>
      </c>
      <c r="B131" s="209">
        <v>1.758101851851852E-2</v>
      </c>
      <c r="C131" s="213">
        <v>56.476999999999997</v>
      </c>
      <c r="D131" s="184">
        <v>16.829999999999998</v>
      </c>
      <c r="E131" s="185">
        <f t="shared" si="1"/>
        <v>40027.017581018517</v>
      </c>
      <c r="F131" s="196">
        <v>544.54240000000004</v>
      </c>
    </row>
    <row r="132" spans="1:6" ht="15" customHeight="1" x14ac:dyDescent="0.25">
      <c r="A132" s="195">
        <v>40028</v>
      </c>
      <c r="B132" s="209">
        <v>1.758101851851852E-2</v>
      </c>
      <c r="C132" s="213">
        <v>56.527299999999997</v>
      </c>
      <c r="D132" s="184">
        <v>16.829000000000001</v>
      </c>
      <c r="E132" s="185">
        <f t="shared" si="1"/>
        <v>40028.017581018517</v>
      </c>
      <c r="F132" s="196">
        <v>544.49209999999994</v>
      </c>
    </row>
    <row r="133" spans="1:6" ht="15" customHeight="1" x14ac:dyDescent="0.25">
      <c r="A133" s="195">
        <v>40029</v>
      </c>
      <c r="B133" s="209">
        <v>1.758101851851852E-2</v>
      </c>
      <c r="C133" s="213">
        <v>56.519100000000002</v>
      </c>
      <c r="D133" s="184">
        <v>16.827999999999999</v>
      </c>
      <c r="E133" s="185">
        <f t="shared" si="1"/>
        <v>40029.017581018517</v>
      </c>
      <c r="F133" s="196">
        <v>544.50029999999992</v>
      </c>
    </row>
    <row r="134" spans="1:6" ht="15" customHeight="1" x14ac:dyDescent="0.25">
      <c r="A134" s="195">
        <v>40030</v>
      </c>
      <c r="B134" s="209">
        <v>1.758101851851852E-2</v>
      </c>
      <c r="C134" s="213">
        <v>56.463500000000003</v>
      </c>
      <c r="D134" s="184">
        <v>16.829999999999998</v>
      </c>
      <c r="E134" s="185">
        <f t="shared" si="1"/>
        <v>40030.017581018517</v>
      </c>
      <c r="F134" s="196">
        <v>544.55589999999995</v>
      </c>
    </row>
    <row r="135" spans="1:6" ht="15" customHeight="1" x14ac:dyDescent="0.25">
      <c r="A135" s="195">
        <v>40031</v>
      </c>
      <c r="B135" s="209">
        <v>1.758101851851852E-2</v>
      </c>
      <c r="C135" s="213">
        <v>56.477600000000002</v>
      </c>
      <c r="D135" s="184">
        <v>16.829000000000001</v>
      </c>
      <c r="E135" s="185">
        <f t="shared" si="1"/>
        <v>40031.017581018517</v>
      </c>
      <c r="F135" s="196">
        <v>544.54179999999997</v>
      </c>
    </row>
    <row r="136" spans="1:6" ht="15" customHeight="1" x14ac:dyDescent="0.25">
      <c r="A136" s="195">
        <v>40032</v>
      </c>
      <c r="B136" s="209">
        <v>1.758101851851852E-2</v>
      </c>
      <c r="C136" s="213">
        <v>56.604700000000001</v>
      </c>
      <c r="D136" s="184">
        <v>16.829000000000001</v>
      </c>
      <c r="E136" s="185">
        <f t="shared" si="1"/>
        <v>40032.017581018517</v>
      </c>
      <c r="F136" s="196">
        <v>544.41470000000004</v>
      </c>
    </row>
    <row r="137" spans="1:6" ht="15" customHeight="1" x14ac:dyDescent="0.25">
      <c r="A137" s="195">
        <v>40033</v>
      </c>
      <c r="B137" s="209">
        <v>1.758101851851852E-2</v>
      </c>
      <c r="C137" s="213">
        <v>56.6464</v>
      </c>
      <c r="D137" s="184">
        <v>16.827999999999999</v>
      </c>
      <c r="E137" s="185">
        <f t="shared" si="1"/>
        <v>40033.017581018517</v>
      </c>
      <c r="F137" s="196">
        <v>544.37299999999993</v>
      </c>
    </row>
    <row r="138" spans="1:6" ht="15" customHeight="1" x14ac:dyDescent="0.25">
      <c r="A138" s="195">
        <v>40034</v>
      </c>
      <c r="B138" s="209">
        <v>1.758101851851852E-2</v>
      </c>
      <c r="C138" s="213">
        <v>56.628</v>
      </c>
      <c r="D138" s="184">
        <v>16.827999999999999</v>
      </c>
      <c r="E138" s="185">
        <f t="shared" ref="E138:E201" si="2">A138+B138</f>
        <v>40034.017581018517</v>
      </c>
      <c r="F138" s="196">
        <v>544.39139999999998</v>
      </c>
    </row>
    <row r="139" spans="1:6" ht="15" customHeight="1" x14ac:dyDescent="0.25">
      <c r="A139" s="195">
        <v>40035</v>
      </c>
      <c r="B139" s="209">
        <v>1.758101851851852E-2</v>
      </c>
      <c r="C139" s="213">
        <v>56.571399999999997</v>
      </c>
      <c r="D139" s="184">
        <v>16.829000000000001</v>
      </c>
      <c r="E139" s="185">
        <f t="shared" si="2"/>
        <v>40035.017581018517</v>
      </c>
      <c r="F139" s="196">
        <v>544.44799999999998</v>
      </c>
    </row>
    <row r="140" spans="1:6" ht="15" customHeight="1" x14ac:dyDescent="0.25">
      <c r="A140" s="195">
        <v>40036</v>
      </c>
      <c r="B140" s="209">
        <v>1.758101851851852E-2</v>
      </c>
      <c r="C140" s="213">
        <v>56.487299999999998</v>
      </c>
      <c r="D140" s="184">
        <v>16.827999999999999</v>
      </c>
      <c r="E140" s="185">
        <f t="shared" si="2"/>
        <v>40036.017581018517</v>
      </c>
      <c r="F140" s="196">
        <v>544.53210000000001</v>
      </c>
    </row>
    <row r="141" spans="1:6" ht="15" customHeight="1" x14ac:dyDescent="0.25">
      <c r="A141" s="195">
        <v>40037</v>
      </c>
      <c r="B141" s="209">
        <v>1.758101851851852E-2</v>
      </c>
      <c r="C141" s="213">
        <v>56.4373</v>
      </c>
      <c r="D141" s="184">
        <v>16.827999999999999</v>
      </c>
      <c r="E141" s="185">
        <f t="shared" si="2"/>
        <v>40037.017581018517</v>
      </c>
      <c r="F141" s="196">
        <v>544.58209999999997</v>
      </c>
    </row>
    <row r="142" spans="1:6" ht="15" customHeight="1" x14ac:dyDescent="0.25">
      <c r="A142" s="195">
        <v>40038</v>
      </c>
      <c r="B142" s="209">
        <v>1.758101851851852E-2</v>
      </c>
      <c r="C142" s="213">
        <v>56.510199999999998</v>
      </c>
      <c r="D142" s="184">
        <v>16.827000000000002</v>
      </c>
      <c r="E142" s="185">
        <f t="shared" si="2"/>
        <v>40038.017581018517</v>
      </c>
      <c r="F142" s="196">
        <v>544.50919999999996</v>
      </c>
    </row>
    <row r="143" spans="1:6" ht="15" customHeight="1" x14ac:dyDescent="0.25">
      <c r="A143" s="195">
        <v>40039</v>
      </c>
      <c r="B143" s="209">
        <v>1.758101851851852E-2</v>
      </c>
      <c r="C143" s="213">
        <v>56.550400000000003</v>
      </c>
      <c r="D143" s="184">
        <v>16.827999999999999</v>
      </c>
      <c r="E143" s="185">
        <f t="shared" si="2"/>
        <v>40039.017581018517</v>
      </c>
      <c r="F143" s="196">
        <v>544.46899999999994</v>
      </c>
    </row>
    <row r="144" spans="1:6" ht="15" customHeight="1" x14ac:dyDescent="0.25">
      <c r="A144" s="195">
        <v>40040</v>
      </c>
      <c r="B144" s="209">
        <v>1.758101851851852E-2</v>
      </c>
      <c r="C144" s="213">
        <v>56.6402</v>
      </c>
      <c r="D144" s="184">
        <v>16.827999999999999</v>
      </c>
      <c r="E144" s="185">
        <f t="shared" si="2"/>
        <v>40040.017581018517</v>
      </c>
      <c r="F144" s="196">
        <v>544.37919999999997</v>
      </c>
    </row>
    <row r="145" spans="1:6" ht="15" customHeight="1" x14ac:dyDescent="0.25">
      <c r="A145" s="195">
        <v>40041</v>
      </c>
      <c r="B145" s="209">
        <v>1.758101851851852E-2</v>
      </c>
      <c r="C145" s="213">
        <v>56.681800000000003</v>
      </c>
      <c r="D145" s="184">
        <v>16.827000000000002</v>
      </c>
      <c r="E145" s="185">
        <f t="shared" si="2"/>
        <v>40041.017581018517</v>
      </c>
      <c r="F145" s="196">
        <v>544.33759999999995</v>
      </c>
    </row>
    <row r="146" spans="1:6" ht="15" customHeight="1" x14ac:dyDescent="0.25">
      <c r="A146" s="195">
        <v>40042</v>
      </c>
      <c r="B146" s="209">
        <v>1.758101851851852E-2</v>
      </c>
      <c r="C146" s="213">
        <v>56.646999999999998</v>
      </c>
      <c r="D146" s="184">
        <v>16.826000000000001</v>
      </c>
      <c r="E146" s="185">
        <f t="shared" si="2"/>
        <v>40042.017581018517</v>
      </c>
      <c r="F146" s="196">
        <v>544.37239999999997</v>
      </c>
    </row>
    <row r="147" spans="1:6" ht="15" customHeight="1" x14ac:dyDescent="0.25">
      <c r="A147" s="195">
        <v>40043</v>
      </c>
      <c r="B147" s="209">
        <v>1.758101851851852E-2</v>
      </c>
      <c r="C147" s="213">
        <v>56.638199999999998</v>
      </c>
      <c r="D147" s="184">
        <v>16.827000000000002</v>
      </c>
      <c r="E147" s="185">
        <f t="shared" si="2"/>
        <v>40043.017581018517</v>
      </c>
      <c r="F147" s="196">
        <v>544.38120000000004</v>
      </c>
    </row>
    <row r="148" spans="1:6" ht="15" customHeight="1" x14ac:dyDescent="0.25">
      <c r="A148" s="195">
        <v>40044</v>
      </c>
      <c r="B148" s="209">
        <v>1.758101851851852E-2</v>
      </c>
      <c r="C148" s="213">
        <v>56.704900000000002</v>
      </c>
      <c r="D148" s="184">
        <v>16.827999999999999</v>
      </c>
      <c r="E148" s="185">
        <f t="shared" si="2"/>
        <v>40044.017581018517</v>
      </c>
      <c r="F148" s="196">
        <v>544.31449999999995</v>
      </c>
    </row>
    <row r="149" spans="1:6" ht="15" customHeight="1" x14ac:dyDescent="0.25">
      <c r="A149" s="195">
        <v>40045</v>
      </c>
      <c r="B149" s="209">
        <v>1.758101851851852E-2</v>
      </c>
      <c r="C149" s="213">
        <v>56.740400000000001</v>
      </c>
      <c r="D149" s="184">
        <v>16.827999999999999</v>
      </c>
      <c r="E149" s="185">
        <f t="shared" si="2"/>
        <v>40045.017581018517</v>
      </c>
      <c r="F149" s="196">
        <v>544.279</v>
      </c>
    </row>
    <row r="150" spans="1:6" ht="15" customHeight="1" x14ac:dyDescent="0.25">
      <c r="A150" s="195">
        <v>40046</v>
      </c>
      <c r="B150" s="209">
        <v>1.758101851851852E-2</v>
      </c>
      <c r="C150" s="213">
        <v>56.515700000000002</v>
      </c>
      <c r="D150" s="184">
        <v>16.826000000000001</v>
      </c>
      <c r="E150" s="185">
        <f t="shared" si="2"/>
        <v>40046.017581018517</v>
      </c>
      <c r="F150" s="196">
        <v>544.50369999999998</v>
      </c>
    </row>
    <row r="151" spans="1:6" ht="15" customHeight="1" x14ac:dyDescent="0.25">
      <c r="A151" s="195">
        <v>40047</v>
      </c>
      <c r="B151" s="209">
        <v>1.758101851851852E-2</v>
      </c>
      <c r="C151" s="213">
        <v>56.514800000000001</v>
      </c>
      <c r="D151" s="184">
        <v>16.827000000000002</v>
      </c>
      <c r="E151" s="185">
        <f t="shared" si="2"/>
        <v>40047.017581018517</v>
      </c>
      <c r="F151" s="196">
        <v>544.50459999999998</v>
      </c>
    </row>
    <row r="152" spans="1:6" ht="15" customHeight="1" x14ac:dyDescent="0.25">
      <c r="A152" s="195">
        <v>40048</v>
      </c>
      <c r="B152" s="209">
        <v>1.758101851851852E-2</v>
      </c>
      <c r="C152" s="213">
        <v>56.527799999999999</v>
      </c>
      <c r="D152" s="184">
        <v>16.827000000000002</v>
      </c>
      <c r="E152" s="185">
        <f t="shared" si="2"/>
        <v>40048.017581018517</v>
      </c>
      <c r="F152" s="196">
        <v>544.49159999999995</v>
      </c>
    </row>
    <row r="153" spans="1:6" ht="15" customHeight="1" x14ac:dyDescent="0.25">
      <c r="A153" s="195">
        <v>40049</v>
      </c>
      <c r="B153" s="209">
        <v>1.758101851851852E-2</v>
      </c>
      <c r="C153" s="213">
        <v>56.559100000000001</v>
      </c>
      <c r="D153" s="184">
        <v>16.826000000000001</v>
      </c>
      <c r="E153" s="185">
        <f t="shared" si="2"/>
        <v>40049.017581018517</v>
      </c>
      <c r="F153" s="196">
        <v>544.46029999999996</v>
      </c>
    </row>
    <row r="154" spans="1:6" ht="15" customHeight="1" x14ac:dyDescent="0.25">
      <c r="A154" s="195">
        <v>40050</v>
      </c>
      <c r="B154" s="209">
        <v>1.758101851851852E-2</v>
      </c>
      <c r="C154" s="213">
        <v>56.522500000000001</v>
      </c>
      <c r="D154" s="184">
        <v>16.826000000000001</v>
      </c>
      <c r="E154" s="185">
        <f t="shared" si="2"/>
        <v>40050.017581018517</v>
      </c>
      <c r="F154" s="196">
        <v>544.49689999999998</v>
      </c>
    </row>
    <row r="155" spans="1:6" ht="15" customHeight="1" x14ac:dyDescent="0.25">
      <c r="A155" s="195">
        <v>40051</v>
      </c>
      <c r="B155" s="209">
        <v>1.758101851851852E-2</v>
      </c>
      <c r="C155" s="213">
        <v>56.507199999999997</v>
      </c>
      <c r="D155" s="184">
        <v>16.826000000000001</v>
      </c>
      <c r="E155" s="185">
        <f t="shared" si="2"/>
        <v>40051.017581018517</v>
      </c>
      <c r="F155" s="196">
        <v>544.51220000000001</v>
      </c>
    </row>
    <row r="156" spans="1:6" ht="15" customHeight="1" x14ac:dyDescent="0.25">
      <c r="A156" s="195">
        <v>40052</v>
      </c>
      <c r="B156" s="209">
        <v>1.758101851851852E-2</v>
      </c>
      <c r="C156" s="213">
        <v>56.506500000000003</v>
      </c>
      <c r="D156" s="184">
        <v>16.824999999999999</v>
      </c>
      <c r="E156" s="185">
        <f t="shared" si="2"/>
        <v>40052.017581018517</v>
      </c>
      <c r="F156" s="196">
        <v>544.51289999999995</v>
      </c>
    </row>
    <row r="157" spans="1:6" ht="15" customHeight="1" x14ac:dyDescent="0.25">
      <c r="A157" s="195">
        <v>40053</v>
      </c>
      <c r="B157" s="209">
        <v>1.758101851851852E-2</v>
      </c>
      <c r="C157" s="213">
        <v>56.415999999999997</v>
      </c>
      <c r="D157" s="184">
        <v>16.827999999999999</v>
      </c>
      <c r="E157" s="185">
        <f t="shared" si="2"/>
        <v>40053.017581018517</v>
      </c>
      <c r="F157" s="196">
        <v>544.60339999999997</v>
      </c>
    </row>
    <row r="158" spans="1:6" ht="15" customHeight="1" x14ac:dyDescent="0.25">
      <c r="A158" s="195">
        <v>40054</v>
      </c>
      <c r="B158" s="209">
        <v>1.758101851851852E-2</v>
      </c>
      <c r="C158" s="213">
        <v>56.456699999999998</v>
      </c>
      <c r="D158" s="184">
        <v>16.827000000000002</v>
      </c>
      <c r="E158" s="185">
        <f t="shared" si="2"/>
        <v>40054.017581018517</v>
      </c>
      <c r="F158" s="196">
        <v>544.56269999999995</v>
      </c>
    </row>
    <row r="159" spans="1:6" ht="15" customHeight="1" x14ac:dyDescent="0.25">
      <c r="A159" s="195">
        <v>40055</v>
      </c>
      <c r="B159" s="209">
        <v>1.758101851851852E-2</v>
      </c>
      <c r="C159" s="213">
        <v>56.575499999999998</v>
      </c>
      <c r="D159" s="184">
        <v>16.824999999999999</v>
      </c>
      <c r="E159" s="185">
        <f t="shared" si="2"/>
        <v>40055.017581018517</v>
      </c>
      <c r="F159" s="196">
        <v>544.44389999999999</v>
      </c>
    </row>
    <row r="160" spans="1:6" ht="15" customHeight="1" x14ac:dyDescent="0.25">
      <c r="A160" s="195">
        <v>40056</v>
      </c>
      <c r="B160" s="209">
        <v>1.758101851851852E-2</v>
      </c>
      <c r="C160" s="213">
        <v>56.544899999999998</v>
      </c>
      <c r="D160" s="184">
        <v>16.824999999999999</v>
      </c>
      <c r="E160" s="185">
        <f t="shared" si="2"/>
        <v>40056.017581018517</v>
      </c>
      <c r="F160" s="196">
        <v>544.47450000000003</v>
      </c>
    </row>
    <row r="161" spans="1:6" ht="15" customHeight="1" x14ac:dyDescent="0.25">
      <c r="A161" s="195">
        <v>40057</v>
      </c>
      <c r="B161" s="209">
        <v>1.758101851851852E-2</v>
      </c>
      <c r="C161" s="213">
        <v>56.524000000000001</v>
      </c>
      <c r="D161" s="184">
        <v>16.827000000000002</v>
      </c>
      <c r="E161" s="185">
        <f t="shared" si="2"/>
        <v>40057.017581018517</v>
      </c>
      <c r="F161" s="196">
        <v>544.49540000000002</v>
      </c>
    </row>
    <row r="162" spans="1:6" ht="15" customHeight="1" x14ac:dyDescent="0.25">
      <c r="A162" s="195">
        <v>40058</v>
      </c>
      <c r="B162" s="209">
        <v>1.758101851851852E-2</v>
      </c>
      <c r="C162" s="213">
        <v>56.503799999999998</v>
      </c>
      <c r="D162" s="184">
        <v>16.827000000000002</v>
      </c>
      <c r="E162" s="185">
        <f t="shared" si="2"/>
        <v>40058.017581018517</v>
      </c>
      <c r="F162" s="196">
        <v>544.51559999999995</v>
      </c>
    </row>
    <row r="163" spans="1:6" ht="15" customHeight="1" x14ac:dyDescent="0.25">
      <c r="A163" s="195">
        <v>40059</v>
      </c>
      <c r="B163" s="209">
        <v>1.758101851851852E-2</v>
      </c>
      <c r="C163" s="213">
        <v>56.548099999999998</v>
      </c>
      <c r="D163" s="184">
        <v>16.826000000000001</v>
      </c>
      <c r="E163" s="185">
        <f t="shared" si="2"/>
        <v>40059.017581018517</v>
      </c>
      <c r="F163" s="196">
        <v>544.47129999999993</v>
      </c>
    </row>
    <row r="164" spans="1:6" ht="15" customHeight="1" x14ac:dyDescent="0.25">
      <c r="A164" s="195">
        <v>40060</v>
      </c>
      <c r="B164" s="209">
        <v>1.758101851851852E-2</v>
      </c>
      <c r="C164" s="213">
        <v>56.5717</v>
      </c>
      <c r="D164" s="184">
        <v>16.824999999999999</v>
      </c>
      <c r="E164" s="185">
        <f t="shared" si="2"/>
        <v>40060.017581018517</v>
      </c>
      <c r="F164" s="196">
        <v>544.44769999999994</v>
      </c>
    </row>
    <row r="165" spans="1:6" ht="15" customHeight="1" x14ac:dyDescent="0.25">
      <c r="A165" s="195">
        <v>40061</v>
      </c>
      <c r="B165" s="209">
        <v>1.758101851851852E-2</v>
      </c>
      <c r="C165" s="213">
        <v>56.572600000000001</v>
      </c>
      <c r="D165" s="184">
        <v>16.824000000000002</v>
      </c>
      <c r="E165" s="185">
        <f t="shared" si="2"/>
        <v>40061.017581018517</v>
      </c>
      <c r="F165" s="196">
        <v>544.44679999999994</v>
      </c>
    </row>
    <row r="166" spans="1:6" ht="15" customHeight="1" x14ac:dyDescent="0.25">
      <c r="A166" s="195">
        <v>40062</v>
      </c>
      <c r="B166" s="209">
        <v>1.758101851851852E-2</v>
      </c>
      <c r="C166" s="213">
        <v>56.545900000000003</v>
      </c>
      <c r="D166" s="184">
        <v>16.826000000000001</v>
      </c>
      <c r="E166" s="185">
        <f t="shared" si="2"/>
        <v>40062.017581018517</v>
      </c>
      <c r="F166" s="196">
        <v>544.47349999999994</v>
      </c>
    </row>
    <row r="167" spans="1:6" ht="15" customHeight="1" x14ac:dyDescent="0.25">
      <c r="A167" s="195">
        <v>40063</v>
      </c>
      <c r="B167" s="209">
        <v>1.758101851851852E-2</v>
      </c>
      <c r="C167" s="213">
        <v>56.601399999999998</v>
      </c>
      <c r="D167" s="184">
        <v>16.827000000000002</v>
      </c>
      <c r="E167" s="185">
        <f t="shared" si="2"/>
        <v>40063.017581018517</v>
      </c>
      <c r="F167" s="196">
        <v>544.41800000000001</v>
      </c>
    </row>
    <row r="168" spans="1:6" ht="15" customHeight="1" x14ac:dyDescent="0.25">
      <c r="A168" s="195">
        <v>40064</v>
      </c>
      <c r="B168" s="209">
        <v>1.758101851851852E-2</v>
      </c>
      <c r="C168" s="213">
        <v>56.734000000000002</v>
      </c>
      <c r="D168" s="184">
        <v>16.824000000000002</v>
      </c>
      <c r="E168" s="185">
        <f t="shared" si="2"/>
        <v>40064.017581018517</v>
      </c>
      <c r="F168" s="196">
        <v>544.28539999999998</v>
      </c>
    </row>
    <row r="169" spans="1:6" ht="15" customHeight="1" x14ac:dyDescent="0.25">
      <c r="A169" s="195">
        <v>40065</v>
      </c>
      <c r="B169" s="209">
        <v>1.758101851851852E-2</v>
      </c>
      <c r="C169" s="213">
        <v>56.692999999999998</v>
      </c>
      <c r="D169" s="184">
        <v>16.824000000000002</v>
      </c>
      <c r="E169" s="185">
        <f t="shared" si="2"/>
        <v>40065.017581018517</v>
      </c>
      <c r="F169" s="196">
        <v>544.32640000000004</v>
      </c>
    </row>
    <row r="170" spans="1:6" ht="15" customHeight="1" x14ac:dyDescent="0.25">
      <c r="A170" s="195">
        <v>40066</v>
      </c>
      <c r="B170" s="209">
        <v>1.758101851851852E-2</v>
      </c>
      <c r="C170" s="213">
        <v>56.514000000000003</v>
      </c>
      <c r="D170" s="184">
        <v>16.824000000000002</v>
      </c>
      <c r="E170" s="185">
        <f t="shared" si="2"/>
        <v>40066.017581018517</v>
      </c>
      <c r="F170" s="196">
        <v>544.50540000000001</v>
      </c>
    </row>
    <row r="171" spans="1:6" ht="15" customHeight="1" x14ac:dyDescent="0.25">
      <c r="A171" s="195">
        <v>40067</v>
      </c>
      <c r="B171" s="209">
        <v>1.758101851851852E-2</v>
      </c>
      <c r="C171" s="213">
        <v>56.517000000000003</v>
      </c>
      <c r="D171" s="184">
        <v>16.824000000000002</v>
      </c>
      <c r="E171" s="185">
        <f t="shared" si="2"/>
        <v>40067.017581018517</v>
      </c>
      <c r="F171" s="196">
        <v>544.50239999999997</v>
      </c>
    </row>
    <row r="172" spans="1:6" ht="15" customHeight="1" x14ac:dyDescent="0.25">
      <c r="A172" s="195">
        <v>40068</v>
      </c>
      <c r="B172" s="209">
        <v>1.758101851851852E-2</v>
      </c>
      <c r="C172" s="213">
        <v>56.5871</v>
      </c>
      <c r="D172" s="184">
        <v>16.824000000000002</v>
      </c>
      <c r="E172" s="185">
        <f t="shared" si="2"/>
        <v>40068.017581018517</v>
      </c>
      <c r="F172" s="196">
        <v>544.43229999999994</v>
      </c>
    </row>
    <row r="173" spans="1:6" ht="15" customHeight="1" x14ac:dyDescent="0.25">
      <c r="A173" s="195">
        <v>40069</v>
      </c>
      <c r="B173" s="209">
        <v>1.758101851851852E-2</v>
      </c>
      <c r="C173" s="213">
        <v>56.637500000000003</v>
      </c>
      <c r="D173" s="184">
        <v>16.823</v>
      </c>
      <c r="E173" s="185">
        <f t="shared" si="2"/>
        <v>40069.017581018517</v>
      </c>
      <c r="F173" s="196">
        <v>544.38189999999997</v>
      </c>
    </row>
    <row r="174" spans="1:6" ht="15" customHeight="1" x14ac:dyDescent="0.25">
      <c r="A174" s="195">
        <v>40070</v>
      </c>
      <c r="B174" s="209">
        <v>1.758101851851852E-2</v>
      </c>
      <c r="C174" s="213">
        <v>56.608499999999999</v>
      </c>
      <c r="D174" s="184">
        <v>16.824999999999999</v>
      </c>
      <c r="E174" s="185">
        <f t="shared" si="2"/>
        <v>40070.017581018517</v>
      </c>
      <c r="F174" s="196">
        <v>544.41089999999997</v>
      </c>
    </row>
    <row r="175" spans="1:6" ht="15" customHeight="1" x14ac:dyDescent="0.25">
      <c r="A175" s="195">
        <v>40071</v>
      </c>
      <c r="B175" s="209">
        <v>1.758101851851852E-2</v>
      </c>
      <c r="C175" s="213">
        <v>56.600999999999999</v>
      </c>
      <c r="D175" s="184">
        <v>16.824000000000002</v>
      </c>
      <c r="E175" s="185">
        <f t="shared" si="2"/>
        <v>40071.017581018517</v>
      </c>
      <c r="F175" s="196">
        <v>544.41840000000002</v>
      </c>
    </row>
    <row r="176" spans="1:6" ht="15" customHeight="1" x14ac:dyDescent="0.25">
      <c r="A176" s="195">
        <v>40072</v>
      </c>
      <c r="B176" s="209">
        <v>1.758101851851852E-2</v>
      </c>
      <c r="C176" s="213">
        <v>56.592799999999997</v>
      </c>
      <c r="D176" s="184">
        <v>16.824000000000002</v>
      </c>
      <c r="E176" s="185">
        <f t="shared" si="2"/>
        <v>40072.017581018517</v>
      </c>
      <c r="F176" s="196">
        <v>544.42660000000001</v>
      </c>
    </row>
    <row r="177" spans="1:6" ht="15" customHeight="1" x14ac:dyDescent="0.25">
      <c r="A177" s="195">
        <v>40073</v>
      </c>
      <c r="B177" s="209">
        <v>1.758101851851852E-2</v>
      </c>
      <c r="C177" s="213">
        <v>56.492800000000003</v>
      </c>
      <c r="D177" s="184">
        <v>16.824000000000002</v>
      </c>
      <c r="E177" s="185">
        <f t="shared" si="2"/>
        <v>40073.017581018517</v>
      </c>
      <c r="F177" s="196">
        <v>544.52660000000003</v>
      </c>
    </row>
    <row r="178" spans="1:6" ht="15" customHeight="1" x14ac:dyDescent="0.25">
      <c r="A178" s="195">
        <v>40074</v>
      </c>
      <c r="B178" s="209">
        <v>1.758101851851852E-2</v>
      </c>
      <c r="C178" s="213">
        <v>56.520699999999998</v>
      </c>
      <c r="D178" s="184">
        <v>16.827000000000002</v>
      </c>
      <c r="E178" s="185">
        <f t="shared" si="2"/>
        <v>40074.017581018517</v>
      </c>
      <c r="F178" s="196">
        <v>544.49869999999999</v>
      </c>
    </row>
    <row r="179" spans="1:6" ht="15" customHeight="1" x14ac:dyDescent="0.25">
      <c r="A179" s="195">
        <v>40075</v>
      </c>
      <c r="B179" s="209">
        <v>1.758101851851852E-2</v>
      </c>
      <c r="C179" s="213">
        <v>56.502299999999998</v>
      </c>
      <c r="D179" s="184">
        <v>16.824999999999999</v>
      </c>
      <c r="E179" s="185">
        <f t="shared" si="2"/>
        <v>40075.017581018517</v>
      </c>
      <c r="F179" s="196">
        <v>544.51710000000003</v>
      </c>
    </row>
    <row r="180" spans="1:6" ht="15" customHeight="1" x14ac:dyDescent="0.25">
      <c r="A180" s="195">
        <v>40076</v>
      </c>
      <c r="B180" s="209">
        <v>1.758101851851852E-2</v>
      </c>
      <c r="C180" s="213">
        <v>56.624699999999997</v>
      </c>
      <c r="D180" s="184">
        <v>16.824000000000002</v>
      </c>
      <c r="E180" s="185">
        <f t="shared" si="2"/>
        <v>40076.017581018517</v>
      </c>
      <c r="F180" s="196">
        <v>544.39469999999994</v>
      </c>
    </row>
    <row r="181" spans="1:6" ht="15" customHeight="1" x14ac:dyDescent="0.25">
      <c r="A181" s="195">
        <v>40077</v>
      </c>
      <c r="B181" s="209">
        <v>1.758101851851852E-2</v>
      </c>
      <c r="C181" s="213">
        <v>56.6875</v>
      </c>
      <c r="D181" s="184">
        <v>16.823</v>
      </c>
      <c r="E181" s="185">
        <f t="shared" si="2"/>
        <v>40077.017581018517</v>
      </c>
      <c r="F181" s="196">
        <v>544.33190000000002</v>
      </c>
    </row>
    <row r="182" spans="1:6" ht="15" customHeight="1" x14ac:dyDescent="0.25">
      <c r="A182" s="195">
        <v>40078</v>
      </c>
      <c r="B182" s="209">
        <v>1.758101851851852E-2</v>
      </c>
      <c r="C182" s="213">
        <v>56.533200000000001</v>
      </c>
      <c r="D182" s="184">
        <v>16.824000000000002</v>
      </c>
      <c r="E182" s="185">
        <f t="shared" si="2"/>
        <v>40078.017581018517</v>
      </c>
      <c r="F182" s="196">
        <v>544.48619999999994</v>
      </c>
    </row>
    <row r="183" spans="1:6" ht="15" customHeight="1" x14ac:dyDescent="0.25">
      <c r="A183" s="195">
        <v>40079</v>
      </c>
      <c r="B183" s="209">
        <v>1.758101851851852E-2</v>
      </c>
      <c r="C183" s="213">
        <v>56.544400000000003</v>
      </c>
      <c r="D183" s="184">
        <v>16.823</v>
      </c>
      <c r="E183" s="185">
        <f t="shared" si="2"/>
        <v>40079.017581018517</v>
      </c>
      <c r="F183" s="196">
        <v>544.47500000000002</v>
      </c>
    </row>
    <row r="184" spans="1:6" ht="15" customHeight="1" x14ac:dyDescent="0.25">
      <c r="A184" s="195">
        <v>40080</v>
      </c>
      <c r="B184" s="209">
        <v>1.758101851851852E-2</v>
      </c>
      <c r="C184" s="213">
        <v>56.5015</v>
      </c>
      <c r="D184" s="184">
        <v>16.824999999999999</v>
      </c>
      <c r="E184" s="185">
        <f t="shared" si="2"/>
        <v>40080.017581018517</v>
      </c>
      <c r="F184" s="196">
        <v>544.51789999999994</v>
      </c>
    </row>
    <row r="185" spans="1:6" ht="15" customHeight="1" x14ac:dyDescent="0.25">
      <c r="A185" s="195">
        <v>40081</v>
      </c>
      <c r="B185" s="209">
        <v>1.758101851851852E-2</v>
      </c>
      <c r="C185" s="213">
        <v>56.607900000000001</v>
      </c>
      <c r="D185" s="184">
        <v>16.823</v>
      </c>
      <c r="E185" s="185">
        <f t="shared" si="2"/>
        <v>40081.017581018517</v>
      </c>
      <c r="F185" s="196">
        <v>544.41149999999993</v>
      </c>
    </row>
    <row r="186" spans="1:6" ht="15" customHeight="1" x14ac:dyDescent="0.25">
      <c r="A186" s="195">
        <v>40082</v>
      </c>
      <c r="B186" s="209">
        <v>1.758101851851852E-2</v>
      </c>
      <c r="C186" s="213">
        <v>56.604900000000001</v>
      </c>
      <c r="D186" s="184">
        <v>16.826000000000001</v>
      </c>
      <c r="E186" s="185">
        <f t="shared" si="2"/>
        <v>40082.017581018517</v>
      </c>
      <c r="F186" s="196">
        <v>544.41449999999998</v>
      </c>
    </row>
    <row r="187" spans="1:6" ht="15" customHeight="1" x14ac:dyDescent="0.25">
      <c r="A187" s="195">
        <v>40083</v>
      </c>
      <c r="B187" s="209">
        <v>1.758101851851852E-2</v>
      </c>
      <c r="C187" s="213">
        <v>56.617699999999999</v>
      </c>
      <c r="D187" s="184">
        <v>16.824999999999999</v>
      </c>
      <c r="E187" s="185">
        <f t="shared" si="2"/>
        <v>40083.017581018517</v>
      </c>
      <c r="F187" s="196">
        <v>544.40170000000001</v>
      </c>
    </row>
    <row r="188" spans="1:6" ht="15" customHeight="1" x14ac:dyDescent="0.25">
      <c r="A188" s="195">
        <v>40084</v>
      </c>
      <c r="B188" s="209">
        <v>1.758101851851852E-2</v>
      </c>
      <c r="C188" s="213">
        <v>56.7136</v>
      </c>
      <c r="D188" s="184">
        <v>16.821999999999999</v>
      </c>
      <c r="E188" s="185">
        <f t="shared" si="2"/>
        <v>40084.017581018517</v>
      </c>
      <c r="F188" s="196">
        <v>544.30579999999998</v>
      </c>
    </row>
    <row r="189" spans="1:6" ht="15" customHeight="1" x14ac:dyDescent="0.25">
      <c r="A189" s="195">
        <v>40085</v>
      </c>
      <c r="B189" s="209">
        <v>1.758101851851852E-2</v>
      </c>
      <c r="C189" s="213">
        <v>56.593899999999998</v>
      </c>
      <c r="D189" s="184">
        <v>16.821999999999999</v>
      </c>
      <c r="E189" s="185">
        <f t="shared" si="2"/>
        <v>40085.017581018517</v>
      </c>
      <c r="F189" s="196">
        <v>544.42549999999994</v>
      </c>
    </row>
    <row r="190" spans="1:6" ht="15" customHeight="1" x14ac:dyDescent="0.25">
      <c r="A190" s="195">
        <v>40086</v>
      </c>
      <c r="B190" s="209">
        <v>1.758101851851852E-2</v>
      </c>
      <c r="C190" s="213">
        <v>56.7866</v>
      </c>
      <c r="D190" s="184">
        <v>16.824000000000002</v>
      </c>
      <c r="E190" s="185">
        <f t="shared" si="2"/>
        <v>40086.017581018517</v>
      </c>
      <c r="F190" s="196">
        <v>544.2328</v>
      </c>
    </row>
    <row r="191" spans="1:6" ht="15" customHeight="1" x14ac:dyDescent="0.25">
      <c r="A191" s="195">
        <v>40087</v>
      </c>
      <c r="B191" s="209">
        <v>1.758101851851852E-2</v>
      </c>
      <c r="C191" s="213">
        <v>56.899799999999999</v>
      </c>
      <c r="D191" s="184">
        <v>16.824000000000002</v>
      </c>
      <c r="E191" s="185">
        <f t="shared" si="2"/>
        <v>40087.017581018517</v>
      </c>
      <c r="F191" s="196">
        <v>544.11959999999999</v>
      </c>
    </row>
    <row r="192" spans="1:6" ht="15" customHeight="1" x14ac:dyDescent="0.25">
      <c r="A192" s="195">
        <v>40088</v>
      </c>
      <c r="B192" s="209">
        <v>1.758101851851852E-2</v>
      </c>
      <c r="C192" s="213">
        <v>56.706299999999999</v>
      </c>
      <c r="D192" s="184">
        <v>16.824000000000002</v>
      </c>
      <c r="E192" s="185">
        <f t="shared" si="2"/>
        <v>40088.017581018517</v>
      </c>
      <c r="F192" s="196">
        <v>544.31309999999996</v>
      </c>
    </row>
    <row r="193" spans="1:6" ht="15" customHeight="1" x14ac:dyDescent="0.25">
      <c r="A193" s="195">
        <v>40089</v>
      </c>
      <c r="B193" s="209">
        <v>1.758101851851852E-2</v>
      </c>
      <c r="C193" s="213">
        <v>56.885599999999997</v>
      </c>
      <c r="D193" s="184">
        <v>16.823</v>
      </c>
      <c r="E193" s="185">
        <f t="shared" si="2"/>
        <v>40089.017581018517</v>
      </c>
      <c r="F193" s="196">
        <v>544.13379999999995</v>
      </c>
    </row>
    <row r="194" spans="1:6" ht="15" customHeight="1" x14ac:dyDescent="0.25">
      <c r="A194" s="195">
        <v>40090</v>
      </c>
      <c r="B194" s="209">
        <v>1.758101851851852E-2</v>
      </c>
      <c r="C194" s="213">
        <v>56.9998</v>
      </c>
      <c r="D194" s="184">
        <v>16.82</v>
      </c>
      <c r="E194" s="185">
        <f t="shared" si="2"/>
        <v>40090.017581018517</v>
      </c>
      <c r="F194" s="196">
        <v>544.01959999999997</v>
      </c>
    </row>
    <row r="195" spans="1:6" ht="15" customHeight="1" x14ac:dyDescent="0.25">
      <c r="A195" s="195">
        <v>40091</v>
      </c>
      <c r="B195" s="209">
        <v>1.758101851851852E-2</v>
      </c>
      <c r="C195" s="213">
        <v>57.015300000000003</v>
      </c>
      <c r="D195" s="184">
        <v>16.821000000000002</v>
      </c>
      <c r="E195" s="185">
        <f t="shared" si="2"/>
        <v>40091.017581018517</v>
      </c>
      <c r="F195" s="196">
        <v>544.00409999999999</v>
      </c>
    </row>
    <row r="196" spans="1:6" ht="15" customHeight="1" x14ac:dyDescent="0.25">
      <c r="A196" s="195">
        <v>40092</v>
      </c>
      <c r="B196" s="209">
        <v>1.758101851851852E-2</v>
      </c>
      <c r="C196" s="213">
        <v>56.854399999999998</v>
      </c>
      <c r="D196" s="184">
        <v>16.821000000000002</v>
      </c>
      <c r="E196" s="185">
        <f t="shared" si="2"/>
        <v>40092.017581018517</v>
      </c>
      <c r="F196" s="196">
        <v>544.16499999999996</v>
      </c>
    </row>
    <row r="197" spans="1:6" ht="15" customHeight="1" x14ac:dyDescent="0.25">
      <c r="A197" s="195">
        <v>40093</v>
      </c>
      <c r="B197" s="209">
        <v>1.758101851851852E-2</v>
      </c>
      <c r="C197" s="213">
        <v>56.783700000000003</v>
      </c>
      <c r="D197" s="184">
        <v>16.821000000000002</v>
      </c>
      <c r="E197" s="185">
        <f t="shared" si="2"/>
        <v>40093.017581018517</v>
      </c>
      <c r="F197" s="196">
        <v>544.23569999999995</v>
      </c>
    </row>
    <row r="198" spans="1:6" ht="15" customHeight="1" x14ac:dyDescent="0.25">
      <c r="A198" s="195">
        <v>40094</v>
      </c>
      <c r="B198" s="209">
        <v>1.758101851851852E-2</v>
      </c>
      <c r="C198" s="213">
        <v>56.934899999999999</v>
      </c>
      <c r="D198" s="184">
        <v>16.82</v>
      </c>
      <c r="E198" s="185">
        <f t="shared" si="2"/>
        <v>40094.017581018517</v>
      </c>
      <c r="F198" s="196">
        <v>544.08449999999993</v>
      </c>
    </row>
    <row r="199" spans="1:6" ht="15" customHeight="1" x14ac:dyDescent="0.25">
      <c r="A199" s="195">
        <v>40095</v>
      </c>
      <c r="B199" s="209">
        <v>1.758101851851852E-2</v>
      </c>
      <c r="C199" s="213">
        <v>56.834099999999999</v>
      </c>
      <c r="D199" s="184">
        <v>16.821000000000002</v>
      </c>
      <c r="E199" s="185">
        <f t="shared" si="2"/>
        <v>40095.017581018517</v>
      </c>
      <c r="F199" s="196">
        <v>544.18529999999998</v>
      </c>
    </row>
    <row r="200" spans="1:6" ht="15" customHeight="1" x14ac:dyDescent="0.25">
      <c r="A200" s="195">
        <v>40096</v>
      </c>
      <c r="B200" s="209">
        <v>1.758101851851852E-2</v>
      </c>
      <c r="C200" s="213">
        <v>56.78</v>
      </c>
      <c r="D200" s="184">
        <v>16.818000000000001</v>
      </c>
      <c r="E200" s="185">
        <f t="shared" si="2"/>
        <v>40096.017581018517</v>
      </c>
      <c r="F200" s="196">
        <v>544.23939999999993</v>
      </c>
    </row>
    <row r="201" spans="1:6" ht="15" customHeight="1" x14ac:dyDescent="0.25">
      <c r="A201" s="195">
        <v>40097</v>
      </c>
      <c r="B201" s="209">
        <v>1.758101851851852E-2</v>
      </c>
      <c r="C201" s="213">
        <v>56.844000000000001</v>
      </c>
      <c r="D201" s="184">
        <v>16.821000000000002</v>
      </c>
      <c r="E201" s="185">
        <f t="shared" si="2"/>
        <v>40097.017581018517</v>
      </c>
      <c r="F201" s="196">
        <v>544.17539999999997</v>
      </c>
    </row>
    <row r="202" spans="1:6" ht="15" customHeight="1" x14ac:dyDescent="0.25">
      <c r="A202" s="195">
        <v>40098</v>
      </c>
      <c r="B202" s="209">
        <v>1.758101851851852E-2</v>
      </c>
      <c r="C202" s="213">
        <v>56.882300000000001</v>
      </c>
      <c r="D202" s="184">
        <v>16.818999999999999</v>
      </c>
      <c r="E202" s="185">
        <f t="shared" ref="E202:E265" si="3">A202+B202</f>
        <v>40098.017581018517</v>
      </c>
      <c r="F202" s="196">
        <v>544.13710000000003</v>
      </c>
    </row>
    <row r="203" spans="1:6" ht="15" customHeight="1" x14ac:dyDescent="0.25">
      <c r="A203" s="195">
        <v>40099</v>
      </c>
      <c r="B203" s="209">
        <v>1.758101851851852E-2</v>
      </c>
      <c r="C203" s="213">
        <v>56.867800000000003</v>
      </c>
      <c r="D203" s="184">
        <v>16.821000000000002</v>
      </c>
      <c r="E203" s="185">
        <f t="shared" si="3"/>
        <v>40099.017581018517</v>
      </c>
      <c r="F203" s="196">
        <v>544.15160000000003</v>
      </c>
    </row>
    <row r="204" spans="1:6" ht="15" customHeight="1" x14ac:dyDescent="0.25">
      <c r="A204" s="195">
        <v>40100</v>
      </c>
      <c r="B204" s="209">
        <v>1.758101851851852E-2</v>
      </c>
      <c r="C204" s="213">
        <v>56.719700000000003</v>
      </c>
      <c r="D204" s="184">
        <v>16.818999999999999</v>
      </c>
      <c r="E204" s="185">
        <f t="shared" si="3"/>
        <v>40100.017581018517</v>
      </c>
      <c r="F204" s="196">
        <v>544.29970000000003</v>
      </c>
    </row>
    <row r="205" spans="1:6" ht="15" customHeight="1" x14ac:dyDescent="0.25">
      <c r="A205" s="195">
        <v>40101</v>
      </c>
      <c r="B205" s="209">
        <v>1.758101851851852E-2</v>
      </c>
      <c r="C205" s="213">
        <v>56.709400000000002</v>
      </c>
      <c r="D205" s="184">
        <v>16.823</v>
      </c>
      <c r="E205" s="185">
        <f t="shared" si="3"/>
        <v>40101.017581018517</v>
      </c>
      <c r="F205" s="196">
        <v>544.30999999999995</v>
      </c>
    </row>
    <row r="206" spans="1:6" ht="15" customHeight="1" x14ac:dyDescent="0.25">
      <c r="A206" s="195">
        <v>40102</v>
      </c>
      <c r="B206" s="209">
        <v>1.758101851851852E-2</v>
      </c>
      <c r="C206" s="213">
        <v>56.610999999999997</v>
      </c>
      <c r="D206" s="184">
        <v>16.821000000000002</v>
      </c>
      <c r="E206" s="185">
        <f t="shared" si="3"/>
        <v>40102.017581018517</v>
      </c>
      <c r="F206" s="196">
        <v>544.40840000000003</v>
      </c>
    </row>
    <row r="207" spans="1:6" ht="15" customHeight="1" x14ac:dyDescent="0.25">
      <c r="A207" s="195">
        <v>40103</v>
      </c>
      <c r="B207" s="209">
        <v>1.758101851851852E-2</v>
      </c>
      <c r="C207" s="213">
        <v>56.526899999999998</v>
      </c>
      <c r="D207" s="184">
        <v>16.82</v>
      </c>
      <c r="E207" s="185">
        <f t="shared" si="3"/>
        <v>40103.017581018517</v>
      </c>
      <c r="F207" s="196">
        <v>544.49249999999995</v>
      </c>
    </row>
    <row r="208" spans="1:6" ht="15" customHeight="1" x14ac:dyDescent="0.25">
      <c r="A208" s="195">
        <v>40104</v>
      </c>
      <c r="B208" s="209">
        <v>1.758101851851852E-2</v>
      </c>
      <c r="C208" s="213">
        <v>56.506700000000002</v>
      </c>
      <c r="D208" s="184">
        <v>16.823</v>
      </c>
      <c r="E208" s="185">
        <f t="shared" si="3"/>
        <v>40104.017581018517</v>
      </c>
      <c r="F208" s="196">
        <v>544.5127</v>
      </c>
    </row>
    <row r="209" spans="1:6" ht="15" customHeight="1" x14ac:dyDescent="0.25">
      <c r="A209" s="195">
        <v>40105</v>
      </c>
      <c r="B209" s="209">
        <v>1.758101851851852E-2</v>
      </c>
      <c r="C209" s="213">
        <v>56.689399999999999</v>
      </c>
      <c r="D209" s="184">
        <v>16.821000000000002</v>
      </c>
      <c r="E209" s="185">
        <f t="shared" si="3"/>
        <v>40105.017581018517</v>
      </c>
      <c r="F209" s="196">
        <v>544.32999999999993</v>
      </c>
    </row>
    <row r="210" spans="1:6" ht="15" customHeight="1" x14ac:dyDescent="0.25">
      <c r="A210" s="195">
        <v>40106</v>
      </c>
      <c r="B210" s="209">
        <v>1.758101851851852E-2</v>
      </c>
      <c r="C210" s="213">
        <v>56.863799999999998</v>
      </c>
      <c r="D210" s="184">
        <v>16.821000000000002</v>
      </c>
      <c r="E210" s="185">
        <f t="shared" si="3"/>
        <v>40106.017581018517</v>
      </c>
      <c r="F210" s="196">
        <v>544.15559999999994</v>
      </c>
    </row>
    <row r="211" spans="1:6" ht="15" customHeight="1" x14ac:dyDescent="0.25">
      <c r="A211" s="195">
        <v>40107</v>
      </c>
      <c r="B211" s="209">
        <v>1.758101851851852E-2</v>
      </c>
      <c r="C211" s="213">
        <v>57.036499999999997</v>
      </c>
      <c r="D211" s="184">
        <v>16.818999999999999</v>
      </c>
      <c r="E211" s="185">
        <f t="shared" si="3"/>
        <v>40107.017581018517</v>
      </c>
      <c r="F211" s="196">
        <v>543.98289999999997</v>
      </c>
    </row>
    <row r="212" spans="1:6" ht="15" customHeight="1" x14ac:dyDescent="0.25">
      <c r="A212" s="195">
        <v>40108</v>
      </c>
      <c r="B212" s="209">
        <v>1.758101851851852E-2</v>
      </c>
      <c r="C212" s="213">
        <v>56.842399999999998</v>
      </c>
      <c r="D212" s="184">
        <v>16.82</v>
      </c>
      <c r="E212" s="185">
        <f t="shared" si="3"/>
        <v>40108.017581018517</v>
      </c>
      <c r="F212" s="196">
        <v>544.17700000000002</v>
      </c>
    </row>
    <row r="213" spans="1:6" ht="15" customHeight="1" x14ac:dyDescent="0.25">
      <c r="A213" s="195">
        <v>40109</v>
      </c>
      <c r="B213" s="209">
        <v>1.758101851851852E-2</v>
      </c>
      <c r="C213" s="213">
        <v>56.815100000000001</v>
      </c>
      <c r="D213" s="184">
        <v>16.821999999999999</v>
      </c>
      <c r="E213" s="185">
        <f t="shared" si="3"/>
        <v>40109.017581018517</v>
      </c>
      <c r="F213" s="196">
        <v>544.20429999999999</v>
      </c>
    </row>
    <row r="214" spans="1:6" ht="15" customHeight="1" x14ac:dyDescent="0.25">
      <c r="A214" s="195">
        <v>40110</v>
      </c>
      <c r="B214" s="209">
        <v>1.758101851851852E-2</v>
      </c>
      <c r="C214" s="213">
        <v>56.784999999999997</v>
      </c>
      <c r="D214" s="184">
        <v>16.821000000000002</v>
      </c>
      <c r="E214" s="185">
        <f t="shared" si="3"/>
        <v>40110.017581018517</v>
      </c>
      <c r="F214" s="196">
        <v>544.23439999999994</v>
      </c>
    </row>
    <row r="215" spans="1:6" ht="15" customHeight="1" x14ac:dyDescent="0.25">
      <c r="A215" s="195">
        <v>40111</v>
      </c>
      <c r="B215" s="209">
        <v>1.758101851851852E-2</v>
      </c>
      <c r="C215" s="213">
        <v>56.936500000000002</v>
      </c>
      <c r="D215" s="184">
        <v>16.818999999999999</v>
      </c>
      <c r="E215" s="185">
        <f t="shared" si="3"/>
        <v>40111.017581018517</v>
      </c>
      <c r="F215" s="196">
        <v>544.0829</v>
      </c>
    </row>
    <row r="216" spans="1:6" ht="15" customHeight="1" x14ac:dyDescent="0.25">
      <c r="A216" s="195">
        <v>40112</v>
      </c>
      <c r="B216" s="209">
        <v>1.758101851851852E-2</v>
      </c>
      <c r="C216" s="213">
        <v>56.685499999999998</v>
      </c>
      <c r="D216" s="184">
        <v>16.817</v>
      </c>
      <c r="E216" s="185">
        <f t="shared" si="3"/>
        <v>40112.017581018517</v>
      </c>
      <c r="F216" s="196">
        <v>544.33389999999997</v>
      </c>
    </row>
    <row r="217" spans="1:6" ht="15" customHeight="1" x14ac:dyDescent="0.25">
      <c r="A217" s="195">
        <v>40113</v>
      </c>
      <c r="B217" s="209">
        <v>1.758101851851852E-2</v>
      </c>
      <c r="C217" s="213">
        <v>56.793399999999998</v>
      </c>
      <c r="D217" s="184">
        <v>16.82</v>
      </c>
      <c r="E217" s="185">
        <f t="shared" si="3"/>
        <v>40113.017581018517</v>
      </c>
      <c r="F217" s="196">
        <v>544.226</v>
      </c>
    </row>
    <row r="218" spans="1:6" ht="15" customHeight="1" x14ac:dyDescent="0.25">
      <c r="A218" s="195">
        <v>40114</v>
      </c>
      <c r="B218" s="209">
        <v>1.758101851851852E-2</v>
      </c>
      <c r="C218" s="213">
        <v>57.4831</v>
      </c>
      <c r="D218" s="184">
        <v>16.818000000000001</v>
      </c>
      <c r="E218" s="185">
        <f t="shared" si="3"/>
        <v>40114.017581018517</v>
      </c>
      <c r="F218" s="196">
        <v>543.53629999999998</v>
      </c>
    </row>
    <row r="219" spans="1:6" ht="15" customHeight="1" x14ac:dyDescent="0.25">
      <c r="A219" s="195">
        <v>40115</v>
      </c>
      <c r="B219" s="209">
        <v>1.758101851851852E-2</v>
      </c>
      <c r="C219" s="213">
        <v>57.2117</v>
      </c>
      <c r="D219" s="184">
        <v>16.821000000000002</v>
      </c>
      <c r="E219" s="185">
        <f t="shared" si="3"/>
        <v>40115.017581018517</v>
      </c>
      <c r="F219" s="196">
        <v>543.80769999999995</v>
      </c>
    </row>
    <row r="220" spans="1:6" ht="15" customHeight="1" x14ac:dyDescent="0.25">
      <c r="A220" s="195">
        <v>40116</v>
      </c>
      <c r="B220" s="209">
        <v>1.758101851851852E-2</v>
      </c>
      <c r="C220" s="213">
        <v>57.033900000000003</v>
      </c>
      <c r="D220" s="184">
        <v>16.82</v>
      </c>
      <c r="E220" s="185">
        <f t="shared" si="3"/>
        <v>40116.017581018517</v>
      </c>
      <c r="F220" s="196">
        <v>543.9855</v>
      </c>
    </row>
    <row r="221" spans="1:6" ht="15" customHeight="1" x14ac:dyDescent="0.25">
      <c r="A221" s="195">
        <v>40117</v>
      </c>
      <c r="B221" s="209">
        <v>1.758101851851852E-2</v>
      </c>
      <c r="C221" s="213">
        <v>56.658799999999999</v>
      </c>
      <c r="D221" s="184">
        <v>16.821000000000002</v>
      </c>
      <c r="E221" s="185">
        <f t="shared" si="3"/>
        <v>40117.017581018517</v>
      </c>
      <c r="F221" s="196">
        <v>544.36059999999998</v>
      </c>
    </row>
    <row r="222" spans="1:6" ht="15" customHeight="1" x14ac:dyDescent="0.25">
      <c r="A222" s="195">
        <v>40118</v>
      </c>
      <c r="B222" s="209">
        <v>1.758101851851852E-2</v>
      </c>
      <c r="C222" s="213">
        <v>56.592199999999998</v>
      </c>
      <c r="D222" s="184">
        <v>16.821000000000002</v>
      </c>
      <c r="E222" s="185">
        <f t="shared" si="3"/>
        <v>40118.017581018517</v>
      </c>
      <c r="F222" s="196">
        <v>544.42719999999997</v>
      </c>
    </row>
    <row r="223" spans="1:6" ht="15" customHeight="1" x14ac:dyDescent="0.25">
      <c r="A223" s="195">
        <v>40119</v>
      </c>
      <c r="B223" s="209">
        <v>1.758101851851852E-2</v>
      </c>
      <c r="C223" s="213">
        <v>56.558700000000002</v>
      </c>
      <c r="D223" s="184">
        <v>16.82</v>
      </c>
      <c r="E223" s="185">
        <f t="shared" si="3"/>
        <v>40119.017581018517</v>
      </c>
      <c r="F223" s="196">
        <v>544.46069999999997</v>
      </c>
    </row>
    <row r="224" spans="1:6" ht="15" customHeight="1" x14ac:dyDescent="0.25">
      <c r="A224" s="195">
        <v>40120</v>
      </c>
      <c r="B224" s="209">
        <v>1.758101851851852E-2</v>
      </c>
      <c r="C224" s="213">
        <v>56.447499999999998</v>
      </c>
      <c r="D224" s="184">
        <v>16.818999999999999</v>
      </c>
      <c r="E224" s="185">
        <f t="shared" si="3"/>
        <v>40120.017581018517</v>
      </c>
      <c r="F224" s="196">
        <v>544.57190000000003</v>
      </c>
    </row>
    <row r="225" spans="1:6" ht="15" customHeight="1" x14ac:dyDescent="0.25">
      <c r="A225" s="195">
        <v>40121</v>
      </c>
      <c r="B225" s="209">
        <v>1.758101851851852E-2</v>
      </c>
      <c r="C225" s="213">
        <v>56.476799999999997</v>
      </c>
      <c r="D225" s="184">
        <v>16.818999999999999</v>
      </c>
      <c r="E225" s="185">
        <f t="shared" si="3"/>
        <v>40121.017581018517</v>
      </c>
      <c r="F225" s="196">
        <v>544.54259999999999</v>
      </c>
    </row>
    <row r="226" spans="1:6" ht="15" customHeight="1" x14ac:dyDescent="0.25">
      <c r="A226" s="195">
        <v>40122</v>
      </c>
      <c r="B226" s="209">
        <v>1.758101851851852E-2</v>
      </c>
      <c r="C226" s="213">
        <v>56.3626</v>
      </c>
      <c r="D226" s="184">
        <v>16.82</v>
      </c>
      <c r="E226" s="185">
        <f t="shared" si="3"/>
        <v>40122.017581018517</v>
      </c>
      <c r="F226" s="196">
        <v>544.65679999999998</v>
      </c>
    </row>
    <row r="227" spans="1:6" ht="15" customHeight="1" x14ac:dyDescent="0.25">
      <c r="A227" s="195">
        <v>40123</v>
      </c>
      <c r="B227" s="209">
        <v>1.758101851851852E-2</v>
      </c>
      <c r="C227" s="213">
        <v>56.546599999999998</v>
      </c>
      <c r="D227" s="184">
        <v>16.818000000000001</v>
      </c>
      <c r="E227" s="185">
        <f t="shared" si="3"/>
        <v>40123.017581018517</v>
      </c>
      <c r="F227" s="196">
        <v>544.47280000000001</v>
      </c>
    </row>
    <row r="228" spans="1:6" ht="15" customHeight="1" x14ac:dyDescent="0.25">
      <c r="A228" s="195">
        <v>40124</v>
      </c>
      <c r="B228" s="209">
        <v>1.758101851851852E-2</v>
      </c>
      <c r="C228" s="213">
        <v>56.676200000000001</v>
      </c>
      <c r="D228" s="184">
        <v>16.818999999999999</v>
      </c>
      <c r="E228" s="185">
        <f t="shared" si="3"/>
        <v>40124.017581018517</v>
      </c>
      <c r="F228" s="196">
        <v>544.34320000000002</v>
      </c>
    </row>
    <row r="229" spans="1:6" ht="15" customHeight="1" x14ac:dyDescent="0.25">
      <c r="A229" s="195">
        <v>40125</v>
      </c>
      <c r="B229" s="209">
        <v>1.758101851851852E-2</v>
      </c>
      <c r="C229" s="213">
        <v>56.781999999999996</v>
      </c>
      <c r="D229" s="184">
        <v>16.817</v>
      </c>
      <c r="E229" s="185">
        <f t="shared" si="3"/>
        <v>40125.017581018517</v>
      </c>
      <c r="F229" s="196">
        <v>544.23739999999998</v>
      </c>
    </row>
    <row r="230" spans="1:6" ht="15" customHeight="1" x14ac:dyDescent="0.25">
      <c r="A230" s="195">
        <v>40126</v>
      </c>
      <c r="B230" s="209">
        <v>1.758101851851852E-2</v>
      </c>
      <c r="C230" s="213">
        <v>56.665199999999999</v>
      </c>
      <c r="D230" s="184">
        <v>16.815999999999999</v>
      </c>
      <c r="E230" s="185">
        <f t="shared" si="3"/>
        <v>40126.017581018517</v>
      </c>
      <c r="F230" s="196">
        <v>544.35419999999999</v>
      </c>
    </row>
    <row r="231" spans="1:6" ht="15" customHeight="1" x14ac:dyDescent="0.25">
      <c r="A231" s="195">
        <v>40127</v>
      </c>
      <c r="B231" s="209">
        <v>1.758101851851852E-2</v>
      </c>
      <c r="C231" s="213">
        <v>56.480200000000004</v>
      </c>
      <c r="D231" s="184">
        <v>16.818000000000001</v>
      </c>
      <c r="E231" s="185">
        <f t="shared" si="3"/>
        <v>40127.017581018517</v>
      </c>
      <c r="F231" s="196">
        <v>544.53919999999994</v>
      </c>
    </row>
    <row r="232" spans="1:6" ht="15" customHeight="1" x14ac:dyDescent="0.25">
      <c r="A232" s="195">
        <v>40128</v>
      </c>
      <c r="B232" s="209">
        <v>1.758101851851852E-2</v>
      </c>
      <c r="C232" s="213">
        <v>56.459600000000002</v>
      </c>
      <c r="D232" s="184">
        <v>16.815999999999999</v>
      </c>
      <c r="E232" s="185">
        <f t="shared" si="3"/>
        <v>40128.017581018517</v>
      </c>
      <c r="F232" s="196">
        <v>544.5598</v>
      </c>
    </row>
    <row r="233" spans="1:6" ht="15" customHeight="1" x14ac:dyDescent="0.25">
      <c r="A233" s="195">
        <v>40129</v>
      </c>
      <c r="B233" s="209">
        <v>1.758101851851852E-2</v>
      </c>
      <c r="C233" s="213">
        <v>56.644500000000001</v>
      </c>
      <c r="D233" s="184">
        <v>16.818000000000001</v>
      </c>
      <c r="E233" s="185">
        <f t="shared" si="3"/>
        <v>40129.017581018517</v>
      </c>
      <c r="F233" s="196">
        <v>544.37490000000003</v>
      </c>
    </row>
    <row r="234" spans="1:6" ht="15" customHeight="1" x14ac:dyDescent="0.25">
      <c r="A234" s="195">
        <v>40130</v>
      </c>
      <c r="B234" s="209">
        <v>1.758101851851852E-2</v>
      </c>
      <c r="C234" s="213">
        <v>56.947000000000003</v>
      </c>
      <c r="D234" s="184">
        <v>16.817</v>
      </c>
      <c r="E234" s="185">
        <f t="shared" si="3"/>
        <v>40130.017581018517</v>
      </c>
      <c r="F234" s="196">
        <v>544.07240000000002</v>
      </c>
    </row>
    <row r="235" spans="1:6" ht="15" customHeight="1" x14ac:dyDescent="0.25">
      <c r="A235" s="195">
        <v>40131</v>
      </c>
      <c r="B235" s="209">
        <v>1.758101851851852E-2</v>
      </c>
      <c r="C235" s="213">
        <v>56.982700000000001</v>
      </c>
      <c r="D235" s="184">
        <v>16.818000000000001</v>
      </c>
      <c r="E235" s="185">
        <f t="shared" si="3"/>
        <v>40131.017581018517</v>
      </c>
      <c r="F235" s="196">
        <v>544.0367</v>
      </c>
    </row>
    <row r="236" spans="1:6" ht="15" customHeight="1" x14ac:dyDescent="0.25">
      <c r="A236" s="195">
        <v>40132</v>
      </c>
      <c r="B236" s="209">
        <v>1.758101851851852E-2</v>
      </c>
      <c r="C236" s="213">
        <v>56.9405</v>
      </c>
      <c r="D236" s="184">
        <v>16.817</v>
      </c>
      <c r="E236" s="185">
        <f t="shared" si="3"/>
        <v>40132.017581018517</v>
      </c>
      <c r="F236" s="196">
        <v>544.07889999999998</v>
      </c>
    </row>
    <row r="237" spans="1:6" ht="15" customHeight="1" x14ac:dyDescent="0.25">
      <c r="A237" s="195">
        <v>40133</v>
      </c>
      <c r="B237" s="209">
        <v>1.758101851851852E-2</v>
      </c>
      <c r="C237" s="213">
        <v>56.578499999999998</v>
      </c>
      <c r="D237" s="184">
        <v>16.815999999999999</v>
      </c>
      <c r="E237" s="185">
        <f t="shared" si="3"/>
        <v>40133.017581018517</v>
      </c>
      <c r="F237" s="196">
        <v>544.44089999999994</v>
      </c>
    </row>
    <row r="238" spans="1:6" ht="15" customHeight="1" x14ac:dyDescent="0.25">
      <c r="A238" s="195">
        <v>40134</v>
      </c>
      <c r="B238" s="209">
        <v>1.758101851851852E-2</v>
      </c>
      <c r="C238" s="213">
        <v>56.534700000000001</v>
      </c>
      <c r="D238" s="184">
        <v>16.818999999999999</v>
      </c>
      <c r="E238" s="185">
        <f t="shared" si="3"/>
        <v>40134.017581018517</v>
      </c>
      <c r="F238" s="196">
        <v>544.48469999999998</v>
      </c>
    </row>
    <row r="239" spans="1:6" ht="15" customHeight="1" x14ac:dyDescent="0.25">
      <c r="A239" s="195">
        <v>40135</v>
      </c>
      <c r="B239" s="209">
        <v>1.758101851851852E-2</v>
      </c>
      <c r="C239" s="213">
        <v>56.681800000000003</v>
      </c>
      <c r="D239" s="184">
        <v>16.815999999999999</v>
      </c>
      <c r="E239" s="185">
        <f t="shared" si="3"/>
        <v>40135.017581018517</v>
      </c>
      <c r="F239" s="196">
        <v>544.33759999999995</v>
      </c>
    </row>
    <row r="240" spans="1:6" ht="15" customHeight="1" x14ac:dyDescent="0.25">
      <c r="A240" s="195">
        <v>40136</v>
      </c>
      <c r="B240" s="209">
        <v>1.758101851851852E-2</v>
      </c>
      <c r="C240" s="213">
        <v>56.84</v>
      </c>
      <c r="D240" s="184">
        <v>16.818999999999999</v>
      </c>
      <c r="E240" s="185">
        <f t="shared" si="3"/>
        <v>40136.017581018517</v>
      </c>
      <c r="F240" s="196">
        <v>544.17939999999999</v>
      </c>
    </row>
    <row r="241" spans="1:6" ht="15" customHeight="1" x14ac:dyDescent="0.25">
      <c r="A241" s="195">
        <v>40137</v>
      </c>
      <c r="B241" s="209">
        <v>1.758101851851852E-2</v>
      </c>
      <c r="C241" s="213">
        <v>56.616399999999999</v>
      </c>
      <c r="D241" s="184">
        <v>16.815999999999999</v>
      </c>
      <c r="E241" s="185">
        <f t="shared" si="3"/>
        <v>40137.017581018517</v>
      </c>
      <c r="F241" s="196">
        <v>544.40300000000002</v>
      </c>
    </row>
    <row r="242" spans="1:6" ht="15" customHeight="1" x14ac:dyDescent="0.25">
      <c r="A242" s="195">
        <v>40138</v>
      </c>
      <c r="B242" s="209">
        <v>1.758101851851852E-2</v>
      </c>
      <c r="C242" s="213">
        <v>56.717300000000002</v>
      </c>
      <c r="D242" s="184">
        <v>16.814</v>
      </c>
      <c r="E242" s="185">
        <f t="shared" si="3"/>
        <v>40138.017581018517</v>
      </c>
      <c r="F242" s="196">
        <v>544.3021</v>
      </c>
    </row>
    <row r="243" spans="1:6" ht="15" customHeight="1" x14ac:dyDescent="0.25">
      <c r="A243" s="195">
        <v>40139</v>
      </c>
      <c r="B243" s="209">
        <v>1.758101851851852E-2</v>
      </c>
      <c r="C243" s="213">
        <v>56.901299999999999</v>
      </c>
      <c r="D243" s="184">
        <v>16.817</v>
      </c>
      <c r="E243" s="185">
        <f t="shared" si="3"/>
        <v>40139.017581018517</v>
      </c>
      <c r="F243" s="196">
        <v>544.11810000000003</v>
      </c>
    </row>
    <row r="244" spans="1:6" ht="15" customHeight="1" x14ac:dyDescent="0.25">
      <c r="A244" s="195">
        <v>40140</v>
      </c>
      <c r="B244" s="209">
        <v>1.758101851851852E-2</v>
      </c>
      <c r="C244" s="213">
        <v>56.844700000000003</v>
      </c>
      <c r="D244" s="184">
        <v>16.815999999999999</v>
      </c>
      <c r="E244" s="185">
        <f t="shared" si="3"/>
        <v>40140.017581018517</v>
      </c>
      <c r="F244" s="196">
        <v>544.17470000000003</v>
      </c>
    </row>
    <row r="245" spans="1:6" ht="15" customHeight="1" x14ac:dyDescent="0.25">
      <c r="A245" s="195">
        <v>40141</v>
      </c>
      <c r="B245" s="209">
        <v>1.758101851851852E-2</v>
      </c>
      <c r="C245" s="213">
        <v>56.584499999999998</v>
      </c>
      <c r="D245" s="184">
        <v>16.815000000000001</v>
      </c>
      <c r="E245" s="185">
        <f t="shared" si="3"/>
        <v>40141.017581018517</v>
      </c>
      <c r="F245" s="196">
        <v>544.43489999999997</v>
      </c>
    </row>
    <row r="246" spans="1:6" ht="15" customHeight="1" x14ac:dyDescent="0.25">
      <c r="A246" s="195">
        <v>40142</v>
      </c>
      <c r="B246" s="209">
        <v>1.758101851851852E-2</v>
      </c>
      <c r="C246" s="213">
        <v>56.574399999999997</v>
      </c>
      <c r="D246" s="184">
        <v>16.817</v>
      </c>
      <c r="E246" s="185">
        <f t="shared" si="3"/>
        <v>40142.017581018517</v>
      </c>
      <c r="F246" s="196">
        <v>544.44499999999994</v>
      </c>
    </row>
    <row r="247" spans="1:6" ht="15" customHeight="1" x14ac:dyDescent="0.25">
      <c r="A247" s="195">
        <v>40143</v>
      </c>
      <c r="B247" s="209">
        <v>1.758101851851852E-2</v>
      </c>
      <c r="C247" s="213">
        <v>56.488100000000003</v>
      </c>
      <c r="D247" s="184">
        <v>16.815000000000001</v>
      </c>
      <c r="E247" s="185">
        <f t="shared" si="3"/>
        <v>40143.017581018517</v>
      </c>
      <c r="F247" s="196">
        <v>544.53129999999999</v>
      </c>
    </row>
    <row r="248" spans="1:6" ht="15" customHeight="1" x14ac:dyDescent="0.25">
      <c r="A248" s="195">
        <v>40144</v>
      </c>
      <c r="B248" s="209">
        <v>1.758101851851852E-2</v>
      </c>
      <c r="C248" s="213">
        <v>56.5426</v>
      </c>
      <c r="D248" s="184">
        <v>16.814</v>
      </c>
      <c r="E248" s="185">
        <f t="shared" si="3"/>
        <v>40144.017581018517</v>
      </c>
      <c r="F248" s="196">
        <v>544.47680000000003</v>
      </c>
    </row>
    <row r="249" spans="1:6" ht="15" customHeight="1" x14ac:dyDescent="0.25">
      <c r="A249" s="195">
        <v>40145</v>
      </c>
      <c r="B249" s="209">
        <v>1.758101851851852E-2</v>
      </c>
      <c r="C249" s="213">
        <v>56.833100000000002</v>
      </c>
      <c r="D249" s="184">
        <v>16.815000000000001</v>
      </c>
      <c r="E249" s="185">
        <f t="shared" si="3"/>
        <v>40145.017581018517</v>
      </c>
      <c r="F249" s="196">
        <v>544.18629999999996</v>
      </c>
    </row>
    <row r="250" spans="1:6" ht="15" customHeight="1" x14ac:dyDescent="0.25">
      <c r="A250" s="195">
        <v>40146</v>
      </c>
      <c r="B250" s="209">
        <v>1.758101851851852E-2</v>
      </c>
      <c r="C250" s="213">
        <v>56.9086</v>
      </c>
      <c r="D250" s="184">
        <v>16.818999999999999</v>
      </c>
      <c r="E250" s="185">
        <f t="shared" si="3"/>
        <v>40146.017581018517</v>
      </c>
      <c r="F250" s="196">
        <v>544.11079999999993</v>
      </c>
    </row>
    <row r="251" spans="1:6" ht="15" customHeight="1" x14ac:dyDescent="0.25">
      <c r="A251" s="195">
        <v>40147</v>
      </c>
      <c r="B251" s="209">
        <v>1.758101851851852E-2</v>
      </c>
      <c r="C251" s="213">
        <v>56.641800000000003</v>
      </c>
      <c r="D251" s="184">
        <v>16.817</v>
      </c>
      <c r="E251" s="185">
        <f t="shared" si="3"/>
        <v>40147.017581018517</v>
      </c>
      <c r="F251" s="196">
        <v>544.37760000000003</v>
      </c>
    </row>
    <row r="252" spans="1:6" ht="15" customHeight="1" x14ac:dyDescent="0.25">
      <c r="A252" s="195">
        <v>40148</v>
      </c>
      <c r="B252" s="209">
        <v>1.758101851851852E-2</v>
      </c>
      <c r="C252" s="213">
        <v>56.783700000000003</v>
      </c>
      <c r="D252" s="184">
        <v>16.815000000000001</v>
      </c>
      <c r="E252" s="185">
        <f t="shared" si="3"/>
        <v>40148.017581018517</v>
      </c>
      <c r="F252" s="196">
        <v>544.23569999999995</v>
      </c>
    </row>
    <row r="253" spans="1:6" ht="15" customHeight="1" x14ac:dyDescent="0.25">
      <c r="A253" s="195">
        <v>40149</v>
      </c>
      <c r="B253" s="209">
        <v>1.758101851851852E-2</v>
      </c>
      <c r="C253" s="213">
        <v>57.038400000000003</v>
      </c>
      <c r="D253" s="184">
        <v>16.812999999999999</v>
      </c>
      <c r="E253" s="185">
        <f t="shared" si="3"/>
        <v>40149.017581018517</v>
      </c>
      <c r="F253" s="196">
        <v>543.98099999999999</v>
      </c>
    </row>
    <row r="254" spans="1:6" ht="15" customHeight="1" x14ac:dyDescent="0.25">
      <c r="A254" s="195">
        <v>40150</v>
      </c>
      <c r="B254" s="209">
        <v>1.758101851851852E-2</v>
      </c>
      <c r="C254" s="213">
        <v>56.962600000000002</v>
      </c>
      <c r="D254" s="184">
        <v>16.815000000000001</v>
      </c>
      <c r="E254" s="185">
        <f t="shared" si="3"/>
        <v>40150.017581018517</v>
      </c>
      <c r="F254" s="196">
        <v>544.05679999999995</v>
      </c>
    </row>
    <row r="255" spans="1:6" ht="15" customHeight="1" x14ac:dyDescent="0.25">
      <c r="A255" s="195">
        <v>40151</v>
      </c>
      <c r="B255" s="209">
        <v>1.758101851851852E-2</v>
      </c>
      <c r="C255" s="213">
        <v>56.727200000000003</v>
      </c>
      <c r="D255" s="184">
        <v>16.814</v>
      </c>
      <c r="E255" s="185">
        <f t="shared" si="3"/>
        <v>40151.017581018517</v>
      </c>
      <c r="F255" s="196">
        <v>544.29219999999998</v>
      </c>
    </row>
    <row r="256" spans="1:6" ht="15" customHeight="1" x14ac:dyDescent="0.25">
      <c r="A256" s="195">
        <v>40152</v>
      </c>
      <c r="B256" s="209">
        <v>1.758101851851852E-2</v>
      </c>
      <c r="C256" s="213">
        <v>56.795000000000002</v>
      </c>
      <c r="D256" s="184">
        <v>16.814</v>
      </c>
      <c r="E256" s="185">
        <f t="shared" si="3"/>
        <v>40152.017581018517</v>
      </c>
      <c r="F256" s="196">
        <v>544.22439999999995</v>
      </c>
    </row>
    <row r="257" spans="1:6" ht="15" customHeight="1" x14ac:dyDescent="0.25">
      <c r="A257" s="195">
        <v>40153</v>
      </c>
      <c r="B257" s="209">
        <v>1.758101851851852E-2</v>
      </c>
      <c r="C257" s="213">
        <v>57.101799999999997</v>
      </c>
      <c r="D257" s="184">
        <v>16.814</v>
      </c>
      <c r="E257" s="185">
        <f t="shared" si="3"/>
        <v>40153.017581018517</v>
      </c>
      <c r="F257" s="196">
        <v>543.91759999999999</v>
      </c>
    </row>
    <row r="258" spans="1:6" ht="15" customHeight="1" x14ac:dyDescent="0.25">
      <c r="A258" s="195">
        <v>40154</v>
      </c>
      <c r="B258" s="209">
        <v>1.758101851851852E-2</v>
      </c>
      <c r="C258" s="213">
        <v>56.957099999999997</v>
      </c>
      <c r="D258" s="184">
        <v>16.812999999999999</v>
      </c>
      <c r="E258" s="185">
        <f t="shared" si="3"/>
        <v>40154.017581018517</v>
      </c>
      <c r="F258" s="196">
        <v>544.06229999999994</v>
      </c>
    </row>
    <row r="259" spans="1:6" ht="15" customHeight="1" x14ac:dyDescent="0.25">
      <c r="A259" s="195">
        <v>40155</v>
      </c>
      <c r="B259" s="209">
        <v>1.758101851851852E-2</v>
      </c>
      <c r="C259" s="213">
        <v>57.331400000000002</v>
      </c>
      <c r="D259" s="184">
        <v>16.815000000000001</v>
      </c>
      <c r="E259" s="185">
        <f t="shared" si="3"/>
        <v>40155.017581018517</v>
      </c>
      <c r="F259" s="196">
        <v>543.68799999999999</v>
      </c>
    </row>
    <row r="260" spans="1:6" ht="15" customHeight="1" x14ac:dyDescent="0.25">
      <c r="A260" s="195">
        <v>40156</v>
      </c>
      <c r="B260" s="209">
        <v>1.758101851851852E-2</v>
      </c>
      <c r="C260" s="213">
        <v>57.037700000000001</v>
      </c>
      <c r="D260" s="184">
        <v>16.814</v>
      </c>
      <c r="E260" s="185">
        <f t="shared" si="3"/>
        <v>40156.017581018517</v>
      </c>
      <c r="F260" s="196">
        <v>543.98169999999993</v>
      </c>
    </row>
    <row r="261" spans="1:6" ht="15" customHeight="1" x14ac:dyDescent="0.25">
      <c r="A261" s="195">
        <v>40157</v>
      </c>
      <c r="B261" s="209">
        <v>1.758101851851852E-2</v>
      </c>
      <c r="C261" s="213">
        <v>56.859299999999998</v>
      </c>
      <c r="D261" s="184">
        <v>16.814</v>
      </c>
      <c r="E261" s="185">
        <f t="shared" si="3"/>
        <v>40157.017581018517</v>
      </c>
      <c r="F261" s="196">
        <v>544.16009999999994</v>
      </c>
    </row>
    <row r="262" spans="1:6" ht="15" customHeight="1" x14ac:dyDescent="0.25">
      <c r="A262" s="195">
        <v>40158</v>
      </c>
      <c r="B262" s="209">
        <v>1.758101851851852E-2</v>
      </c>
      <c r="C262" s="213">
        <v>56.7744</v>
      </c>
      <c r="D262" s="184">
        <v>16.814</v>
      </c>
      <c r="E262" s="185">
        <f t="shared" si="3"/>
        <v>40158.017581018517</v>
      </c>
      <c r="F262" s="196">
        <v>544.245</v>
      </c>
    </row>
    <row r="263" spans="1:6" ht="15" customHeight="1" x14ac:dyDescent="0.25">
      <c r="A263" s="195">
        <v>40159</v>
      </c>
      <c r="B263" s="209">
        <v>1.758101851851852E-2</v>
      </c>
      <c r="C263" s="213">
        <v>56.759300000000003</v>
      </c>
      <c r="D263" s="184">
        <v>16.815000000000001</v>
      </c>
      <c r="E263" s="185">
        <f t="shared" si="3"/>
        <v>40159.017581018517</v>
      </c>
      <c r="F263" s="196">
        <v>544.26009999999997</v>
      </c>
    </row>
    <row r="264" spans="1:6" ht="15" customHeight="1" x14ac:dyDescent="0.25">
      <c r="A264" s="195">
        <v>40160</v>
      </c>
      <c r="B264" s="209">
        <v>1.758101851851852E-2</v>
      </c>
      <c r="C264" s="213">
        <v>56.728200000000001</v>
      </c>
      <c r="D264" s="184">
        <v>16.815000000000001</v>
      </c>
      <c r="E264" s="185">
        <f t="shared" si="3"/>
        <v>40160.017581018517</v>
      </c>
      <c r="F264" s="196">
        <v>544.2912</v>
      </c>
    </row>
    <row r="265" spans="1:6" ht="15" customHeight="1" x14ac:dyDescent="0.25">
      <c r="A265" s="195">
        <v>40161</v>
      </c>
      <c r="B265" s="209">
        <v>1.758101851851852E-2</v>
      </c>
      <c r="C265" s="213">
        <v>56.829799999999999</v>
      </c>
      <c r="D265" s="184">
        <v>16.809999999999999</v>
      </c>
      <c r="E265" s="185">
        <f t="shared" si="3"/>
        <v>40161.017581018517</v>
      </c>
      <c r="F265" s="196">
        <v>544.18959999999993</v>
      </c>
    </row>
    <row r="266" spans="1:6" ht="15" customHeight="1" x14ac:dyDescent="0.25">
      <c r="A266" s="195">
        <v>40162</v>
      </c>
      <c r="B266" s="209">
        <v>1.758101851851852E-2</v>
      </c>
      <c r="C266" s="213">
        <v>56.63</v>
      </c>
      <c r="D266" s="184">
        <v>16.812999999999999</v>
      </c>
      <c r="E266" s="185">
        <f t="shared" ref="E266:E329" si="4">A266+B266</f>
        <v>40162.017581018517</v>
      </c>
      <c r="F266" s="196">
        <v>544.38940000000002</v>
      </c>
    </row>
    <row r="267" spans="1:6" ht="15" customHeight="1" x14ac:dyDescent="0.25">
      <c r="A267" s="195">
        <v>40163</v>
      </c>
      <c r="B267" s="209">
        <v>1.758101851851852E-2</v>
      </c>
      <c r="C267" s="213">
        <v>56.410200000000003</v>
      </c>
      <c r="D267" s="184">
        <v>16.815000000000001</v>
      </c>
      <c r="E267" s="185">
        <f t="shared" si="4"/>
        <v>40163.017581018517</v>
      </c>
      <c r="F267" s="196">
        <v>544.60919999999999</v>
      </c>
    </row>
    <row r="268" spans="1:6" ht="15" customHeight="1" x14ac:dyDescent="0.25">
      <c r="A268" s="195">
        <v>40164</v>
      </c>
      <c r="B268" s="209">
        <v>1.758101851851852E-2</v>
      </c>
      <c r="C268" s="213">
        <v>56.554400000000001</v>
      </c>
      <c r="D268" s="184">
        <v>16.815000000000001</v>
      </c>
      <c r="E268" s="185">
        <f t="shared" si="4"/>
        <v>40164.017581018517</v>
      </c>
      <c r="F268" s="196">
        <v>544.46500000000003</v>
      </c>
    </row>
    <row r="269" spans="1:6" ht="15" customHeight="1" x14ac:dyDescent="0.25">
      <c r="A269" s="195">
        <v>40165</v>
      </c>
      <c r="B269" s="209">
        <v>1.758101851851852E-2</v>
      </c>
      <c r="C269" s="213">
        <v>56.653700000000001</v>
      </c>
      <c r="D269" s="184">
        <v>16.815000000000001</v>
      </c>
      <c r="E269" s="185">
        <f t="shared" si="4"/>
        <v>40165.017581018517</v>
      </c>
      <c r="F269" s="196">
        <v>544.36569999999995</v>
      </c>
    </row>
    <row r="270" spans="1:6" ht="15" customHeight="1" x14ac:dyDescent="0.25">
      <c r="A270" s="195">
        <v>40166</v>
      </c>
      <c r="B270" s="209">
        <v>1.758101851851852E-2</v>
      </c>
      <c r="C270" s="213">
        <v>56.648200000000003</v>
      </c>
      <c r="D270" s="184">
        <v>16.815999999999999</v>
      </c>
      <c r="E270" s="185">
        <f t="shared" si="4"/>
        <v>40166.017581018517</v>
      </c>
      <c r="F270" s="196">
        <v>544.37119999999993</v>
      </c>
    </row>
    <row r="271" spans="1:6" ht="15" customHeight="1" x14ac:dyDescent="0.25">
      <c r="A271" s="195">
        <v>40167</v>
      </c>
      <c r="B271" s="209">
        <v>1.758101851851852E-2</v>
      </c>
      <c r="C271" s="213">
        <v>56.558399999999999</v>
      </c>
      <c r="D271" s="184">
        <v>16.811</v>
      </c>
      <c r="E271" s="185">
        <f t="shared" si="4"/>
        <v>40167.017581018517</v>
      </c>
      <c r="F271" s="196">
        <v>544.46100000000001</v>
      </c>
    </row>
    <row r="272" spans="1:6" ht="15" customHeight="1" x14ac:dyDescent="0.25">
      <c r="A272" s="195">
        <v>40168</v>
      </c>
      <c r="B272" s="209">
        <v>1.758101851851852E-2</v>
      </c>
      <c r="C272" s="213">
        <v>56.616399999999999</v>
      </c>
      <c r="D272" s="184">
        <v>16.812000000000001</v>
      </c>
      <c r="E272" s="185">
        <f t="shared" si="4"/>
        <v>40168.017581018517</v>
      </c>
      <c r="F272" s="196">
        <v>544.40300000000002</v>
      </c>
    </row>
    <row r="273" spans="1:6" ht="15" customHeight="1" x14ac:dyDescent="0.25">
      <c r="A273" s="195">
        <v>40169</v>
      </c>
      <c r="B273" s="209">
        <v>1.758101851851852E-2</v>
      </c>
      <c r="C273" s="213">
        <v>56.828099999999999</v>
      </c>
      <c r="D273" s="184">
        <v>16.815000000000001</v>
      </c>
      <c r="E273" s="185">
        <f t="shared" si="4"/>
        <v>40169.017581018517</v>
      </c>
      <c r="F273" s="196">
        <v>544.19129999999996</v>
      </c>
    </row>
    <row r="274" spans="1:6" ht="15" customHeight="1" x14ac:dyDescent="0.25">
      <c r="A274" s="195">
        <v>40170</v>
      </c>
      <c r="B274" s="209">
        <v>1.758101851851852E-2</v>
      </c>
      <c r="C274" s="213">
        <v>57.193399999999997</v>
      </c>
      <c r="D274" s="184">
        <v>16.812000000000001</v>
      </c>
      <c r="E274" s="185">
        <f t="shared" si="4"/>
        <v>40170.017581018517</v>
      </c>
      <c r="F274" s="196">
        <v>543.82600000000002</v>
      </c>
    </row>
    <row r="275" spans="1:6" ht="15" customHeight="1" x14ac:dyDescent="0.25">
      <c r="A275" s="195">
        <v>40171</v>
      </c>
      <c r="B275" s="209">
        <v>1.758101851851852E-2</v>
      </c>
      <c r="C275" s="213">
        <v>57.011299999999999</v>
      </c>
      <c r="D275" s="184">
        <v>16.812000000000001</v>
      </c>
      <c r="E275" s="185">
        <f t="shared" si="4"/>
        <v>40171.017581018517</v>
      </c>
      <c r="F275" s="196">
        <v>544.00810000000001</v>
      </c>
    </row>
    <row r="276" spans="1:6" ht="15" customHeight="1" x14ac:dyDescent="0.25">
      <c r="A276" s="195">
        <v>40172</v>
      </c>
      <c r="B276" s="209">
        <v>1.758101851851852E-2</v>
      </c>
      <c r="C276" s="213">
        <v>56.8979</v>
      </c>
      <c r="D276" s="184">
        <v>16.812000000000001</v>
      </c>
      <c r="E276" s="185">
        <f t="shared" si="4"/>
        <v>40172.017581018517</v>
      </c>
      <c r="F276" s="196">
        <v>544.12149999999997</v>
      </c>
    </row>
    <row r="277" spans="1:6" ht="15" customHeight="1" x14ac:dyDescent="0.25">
      <c r="A277" s="195">
        <v>40173</v>
      </c>
      <c r="B277" s="209">
        <v>1.758101851851852E-2</v>
      </c>
      <c r="C277" s="213">
        <v>56.936100000000003</v>
      </c>
      <c r="D277" s="184">
        <v>16.809999999999999</v>
      </c>
      <c r="E277" s="185">
        <f t="shared" si="4"/>
        <v>40173.017581018517</v>
      </c>
      <c r="F277" s="196">
        <v>544.08330000000001</v>
      </c>
    </row>
    <row r="278" spans="1:6" ht="15" customHeight="1" x14ac:dyDescent="0.25">
      <c r="A278" s="195">
        <v>40174</v>
      </c>
      <c r="B278" s="209">
        <v>1.758101851851852E-2</v>
      </c>
      <c r="C278" s="213">
        <v>56.728999999999999</v>
      </c>
      <c r="D278" s="184">
        <v>16.812999999999999</v>
      </c>
      <c r="E278" s="185">
        <f t="shared" si="4"/>
        <v>40174.017581018517</v>
      </c>
      <c r="F278" s="196">
        <v>544.29039999999998</v>
      </c>
    </row>
    <row r="279" spans="1:6" ht="15" customHeight="1" x14ac:dyDescent="0.25">
      <c r="A279" s="195">
        <v>40175</v>
      </c>
      <c r="B279" s="209">
        <v>1.758101851851852E-2</v>
      </c>
      <c r="C279" s="213">
        <v>56.548000000000002</v>
      </c>
      <c r="D279" s="184">
        <v>16.811</v>
      </c>
      <c r="E279" s="185">
        <f t="shared" si="4"/>
        <v>40175.017581018517</v>
      </c>
      <c r="F279" s="196">
        <v>544.47140000000002</v>
      </c>
    </row>
    <row r="280" spans="1:6" ht="15" customHeight="1" x14ac:dyDescent="0.25">
      <c r="A280" s="195">
        <v>40176</v>
      </c>
      <c r="B280" s="209">
        <v>1.758101851851852E-2</v>
      </c>
      <c r="C280" s="213">
        <v>56.636800000000001</v>
      </c>
      <c r="D280" s="184">
        <v>16.811</v>
      </c>
      <c r="E280" s="185">
        <f t="shared" si="4"/>
        <v>40176.017581018517</v>
      </c>
      <c r="F280" s="196">
        <v>544.38260000000002</v>
      </c>
    </row>
    <row r="281" spans="1:6" ht="15" customHeight="1" x14ac:dyDescent="0.25">
      <c r="A281" s="195">
        <v>40177</v>
      </c>
      <c r="B281" s="209">
        <v>1.758101851851852E-2</v>
      </c>
      <c r="C281" s="213">
        <v>56.838200000000001</v>
      </c>
      <c r="D281" s="184">
        <v>16.811</v>
      </c>
      <c r="E281" s="185">
        <f t="shared" si="4"/>
        <v>40177.017581018517</v>
      </c>
      <c r="F281" s="196">
        <v>544.18119999999999</v>
      </c>
    </row>
    <row r="282" spans="1:6" ht="15" customHeight="1" x14ac:dyDescent="0.25">
      <c r="A282" s="195">
        <v>40178</v>
      </c>
      <c r="B282" s="209">
        <v>1.758101851851852E-2</v>
      </c>
      <c r="C282" s="213">
        <v>56.871000000000002</v>
      </c>
      <c r="D282" s="184">
        <v>16.811</v>
      </c>
      <c r="E282" s="185">
        <f t="shared" si="4"/>
        <v>40178.017581018517</v>
      </c>
      <c r="F282" s="196">
        <v>544.14840000000004</v>
      </c>
    </row>
    <row r="283" spans="1:6" ht="15" customHeight="1" x14ac:dyDescent="0.25">
      <c r="A283" s="195">
        <v>40179</v>
      </c>
      <c r="B283" s="209">
        <v>1.758101851851852E-2</v>
      </c>
      <c r="C283" s="213">
        <v>56.468499999999999</v>
      </c>
      <c r="D283" s="184">
        <v>16.808</v>
      </c>
      <c r="E283" s="185">
        <f t="shared" si="4"/>
        <v>40179.017581018517</v>
      </c>
      <c r="F283" s="196">
        <v>544.55089999999996</v>
      </c>
    </row>
    <row r="284" spans="1:6" ht="15" customHeight="1" x14ac:dyDescent="0.25">
      <c r="A284" s="195">
        <v>40180</v>
      </c>
      <c r="B284" s="209">
        <v>1.758101851851852E-2</v>
      </c>
      <c r="C284" s="213">
        <v>56.577100000000002</v>
      </c>
      <c r="D284" s="184">
        <v>16.809999999999999</v>
      </c>
      <c r="E284" s="185">
        <f t="shared" si="4"/>
        <v>40180.017581018517</v>
      </c>
      <c r="F284" s="196">
        <v>544.44229999999993</v>
      </c>
    </row>
    <row r="285" spans="1:6" ht="15" customHeight="1" x14ac:dyDescent="0.25">
      <c r="A285" s="195">
        <v>40181</v>
      </c>
      <c r="B285" s="209">
        <v>1.758101851851852E-2</v>
      </c>
      <c r="C285" s="213">
        <v>56.637</v>
      </c>
      <c r="D285" s="184">
        <v>16.809000000000001</v>
      </c>
      <c r="E285" s="185">
        <f t="shared" si="4"/>
        <v>40181.017581018517</v>
      </c>
      <c r="F285" s="196">
        <v>544.38239999999996</v>
      </c>
    </row>
    <row r="286" spans="1:6" ht="15" customHeight="1" x14ac:dyDescent="0.25">
      <c r="A286" s="195">
        <v>40182</v>
      </c>
      <c r="B286" s="209">
        <v>1.758101851851852E-2</v>
      </c>
      <c r="C286" s="213">
        <v>56.5428</v>
      </c>
      <c r="D286" s="184">
        <v>16.809999999999999</v>
      </c>
      <c r="E286" s="185">
        <f t="shared" si="4"/>
        <v>40182.017581018517</v>
      </c>
      <c r="F286" s="196">
        <v>544.47659999999996</v>
      </c>
    </row>
    <row r="287" spans="1:6" ht="15" customHeight="1" x14ac:dyDescent="0.25">
      <c r="A287" s="195">
        <v>40183</v>
      </c>
      <c r="B287" s="209">
        <v>1.758101851851852E-2</v>
      </c>
      <c r="C287" s="213">
        <v>56.565300000000001</v>
      </c>
      <c r="D287" s="184">
        <v>16.809999999999999</v>
      </c>
      <c r="E287" s="185">
        <f t="shared" si="4"/>
        <v>40183.017581018517</v>
      </c>
      <c r="F287" s="196">
        <v>544.45409999999993</v>
      </c>
    </row>
    <row r="288" spans="1:6" ht="15" customHeight="1" x14ac:dyDescent="0.25">
      <c r="A288" s="195">
        <v>40184</v>
      </c>
      <c r="B288" s="209">
        <v>1.758101851851852E-2</v>
      </c>
      <c r="C288" s="213">
        <v>56.722999999999999</v>
      </c>
      <c r="D288" s="184">
        <v>16.806999999999999</v>
      </c>
      <c r="E288" s="185">
        <f t="shared" si="4"/>
        <v>40184.017581018517</v>
      </c>
      <c r="F288" s="196">
        <v>544.29639999999995</v>
      </c>
    </row>
    <row r="289" spans="1:6" ht="15" customHeight="1" x14ac:dyDescent="0.25">
      <c r="A289" s="195">
        <v>40185</v>
      </c>
      <c r="B289" s="209">
        <v>1.758101851851852E-2</v>
      </c>
      <c r="C289" s="213">
        <v>56.743600000000001</v>
      </c>
      <c r="D289" s="184">
        <v>16.809999999999999</v>
      </c>
      <c r="E289" s="185">
        <f t="shared" si="4"/>
        <v>40185.017581018517</v>
      </c>
      <c r="F289" s="196">
        <v>544.2758</v>
      </c>
    </row>
    <row r="290" spans="1:6" ht="15" customHeight="1" x14ac:dyDescent="0.25">
      <c r="A290" s="195">
        <v>40186</v>
      </c>
      <c r="B290" s="209">
        <v>1.758101851851852E-2</v>
      </c>
      <c r="C290" s="213">
        <v>56.582799999999999</v>
      </c>
      <c r="D290" s="184">
        <v>16.809999999999999</v>
      </c>
      <c r="E290" s="185">
        <f t="shared" si="4"/>
        <v>40186.017581018517</v>
      </c>
      <c r="F290" s="196">
        <v>544.4366</v>
      </c>
    </row>
    <row r="291" spans="1:6" ht="15" customHeight="1" x14ac:dyDescent="0.25">
      <c r="A291" s="195">
        <v>40187</v>
      </c>
      <c r="B291" s="209">
        <v>1.758101851851852E-2</v>
      </c>
      <c r="C291" s="213">
        <v>56.514899999999997</v>
      </c>
      <c r="D291" s="184">
        <v>16.811</v>
      </c>
      <c r="E291" s="185">
        <f t="shared" si="4"/>
        <v>40187.017581018517</v>
      </c>
      <c r="F291" s="196">
        <v>544.50450000000001</v>
      </c>
    </row>
    <row r="292" spans="1:6" ht="15" customHeight="1" x14ac:dyDescent="0.25">
      <c r="A292" s="195">
        <v>40188</v>
      </c>
      <c r="B292" s="209">
        <v>1.758101851851852E-2</v>
      </c>
      <c r="C292" s="213">
        <v>56.529899999999998</v>
      </c>
      <c r="D292" s="184">
        <v>16.811</v>
      </c>
      <c r="E292" s="185">
        <f t="shared" si="4"/>
        <v>40188.017581018517</v>
      </c>
      <c r="F292" s="196">
        <v>544.48950000000002</v>
      </c>
    </row>
    <row r="293" spans="1:6" ht="15" customHeight="1" x14ac:dyDescent="0.25">
      <c r="A293" s="195">
        <v>40189</v>
      </c>
      <c r="B293" s="209">
        <v>1.758101851851852E-2</v>
      </c>
      <c r="C293" s="213">
        <v>56.4983</v>
      </c>
      <c r="D293" s="184">
        <v>16.808</v>
      </c>
      <c r="E293" s="185">
        <f t="shared" si="4"/>
        <v>40189.017581018517</v>
      </c>
      <c r="F293" s="196">
        <v>544.52109999999993</v>
      </c>
    </row>
    <row r="294" spans="1:6" ht="15" customHeight="1" x14ac:dyDescent="0.25">
      <c r="A294" s="195">
        <v>40190</v>
      </c>
      <c r="B294" s="209">
        <v>1.758101851851852E-2</v>
      </c>
      <c r="C294" s="213">
        <v>56.433</v>
      </c>
      <c r="D294" s="184">
        <v>16.808</v>
      </c>
      <c r="E294" s="185">
        <f t="shared" si="4"/>
        <v>40190.017581018517</v>
      </c>
      <c r="F294" s="196">
        <v>544.58640000000003</v>
      </c>
    </row>
    <row r="295" spans="1:6" ht="15" customHeight="1" x14ac:dyDescent="0.25">
      <c r="A295" s="195">
        <v>40191</v>
      </c>
      <c r="B295" s="209">
        <v>1.758101851851852E-2</v>
      </c>
      <c r="C295" s="213">
        <v>56.603200000000001</v>
      </c>
      <c r="D295" s="184">
        <v>16.811</v>
      </c>
      <c r="E295" s="185">
        <f t="shared" si="4"/>
        <v>40191.017581018517</v>
      </c>
      <c r="F295" s="196">
        <v>544.4162</v>
      </c>
    </row>
    <row r="296" spans="1:6" ht="15" customHeight="1" x14ac:dyDescent="0.25">
      <c r="A296" s="195">
        <v>40192</v>
      </c>
      <c r="B296" s="209">
        <v>1.758101851851852E-2</v>
      </c>
      <c r="C296" s="213">
        <v>56.856099999999998</v>
      </c>
      <c r="D296" s="184">
        <v>16.808</v>
      </c>
      <c r="E296" s="185">
        <f t="shared" si="4"/>
        <v>40192.017581018517</v>
      </c>
      <c r="F296" s="196">
        <v>544.16329999999994</v>
      </c>
    </row>
    <row r="297" spans="1:6" ht="15" customHeight="1" x14ac:dyDescent="0.25">
      <c r="A297" s="195">
        <v>40193</v>
      </c>
      <c r="B297" s="209">
        <v>1.758101851851852E-2</v>
      </c>
      <c r="C297" s="213">
        <v>56.633899999999997</v>
      </c>
      <c r="D297" s="184">
        <v>16.809000000000001</v>
      </c>
      <c r="E297" s="185">
        <f t="shared" si="4"/>
        <v>40193.017581018517</v>
      </c>
      <c r="F297" s="196">
        <v>544.38549999999998</v>
      </c>
    </row>
    <row r="298" spans="1:6" ht="15" customHeight="1" x14ac:dyDescent="0.25">
      <c r="A298" s="195">
        <v>40194</v>
      </c>
      <c r="B298" s="209">
        <v>1.758101851851852E-2</v>
      </c>
      <c r="C298" s="213">
        <v>56.697000000000003</v>
      </c>
      <c r="D298" s="184">
        <v>16.809999999999999</v>
      </c>
      <c r="E298" s="185">
        <f t="shared" si="4"/>
        <v>40194.017581018517</v>
      </c>
      <c r="F298" s="196">
        <v>544.32240000000002</v>
      </c>
    </row>
    <row r="299" spans="1:6" ht="15" customHeight="1" x14ac:dyDescent="0.25">
      <c r="A299" s="195">
        <v>40195</v>
      </c>
      <c r="B299" s="209">
        <v>1.758101851851852E-2</v>
      </c>
      <c r="C299" s="213">
        <v>56.832700000000003</v>
      </c>
      <c r="D299" s="184">
        <v>16.809999999999999</v>
      </c>
      <c r="E299" s="185">
        <f t="shared" si="4"/>
        <v>40195.017581018517</v>
      </c>
      <c r="F299" s="196">
        <v>544.18669999999997</v>
      </c>
    </row>
    <row r="300" spans="1:6" ht="15" customHeight="1" x14ac:dyDescent="0.25">
      <c r="A300" s="195">
        <v>40196</v>
      </c>
      <c r="B300" s="209">
        <v>1.758101851851852E-2</v>
      </c>
      <c r="C300" s="213">
        <v>56.875700000000002</v>
      </c>
      <c r="D300" s="184">
        <v>16.808</v>
      </c>
      <c r="E300" s="185">
        <f t="shared" si="4"/>
        <v>40196.017581018517</v>
      </c>
      <c r="F300" s="196">
        <v>544.14369999999997</v>
      </c>
    </row>
    <row r="301" spans="1:6" ht="15" customHeight="1" x14ac:dyDescent="0.25">
      <c r="A301" s="195">
        <v>40197</v>
      </c>
      <c r="B301" s="209">
        <v>1.758101851851852E-2</v>
      </c>
      <c r="C301" s="213">
        <v>56.908700000000003</v>
      </c>
      <c r="D301" s="184">
        <v>16.806999999999999</v>
      </c>
      <c r="E301" s="185">
        <f t="shared" si="4"/>
        <v>40197.017581018517</v>
      </c>
      <c r="F301" s="196">
        <v>544.11069999999995</v>
      </c>
    </row>
    <row r="302" spans="1:6" ht="15" customHeight="1" x14ac:dyDescent="0.25">
      <c r="A302" s="195">
        <v>40198</v>
      </c>
      <c r="B302" s="209">
        <v>1.758101851851852E-2</v>
      </c>
      <c r="C302" s="213">
        <v>57.117800000000003</v>
      </c>
      <c r="D302" s="184">
        <v>16.808</v>
      </c>
      <c r="E302" s="185">
        <f t="shared" si="4"/>
        <v>40198.017581018517</v>
      </c>
      <c r="F302" s="196">
        <v>543.90160000000003</v>
      </c>
    </row>
    <row r="303" spans="1:6" ht="15" customHeight="1" x14ac:dyDescent="0.25">
      <c r="A303" s="195">
        <v>40199</v>
      </c>
      <c r="B303" s="209">
        <v>1.758101851851852E-2</v>
      </c>
      <c r="C303" s="213">
        <v>57.119399999999999</v>
      </c>
      <c r="D303" s="184">
        <v>16.806999999999999</v>
      </c>
      <c r="E303" s="185">
        <f t="shared" si="4"/>
        <v>40199.017581018517</v>
      </c>
      <c r="F303" s="196">
        <v>543.9</v>
      </c>
    </row>
    <row r="304" spans="1:6" ht="15" customHeight="1" x14ac:dyDescent="0.25">
      <c r="A304" s="195">
        <v>40200</v>
      </c>
      <c r="B304" s="209">
        <v>1.758101851851852E-2</v>
      </c>
      <c r="C304" s="213">
        <v>57.326700000000002</v>
      </c>
      <c r="D304" s="184">
        <v>16.808</v>
      </c>
      <c r="E304" s="185">
        <f t="shared" si="4"/>
        <v>40200.017581018517</v>
      </c>
      <c r="F304" s="196">
        <v>543.69269999999995</v>
      </c>
    </row>
    <row r="305" spans="1:6" ht="15" customHeight="1" x14ac:dyDescent="0.25">
      <c r="A305" s="195">
        <v>40201</v>
      </c>
      <c r="B305" s="209">
        <v>1.758101851851852E-2</v>
      </c>
      <c r="C305" s="213">
        <v>57.308100000000003</v>
      </c>
      <c r="D305" s="184">
        <v>16.806000000000001</v>
      </c>
      <c r="E305" s="185">
        <f t="shared" si="4"/>
        <v>40201.017581018517</v>
      </c>
      <c r="F305" s="196">
        <v>543.71129999999994</v>
      </c>
    </row>
    <row r="306" spans="1:6" ht="15" customHeight="1" x14ac:dyDescent="0.25">
      <c r="A306" s="195">
        <v>40202</v>
      </c>
      <c r="B306" s="209">
        <v>1.758101851851852E-2</v>
      </c>
      <c r="C306" s="213">
        <v>57.092399999999998</v>
      </c>
      <c r="D306" s="184">
        <v>16.809000000000001</v>
      </c>
      <c r="E306" s="185">
        <f t="shared" si="4"/>
        <v>40202.017581018517</v>
      </c>
      <c r="F306" s="196">
        <v>543.92700000000002</v>
      </c>
    </row>
    <row r="307" spans="1:6" ht="15" customHeight="1" x14ac:dyDescent="0.25">
      <c r="A307" s="195">
        <v>40203</v>
      </c>
      <c r="B307" s="209">
        <v>1.758101851851852E-2</v>
      </c>
      <c r="C307" s="213">
        <v>56.862200000000001</v>
      </c>
      <c r="D307" s="184">
        <v>16.808</v>
      </c>
      <c r="E307" s="185">
        <f t="shared" si="4"/>
        <v>40203.017581018517</v>
      </c>
      <c r="F307" s="196">
        <v>544.15719999999999</v>
      </c>
    </row>
    <row r="308" spans="1:6" ht="15" customHeight="1" x14ac:dyDescent="0.25">
      <c r="A308" s="195">
        <v>40204</v>
      </c>
      <c r="B308" s="209">
        <v>1.758101851851852E-2</v>
      </c>
      <c r="C308" s="213">
        <v>56.7577</v>
      </c>
      <c r="D308" s="184">
        <v>16.806999999999999</v>
      </c>
      <c r="E308" s="185">
        <f t="shared" si="4"/>
        <v>40204.017581018517</v>
      </c>
      <c r="F308" s="196">
        <v>544.26170000000002</v>
      </c>
    </row>
    <row r="309" spans="1:6" ht="15" customHeight="1" x14ac:dyDescent="0.25">
      <c r="A309" s="195">
        <v>40205</v>
      </c>
      <c r="B309" s="209">
        <v>1.758101851851852E-2</v>
      </c>
      <c r="C309" s="213">
        <v>56.801099999999998</v>
      </c>
      <c r="D309" s="184">
        <v>16.806999999999999</v>
      </c>
      <c r="E309" s="185">
        <f t="shared" si="4"/>
        <v>40205.017581018517</v>
      </c>
      <c r="F309" s="196">
        <v>544.2183</v>
      </c>
    </row>
    <row r="310" spans="1:6" ht="15" customHeight="1" x14ac:dyDescent="0.25">
      <c r="A310" s="195">
        <v>40206</v>
      </c>
      <c r="B310" s="209">
        <v>1.758101851851852E-2</v>
      </c>
      <c r="C310" s="213">
        <v>56.793799999999997</v>
      </c>
      <c r="D310" s="184">
        <v>16.806999999999999</v>
      </c>
      <c r="E310" s="185">
        <f t="shared" si="4"/>
        <v>40206.017581018517</v>
      </c>
      <c r="F310" s="196">
        <v>544.22559999999999</v>
      </c>
    </row>
    <row r="311" spans="1:6" ht="15" customHeight="1" x14ac:dyDescent="0.25">
      <c r="A311" s="195">
        <v>40207</v>
      </c>
      <c r="B311" s="209">
        <v>1.758101851851852E-2</v>
      </c>
      <c r="C311" s="213">
        <v>56.7958</v>
      </c>
      <c r="D311" s="184">
        <v>16.809000000000001</v>
      </c>
      <c r="E311" s="185">
        <f t="shared" si="4"/>
        <v>40207.017581018517</v>
      </c>
      <c r="F311" s="196">
        <v>544.22360000000003</v>
      </c>
    </row>
    <row r="312" spans="1:6" ht="15" customHeight="1" x14ac:dyDescent="0.25">
      <c r="A312" s="195">
        <v>40208</v>
      </c>
      <c r="B312" s="209">
        <v>1.758101851851852E-2</v>
      </c>
      <c r="C312" s="213">
        <v>56.731000000000002</v>
      </c>
      <c r="D312" s="184">
        <v>16.809000000000001</v>
      </c>
      <c r="E312" s="185">
        <f t="shared" si="4"/>
        <v>40208.017581018517</v>
      </c>
      <c r="F312" s="196">
        <v>544.28840000000002</v>
      </c>
    </row>
    <row r="313" spans="1:6" ht="15" customHeight="1" x14ac:dyDescent="0.25">
      <c r="A313" s="195">
        <v>40209</v>
      </c>
      <c r="B313" s="209">
        <v>1.758101851851852E-2</v>
      </c>
      <c r="C313" s="213">
        <v>56.792900000000003</v>
      </c>
      <c r="D313" s="184">
        <v>16.806999999999999</v>
      </c>
      <c r="E313" s="185">
        <f t="shared" si="4"/>
        <v>40209.017581018517</v>
      </c>
      <c r="F313" s="196">
        <v>544.22649999999999</v>
      </c>
    </row>
    <row r="314" spans="1:6" ht="15" customHeight="1" x14ac:dyDescent="0.25">
      <c r="A314" s="195">
        <v>40210</v>
      </c>
      <c r="B314" s="209">
        <v>1.758101851851852E-2</v>
      </c>
      <c r="C314" s="213">
        <v>56.872999999999998</v>
      </c>
      <c r="D314" s="184">
        <v>16.809000000000001</v>
      </c>
      <c r="E314" s="185">
        <f t="shared" si="4"/>
        <v>40210.017581018517</v>
      </c>
      <c r="F314" s="196">
        <v>544.14639999999997</v>
      </c>
    </row>
    <row r="315" spans="1:6" ht="15" customHeight="1" x14ac:dyDescent="0.25">
      <c r="A315" s="195">
        <v>40211</v>
      </c>
      <c r="B315" s="209">
        <v>1.758101851851852E-2</v>
      </c>
      <c r="C315" s="213">
        <v>56.787799999999997</v>
      </c>
      <c r="D315" s="184">
        <v>16.803999999999998</v>
      </c>
      <c r="E315" s="185">
        <f t="shared" si="4"/>
        <v>40211.017581018517</v>
      </c>
      <c r="F315" s="196">
        <v>544.23159999999996</v>
      </c>
    </row>
    <row r="316" spans="1:6" ht="15" customHeight="1" x14ac:dyDescent="0.25">
      <c r="A316" s="195">
        <v>40212</v>
      </c>
      <c r="B316" s="209">
        <v>1.758101851851852E-2</v>
      </c>
      <c r="C316" s="213">
        <v>56.817500000000003</v>
      </c>
      <c r="D316" s="184">
        <v>16.806000000000001</v>
      </c>
      <c r="E316" s="185">
        <f t="shared" si="4"/>
        <v>40212.017581018517</v>
      </c>
      <c r="F316" s="196">
        <v>544.20190000000002</v>
      </c>
    </row>
    <row r="317" spans="1:6" ht="15" customHeight="1" x14ac:dyDescent="0.25">
      <c r="A317" s="195">
        <v>40213</v>
      </c>
      <c r="B317" s="209">
        <v>1.758101851851852E-2</v>
      </c>
      <c r="C317" s="213">
        <v>56.994100000000003</v>
      </c>
      <c r="D317" s="184">
        <v>16.805</v>
      </c>
      <c r="E317" s="185">
        <f t="shared" si="4"/>
        <v>40213.017581018517</v>
      </c>
      <c r="F317" s="196">
        <v>544.02530000000002</v>
      </c>
    </row>
    <row r="318" spans="1:6" ht="15" customHeight="1" x14ac:dyDescent="0.25">
      <c r="A318" s="195">
        <v>40214</v>
      </c>
      <c r="B318" s="209">
        <v>1.758101851851852E-2</v>
      </c>
      <c r="C318" s="213">
        <v>56.8733</v>
      </c>
      <c r="D318" s="184">
        <v>16.809000000000001</v>
      </c>
      <c r="E318" s="185">
        <f t="shared" si="4"/>
        <v>40214.017581018517</v>
      </c>
      <c r="F318" s="196">
        <v>544.14609999999993</v>
      </c>
    </row>
    <row r="319" spans="1:6" ht="15" customHeight="1" x14ac:dyDescent="0.25">
      <c r="A319" s="195">
        <v>40215</v>
      </c>
      <c r="B319" s="209">
        <v>1.758101851851852E-2</v>
      </c>
      <c r="C319" s="213">
        <v>56.751399999999997</v>
      </c>
      <c r="D319" s="184">
        <v>16.806000000000001</v>
      </c>
      <c r="E319" s="185">
        <f t="shared" si="4"/>
        <v>40215.017581018517</v>
      </c>
      <c r="F319" s="196">
        <v>544.26800000000003</v>
      </c>
    </row>
    <row r="320" spans="1:6" ht="15" customHeight="1" x14ac:dyDescent="0.25">
      <c r="A320" s="195">
        <v>40216</v>
      </c>
      <c r="B320" s="209">
        <v>1.758101851851852E-2</v>
      </c>
      <c r="C320" s="213">
        <v>56.871499999999997</v>
      </c>
      <c r="D320" s="184">
        <v>16.806000000000001</v>
      </c>
      <c r="E320" s="185">
        <f t="shared" si="4"/>
        <v>40216.017581018517</v>
      </c>
      <c r="F320" s="196">
        <v>544.14789999999994</v>
      </c>
    </row>
    <row r="321" spans="1:6" ht="15" customHeight="1" x14ac:dyDescent="0.25">
      <c r="A321" s="195">
        <v>40217</v>
      </c>
      <c r="B321" s="209">
        <v>1.758101851851852E-2</v>
      </c>
      <c r="C321" s="213">
        <v>57.0505</v>
      </c>
      <c r="D321" s="184">
        <v>16.803999999999998</v>
      </c>
      <c r="E321" s="185">
        <f t="shared" si="4"/>
        <v>40217.017581018517</v>
      </c>
      <c r="F321" s="196">
        <v>543.96889999999996</v>
      </c>
    </row>
    <row r="322" spans="1:6" ht="15" customHeight="1" x14ac:dyDescent="0.25">
      <c r="A322" s="195">
        <v>40218</v>
      </c>
      <c r="B322" s="209">
        <v>1.758101851851852E-2</v>
      </c>
      <c r="C322" s="213">
        <v>56.829799999999999</v>
      </c>
      <c r="D322" s="184">
        <v>16.808</v>
      </c>
      <c r="E322" s="185">
        <f t="shared" si="4"/>
        <v>40218.017581018517</v>
      </c>
      <c r="F322" s="196">
        <v>544.18959999999993</v>
      </c>
    </row>
    <row r="323" spans="1:6" ht="15" customHeight="1" x14ac:dyDescent="0.25">
      <c r="A323" s="195">
        <v>40219</v>
      </c>
      <c r="B323" s="209">
        <v>1.758101851851852E-2</v>
      </c>
      <c r="C323" s="213">
        <v>56.809100000000001</v>
      </c>
      <c r="D323" s="184">
        <v>16.808</v>
      </c>
      <c r="E323" s="185">
        <f t="shared" si="4"/>
        <v>40219.017581018517</v>
      </c>
      <c r="F323" s="196">
        <v>544.21029999999996</v>
      </c>
    </row>
    <row r="324" spans="1:6" ht="15" customHeight="1" x14ac:dyDescent="0.25">
      <c r="A324" s="195">
        <v>40220</v>
      </c>
      <c r="B324" s="209">
        <v>1.758101851851852E-2</v>
      </c>
      <c r="C324" s="213">
        <v>56.927799999999998</v>
      </c>
      <c r="D324" s="184">
        <v>16.803000000000001</v>
      </c>
      <c r="E324" s="185">
        <f t="shared" si="4"/>
        <v>40220.017581018517</v>
      </c>
      <c r="F324" s="196">
        <v>544.09159999999997</v>
      </c>
    </row>
    <row r="325" spans="1:6" ht="15" customHeight="1" x14ac:dyDescent="0.25">
      <c r="A325" s="195">
        <v>40221</v>
      </c>
      <c r="B325" s="209">
        <v>1.758101851851852E-2</v>
      </c>
      <c r="C325" s="213">
        <v>56.790399999999998</v>
      </c>
      <c r="D325" s="184">
        <v>16.803999999999998</v>
      </c>
      <c r="E325" s="185">
        <f t="shared" si="4"/>
        <v>40221.017581018517</v>
      </c>
      <c r="F325" s="196">
        <v>544.22900000000004</v>
      </c>
    </row>
    <row r="326" spans="1:6" ht="15" customHeight="1" x14ac:dyDescent="0.25">
      <c r="A326" s="195">
        <v>40222</v>
      </c>
      <c r="B326" s="209">
        <v>1.758101851851852E-2</v>
      </c>
      <c r="C326" s="213">
        <v>56.753399999999999</v>
      </c>
      <c r="D326" s="184">
        <v>16.806000000000001</v>
      </c>
      <c r="E326" s="185">
        <f t="shared" si="4"/>
        <v>40222.017581018517</v>
      </c>
      <c r="F326" s="196">
        <v>544.26599999999996</v>
      </c>
    </row>
    <row r="327" spans="1:6" ht="15" customHeight="1" x14ac:dyDescent="0.25">
      <c r="A327" s="195">
        <v>40223</v>
      </c>
      <c r="B327" s="209">
        <v>1.758101851851852E-2</v>
      </c>
      <c r="C327" s="213">
        <v>56.783200000000001</v>
      </c>
      <c r="D327" s="184">
        <v>16.806000000000001</v>
      </c>
      <c r="E327" s="185">
        <f t="shared" si="4"/>
        <v>40223.017581018517</v>
      </c>
      <c r="F327" s="196">
        <v>544.23619999999994</v>
      </c>
    </row>
    <row r="328" spans="1:6" ht="15" customHeight="1" x14ac:dyDescent="0.25">
      <c r="A328" s="195">
        <v>40224</v>
      </c>
      <c r="B328" s="209">
        <v>1.758101851851852E-2</v>
      </c>
      <c r="C328" s="213">
        <v>56.6218</v>
      </c>
      <c r="D328" s="184">
        <v>16.805</v>
      </c>
      <c r="E328" s="185">
        <f t="shared" si="4"/>
        <v>40224.017581018517</v>
      </c>
      <c r="F328" s="196">
        <v>544.39760000000001</v>
      </c>
    </row>
    <row r="329" spans="1:6" ht="15" customHeight="1" x14ac:dyDescent="0.25">
      <c r="A329" s="195">
        <v>40225</v>
      </c>
      <c r="B329" s="209">
        <v>1.758101851851852E-2</v>
      </c>
      <c r="C329" s="213">
        <v>56.6751</v>
      </c>
      <c r="D329" s="184">
        <v>16.803000000000001</v>
      </c>
      <c r="E329" s="185">
        <f t="shared" si="4"/>
        <v>40225.017581018517</v>
      </c>
      <c r="F329" s="196">
        <v>544.34429999999998</v>
      </c>
    </row>
    <row r="330" spans="1:6" ht="15" customHeight="1" x14ac:dyDescent="0.25">
      <c r="A330" s="195">
        <v>40226</v>
      </c>
      <c r="B330" s="209">
        <v>1.758101851851852E-2</v>
      </c>
      <c r="C330" s="213">
        <v>56.672699999999999</v>
      </c>
      <c r="D330" s="184">
        <v>16.805</v>
      </c>
      <c r="E330" s="185">
        <f t="shared" ref="E330:E393" si="5">A330+B330</f>
        <v>40226.017581018517</v>
      </c>
      <c r="F330" s="196">
        <v>544.34669999999994</v>
      </c>
    </row>
    <row r="331" spans="1:6" ht="15" customHeight="1" x14ac:dyDescent="0.25">
      <c r="A331" s="195">
        <v>40227</v>
      </c>
      <c r="B331" s="209">
        <v>1.758101851851852E-2</v>
      </c>
      <c r="C331" s="213">
        <v>56.769300000000001</v>
      </c>
      <c r="D331" s="184">
        <v>16.803000000000001</v>
      </c>
      <c r="E331" s="185">
        <f t="shared" si="5"/>
        <v>40227.017581018517</v>
      </c>
      <c r="F331" s="196">
        <v>544.25009999999997</v>
      </c>
    </row>
    <row r="332" spans="1:6" ht="15" customHeight="1" x14ac:dyDescent="0.25">
      <c r="A332" s="195">
        <v>40228</v>
      </c>
      <c r="B332" s="209">
        <v>1.758101851851852E-2</v>
      </c>
      <c r="C332" s="213">
        <v>56.909700000000001</v>
      </c>
      <c r="D332" s="184">
        <v>16.803999999999998</v>
      </c>
      <c r="E332" s="185">
        <f t="shared" si="5"/>
        <v>40228.017581018517</v>
      </c>
      <c r="F332" s="196">
        <v>544.10969999999998</v>
      </c>
    </row>
    <row r="333" spans="1:6" ht="15" customHeight="1" x14ac:dyDescent="0.25">
      <c r="A333" s="195">
        <v>40229</v>
      </c>
      <c r="B333" s="209">
        <v>1.758101851851852E-2</v>
      </c>
      <c r="C333" s="213">
        <v>56.936</v>
      </c>
      <c r="D333" s="184">
        <v>16.806000000000001</v>
      </c>
      <c r="E333" s="185">
        <f t="shared" si="5"/>
        <v>40229.017581018517</v>
      </c>
      <c r="F333" s="196">
        <v>544.08339999999998</v>
      </c>
    </row>
    <row r="334" spans="1:6" ht="15" customHeight="1" x14ac:dyDescent="0.25">
      <c r="A334" s="195">
        <v>40230</v>
      </c>
      <c r="B334" s="209">
        <v>1.758101851851852E-2</v>
      </c>
      <c r="C334" s="213">
        <v>57.071599999999997</v>
      </c>
      <c r="D334" s="184">
        <v>16.803000000000001</v>
      </c>
      <c r="E334" s="185">
        <f t="shared" si="5"/>
        <v>40230.017581018517</v>
      </c>
      <c r="F334" s="196">
        <v>543.94780000000003</v>
      </c>
    </row>
    <row r="335" spans="1:6" ht="15" customHeight="1" x14ac:dyDescent="0.25">
      <c r="A335" s="195">
        <v>40231</v>
      </c>
      <c r="B335" s="209">
        <v>1.758101851851852E-2</v>
      </c>
      <c r="C335" s="213">
        <v>57.006599999999999</v>
      </c>
      <c r="D335" s="184">
        <v>16.800999999999998</v>
      </c>
      <c r="E335" s="185">
        <f t="shared" si="5"/>
        <v>40231.017581018517</v>
      </c>
      <c r="F335" s="196">
        <v>544.01279999999997</v>
      </c>
    </row>
    <row r="336" spans="1:6" ht="15" customHeight="1" x14ac:dyDescent="0.25">
      <c r="A336" s="195">
        <v>40232</v>
      </c>
      <c r="B336" s="209">
        <v>1.758101851851852E-2</v>
      </c>
      <c r="C336" s="213">
        <v>56.897599999999997</v>
      </c>
      <c r="D336" s="184">
        <v>16.802</v>
      </c>
      <c r="E336" s="185">
        <f t="shared" si="5"/>
        <v>40232.017581018517</v>
      </c>
      <c r="F336" s="196">
        <v>544.12180000000001</v>
      </c>
    </row>
    <row r="337" spans="1:6" ht="15" customHeight="1" x14ac:dyDescent="0.25">
      <c r="A337" s="195">
        <v>40233</v>
      </c>
      <c r="B337" s="209">
        <v>1.758101851851852E-2</v>
      </c>
      <c r="C337" s="213">
        <v>56.610300000000002</v>
      </c>
      <c r="D337" s="184">
        <v>16.8</v>
      </c>
      <c r="E337" s="185">
        <f t="shared" si="5"/>
        <v>40233.017581018517</v>
      </c>
      <c r="F337" s="196">
        <v>544.40909999999997</v>
      </c>
    </row>
    <row r="338" spans="1:6" ht="15" customHeight="1" x14ac:dyDescent="0.25">
      <c r="A338" s="195">
        <v>40234</v>
      </c>
      <c r="B338" s="209">
        <v>1.758101851851852E-2</v>
      </c>
      <c r="C338" s="213">
        <v>56.857399999999998</v>
      </c>
      <c r="D338" s="184">
        <v>16.802</v>
      </c>
      <c r="E338" s="185">
        <f t="shared" si="5"/>
        <v>40234.017581018517</v>
      </c>
      <c r="F338" s="196">
        <v>544.16200000000003</v>
      </c>
    </row>
    <row r="339" spans="1:6" ht="15" customHeight="1" x14ac:dyDescent="0.25">
      <c r="A339" s="195">
        <v>40235</v>
      </c>
      <c r="B339" s="209">
        <v>1.758101851851852E-2</v>
      </c>
      <c r="C339" s="213">
        <v>56.750700000000002</v>
      </c>
      <c r="D339" s="184">
        <v>16.803000000000001</v>
      </c>
      <c r="E339" s="185">
        <f t="shared" si="5"/>
        <v>40235.017581018517</v>
      </c>
      <c r="F339" s="196">
        <v>544.26869999999997</v>
      </c>
    </row>
    <row r="340" spans="1:6" ht="15" customHeight="1" x14ac:dyDescent="0.25">
      <c r="A340" s="195">
        <v>40236</v>
      </c>
      <c r="B340" s="209">
        <v>1.758101851851852E-2</v>
      </c>
      <c r="C340" s="213">
        <v>56.618000000000002</v>
      </c>
      <c r="D340" s="184">
        <v>16.803000000000001</v>
      </c>
      <c r="E340" s="185">
        <f t="shared" si="5"/>
        <v>40236.017581018517</v>
      </c>
      <c r="F340" s="196">
        <v>544.40139999999997</v>
      </c>
    </row>
    <row r="341" spans="1:6" ht="15" customHeight="1" x14ac:dyDescent="0.25">
      <c r="A341" s="195">
        <v>40237</v>
      </c>
      <c r="B341" s="209">
        <v>1.758101851851852E-2</v>
      </c>
      <c r="C341" s="213">
        <v>56.993899999999996</v>
      </c>
      <c r="D341" s="184">
        <v>16.8</v>
      </c>
      <c r="E341" s="185">
        <f t="shared" si="5"/>
        <v>40237.017581018517</v>
      </c>
      <c r="F341" s="196">
        <v>544.02549999999997</v>
      </c>
    </row>
    <row r="342" spans="1:6" ht="15" customHeight="1" x14ac:dyDescent="0.25">
      <c r="A342" s="195">
        <v>40238</v>
      </c>
      <c r="B342" s="209">
        <v>1.758101851851852E-2</v>
      </c>
      <c r="C342" s="213">
        <v>56.928600000000003</v>
      </c>
      <c r="D342" s="184">
        <v>16.798999999999999</v>
      </c>
      <c r="E342" s="185">
        <f t="shared" si="5"/>
        <v>40238.017581018517</v>
      </c>
      <c r="F342" s="196">
        <v>544.09079999999994</v>
      </c>
    </row>
    <row r="343" spans="1:6" ht="15" customHeight="1" x14ac:dyDescent="0.25">
      <c r="A343" s="195">
        <v>40239</v>
      </c>
      <c r="B343" s="209">
        <v>1.758101851851852E-2</v>
      </c>
      <c r="C343" s="213">
        <v>56.602899999999998</v>
      </c>
      <c r="D343" s="184">
        <v>16.802</v>
      </c>
      <c r="E343" s="185">
        <f t="shared" si="5"/>
        <v>40239.017581018517</v>
      </c>
      <c r="F343" s="196">
        <v>544.41650000000004</v>
      </c>
    </row>
    <row r="344" spans="1:6" ht="15" customHeight="1" x14ac:dyDescent="0.25">
      <c r="A344" s="195">
        <v>40240</v>
      </c>
      <c r="B344" s="209">
        <v>1.758101851851852E-2</v>
      </c>
      <c r="C344" s="213">
        <v>56.724800000000002</v>
      </c>
      <c r="D344" s="184">
        <v>16.800999999999998</v>
      </c>
      <c r="E344" s="185">
        <f t="shared" si="5"/>
        <v>40240.017581018517</v>
      </c>
      <c r="F344" s="196">
        <v>544.29459999999995</v>
      </c>
    </row>
    <row r="345" spans="1:6" ht="15" customHeight="1" x14ac:dyDescent="0.25">
      <c r="A345" s="195">
        <v>40241</v>
      </c>
      <c r="B345" s="209">
        <v>1.758101851851852E-2</v>
      </c>
      <c r="C345" s="213">
        <v>56.780999999999999</v>
      </c>
      <c r="D345" s="184">
        <v>16.802</v>
      </c>
      <c r="E345" s="185">
        <f t="shared" si="5"/>
        <v>40241.017581018517</v>
      </c>
      <c r="F345" s="196">
        <v>544.23839999999996</v>
      </c>
    </row>
    <row r="346" spans="1:6" ht="15" customHeight="1" x14ac:dyDescent="0.25">
      <c r="A346" s="195">
        <v>40242</v>
      </c>
      <c r="B346" s="209">
        <v>1.758101851851852E-2</v>
      </c>
      <c r="C346" s="213">
        <v>56.906500000000001</v>
      </c>
      <c r="D346" s="184">
        <v>16.8</v>
      </c>
      <c r="E346" s="185">
        <f t="shared" si="5"/>
        <v>40242.017581018517</v>
      </c>
      <c r="F346" s="196">
        <v>544.11289999999997</v>
      </c>
    </row>
    <row r="347" spans="1:6" ht="15" customHeight="1" x14ac:dyDescent="0.25">
      <c r="A347" s="195">
        <v>40243</v>
      </c>
      <c r="B347" s="209">
        <v>1.758101851851852E-2</v>
      </c>
      <c r="C347" s="213">
        <v>56.688200000000002</v>
      </c>
      <c r="D347" s="184">
        <v>16.802</v>
      </c>
      <c r="E347" s="185">
        <f t="shared" si="5"/>
        <v>40243.017581018517</v>
      </c>
      <c r="F347" s="196">
        <v>544.33119999999997</v>
      </c>
    </row>
    <row r="348" spans="1:6" ht="15" customHeight="1" x14ac:dyDescent="0.25">
      <c r="A348" s="195">
        <v>40244</v>
      </c>
      <c r="B348" s="209">
        <v>1.758101851851852E-2</v>
      </c>
      <c r="C348" s="213">
        <v>56.763500000000001</v>
      </c>
      <c r="D348" s="184">
        <v>16.8</v>
      </c>
      <c r="E348" s="185">
        <f t="shared" si="5"/>
        <v>40244.017581018517</v>
      </c>
      <c r="F348" s="196">
        <v>544.2559</v>
      </c>
    </row>
    <row r="349" spans="1:6" ht="15" customHeight="1" x14ac:dyDescent="0.25">
      <c r="A349" s="195">
        <v>40245</v>
      </c>
      <c r="B349" s="209">
        <v>1.758101851851852E-2</v>
      </c>
      <c r="C349" s="213">
        <v>56.978700000000003</v>
      </c>
      <c r="D349" s="184">
        <v>16.797999999999998</v>
      </c>
      <c r="E349" s="185">
        <f t="shared" si="5"/>
        <v>40245.017581018517</v>
      </c>
      <c r="F349" s="196">
        <v>544.04070000000002</v>
      </c>
    </row>
    <row r="350" spans="1:6" ht="15" customHeight="1" x14ac:dyDescent="0.25">
      <c r="A350" s="195">
        <v>40246</v>
      </c>
      <c r="B350" s="209">
        <v>1.758101851851852E-2</v>
      </c>
      <c r="C350" s="213">
        <v>56.996299999999998</v>
      </c>
      <c r="D350" s="184">
        <v>16.797999999999998</v>
      </c>
      <c r="E350" s="185">
        <f t="shared" si="5"/>
        <v>40246.017581018517</v>
      </c>
      <c r="F350" s="196">
        <v>544.0231</v>
      </c>
    </row>
    <row r="351" spans="1:6" ht="15" customHeight="1" x14ac:dyDescent="0.25">
      <c r="A351" s="195">
        <v>40247</v>
      </c>
      <c r="B351" s="209">
        <v>1.758101851851852E-2</v>
      </c>
      <c r="C351" s="213">
        <v>57.2804</v>
      </c>
      <c r="D351" s="184">
        <v>16.8</v>
      </c>
      <c r="E351" s="185">
        <f t="shared" si="5"/>
        <v>40247.017581018517</v>
      </c>
      <c r="F351" s="196">
        <v>543.73900000000003</v>
      </c>
    </row>
    <row r="352" spans="1:6" ht="15" customHeight="1" x14ac:dyDescent="0.25">
      <c r="A352" s="195">
        <v>40248</v>
      </c>
      <c r="B352" s="209">
        <v>1.758101851851852E-2</v>
      </c>
      <c r="C352" s="213">
        <v>57.181899999999999</v>
      </c>
      <c r="D352" s="184">
        <v>16.798999999999999</v>
      </c>
      <c r="E352" s="185">
        <f t="shared" si="5"/>
        <v>40248.017581018517</v>
      </c>
      <c r="F352" s="196">
        <v>543.83749999999998</v>
      </c>
    </row>
    <row r="353" spans="1:6" ht="15" customHeight="1" x14ac:dyDescent="0.25">
      <c r="A353" s="195">
        <v>40249</v>
      </c>
      <c r="B353" s="209">
        <v>1.758101851851852E-2</v>
      </c>
      <c r="C353" s="213">
        <v>56.830100000000002</v>
      </c>
      <c r="D353" s="184">
        <v>16.802</v>
      </c>
      <c r="E353" s="185">
        <f t="shared" si="5"/>
        <v>40249.017581018517</v>
      </c>
      <c r="F353" s="196">
        <v>544.1893</v>
      </c>
    </row>
    <row r="354" spans="1:6" ht="15" customHeight="1" x14ac:dyDescent="0.25">
      <c r="A354" s="195">
        <v>40250</v>
      </c>
      <c r="B354" s="209">
        <v>1.758101851851852E-2</v>
      </c>
      <c r="C354" s="213">
        <v>56.777799999999999</v>
      </c>
      <c r="D354" s="184">
        <v>16.802</v>
      </c>
      <c r="E354" s="185">
        <f t="shared" si="5"/>
        <v>40250.017581018517</v>
      </c>
      <c r="F354" s="196">
        <v>544.24159999999995</v>
      </c>
    </row>
    <row r="355" spans="1:6" ht="15" customHeight="1" x14ac:dyDescent="0.25">
      <c r="A355" s="195">
        <v>40251</v>
      </c>
      <c r="B355" s="209">
        <v>1.758101851851852E-2</v>
      </c>
      <c r="C355" s="213">
        <v>57.030500000000004</v>
      </c>
      <c r="D355" s="184">
        <v>16.8</v>
      </c>
      <c r="E355" s="185">
        <f t="shared" si="5"/>
        <v>40251.017581018517</v>
      </c>
      <c r="F355" s="196">
        <v>543.98889999999994</v>
      </c>
    </row>
    <row r="356" spans="1:6" ht="15" customHeight="1" x14ac:dyDescent="0.25">
      <c r="A356" s="195">
        <v>40252</v>
      </c>
      <c r="B356" s="209">
        <v>1.758101851851852E-2</v>
      </c>
      <c r="C356" s="213">
        <v>56.655200000000001</v>
      </c>
      <c r="D356" s="184">
        <v>16.8</v>
      </c>
      <c r="E356" s="185">
        <f t="shared" si="5"/>
        <v>40252.017581018517</v>
      </c>
      <c r="F356" s="196">
        <v>544.36419999999998</v>
      </c>
    </row>
    <row r="357" spans="1:6" ht="15" customHeight="1" x14ac:dyDescent="0.25">
      <c r="A357" s="195">
        <v>40253</v>
      </c>
      <c r="B357" s="209">
        <v>1.758101851851852E-2</v>
      </c>
      <c r="C357" s="213">
        <v>56.391199999999998</v>
      </c>
      <c r="D357" s="184">
        <v>16.798999999999999</v>
      </c>
      <c r="E357" s="185">
        <f t="shared" si="5"/>
        <v>40253.017581018517</v>
      </c>
      <c r="F357" s="196">
        <v>544.62819999999999</v>
      </c>
    </row>
    <row r="358" spans="1:6" ht="15" customHeight="1" x14ac:dyDescent="0.25">
      <c r="A358" s="195">
        <v>40254</v>
      </c>
      <c r="B358" s="209">
        <v>1.758101851851852E-2</v>
      </c>
      <c r="C358" s="213">
        <v>56.4617</v>
      </c>
      <c r="D358" s="184">
        <v>16.802</v>
      </c>
      <c r="E358" s="185">
        <f t="shared" si="5"/>
        <v>40254.017581018517</v>
      </c>
      <c r="F358" s="196">
        <v>544.55769999999995</v>
      </c>
    </row>
    <row r="359" spans="1:6" ht="15" customHeight="1" x14ac:dyDescent="0.25">
      <c r="A359" s="195">
        <v>40255</v>
      </c>
      <c r="B359" s="209">
        <v>1.758101851851852E-2</v>
      </c>
      <c r="C359" s="213">
        <v>56.604300000000002</v>
      </c>
      <c r="D359" s="184">
        <v>16.798999999999999</v>
      </c>
      <c r="E359" s="185">
        <f t="shared" si="5"/>
        <v>40255.017581018517</v>
      </c>
      <c r="F359" s="196">
        <v>544.41509999999994</v>
      </c>
    </row>
    <row r="360" spans="1:6" ht="15" customHeight="1" x14ac:dyDescent="0.25">
      <c r="A360" s="195">
        <v>40256</v>
      </c>
      <c r="B360" s="209">
        <v>1.758101851851852E-2</v>
      </c>
      <c r="C360" s="213">
        <v>56.968400000000003</v>
      </c>
      <c r="D360" s="184">
        <v>16.797000000000001</v>
      </c>
      <c r="E360" s="185">
        <f t="shared" si="5"/>
        <v>40256.017581018517</v>
      </c>
      <c r="F360" s="196">
        <v>544.05099999999993</v>
      </c>
    </row>
    <row r="361" spans="1:6" ht="15" customHeight="1" x14ac:dyDescent="0.25">
      <c r="A361" s="195">
        <v>40257</v>
      </c>
      <c r="B361" s="209">
        <v>1.758101851851852E-2</v>
      </c>
      <c r="C361" s="213">
        <v>56.786999999999999</v>
      </c>
      <c r="D361" s="184">
        <v>16.798999999999999</v>
      </c>
      <c r="E361" s="185">
        <f t="shared" si="5"/>
        <v>40257.017581018517</v>
      </c>
      <c r="F361" s="196">
        <v>544.23239999999998</v>
      </c>
    </row>
    <row r="362" spans="1:6" ht="15" customHeight="1" x14ac:dyDescent="0.25">
      <c r="A362" s="195">
        <v>40258</v>
      </c>
      <c r="B362" s="209">
        <v>1.758101851851852E-2</v>
      </c>
      <c r="C362" s="213">
        <v>56.591700000000003</v>
      </c>
      <c r="D362" s="184">
        <v>16.798999999999999</v>
      </c>
      <c r="E362" s="185">
        <f t="shared" si="5"/>
        <v>40258.017581018517</v>
      </c>
      <c r="F362" s="196">
        <v>544.42769999999996</v>
      </c>
    </row>
    <row r="363" spans="1:6" ht="15" customHeight="1" x14ac:dyDescent="0.25">
      <c r="A363" s="195">
        <v>40259</v>
      </c>
      <c r="B363" s="209">
        <v>1.758101851851852E-2</v>
      </c>
      <c r="C363" s="213">
        <v>56.584099999999999</v>
      </c>
      <c r="D363" s="184">
        <v>16.798999999999999</v>
      </c>
      <c r="E363" s="185">
        <f t="shared" si="5"/>
        <v>40259.017581018517</v>
      </c>
      <c r="F363" s="196">
        <v>544.43529999999998</v>
      </c>
    </row>
    <row r="364" spans="1:6" ht="15" customHeight="1" x14ac:dyDescent="0.25">
      <c r="A364" s="195">
        <v>40260</v>
      </c>
      <c r="B364" s="209">
        <v>1.758101851851852E-2</v>
      </c>
      <c r="C364" s="213">
        <v>56.860599999999998</v>
      </c>
      <c r="D364" s="184">
        <v>16.798999999999999</v>
      </c>
      <c r="E364" s="185">
        <f t="shared" si="5"/>
        <v>40260.017581018517</v>
      </c>
      <c r="F364" s="196">
        <v>544.15879999999993</v>
      </c>
    </row>
    <row r="365" spans="1:6" ht="15" customHeight="1" x14ac:dyDescent="0.25">
      <c r="A365" s="195">
        <v>40261</v>
      </c>
      <c r="B365" s="209">
        <v>1.758101851851852E-2</v>
      </c>
      <c r="C365" s="213">
        <v>56.873800000000003</v>
      </c>
      <c r="D365" s="184">
        <v>16.8</v>
      </c>
      <c r="E365" s="185">
        <f t="shared" si="5"/>
        <v>40261.017581018517</v>
      </c>
      <c r="F365" s="196">
        <v>544.14559999999994</v>
      </c>
    </row>
    <row r="366" spans="1:6" ht="15" customHeight="1" x14ac:dyDescent="0.25">
      <c r="A366" s="195">
        <v>40262</v>
      </c>
      <c r="B366" s="209">
        <v>1.758101851851852E-2</v>
      </c>
      <c r="C366" s="213">
        <v>56.676699999999997</v>
      </c>
      <c r="D366" s="184">
        <v>16.800999999999998</v>
      </c>
      <c r="E366" s="185">
        <f t="shared" si="5"/>
        <v>40262.017581018517</v>
      </c>
      <c r="F366" s="196">
        <v>544.34270000000004</v>
      </c>
    </row>
    <row r="367" spans="1:6" ht="15" customHeight="1" x14ac:dyDescent="0.25">
      <c r="A367" s="195">
        <v>40263</v>
      </c>
      <c r="B367" s="209">
        <v>1.758101851851852E-2</v>
      </c>
      <c r="C367" s="213">
        <v>56.883000000000003</v>
      </c>
      <c r="D367" s="184">
        <v>16.797999999999998</v>
      </c>
      <c r="E367" s="185">
        <f t="shared" si="5"/>
        <v>40263.017581018517</v>
      </c>
      <c r="F367" s="196">
        <v>544.13639999999998</v>
      </c>
    </row>
    <row r="368" spans="1:6" ht="15" customHeight="1" x14ac:dyDescent="0.25">
      <c r="A368" s="195">
        <v>40264</v>
      </c>
      <c r="B368" s="209">
        <v>1.758101851851852E-2</v>
      </c>
      <c r="C368" s="213">
        <v>57.0486</v>
      </c>
      <c r="D368" s="184">
        <v>16.8</v>
      </c>
      <c r="E368" s="185">
        <f t="shared" si="5"/>
        <v>40264.017581018517</v>
      </c>
      <c r="F368" s="196">
        <v>543.97079999999994</v>
      </c>
    </row>
    <row r="369" spans="1:6" ht="15" customHeight="1" x14ac:dyDescent="0.25">
      <c r="A369" s="195">
        <v>40265</v>
      </c>
      <c r="B369" s="209">
        <v>1.758101851851852E-2</v>
      </c>
      <c r="C369" s="213">
        <v>56.584600000000002</v>
      </c>
      <c r="D369" s="184">
        <v>16.8</v>
      </c>
      <c r="E369" s="185">
        <f t="shared" si="5"/>
        <v>40265.017581018517</v>
      </c>
      <c r="F369" s="196">
        <v>544.4348</v>
      </c>
    </row>
    <row r="370" spans="1:6" ht="15" customHeight="1" x14ac:dyDescent="0.25">
      <c r="A370" s="195">
        <v>40266</v>
      </c>
      <c r="B370" s="209">
        <v>1.758101851851852E-2</v>
      </c>
      <c r="C370" s="213">
        <v>56.615000000000002</v>
      </c>
      <c r="D370" s="184">
        <v>16.800999999999998</v>
      </c>
      <c r="E370" s="185">
        <f t="shared" si="5"/>
        <v>40266.017581018517</v>
      </c>
      <c r="F370" s="196">
        <v>544.40440000000001</v>
      </c>
    </row>
    <row r="371" spans="1:6" ht="15" customHeight="1" x14ac:dyDescent="0.25">
      <c r="A371" s="195">
        <v>40267</v>
      </c>
      <c r="B371" s="209">
        <v>1.758101851851852E-2</v>
      </c>
      <c r="C371" s="213">
        <v>56.8521</v>
      </c>
      <c r="D371" s="184">
        <v>16.802</v>
      </c>
      <c r="E371" s="185">
        <f t="shared" si="5"/>
        <v>40267.017581018517</v>
      </c>
      <c r="F371" s="196">
        <v>544.16729999999995</v>
      </c>
    </row>
    <row r="372" spans="1:6" ht="15" customHeight="1" x14ac:dyDescent="0.25">
      <c r="A372" s="195">
        <v>40268</v>
      </c>
      <c r="B372" s="209">
        <v>1.758101851851852E-2</v>
      </c>
      <c r="C372" s="213">
        <v>56.928800000000003</v>
      </c>
      <c r="D372" s="184">
        <v>16.797000000000001</v>
      </c>
      <c r="E372" s="185">
        <f t="shared" si="5"/>
        <v>40268.017581018517</v>
      </c>
      <c r="F372" s="196">
        <v>544.09059999999999</v>
      </c>
    </row>
    <row r="373" spans="1:6" ht="15" customHeight="1" x14ac:dyDescent="0.25">
      <c r="A373" s="195">
        <v>40269</v>
      </c>
      <c r="B373" s="209">
        <v>1.758101851851852E-2</v>
      </c>
      <c r="C373" s="213">
        <v>57.046900000000001</v>
      </c>
      <c r="D373" s="184">
        <v>16.797999999999998</v>
      </c>
      <c r="E373" s="185">
        <f t="shared" si="5"/>
        <v>40269.017581018517</v>
      </c>
      <c r="F373" s="196">
        <v>543.97249999999997</v>
      </c>
    </row>
    <row r="374" spans="1:6" ht="15" customHeight="1" x14ac:dyDescent="0.25">
      <c r="A374" s="195">
        <v>40270</v>
      </c>
      <c r="B374" s="209">
        <v>1.758101851851852E-2</v>
      </c>
      <c r="C374" s="213">
        <v>57.062199999999997</v>
      </c>
      <c r="D374" s="184">
        <v>16.797999999999998</v>
      </c>
      <c r="E374" s="185">
        <f t="shared" si="5"/>
        <v>40270.017581018517</v>
      </c>
      <c r="F374" s="196">
        <v>543.95719999999994</v>
      </c>
    </row>
    <row r="375" spans="1:6" ht="15" customHeight="1" x14ac:dyDescent="0.25">
      <c r="A375" s="195">
        <v>40271</v>
      </c>
      <c r="B375" s="209">
        <v>1.758101851851852E-2</v>
      </c>
      <c r="C375" s="213">
        <v>56.816499999999998</v>
      </c>
      <c r="D375" s="184">
        <v>16.797000000000001</v>
      </c>
      <c r="E375" s="185">
        <f t="shared" si="5"/>
        <v>40271.017581018517</v>
      </c>
      <c r="F375" s="196">
        <v>544.2029</v>
      </c>
    </row>
    <row r="376" spans="1:6" ht="15" customHeight="1" x14ac:dyDescent="0.25">
      <c r="A376" s="195">
        <v>40272</v>
      </c>
      <c r="B376" s="209">
        <v>1.758101851851852E-2</v>
      </c>
      <c r="C376" s="213">
        <v>56.894599999999997</v>
      </c>
      <c r="D376" s="184">
        <v>16.797000000000001</v>
      </c>
      <c r="E376" s="185">
        <f t="shared" si="5"/>
        <v>40272.017581018517</v>
      </c>
      <c r="F376" s="196">
        <v>544.12479999999994</v>
      </c>
    </row>
    <row r="377" spans="1:6" ht="15" customHeight="1" x14ac:dyDescent="0.25">
      <c r="A377" s="195">
        <v>40273</v>
      </c>
      <c r="B377" s="209">
        <v>1.758101851851852E-2</v>
      </c>
      <c r="C377" s="213">
        <v>56.643500000000003</v>
      </c>
      <c r="D377" s="184">
        <v>16.797000000000001</v>
      </c>
      <c r="E377" s="185">
        <f t="shared" si="5"/>
        <v>40273.017581018517</v>
      </c>
      <c r="F377" s="196">
        <v>544.3759</v>
      </c>
    </row>
    <row r="378" spans="1:6" ht="15" customHeight="1" x14ac:dyDescent="0.25">
      <c r="A378" s="195">
        <v>40274</v>
      </c>
      <c r="B378" s="209">
        <v>1.758101851851852E-2</v>
      </c>
      <c r="C378" s="213">
        <v>56.853200000000001</v>
      </c>
      <c r="D378" s="184">
        <v>16.795999999999999</v>
      </c>
      <c r="E378" s="185">
        <f t="shared" si="5"/>
        <v>40274.017581018517</v>
      </c>
      <c r="F378" s="196">
        <v>544.1662</v>
      </c>
    </row>
    <row r="379" spans="1:6" ht="15" customHeight="1" x14ac:dyDescent="0.25">
      <c r="A379" s="195">
        <v>40275</v>
      </c>
      <c r="B379" s="209">
        <v>1.758101851851852E-2</v>
      </c>
      <c r="C379" s="213">
        <v>56.698999999999998</v>
      </c>
      <c r="D379" s="184">
        <v>16.795999999999999</v>
      </c>
      <c r="E379" s="185">
        <f t="shared" si="5"/>
        <v>40275.017581018517</v>
      </c>
      <c r="F379" s="196">
        <v>544.32039999999995</v>
      </c>
    </row>
    <row r="380" spans="1:6" ht="15" customHeight="1" x14ac:dyDescent="0.25">
      <c r="A380" s="195">
        <v>40276</v>
      </c>
      <c r="B380" s="209">
        <v>1.758101851851852E-2</v>
      </c>
      <c r="C380" s="213">
        <v>56.495699999999999</v>
      </c>
      <c r="D380" s="184">
        <v>16.797000000000001</v>
      </c>
      <c r="E380" s="185">
        <f t="shared" si="5"/>
        <v>40276.017581018517</v>
      </c>
      <c r="F380" s="196">
        <v>544.52369999999996</v>
      </c>
    </row>
    <row r="381" spans="1:6" ht="15" customHeight="1" x14ac:dyDescent="0.25">
      <c r="A381" s="195">
        <v>40277</v>
      </c>
      <c r="B381" s="209">
        <v>1.758101851851852E-2</v>
      </c>
      <c r="C381" s="213">
        <v>56.673999999999999</v>
      </c>
      <c r="D381" s="184">
        <v>16.795000000000002</v>
      </c>
      <c r="E381" s="185">
        <f t="shared" si="5"/>
        <v>40277.017581018517</v>
      </c>
      <c r="F381" s="196">
        <v>544.34539999999993</v>
      </c>
    </row>
    <row r="382" spans="1:6" ht="15" customHeight="1" x14ac:dyDescent="0.25">
      <c r="A382" s="195">
        <v>40278</v>
      </c>
      <c r="B382" s="209">
        <v>1.758101851851852E-2</v>
      </c>
      <c r="C382" s="213">
        <v>56.7301</v>
      </c>
      <c r="D382" s="184">
        <v>16.795000000000002</v>
      </c>
      <c r="E382" s="185">
        <f t="shared" si="5"/>
        <v>40278.017581018517</v>
      </c>
      <c r="F382" s="196">
        <v>544.28930000000003</v>
      </c>
    </row>
    <row r="383" spans="1:6" ht="15" customHeight="1" x14ac:dyDescent="0.25">
      <c r="A383" s="195">
        <v>40279</v>
      </c>
      <c r="B383" s="209">
        <v>1.758101851851852E-2</v>
      </c>
      <c r="C383" s="213">
        <v>56.583100000000002</v>
      </c>
      <c r="D383" s="184">
        <v>16.795999999999999</v>
      </c>
      <c r="E383" s="185">
        <f t="shared" si="5"/>
        <v>40279.017581018517</v>
      </c>
      <c r="F383" s="196">
        <v>544.43629999999996</v>
      </c>
    </row>
    <row r="384" spans="1:6" ht="15" customHeight="1" x14ac:dyDescent="0.25">
      <c r="A384" s="195">
        <v>40280</v>
      </c>
      <c r="B384" s="209">
        <v>1.758101851851852E-2</v>
      </c>
      <c r="C384" s="213">
        <v>56.596800000000002</v>
      </c>
      <c r="D384" s="184">
        <v>16.795999999999999</v>
      </c>
      <c r="E384" s="185">
        <f t="shared" si="5"/>
        <v>40280.017581018517</v>
      </c>
      <c r="F384" s="196">
        <v>544.42259999999999</v>
      </c>
    </row>
    <row r="385" spans="1:6" ht="15" customHeight="1" x14ac:dyDescent="0.25">
      <c r="A385" s="195">
        <v>40281</v>
      </c>
      <c r="B385" s="209">
        <v>1.758101851851852E-2</v>
      </c>
      <c r="C385" s="213">
        <v>56.828299999999999</v>
      </c>
      <c r="D385" s="184">
        <v>16.795999999999999</v>
      </c>
      <c r="E385" s="185">
        <f t="shared" si="5"/>
        <v>40281.017581018517</v>
      </c>
      <c r="F385" s="196">
        <v>544.19110000000001</v>
      </c>
    </row>
    <row r="386" spans="1:6" ht="15" customHeight="1" x14ac:dyDescent="0.25">
      <c r="A386" s="195">
        <v>40282</v>
      </c>
      <c r="B386" s="209">
        <v>1.758101851851852E-2</v>
      </c>
      <c r="C386" s="213">
        <v>56.7395</v>
      </c>
      <c r="D386" s="184">
        <v>16.795000000000002</v>
      </c>
      <c r="E386" s="185">
        <f t="shared" si="5"/>
        <v>40282.017581018517</v>
      </c>
      <c r="F386" s="196">
        <v>544.2799</v>
      </c>
    </row>
    <row r="387" spans="1:6" ht="15" customHeight="1" x14ac:dyDescent="0.25">
      <c r="A387" s="195">
        <v>40283</v>
      </c>
      <c r="B387" s="209">
        <v>1.758101851851852E-2</v>
      </c>
      <c r="C387" s="213">
        <v>56.644100000000002</v>
      </c>
      <c r="D387" s="184">
        <v>16.797000000000001</v>
      </c>
      <c r="E387" s="185">
        <f t="shared" si="5"/>
        <v>40283.017581018517</v>
      </c>
      <c r="F387" s="196">
        <v>544.37529999999992</v>
      </c>
    </row>
    <row r="388" spans="1:6" ht="15" customHeight="1" x14ac:dyDescent="0.25">
      <c r="A388" s="195">
        <v>40284</v>
      </c>
      <c r="B388" s="209">
        <v>1.758101851851852E-2</v>
      </c>
      <c r="C388" s="213">
        <v>56.5182</v>
      </c>
      <c r="D388" s="184">
        <v>16.795000000000002</v>
      </c>
      <c r="E388" s="185">
        <f t="shared" si="5"/>
        <v>40284.017581018517</v>
      </c>
      <c r="F388" s="196">
        <v>544.50119999999993</v>
      </c>
    </row>
    <row r="389" spans="1:6" ht="15" customHeight="1" x14ac:dyDescent="0.25">
      <c r="A389" s="195">
        <v>40285</v>
      </c>
      <c r="B389" s="209">
        <v>1.758101851851852E-2</v>
      </c>
      <c r="C389" s="213">
        <v>56.564500000000002</v>
      </c>
      <c r="D389" s="184">
        <v>16.795999999999999</v>
      </c>
      <c r="E389" s="185">
        <f t="shared" si="5"/>
        <v>40285.017581018517</v>
      </c>
      <c r="F389" s="196">
        <v>544.45489999999995</v>
      </c>
    </row>
    <row r="390" spans="1:6" ht="15" customHeight="1" x14ac:dyDescent="0.25">
      <c r="A390" s="195">
        <v>40286</v>
      </c>
      <c r="B390" s="209">
        <v>1.758101851851852E-2</v>
      </c>
      <c r="C390" s="213">
        <v>56.637999999999998</v>
      </c>
      <c r="D390" s="184">
        <v>16.794</v>
      </c>
      <c r="E390" s="185">
        <f t="shared" si="5"/>
        <v>40286.017581018517</v>
      </c>
      <c r="F390" s="196">
        <v>544.38139999999999</v>
      </c>
    </row>
    <row r="391" spans="1:6" ht="15" customHeight="1" x14ac:dyDescent="0.25">
      <c r="A391" s="195">
        <v>40287</v>
      </c>
      <c r="B391" s="209">
        <v>1.758101851851852E-2</v>
      </c>
      <c r="C391" s="213">
        <v>56.661299999999997</v>
      </c>
      <c r="D391" s="184">
        <v>16.794</v>
      </c>
      <c r="E391" s="185">
        <f t="shared" si="5"/>
        <v>40287.017581018517</v>
      </c>
      <c r="F391" s="196">
        <v>544.35810000000004</v>
      </c>
    </row>
    <row r="392" spans="1:6" ht="15" customHeight="1" x14ac:dyDescent="0.25">
      <c r="A392" s="195">
        <v>40288</v>
      </c>
      <c r="B392" s="209">
        <v>1.758101851851852E-2</v>
      </c>
      <c r="C392" s="213">
        <v>56.6905</v>
      </c>
      <c r="D392" s="184">
        <v>16.794</v>
      </c>
      <c r="E392" s="185">
        <f t="shared" si="5"/>
        <v>40288.017581018517</v>
      </c>
      <c r="F392" s="196">
        <v>544.32889999999998</v>
      </c>
    </row>
    <row r="393" spans="1:6" ht="15" customHeight="1" x14ac:dyDescent="0.25">
      <c r="A393" s="195">
        <v>40289</v>
      </c>
      <c r="B393" s="209">
        <v>1.758101851851852E-2</v>
      </c>
      <c r="C393" s="213">
        <v>56.829700000000003</v>
      </c>
      <c r="D393" s="184">
        <v>16.792999999999999</v>
      </c>
      <c r="E393" s="185">
        <f t="shared" si="5"/>
        <v>40289.017581018517</v>
      </c>
      <c r="F393" s="196">
        <v>544.18970000000002</v>
      </c>
    </row>
    <row r="394" spans="1:6" ht="15" customHeight="1" x14ac:dyDescent="0.25">
      <c r="A394" s="195">
        <v>40290</v>
      </c>
      <c r="B394" s="209">
        <v>1.758101851851852E-2</v>
      </c>
      <c r="C394" s="213">
        <v>57.130699999999997</v>
      </c>
      <c r="D394" s="184">
        <v>16.792999999999999</v>
      </c>
      <c r="E394" s="185">
        <f t="shared" ref="E394:E457" si="6">A394+B394</f>
        <v>40290.017581018517</v>
      </c>
      <c r="F394" s="196">
        <v>543.88869999999997</v>
      </c>
    </row>
    <row r="395" spans="1:6" ht="15" customHeight="1" x14ac:dyDescent="0.25">
      <c r="A395" s="195">
        <v>40291</v>
      </c>
      <c r="B395" s="209">
        <v>1.758101851851852E-2</v>
      </c>
      <c r="C395" s="213">
        <v>57.197499999999998</v>
      </c>
      <c r="D395" s="184">
        <v>16.792999999999999</v>
      </c>
      <c r="E395" s="185">
        <f t="shared" si="6"/>
        <v>40291.017581018517</v>
      </c>
      <c r="F395" s="196">
        <v>543.82190000000003</v>
      </c>
    </row>
    <row r="396" spans="1:6" ht="15" customHeight="1" x14ac:dyDescent="0.25">
      <c r="A396" s="195">
        <v>40292</v>
      </c>
      <c r="B396" s="209">
        <v>1.758101851851852E-2</v>
      </c>
      <c r="C396" s="213">
        <v>57.085999999999999</v>
      </c>
      <c r="D396" s="184">
        <v>16.795000000000002</v>
      </c>
      <c r="E396" s="185">
        <f t="shared" si="6"/>
        <v>40292.017581018517</v>
      </c>
      <c r="F396" s="196">
        <v>543.93340000000001</v>
      </c>
    </row>
    <row r="397" spans="1:6" ht="15" customHeight="1" x14ac:dyDescent="0.25">
      <c r="A397" s="195">
        <v>40293</v>
      </c>
      <c r="B397" s="209">
        <v>1.758101851851852E-2</v>
      </c>
      <c r="C397" s="213">
        <v>56.761800000000001</v>
      </c>
      <c r="D397" s="184">
        <v>16.795999999999999</v>
      </c>
      <c r="E397" s="185">
        <f t="shared" si="6"/>
        <v>40293.017581018517</v>
      </c>
      <c r="F397" s="196">
        <v>544.25760000000002</v>
      </c>
    </row>
    <row r="398" spans="1:6" ht="15" customHeight="1" x14ac:dyDescent="0.25">
      <c r="A398" s="195">
        <v>40294</v>
      </c>
      <c r="B398" s="209">
        <v>1.758101851851852E-2</v>
      </c>
      <c r="C398" s="213">
        <v>56.777799999999999</v>
      </c>
      <c r="D398" s="184">
        <v>16.795999999999999</v>
      </c>
      <c r="E398" s="185">
        <f t="shared" si="6"/>
        <v>40294.017581018517</v>
      </c>
      <c r="F398" s="196">
        <v>544.24159999999995</v>
      </c>
    </row>
    <row r="399" spans="1:6" ht="15" customHeight="1" x14ac:dyDescent="0.25">
      <c r="A399" s="195">
        <v>40295</v>
      </c>
      <c r="B399" s="209">
        <v>1.758101851851852E-2</v>
      </c>
      <c r="C399" s="213">
        <v>56.718200000000003</v>
      </c>
      <c r="D399" s="184">
        <v>16.795000000000002</v>
      </c>
      <c r="E399" s="185">
        <f t="shared" si="6"/>
        <v>40295.017581018517</v>
      </c>
      <c r="F399" s="196">
        <v>544.30119999999999</v>
      </c>
    </row>
    <row r="400" spans="1:6" ht="15" customHeight="1" x14ac:dyDescent="0.25">
      <c r="A400" s="195">
        <v>40296</v>
      </c>
      <c r="B400" s="209">
        <v>1.758101851851852E-2</v>
      </c>
      <c r="C400" s="213">
        <v>56.829099999999997</v>
      </c>
      <c r="D400" s="184">
        <v>16.795000000000002</v>
      </c>
      <c r="E400" s="185">
        <f t="shared" si="6"/>
        <v>40296.017581018517</v>
      </c>
      <c r="F400" s="196">
        <v>544.19029999999998</v>
      </c>
    </row>
    <row r="401" spans="1:6" ht="15" customHeight="1" x14ac:dyDescent="0.25">
      <c r="A401" s="195">
        <v>40297</v>
      </c>
      <c r="B401" s="209">
        <v>1.758101851851852E-2</v>
      </c>
      <c r="C401" s="213">
        <v>57.144199999999998</v>
      </c>
      <c r="D401" s="184">
        <v>16.795000000000002</v>
      </c>
      <c r="E401" s="185">
        <f t="shared" si="6"/>
        <v>40297.017581018517</v>
      </c>
      <c r="F401" s="196">
        <v>543.87519999999995</v>
      </c>
    </row>
    <row r="402" spans="1:6" ht="15" customHeight="1" x14ac:dyDescent="0.25">
      <c r="A402" s="195">
        <v>40298</v>
      </c>
      <c r="B402" s="209">
        <v>1.758101851851852E-2</v>
      </c>
      <c r="C402" s="213">
        <v>57.242100000000001</v>
      </c>
      <c r="D402" s="184">
        <v>16.794</v>
      </c>
      <c r="E402" s="185">
        <f t="shared" si="6"/>
        <v>40298.017581018517</v>
      </c>
      <c r="F402" s="196">
        <v>543.77729999999997</v>
      </c>
    </row>
    <row r="403" spans="1:6" ht="15" customHeight="1" x14ac:dyDescent="0.25">
      <c r="A403" s="195">
        <v>40299</v>
      </c>
      <c r="B403" s="209">
        <v>1.758101851851852E-2</v>
      </c>
      <c r="C403" s="213">
        <v>57.049599999999998</v>
      </c>
      <c r="D403" s="184">
        <v>16.792999999999999</v>
      </c>
      <c r="E403" s="185">
        <f t="shared" si="6"/>
        <v>40299.017581018517</v>
      </c>
      <c r="F403" s="196">
        <v>543.96979999999996</v>
      </c>
    </row>
    <row r="404" spans="1:6" ht="15" customHeight="1" x14ac:dyDescent="0.25">
      <c r="A404" s="195">
        <v>40300</v>
      </c>
      <c r="B404" s="209">
        <v>1.758101851851852E-2</v>
      </c>
      <c r="C404" s="213">
        <v>57.094000000000001</v>
      </c>
      <c r="D404" s="184">
        <v>16.792999999999999</v>
      </c>
      <c r="E404" s="185">
        <f t="shared" si="6"/>
        <v>40300.017581018517</v>
      </c>
      <c r="F404" s="196">
        <v>543.92539999999997</v>
      </c>
    </row>
    <row r="405" spans="1:6" ht="15" customHeight="1" x14ac:dyDescent="0.25">
      <c r="A405" s="195">
        <v>40301</v>
      </c>
      <c r="B405" s="209">
        <v>1.758101851851852E-2</v>
      </c>
      <c r="C405" s="213">
        <v>56.839300000000001</v>
      </c>
      <c r="D405" s="184">
        <v>16.792000000000002</v>
      </c>
      <c r="E405" s="185">
        <f t="shared" si="6"/>
        <v>40301.017581018517</v>
      </c>
      <c r="F405" s="196">
        <v>544.18010000000004</v>
      </c>
    </row>
    <row r="406" spans="1:6" ht="15" customHeight="1" x14ac:dyDescent="0.25">
      <c r="A406" s="195">
        <v>40302</v>
      </c>
      <c r="B406" s="209">
        <v>1.758101851851852E-2</v>
      </c>
      <c r="C406" s="213">
        <v>56.595199999999998</v>
      </c>
      <c r="D406" s="184">
        <v>16.792000000000002</v>
      </c>
      <c r="E406" s="185">
        <f t="shared" si="6"/>
        <v>40302.017581018517</v>
      </c>
      <c r="F406" s="196">
        <v>544.42419999999993</v>
      </c>
    </row>
    <row r="407" spans="1:6" ht="15" customHeight="1" x14ac:dyDescent="0.25">
      <c r="A407" s="195">
        <v>40303</v>
      </c>
      <c r="B407" s="209">
        <v>1.758101851851852E-2</v>
      </c>
      <c r="C407" s="213">
        <v>56.720599999999997</v>
      </c>
      <c r="D407" s="184">
        <v>16.794</v>
      </c>
      <c r="E407" s="185">
        <f t="shared" si="6"/>
        <v>40303.017581018517</v>
      </c>
      <c r="F407" s="196">
        <v>544.29880000000003</v>
      </c>
    </row>
    <row r="408" spans="1:6" ht="15" customHeight="1" x14ac:dyDescent="0.25">
      <c r="A408" s="195">
        <v>40304</v>
      </c>
      <c r="B408" s="209">
        <v>1.758101851851852E-2</v>
      </c>
      <c r="C408" s="213">
        <v>56.795499999999997</v>
      </c>
      <c r="D408" s="184">
        <v>16.792999999999999</v>
      </c>
      <c r="E408" s="185">
        <f t="shared" si="6"/>
        <v>40304.017581018517</v>
      </c>
      <c r="F408" s="196">
        <v>544.22389999999996</v>
      </c>
    </row>
    <row r="409" spans="1:6" ht="15" customHeight="1" x14ac:dyDescent="0.25">
      <c r="A409" s="195">
        <v>40305</v>
      </c>
      <c r="B409" s="209">
        <v>1.758101851851852E-2</v>
      </c>
      <c r="C409" s="213">
        <v>56.821100000000001</v>
      </c>
      <c r="D409" s="184">
        <v>16.794</v>
      </c>
      <c r="E409" s="185">
        <f t="shared" si="6"/>
        <v>40305.017581018517</v>
      </c>
      <c r="F409" s="196">
        <v>544.19830000000002</v>
      </c>
    </row>
    <row r="410" spans="1:6" ht="15" customHeight="1" x14ac:dyDescent="0.25">
      <c r="A410" s="195">
        <v>40306</v>
      </c>
      <c r="B410" s="209">
        <v>1.758101851851852E-2</v>
      </c>
      <c r="C410" s="213">
        <v>56.566200000000002</v>
      </c>
      <c r="D410" s="184">
        <v>16.792999999999999</v>
      </c>
      <c r="E410" s="185">
        <f t="shared" si="6"/>
        <v>40306.017581018517</v>
      </c>
      <c r="F410" s="196">
        <v>544.45319999999992</v>
      </c>
    </row>
    <row r="411" spans="1:6" ht="15" customHeight="1" x14ac:dyDescent="0.25">
      <c r="A411" s="195">
        <v>40307</v>
      </c>
      <c r="B411" s="209">
        <v>1.758101851851852E-2</v>
      </c>
      <c r="C411" s="213">
        <v>56.683500000000002</v>
      </c>
      <c r="D411" s="184">
        <v>16.794</v>
      </c>
      <c r="E411" s="185">
        <f t="shared" si="6"/>
        <v>40307.017581018517</v>
      </c>
      <c r="F411" s="196">
        <v>544.33590000000004</v>
      </c>
    </row>
    <row r="412" spans="1:6" ht="15" customHeight="1" x14ac:dyDescent="0.25">
      <c r="A412" s="195">
        <v>40308</v>
      </c>
      <c r="B412" s="209">
        <v>1.758101851851852E-2</v>
      </c>
      <c r="C412" s="213">
        <v>56.877000000000002</v>
      </c>
      <c r="D412" s="184">
        <v>16.795000000000002</v>
      </c>
      <c r="E412" s="185">
        <f t="shared" si="6"/>
        <v>40308.017581018517</v>
      </c>
      <c r="F412" s="196">
        <v>544.14239999999995</v>
      </c>
    </row>
    <row r="413" spans="1:6" ht="15" customHeight="1" x14ac:dyDescent="0.25">
      <c r="A413" s="195">
        <v>40309</v>
      </c>
      <c r="B413" s="209">
        <v>1.758101851851852E-2</v>
      </c>
      <c r="C413" s="213">
        <v>56.850200000000001</v>
      </c>
      <c r="D413" s="184">
        <v>16.794</v>
      </c>
      <c r="E413" s="185">
        <f t="shared" si="6"/>
        <v>40309.017581018517</v>
      </c>
      <c r="F413" s="196">
        <v>544.16919999999993</v>
      </c>
    </row>
    <row r="414" spans="1:6" ht="15" customHeight="1" x14ac:dyDescent="0.25">
      <c r="A414" s="195">
        <v>40310</v>
      </c>
      <c r="B414" s="209">
        <v>1.758101851851852E-2</v>
      </c>
      <c r="C414" s="213">
        <v>56.915399999999998</v>
      </c>
      <c r="D414" s="184">
        <v>16.792999999999999</v>
      </c>
      <c r="E414" s="185">
        <f t="shared" si="6"/>
        <v>40310.017581018517</v>
      </c>
      <c r="F414" s="196">
        <v>544.10400000000004</v>
      </c>
    </row>
    <row r="415" spans="1:6" ht="15" customHeight="1" x14ac:dyDescent="0.25">
      <c r="A415" s="195">
        <v>40311</v>
      </c>
      <c r="B415" s="209">
        <v>1.758101851851852E-2</v>
      </c>
      <c r="C415" s="213">
        <v>56.784399999999998</v>
      </c>
      <c r="D415" s="184">
        <v>16.792999999999999</v>
      </c>
      <c r="E415" s="185">
        <f t="shared" si="6"/>
        <v>40311.017581018517</v>
      </c>
      <c r="F415" s="196">
        <v>544.23500000000001</v>
      </c>
    </row>
    <row r="416" spans="1:6" ht="15" customHeight="1" x14ac:dyDescent="0.25">
      <c r="A416" s="195">
        <v>40312</v>
      </c>
      <c r="B416" s="209">
        <v>1.758101851851852E-2</v>
      </c>
      <c r="C416" s="213">
        <v>56.645499999999998</v>
      </c>
      <c r="D416" s="184">
        <v>16.792999999999999</v>
      </c>
      <c r="E416" s="185">
        <f t="shared" si="6"/>
        <v>40312.017581018517</v>
      </c>
      <c r="F416" s="196">
        <v>544.37389999999994</v>
      </c>
    </row>
    <row r="417" spans="1:7" ht="15" customHeight="1" x14ac:dyDescent="0.25">
      <c r="A417" s="195">
        <v>40313</v>
      </c>
      <c r="B417" s="209">
        <v>1.758101851851852E-2</v>
      </c>
      <c r="C417" s="213">
        <v>56.568199999999997</v>
      </c>
      <c r="D417" s="184">
        <v>16.792000000000002</v>
      </c>
      <c r="E417" s="185">
        <f t="shared" si="6"/>
        <v>40313.017581018517</v>
      </c>
      <c r="F417" s="196">
        <v>544.45119999999997</v>
      </c>
    </row>
    <row r="418" spans="1:7" ht="15" customHeight="1" x14ac:dyDescent="0.25">
      <c r="A418" s="195">
        <v>40314</v>
      </c>
      <c r="B418" s="209">
        <v>1.758101851851852E-2</v>
      </c>
      <c r="C418" s="213">
        <v>56.592799999999997</v>
      </c>
      <c r="D418" s="184">
        <v>16.786999999999999</v>
      </c>
      <c r="E418" s="185">
        <f t="shared" si="6"/>
        <v>40314.017581018517</v>
      </c>
      <c r="F418" s="196">
        <v>544.42660000000001</v>
      </c>
    </row>
    <row r="419" spans="1:7" ht="15" customHeight="1" x14ac:dyDescent="0.25">
      <c r="A419" s="195">
        <v>40315</v>
      </c>
      <c r="B419" s="209">
        <v>1.758101851851852E-2</v>
      </c>
      <c r="C419" s="213">
        <v>56.584299999999999</v>
      </c>
      <c r="D419" s="184">
        <v>16.789000000000001</v>
      </c>
      <c r="E419" s="185">
        <f t="shared" si="6"/>
        <v>40315.017581018517</v>
      </c>
      <c r="F419" s="196">
        <v>544.43510000000003</v>
      </c>
    </row>
    <row r="420" spans="1:7" ht="15" customHeight="1" x14ac:dyDescent="0.25">
      <c r="A420" s="195">
        <v>40316</v>
      </c>
      <c r="B420" s="209">
        <v>1.758101851851852E-2</v>
      </c>
      <c r="C420" s="213">
        <v>56.679600000000001</v>
      </c>
      <c r="D420" s="184">
        <v>16.792000000000002</v>
      </c>
      <c r="E420" s="185">
        <f t="shared" si="6"/>
        <v>40316.017581018517</v>
      </c>
      <c r="F420" s="196">
        <v>544.33979999999997</v>
      </c>
    </row>
    <row r="421" spans="1:7" ht="15" customHeight="1" x14ac:dyDescent="0.25">
      <c r="A421" s="195">
        <v>40317</v>
      </c>
      <c r="B421" s="209">
        <v>1.758101851851852E-2</v>
      </c>
      <c r="C421" s="213">
        <v>56.8003</v>
      </c>
      <c r="D421" s="184">
        <v>16.792000000000002</v>
      </c>
      <c r="E421" s="185">
        <f t="shared" si="6"/>
        <v>40317.017581018517</v>
      </c>
      <c r="F421" s="196">
        <v>544.21910000000003</v>
      </c>
    </row>
    <row r="422" spans="1:7" ht="15" customHeight="1" x14ac:dyDescent="0.25">
      <c r="A422" s="195">
        <v>40318</v>
      </c>
      <c r="B422" s="209">
        <v>1.758101851851852E-2</v>
      </c>
      <c r="C422" s="213">
        <v>56.7438</v>
      </c>
      <c r="D422" s="184">
        <v>16.792000000000002</v>
      </c>
      <c r="E422" s="185">
        <f t="shared" si="6"/>
        <v>40318.017581018517</v>
      </c>
      <c r="F422" s="196">
        <v>544.27559999999994</v>
      </c>
    </row>
    <row r="423" spans="1:7" ht="15" customHeight="1" x14ac:dyDescent="0.25">
      <c r="A423" s="195">
        <v>40319</v>
      </c>
      <c r="B423" s="209">
        <v>1.758101851851852E-2</v>
      </c>
      <c r="C423" s="213">
        <v>56.738300000000002</v>
      </c>
      <c r="D423" s="184">
        <v>16.789000000000001</v>
      </c>
      <c r="E423" s="185">
        <f t="shared" si="6"/>
        <v>40319.017581018517</v>
      </c>
      <c r="F423" s="196">
        <v>544.28109999999992</v>
      </c>
      <c r="G423" s="183" t="s">
        <v>360</v>
      </c>
    </row>
    <row r="424" spans="1:7" ht="15" customHeight="1" x14ac:dyDescent="0.25">
      <c r="A424" s="195">
        <v>40320</v>
      </c>
      <c r="B424" s="209">
        <v>1.5740740740740741E-3</v>
      </c>
      <c r="C424" s="213">
        <v>49.623199999999997</v>
      </c>
      <c r="D424" s="184">
        <v>16.791</v>
      </c>
      <c r="E424" s="185">
        <f t="shared" si="6"/>
        <v>40320.001574074071</v>
      </c>
      <c r="F424" s="196">
        <v>544.29309999999998</v>
      </c>
    </row>
    <row r="425" spans="1:7" ht="15" customHeight="1" x14ac:dyDescent="0.25">
      <c r="A425" s="195">
        <v>40321</v>
      </c>
      <c r="B425" s="209">
        <v>1.5740740740740741E-3</v>
      </c>
      <c r="C425" s="213">
        <v>49.653700000000001</v>
      </c>
      <c r="D425" s="184">
        <v>16.789000000000001</v>
      </c>
      <c r="E425" s="185">
        <f t="shared" si="6"/>
        <v>40321.001574074071</v>
      </c>
      <c r="F425" s="196">
        <v>544.26259999999991</v>
      </c>
    </row>
    <row r="426" spans="1:7" ht="15" customHeight="1" x14ac:dyDescent="0.25">
      <c r="A426" s="195">
        <v>40322</v>
      </c>
      <c r="B426" s="209">
        <v>1.5740740740740741E-3</v>
      </c>
      <c r="C426" s="213">
        <v>49.710099999999997</v>
      </c>
      <c r="D426" s="184">
        <v>16.788</v>
      </c>
      <c r="E426" s="185">
        <f t="shared" si="6"/>
        <v>40322.001574074071</v>
      </c>
      <c r="F426" s="196">
        <v>544.20619999999997</v>
      </c>
    </row>
    <row r="427" spans="1:7" ht="15" customHeight="1" x14ac:dyDescent="0.25">
      <c r="A427" s="195">
        <v>40323</v>
      </c>
      <c r="B427" s="209">
        <v>1.5740740740740741E-3</v>
      </c>
      <c r="C427" s="213">
        <v>49.488</v>
      </c>
      <c r="D427" s="184">
        <v>16.789000000000001</v>
      </c>
      <c r="E427" s="185">
        <f t="shared" si="6"/>
        <v>40323.001574074071</v>
      </c>
      <c r="F427" s="196">
        <v>544.42829999999992</v>
      </c>
    </row>
    <row r="428" spans="1:7" ht="15" customHeight="1" x14ac:dyDescent="0.25">
      <c r="A428" s="195">
        <v>40324</v>
      </c>
      <c r="B428" s="209">
        <v>1.5740740740740741E-3</v>
      </c>
      <c r="C428" s="213">
        <v>49.435200000000002</v>
      </c>
      <c r="D428" s="184">
        <v>16.788</v>
      </c>
      <c r="E428" s="185">
        <f t="shared" si="6"/>
        <v>40324.001574074071</v>
      </c>
      <c r="F428" s="196">
        <v>544.48109999999997</v>
      </c>
    </row>
    <row r="429" spans="1:7" ht="15" customHeight="1" x14ac:dyDescent="0.25">
      <c r="A429" s="195">
        <v>40325</v>
      </c>
      <c r="B429" s="209">
        <v>1.5740740740740741E-3</v>
      </c>
      <c r="C429" s="213">
        <v>49.365200000000002</v>
      </c>
      <c r="D429" s="184">
        <v>16.786999999999999</v>
      </c>
      <c r="E429" s="185">
        <f t="shared" si="6"/>
        <v>40325.001574074071</v>
      </c>
      <c r="F429" s="196">
        <v>544.55109999999991</v>
      </c>
    </row>
    <row r="430" spans="1:7" ht="15" customHeight="1" x14ac:dyDescent="0.25">
      <c r="A430" s="195">
        <v>40326</v>
      </c>
      <c r="B430" s="209">
        <v>1.5740740740740741E-3</v>
      </c>
      <c r="C430" s="213">
        <v>49.3215</v>
      </c>
      <c r="D430" s="184">
        <v>16.786999999999999</v>
      </c>
      <c r="E430" s="185">
        <f t="shared" si="6"/>
        <v>40326.001574074071</v>
      </c>
      <c r="F430" s="196">
        <v>544.59479999999996</v>
      </c>
    </row>
    <row r="431" spans="1:7" ht="15" customHeight="1" x14ac:dyDescent="0.25">
      <c r="A431" s="195">
        <v>40327</v>
      </c>
      <c r="B431" s="209">
        <v>1.5740740740740741E-3</v>
      </c>
      <c r="C431" s="213">
        <v>49.403199999999998</v>
      </c>
      <c r="D431" s="184">
        <v>16.786999999999999</v>
      </c>
      <c r="E431" s="185">
        <f t="shared" si="6"/>
        <v>40327.001574074071</v>
      </c>
      <c r="F431" s="196">
        <v>544.51310000000001</v>
      </c>
    </row>
    <row r="432" spans="1:7" ht="15" customHeight="1" x14ac:dyDescent="0.25">
      <c r="A432" s="195">
        <v>40328</v>
      </c>
      <c r="B432" s="209">
        <v>1.5740740740740741E-3</v>
      </c>
      <c r="C432" s="213">
        <v>49.470700000000001</v>
      </c>
      <c r="D432" s="184">
        <v>16.786999999999999</v>
      </c>
      <c r="E432" s="185">
        <f t="shared" si="6"/>
        <v>40328.001574074071</v>
      </c>
      <c r="F432" s="196">
        <v>544.44560000000001</v>
      </c>
    </row>
    <row r="433" spans="1:6" ht="15" customHeight="1" x14ac:dyDescent="0.25">
      <c r="A433" s="195">
        <v>40329</v>
      </c>
      <c r="B433" s="209">
        <v>1.5740740740740741E-3</v>
      </c>
      <c r="C433" s="213">
        <v>49.3795</v>
      </c>
      <c r="D433" s="184">
        <v>16.786999999999999</v>
      </c>
      <c r="E433" s="185">
        <f t="shared" si="6"/>
        <v>40329.001574074071</v>
      </c>
      <c r="F433" s="196">
        <v>544.53679999999997</v>
      </c>
    </row>
    <row r="434" spans="1:6" ht="15" customHeight="1" x14ac:dyDescent="0.25">
      <c r="A434" s="195">
        <v>40330</v>
      </c>
      <c r="B434" s="209">
        <v>1.5740740740740741E-3</v>
      </c>
      <c r="C434" s="213">
        <v>49.4251</v>
      </c>
      <c r="D434" s="184">
        <v>16.786999999999999</v>
      </c>
      <c r="E434" s="185">
        <f t="shared" si="6"/>
        <v>40330.001574074071</v>
      </c>
      <c r="F434" s="196">
        <v>544.49119999999994</v>
      </c>
    </row>
    <row r="435" spans="1:6" ht="15" customHeight="1" x14ac:dyDescent="0.25">
      <c r="A435" s="195">
        <v>40331</v>
      </c>
      <c r="B435" s="209">
        <v>1.5740740740740741E-3</v>
      </c>
      <c r="C435" s="213">
        <v>49.468600000000002</v>
      </c>
      <c r="D435" s="184">
        <v>16.786999999999999</v>
      </c>
      <c r="E435" s="185">
        <f t="shared" si="6"/>
        <v>40331.001574074071</v>
      </c>
      <c r="F435" s="196">
        <v>544.44769999999994</v>
      </c>
    </row>
    <row r="436" spans="1:6" ht="15" customHeight="1" x14ac:dyDescent="0.25">
      <c r="A436" s="195">
        <v>40332</v>
      </c>
      <c r="B436" s="209">
        <v>1.5740740740740741E-3</v>
      </c>
      <c r="C436" s="213">
        <v>49.448900000000002</v>
      </c>
      <c r="D436" s="184">
        <v>16.785</v>
      </c>
      <c r="E436" s="185">
        <f t="shared" si="6"/>
        <v>40332.001574074071</v>
      </c>
      <c r="F436" s="196">
        <v>544.4674</v>
      </c>
    </row>
    <row r="437" spans="1:6" ht="15" customHeight="1" x14ac:dyDescent="0.25">
      <c r="A437" s="195">
        <v>40333</v>
      </c>
      <c r="B437" s="209">
        <v>1.5740740740740741E-3</v>
      </c>
      <c r="C437" s="213">
        <v>49.462899999999998</v>
      </c>
      <c r="D437" s="184">
        <v>16.786000000000001</v>
      </c>
      <c r="E437" s="185">
        <f t="shared" si="6"/>
        <v>40333.001574074071</v>
      </c>
      <c r="F437" s="196">
        <v>544.45339999999999</v>
      </c>
    </row>
    <row r="438" spans="1:6" ht="15" customHeight="1" x14ac:dyDescent="0.25">
      <c r="A438" s="195">
        <v>40334</v>
      </c>
      <c r="B438" s="209">
        <v>1.5740740740740741E-3</v>
      </c>
      <c r="C438" s="213">
        <v>49.425899999999999</v>
      </c>
      <c r="D438" s="184">
        <v>16.786000000000001</v>
      </c>
      <c r="E438" s="185">
        <f t="shared" si="6"/>
        <v>40334.001574074071</v>
      </c>
      <c r="F438" s="196">
        <v>544.49039999999991</v>
      </c>
    </row>
    <row r="439" spans="1:6" ht="15" customHeight="1" x14ac:dyDescent="0.25">
      <c r="A439" s="195">
        <v>40335</v>
      </c>
      <c r="B439" s="209">
        <v>1.5740740740740741E-3</v>
      </c>
      <c r="C439" s="213">
        <v>49.325400000000002</v>
      </c>
      <c r="D439" s="184">
        <v>16.786000000000001</v>
      </c>
      <c r="E439" s="185">
        <f t="shared" si="6"/>
        <v>40335.001574074071</v>
      </c>
      <c r="F439" s="196">
        <v>544.59089999999992</v>
      </c>
    </row>
    <row r="440" spans="1:6" ht="15" customHeight="1" x14ac:dyDescent="0.25">
      <c r="A440" s="195">
        <v>40336</v>
      </c>
      <c r="B440" s="209">
        <v>1.5740740740740741E-3</v>
      </c>
      <c r="C440" s="213">
        <v>49.296100000000003</v>
      </c>
      <c r="D440" s="184">
        <v>16.786999999999999</v>
      </c>
      <c r="E440" s="185">
        <f t="shared" si="6"/>
        <v>40336.001574074071</v>
      </c>
      <c r="F440" s="196">
        <v>544.62019999999995</v>
      </c>
    </row>
    <row r="441" spans="1:6" ht="15" customHeight="1" x14ac:dyDescent="0.25">
      <c r="A441" s="195">
        <v>40337</v>
      </c>
      <c r="B441" s="209">
        <v>1.5740740740740741E-3</v>
      </c>
      <c r="C441" s="213">
        <v>49.394100000000002</v>
      </c>
      <c r="D441" s="184">
        <v>16.786000000000001</v>
      </c>
      <c r="E441" s="185">
        <f t="shared" si="6"/>
        <v>40337.001574074071</v>
      </c>
      <c r="F441" s="196">
        <v>544.5222</v>
      </c>
    </row>
    <row r="442" spans="1:6" ht="15" customHeight="1" x14ac:dyDescent="0.25">
      <c r="A442" s="195">
        <v>40338</v>
      </c>
      <c r="B442" s="209">
        <v>1.5740740740740741E-3</v>
      </c>
      <c r="C442" s="213">
        <v>49.413699999999999</v>
      </c>
      <c r="D442" s="184">
        <v>16.786000000000001</v>
      </c>
      <c r="E442" s="185">
        <f t="shared" si="6"/>
        <v>40338.001574074071</v>
      </c>
      <c r="F442" s="196">
        <v>544.50259999999992</v>
      </c>
    </row>
    <row r="443" spans="1:6" ht="15" customHeight="1" x14ac:dyDescent="0.25">
      <c r="A443" s="195">
        <v>40339</v>
      </c>
      <c r="B443" s="209">
        <v>1.5740740740740741E-3</v>
      </c>
      <c r="C443" s="213">
        <v>49.478400000000001</v>
      </c>
      <c r="D443" s="184">
        <v>16.786000000000001</v>
      </c>
      <c r="E443" s="185">
        <f t="shared" si="6"/>
        <v>40339.001574074071</v>
      </c>
      <c r="F443" s="196">
        <v>544.4378999999999</v>
      </c>
    </row>
    <row r="444" spans="1:6" ht="15" customHeight="1" x14ac:dyDescent="0.25">
      <c r="A444" s="195">
        <v>40340</v>
      </c>
      <c r="B444" s="209">
        <v>1.5740740740740741E-3</v>
      </c>
      <c r="C444" s="213">
        <v>49.611699999999999</v>
      </c>
      <c r="D444" s="184">
        <v>16.786000000000001</v>
      </c>
      <c r="E444" s="185">
        <f t="shared" si="6"/>
        <v>40340.001574074071</v>
      </c>
      <c r="F444" s="196">
        <v>544.30459999999994</v>
      </c>
    </row>
    <row r="445" spans="1:6" ht="15" customHeight="1" x14ac:dyDescent="0.25">
      <c r="A445" s="195">
        <v>40341</v>
      </c>
      <c r="B445" s="209">
        <v>1.5740740740740741E-3</v>
      </c>
      <c r="C445" s="213">
        <v>49.576500000000003</v>
      </c>
      <c r="D445" s="184">
        <v>16.785</v>
      </c>
      <c r="E445" s="185">
        <f t="shared" si="6"/>
        <v>40341.001574074071</v>
      </c>
      <c r="F445" s="196">
        <v>544.33979999999997</v>
      </c>
    </row>
    <row r="446" spans="1:6" ht="15" customHeight="1" x14ac:dyDescent="0.25">
      <c r="A446" s="195">
        <v>40342</v>
      </c>
      <c r="B446" s="209">
        <v>1.5740740740740741E-3</v>
      </c>
      <c r="C446" s="213">
        <v>49.488100000000003</v>
      </c>
      <c r="D446" s="184">
        <v>16.782</v>
      </c>
      <c r="E446" s="185">
        <f t="shared" si="6"/>
        <v>40342.001574074071</v>
      </c>
      <c r="F446" s="196">
        <v>544.42819999999995</v>
      </c>
    </row>
    <row r="447" spans="1:6" ht="15" customHeight="1" x14ac:dyDescent="0.25">
      <c r="A447" s="195">
        <v>40343</v>
      </c>
      <c r="B447" s="209">
        <v>1.5740740740740741E-3</v>
      </c>
      <c r="C447" s="213">
        <v>49.4236</v>
      </c>
      <c r="D447" s="184">
        <v>16.785</v>
      </c>
      <c r="E447" s="185">
        <f t="shared" si="6"/>
        <v>40343.001574074071</v>
      </c>
      <c r="F447" s="196">
        <v>544.49270000000001</v>
      </c>
    </row>
    <row r="448" spans="1:6" ht="15" customHeight="1" x14ac:dyDescent="0.25">
      <c r="A448" s="195">
        <v>40344</v>
      </c>
      <c r="B448" s="209">
        <v>1.5740740740740741E-3</v>
      </c>
      <c r="C448" s="213">
        <v>49.403700000000001</v>
      </c>
      <c r="D448" s="184">
        <v>16.785</v>
      </c>
      <c r="E448" s="185">
        <f t="shared" si="6"/>
        <v>40344.001574074071</v>
      </c>
      <c r="F448" s="196">
        <v>544.51259999999991</v>
      </c>
    </row>
    <row r="449" spans="1:6" ht="15" customHeight="1" x14ac:dyDescent="0.25">
      <c r="A449" s="195">
        <v>40345</v>
      </c>
      <c r="B449" s="209">
        <v>1.5740740740740741E-3</v>
      </c>
      <c r="C449" s="213">
        <v>49.445399999999999</v>
      </c>
      <c r="D449" s="184">
        <v>16.783999999999999</v>
      </c>
      <c r="E449" s="185">
        <f t="shared" si="6"/>
        <v>40345.001574074071</v>
      </c>
      <c r="F449" s="196">
        <v>544.47089999999992</v>
      </c>
    </row>
    <row r="450" spans="1:6" ht="15" customHeight="1" x14ac:dyDescent="0.25">
      <c r="A450" s="195">
        <v>40346</v>
      </c>
      <c r="B450" s="209">
        <v>1.5740740740740741E-3</v>
      </c>
      <c r="C450" s="213">
        <v>49.4893</v>
      </c>
      <c r="D450" s="184">
        <v>16.785</v>
      </c>
      <c r="E450" s="185">
        <f t="shared" si="6"/>
        <v>40346.001574074071</v>
      </c>
      <c r="F450" s="196">
        <v>544.42699999999991</v>
      </c>
    </row>
    <row r="451" spans="1:6" ht="15" customHeight="1" x14ac:dyDescent="0.25">
      <c r="A451" s="195">
        <v>40347</v>
      </c>
      <c r="B451" s="209">
        <v>1.5740740740740741E-3</v>
      </c>
      <c r="C451" s="213">
        <v>49.446899999999999</v>
      </c>
      <c r="D451" s="184">
        <v>16.783000000000001</v>
      </c>
      <c r="E451" s="185">
        <f t="shared" si="6"/>
        <v>40347.001574074071</v>
      </c>
      <c r="F451" s="196">
        <v>544.46939999999995</v>
      </c>
    </row>
    <row r="452" spans="1:6" ht="15" customHeight="1" x14ac:dyDescent="0.25">
      <c r="A452" s="195">
        <v>40348</v>
      </c>
      <c r="B452" s="209">
        <v>1.5740740740740741E-3</v>
      </c>
      <c r="C452" s="213">
        <v>49.440300000000001</v>
      </c>
      <c r="D452" s="184">
        <v>16.786999999999999</v>
      </c>
      <c r="E452" s="185">
        <f t="shared" si="6"/>
        <v>40348.001574074071</v>
      </c>
      <c r="F452" s="196">
        <v>544.476</v>
      </c>
    </row>
    <row r="453" spans="1:6" ht="15" customHeight="1" x14ac:dyDescent="0.25">
      <c r="A453" s="195">
        <v>40349</v>
      </c>
      <c r="B453" s="209">
        <v>1.5740740740740741E-3</v>
      </c>
      <c r="C453" s="213">
        <v>49.403199999999998</v>
      </c>
      <c r="D453" s="184">
        <v>16.782</v>
      </c>
      <c r="E453" s="185">
        <f t="shared" si="6"/>
        <v>40349.001574074071</v>
      </c>
      <c r="F453" s="196">
        <v>544.51310000000001</v>
      </c>
    </row>
    <row r="454" spans="1:6" ht="15" customHeight="1" x14ac:dyDescent="0.25">
      <c r="A454" s="195">
        <v>40350</v>
      </c>
      <c r="B454" s="209">
        <v>1.5740740740740741E-3</v>
      </c>
      <c r="C454" s="213">
        <v>49.436700000000002</v>
      </c>
      <c r="D454" s="184">
        <v>16.783000000000001</v>
      </c>
      <c r="E454" s="185">
        <f t="shared" si="6"/>
        <v>40350.001574074071</v>
      </c>
      <c r="F454" s="196">
        <v>544.4796</v>
      </c>
    </row>
    <row r="455" spans="1:6" ht="15" customHeight="1" x14ac:dyDescent="0.25">
      <c r="A455" s="195">
        <v>40351</v>
      </c>
      <c r="B455" s="209">
        <v>1.5740740740740741E-3</v>
      </c>
      <c r="C455" s="213">
        <v>49.446899999999999</v>
      </c>
      <c r="D455" s="184">
        <v>16.783000000000001</v>
      </c>
      <c r="E455" s="185">
        <f t="shared" si="6"/>
        <v>40351.001574074071</v>
      </c>
      <c r="F455" s="196">
        <v>544.46939999999995</v>
      </c>
    </row>
    <row r="456" spans="1:6" ht="15" customHeight="1" x14ac:dyDescent="0.25">
      <c r="A456" s="195">
        <v>40352</v>
      </c>
      <c r="B456" s="209">
        <v>1.5740740740740741E-3</v>
      </c>
      <c r="C456" s="213">
        <v>49.3367</v>
      </c>
      <c r="D456" s="184">
        <v>16.782</v>
      </c>
      <c r="E456" s="185">
        <f t="shared" si="6"/>
        <v>40352.001574074071</v>
      </c>
      <c r="F456" s="196">
        <v>544.57959999999991</v>
      </c>
    </row>
    <row r="457" spans="1:6" ht="15" customHeight="1" x14ac:dyDescent="0.25">
      <c r="A457" s="195">
        <v>40353</v>
      </c>
      <c r="B457" s="209">
        <v>1.5740740740740741E-3</v>
      </c>
      <c r="C457" s="213">
        <v>49.243899999999996</v>
      </c>
      <c r="D457" s="184">
        <v>16.782</v>
      </c>
      <c r="E457" s="185">
        <f t="shared" si="6"/>
        <v>40353.001574074071</v>
      </c>
      <c r="F457" s="196">
        <v>544.67239999999993</v>
      </c>
    </row>
    <row r="458" spans="1:6" ht="15" customHeight="1" x14ac:dyDescent="0.25">
      <c r="A458" s="195">
        <v>40354</v>
      </c>
      <c r="B458" s="209">
        <v>1.5740740740740741E-3</v>
      </c>
      <c r="C458" s="213">
        <v>49.3093</v>
      </c>
      <c r="D458" s="184">
        <v>16.783000000000001</v>
      </c>
      <c r="E458" s="185">
        <f t="shared" ref="E458:E521" si="7">A458+B458</f>
        <v>40354.001574074071</v>
      </c>
      <c r="F458" s="196">
        <v>544.60699999999997</v>
      </c>
    </row>
    <row r="459" spans="1:6" ht="15" customHeight="1" x14ac:dyDescent="0.25">
      <c r="A459" s="195">
        <v>40355</v>
      </c>
      <c r="B459" s="209">
        <v>1.5740740740740741E-3</v>
      </c>
      <c r="C459" s="213">
        <v>49.373899999999999</v>
      </c>
      <c r="D459" s="184">
        <v>16.785</v>
      </c>
      <c r="E459" s="185">
        <f t="shared" si="7"/>
        <v>40355.001574074071</v>
      </c>
      <c r="F459" s="196">
        <v>544.54239999999993</v>
      </c>
    </row>
    <row r="460" spans="1:6" ht="15" customHeight="1" x14ac:dyDescent="0.25">
      <c r="A460" s="195">
        <v>40356</v>
      </c>
      <c r="B460" s="209">
        <v>1.5740740740740741E-3</v>
      </c>
      <c r="C460" s="213">
        <v>49.489199999999997</v>
      </c>
      <c r="D460" s="184">
        <v>16.780999999999999</v>
      </c>
      <c r="E460" s="185">
        <f t="shared" si="7"/>
        <v>40356.001574074071</v>
      </c>
      <c r="F460" s="196">
        <v>544.4271</v>
      </c>
    </row>
    <row r="461" spans="1:6" ht="15" customHeight="1" x14ac:dyDescent="0.25">
      <c r="A461" s="195">
        <v>40357</v>
      </c>
      <c r="B461" s="209">
        <v>1.5740740740740741E-3</v>
      </c>
      <c r="C461" s="213">
        <v>49.398299999999999</v>
      </c>
      <c r="D461" s="184">
        <v>16.783000000000001</v>
      </c>
      <c r="E461" s="185">
        <f t="shared" si="7"/>
        <v>40357.001574074071</v>
      </c>
      <c r="F461" s="196">
        <v>544.51799999999992</v>
      </c>
    </row>
    <row r="462" spans="1:6" ht="15" customHeight="1" x14ac:dyDescent="0.25">
      <c r="A462" s="195">
        <v>40358</v>
      </c>
      <c r="B462" s="209">
        <v>1.5740740740740741E-3</v>
      </c>
      <c r="C462" s="213">
        <v>49.299300000000002</v>
      </c>
      <c r="D462" s="184">
        <v>16.780999999999999</v>
      </c>
      <c r="E462" s="185">
        <f t="shared" si="7"/>
        <v>40358.001574074071</v>
      </c>
      <c r="F462" s="196">
        <v>544.61699999999996</v>
      </c>
    </row>
    <row r="463" spans="1:6" ht="15" customHeight="1" x14ac:dyDescent="0.25">
      <c r="A463" s="195">
        <v>40359</v>
      </c>
      <c r="B463" s="209">
        <v>1.5740740740740741E-3</v>
      </c>
      <c r="C463" s="213">
        <v>49.274900000000002</v>
      </c>
      <c r="D463" s="184">
        <v>16.779</v>
      </c>
      <c r="E463" s="185">
        <f t="shared" si="7"/>
        <v>40359.001574074071</v>
      </c>
      <c r="F463" s="196">
        <v>544.64139999999998</v>
      </c>
    </row>
    <row r="464" spans="1:6" ht="15" customHeight="1" x14ac:dyDescent="0.25">
      <c r="A464" s="195">
        <v>40360</v>
      </c>
      <c r="B464" s="209">
        <v>1.5740740740740741E-3</v>
      </c>
      <c r="C464" s="213">
        <v>49.275799999999997</v>
      </c>
      <c r="D464" s="184">
        <v>16.783000000000001</v>
      </c>
      <c r="E464" s="185">
        <f t="shared" si="7"/>
        <v>40360.001574074071</v>
      </c>
      <c r="F464" s="196">
        <v>544.64049999999997</v>
      </c>
    </row>
    <row r="465" spans="1:6" ht="15" customHeight="1" x14ac:dyDescent="0.25">
      <c r="A465" s="195">
        <v>40361</v>
      </c>
      <c r="B465" s="209">
        <v>1.5740740740740741E-3</v>
      </c>
      <c r="C465" s="213">
        <v>49.370800000000003</v>
      </c>
      <c r="D465" s="184">
        <v>16.783999999999999</v>
      </c>
      <c r="E465" s="185">
        <f t="shared" si="7"/>
        <v>40361.001574074071</v>
      </c>
      <c r="F465" s="196">
        <v>544.54549999999995</v>
      </c>
    </row>
    <row r="466" spans="1:6" ht="15" customHeight="1" x14ac:dyDescent="0.25">
      <c r="A466" s="195">
        <v>40362</v>
      </c>
      <c r="B466" s="209">
        <v>1.5740740740740741E-3</v>
      </c>
      <c r="C466" s="213">
        <v>49.503799999999998</v>
      </c>
      <c r="D466" s="184">
        <v>16.783000000000001</v>
      </c>
      <c r="E466" s="185">
        <f t="shared" si="7"/>
        <v>40362.001574074071</v>
      </c>
      <c r="F466" s="196">
        <v>544.41249999999991</v>
      </c>
    </row>
    <row r="467" spans="1:6" ht="15" customHeight="1" x14ac:dyDescent="0.25">
      <c r="A467" s="195">
        <v>40363</v>
      </c>
      <c r="B467" s="209">
        <v>1.5740740740740741E-3</v>
      </c>
      <c r="C467" s="213">
        <v>49.5867</v>
      </c>
      <c r="D467" s="184">
        <v>16.782</v>
      </c>
      <c r="E467" s="185">
        <f t="shared" si="7"/>
        <v>40363.001574074071</v>
      </c>
      <c r="F467" s="196">
        <v>544.32959999999991</v>
      </c>
    </row>
    <row r="468" spans="1:6" ht="15" customHeight="1" x14ac:dyDescent="0.25">
      <c r="A468" s="195">
        <v>40364</v>
      </c>
      <c r="B468" s="209">
        <v>1.5740740740740741E-3</v>
      </c>
      <c r="C468" s="213">
        <v>49.5824</v>
      </c>
      <c r="D468" s="184">
        <v>16.78</v>
      </c>
      <c r="E468" s="185">
        <f t="shared" si="7"/>
        <v>40364.001574074071</v>
      </c>
      <c r="F468" s="196">
        <v>544.33389999999997</v>
      </c>
    </row>
    <row r="469" spans="1:6" ht="15" customHeight="1" x14ac:dyDescent="0.25">
      <c r="A469" s="195">
        <v>40365</v>
      </c>
      <c r="B469" s="209">
        <v>1.5740740740740741E-3</v>
      </c>
      <c r="C469" s="213">
        <v>49.517600000000002</v>
      </c>
      <c r="D469" s="184">
        <v>16.779</v>
      </c>
      <c r="E469" s="185">
        <f t="shared" si="7"/>
        <v>40365.001574074071</v>
      </c>
      <c r="F469" s="196">
        <v>544.39869999999996</v>
      </c>
    </row>
    <row r="470" spans="1:6" ht="15" customHeight="1" x14ac:dyDescent="0.25">
      <c r="A470" s="195">
        <v>40366</v>
      </c>
      <c r="B470" s="209">
        <v>1.5740740740740741E-3</v>
      </c>
      <c r="C470" s="213">
        <v>49.4895</v>
      </c>
      <c r="D470" s="184">
        <v>16.78</v>
      </c>
      <c r="E470" s="185">
        <f t="shared" si="7"/>
        <v>40366.001574074071</v>
      </c>
      <c r="F470" s="196">
        <v>544.42679999999996</v>
      </c>
    </row>
    <row r="471" spans="1:6" ht="15" customHeight="1" x14ac:dyDescent="0.25">
      <c r="A471" s="195">
        <v>40367</v>
      </c>
      <c r="B471" s="209">
        <v>1.5740740740740741E-3</v>
      </c>
      <c r="C471" s="213">
        <v>49.343299999999999</v>
      </c>
      <c r="D471" s="184">
        <v>16.779</v>
      </c>
      <c r="E471" s="185">
        <f t="shared" si="7"/>
        <v>40367.001574074071</v>
      </c>
      <c r="F471" s="196">
        <v>544.57299999999998</v>
      </c>
    </row>
    <row r="472" spans="1:6" ht="15" customHeight="1" x14ac:dyDescent="0.25">
      <c r="A472" s="195">
        <v>40368</v>
      </c>
      <c r="B472" s="209">
        <v>1.5740740740740741E-3</v>
      </c>
      <c r="C472" s="213">
        <v>49.267499999999998</v>
      </c>
      <c r="D472" s="184">
        <v>16.783000000000001</v>
      </c>
      <c r="E472" s="185">
        <f t="shared" si="7"/>
        <v>40368.001574074071</v>
      </c>
      <c r="F472" s="196">
        <v>544.64879999999994</v>
      </c>
    </row>
    <row r="473" spans="1:6" ht="15" customHeight="1" x14ac:dyDescent="0.25">
      <c r="A473" s="195">
        <v>40369</v>
      </c>
      <c r="B473" s="209">
        <v>1.5740740740740741E-3</v>
      </c>
      <c r="C473" s="213">
        <v>49.346800000000002</v>
      </c>
      <c r="D473" s="184">
        <v>16.780999999999999</v>
      </c>
      <c r="E473" s="185">
        <f t="shared" si="7"/>
        <v>40369.001574074071</v>
      </c>
      <c r="F473" s="196">
        <v>544.56949999999995</v>
      </c>
    </row>
    <row r="474" spans="1:6" ht="15" customHeight="1" x14ac:dyDescent="0.25">
      <c r="A474" s="195">
        <v>40370</v>
      </c>
      <c r="B474" s="209">
        <v>1.5740740740740741E-3</v>
      </c>
      <c r="C474" s="213">
        <v>49.479900000000001</v>
      </c>
      <c r="D474" s="184">
        <v>16.779</v>
      </c>
      <c r="E474" s="185">
        <f t="shared" si="7"/>
        <v>40370.001574074071</v>
      </c>
      <c r="F474" s="196">
        <v>544.43639999999994</v>
      </c>
    </row>
    <row r="475" spans="1:6" ht="15" customHeight="1" x14ac:dyDescent="0.25">
      <c r="A475" s="195">
        <v>40371</v>
      </c>
      <c r="B475" s="209">
        <v>1.5740740740740741E-3</v>
      </c>
      <c r="C475" s="213">
        <v>49.536299999999997</v>
      </c>
      <c r="D475" s="184">
        <v>16.780999999999999</v>
      </c>
      <c r="E475" s="185">
        <f t="shared" si="7"/>
        <v>40371.001574074071</v>
      </c>
      <c r="F475" s="196">
        <v>544.38</v>
      </c>
    </row>
    <row r="476" spans="1:6" ht="15" customHeight="1" x14ac:dyDescent="0.25">
      <c r="A476" s="195">
        <v>40372</v>
      </c>
      <c r="B476" s="209">
        <v>1.5740740740740741E-3</v>
      </c>
      <c r="C476" s="213">
        <v>49.5854</v>
      </c>
      <c r="D476" s="184">
        <v>16.777000000000001</v>
      </c>
      <c r="E476" s="185">
        <f t="shared" si="7"/>
        <v>40372.001574074071</v>
      </c>
      <c r="F476" s="196">
        <v>544.33089999999993</v>
      </c>
    </row>
    <row r="477" spans="1:6" ht="15" customHeight="1" x14ac:dyDescent="0.25">
      <c r="A477" s="195">
        <v>40373</v>
      </c>
      <c r="B477" s="209">
        <v>1.5740740740740741E-3</v>
      </c>
      <c r="C477" s="213">
        <v>49.535699999999999</v>
      </c>
      <c r="D477" s="184">
        <v>16.782</v>
      </c>
      <c r="E477" s="185">
        <f t="shared" si="7"/>
        <v>40373.001574074071</v>
      </c>
      <c r="F477" s="196">
        <v>544.38059999999996</v>
      </c>
    </row>
    <row r="478" spans="1:6" ht="15" customHeight="1" x14ac:dyDescent="0.25">
      <c r="A478" s="195">
        <v>40374</v>
      </c>
      <c r="B478" s="209">
        <v>1.5740740740740741E-3</v>
      </c>
      <c r="C478" s="213">
        <v>49.423699999999997</v>
      </c>
      <c r="D478" s="184">
        <v>16.777999999999999</v>
      </c>
      <c r="E478" s="185">
        <f t="shared" si="7"/>
        <v>40374.001574074071</v>
      </c>
      <c r="F478" s="196">
        <v>544.49259999999992</v>
      </c>
    </row>
    <row r="479" spans="1:6" ht="15" customHeight="1" x14ac:dyDescent="0.25">
      <c r="A479" s="195">
        <v>40375</v>
      </c>
      <c r="B479" s="209">
        <v>1.5740740740740741E-3</v>
      </c>
      <c r="C479" s="213">
        <v>49.3309</v>
      </c>
      <c r="D479" s="184">
        <v>16.780999999999999</v>
      </c>
      <c r="E479" s="185">
        <f t="shared" si="7"/>
        <v>40375.001574074071</v>
      </c>
      <c r="F479" s="196">
        <v>544.58539999999994</v>
      </c>
    </row>
    <row r="480" spans="1:6" ht="15" customHeight="1" x14ac:dyDescent="0.25">
      <c r="A480" s="195">
        <v>40376</v>
      </c>
      <c r="B480" s="209">
        <v>1.5740740740740741E-3</v>
      </c>
      <c r="C480" s="213">
        <v>49.3598</v>
      </c>
      <c r="D480" s="184">
        <v>16.779</v>
      </c>
      <c r="E480" s="185">
        <f t="shared" si="7"/>
        <v>40376.001574074071</v>
      </c>
      <c r="F480" s="196">
        <v>544.55649999999991</v>
      </c>
    </row>
    <row r="481" spans="1:6" ht="15" customHeight="1" x14ac:dyDescent="0.25">
      <c r="A481" s="195">
        <v>40377</v>
      </c>
      <c r="B481" s="209">
        <v>1.5740740740740741E-3</v>
      </c>
      <c r="C481" s="213">
        <v>49.443899999999999</v>
      </c>
      <c r="D481" s="184">
        <v>16.78</v>
      </c>
      <c r="E481" s="185">
        <f t="shared" si="7"/>
        <v>40377.001574074071</v>
      </c>
      <c r="F481" s="196">
        <v>544.47239999999999</v>
      </c>
    </row>
    <row r="482" spans="1:6" ht="15" customHeight="1" x14ac:dyDescent="0.25">
      <c r="A482" s="195">
        <v>40378</v>
      </c>
      <c r="B482" s="209">
        <v>1.5740740740740741E-3</v>
      </c>
      <c r="C482" s="213">
        <v>49.464599999999997</v>
      </c>
      <c r="D482" s="184">
        <v>16.777999999999999</v>
      </c>
      <c r="E482" s="185">
        <f t="shared" si="7"/>
        <v>40378.001574074071</v>
      </c>
      <c r="F482" s="196">
        <v>544.45169999999996</v>
      </c>
    </row>
    <row r="483" spans="1:6" ht="15" customHeight="1" x14ac:dyDescent="0.25">
      <c r="A483" s="195">
        <v>40379</v>
      </c>
      <c r="B483" s="209">
        <v>1.5740740740740741E-3</v>
      </c>
      <c r="C483" s="213">
        <v>49.5137</v>
      </c>
      <c r="D483" s="184">
        <v>16.777000000000001</v>
      </c>
      <c r="E483" s="185">
        <f t="shared" si="7"/>
        <v>40379.001574074071</v>
      </c>
      <c r="F483" s="196">
        <v>544.40260000000001</v>
      </c>
    </row>
    <row r="484" spans="1:6" ht="15" customHeight="1" x14ac:dyDescent="0.25">
      <c r="A484" s="195">
        <v>40380</v>
      </c>
      <c r="B484" s="209">
        <v>1.5740740740740741E-3</v>
      </c>
      <c r="C484" s="213">
        <v>49.480899999999998</v>
      </c>
      <c r="D484" s="184">
        <v>16.776</v>
      </c>
      <c r="E484" s="185">
        <f t="shared" si="7"/>
        <v>40380.001574074071</v>
      </c>
      <c r="F484" s="196">
        <v>544.43539999999996</v>
      </c>
    </row>
    <row r="485" spans="1:6" ht="15" customHeight="1" x14ac:dyDescent="0.25">
      <c r="A485" s="195">
        <v>40381</v>
      </c>
      <c r="B485" s="209">
        <v>1.5740740740740741E-3</v>
      </c>
      <c r="C485" s="213">
        <v>49.464599999999997</v>
      </c>
      <c r="D485" s="184">
        <v>16.776</v>
      </c>
      <c r="E485" s="185">
        <f t="shared" si="7"/>
        <v>40381.001574074071</v>
      </c>
      <c r="F485" s="196">
        <v>544.45169999999996</v>
      </c>
    </row>
    <row r="486" spans="1:6" ht="15" customHeight="1" x14ac:dyDescent="0.25">
      <c r="A486" s="195">
        <v>40382</v>
      </c>
      <c r="B486" s="209">
        <v>1.5740740740740741E-3</v>
      </c>
      <c r="C486" s="213">
        <v>49.494900000000001</v>
      </c>
      <c r="D486" s="184">
        <v>16.777999999999999</v>
      </c>
      <c r="E486" s="185">
        <f t="shared" si="7"/>
        <v>40382.001574074071</v>
      </c>
      <c r="F486" s="196">
        <v>544.42139999999995</v>
      </c>
    </row>
    <row r="487" spans="1:6" ht="15" customHeight="1" x14ac:dyDescent="0.25">
      <c r="A487" s="195">
        <v>40383</v>
      </c>
      <c r="B487" s="209">
        <v>1.5740740740740741E-3</v>
      </c>
      <c r="C487" s="213">
        <v>49.491</v>
      </c>
      <c r="D487" s="184">
        <v>16.776</v>
      </c>
      <c r="E487" s="185">
        <f t="shared" si="7"/>
        <v>40383.001574074071</v>
      </c>
      <c r="F487" s="196">
        <v>544.42529999999999</v>
      </c>
    </row>
    <row r="488" spans="1:6" ht="15" customHeight="1" x14ac:dyDescent="0.25">
      <c r="A488" s="195">
        <v>40384</v>
      </c>
      <c r="B488" s="209">
        <v>1.5740740740740741E-3</v>
      </c>
      <c r="C488" s="213">
        <v>49.430399999999999</v>
      </c>
      <c r="D488" s="184">
        <v>16.779</v>
      </c>
      <c r="E488" s="185">
        <f t="shared" si="7"/>
        <v>40384.001574074071</v>
      </c>
      <c r="F488" s="196">
        <v>544.4858999999999</v>
      </c>
    </row>
    <row r="489" spans="1:6" ht="15" customHeight="1" x14ac:dyDescent="0.25">
      <c r="A489" s="195">
        <v>40385</v>
      </c>
      <c r="B489" s="209">
        <v>1.5740740740740741E-3</v>
      </c>
      <c r="C489" s="213">
        <v>49.410800000000002</v>
      </c>
      <c r="D489" s="184">
        <v>16.777000000000001</v>
      </c>
      <c r="E489" s="185">
        <f t="shared" si="7"/>
        <v>40385.001574074071</v>
      </c>
      <c r="F489" s="196">
        <v>544.50549999999998</v>
      </c>
    </row>
    <row r="490" spans="1:6" ht="15" customHeight="1" x14ac:dyDescent="0.25">
      <c r="A490" s="195">
        <v>40386</v>
      </c>
      <c r="B490" s="209">
        <v>1.5740740740740741E-3</v>
      </c>
      <c r="C490" s="213">
        <v>49.485500000000002</v>
      </c>
      <c r="D490" s="184">
        <v>16.777999999999999</v>
      </c>
      <c r="E490" s="185">
        <f t="shared" si="7"/>
        <v>40386.001574074071</v>
      </c>
      <c r="F490" s="196">
        <v>544.43079999999998</v>
      </c>
    </row>
    <row r="491" spans="1:6" ht="15" customHeight="1" x14ac:dyDescent="0.25">
      <c r="A491" s="195">
        <v>40387</v>
      </c>
      <c r="B491" s="209">
        <v>1.5740740740740741E-3</v>
      </c>
      <c r="C491" s="213">
        <v>49.493000000000002</v>
      </c>
      <c r="D491" s="184">
        <v>16.776</v>
      </c>
      <c r="E491" s="185">
        <f t="shared" si="7"/>
        <v>40387.001574074071</v>
      </c>
      <c r="F491" s="196">
        <v>544.42329999999993</v>
      </c>
    </row>
    <row r="492" spans="1:6" ht="15" customHeight="1" x14ac:dyDescent="0.25">
      <c r="A492" s="195">
        <v>40388</v>
      </c>
      <c r="B492" s="209">
        <v>1.5740740740740741E-3</v>
      </c>
      <c r="C492" s="213">
        <v>49.3902</v>
      </c>
      <c r="D492" s="184">
        <v>16.773</v>
      </c>
      <c r="E492" s="185">
        <f t="shared" si="7"/>
        <v>40388.001574074071</v>
      </c>
      <c r="F492" s="196">
        <v>544.52609999999993</v>
      </c>
    </row>
    <row r="493" spans="1:6" ht="15" customHeight="1" x14ac:dyDescent="0.25">
      <c r="A493" s="195">
        <v>40389</v>
      </c>
      <c r="B493" s="209">
        <v>1.5740740740740741E-3</v>
      </c>
      <c r="C493" s="213">
        <v>49.447299999999998</v>
      </c>
      <c r="D493" s="184">
        <v>16.774999999999999</v>
      </c>
      <c r="E493" s="185">
        <f t="shared" si="7"/>
        <v>40389.001574074071</v>
      </c>
      <c r="F493" s="196">
        <v>544.46899999999994</v>
      </c>
    </row>
    <row r="494" spans="1:6" ht="15" customHeight="1" x14ac:dyDescent="0.25">
      <c r="A494" s="195">
        <v>40390</v>
      </c>
      <c r="B494" s="209">
        <v>1.5740740740740741E-3</v>
      </c>
      <c r="C494" s="213">
        <v>49.517000000000003</v>
      </c>
      <c r="D494" s="184">
        <v>16.776</v>
      </c>
      <c r="E494" s="185">
        <f t="shared" si="7"/>
        <v>40390.001574074071</v>
      </c>
      <c r="F494" s="196">
        <v>544.39929999999993</v>
      </c>
    </row>
    <row r="495" spans="1:6" ht="15" customHeight="1" x14ac:dyDescent="0.25">
      <c r="A495" s="195">
        <v>40391</v>
      </c>
      <c r="B495" s="209">
        <v>1.5740740740740741E-3</v>
      </c>
      <c r="C495" s="213">
        <v>49.523699999999998</v>
      </c>
      <c r="D495" s="184">
        <v>16.776</v>
      </c>
      <c r="E495" s="185">
        <f t="shared" si="7"/>
        <v>40391.001574074071</v>
      </c>
      <c r="F495" s="196">
        <v>544.3925999999999</v>
      </c>
    </row>
    <row r="496" spans="1:6" ht="15" customHeight="1" x14ac:dyDescent="0.25">
      <c r="A496" s="195">
        <v>40392</v>
      </c>
      <c r="B496" s="209">
        <v>1.5740740740740741E-3</v>
      </c>
      <c r="C496" s="213">
        <v>49.51</v>
      </c>
      <c r="D496" s="184">
        <v>16.774000000000001</v>
      </c>
      <c r="E496" s="185">
        <f t="shared" si="7"/>
        <v>40392.001574074071</v>
      </c>
      <c r="F496" s="196">
        <v>544.40629999999999</v>
      </c>
    </row>
    <row r="497" spans="1:6" ht="15" customHeight="1" x14ac:dyDescent="0.25">
      <c r="A497" s="195">
        <v>40393</v>
      </c>
      <c r="B497" s="209">
        <v>1.5740740740740741E-3</v>
      </c>
      <c r="C497" s="213">
        <v>49.462400000000002</v>
      </c>
      <c r="D497" s="184">
        <v>16.776</v>
      </c>
      <c r="E497" s="185">
        <f t="shared" si="7"/>
        <v>40393.001574074071</v>
      </c>
      <c r="F497" s="196">
        <v>544.45389999999998</v>
      </c>
    </row>
    <row r="498" spans="1:6" ht="15" customHeight="1" x14ac:dyDescent="0.25">
      <c r="A498" s="195">
        <v>40394</v>
      </c>
      <c r="B498" s="209">
        <v>1.5740740740740741E-3</v>
      </c>
      <c r="C498" s="213">
        <v>49.440800000000003</v>
      </c>
      <c r="D498" s="184">
        <v>16.774000000000001</v>
      </c>
      <c r="E498" s="185">
        <f t="shared" si="7"/>
        <v>40394.001574074071</v>
      </c>
      <c r="F498" s="196">
        <v>544.47550000000001</v>
      </c>
    </row>
    <row r="499" spans="1:6" ht="15" customHeight="1" x14ac:dyDescent="0.25">
      <c r="A499" s="195">
        <v>40395</v>
      </c>
      <c r="B499" s="209">
        <v>1.5740740740740741E-3</v>
      </c>
      <c r="C499" s="213">
        <v>49.461399999999998</v>
      </c>
      <c r="D499" s="184">
        <v>16.773</v>
      </c>
      <c r="E499" s="185">
        <f t="shared" si="7"/>
        <v>40395.001574074071</v>
      </c>
      <c r="F499" s="196">
        <v>544.45489999999995</v>
      </c>
    </row>
    <row r="500" spans="1:6" ht="15" customHeight="1" x14ac:dyDescent="0.25">
      <c r="A500" s="195">
        <v>40396</v>
      </c>
      <c r="B500" s="209">
        <v>1.5740740740740741E-3</v>
      </c>
      <c r="C500" s="213">
        <v>49.4923</v>
      </c>
      <c r="D500" s="184">
        <v>16.776</v>
      </c>
      <c r="E500" s="185">
        <f t="shared" si="7"/>
        <v>40396.001574074071</v>
      </c>
      <c r="F500" s="196">
        <v>544.42399999999998</v>
      </c>
    </row>
    <row r="501" spans="1:6" ht="15" customHeight="1" x14ac:dyDescent="0.25">
      <c r="A501" s="195">
        <v>40397</v>
      </c>
      <c r="B501" s="209">
        <v>1.5740740740740741E-3</v>
      </c>
      <c r="C501" s="213">
        <v>49.573399999999999</v>
      </c>
      <c r="D501" s="184">
        <v>16.774000000000001</v>
      </c>
      <c r="E501" s="185">
        <f t="shared" si="7"/>
        <v>40397.001574074071</v>
      </c>
      <c r="F501" s="196">
        <v>544.34289999999999</v>
      </c>
    </row>
    <row r="502" spans="1:6" ht="15" customHeight="1" x14ac:dyDescent="0.25">
      <c r="A502" s="195">
        <v>40398</v>
      </c>
      <c r="B502" s="209">
        <v>1.5740740740740741E-3</v>
      </c>
      <c r="C502" s="213">
        <v>49.584899999999998</v>
      </c>
      <c r="D502" s="184">
        <v>16.777000000000001</v>
      </c>
      <c r="E502" s="185">
        <f t="shared" si="7"/>
        <v>40398.001574074071</v>
      </c>
      <c r="F502" s="196">
        <v>544.33139999999992</v>
      </c>
    </row>
    <row r="503" spans="1:6" ht="15" customHeight="1" x14ac:dyDescent="0.25">
      <c r="A503" s="195">
        <v>40399</v>
      </c>
      <c r="B503" s="209">
        <v>1.5740740740740741E-3</v>
      </c>
      <c r="C503" s="213">
        <v>49.586500000000001</v>
      </c>
      <c r="D503" s="184">
        <v>16.774000000000001</v>
      </c>
      <c r="E503" s="185">
        <f t="shared" si="7"/>
        <v>40399.001574074071</v>
      </c>
      <c r="F503" s="196">
        <v>544.32979999999998</v>
      </c>
    </row>
    <row r="504" spans="1:6" ht="15" customHeight="1" x14ac:dyDescent="0.25">
      <c r="A504" s="195">
        <v>40400</v>
      </c>
      <c r="B504" s="209">
        <v>1.5740740740740741E-3</v>
      </c>
      <c r="C504" s="213">
        <v>49.582799999999999</v>
      </c>
      <c r="D504" s="184">
        <v>16.774999999999999</v>
      </c>
      <c r="E504" s="185">
        <f t="shared" si="7"/>
        <v>40400.001574074071</v>
      </c>
      <c r="F504" s="196">
        <v>544.33349999999996</v>
      </c>
    </row>
    <row r="505" spans="1:6" ht="15" customHeight="1" x14ac:dyDescent="0.25">
      <c r="A505" s="195">
        <v>40401</v>
      </c>
      <c r="B505" s="209">
        <v>1.5740740740740741E-3</v>
      </c>
      <c r="C505" s="213">
        <v>49.520099999999999</v>
      </c>
      <c r="D505" s="184">
        <v>16.774000000000001</v>
      </c>
      <c r="E505" s="185">
        <f t="shared" si="7"/>
        <v>40401.001574074071</v>
      </c>
      <c r="F505" s="196">
        <v>544.39619999999991</v>
      </c>
    </row>
    <row r="506" spans="1:6" ht="15" customHeight="1" x14ac:dyDescent="0.25">
      <c r="A506" s="195">
        <v>40402</v>
      </c>
      <c r="B506" s="209">
        <v>1.5740740740740741E-3</v>
      </c>
      <c r="C506" s="213">
        <v>49.562899999999999</v>
      </c>
      <c r="D506" s="184">
        <v>16.773</v>
      </c>
      <c r="E506" s="185">
        <f t="shared" si="7"/>
        <v>40402.001574074071</v>
      </c>
      <c r="F506" s="196">
        <v>544.35339999999997</v>
      </c>
    </row>
    <row r="507" spans="1:6" ht="15" customHeight="1" x14ac:dyDescent="0.25">
      <c r="A507" s="195">
        <v>40403</v>
      </c>
      <c r="B507" s="209">
        <v>1.5740740740740741E-3</v>
      </c>
      <c r="C507" s="213">
        <v>49.597000000000001</v>
      </c>
      <c r="D507" s="184">
        <v>16.774000000000001</v>
      </c>
      <c r="E507" s="185">
        <f t="shared" si="7"/>
        <v>40403.001574074071</v>
      </c>
      <c r="F507" s="196">
        <v>544.3193</v>
      </c>
    </row>
    <row r="508" spans="1:6" ht="15" customHeight="1" x14ac:dyDescent="0.25">
      <c r="A508" s="195">
        <v>40404</v>
      </c>
      <c r="B508" s="209">
        <v>1.5740740740740741E-3</v>
      </c>
      <c r="C508" s="213">
        <v>49.6691</v>
      </c>
      <c r="D508" s="184">
        <v>16.773</v>
      </c>
      <c r="E508" s="185">
        <f t="shared" si="7"/>
        <v>40404.001574074071</v>
      </c>
      <c r="F508" s="196">
        <v>544.24719999999991</v>
      </c>
    </row>
    <row r="509" spans="1:6" ht="15" customHeight="1" x14ac:dyDescent="0.25">
      <c r="A509" s="195">
        <v>40405</v>
      </c>
      <c r="B509" s="209">
        <v>1.5740740740740741E-3</v>
      </c>
      <c r="C509" s="213">
        <v>49.5792</v>
      </c>
      <c r="D509" s="184">
        <v>16.771999999999998</v>
      </c>
      <c r="E509" s="185">
        <f t="shared" si="7"/>
        <v>40405.001574074071</v>
      </c>
      <c r="F509" s="196">
        <v>544.33709999999996</v>
      </c>
    </row>
    <row r="510" spans="1:6" ht="15" customHeight="1" x14ac:dyDescent="0.25">
      <c r="A510" s="195">
        <v>40406</v>
      </c>
      <c r="B510" s="209">
        <v>1.5740740740740741E-3</v>
      </c>
      <c r="C510" s="213">
        <v>49.473700000000001</v>
      </c>
      <c r="D510" s="184">
        <v>16.771999999999998</v>
      </c>
      <c r="E510" s="185">
        <f t="shared" si="7"/>
        <v>40406.001574074071</v>
      </c>
      <c r="F510" s="196">
        <v>544.44259999999997</v>
      </c>
    </row>
    <row r="511" spans="1:6" ht="15" customHeight="1" x14ac:dyDescent="0.25">
      <c r="A511" s="195">
        <v>40407</v>
      </c>
      <c r="B511" s="209">
        <v>1.5740740740740741E-3</v>
      </c>
      <c r="C511" s="213">
        <v>49.515300000000003</v>
      </c>
      <c r="D511" s="184">
        <v>16.774000000000001</v>
      </c>
      <c r="E511" s="185">
        <f t="shared" si="7"/>
        <v>40407.001574074071</v>
      </c>
      <c r="F511" s="196">
        <v>544.40099999999995</v>
      </c>
    </row>
    <row r="512" spans="1:6" ht="15" customHeight="1" x14ac:dyDescent="0.25">
      <c r="A512" s="195">
        <v>40408</v>
      </c>
      <c r="B512" s="209">
        <v>1.5740740740740741E-3</v>
      </c>
      <c r="C512" s="213">
        <v>49.503100000000003</v>
      </c>
      <c r="D512" s="184">
        <v>16.771000000000001</v>
      </c>
      <c r="E512" s="185">
        <f t="shared" si="7"/>
        <v>40408.001574074071</v>
      </c>
      <c r="F512" s="196">
        <v>544.41319999999996</v>
      </c>
    </row>
    <row r="513" spans="1:6" ht="15" customHeight="1" x14ac:dyDescent="0.25">
      <c r="A513" s="195">
        <v>40409</v>
      </c>
      <c r="B513" s="209">
        <v>1.5740740740740741E-3</v>
      </c>
      <c r="C513" s="213">
        <v>49.576700000000002</v>
      </c>
      <c r="D513" s="184">
        <v>16.773</v>
      </c>
      <c r="E513" s="185">
        <f t="shared" si="7"/>
        <v>40409.001574074071</v>
      </c>
      <c r="F513" s="196">
        <v>544.3395999999999</v>
      </c>
    </row>
    <row r="514" spans="1:6" s="197" customFormat="1" ht="15" customHeight="1" x14ac:dyDescent="0.25">
      <c r="A514" s="198">
        <v>40410</v>
      </c>
      <c r="B514" s="210">
        <v>1.5740740740740741E-3</v>
      </c>
      <c r="C514" s="214">
        <v>49.695300000000003</v>
      </c>
      <c r="D514" s="199">
        <v>16.771999999999998</v>
      </c>
      <c r="E514" s="185">
        <f t="shared" si="7"/>
        <v>40410.001574074071</v>
      </c>
      <c r="F514" s="200">
        <v>544.221</v>
      </c>
    </row>
    <row r="515" spans="1:6" ht="15" customHeight="1" x14ac:dyDescent="0.25">
      <c r="A515" s="198">
        <v>40411</v>
      </c>
      <c r="B515" s="210">
        <v>1.5740740740740741E-3</v>
      </c>
      <c r="C515" s="214">
        <v>49.642600000000002</v>
      </c>
      <c r="D515" s="199">
        <v>16.771999999999998</v>
      </c>
      <c r="E515" s="185">
        <f t="shared" si="7"/>
        <v>40411.001574074071</v>
      </c>
      <c r="F515" s="196">
        <v>544.27369999999996</v>
      </c>
    </row>
    <row r="516" spans="1:6" ht="15" customHeight="1" x14ac:dyDescent="0.25">
      <c r="A516" s="198">
        <v>40412</v>
      </c>
      <c r="B516" s="210">
        <v>1.5740740740740741E-3</v>
      </c>
      <c r="C516" s="214">
        <v>49.542499999999997</v>
      </c>
      <c r="D516" s="199">
        <v>16.771000000000001</v>
      </c>
      <c r="E516" s="185">
        <f t="shared" si="7"/>
        <v>40412.001574074071</v>
      </c>
      <c r="F516" s="196">
        <v>544.37379999999996</v>
      </c>
    </row>
    <row r="517" spans="1:6" ht="15" customHeight="1" x14ac:dyDescent="0.25">
      <c r="A517" s="198">
        <v>40413</v>
      </c>
      <c r="B517" s="210">
        <v>1.5740740740740741E-3</v>
      </c>
      <c r="C517" s="214">
        <v>49.5627</v>
      </c>
      <c r="D517" s="199">
        <v>16.771000000000001</v>
      </c>
      <c r="E517" s="185">
        <f t="shared" si="7"/>
        <v>40413.001574074071</v>
      </c>
      <c r="F517" s="196">
        <v>544.35359999999991</v>
      </c>
    </row>
    <row r="518" spans="1:6" ht="15" customHeight="1" x14ac:dyDescent="0.25">
      <c r="A518" s="198">
        <v>40414</v>
      </c>
      <c r="B518" s="210">
        <v>1.5740740740740741E-3</v>
      </c>
      <c r="C518" s="214">
        <v>49.489199999999997</v>
      </c>
      <c r="D518" s="199">
        <v>16.771000000000001</v>
      </c>
      <c r="E518" s="185">
        <f t="shared" si="7"/>
        <v>40414.001574074071</v>
      </c>
      <c r="F518" s="196">
        <v>544.4271</v>
      </c>
    </row>
    <row r="519" spans="1:6" ht="15" customHeight="1" x14ac:dyDescent="0.25">
      <c r="A519" s="198">
        <v>40415</v>
      </c>
      <c r="B519" s="210">
        <v>1.5740740740740741E-3</v>
      </c>
      <c r="C519" s="214">
        <v>49.369599999999998</v>
      </c>
      <c r="D519" s="199">
        <v>16.771000000000001</v>
      </c>
      <c r="E519" s="185">
        <f t="shared" si="7"/>
        <v>40415.001574074071</v>
      </c>
      <c r="F519" s="196">
        <v>544.54669999999999</v>
      </c>
    </row>
    <row r="520" spans="1:6" ht="15" customHeight="1" x14ac:dyDescent="0.25">
      <c r="A520" s="198">
        <v>40416</v>
      </c>
      <c r="B520" s="210">
        <v>1.5740740740740741E-3</v>
      </c>
      <c r="C520" s="214">
        <v>49.414200000000001</v>
      </c>
      <c r="D520" s="199">
        <v>16.771000000000001</v>
      </c>
      <c r="E520" s="185">
        <f t="shared" si="7"/>
        <v>40416.001574074071</v>
      </c>
      <c r="F520" s="196">
        <v>544.50209999999993</v>
      </c>
    </row>
    <row r="521" spans="1:6" ht="15" customHeight="1" x14ac:dyDescent="0.25">
      <c r="A521" s="198">
        <v>40417</v>
      </c>
      <c r="B521" s="210">
        <v>1.5740740740740741E-3</v>
      </c>
      <c r="C521" s="214">
        <v>49.521299999999997</v>
      </c>
      <c r="D521" s="199">
        <v>16.771000000000001</v>
      </c>
      <c r="E521" s="185">
        <f t="shared" si="7"/>
        <v>40417.001574074071</v>
      </c>
      <c r="F521" s="196">
        <v>544.39499999999998</v>
      </c>
    </row>
    <row r="522" spans="1:6" ht="15" customHeight="1" x14ac:dyDescent="0.25">
      <c r="A522" s="198">
        <v>40418</v>
      </c>
      <c r="B522" s="210">
        <v>1.5740740740740741E-3</v>
      </c>
      <c r="C522" s="214">
        <v>49.716999999999999</v>
      </c>
      <c r="D522" s="199">
        <v>16.768999999999998</v>
      </c>
      <c r="E522" s="185">
        <f t="shared" ref="E522:E585" si="8">A522+B522</f>
        <v>40418.001574074071</v>
      </c>
      <c r="F522" s="196">
        <v>544.19929999999999</v>
      </c>
    </row>
    <row r="523" spans="1:6" ht="15" customHeight="1" x14ac:dyDescent="0.25">
      <c r="A523" s="198">
        <v>40419</v>
      </c>
      <c r="B523" s="210">
        <v>1.5740740740740741E-3</v>
      </c>
      <c r="C523" s="214">
        <v>49.787700000000001</v>
      </c>
      <c r="D523" s="199">
        <v>16.77</v>
      </c>
      <c r="E523" s="185">
        <f t="shared" si="8"/>
        <v>40419.001574074071</v>
      </c>
      <c r="F523" s="196">
        <v>544.12860000000001</v>
      </c>
    </row>
    <row r="524" spans="1:6" ht="15" customHeight="1" x14ac:dyDescent="0.25">
      <c r="A524" s="198">
        <v>40420</v>
      </c>
      <c r="B524" s="210">
        <v>1.5740740740740741E-3</v>
      </c>
      <c r="C524" s="214">
        <v>49.784700000000001</v>
      </c>
      <c r="D524" s="199">
        <v>16.77</v>
      </c>
      <c r="E524" s="185">
        <f t="shared" si="8"/>
        <v>40420.001574074071</v>
      </c>
      <c r="F524" s="196">
        <v>544.13159999999993</v>
      </c>
    </row>
    <row r="525" spans="1:6" ht="15" customHeight="1" x14ac:dyDescent="0.25">
      <c r="A525" s="198">
        <v>40421</v>
      </c>
      <c r="B525" s="210">
        <v>1.5740740740740741E-3</v>
      </c>
      <c r="C525" s="214">
        <v>49.671599999999998</v>
      </c>
      <c r="D525" s="199">
        <v>16.768999999999998</v>
      </c>
      <c r="E525" s="185">
        <f t="shared" si="8"/>
        <v>40421.001574074071</v>
      </c>
      <c r="F525" s="196">
        <v>544.24469999999997</v>
      </c>
    </row>
    <row r="526" spans="1:6" ht="15" customHeight="1" x14ac:dyDescent="0.25">
      <c r="A526" s="198">
        <v>40422</v>
      </c>
      <c r="B526" s="210">
        <v>1.5740740740740741E-3</v>
      </c>
      <c r="C526" s="214">
        <v>49.642200000000003</v>
      </c>
      <c r="D526" s="199">
        <v>16.77</v>
      </c>
      <c r="E526" s="185">
        <f t="shared" si="8"/>
        <v>40422.001574074071</v>
      </c>
      <c r="F526" s="196">
        <v>544.27409999999998</v>
      </c>
    </row>
    <row r="527" spans="1:6" ht="15" customHeight="1" x14ac:dyDescent="0.25">
      <c r="A527" s="198">
        <v>40423</v>
      </c>
      <c r="B527" s="210">
        <v>1.5740740740740741E-3</v>
      </c>
      <c r="C527" s="214">
        <v>49.712000000000003</v>
      </c>
      <c r="D527" s="199">
        <v>16.768999999999998</v>
      </c>
      <c r="E527" s="185">
        <f t="shared" si="8"/>
        <v>40423.001574074071</v>
      </c>
      <c r="F527" s="196">
        <v>544.20429999999999</v>
      </c>
    </row>
    <row r="528" spans="1:6" ht="15" customHeight="1" x14ac:dyDescent="0.25">
      <c r="A528" s="198">
        <v>40424</v>
      </c>
      <c r="B528" s="210">
        <v>1.5740740740740741E-3</v>
      </c>
      <c r="C528" s="214">
        <v>49.514600000000002</v>
      </c>
      <c r="D528" s="199">
        <v>16.771000000000001</v>
      </c>
      <c r="E528" s="185">
        <f t="shared" si="8"/>
        <v>40424.001574074071</v>
      </c>
      <c r="F528" s="196">
        <v>544.40170000000001</v>
      </c>
    </row>
    <row r="529" spans="1:6" ht="15" customHeight="1" x14ac:dyDescent="0.25">
      <c r="A529" s="198">
        <v>40425</v>
      </c>
      <c r="B529" s="210">
        <v>1.5740740740740741E-3</v>
      </c>
      <c r="C529" s="214">
        <v>49.504800000000003</v>
      </c>
      <c r="D529" s="199">
        <v>16.77</v>
      </c>
      <c r="E529" s="185">
        <f t="shared" si="8"/>
        <v>40425.001574074071</v>
      </c>
      <c r="F529" s="196">
        <v>544.41149999999993</v>
      </c>
    </row>
    <row r="530" spans="1:6" ht="15" customHeight="1" x14ac:dyDescent="0.25">
      <c r="A530" s="198">
        <v>40426</v>
      </c>
      <c r="B530" s="210">
        <v>1.5740740740740741E-3</v>
      </c>
      <c r="C530" s="214">
        <v>49.6875</v>
      </c>
      <c r="D530" s="199">
        <v>16.771000000000001</v>
      </c>
      <c r="E530" s="185">
        <f t="shared" si="8"/>
        <v>40426.001574074071</v>
      </c>
      <c r="F530" s="196">
        <v>544.22879999999998</v>
      </c>
    </row>
    <row r="531" spans="1:6" ht="15" customHeight="1" x14ac:dyDescent="0.25">
      <c r="A531" s="198">
        <v>40427</v>
      </c>
      <c r="B531" s="210">
        <v>1.5740740740740741E-3</v>
      </c>
      <c r="C531" s="214">
        <v>49.879399999999997</v>
      </c>
      <c r="D531" s="199">
        <v>16.771000000000001</v>
      </c>
      <c r="E531" s="185">
        <f t="shared" si="8"/>
        <v>40427.001574074071</v>
      </c>
      <c r="F531" s="196">
        <v>544.03689999999995</v>
      </c>
    </row>
    <row r="532" spans="1:6" ht="15" customHeight="1" x14ac:dyDescent="0.25">
      <c r="A532" s="198">
        <v>40428</v>
      </c>
      <c r="B532" s="210">
        <v>1.5740740740740741E-3</v>
      </c>
      <c r="C532" s="214">
        <v>49.705800000000004</v>
      </c>
      <c r="D532" s="199">
        <v>16.77</v>
      </c>
      <c r="E532" s="185">
        <f t="shared" si="8"/>
        <v>40428.001574074071</v>
      </c>
      <c r="F532" s="196">
        <v>544.21049999999991</v>
      </c>
    </row>
    <row r="533" spans="1:6" ht="15" customHeight="1" x14ac:dyDescent="0.25">
      <c r="A533" s="198">
        <v>40429</v>
      </c>
      <c r="B533" s="210">
        <v>1.5740740740740741E-3</v>
      </c>
      <c r="C533" s="214">
        <v>49.660600000000002</v>
      </c>
      <c r="D533" s="199">
        <v>16.77</v>
      </c>
      <c r="E533" s="185">
        <f t="shared" si="8"/>
        <v>40429.001574074071</v>
      </c>
      <c r="F533" s="196">
        <v>544.25569999999993</v>
      </c>
    </row>
    <row r="534" spans="1:6" ht="15" customHeight="1" x14ac:dyDescent="0.25">
      <c r="A534" s="198">
        <v>40430</v>
      </c>
      <c r="B534" s="210">
        <v>1.5740740740740741E-3</v>
      </c>
      <c r="C534" s="214">
        <v>49.7714</v>
      </c>
      <c r="D534" s="199">
        <v>16.765999999999998</v>
      </c>
      <c r="E534" s="185">
        <f t="shared" si="8"/>
        <v>40430.001574074071</v>
      </c>
      <c r="F534" s="196">
        <v>544.14490000000001</v>
      </c>
    </row>
    <row r="535" spans="1:6" ht="15" customHeight="1" x14ac:dyDescent="0.25">
      <c r="A535" s="198">
        <v>40431</v>
      </c>
      <c r="B535" s="210">
        <v>1.5740740740740741E-3</v>
      </c>
      <c r="C535" s="214">
        <v>49.829700000000003</v>
      </c>
      <c r="D535" s="199">
        <v>16.771000000000001</v>
      </c>
      <c r="E535" s="185">
        <f t="shared" si="8"/>
        <v>40431.001574074071</v>
      </c>
      <c r="F535" s="196">
        <v>544.08659999999998</v>
      </c>
    </row>
    <row r="536" spans="1:6" ht="15" customHeight="1" x14ac:dyDescent="0.25">
      <c r="A536" s="198">
        <v>40432</v>
      </c>
      <c r="B536" s="210">
        <v>1.5740740740740741E-3</v>
      </c>
      <c r="C536" s="214">
        <v>49.6312</v>
      </c>
      <c r="D536" s="199">
        <v>16.771000000000001</v>
      </c>
      <c r="E536" s="185">
        <f t="shared" si="8"/>
        <v>40432.001574074071</v>
      </c>
      <c r="F536" s="196">
        <v>544.28509999999994</v>
      </c>
    </row>
    <row r="537" spans="1:6" ht="15" customHeight="1" x14ac:dyDescent="0.25">
      <c r="A537" s="198">
        <v>40433</v>
      </c>
      <c r="B537" s="210">
        <v>1.5740740740740741E-3</v>
      </c>
      <c r="C537" s="214">
        <v>49.5398</v>
      </c>
      <c r="D537" s="199">
        <v>16.771000000000001</v>
      </c>
      <c r="E537" s="185">
        <f t="shared" si="8"/>
        <v>40433.001574074071</v>
      </c>
      <c r="F537" s="196">
        <v>544.37649999999996</v>
      </c>
    </row>
    <row r="538" spans="1:6" ht="15" customHeight="1" x14ac:dyDescent="0.25">
      <c r="A538" s="198">
        <v>40434</v>
      </c>
      <c r="B538" s="210">
        <v>1.5740740740740741E-3</v>
      </c>
      <c r="C538" s="214">
        <v>49.5777</v>
      </c>
      <c r="D538" s="199">
        <v>16.771000000000001</v>
      </c>
      <c r="E538" s="185">
        <f t="shared" si="8"/>
        <v>40434.001574074071</v>
      </c>
      <c r="F538" s="196">
        <v>544.33859999999993</v>
      </c>
    </row>
    <row r="539" spans="1:6" ht="15" customHeight="1" x14ac:dyDescent="0.25">
      <c r="A539" s="198">
        <v>40435</v>
      </c>
      <c r="B539" s="210">
        <v>1.5740740740740741E-3</v>
      </c>
      <c r="C539" s="214">
        <v>49.587200000000003</v>
      </c>
      <c r="D539" s="199">
        <v>16.768999999999998</v>
      </c>
      <c r="E539" s="185">
        <f t="shared" si="8"/>
        <v>40435.001574074071</v>
      </c>
      <c r="F539" s="196">
        <v>544.32909999999993</v>
      </c>
    </row>
    <row r="540" spans="1:6" ht="15" customHeight="1" x14ac:dyDescent="0.25">
      <c r="A540" s="198">
        <v>40436</v>
      </c>
      <c r="B540" s="210">
        <v>1.5740740740740741E-3</v>
      </c>
      <c r="C540" s="214">
        <v>49.648099999999999</v>
      </c>
      <c r="D540" s="199">
        <v>16.765000000000001</v>
      </c>
      <c r="E540" s="185">
        <f t="shared" si="8"/>
        <v>40436.001574074071</v>
      </c>
      <c r="F540" s="196">
        <v>544.26819999999998</v>
      </c>
    </row>
    <row r="541" spans="1:6" ht="15" customHeight="1" x14ac:dyDescent="0.25">
      <c r="A541" s="198">
        <v>40437</v>
      </c>
      <c r="B541" s="210">
        <v>1.5740740740740741E-3</v>
      </c>
      <c r="C541" s="214">
        <v>49.655500000000004</v>
      </c>
      <c r="D541" s="199">
        <v>16.771000000000001</v>
      </c>
      <c r="E541" s="185">
        <f t="shared" si="8"/>
        <v>40437.001574074071</v>
      </c>
      <c r="F541" s="196">
        <v>544.2607999999999</v>
      </c>
    </row>
    <row r="542" spans="1:6" ht="15" customHeight="1" x14ac:dyDescent="0.25">
      <c r="A542" s="198">
        <v>40438</v>
      </c>
      <c r="B542" s="210">
        <v>1.5740740740740741E-3</v>
      </c>
      <c r="C542" s="214">
        <v>49.647300000000001</v>
      </c>
      <c r="D542" s="199">
        <v>16.77</v>
      </c>
      <c r="E542" s="185">
        <f t="shared" si="8"/>
        <v>40438.001574074071</v>
      </c>
      <c r="F542" s="196">
        <v>544.26900000000001</v>
      </c>
    </row>
    <row r="543" spans="1:6" ht="15" customHeight="1" x14ac:dyDescent="0.25">
      <c r="A543" s="198">
        <v>40439</v>
      </c>
      <c r="B543" s="210">
        <v>1.5740740740740741E-3</v>
      </c>
      <c r="C543" s="214">
        <v>49.658499999999997</v>
      </c>
      <c r="D543" s="199">
        <v>16.768999999999998</v>
      </c>
      <c r="E543" s="185">
        <f t="shared" si="8"/>
        <v>40439.001574074071</v>
      </c>
      <c r="F543" s="196">
        <v>544.25779999999997</v>
      </c>
    </row>
    <row r="544" spans="1:6" ht="15" customHeight="1" x14ac:dyDescent="0.25">
      <c r="A544" s="198">
        <v>40440</v>
      </c>
      <c r="B544" s="210">
        <v>1.5740740740740741E-3</v>
      </c>
      <c r="C544" s="214">
        <v>49.590800000000002</v>
      </c>
      <c r="D544" s="199">
        <v>16.763999999999999</v>
      </c>
      <c r="E544" s="185">
        <f t="shared" si="8"/>
        <v>40440.001574074071</v>
      </c>
      <c r="F544" s="196">
        <v>544.32549999999992</v>
      </c>
    </row>
    <row r="545" spans="1:6" ht="15" customHeight="1" x14ac:dyDescent="0.25">
      <c r="A545" s="198">
        <v>40441</v>
      </c>
      <c r="B545" s="210">
        <v>1.5740740740740741E-3</v>
      </c>
      <c r="C545" s="214">
        <v>49.654499999999999</v>
      </c>
      <c r="D545" s="199">
        <v>16.768999999999998</v>
      </c>
      <c r="E545" s="185">
        <f t="shared" si="8"/>
        <v>40441.001574074071</v>
      </c>
      <c r="F545" s="196">
        <v>544.26179999999999</v>
      </c>
    </row>
    <row r="546" spans="1:6" ht="15" customHeight="1" x14ac:dyDescent="0.25">
      <c r="A546" s="198">
        <v>40442</v>
      </c>
      <c r="B546" s="210">
        <v>1.5740740740740741E-3</v>
      </c>
      <c r="C546" s="214">
        <v>49.802100000000003</v>
      </c>
      <c r="D546" s="199">
        <v>16.763000000000002</v>
      </c>
      <c r="E546" s="185">
        <f t="shared" si="8"/>
        <v>40442.001574074071</v>
      </c>
      <c r="F546" s="196">
        <v>544.11419999999998</v>
      </c>
    </row>
    <row r="547" spans="1:6" ht="15" customHeight="1" x14ac:dyDescent="0.25">
      <c r="A547" s="198">
        <v>40443</v>
      </c>
      <c r="B547" s="210">
        <v>1.5740740740740741E-3</v>
      </c>
      <c r="C547" s="214">
        <v>49.855400000000003</v>
      </c>
      <c r="D547" s="199">
        <v>16.768999999999998</v>
      </c>
      <c r="E547" s="185">
        <f t="shared" si="8"/>
        <v>40443.001574074071</v>
      </c>
      <c r="F547" s="196">
        <v>544.06089999999995</v>
      </c>
    </row>
    <row r="548" spans="1:6" ht="15" customHeight="1" x14ac:dyDescent="0.25">
      <c r="A548" s="198">
        <v>40444</v>
      </c>
      <c r="B548" s="210">
        <v>1.5740740740740741E-3</v>
      </c>
      <c r="C548" s="214">
        <v>49.901200000000003</v>
      </c>
      <c r="D548" s="199">
        <v>16.768000000000001</v>
      </c>
      <c r="E548" s="185">
        <f t="shared" si="8"/>
        <v>40444.001574074071</v>
      </c>
      <c r="F548" s="196">
        <v>544.01509999999996</v>
      </c>
    </row>
    <row r="549" spans="1:6" ht="15" customHeight="1" x14ac:dyDescent="0.25">
      <c r="A549" s="198">
        <v>40445</v>
      </c>
      <c r="B549" s="210">
        <v>1.5740740740740741E-3</v>
      </c>
      <c r="C549" s="214">
        <v>49.6235</v>
      </c>
      <c r="D549" s="199">
        <v>16.766999999999999</v>
      </c>
      <c r="E549" s="185">
        <f t="shared" si="8"/>
        <v>40445.001574074071</v>
      </c>
      <c r="F549" s="196">
        <v>544.29279999999994</v>
      </c>
    </row>
    <row r="550" spans="1:6" ht="15" customHeight="1" x14ac:dyDescent="0.25">
      <c r="A550" s="198">
        <v>40446</v>
      </c>
      <c r="B550" s="210">
        <v>1.5740740740740741E-3</v>
      </c>
      <c r="C550" s="214">
        <v>49.4895</v>
      </c>
      <c r="D550" s="199">
        <v>16.766999999999999</v>
      </c>
      <c r="E550" s="185">
        <f t="shared" si="8"/>
        <v>40446.001574074071</v>
      </c>
      <c r="F550" s="196">
        <v>544.42679999999996</v>
      </c>
    </row>
    <row r="551" spans="1:6" ht="15" customHeight="1" x14ac:dyDescent="0.25">
      <c r="A551" s="198">
        <v>40447</v>
      </c>
      <c r="B551" s="210">
        <v>1.5740740740740741E-3</v>
      </c>
      <c r="C551" s="214">
        <v>49.509300000000003</v>
      </c>
      <c r="D551" s="199">
        <v>16.768000000000001</v>
      </c>
      <c r="E551" s="185">
        <f t="shared" si="8"/>
        <v>40447.001574074071</v>
      </c>
      <c r="F551" s="196">
        <v>544.40699999999993</v>
      </c>
    </row>
    <row r="552" spans="1:6" ht="15" customHeight="1" x14ac:dyDescent="0.25">
      <c r="A552" s="198">
        <v>40448</v>
      </c>
      <c r="B552" s="210">
        <v>1.5740740740740741E-3</v>
      </c>
      <c r="C552" s="214">
        <v>49.624200000000002</v>
      </c>
      <c r="D552" s="199">
        <v>16.766999999999999</v>
      </c>
      <c r="E552" s="185">
        <f t="shared" si="8"/>
        <v>40448.001574074071</v>
      </c>
      <c r="F552" s="196">
        <v>544.2921</v>
      </c>
    </row>
    <row r="553" spans="1:6" ht="15" customHeight="1" x14ac:dyDescent="0.25">
      <c r="A553" s="198">
        <v>40449</v>
      </c>
      <c r="B553" s="210">
        <v>1.5740740740740741E-3</v>
      </c>
      <c r="C553" s="214">
        <v>49.600900000000003</v>
      </c>
      <c r="D553" s="199">
        <v>16.763000000000002</v>
      </c>
      <c r="E553" s="185">
        <f t="shared" si="8"/>
        <v>40449.001574074071</v>
      </c>
      <c r="F553" s="196">
        <v>544.31539999999995</v>
      </c>
    </row>
    <row r="554" spans="1:6" ht="15" customHeight="1" x14ac:dyDescent="0.25">
      <c r="A554" s="198">
        <v>40450</v>
      </c>
      <c r="B554" s="210">
        <v>1.5740740740740741E-3</v>
      </c>
      <c r="C554" s="214">
        <v>49.709499999999998</v>
      </c>
      <c r="D554" s="199">
        <v>16.768000000000001</v>
      </c>
      <c r="E554" s="185">
        <f t="shared" si="8"/>
        <v>40450.001574074071</v>
      </c>
      <c r="F554" s="196">
        <v>544.20679999999993</v>
      </c>
    </row>
    <row r="555" spans="1:6" ht="15" customHeight="1" x14ac:dyDescent="0.25">
      <c r="A555" s="198">
        <v>40451</v>
      </c>
      <c r="B555" s="210">
        <v>1.5740740740740741E-3</v>
      </c>
      <c r="C555" s="214">
        <v>49.7425</v>
      </c>
      <c r="D555" s="199">
        <v>16.768000000000001</v>
      </c>
      <c r="E555" s="185">
        <f t="shared" si="8"/>
        <v>40451.001574074071</v>
      </c>
      <c r="F555" s="196">
        <v>544.17379999999991</v>
      </c>
    </row>
    <row r="556" spans="1:6" ht="15" customHeight="1" x14ac:dyDescent="0.25">
      <c r="A556" s="198">
        <v>40452</v>
      </c>
      <c r="B556" s="210">
        <v>1.5740740740740741E-3</v>
      </c>
      <c r="C556" s="214">
        <v>49.593200000000003</v>
      </c>
      <c r="D556" s="199">
        <v>16.765000000000001</v>
      </c>
      <c r="E556" s="185">
        <f t="shared" si="8"/>
        <v>40452.001574074071</v>
      </c>
      <c r="F556" s="196">
        <v>544.32309999999995</v>
      </c>
    </row>
    <row r="557" spans="1:6" ht="15" customHeight="1" x14ac:dyDescent="0.25">
      <c r="A557" s="198">
        <v>40453</v>
      </c>
      <c r="B557" s="210">
        <v>1.5740740740740741E-3</v>
      </c>
      <c r="C557" s="214">
        <v>49.569099999999999</v>
      </c>
      <c r="D557" s="199">
        <v>16.765999999999998</v>
      </c>
      <c r="E557" s="185">
        <f t="shared" si="8"/>
        <v>40453.001574074071</v>
      </c>
      <c r="F557" s="196">
        <v>544.34719999999993</v>
      </c>
    </row>
    <row r="558" spans="1:6" ht="15" customHeight="1" x14ac:dyDescent="0.25">
      <c r="A558" s="198">
        <v>40454</v>
      </c>
      <c r="B558" s="210">
        <v>1.5740740740740741E-3</v>
      </c>
      <c r="C558" s="214">
        <v>49.540399999999998</v>
      </c>
      <c r="D558" s="199">
        <v>16.766999999999999</v>
      </c>
      <c r="E558" s="185">
        <f t="shared" si="8"/>
        <v>40454.001574074071</v>
      </c>
      <c r="F558" s="196">
        <v>544.3759</v>
      </c>
    </row>
    <row r="559" spans="1:6" ht="15" customHeight="1" x14ac:dyDescent="0.25">
      <c r="A559" s="198">
        <v>40455</v>
      </c>
      <c r="B559" s="210">
        <v>1.5740740740740741E-3</v>
      </c>
      <c r="C559" s="214">
        <v>49.590800000000002</v>
      </c>
      <c r="D559" s="199">
        <v>16.765000000000001</v>
      </c>
      <c r="E559" s="185">
        <f t="shared" si="8"/>
        <v>40455.001574074071</v>
      </c>
      <c r="F559" s="196">
        <v>544.32549999999992</v>
      </c>
    </row>
    <row r="560" spans="1:6" ht="15" customHeight="1" x14ac:dyDescent="0.25">
      <c r="A560" s="198">
        <v>40456</v>
      </c>
      <c r="B560" s="210">
        <v>1.5740740740740741E-3</v>
      </c>
      <c r="C560" s="214">
        <v>49.633099999999999</v>
      </c>
      <c r="D560" s="199">
        <v>16.765999999999998</v>
      </c>
      <c r="E560" s="185">
        <f t="shared" si="8"/>
        <v>40456.001574074071</v>
      </c>
      <c r="F560" s="196">
        <v>544.28319999999997</v>
      </c>
    </row>
    <row r="561" spans="1:6" ht="15" customHeight="1" x14ac:dyDescent="0.25">
      <c r="A561" s="198">
        <v>40457</v>
      </c>
      <c r="B561" s="210">
        <v>1.5740740740740741E-3</v>
      </c>
      <c r="C561" s="214">
        <v>49.512700000000002</v>
      </c>
      <c r="D561" s="199">
        <v>16.766999999999999</v>
      </c>
      <c r="E561" s="185">
        <f t="shared" si="8"/>
        <v>40457.001574074071</v>
      </c>
      <c r="F561" s="196">
        <v>544.40359999999998</v>
      </c>
    </row>
    <row r="562" spans="1:6" ht="15" customHeight="1" x14ac:dyDescent="0.25">
      <c r="A562" s="198">
        <v>40458</v>
      </c>
      <c r="B562" s="210">
        <v>1.5740740740740741E-3</v>
      </c>
      <c r="C562" s="214">
        <v>49.508400000000002</v>
      </c>
      <c r="D562" s="199">
        <v>16.765000000000001</v>
      </c>
      <c r="E562" s="185">
        <f t="shared" si="8"/>
        <v>40458.001574074071</v>
      </c>
      <c r="F562" s="196">
        <v>544.40789999999993</v>
      </c>
    </row>
    <row r="563" spans="1:6" ht="15" customHeight="1" x14ac:dyDescent="0.25">
      <c r="A563" s="198">
        <v>40459</v>
      </c>
      <c r="B563" s="210">
        <v>1.5740740740740741E-3</v>
      </c>
      <c r="C563" s="214">
        <v>49.620699999999999</v>
      </c>
      <c r="D563" s="199">
        <v>16.760999999999999</v>
      </c>
      <c r="E563" s="185">
        <f t="shared" si="8"/>
        <v>40459.001574074071</v>
      </c>
      <c r="F563" s="196">
        <v>544.29559999999992</v>
      </c>
    </row>
    <row r="564" spans="1:6" ht="15" customHeight="1" x14ac:dyDescent="0.25">
      <c r="A564" s="198">
        <v>40460</v>
      </c>
      <c r="B564" s="210">
        <v>1.5740740740740741E-3</v>
      </c>
      <c r="C564" s="214">
        <v>49.657400000000003</v>
      </c>
      <c r="D564" s="199">
        <v>16.765000000000001</v>
      </c>
      <c r="E564" s="185">
        <f t="shared" si="8"/>
        <v>40460.001574074071</v>
      </c>
      <c r="F564" s="196">
        <v>544.25889999999993</v>
      </c>
    </row>
    <row r="565" spans="1:6" ht="15" customHeight="1" x14ac:dyDescent="0.25">
      <c r="A565" s="198">
        <v>40461</v>
      </c>
      <c r="B565" s="210">
        <v>1.5740740740740741E-3</v>
      </c>
      <c r="C565" s="214">
        <v>49.685000000000002</v>
      </c>
      <c r="D565" s="199">
        <v>16.763000000000002</v>
      </c>
      <c r="E565" s="185">
        <f t="shared" si="8"/>
        <v>40461.001574074071</v>
      </c>
      <c r="F565" s="196">
        <v>544.23129999999992</v>
      </c>
    </row>
    <row r="566" spans="1:6" ht="15" customHeight="1" x14ac:dyDescent="0.25">
      <c r="A566" s="198">
        <v>40462</v>
      </c>
      <c r="B566" s="210">
        <v>1.5740740740740741E-3</v>
      </c>
      <c r="C566" s="214">
        <v>49.799599999999998</v>
      </c>
      <c r="D566" s="199">
        <v>16.763999999999999</v>
      </c>
      <c r="E566" s="185">
        <f t="shared" si="8"/>
        <v>40462.001574074071</v>
      </c>
      <c r="F566" s="196">
        <v>544.11669999999992</v>
      </c>
    </row>
    <row r="567" spans="1:6" ht="15" customHeight="1" x14ac:dyDescent="0.25">
      <c r="A567" s="198">
        <v>40463</v>
      </c>
      <c r="B567" s="210">
        <v>1.5740740740740741E-3</v>
      </c>
      <c r="C567" s="214">
        <v>49.7136</v>
      </c>
      <c r="D567" s="199">
        <v>16.760999999999999</v>
      </c>
      <c r="E567" s="185">
        <f t="shared" si="8"/>
        <v>40463.001574074071</v>
      </c>
      <c r="F567" s="196">
        <v>544.20269999999994</v>
      </c>
    </row>
    <row r="568" spans="1:6" ht="15" customHeight="1" x14ac:dyDescent="0.25">
      <c r="A568" s="198">
        <v>40464</v>
      </c>
      <c r="B568" s="210">
        <v>1.5740740740740741E-3</v>
      </c>
      <c r="C568" s="214">
        <v>49.495199999999997</v>
      </c>
      <c r="D568" s="199">
        <v>16.760000000000002</v>
      </c>
      <c r="E568" s="185">
        <f t="shared" si="8"/>
        <v>40464.001574074071</v>
      </c>
      <c r="F568" s="196">
        <v>544.42109999999991</v>
      </c>
    </row>
    <row r="569" spans="1:6" ht="15" customHeight="1" x14ac:dyDescent="0.25">
      <c r="A569" s="198">
        <v>40465</v>
      </c>
      <c r="B569" s="210">
        <v>1.5740740740740741E-3</v>
      </c>
      <c r="C569" s="214">
        <v>49.447600000000001</v>
      </c>
      <c r="D569" s="199">
        <v>16.763000000000002</v>
      </c>
      <c r="E569" s="185">
        <f t="shared" si="8"/>
        <v>40465.001574074071</v>
      </c>
      <c r="F569" s="196">
        <v>544.4686999999999</v>
      </c>
    </row>
    <row r="570" spans="1:6" ht="15" customHeight="1" x14ac:dyDescent="0.25">
      <c r="A570" s="198">
        <v>40466</v>
      </c>
      <c r="B570" s="210">
        <v>1.5740740740740741E-3</v>
      </c>
      <c r="C570" s="214">
        <v>49.570599999999999</v>
      </c>
      <c r="D570" s="199">
        <v>16.763000000000002</v>
      </c>
      <c r="E570" s="185">
        <f t="shared" si="8"/>
        <v>40466.001574074071</v>
      </c>
      <c r="F570" s="196">
        <v>544.34569999999997</v>
      </c>
    </row>
    <row r="571" spans="1:6" ht="15" customHeight="1" x14ac:dyDescent="0.25">
      <c r="A571" s="198">
        <v>40467</v>
      </c>
      <c r="B571" s="210">
        <v>1.5740740740740741E-3</v>
      </c>
      <c r="C571" s="214">
        <v>49.684600000000003</v>
      </c>
      <c r="D571" s="199">
        <v>16.760000000000002</v>
      </c>
      <c r="E571" s="185">
        <f t="shared" si="8"/>
        <v>40467.001574074071</v>
      </c>
      <c r="F571" s="196">
        <v>544.23169999999993</v>
      </c>
    </row>
    <row r="572" spans="1:6" ht="15" customHeight="1" x14ac:dyDescent="0.25">
      <c r="A572" s="198">
        <v>40468</v>
      </c>
      <c r="B572" s="210">
        <v>1.5740740740740741E-3</v>
      </c>
      <c r="C572" s="214">
        <v>49.689599999999999</v>
      </c>
      <c r="D572" s="199">
        <v>16.757999999999999</v>
      </c>
      <c r="E572" s="185">
        <f t="shared" si="8"/>
        <v>40468.001574074071</v>
      </c>
      <c r="F572" s="196">
        <v>544.22669999999994</v>
      </c>
    </row>
    <row r="573" spans="1:6" ht="15" customHeight="1" x14ac:dyDescent="0.25">
      <c r="A573" s="198">
        <v>40469</v>
      </c>
      <c r="B573" s="210">
        <v>1.5740740740740741E-3</v>
      </c>
      <c r="C573" s="214">
        <v>49.796999999999997</v>
      </c>
      <c r="D573" s="199">
        <v>16.760999999999999</v>
      </c>
      <c r="E573" s="185">
        <f t="shared" si="8"/>
        <v>40469.001574074071</v>
      </c>
      <c r="F573" s="196">
        <v>544.11929999999995</v>
      </c>
    </row>
    <row r="574" spans="1:6" ht="15" customHeight="1" x14ac:dyDescent="0.25">
      <c r="A574" s="198">
        <v>40470</v>
      </c>
      <c r="B574" s="210">
        <v>1.5740740740740741E-3</v>
      </c>
      <c r="C574" s="214">
        <v>49.755800000000001</v>
      </c>
      <c r="D574" s="199">
        <v>16.762</v>
      </c>
      <c r="E574" s="185">
        <f t="shared" si="8"/>
        <v>40470.001574074071</v>
      </c>
      <c r="F574" s="196">
        <v>544.16049999999996</v>
      </c>
    </row>
    <row r="575" spans="1:6" ht="15" customHeight="1" x14ac:dyDescent="0.25">
      <c r="A575" s="198">
        <v>40471</v>
      </c>
      <c r="B575" s="210">
        <v>1.5740740740740741E-3</v>
      </c>
      <c r="C575" s="214">
        <v>49.727800000000002</v>
      </c>
      <c r="D575" s="199">
        <v>16.759</v>
      </c>
      <c r="E575" s="185">
        <f t="shared" si="8"/>
        <v>40471.001574074071</v>
      </c>
      <c r="F575" s="196">
        <v>544.18849999999998</v>
      </c>
    </row>
    <row r="576" spans="1:6" ht="15" customHeight="1" x14ac:dyDescent="0.25">
      <c r="A576" s="198">
        <v>40472</v>
      </c>
      <c r="B576" s="210">
        <v>1.5740740740740741E-3</v>
      </c>
      <c r="C576" s="214">
        <v>49.742899999999999</v>
      </c>
      <c r="D576" s="199">
        <v>16.760000000000002</v>
      </c>
      <c r="E576" s="185">
        <f t="shared" si="8"/>
        <v>40472.001574074071</v>
      </c>
      <c r="F576" s="196">
        <v>544.1733999999999</v>
      </c>
    </row>
    <row r="577" spans="1:6" ht="15" customHeight="1" x14ac:dyDescent="0.25">
      <c r="A577" s="198">
        <v>40473</v>
      </c>
      <c r="B577" s="210">
        <v>1.5740740740740741E-3</v>
      </c>
      <c r="C577" s="214">
        <v>49.938200000000002</v>
      </c>
      <c r="D577" s="199">
        <v>16.757000000000001</v>
      </c>
      <c r="E577" s="185">
        <f t="shared" si="8"/>
        <v>40473.001574074071</v>
      </c>
      <c r="F577" s="196">
        <v>543.97809999999993</v>
      </c>
    </row>
    <row r="578" spans="1:6" ht="15" customHeight="1" x14ac:dyDescent="0.25">
      <c r="A578" s="198">
        <v>40474</v>
      </c>
      <c r="B578" s="210">
        <v>1.5740740740740741E-3</v>
      </c>
      <c r="C578" s="214">
        <v>49.969200000000001</v>
      </c>
      <c r="D578" s="199">
        <v>16.757999999999999</v>
      </c>
      <c r="E578" s="185">
        <f t="shared" si="8"/>
        <v>40474.001574074071</v>
      </c>
      <c r="F578" s="196">
        <v>543.94709999999998</v>
      </c>
    </row>
    <row r="579" spans="1:6" ht="15" customHeight="1" x14ac:dyDescent="0.25">
      <c r="A579" s="198">
        <v>40475</v>
      </c>
      <c r="B579" s="210">
        <v>1.5740740740740741E-3</v>
      </c>
      <c r="C579" s="214">
        <v>49.877800000000001</v>
      </c>
      <c r="D579" s="199">
        <v>16.762</v>
      </c>
      <c r="E579" s="185">
        <f t="shared" si="8"/>
        <v>40475.001574074071</v>
      </c>
      <c r="F579" s="196">
        <v>544.0385</v>
      </c>
    </row>
    <row r="580" spans="1:6" ht="15" customHeight="1" x14ac:dyDescent="0.25">
      <c r="A580" s="198">
        <v>40476</v>
      </c>
      <c r="B580" s="210">
        <v>1.5740740740740741E-3</v>
      </c>
      <c r="C580" s="214">
        <v>50.005400000000002</v>
      </c>
      <c r="D580" s="199">
        <v>16.757000000000001</v>
      </c>
      <c r="E580" s="185">
        <f t="shared" si="8"/>
        <v>40476.001574074071</v>
      </c>
      <c r="F580" s="196">
        <v>543.91089999999997</v>
      </c>
    </row>
    <row r="581" spans="1:6" ht="15" customHeight="1" x14ac:dyDescent="0.25">
      <c r="A581" s="198">
        <v>40477</v>
      </c>
      <c r="B581" s="210">
        <v>1.5740740740740741E-3</v>
      </c>
      <c r="C581" s="214">
        <v>50.102400000000003</v>
      </c>
      <c r="D581" s="199">
        <v>16.760999999999999</v>
      </c>
      <c r="E581" s="185">
        <f t="shared" si="8"/>
        <v>40477.001574074071</v>
      </c>
      <c r="F581" s="196">
        <v>543.81389999999999</v>
      </c>
    </row>
    <row r="582" spans="1:6" ht="15" customHeight="1" x14ac:dyDescent="0.25">
      <c r="A582" s="198">
        <v>40478</v>
      </c>
      <c r="B582" s="210">
        <v>1.5740740740740741E-3</v>
      </c>
      <c r="C582" s="214">
        <v>50.0047</v>
      </c>
      <c r="D582" s="199">
        <v>16.762</v>
      </c>
      <c r="E582" s="185">
        <f t="shared" si="8"/>
        <v>40478.001574074071</v>
      </c>
      <c r="F582" s="196">
        <v>543.91159999999991</v>
      </c>
    </row>
    <row r="583" spans="1:6" ht="15" customHeight="1" x14ac:dyDescent="0.25">
      <c r="A583" s="198">
        <v>40479</v>
      </c>
      <c r="B583" s="210">
        <v>1.5740740740740741E-3</v>
      </c>
      <c r="C583" s="214">
        <v>49.4405</v>
      </c>
      <c r="D583" s="199">
        <v>16.756</v>
      </c>
      <c r="E583" s="185">
        <f t="shared" si="8"/>
        <v>40479.001574074071</v>
      </c>
      <c r="F583" s="196">
        <v>544.47579999999994</v>
      </c>
    </row>
    <row r="584" spans="1:6" ht="15" customHeight="1" x14ac:dyDescent="0.25">
      <c r="A584" s="198">
        <v>40480</v>
      </c>
      <c r="B584" s="210">
        <v>1.5740740740740741E-3</v>
      </c>
      <c r="C584" s="214">
        <v>49.449300000000001</v>
      </c>
      <c r="D584" s="199">
        <v>16.760000000000002</v>
      </c>
      <c r="E584" s="185">
        <f t="shared" si="8"/>
        <v>40480.001574074071</v>
      </c>
      <c r="F584" s="196">
        <v>544.46699999999998</v>
      </c>
    </row>
    <row r="585" spans="1:6" ht="15" customHeight="1" x14ac:dyDescent="0.25">
      <c r="A585" s="198">
        <v>40481</v>
      </c>
      <c r="B585" s="210">
        <v>1.5740740740740741E-3</v>
      </c>
      <c r="C585" s="214">
        <v>49.662700000000001</v>
      </c>
      <c r="D585" s="199">
        <v>16.760000000000002</v>
      </c>
      <c r="E585" s="185">
        <f t="shared" si="8"/>
        <v>40481.001574074071</v>
      </c>
      <c r="F585" s="196">
        <v>544.25360000000001</v>
      </c>
    </row>
    <row r="586" spans="1:6" ht="15" customHeight="1" x14ac:dyDescent="0.25">
      <c r="A586" s="198">
        <v>40482</v>
      </c>
      <c r="B586" s="210">
        <v>1.5740740740740741E-3</v>
      </c>
      <c r="C586" s="214">
        <v>49.823700000000002</v>
      </c>
      <c r="D586" s="199">
        <v>16.759</v>
      </c>
      <c r="E586" s="185">
        <f t="shared" ref="E586:E649" si="9">A586+B586</f>
        <v>40482.001574074071</v>
      </c>
      <c r="F586" s="196">
        <v>544.09259999999995</v>
      </c>
    </row>
    <row r="587" spans="1:6" ht="15" customHeight="1" x14ac:dyDescent="0.25">
      <c r="A587" s="198">
        <v>40483</v>
      </c>
      <c r="B587" s="210">
        <v>1.5740740740740741E-3</v>
      </c>
      <c r="C587" s="214">
        <v>49.703000000000003</v>
      </c>
      <c r="D587" s="199">
        <v>16.757999999999999</v>
      </c>
      <c r="E587" s="185">
        <f t="shared" si="9"/>
        <v>40483.001574074071</v>
      </c>
      <c r="F587" s="196">
        <v>544.2133</v>
      </c>
    </row>
    <row r="588" spans="1:6" ht="15" customHeight="1" x14ac:dyDescent="0.25">
      <c r="A588" s="198">
        <v>40484</v>
      </c>
      <c r="B588" s="210">
        <v>1.5740740740740741E-3</v>
      </c>
      <c r="C588" s="214">
        <v>49.443899999999999</v>
      </c>
      <c r="D588" s="199">
        <v>16.756</v>
      </c>
      <c r="E588" s="185">
        <f t="shared" si="9"/>
        <v>40484.001574074071</v>
      </c>
      <c r="F588" s="196">
        <v>544.47239999999999</v>
      </c>
    </row>
    <row r="589" spans="1:6" ht="15" customHeight="1" x14ac:dyDescent="0.25">
      <c r="A589" s="198">
        <v>40485</v>
      </c>
      <c r="B589" s="210">
        <v>1.5740740740740741E-3</v>
      </c>
      <c r="C589" s="214">
        <v>49.475200000000001</v>
      </c>
      <c r="D589" s="199">
        <v>16.759</v>
      </c>
      <c r="E589" s="185">
        <f t="shared" si="9"/>
        <v>40485.001574074071</v>
      </c>
      <c r="F589" s="196">
        <v>544.44110000000001</v>
      </c>
    </row>
    <row r="590" spans="1:6" ht="15" customHeight="1" x14ac:dyDescent="0.25">
      <c r="A590" s="198">
        <v>40486</v>
      </c>
      <c r="B590" s="210">
        <v>1.5740740740740741E-3</v>
      </c>
      <c r="C590" s="214">
        <v>49.417400000000001</v>
      </c>
      <c r="D590" s="199">
        <v>16.759</v>
      </c>
      <c r="E590" s="185">
        <f t="shared" si="9"/>
        <v>40486.001574074071</v>
      </c>
      <c r="F590" s="196">
        <v>544.49889999999994</v>
      </c>
    </row>
    <row r="591" spans="1:6" ht="15" customHeight="1" x14ac:dyDescent="0.25">
      <c r="A591" s="198">
        <v>40487</v>
      </c>
      <c r="B591" s="210">
        <v>1.5740740740740741E-3</v>
      </c>
      <c r="C591" s="214">
        <v>49.591900000000003</v>
      </c>
      <c r="D591" s="199">
        <v>16.759</v>
      </c>
      <c r="E591" s="185">
        <f t="shared" si="9"/>
        <v>40487.001574074071</v>
      </c>
      <c r="F591" s="196">
        <v>544.32439999999997</v>
      </c>
    </row>
    <row r="592" spans="1:6" ht="15" customHeight="1" x14ac:dyDescent="0.25">
      <c r="A592" s="198">
        <v>40488</v>
      </c>
      <c r="B592" s="210">
        <v>1.5740740740740741E-3</v>
      </c>
      <c r="C592" s="214">
        <v>49.666600000000003</v>
      </c>
      <c r="D592" s="199">
        <v>16.757000000000001</v>
      </c>
      <c r="E592" s="185">
        <f t="shared" si="9"/>
        <v>40488.001574074071</v>
      </c>
      <c r="F592" s="196">
        <v>544.24969999999996</v>
      </c>
    </row>
    <row r="593" spans="1:6" ht="15" customHeight="1" x14ac:dyDescent="0.25">
      <c r="A593" s="198">
        <v>40489</v>
      </c>
      <c r="B593" s="210">
        <v>1.5740740740740741E-3</v>
      </c>
      <c r="C593" s="214">
        <v>49.648800000000001</v>
      </c>
      <c r="D593" s="199">
        <v>16.757999999999999</v>
      </c>
      <c r="E593" s="185">
        <f t="shared" si="9"/>
        <v>40489.001574074071</v>
      </c>
      <c r="F593" s="196">
        <v>544.26749999999993</v>
      </c>
    </row>
    <row r="594" spans="1:6" ht="15" customHeight="1" x14ac:dyDescent="0.25">
      <c r="A594" s="198">
        <v>40490</v>
      </c>
      <c r="B594" s="210">
        <v>1.5740740740740741E-3</v>
      </c>
      <c r="C594" s="214">
        <v>49.786499999999997</v>
      </c>
      <c r="D594" s="199">
        <v>16.754999999999999</v>
      </c>
      <c r="E594" s="185">
        <f t="shared" si="9"/>
        <v>40490.001574074071</v>
      </c>
      <c r="F594" s="196">
        <v>544.12979999999993</v>
      </c>
    </row>
    <row r="595" spans="1:6" ht="15" customHeight="1" x14ac:dyDescent="0.25">
      <c r="A595" s="198">
        <v>40491</v>
      </c>
      <c r="B595" s="210">
        <v>1.5740740740740741E-3</v>
      </c>
      <c r="C595" s="214">
        <v>50.100999999999999</v>
      </c>
      <c r="D595" s="199">
        <v>16.757000000000001</v>
      </c>
      <c r="E595" s="185">
        <f t="shared" si="9"/>
        <v>40491.001574074071</v>
      </c>
      <c r="F595" s="196">
        <v>543.81529999999998</v>
      </c>
    </row>
    <row r="596" spans="1:6" ht="15" customHeight="1" x14ac:dyDescent="0.25">
      <c r="A596" s="198">
        <v>40492</v>
      </c>
      <c r="B596" s="210">
        <v>1.5740740740740741E-3</v>
      </c>
      <c r="C596" s="214">
        <v>49.991999999999997</v>
      </c>
      <c r="D596" s="199">
        <v>16.757999999999999</v>
      </c>
      <c r="E596" s="185">
        <f t="shared" si="9"/>
        <v>40492.001574074071</v>
      </c>
      <c r="F596" s="196">
        <v>543.9242999999999</v>
      </c>
    </row>
    <row r="597" spans="1:6" ht="15" customHeight="1" x14ac:dyDescent="0.25">
      <c r="A597" s="198">
        <v>40493</v>
      </c>
      <c r="B597" s="210">
        <v>1.5740740740740741E-3</v>
      </c>
      <c r="C597" s="214">
        <v>49.980600000000003</v>
      </c>
      <c r="D597" s="199">
        <v>16.757999999999999</v>
      </c>
      <c r="E597" s="185">
        <f t="shared" si="9"/>
        <v>40493.001574074071</v>
      </c>
      <c r="F597" s="196">
        <v>543.9357</v>
      </c>
    </row>
    <row r="598" spans="1:6" ht="15" customHeight="1" x14ac:dyDescent="0.25">
      <c r="A598" s="198">
        <v>40494</v>
      </c>
      <c r="B598" s="210">
        <v>1.5740740740740741E-3</v>
      </c>
      <c r="C598" s="214">
        <v>49.718400000000003</v>
      </c>
      <c r="D598" s="199">
        <v>16.754000000000001</v>
      </c>
      <c r="E598" s="185">
        <f t="shared" si="9"/>
        <v>40494.001574074071</v>
      </c>
      <c r="F598" s="196">
        <v>544.1979</v>
      </c>
    </row>
    <row r="599" spans="1:6" ht="15" customHeight="1" x14ac:dyDescent="0.25">
      <c r="A599" s="198">
        <v>40495</v>
      </c>
      <c r="B599" s="210">
        <v>1.5740740740740741E-3</v>
      </c>
      <c r="C599" s="214">
        <v>49.648699999999998</v>
      </c>
      <c r="D599" s="199">
        <v>16.756</v>
      </c>
      <c r="E599" s="185">
        <f t="shared" si="9"/>
        <v>40495.001574074071</v>
      </c>
      <c r="F599" s="196">
        <v>544.2675999999999</v>
      </c>
    </row>
    <row r="600" spans="1:6" ht="15" customHeight="1" x14ac:dyDescent="0.25">
      <c r="A600" s="198">
        <v>40496</v>
      </c>
      <c r="B600" s="210">
        <v>1.5740740740740741E-3</v>
      </c>
      <c r="C600" s="214">
        <v>49.901299999999999</v>
      </c>
      <c r="D600" s="199">
        <v>16.756</v>
      </c>
      <c r="E600" s="185">
        <f t="shared" si="9"/>
        <v>40496.001574074071</v>
      </c>
      <c r="F600" s="196">
        <v>544.01499999999999</v>
      </c>
    </row>
    <row r="601" spans="1:6" ht="15" customHeight="1" x14ac:dyDescent="0.25">
      <c r="A601" s="198">
        <v>40497</v>
      </c>
      <c r="B601" s="210">
        <v>1.5740740740740741E-3</v>
      </c>
      <c r="C601" s="214">
        <v>50.1021</v>
      </c>
      <c r="D601" s="199">
        <v>16.756</v>
      </c>
      <c r="E601" s="185">
        <f t="shared" si="9"/>
        <v>40497.001574074071</v>
      </c>
      <c r="F601" s="196">
        <v>543.81419999999991</v>
      </c>
    </row>
    <row r="602" spans="1:6" ht="15" customHeight="1" x14ac:dyDescent="0.25">
      <c r="A602" s="198">
        <v>40498</v>
      </c>
      <c r="B602" s="210">
        <v>1.5740740740740741E-3</v>
      </c>
      <c r="C602" s="214">
        <v>49.916699999999999</v>
      </c>
      <c r="D602" s="199">
        <v>16.754999999999999</v>
      </c>
      <c r="E602" s="185">
        <f t="shared" si="9"/>
        <v>40498.001574074071</v>
      </c>
      <c r="F602" s="196">
        <v>543.99959999999999</v>
      </c>
    </row>
    <row r="603" spans="1:6" ht="15" customHeight="1" x14ac:dyDescent="0.25">
      <c r="A603" s="198">
        <v>40499</v>
      </c>
      <c r="B603" s="210">
        <v>1.5740740740740741E-3</v>
      </c>
      <c r="C603" s="214">
        <v>50.1158</v>
      </c>
      <c r="D603" s="199">
        <v>16.757000000000001</v>
      </c>
      <c r="E603" s="185">
        <f t="shared" si="9"/>
        <v>40499.001574074071</v>
      </c>
      <c r="F603" s="196">
        <v>543.80049999999994</v>
      </c>
    </row>
    <row r="604" spans="1:6" ht="15" customHeight="1" x14ac:dyDescent="0.25">
      <c r="A604" s="198">
        <v>40500</v>
      </c>
      <c r="B604" s="210">
        <v>1.5740740740740741E-3</v>
      </c>
      <c r="C604" s="214">
        <v>49.585999999999999</v>
      </c>
      <c r="D604" s="199">
        <v>16.754999999999999</v>
      </c>
      <c r="E604" s="185">
        <f t="shared" si="9"/>
        <v>40500.001574074071</v>
      </c>
      <c r="F604" s="196">
        <v>544.33029999999997</v>
      </c>
    </row>
    <row r="605" spans="1:6" ht="15" customHeight="1" x14ac:dyDescent="0.25">
      <c r="A605" s="198">
        <v>40501</v>
      </c>
      <c r="B605" s="210">
        <v>1.5740740740740741E-3</v>
      </c>
      <c r="C605" s="214">
        <v>49.731000000000002</v>
      </c>
      <c r="D605" s="199">
        <v>16.753</v>
      </c>
      <c r="E605" s="185">
        <f t="shared" si="9"/>
        <v>40501.001574074071</v>
      </c>
      <c r="F605" s="196">
        <v>544.18529999999998</v>
      </c>
    </row>
    <row r="606" spans="1:6" ht="15" customHeight="1" x14ac:dyDescent="0.25">
      <c r="A606" s="198">
        <v>40502</v>
      </c>
      <c r="B606" s="210">
        <v>1.5740740740740741E-3</v>
      </c>
      <c r="C606" s="214">
        <v>49.883499999999998</v>
      </c>
      <c r="D606" s="199">
        <v>16.754000000000001</v>
      </c>
      <c r="E606" s="185">
        <f t="shared" si="9"/>
        <v>40502.001574074071</v>
      </c>
      <c r="F606" s="196">
        <v>544.03279999999995</v>
      </c>
    </row>
    <row r="607" spans="1:6" ht="15" customHeight="1" x14ac:dyDescent="0.25">
      <c r="A607" s="198">
        <v>40503</v>
      </c>
      <c r="B607" s="210">
        <v>1.5740740740740741E-3</v>
      </c>
      <c r="C607" s="214">
        <v>50.008899999999997</v>
      </c>
      <c r="D607" s="199">
        <v>16.754000000000001</v>
      </c>
      <c r="E607" s="185">
        <f t="shared" si="9"/>
        <v>40503.001574074071</v>
      </c>
      <c r="F607" s="196">
        <v>543.90739999999994</v>
      </c>
    </row>
    <row r="608" spans="1:6" ht="15" customHeight="1" x14ac:dyDescent="0.25">
      <c r="A608" s="198">
        <v>40504</v>
      </c>
      <c r="B608" s="210">
        <v>1.5740740740740741E-3</v>
      </c>
      <c r="C608" s="214">
        <v>50.109299999999998</v>
      </c>
      <c r="D608" s="199">
        <v>16.754000000000001</v>
      </c>
      <c r="E608" s="185">
        <f t="shared" si="9"/>
        <v>40504.001574074071</v>
      </c>
      <c r="F608" s="196">
        <v>543.80700000000002</v>
      </c>
    </row>
    <row r="609" spans="1:6" ht="15" customHeight="1" x14ac:dyDescent="0.25">
      <c r="A609" s="198">
        <v>40505</v>
      </c>
      <c r="B609" s="210">
        <v>1.5740740740740741E-3</v>
      </c>
      <c r="C609" s="214">
        <v>49.819699999999997</v>
      </c>
      <c r="D609" s="199">
        <v>16.754000000000001</v>
      </c>
      <c r="E609" s="185">
        <f t="shared" si="9"/>
        <v>40505.001574074071</v>
      </c>
      <c r="F609" s="196">
        <v>544.09659999999997</v>
      </c>
    </row>
    <row r="610" spans="1:6" ht="15" customHeight="1" x14ac:dyDescent="0.25">
      <c r="A610" s="198">
        <v>40506</v>
      </c>
      <c r="B610" s="210">
        <v>1.5740740740740741E-3</v>
      </c>
      <c r="C610" s="214">
        <v>50.184699999999999</v>
      </c>
      <c r="D610" s="199">
        <v>16.754999999999999</v>
      </c>
      <c r="E610" s="185">
        <f t="shared" si="9"/>
        <v>40506.001574074071</v>
      </c>
      <c r="F610" s="196">
        <v>543.73159999999996</v>
      </c>
    </row>
    <row r="611" spans="1:6" ht="15" customHeight="1" x14ac:dyDescent="0.25">
      <c r="A611" s="198">
        <v>40507</v>
      </c>
      <c r="B611" s="210">
        <v>1.5740740740740741E-3</v>
      </c>
      <c r="C611" s="214">
        <v>50.188699999999997</v>
      </c>
      <c r="D611" s="199">
        <v>16.751999999999999</v>
      </c>
      <c r="E611" s="185">
        <f t="shared" si="9"/>
        <v>40507.001574074071</v>
      </c>
      <c r="F611" s="196">
        <v>543.72759999999994</v>
      </c>
    </row>
    <row r="612" spans="1:6" ht="15" customHeight="1" x14ac:dyDescent="0.25">
      <c r="A612" s="198">
        <v>40508</v>
      </c>
      <c r="B612" s="210">
        <v>1.5740740740740741E-3</v>
      </c>
      <c r="C612" s="214">
        <v>49.783000000000001</v>
      </c>
      <c r="D612" s="199">
        <v>16.753</v>
      </c>
      <c r="E612" s="185">
        <f t="shared" si="9"/>
        <v>40508.001574074071</v>
      </c>
      <c r="F612" s="196">
        <v>544.13329999999996</v>
      </c>
    </row>
    <row r="613" spans="1:6" ht="15" customHeight="1" x14ac:dyDescent="0.25">
      <c r="A613" s="198">
        <v>40509</v>
      </c>
      <c r="B613" s="210">
        <v>1.5740740740740741E-3</v>
      </c>
      <c r="C613" s="214">
        <v>49.752600000000001</v>
      </c>
      <c r="D613" s="199">
        <v>16.754999999999999</v>
      </c>
      <c r="E613" s="185">
        <f t="shared" si="9"/>
        <v>40509.001574074071</v>
      </c>
      <c r="F613" s="196">
        <v>544.16369999999995</v>
      </c>
    </row>
    <row r="614" spans="1:6" ht="15" customHeight="1" x14ac:dyDescent="0.25">
      <c r="A614" s="198">
        <v>40510</v>
      </c>
      <c r="B614" s="210">
        <v>1.5740740740740741E-3</v>
      </c>
      <c r="C614" s="214">
        <v>50.126399999999997</v>
      </c>
      <c r="D614" s="199">
        <v>16.753</v>
      </c>
      <c r="E614" s="185">
        <f t="shared" si="9"/>
        <v>40510.001574074071</v>
      </c>
      <c r="F614" s="196">
        <v>543.78989999999999</v>
      </c>
    </row>
    <row r="615" spans="1:6" ht="15" customHeight="1" x14ac:dyDescent="0.25">
      <c r="A615" s="198">
        <v>40511</v>
      </c>
      <c r="B615" s="210">
        <v>1.5740740740740741E-3</v>
      </c>
      <c r="C615" s="214">
        <v>50.307400000000001</v>
      </c>
      <c r="D615" s="199">
        <v>16.751000000000001</v>
      </c>
      <c r="E615" s="185">
        <f t="shared" si="9"/>
        <v>40511.001574074071</v>
      </c>
      <c r="F615" s="196">
        <v>543.60889999999995</v>
      </c>
    </row>
    <row r="616" spans="1:6" ht="15" customHeight="1" x14ac:dyDescent="0.25">
      <c r="A616" s="198">
        <v>40512</v>
      </c>
      <c r="B616" s="210">
        <v>1.5740740740740741E-3</v>
      </c>
      <c r="C616" s="214">
        <v>49.757599999999996</v>
      </c>
      <c r="D616" s="199">
        <v>16.754999999999999</v>
      </c>
      <c r="E616" s="185">
        <f t="shared" si="9"/>
        <v>40512.001574074071</v>
      </c>
      <c r="F616" s="196">
        <v>544.15869999999995</v>
      </c>
    </row>
    <row r="617" spans="1:6" ht="15" customHeight="1" x14ac:dyDescent="0.25">
      <c r="A617" s="198">
        <v>40513</v>
      </c>
      <c r="B617" s="210">
        <v>1.5740740740740741E-3</v>
      </c>
      <c r="C617" s="214">
        <v>49.626899999999999</v>
      </c>
      <c r="D617" s="199">
        <v>16.753</v>
      </c>
      <c r="E617" s="185">
        <f t="shared" si="9"/>
        <v>40513.001574074071</v>
      </c>
      <c r="F617" s="196">
        <v>544.2894</v>
      </c>
    </row>
    <row r="618" spans="1:6" ht="15" customHeight="1" x14ac:dyDescent="0.25">
      <c r="A618" s="198">
        <v>40514</v>
      </c>
      <c r="B618" s="210">
        <v>1.5740740740740741E-3</v>
      </c>
      <c r="C618" s="214">
        <v>49.709899999999998</v>
      </c>
      <c r="D618" s="199">
        <v>16.751999999999999</v>
      </c>
      <c r="E618" s="185">
        <f t="shared" si="9"/>
        <v>40514.001574074071</v>
      </c>
      <c r="F618" s="196">
        <v>544.20639999999992</v>
      </c>
    </row>
    <row r="619" spans="1:6" ht="15" customHeight="1" x14ac:dyDescent="0.25">
      <c r="A619" s="198">
        <v>40515</v>
      </c>
      <c r="B619" s="210">
        <v>1.5740740740740741E-3</v>
      </c>
      <c r="C619" s="214">
        <v>49.694600000000001</v>
      </c>
      <c r="D619" s="199">
        <v>16.753</v>
      </c>
      <c r="E619" s="185">
        <f t="shared" si="9"/>
        <v>40515.001574074071</v>
      </c>
      <c r="F619" s="196">
        <v>544.22169999999994</v>
      </c>
    </row>
    <row r="620" spans="1:6" ht="15" customHeight="1" x14ac:dyDescent="0.25">
      <c r="A620" s="198">
        <v>40516</v>
      </c>
      <c r="B620" s="210">
        <v>1.5740740740740741E-3</v>
      </c>
      <c r="C620" s="214">
        <v>49.753599999999999</v>
      </c>
      <c r="D620" s="199">
        <v>16.751000000000001</v>
      </c>
      <c r="E620" s="185">
        <f t="shared" si="9"/>
        <v>40516.001574074071</v>
      </c>
      <c r="F620" s="196">
        <v>544.16269999999997</v>
      </c>
    </row>
    <row r="621" spans="1:6" ht="15" customHeight="1" x14ac:dyDescent="0.25">
      <c r="A621" s="198">
        <v>40517</v>
      </c>
      <c r="B621" s="210">
        <v>1.5740740740740741E-3</v>
      </c>
      <c r="C621" s="214">
        <v>49.659599999999998</v>
      </c>
      <c r="D621" s="199">
        <v>16.751000000000001</v>
      </c>
      <c r="E621" s="185">
        <f t="shared" si="9"/>
        <v>40517.001574074071</v>
      </c>
      <c r="F621" s="196">
        <v>544.25669999999991</v>
      </c>
    </row>
    <row r="622" spans="1:6" ht="15" customHeight="1" x14ac:dyDescent="0.25">
      <c r="A622" s="198">
        <v>40518</v>
      </c>
      <c r="B622" s="210">
        <v>1.5740740740740741E-3</v>
      </c>
      <c r="C622" s="214">
        <v>49.599200000000003</v>
      </c>
      <c r="D622" s="199">
        <v>16.751999999999999</v>
      </c>
      <c r="E622" s="185">
        <f t="shared" si="9"/>
        <v>40518.001574074071</v>
      </c>
      <c r="F622" s="196">
        <v>544.31709999999998</v>
      </c>
    </row>
    <row r="623" spans="1:6" ht="15" customHeight="1" x14ac:dyDescent="0.25">
      <c r="A623" s="198">
        <v>40519</v>
      </c>
      <c r="B623" s="210">
        <v>1.5740740740740741E-3</v>
      </c>
      <c r="C623" s="214">
        <v>49.757800000000003</v>
      </c>
      <c r="D623" s="199">
        <v>16.753</v>
      </c>
      <c r="E623" s="185">
        <f t="shared" si="9"/>
        <v>40519.001574074071</v>
      </c>
      <c r="F623" s="196">
        <v>544.1585</v>
      </c>
    </row>
    <row r="624" spans="1:6" ht="15" customHeight="1" x14ac:dyDescent="0.25">
      <c r="A624" s="198">
        <v>40520</v>
      </c>
      <c r="B624" s="210">
        <v>1.5740740740740741E-3</v>
      </c>
      <c r="C624" s="214">
        <v>49.603299999999997</v>
      </c>
      <c r="D624" s="199">
        <v>16.751000000000001</v>
      </c>
      <c r="E624" s="185">
        <f t="shared" si="9"/>
        <v>40520.001574074071</v>
      </c>
      <c r="F624" s="196">
        <v>544.31299999999999</v>
      </c>
    </row>
    <row r="625" spans="1:6" ht="15" customHeight="1" x14ac:dyDescent="0.25">
      <c r="A625" s="198">
        <v>40521</v>
      </c>
      <c r="B625" s="210">
        <v>1.5740740740740741E-3</v>
      </c>
      <c r="C625" s="214">
        <v>49.727200000000003</v>
      </c>
      <c r="D625" s="199">
        <v>16.751000000000001</v>
      </c>
      <c r="E625" s="185">
        <f t="shared" si="9"/>
        <v>40521.001574074071</v>
      </c>
      <c r="F625" s="196">
        <v>544.18909999999994</v>
      </c>
    </row>
    <row r="626" spans="1:6" ht="15" customHeight="1" x14ac:dyDescent="0.25">
      <c r="A626" s="198">
        <v>40522</v>
      </c>
      <c r="B626" s="210">
        <v>1.5740740740740741E-3</v>
      </c>
      <c r="C626" s="214">
        <v>49.8401</v>
      </c>
      <c r="D626" s="199">
        <v>16.751999999999999</v>
      </c>
      <c r="E626" s="185">
        <f t="shared" si="9"/>
        <v>40522.001574074071</v>
      </c>
      <c r="F626" s="196">
        <v>544.07619999999997</v>
      </c>
    </row>
    <row r="627" spans="1:6" ht="15" customHeight="1" x14ac:dyDescent="0.25">
      <c r="A627" s="198">
        <v>40523</v>
      </c>
      <c r="B627" s="210">
        <v>1.5740740740740741E-3</v>
      </c>
      <c r="C627" s="214">
        <v>49.895600000000002</v>
      </c>
      <c r="D627" s="199">
        <v>16.75</v>
      </c>
      <c r="E627" s="185">
        <f t="shared" si="9"/>
        <v>40523.001574074071</v>
      </c>
      <c r="F627" s="196">
        <v>544.02069999999992</v>
      </c>
    </row>
    <row r="628" spans="1:6" ht="15" customHeight="1" x14ac:dyDescent="0.25">
      <c r="A628" s="198">
        <v>40524</v>
      </c>
      <c r="B628" s="210">
        <v>1.5740740740740741E-3</v>
      </c>
      <c r="C628" s="214">
        <v>49.668300000000002</v>
      </c>
      <c r="D628" s="199">
        <v>16.751000000000001</v>
      </c>
      <c r="E628" s="185">
        <f t="shared" si="9"/>
        <v>40524.001574074071</v>
      </c>
      <c r="F628" s="196">
        <v>544.24799999999993</v>
      </c>
    </row>
    <row r="629" spans="1:6" ht="15" customHeight="1" x14ac:dyDescent="0.25">
      <c r="A629" s="198">
        <v>40525</v>
      </c>
      <c r="B629" s="210">
        <v>1.5740740740740741E-3</v>
      </c>
      <c r="C629" s="214">
        <v>49.627400000000002</v>
      </c>
      <c r="D629" s="199">
        <v>16.75</v>
      </c>
      <c r="E629" s="185">
        <f t="shared" si="9"/>
        <v>40525.001574074071</v>
      </c>
      <c r="F629" s="196">
        <v>544.28890000000001</v>
      </c>
    </row>
    <row r="630" spans="1:6" ht="15" customHeight="1" x14ac:dyDescent="0.25">
      <c r="A630" s="198">
        <v>40526</v>
      </c>
      <c r="B630" s="210">
        <v>1.5740740740740741E-3</v>
      </c>
      <c r="C630" s="214">
        <v>49.785400000000003</v>
      </c>
      <c r="D630" s="199">
        <v>16.751000000000001</v>
      </c>
      <c r="E630" s="185">
        <f t="shared" si="9"/>
        <v>40526.001574074071</v>
      </c>
      <c r="F630" s="196">
        <v>544.1309</v>
      </c>
    </row>
    <row r="631" spans="1:6" ht="15" customHeight="1" x14ac:dyDescent="0.25">
      <c r="A631" s="198">
        <v>40527</v>
      </c>
      <c r="B631" s="210">
        <v>1.5740740740740741E-3</v>
      </c>
      <c r="C631" s="214">
        <v>50.065100000000001</v>
      </c>
      <c r="D631" s="199">
        <v>16.75</v>
      </c>
      <c r="E631" s="185">
        <f t="shared" si="9"/>
        <v>40527.001574074071</v>
      </c>
      <c r="F631" s="196">
        <v>543.85119999999995</v>
      </c>
    </row>
    <row r="632" spans="1:6" ht="15" customHeight="1" x14ac:dyDescent="0.25">
      <c r="A632" s="198">
        <v>40528</v>
      </c>
      <c r="B632" s="210">
        <v>1.5740740740740741E-3</v>
      </c>
      <c r="C632" s="214">
        <v>50.079700000000003</v>
      </c>
      <c r="D632" s="199">
        <v>16.751000000000001</v>
      </c>
      <c r="E632" s="185">
        <f t="shared" si="9"/>
        <v>40528.001574074071</v>
      </c>
      <c r="F632" s="196">
        <v>543.83659999999998</v>
      </c>
    </row>
    <row r="633" spans="1:6" ht="15" customHeight="1" x14ac:dyDescent="0.25">
      <c r="A633" s="198">
        <v>40529</v>
      </c>
      <c r="B633" s="210">
        <v>1.5740740740740741E-3</v>
      </c>
      <c r="C633" s="214">
        <v>50.061900000000001</v>
      </c>
      <c r="D633" s="199">
        <v>16.751000000000001</v>
      </c>
      <c r="E633" s="185">
        <f t="shared" si="9"/>
        <v>40529.001574074071</v>
      </c>
      <c r="F633" s="196">
        <v>543.85439999999994</v>
      </c>
    </row>
    <row r="634" spans="1:6" ht="15" customHeight="1" x14ac:dyDescent="0.25">
      <c r="A634" s="198">
        <v>40530</v>
      </c>
      <c r="B634" s="210">
        <v>1.5740740740740741E-3</v>
      </c>
      <c r="C634" s="214">
        <v>49.9255</v>
      </c>
      <c r="D634" s="199">
        <v>16.748999999999999</v>
      </c>
      <c r="E634" s="185">
        <f t="shared" si="9"/>
        <v>40530.001574074071</v>
      </c>
      <c r="F634" s="196">
        <v>543.99079999999992</v>
      </c>
    </row>
    <row r="635" spans="1:6" ht="15" customHeight="1" x14ac:dyDescent="0.25">
      <c r="A635" s="198">
        <v>40531</v>
      </c>
      <c r="B635" s="210">
        <v>1.5740740740740741E-3</v>
      </c>
      <c r="C635" s="214">
        <v>49.966000000000001</v>
      </c>
      <c r="D635" s="199">
        <v>16.748000000000001</v>
      </c>
      <c r="E635" s="185">
        <f t="shared" si="9"/>
        <v>40531.001574074071</v>
      </c>
      <c r="F635" s="196">
        <v>543.95029999999997</v>
      </c>
    </row>
    <row r="636" spans="1:6" ht="15" customHeight="1" x14ac:dyDescent="0.25">
      <c r="A636" s="198">
        <v>40532</v>
      </c>
      <c r="B636" s="210">
        <v>1.5740740740740741E-3</v>
      </c>
      <c r="C636" s="214">
        <v>50.018799999999999</v>
      </c>
      <c r="D636" s="199">
        <v>16.75</v>
      </c>
      <c r="E636" s="185">
        <f t="shared" si="9"/>
        <v>40532.001574074071</v>
      </c>
      <c r="F636" s="196">
        <v>543.89749999999992</v>
      </c>
    </row>
    <row r="637" spans="1:6" ht="15" customHeight="1" x14ac:dyDescent="0.25">
      <c r="A637" s="198">
        <v>40533</v>
      </c>
      <c r="B637" s="210">
        <v>1.5740740740740741E-3</v>
      </c>
      <c r="C637" s="214">
        <v>49.901499999999999</v>
      </c>
      <c r="D637" s="199">
        <v>16.748999999999999</v>
      </c>
      <c r="E637" s="185">
        <f t="shared" si="9"/>
        <v>40533.001574074071</v>
      </c>
      <c r="F637" s="196">
        <v>544.01479999999992</v>
      </c>
    </row>
    <row r="638" spans="1:6" ht="15" customHeight="1" x14ac:dyDescent="0.25">
      <c r="A638" s="198">
        <v>40534</v>
      </c>
      <c r="B638" s="210">
        <v>1.5740740740740741E-3</v>
      </c>
      <c r="C638" s="214">
        <v>49.754800000000003</v>
      </c>
      <c r="D638" s="199">
        <v>16.748000000000001</v>
      </c>
      <c r="E638" s="185">
        <f t="shared" si="9"/>
        <v>40534.001574074071</v>
      </c>
      <c r="F638" s="196">
        <v>544.16149999999993</v>
      </c>
    </row>
    <row r="639" spans="1:6" ht="15" customHeight="1" x14ac:dyDescent="0.25">
      <c r="A639" s="198">
        <v>40535</v>
      </c>
      <c r="B639" s="210">
        <v>1.5740740740740741E-3</v>
      </c>
      <c r="C639" s="214">
        <v>49.816899999999997</v>
      </c>
      <c r="D639" s="199">
        <v>16.747</v>
      </c>
      <c r="E639" s="185">
        <f t="shared" si="9"/>
        <v>40535.001574074071</v>
      </c>
      <c r="F639" s="196">
        <v>544.09939999999995</v>
      </c>
    </row>
    <row r="640" spans="1:6" ht="15" customHeight="1" x14ac:dyDescent="0.25">
      <c r="A640" s="198">
        <v>40536</v>
      </c>
      <c r="B640" s="210">
        <v>1.5740740740740741E-3</v>
      </c>
      <c r="C640" s="214">
        <v>49.868000000000002</v>
      </c>
      <c r="D640" s="199">
        <v>16.745999999999999</v>
      </c>
      <c r="E640" s="185">
        <f t="shared" si="9"/>
        <v>40536.001574074071</v>
      </c>
      <c r="F640" s="196">
        <v>544.04829999999993</v>
      </c>
    </row>
    <row r="641" spans="1:6" ht="15" customHeight="1" x14ac:dyDescent="0.25">
      <c r="A641" s="198">
        <v>40537</v>
      </c>
      <c r="B641" s="210">
        <v>1.5740740740740741E-3</v>
      </c>
      <c r="C641" s="214">
        <v>49.628599999999999</v>
      </c>
      <c r="D641" s="199">
        <v>16.748000000000001</v>
      </c>
      <c r="E641" s="185">
        <f t="shared" si="9"/>
        <v>40537.001574074071</v>
      </c>
      <c r="F641" s="196">
        <v>544.28769999999997</v>
      </c>
    </row>
    <row r="642" spans="1:6" ht="15" customHeight="1" x14ac:dyDescent="0.25">
      <c r="A642" s="198">
        <v>40538</v>
      </c>
      <c r="B642" s="210">
        <v>1.5740740740740741E-3</v>
      </c>
      <c r="C642" s="214">
        <v>49.638599999999997</v>
      </c>
      <c r="D642" s="199">
        <v>16.748000000000001</v>
      </c>
      <c r="E642" s="185">
        <f t="shared" si="9"/>
        <v>40538.001574074071</v>
      </c>
      <c r="F642" s="196">
        <v>544.27769999999998</v>
      </c>
    </row>
    <row r="643" spans="1:6" ht="15" customHeight="1" x14ac:dyDescent="0.25">
      <c r="A643" s="198">
        <v>40539</v>
      </c>
      <c r="B643" s="210">
        <v>1.5740740740740741E-3</v>
      </c>
      <c r="C643" s="214">
        <v>49.886899999999997</v>
      </c>
      <c r="D643" s="199">
        <v>16.747</v>
      </c>
      <c r="E643" s="185">
        <f t="shared" si="9"/>
        <v>40539.001574074071</v>
      </c>
      <c r="F643" s="196">
        <v>544.02940000000001</v>
      </c>
    </row>
    <row r="644" spans="1:6" ht="15" customHeight="1" x14ac:dyDescent="0.25">
      <c r="A644" s="198">
        <v>40540</v>
      </c>
      <c r="B644" s="210">
        <v>1.5740740740740741E-3</v>
      </c>
      <c r="C644" s="214">
        <v>49.852200000000003</v>
      </c>
      <c r="D644" s="199">
        <v>16.745999999999999</v>
      </c>
      <c r="E644" s="185">
        <f t="shared" si="9"/>
        <v>40540.001574074071</v>
      </c>
      <c r="F644" s="196">
        <v>544.06409999999994</v>
      </c>
    </row>
    <row r="645" spans="1:6" ht="15" customHeight="1" x14ac:dyDescent="0.25">
      <c r="A645" s="198">
        <v>40541</v>
      </c>
      <c r="B645" s="210">
        <v>1.5740740740740741E-3</v>
      </c>
      <c r="C645" s="214">
        <v>50.036799999999999</v>
      </c>
      <c r="D645" s="199">
        <v>16.748000000000001</v>
      </c>
      <c r="E645" s="185">
        <f t="shared" si="9"/>
        <v>40541.001574074071</v>
      </c>
      <c r="F645" s="196">
        <v>543.87950000000001</v>
      </c>
    </row>
    <row r="646" spans="1:6" ht="15" customHeight="1" x14ac:dyDescent="0.25">
      <c r="A646" s="198">
        <v>40542</v>
      </c>
      <c r="B646" s="210">
        <v>1.5740740740740741E-3</v>
      </c>
      <c r="C646" s="214">
        <v>50.514099999999999</v>
      </c>
      <c r="D646" s="199">
        <v>16.745999999999999</v>
      </c>
      <c r="E646" s="185">
        <f t="shared" si="9"/>
        <v>40542.001574074071</v>
      </c>
      <c r="F646" s="196">
        <v>543.40219999999999</v>
      </c>
    </row>
    <row r="647" spans="1:6" ht="15" customHeight="1" x14ac:dyDescent="0.25">
      <c r="A647" s="198">
        <v>40543</v>
      </c>
      <c r="B647" s="210">
        <v>1.5740740740740741E-3</v>
      </c>
      <c r="C647" s="214">
        <v>50.5854</v>
      </c>
      <c r="D647" s="199">
        <v>16.745999999999999</v>
      </c>
      <c r="E647" s="185">
        <f t="shared" si="9"/>
        <v>40543.001574074071</v>
      </c>
      <c r="F647" s="196">
        <v>543.33089999999993</v>
      </c>
    </row>
    <row r="648" spans="1:6" ht="15" customHeight="1" x14ac:dyDescent="0.25">
      <c r="A648" s="198">
        <v>40544</v>
      </c>
      <c r="B648" s="210">
        <v>1.5740740740740741E-3</v>
      </c>
      <c r="C648" s="214">
        <v>50.078699999999998</v>
      </c>
      <c r="D648" s="199">
        <v>16.745000000000001</v>
      </c>
      <c r="E648" s="185">
        <f t="shared" si="9"/>
        <v>40544.001574074071</v>
      </c>
      <c r="F648" s="196">
        <v>543.83759999999995</v>
      </c>
    </row>
    <row r="649" spans="1:6" ht="15" customHeight="1" x14ac:dyDescent="0.25">
      <c r="A649" s="198">
        <v>40545</v>
      </c>
      <c r="B649" s="210">
        <v>1.5740740740740741E-3</v>
      </c>
      <c r="C649" s="214">
        <v>49.745600000000003</v>
      </c>
      <c r="D649" s="199">
        <v>16.745999999999999</v>
      </c>
      <c r="E649" s="185">
        <f t="shared" si="9"/>
        <v>40545.001574074071</v>
      </c>
      <c r="F649" s="196">
        <v>544.1706999999999</v>
      </c>
    </row>
    <row r="650" spans="1:6" ht="15" customHeight="1" x14ac:dyDescent="0.25">
      <c r="A650" s="198">
        <v>40546</v>
      </c>
      <c r="B650" s="210">
        <v>1.5740740740740741E-3</v>
      </c>
      <c r="C650" s="214">
        <v>49.836300000000001</v>
      </c>
      <c r="D650" s="199">
        <v>16.745000000000001</v>
      </c>
      <c r="E650" s="185">
        <f t="shared" ref="E650:E713" si="10">A650+B650</f>
        <v>40546.001574074071</v>
      </c>
      <c r="F650" s="196">
        <v>544.07999999999993</v>
      </c>
    </row>
    <row r="651" spans="1:6" ht="15" customHeight="1" x14ac:dyDescent="0.25">
      <c r="A651" s="198">
        <v>40547</v>
      </c>
      <c r="B651" s="210">
        <v>1.5740740740740741E-3</v>
      </c>
      <c r="C651" s="214">
        <v>49.865900000000003</v>
      </c>
      <c r="D651" s="199">
        <v>16.744</v>
      </c>
      <c r="E651" s="185">
        <f t="shared" si="10"/>
        <v>40547.001574074071</v>
      </c>
      <c r="F651" s="196">
        <v>544.05039999999997</v>
      </c>
    </row>
    <row r="652" spans="1:6" ht="15" customHeight="1" x14ac:dyDescent="0.25">
      <c r="A652" s="198">
        <v>40548</v>
      </c>
      <c r="B652" s="210">
        <v>1.5740740740740741E-3</v>
      </c>
      <c r="C652" s="214">
        <v>49.786900000000003</v>
      </c>
      <c r="D652" s="199">
        <v>16.745999999999999</v>
      </c>
      <c r="E652" s="185">
        <f t="shared" si="10"/>
        <v>40548.001574074071</v>
      </c>
      <c r="F652" s="196">
        <v>544.12939999999992</v>
      </c>
    </row>
    <row r="653" spans="1:6" ht="15" customHeight="1" x14ac:dyDescent="0.25">
      <c r="A653" s="198">
        <v>40549</v>
      </c>
      <c r="B653" s="210">
        <v>1.5740740740740741E-3</v>
      </c>
      <c r="C653" s="214">
        <v>49.688800000000001</v>
      </c>
      <c r="D653" s="199">
        <v>16.744</v>
      </c>
      <c r="E653" s="185">
        <f t="shared" si="10"/>
        <v>40549.001574074071</v>
      </c>
      <c r="F653" s="196">
        <v>544.22749999999996</v>
      </c>
    </row>
    <row r="654" spans="1:6" ht="15" customHeight="1" x14ac:dyDescent="0.25">
      <c r="A654" s="198">
        <v>40550</v>
      </c>
      <c r="B654" s="210">
        <v>1.5740740740740741E-3</v>
      </c>
      <c r="C654" s="214">
        <v>49.8033</v>
      </c>
      <c r="D654" s="199">
        <v>16.745000000000001</v>
      </c>
      <c r="E654" s="185">
        <f t="shared" si="10"/>
        <v>40550.001574074071</v>
      </c>
      <c r="F654" s="196">
        <v>544.11299999999994</v>
      </c>
    </row>
    <row r="655" spans="1:6" ht="15" customHeight="1" x14ac:dyDescent="0.25">
      <c r="A655" s="198">
        <v>40551</v>
      </c>
      <c r="B655" s="210">
        <v>1.5740740740740741E-3</v>
      </c>
      <c r="C655" s="214">
        <v>50.006300000000003</v>
      </c>
      <c r="D655" s="199">
        <v>16.742000000000001</v>
      </c>
      <c r="E655" s="185">
        <f t="shared" si="10"/>
        <v>40551.001574074071</v>
      </c>
      <c r="F655" s="196">
        <v>543.91</v>
      </c>
    </row>
    <row r="656" spans="1:6" ht="15" customHeight="1" x14ac:dyDescent="0.25">
      <c r="A656" s="198">
        <v>40552</v>
      </c>
      <c r="B656" s="210">
        <v>1.5740740740740741E-3</v>
      </c>
      <c r="C656" s="214">
        <v>50.227699999999999</v>
      </c>
      <c r="D656" s="199">
        <v>16.742999999999999</v>
      </c>
      <c r="E656" s="185">
        <f t="shared" si="10"/>
        <v>40552.001574074071</v>
      </c>
      <c r="F656" s="196">
        <v>543.68859999999995</v>
      </c>
    </row>
    <row r="657" spans="1:6" ht="15" customHeight="1" x14ac:dyDescent="0.25">
      <c r="A657" s="198">
        <v>40553</v>
      </c>
      <c r="B657" s="210">
        <v>1.5740740740740741E-3</v>
      </c>
      <c r="C657" s="214">
        <v>50.180399999999999</v>
      </c>
      <c r="D657" s="199">
        <v>16.742999999999999</v>
      </c>
      <c r="E657" s="185">
        <f t="shared" si="10"/>
        <v>40553.001574074071</v>
      </c>
      <c r="F657" s="196">
        <v>543.7358999999999</v>
      </c>
    </row>
    <row r="658" spans="1:6" ht="15" customHeight="1" x14ac:dyDescent="0.25">
      <c r="A658" s="198">
        <v>40554</v>
      </c>
      <c r="B658" s="210">
        <v>1.5740740740740741E-3</v>
      </c>
      <c r="C658" s="214">
        <v>49.691800000000001</v>
      </c>
      <c r="D658" s="199">
        <v>16.744</v>
      </c>
      <c r="E658" s="185">
        <f t="shared" si="10"/>
        <v>40554.001574074071</v>
      </c>
      <c r="F658" s="196">
        <v>544.22449999999992</v>
      </c>
    </row>
    <row r="659" spans="1:6" ht="15" customHeight="1" x14ac:dyDescent="0.25">
      <c r="A659" s="198">
        <v>40555</v>
      </c>
      <c r="B659" s="210">
        <v>1.5740740740740741E-3</v>
      </c>
      <c r="C659" s="214">
        <v>49.606400000000001</v>
      </c>
      <c r="D659" s="199">
        <v>16.745000000000001</v>
      </c>
      <c r="E659" s="185">
        <f t="shared" si="10"/>
        <v>40555.001574074071</v>
      </c>
      <c r="F659" s="196">
        <v>544.30989999999997</v>
      </c>
    </row>
    <row r="660" spans="1:6" ht="15" customHeight="1" x14ac:dyDescent="0.25">
      <c r="A660" s="198">
        <v>40556</v>
      </c>
      <c r="B660" s="210">
        <v>1.5740740740740741E-3</v>
      </c>
      <c r="C660" s="214">
        <v>49.612200000000001</v>
      </c>
      <c r="D660" s="199">
        <v>16.744</v>
      </c>
      <c r="E660" s="185">
        <f t="shared" si="10"/>
        <v>40556.001574074071</v>
      </c>
      <c r="F660" s="196">
        <v>544.30409999999995</v>
      </c>
    </row>
    <row r="661" spans="1:6" ht="15" customHeight="1" x14ac:dyDescent="0.25">
      <c r="A661" s="198">
        <v>40557</v>
      </c>
      <c r="B661" s="210">
        <v>1.5740740740740741E-3</v>
      </c>
      <c r="C661" s="214">
        <v>49.715299999999999</v>
      </c>
      <c r="D661" s="199">
        <v>16.741</v>
      </c>
      <c r="E661" s="185">
        <f t="shared" si="10"/>
        <v>40557.001574074071</v>
      </c>
      <c r="F661" s="196">
        <v>544.20099999999991</v>
      </c>
    </row>
    <row r="662" spans="1:6" ht="15" customHeight="1" x14ac:dyDescent="0.25">
      <c r="A662" s="198">
        <v>40558</v>
      </c>
      <c r="B662" s="210">
        <v>1.5740740740740741E-3</v>
      </c>
      <c r="C662" s="214">
        <v>49.615000000000002</v>
      </c>
      <c r="D662" s="199">
        <v>16.742999999999999</v>
      </c>
      <c r="E662" s="185">
        <f t="shared" si="10"/>
        <v>40558.001574074071</v>
      </c>
      <c r="F662" s="196">
        <v>544.30129999999997</v>
      </c>
    </row>
    <row r="663" spans="1:6" ht="15" customHeight="1" x14ac:dyDescent="0.25">
      <c r="A663" s="198">
        <v>40559</v>
      </c>
      <c r="B663" s="210">
        <v>1.5740740740740741E-3</v>
      </c>
      <c r="C663" s="214">
        <v>49.807099999999998</v>
      </c>
      <c r="D663" s="199">
        <v>16.742000000000001</v>
      </c>
      <c r="E663" s="185">
        <f t="shared" si="10"/>
        <v>40559.001574074071</v>
      </c>
      <c r="F663" s="196">
        <v>544.10919999999999</v>
      </c>
    </row>
    <row r="664" spans="1:6" ht="15" customHeight="1" x14ac:dyDescent="0.25">
      <c r="A664" s="198">
        <v>40560</v>
      </c>
      <c r="B664" s="210">
        <v>1.5740740740740741E-3</v>
      </c>
      <c r="C664" s="214">
        <v>49.879300000000001</v>
      </c>
      <c r="D664" s="199">
        <v>16.742999999999999</v>
      </c>
      <c r="E664" s="185">
        <f t="shared" si="10"/>
        <v>40560.001574074071</v>
      </c>
      <c r="F664" s="196">
        <v>544.03699999999992</v>
      </c>
    </row>
    <row r="665" spans="1:6" ht="15" customHeight="1" x14ac:dyDescent="0.25">
      <c r="A665" s="198">
        <v>40561</v>
      </c>
      <c r="B665" s="210">
        <v>1.5740740740740741E-3</v>
      </c>
      <c r="C665" s="214">
        <v>50.004600000000003</v>
      </c>
      <c r="D665" s="199">
        <v>16.742999999999999</v>
      </c>
      <c r="E665" s="185">
        <f t="shared" si="10"/>
        <v>40561.001574074071</v>
      </c>
      <c r="F665" s="196">
        <v>543.9117</v>
      </c>
    </row>
    <row r="666" spans="1:6" ht="15" customHeight="1" x14ac:dyDescent="0.25">
      <c r="A666" s="198">
        <v>40562</v>
      </c>
      <c r="B666" s="210">
        <v>1.5740740740740741E-3</v>
      </c>
      <c r="C666" s="214">
        <v>49.947099999999999</v>
      </c>
      <c r="D666" s="199">
        <v>16.742000000000001</v>
      </c>
      <c r="E666" s="185">
        <f t="shared" si="10"/>
        <v>40562.001574074071</v>
      </c>
      <c r="F666" s="196">
        <v>543.9692</v>
      </c>
    </row>
    <row r="667" spans="1:6" ht="15" customHeight="1" x14ac:dyDescent="0.25">
      <c r="A667" s="198">
        <v>40563</v>
      </c>
      <c r="B667" s="210">
        <v>1.5740740740740741E-3</v>
      </c>
      <c r="C667" s="214">
        <v>50.049100000000003</v>
      </c>
      <c r="D667" s="199">
        <v>16.742000000000001</v>
      </c>
      <c r="E667" s="185">
        <f t="shared" si="10"/>
        <v>40563.001574074071</v>
      </c>
      <c r="F667" s="196">
        <v>543.86719999999991</v>
      </c>
    </row>
    <row r="668" spans="1:6" ht="15" customHeight="1" x14ac:dyDescent="0.25">
      <c r="A668" s="198">
        <v>40564</v>
      </c>
      <c r="B668" s="210">
        <v>1.5740740740740741E-3</v>
      </c>
      <c r="C668" s="214">
        <v>49.873199999999997</v>
      </c>
      <c r="D668" s="199">
        <v>16.742000000000001</v>
      </c>
      <c r="E668" s="185">
        <f t="shared" si="10"/>
        <v>40564.001574074071</v>
      </c>
      <c r="F668" s="196">
        <v>544.04309999999998</v>
      </c>
    </row>
    <row r="669" spans="1:6" ht="15" customHeight="1" x14ac:dyDescent="0.25">
      <c r="A669" s="198">
        <v>40565</v>
      </c>
      <c r="B669" s="210">
        <v>1.5740740740740741E-3</v>
      </c>
      <c r="C669" s="214">
        <v>49.870600000000003</v>
      </c>
      <c r="D669" s="199">
        <v>16.741</v>
      </c>
      <c r="E669" s="185">
        <f t="shared" si="10"/>
        <v>40565.001574074071</v>
      </c>
      <c r="F669" s="196">
        <v>544.0456999999999</v>
      </c>
    </row>
    <row r="670" spans="1:6" ht="15" customHeight="1" x14ac:dyDescent="0.25">
      <c r="A670" s="198">
        <v>40566</v>
      </c>
      <c r="B670" s="210">
        <v>1.5740740740740741E-3</v>
      </c>
      <c r="C670" s="214">
        <v>50.020800000000001</v>
      </c>
      <c r="D670" s="199">
        <v>16.739999999999998</v>
      </c>
      <c r="E670" s="185">
        <f t="shared" si="10"/>
        <v>40566.001574074071</v>
      </c>
      <c r="F670" s="196">
        <v>543.89549999999997</v>
      </c>
    </row>
    <row r="671" spans="1:6" ht="15" customHeight="1" x14ac:dyDescent="0.25">
      <c r="A671" s="198">
        <v>40567</v>
      </c>
      <c r="B671" s="210">
        <v>1.5740740740740741E-3</v>
      </c>
      <c r="C671" s="214">
        <v>49.917299999999997</v>
      </c>
      <c r="D671" s="199">
        <v>16.742999999999999</v>
      </c>
      <c r="E671" s="185">
        <f t="shared" si="10"/>
        <v>40567.001574074071</v>
      </c>
      <c r="F671" s="196">
        <v>543.99899999999991</v>
      </c>
    </row>
    <row r="672" spans="1:6" ht="15" customHeight="1" x14ac:dyDescent="0.25">
      <c r="A672" s="198">
        <v>40568</v>
      </c>
      <c r="B672" s="210">
        <v>1.5740740740740741E-3</v>
      </c>
      <c r="C672" s="214">
        <v>49.7532</v>
      </c>
      <c r="D672" s="199">
        <v>16.742000000000001</v>
      </c>
      <c r="E672" s="185">
        <f t="shared" si="10"/>
        <v>40568.001574074071</v>
      </c>
      <c r="F672" s="196">
        <v>544.16309999999999</v>
      </c>
    </row>
    <row r="673" spans="1:6" ht="15" customHeight="1" x14ac:dyDescent="0.25">
      <c r="A673" s="198">
        <v>40569</v>
      </c>
      <c r="B673" s="210">
        <v>1.5740740740740741E-3</v>
      </c>
      <c r="C673" s="214">
        <v>49.8504</v>
      </c>
      <c r="D673" s="199">
        <v>16.741</v>
      </c>
      <c r="E673" s="185">
        <f t="shared" si="10"/>
        <v>40569.001574074071</v>
      </c>
      <c r="F673" s="196">
        <v>544.06589999999994</v>
      </c>
    </row>
    <row r="674" spans="1:6" ht="15" customHeight="1" x14ac:dyDescent="0.25">
      <c r="A674" s="198">
        <v>40570</v>
      </c>
      <c r="B674" s="210">
        <v>1.5740740740740741E-3</v>
      </c>
      <c r="C674" s="214">
        <v>49.6449</v>
      </c>
      <c r="D674" s="199">
        <v>16.741</v>
      </c>
      <c r="E674" s="185">
        <f t="shared" si="10"/>
        <v>40570.001574074071</v>
      </c>
      <c r="F674" s="196">
        <v>544.27139999999997</v>
      </c>
    </row>
    <row r="675" spans="1:6" ht="15" customHeight="1" x14ac:dyDescent="0.25">
      <c r="A675" s="198">
        <v>40571</v>
      </c>
      <c r="B675" s="210">
        <v>1.5740740740740741E-3</v>
      </c>
      <c r="C675" s="214">
        <v>49.710500000000003</v>
      </c>
      <c r="D675" s="199">
        <v>16.741</v>
      </c>
      <c r="E675" s="185">
        <f t="shared" si="10"/>
        <v>40571.001574074071</v>
      </c>
      <c r="F675" s="196">
        <v>544.20579999999995</v>
      </c>
    </row>
    <row r="676" spans="1:6" ht="15" customHeight="1" x14ac:dyDescent="0.25">
      <c r="A676" s="198">
        <v>40572</v>
      </c>
      <c r="B676" s="210">
        <v>1.5740740740740741E-3</v>
      </c>
      <c r="C676" s="214">
        <v>49.878399999999999</v>
      </c>
      <c r="D676" s="199">
        <v>16.739999999999998</v>
      </c>
      <c r="E676" s="185">
        <f t="shared" si="10"/>
        <v>40572.001574074071</v>
      </c>
      <c r="F676" s="196">
        <v>544.03789999999992</v>
      </c>
    </row>
    <row r="677" spans="1:6" ht="15" customHeight="1" x14ac:dyDescent="0.25">
      <c r="A677" s="198">
        <v>40573</v>
      </c>
      <c r="B677" s="210">
        <v>1.5740740740740741E-3</v>
      </c>
      <c r="C677" s="214">
        <v>49.863500000000002</v>
      </c>
      <c r="D677" s="199">
        <v>16.739000000000001</v>
      </c>
      <c r="E677" s="185">
        <f t="shared" si="10"/>
        <v>40573.001574074071</v>
      </c>
      <c r="F677" s="196">
        <v>544.05279999999993</v>
      </c>
    </row>
    <row r="678" spans="1:6" ht="15" customHeight="1" x14ac:dyDescent="0.25">
      <c r="A678" s="198">
        <v>40574</v>
      </c>
      <c r="B678" s="210">
        <v>1.5740740740740741E-3</v>
      </c>
      <c r="C678" s="214">
        <v>49.975499999999997</v>
      </c>
      <c r="D678" s="199">
        <v>16.739000000000001</v>
      </c>
      <c r="E678" s="185">
        <f t="shared" si="10"/>
        <v>40574.001574074071</v>
      </c>
      <c r="F678" s="196">
        <v>543.94079999999997</v>
      </c>
    </row>
    <row r="679" spans="1:6" ht="15" customHeight="1" x14ac:dyDescent="0.25">
      <c r="A679" s="198">
        <v>40575</v>
      </c>
      <c r="B679" s="210">
        <v>1.5740740740740741E-3</v>
      </c>
      <c r="C679" s="214">
        <v>50.127400000000002</v>
      </c>
      <c r="D679" s="199">
        <v>16.741</v>
      </c>
      <c r="E679" s="185">
        <f t="shared" si="10"/>
        <v>40575.001574074071</v>
      </c>
      <c r="F679" s="196">
        <v>543.78890000000001</v>
      </c>
    </row>
    <row r="680" spans="1:6" ht="15" customHeight="1" x14ac:dyDescent="0.25">
      <c r="A680" s="198">
        <v>40576</v>
      </c>
      <c r="B680" s="210">
        <v>1.5740740740740741E-3</v>
      </c>
      <c r="C680" s="214">
        <v>49.9619</v>
      </c>
      <c r="D680" s="199">
        <v>16.739000000000001</v>
      </c>
      <c r="E680" s="185">
        <f t="shared" si="10"/>
        <v>40576.001574074071</v>
      </c>
      <c r="F680" s="196">
        <v>543.95439999999996</v>
      </c>
    </row>
    <row r="681" spans="1:6" ht="15" customHeight="1" x14ac:dyDescent="0.25">
      <c r="A681" s="198">
        <v>40577</v>
      </c>
      <c r="B681" s="210">
        <v>1.5740740740740741E-3</v>
      </c>
      <c r="C681" s="214">
        <v>49.689599999999999</v>
      </c>
      <c r="D681" s="199">
        <v>16.736999999999998</v>
      </c>
      <c r="E681" s="185">
        <f t="shared" si="10"/>
        <v>40577.001574074071</v>
      </c>
      <c r="F681" s="196">
        <v>544.22669999999994</v>
      </c>
    </row>
    <row r="682" spans="1:6" ht="15" customHeight="1" x14ac:dyDescent="0.25">
      <c r="A682" s="198">
        <v>40578</v>
      </c>
      <c r="B682" s="210">
        <v>1.5740740740740741E-3</v>
      </c>
      <c r="C682" s="214">
        <v>49.835500000000003</v>
      </c>
      <c r="D682" s="199">
        <v>16.736999999999998</v>
      </c>
      <c r="E682" s="185">
        <f t="shared" si="10"/>
        <v>40578.001574074071</v>
      </c>
      <c r="F682" s="196">
        <v>544.08079999999995</v>
      </c>
    </row>
    <row r="683" spans="1:6" ht="15" customHeight="1" x14ac:dyDescent="0.25">
      <c r="A683" s="198">
        <v>40579</v>
      </c>
      <c r="B683" s="210">
        <v>1.5740740740740741E-3</v>
      </c>
      <c r="C683" s="214">
        <v>49.938699999999997</v>
      </c>
      <c r="D683" s="199">
        <v>16.741</v>
      </c>
      <c r="E683" s="185">
        <f t="shared" si="10"/>
        <v>40579.001574074071</v>
      </c>
      <c r="F683" s="196">
        <v>543.97759999999994</v>
      </c>
    </row>
    <row r="684" spans="1:6" ht="15" customHeight="1" x14ac:dyDescent="0.25">
      <c r="A684" s="198">
        <v>40580</v>
      </c>
      <c r="B684" s="210">
        <v>1.5740740740740741E-3</v>
      </c>
      <c r="C684" s="214">
        <v>50.108899999999998</v>
      </c>
      <c r="D684" s="199">
        <v>16.736999999999998</v>
      </c>
      <c r="E684" s="185">
        <f t="shared" si="10"/>
        <v>40580.001574074071</v>
      </c>
      <c r="F684" s="196">
        <v>543.80739999999992</v>
      </c>
    </row>
    <row r="685" spans="1:6" ht="15" customHeight="1" x14ac:dyDescent="0.25">
      <c r="A685" s="198">
        <v>40581</v>
      </c>
      <c r="B685" s="210">
        <v>1.5740740740740741E-3</v>
      </c>
      <c r="C685" s="214">
        <v>49.718699999999998</v>
      </c>
      <c r="D685" s="199">
        <v>16.738</v>
      </c>
      <c r="E685" s="185">
        <f t="shared" si="10"/>
        <v>40581.001574074071</v>
      </c>
      <c r="F685" s="196">
        <v>544.19759999999997</v>
      </c>
    </row>
    <row r="686" spans="1:6" ht="15" customHeight="1" x14ac:dyDescent="0.25">
      <c r="A686" s="198">
        <v>40582</v>
      </c>
      <c r="B686" s="210">
        <v>1.5740740740740741E-3</v>
      </c>
      <c r="C686" s="214">
        <v>50.118299999999998</v>
      </c>
      <c r="D686" s="199">
        <v>16.734999999999999</v>
      </c>
      <c r="E686" s="185">
        <f t="shared" si="10"/>
        <v>40582.001574074071</v>
      </c>
      <c r="F686" s="196">
        <v>543.798</v>
      </c>
    </row>
    <row r="687" spans="1:6" ht="15" customHeight="1" x14ac:dyDescent="0.25">
      <c r="A687" s="198">
        <v>40583</v>
      </c>
      <c r="B687" s="210">
        <v>1.5740740740740741E-3</v>
      </c>
      <c r="C687" s="214">
        <v>49.9572</v>
      </c>
      <c r="D687" s="199">
        <v>16.738</v>
      </c>
      <c r="E687" s="185">
        <f t="shared" si="10"/>
        <v>40583.001574074071</v>
      </c>
      <c r="F687" s="196">
        <v>543.95909999999992</v>
      </c>
    </row>
    <row r="688" spans="1:6" ht="15" customHeight="1" x14ac:dyDescent="0.25">
      <c r="A688" s="198">
        <v>40584</v>
      </c>
      <c r="B688" s="210">
        <v>1.5740740740740741E-3</v>
      </c>
      <c r="C688" s="214">
        <v>49.839500000000001</v>
      </c>
      <c r="D688" s="199">
        <v>16.736999999999998</v>
      </c>
      <c r="E688" s="185">
        <f t="shared" si="10"/>
        <v>40584.001574074071</v>
      </c>
      <c r="F688" s="196">
        <v>544.07679999999993</v>
      </c>
    </row>
    <row r="689" spans="1:6" ht="15" customHeight="1" x14ac:dyDescent="0.25">
      <c r="A689" s="198">
        <v>40585</v>
      </c>
      <c r="B689" s="210">
        <v>1.5740740740740741E-3</v>
      </c>
      <c r="C689" s="214">
        <v>49.819800000000001</v>
      </c>
      <c r="D689" s="199">
        <v>16.738</v>
      </c>
      <c r="E689" s="185">
        <f t="shared" si="10"/>
        <v>40585.001574074071</v>
      </c>
      <c r="F689" s="196">
        <v>544.09649999999999</v>
      </c>
    </row>
    <row r="690" spans="1:6" ht="15" customHeight="1" x14ac:dyDescent="0.25">
      <c r="A690" s="198">
        <v>40586</v>
      </c>
      <c r="B690" s="210">
        <v>1.5740740740740741E-3</v>
      </c>
      <c r="C690" s="214">
        <v>49.584600000000002</v>
      </c>
      <c r="D690" s="199">
        <v>16.736999999999998</v>
      </c>
      <c r="E690" s="185">
        <f t="shared" si="10"/>
        <v>40586.001574074071</v>
      </c>
      <c r="F690" s="196">
        <v>544.33169999999996</v>
      </c>
    </row>
    <row r="691" spans="1:6" ht="15" customHeight="1" x14ac:dyDescent="0.25">
      <c r="A691" s="198">
        <v>40587</v>
      </c>
      <c r="B691" s="210">
        <v>1.5740740740740741E-3</v>
      </c>
      <c r="C691" s="214">
        <v>49.5762</v>
      </c>
      <c r="D691" s="199">
        <v>16.733000000000001</v>
      </c>
      <c r="E691" s="185">
        <f t="shared" si="10"/>
        <v>40587.001574074071</v>
      </c>
      <c r="F691" s="196">
        <v>544.34010000000001</v>
      </c>
    </row>
    <row r="692" spans="1:6" ht="15" customHeight="1" x14ac:dyDescent="0.25">
      <c r="A692" s="198">
        <v>40588</v>
      </c>
      <c r="B692" s="210">
        <v>1.5740740740740741E-3</v>
      </c>
      <c r="C692" s="214">
        <v>49.680500000000002</v>
      </c>
      <c r="D692" s="199">
        <v>16.736000000000001</v>
      </c>
      <c r="E692" s="185">
        <f t="shared" si="10"/>
        <v>40588.001574074071</v>
      </c>
      <c r="F692" s="196">
        <v>544.23579999999993</v>
      </c>
    </row>
    <row r="693" spans="1:6" ht="15" customHeight="1" x14ac:dyDescent="0.25">
      <c r="A693" s="198">
        <v>40589</v>
      </c>
      <c r="B693" s="210">
        <v>1.5740740740740741E-3</v>
      </c>
      <c r="C693" s="214">
        <v>49.788899999999998</v>
      </c>
      <c r="D693" s="199">
        <v>16.734000000000002</v>
      </c>
      <c r="E693" s="185">
        <f t="shared" si="10"/>
        <v>40589.001574074071</v>
      </c>
      <c r="F693" s="196">
        <v>544.12739999999997</v>
      </c>
    </row>
    <row r="694" spans="1:6" ht="15" customHeight="1" x14ac:dyDescent="0.25">
      <c r="A694" s="198">
        <v>40590</v>
      </c>
      <c r="B694" s="210">
        <v>1.5740740740740741E-3</v>
      </c>
      <c r="C694" s="214">
        <v>49.832099999999997</v>
      </c>
      <c r="D694" s="199">
        <v>16.736999999999998</v>
      </c>
      <c r="E694" s="185">
        <f t="shared" si="10"/>
        <v>40590.001574074071</v>
      </c>
      <c r="F694" s="196">
        <v>544.08420000000001</v>
      </c>
    </row>
    <row r="695" spans="1:6" ht="15" customHeight="1" x14ac:dyDescent="0.25">
      <c r="A695" s="198">
        <v>40591</v>
      </c>
      <c r="B695" s="210">
        <v>1.5740740740740741E-3</v>
      </c>
      <c r="C695" s="214">
        <v>50.0837</v>
      </c>
      <c r="D695" s="199">
        <v>16.736000000000001</v>
      </c>
      <c r="E695" s="185">
        <f t="shared" si="10"/>
        <v>40591.001574074071</v>
      </c>
      <c r="F695" s="196">
        <v>543.83259999999996</v>
      </c>
    </row>
    <row r="696" spans="1:6" ht="15" customHeight="1" x14ac:dyDescent="0.25">
      <c r="A696" s="198">
        <v>40592</v>
      </c>
      <c r="B696" s="210">
        <v>1.5740740740740741E-3</v>
      </c>
      <c r="C696" s="214">
        <v>49.8643</v>
      </c>
      <c r="D696" s="199">
        <v>16.736999999999998</v>
      </c>
      <c r="E696" s="185">
        <f t="shared" si="10"/>
        <v>40592.001574074071</v>
      </c>
      <c r="F696" s="196">
        <v>544.05199999999991</v>
      </c>
    </row>
    <row r="697" spans="1:6" ht="15" customHeight="1" x14ac:dyDescent="0.25">
      <c r="A697" s="198">
        <v>40593</v>
      </c>
      <c r="B697" s="210">
        <v>1.5740740740740741E-3</v>
      </c>
      <c r="C697" s="214">
        <v>49.795299999999997</v>
      </c>
      <c r="D697" s="199">
        <v>16.736000000000001</v>
      </c>
      <c r="E697" s="185">
        <f t="shared" si="10"/>
        <v>40593.001574074071</v>
      </c>
      <c r="F697" s="196">
        <v>544.12099999999998</v>
      </c>
    </row>
    <row r="698" spans="1:6" ht="15" customHeight="1" x14ac:dyDescent="0.25">
      <c r="A698" s="198">
        <v>40594</v>
      </c>
      <c r="B698" s="210">
        <v>1.5740740740740741E-3</v>
      </c>
      <c r="C698" s="214">
        <v>50.137799999999999</v>
      </c>
      <c r="D698" s="199">
        <v>16.734999999999999</v>
      </c>
      <c r="E698" s="185">
        <f t="shared" si="10"/>
        <v>40594.001574074071</v>
      </c>
      <c r="F698" s="196">
        <v>543.77850000000001</v>
      </c>
    </row>
    <row r="699" spans="1:6" ht="15" customHeight="1" x14ac:dyDescent="0.25">
      <c r="A699" s="198">
        <v>40595</v>
      </c>
      <c r="B699" s="210">
        <v>1.5740740740740741E-3</v>
      </c>
      <c r="C699" s="214">
        <v>50.114400000000003</v>
      </c>
      <c r="D699" s="199">
        <v>16.734999999999999</v>
      </c>
      <c r="E699" s="185">
        <f t="shared" si="10"/>
        <v>40595.001574074071</v>
      </c>
      <c r="F699" s="196">
        <v>543.80189999999993</v>
      </c>
    </row>
    <row r="700" spans="1:6" ht="15" customHeight="1" x14ac:dyDescent="0.25">
      <c r="A700" s="198">
        <v>40596</v>
      </c>
      <c r="B700" s="210">
        <v>1.5740740740740741E-3</v>
      </c>
      <c r="C700" s="214">
        <v>49.985399999999998</v>
      </c>
      <c r="D700" s="199">
        <v>16.733000000000001</v>
      </c>
      <c r="E700" s="185">
        <f t="shared" si="10"/>
        <v>40596.001574074071</v>
      </c>
      <c r="F700" s="196">
        <v>543.93089999999995</v>
      </c>
    </row>
    <row r="701" spans="1:6" ht="15" customHeight="1" x14ac:dyDescent="0.25">
      <c r="A701" s="198">
        <v>40597</v>
      </c>
      <c r="B701" s="210">
        <v>1.5740740740740741E-3</v>
      </c>
      <c r="C701" s="214">
        <v>49.992199999999997</v>
      </c>
      <c r="D701" s="199">
        <v>16.734000000000002</v>
      </c>
      <c r="E701" s="185">
        <f t="shared" si="10"/>
        <v>40597.001574074071</v>
      </c>
      <c r="F701" s="196">
        <v>543.92409999999995</v>
      </c>
    </row>
    <row r="702" spans="1:6" ht="15" customHeight="1" x14ac:dyDescent="0.25">
      <c r="A702" s="198">
        <v>40598</v>
      </c>
      <c r="B702" s="210">
        <v>1.5740740740740741E-3</v>
      </c>
      <c r="C702" s="214">
        <v>50.100700000000003</v>
      </c>
      <c r="D702" s="199">
        <v>16.731999999999999</v>
      </c>
      <c r="E702" s="185">
        <f t="shared" si="10"/>
        <v>40598.001574074071</v>
      </c>
      <c r="F702" s="196">
        <v>543.8155999999999</v>
      </c>
    </row>
    <row r="703" spans="1:6" ht="15" customHeight="1" x14ac:dyDescent="0.25">
      <c r="A703" s="198">
        <v>40599</v>
      </c>
      <c r="B703" s="210">
        <v>1.5740740740740741E-3</v>
      </c>
      <c r="C703" s="214">
        <v>49.907600000000002</v>
      </c>
      <c r="D703" s="199">
        <v>16.734999999999999</v>
      </c>
      <c r="E703" s="185">
        <f t="shared" si="10"/>
        <v>40599.001574074071</v>
      </c>
      <c r="F703" s="196">
        <v>544.00869999999998</v>
      </c>
    </row>
    <row r="704" spans="1:6" ht="15" customHeight="1" x14ac:dyDescent="0.25">
      <c r="A704" s="198">
        <v>40600</v>
      </c>
      <c r="B704" s="210">
        <v>1.5740740740740741E-3</v>
      </c>
      <c r="C704" s="214">
        <v>50.089399999999998</v>
      </c>
      <c r="D704" s="199">
        <v>16.733000000000001</v>
      </c>
      <c r="E704" s="185">
        <f t="shared" si="10"/>
        <v>40600.001574074071</v>
      </c>
      <c r="F704" s="196">
        <v>543.82689999999991</v>
      </c>
    </row>
    <row r="705" spans="1:7" ht="15" customHeight="1" x14ac:dyDescent="0.25">
      <c r="A705" s="198">
        <v>40601</v>
      </c>
      <c r="B705" s="210">
        <v>1.5740740740740741E-3</v>
      </c>
      <c r="C705" s="214">
        <v>50.237499999999997</v>
      </c>
      <c r="D705" s="199">
        <v>16.731999999999999</v>
      </c>
      <c r="E705" s="185">
        <f t="shared" si="10"/>
        <v>40601.001574074071</v>
      </c>
      <c r="F705" s="196">
        <v>543.67879999999991</v>
      </c>
    </row>
    <row r="706" spans="1:7" ht="15" customHeight="1" x14ac:dyDescent="0.25">
      <c r="A706" s="198">
        <v>40602</v>
      </c>
      <c r="B706" s="210">
        <v>1.5740740740740741E-3</v>
      </c>
      <c r="C706" s="214">
        <v>49.928699999999999</v>
      </c>
      <c r="D706" s="199">
        <v>16.731000000000002</v>
      </c>
      <c r="E706" s="185">
        <f t="shared" si="10"/>
        <v>40602.001574074071</v>
      </c>
      <c r="F706" s="196">
        <v>543.98759999999993</v>
      </c>
    </row>
    <row r="707" spans="1:7" ht="15" customHeight="1" x14ac:dyDescent="0.25">
      <c r="A707" s="198">
        <v>40603</v>
      </c>
      <c r="B707" s="210">
        <v>1.5740740740740741E-3</v>
      </c>
      <c r="C707" s="214">
        <v>49.663699999999999</v>
      </c>
      <c r="D707" s="199">
        <v>16.731999999999999</v>
      </c>
      <c r="E707" s="185">
        <f t="shared" si="10"/>
        <v>40603.001574074071</v>
      </c>
      <c r="F707" s="196">
        <v>544.25259999999992</v>
      </c>
    </row>
    <row r="708" spans="1:7" ht="15" customHeight="1" x14ac:dyDescent="0.25">
      <c r="A708" s="198">
        <v>40604</v>
      </c>
      <c r="B708" s="210">
        <v>1.5740740740740741E-3</v>
      </c>
      <c r="C708" s="214">
        <v>49.779299999999999</v>
      </c>
      <c r="D708" s="199">
        <v>16.731000000000002</v>
      </c>
      <c r="E708" s="185">
        <f t="shared" si="10"/>
        <v>40604.001574074071</v>
      </c>
      <c r="F708" s="196">
        <v>544.13699999999994</v>
      </c>
    </row>
    <row r="709" spans="1:7" ht="15" customHeight="1" x14ac:dyDescent="0.25">
      <c r="A709" s="198">
        <v>40605</v>
      </c>
      <c r="B709" s="210">
        <v>1.5740740740740741E-3</v>
      </c>
      <c r="C709" s="214">
        <v>49.824599999999997</v>
      </c>
      <c r="D709" s="199">
        <v>16.734000000000002</v>
      </c>
      <c r="E709" s="185">
        <f t="shared" si="10"/>
        <v>40605.001574074071</v>
      </c>
      <c r="F709" s="196">
        <v>544.09169999999995</v>
      </c>
    </row>
    <row r="710" spans="1:7" ht="15" customHeight="1" x14ac:dyDescent="0.25">
      <c r="A710" s="198">
        <v>40606</v>
      </c>
      <c r="B710" s="210">
        <v>1.5740740740740741E-3</v>
      </c>
      <c r="C710" s="214">
        <v>49.958599999999997</v>
      </c>
      <c r="D710" s="199">
        <v>16.733000000000001</v>
      </c>
      <c r="E710" s="185">
        <f t="shared" si="10"/>
        <v>40606.001574074071</v>
      </c>
      <c r="F710" s="196">
        <v>543.95769999999993</v>
      </c>
    </row>
    <row r="711" spans="1:7" ht="15" customHeight="1" x14ac:dyDescent="0.25">
      <c r="A711" s="198">
        <v>40607</v>
      </c>
      <c r="B711" s="210">
        <v>1.5740740740740741E-3</v>
      </c>
      <c r="C711" s="214">
        <v>49.643999999999998</v>
      </c>
      <c r="D711" s="199">
        <v>16.731999999999999</v>
      </c>
      <c r="E711" s="185">
        <f t="shared" si="10"/>
        <v>40607.001574074071</v>
      </c>
      <c r="F711" s="196">
        <v>544.27229999999997</v>
      </c>
    </row>
    <row r="712" spans="1:7" ht="15" customHeight="1" x14ac:dyDescent="0.25">
      <c r="A712" s="198">
        <v>40608</v>
      </c>
      <c r="B712" s="210">
        <v>1.5740740740740741E-3</v>
      </c>
      <c r="C712" s="214">
        <v>49.784799999999997</v>
      </c>
      <c r="D712" s="199">
        <v>16.731000000000002</v>
      </c>
      <c r="E712" s="185">
        <f t="shared" si="10"/>
        <v>40608.001574074071</v>
      </c>
      <c r="F712" s="196">
        <v>544.13149999999996</v>
      </c>
    </row>
    <row r="713" spans="1:7" ht="15" customHeight="1" x14ac:dyDescent="0.25">
      <c r="A713" s="198">
        <v>40609</v>
      </c>
      <c r="B713" s="210">
        <v>1.5740740740740741E-3</v>
      </c>
      <c r="C713" s="214">
        <v>50.180999999999997</v>
      </c>
      <c r="D713" s="199">
        <v>16.731999999999999</v>
      </c>
      <c r="E713" s="185">
        <f t="shared" si="10"/>
        <v>40609.001574074071</v>
      </c>
      <c r="F713" s="196">
        <v>543.73529999999994</v>
      </c>
    </row>
    <row r="714" spans="1:7" ht="15" customHeight="1" x14ac:dyDescent="0.25">
      <c r="A714" s="198">
        <v>40610</v>
      </c>
      <c r="B714" s="210">
        <v>1.5740740740740741E-3</v>
      </c>
      <c r="C714" s="214">
        <v>50.302399999999999</v>
      </c>
      <c r="D714" s="199">
        <v>16.728999999999999</v>
      </c>
      <c r="E714" s="185">
        <f t="shared" ref="E714:E777" si="11">A714+B714</f>
        <v>40610.001574074071</v>
      </c>
      <c r="F714" s="196">
        <v>543.61389999999994</v>
      </c>
      <c r="G714" s="183" t="s">
        <v>361</v>
      </c>
    </row>
    <row r="715" spans="1:7" ht="15" customHeight="1" x14ac:dyDescent="0.25">
      <c r="A715" s="195">
        <v>40611</v>
      </c>
      <c r="B715" s="221">
        <v>7.0023148148148154E-3</v>
      </c>
      <c r="C715" s="196">
        <v>49.844200000000001</v>
      </c>
      <c r="D715" s="184">
        <v>16.731000000000002</v>
      </c>
      <c r="E715" s="185">
        <f t="shared" si="11"/>
        <v>40611.007002314815</v>
      </c>
      <c r="F715" s="200">
        <v>544.04830000000004</v>
      </c>
    </row>
    <row r="716" spans="1:7" ht="15" customHeight="1" x14ac:dyDescent="0.25">
      <c r="A716" s="195">
        <v>40612</v>
      </c>
      <c r="B716" s="221">
        <v>7.0023148148148154E-3</v>
      </c>
      <c r="C716" s="214">
        <v>49.5745</v>
      </c>
      <c r="D716" s="199">
        <v>16.731000000000002</v>
      </c>
      <c r="E716" s="185">
        <f t="shared" si="11"/>
        <v>40612.007002314815</v>
      </c>
      <c r="F716" s="196">
        <v>544.31799999999998</v>
      </c>
    </row>
    <row r="717" spans="1:7" ht="15" customHeight="1" x14ac:dyDescent="0.25">
      <c r="A717" s="195">
        <v>40613</v>
      </c>
      <c r="B717" s="221">
        <v>7.0023148148148154E-3</v>
      </c>
      <c r="C717" s="214">
        <v>49.757599999999996</v>
      </c>
      <c r="D717" s="199">
        <v>16.73</v>
      </c>
      <c r="E717" s="185">
        <f t="shared" si="11"/>
        <v>40613.007002314815</v>
      </c>
      <c r="F717" s="196">
        <v>544.13490000000002</v>
      </c>
    </row>
    <row r="718" spans="1:7" ht="15" customHeight="1" x14ac:dyDescent="0.25">
      <c r="A718" s="195">
        <v>40614</v>
      </c>
      <c r="B718" s="221">
        <v>7.0023148148148154E-3</v>
      </c>
      <c r="C718" s="196">
        <v>49.9129</v>
      </c>
      <c r="D718" s="183">
        <v>16.73</v>
      </c>
      <c r="E718" s="185">
        <f t="shared" si="11"/>
        <v>40614.007002314815</v>
      </c>
      <c r="F718" s="196">
        <v>543.9796</v>
      </c>
    </row>
    <row r="719" spans="1:7" ht="15" customHeight="1" x14ac:dyDescent="0.25">
      <c r="A719" s="198">
        <v>40615</v>
      </c>
      <c r="B719" s="210">
        <v>7.0023148148148154E-3</v>
      </c>
      <c r="C719" s="214">
        <v>50.060099999999998</v>
      </c>
      <c r="D719" s="199">
        <v>16.73</v>
      </c>
      <c r="E719" s="185">
        <f t="shared" si="11"/>
        <v>40615.007002314815</v>
      </c>
      <c r="F719" s="196">
        <v>543.83240000000001</v>
      </c>
    </row>
    <row r="720" spans="1:7" ht="15" customHeight="1" x14ac:dyDescent="0.25">
      <c r="A720" s="198">
        <v>40616</v>
      </c>
      <c r="B720" s="210">
        <v>7.0023148148148154E-3</v>
      </c>
      <c r="C720" s="214">
        <v>49.809699999999999</v>
      </c>
      <c r="D720" s="199">
        <v>16.731000000000002</v>
      </c>
      <c r="E720" s="185">
        <f t="shared" si="11"/>
        <v>40616.007002314815</v>
      </c>
      <c r="F720" s="196">
        <v>544.08280000000002</v>
      </c>
    </row>
    <row r="721" spans="1:6" ht="15" customHeight="1" x14ac:dyDescent="0.25">
      <c r="A721" s="198">
        <v>40617</v>
      </c>
      <c r="B721" s="210">
        <v>7.0023148148148154E-3</v>
      </c>
      <c r="C721" s="214">
        <v>49.966099999999997</v>
      </c>
      <c r="D721" s="199">
        <v>16.728999999999999</v>
      </c>
      <c r="E721" s="185">
        <f t="shared" si="11"/>
        <v>40617.007002314815</v>
      </c>
      <c r="F721" s="196">
        <v>543.92640000000006</v>
      </c>
    </row>
    <row r="722" spans="1:6" ht="15" customHeight="1" x14ac:dyDescent="0.25">
      <c r="A722" s="198">
        <v>40618</v>
      </c>
      <c r="B722" s="210">
        <v>7.0023148148148154E-3</v>
      </c>
      <c r="C722" s="214">
        <v>49.820300000000003</v>
      </c>
      <c r="D722" s="199">
        <v>16.728999999999999</v>
      </c>
      <c r="E722" s="185">
        <f t="shared" si="11"/>
        <v>40618.007002314815</v>
      </c>
      <c r="F722" s="196">
        <v>544.07220000000007</v>
      </c>
    </row>
    <row r="723" spans="1:6" ht="15" customHeight="1" x14ac:dyDescent="0.25">
      <c r="A723" s="198">
        <v>40619</v>
      </c>
      <c r="B723" s="210">
        <v>7.0023148148148154E-3</v>
      </c>
      <c r="C723" s="214">
        <v>49.890500000000003</v>
      </c>
      <c r="D723" s="199">
        <v>16.728999999999999</v>
      </c>
      <c r="E723" s="185">
        <f t="shared" si="11"/>
        <v>40619.007002314815</v>
      </c>
      <c r="F723" s="196">
        <v>544.00200000000007</v>
      </c>
    </row>
    <row r="724" spans="1:6" ht="15" customHeight="1" x14ac:dyDescent="0.25">
      <c r="A724" s="198">
        <v>40620</v>
      </c>
      <c r="B724" s="210">
        <v>7.0023148148148154E-3</v>
      </c>
      <c r="C724" s="214">
        <v>49.813099999999999</v>
      </c>
      <c r="D724" s="199">
        <v>16.728000000000002</v>
      </c>
      <c r="E724" s="185">
        <f t="shared" si="11"/>
        <v>40620.007002314815</v>
      </c>
      <c r="F724" s="196">
        <v>544.07940000000008</v>
      </c>
    </row>
    <row r="725" spans="1:6" ht="15" customHeight="1" x14ac:dyDescent="0.25">
      <c r="A725" s="198">
        <v>40621</v>
      </c>
      <c r="B725" s="210">
        <v>7.0023148148148154E-3</v>
      </c>
      <c r="C725" s="214">
        <v>49.825099999999999</v>
      </c>
      <c r="D725" s="199">
        <v>16.731000000000002</v>
      </c>
      <c r="E725" s="185">
        <f t="shared" si="11"/>
        <v>40621.007002314815</v>
      </c>
      <c r="F725" s="196">
        <v>544.06740000000002</v>
      </c>
    </row>
    <row r="726" spans="1:6" ht="15" customHeight="1" x14ac:dyDescent="0.25">
      <c r="A726" s="198">
        <v>40622</v>
      </c>
      <c r="B726" s="210">
        <v>7.0023148148148154E-3</v>
      </c>
      <c r="C726" s="214">
        <v>49.905999999999999</v>
      </c>
      <c r="D726" s="199">
        <v>16.731000000000002</v>
      </c>
      <c r="E726" s="185">
        <f t="shared" si="11"/>
        <v>40622.007002314815</v>
      </c>
      <c r="F726" s="196">
        <v>543.98649999999998</v>
      </c>
    </row>
    <row r="727" spans="1:6" ht="15" customHeight="1" x14ac:dyDescent="0.25">
      <c r="A727" s="198">
        <v>40623</v>
      </c>
      <c r="B727" s="210">
        <v>7.0023148148148154E-3</v>
      </c>
      <c r="C727" s="214">
        <v>49.965299999999999</v>
      </c>
      <c r="D727" s="199">
        <v>16.731000000000002</v>
      </c>
      <c r="E727" s="185">
        <f t="shared" si="11"/>
        <v>40623.007002314815</v>
      </c>
      <c r="F727" s="196">
        <v>543.92719999999997</v>
      </c>
    </row>
    <row r="728" spans="1:6" ht="15" customHeight="1" x14ac:dyDescent="0.25">
      <c r="A728" s="198">
        <v>40624</v>
      </c>
      <c r="B728" s="210">
        <v>7.0023148148148154E-3</v>
      </c>
      <c r="C728" s="214">
        <v>50.216299999999997</v>
      </c>
      <c r="D728" s="199">
        <v>16.725999999999999</v>
      </c>
      <c r="E728" s="185">
        <f t="shared" si="11"/>
        <v>40624.007002314815</v>
      </c>
      <c r="F728" s="196">
        <v>543.67619999999999</v>
      </c>
    </row>
    <row r="729" spans="1:6" ht="15" customHeight="1" x14ac:dyDescent="0.25">
      <c r="A729" s="198">
        <v>40625</v>
      </c>
      <c r="B729" s="210">
        <v>7.0023148148148154E-3</v>
      </c>
      <c r="C729" s="214">
        <v>49.989600000000003</v>
      </c>
      <c r="D729" s="199">
        <v>16.728000000000002</v>
      </c>
      <c r="E729" s="185">
        <f t="shared" si="11"/>
        <v>40625.007002314815</v>
      </c>
      <c r="F729" s="196">
        <v>543.90290000000005</v>
      </c>
    </row>
    <row r="730" spans="1:6" ht="15" customHeight="1" x14ac:dyDescent="0.25">
      <c r="A730" s="198">
        <v>40626</v>
      </c>
      <c r="B730" s="210">
        <v>7.0023148148148154E-3</v>
      </c>
      <c r="C730" s="214">
        <v>50.032200000000003</v>
      </c>
      <c r="D730" s="199">
        <v>16.727</v>
      </c>
      <c r="E730" s="185">
        <f t="shared" si="11"/>
        <v>40626.007002314815</v>
      </c>
      <c r="F730" s="196">
        <v>543.86030000000005</v>
      </c>
    </row>
    <row r="731" spans="1:6" ht="15" customHeight="1" x14ac:dyDescent="0.25">
      <c r="A731" s="198">
        <v>40627</v>
      </c>
      <c r="B731" s="210">
        <v>7.0023148148148154E-3</v>
      </c>
      <c r="C731" s="214">
        <v>49.992800000000003</v>
      </c>
      <c r="D731" s="199">
        <v>16.728000000000002</v>
      </c>
      <c r="E731" s="185">
        <f t="shared" si="11"/>
        <v>40627.007002314815</v>
      </c>
      <c r="F731" s="196">
        <v>543.89970000000005</v>
      </c>
    </row>
    <row r="732" spans="1:6" ht="15" customHeight="1" x14ac:dyDescent="0.25">
      <c r="A732" s="198">
        <v>40628</v>
      </c>
      <c r="B732" s="210">
        <v>7.0023148148148154E-3</v>
      </c>
      <c r="C732" s="214">
        <v>50.119300000000003</v>
      </c>
      <c r="D732" s="199">
        <v>16.727</v>
      </c>
      <c r="E732" s="185">
        <f t="shared" si="11"/>
        <v>40628.007002314815</v>
      </c>
      <c r="F732" s="196">
        <v>543.77319999999997</v>
      </c>
    </row>
    <row r="733" spans="1:6" ht="15" customHeight="1" x14ac:dyDescent="0.25">
      <c r="A733" s="198">
        <v>40629</v>
      </c>
      <c r="B733" s="210">
        <v>7.0023148148148154E-3</v>
      </c>
      <c r="C733" s="214">
        <v>50.159100000000002</v>
      </c>
      <c r="D733" s="199">
        <v>16.725999999999999</v>
      </c>
      <c r="E733" s="185">
        <f t="shared" si="11"/>
        <v>40629.007002314815</v>
      </c>
      <c r="F733" s="196">
        <v>543.73340000000007</v>
      </c>
    </row>
    <row r="734" spans="1:6" ht="15" customHeight="1" x14ac:dyDescent="0.25">
      <c r="A734" s="198">
        <v>40630</v>
      </c>
      <c r="B734" s="210">
        <v>7.0023148148148154E-3</v>
      </c>
      <c r="C734" s="214">
        <v>50.104999999999997</v>
      </c>
      <c r="D734" s="199">
        <v>16.727</v>
      </c>
      <c r="E734" s="185">
        <f t="shared" si="11"/>
        <v>40630.007002314815</v>
      </c>
      <c r="F734" s="196">
        <v>543.78750000000002</v>
      </c>
    </row>
    <row r="735" spans="1:6" ht="15" customHeight="1" x14ac:dyDescent="0.25">
      <c r="A735" s="198">
        <v>40631</v>
      </c>
      <c r="B735" s="210">
        <v>7.0023148148148154E-3</v>
      </c>
      <c r="C735" s="214">
        <v>50.0456</v>
      </c>
      <c r="D735" s="199">
        <v>16.725999999999999</v>
      </c>
      <c r="E735" s="185">
        <f t="shared" si="11"/>
        <v>40631.007002314815</v>
      </c>
      <c r="F735" s="196">
        <v>543.84690000000001</v>
      </c>
    </row>
    <row r="736" spans="1:6" ht="15" customHeight="1" x14ac:dyDescent="0.25">
      <c r="A736" s="198">
        <v>40632</v>
      </c>
      <c r="B736" s="210">
        <v>7.0023148148148154E-3</v>
      </c>
      <c r="C736" s="214">
        <v>49.9009</v>
      </c>
      <c r="D736" s="199">
        <v>16.727</v>
      </c>
      <c r="E736" s="185">
        <f t="shared" si="11"/>
        <v>40632.007002314815</v>
      </c>
      <c r="F736" s="196">
        <v>543.99160000000006</v>
      </c>
    </row>
    <row r="737" spans="1:6" ht="15" customHeight="1" x14ac:dyDescent="0.25">
      <c r="A737" s="198">
        <v>40633</v>
      </c>
      <c r="B737" s="210">
        <v>7.0023148148148154E-3</v>
      </c>
      <c r="C737" s="214">
        <v>49.981200000000001</v>
      </c>
      <c r="D737" s="199">
        <v>16.725999999999999</v>
      </c>
      <c r="E737" s="185">
        <f t="shared" si="11"/>
        <v>40633.007002314815</v>
      </c>
      <c r="F737" s="196">
        <v>543.91129999999998</v>
      </c>
    </row>
    <row r="738" spans="1:6" ht="15" customHeight="1" x14ac:dyDescent="0.25">
      <c r="A738" s="198">
        <v>40634</v>
      </c>
      <c r="B738" s="210">
        <v>7.0023148148148154E-3</v>
      </c>
      <c r="C738" s="214">
        <v>49.9923</v>
      </c>
      <c r="D738" s="199">
        <v>16.725000000000001</v>
      </c>
      <c r="E738" s="185">
        <f t="shared" si="11"/>
        <v>40634.007002314815</v>
      </c>
      <c r="F738" s="196">
        <v>543.90020000000004</v>
      </c>
    </row>
    <row r="739" spans="1:6" ht="15" customHeight="1" x14ac:dyDescent="0.25">
      <c r="A739" s="198">
        <v>40635</v>
      </c>
      <c r="B739" s="210">
        <v>7.0023148148148154E-3</v>
      </c>
      <c r="C739" s="214">
        <v>49.890500000000003</v>
      </c>
      <c r="D739" s="199">
        <v>16.725000000000001</v>
      </c>
      <c r="E739" s="185">
        <f t="shared" si="11"/>
        <v>40635.007002314815</v>
      </c>
      <c r="F739" s="196">
        <v>544.00200000000007</v>
      </c>
    </row>
    <row r="740" spans="1:6" ht="15" customHeight="1" x14ac:dyDescent="0.25">
      <c r="A740" s="198">
        <v>40636</v>
      </c>
      <c r="B740" s="210">
        <v>7.0023148148148154E-3</v>
      </c>
      <c r="C740" s="214">
        <v>50.064399999999999</v>
      </c>
      <c r="D740" s="199">
        <v>16.725999999999999</v>
      </c>
      <c r="E740" s="185">
        <f t="shared" si="11"/>
        <v>40636.007002314815</v>
      </c>
      <c r="F740" s="196">
        <v>543.82810000000006</v>
      </c>
    </row>
    <row r="741" spans="1:6" ht="15" customHeight="1" x14ac:dyDescent="0.25">
      <c r="A741" s="198">
        <v>40637</v>
      </c>
      <c r="B741" s="210">
        <v>7.0023148148148154E-3</v>
      </c>
      <c r="C741" s="214">
        <v>49.963500000000003</v>
      </c>
      <c r="D741" s="199">
        <v>16.725000000000001</v>
      </c>
      <c r="E741" s="185">
        <f t="shared" si="11"/>
        <v>40637.007002314815</v>
      </c>
      <c r="F741" s="196">
        <v>543.92899999999997</v>
      </c>
    </row>
    <row r="742" spans="1:6" ht="15" customHeight="1" x14ac:dyDescent="0.25">
      <c r="A742" s="198">
        <v>40638</v>
      </c>
      <c r="B742" s="210">
        <v>7.0023148148148154E-3</v>
      </c>
      <c r="C742" s="214">
        <v>49.7943</v>
      </c>
      <c r="D742" s="199">
        <v>16.725000000000001</v>
      </c>
      <c r="E742" s="185">
        <f t="shared" si="11"/>
        <v>40638.007002314815</v>
      </c>
      <c r="F742" s="196">
        <v>544.09820000000002</v>
      </c>
    </row>
    <row r="743" spans="1:6" ht="15" customHeight="1" x14ac:dyDescent="0.25">
      <c r="A743" s="198">
        <v>40639</v>
      </c>
      <c r="B743" s="210">
        <v>7.0023148148148154E-3</v>
      </c>
      <c r="C743" s="214">
        <v>50.034500000000001</v>
      </c>
      <c r="D743" s="199">
        <v>16.724</v>
      </c>
      <c r="E743" s="185">
        <f t="shared" si="11"/>
        <v>40639.007002314815</v>
      </c>
      <c r="F743" s="196">
        <v>543.85800000000006</v>
      </c>
    </row>
    <row r="744" spans="1:6" ht="15" customHeight="1" x14ac:dyDescent="0.25">
      <c r="A744" s="198">
        <v>40640</v>
      </c>
      <c r="B744" s="210">
        <v>7.0023148148148154E-3</v>
      </c>
      <c r="C744" s="214">
        <v>50.031799999999997</v>
      </c>
      <c r="D744" s="199">
        <v>16.725000000000001</v>
      </c>
      <c r="E744" s="185">
        <f t="shared" si="11"/>
        <v>40640.007002314815</v>
      </c>
      <c r="F744" s="196">
        <v>543.86070000000007</v>
      </c>
    </row>
    <row r="745" spans="1:6" ht="15" customHeight="1" x14ac:dyDescent="0.25">
      <c r="A745" s="198">
        <v>40641</v>
      </c>
      <c r="B745" s="210">
        <v>7.0023148148148154E-3</v>
      </c>
      <c r="C745" s="214">
        <v>50.154000000000003</v>
      </c>
      <c r="D745" s="199">
        <v>16.722999999999999</v>
      </c>
      <c r="E745" s="185">
        <f t="shared" si="11"/>
        <v>40641.007002314815</v>
      </c>
      <c r="F745" s="196">
        <v>543.73850000000004</v>
      </c>
    </row>
    <row r="746" spans="1:6" ht="15" customHeight="1" x14ac:dyDescent="0.25">
      <c r="A746" s="198">
        <v>40642</v>
      </c>
      <c r="B746" s="210">
        <v>7.0023148148148154E-3</v>
      </c>
      <c r="C746" s="214">
        <v>50.17</v>
      </c>
      <c r="D746" s="199">
        <v>16.722999999999999</v>
      </c>
      <c r="E746" s="185">
        <f t="shared" si="11"/>
        <v>40642.007002314815</v>
      </c>
      <c r="F746" s="196">
        <v>543.72249999999997</v>
      </c>
    </row>
    <row r="747" spans="1:6" ht="15" customHeight="1" x14ac:dyDescent="0.25">
      <c r="A747" s="198">
        <v>40643</v>
      </c>
      <c r="B747" s="210">
        <v>7.0023148148148154E-3</v>
      </c>
      <c r="C747" s="214">
        <v>50.067599999999999</v>
      </c>
      <c r="D747" s="199">
        <v>16.722999999999999</v>
      </c>
      <c r="E747" s="185">
        <f t="shared" si="11"/>
        <v>40643.007002314815</v>
      </c>
      <c r="F747" s="196">
        <v>543.82490000000007</v>
      </c>
    </row>
    <row r="748" spans="1:6" ht="15" customHeight="1" x14ac:dyDescent="0.25">
      <c r="A748" s="198">
        <v>40644</v>
      </c>
      <c r="B748" s="210">
        <v>7.0023148148148154E-3</v>
      </c>
      <c r="C748" s="214">
        <v>49.8125</v>
      </c>
      <c r="D748" s="199">
        <v>16.722999999999999</v>
      </c>
      <c r="E748" s="185">
        <f t="shared" si="11"/>
        <v>40644.007002314815</v>
      </c>
      <c r="F748" s="196">
        <v>544.08000000000004</v>
      </c>
    </row>
    <row r="749" spans="1:6" ht="15" customHeight="1" x14ac:dyDescent="0.25">
      <c r="A749" s="198">
        <v>40645</v>
      </c>
      <c r="B749" s="210">
        <v>7.0023148148148154E-3</v>
      </c>
      <c r="C749" s="214">
        <v>49.810699999999997</v>
      </c>
      <c r="D749" s="199">
        <v>16.722000000000001</v>
      </c>
      <c r="E749" s="185">
        <f t="shared" si="11"/>
        <v>40645.007002314815</v>
      </c>
      <c r="F749" s="196">
        <v>544.08180000000004</v>
      </c>
    </row>
    <row r="750" spans="1:6" ht="15" customHeight="1" x14ac:dyDescent="0.25">
      <c r="A750" s="198">
        <v>40646</v>
      </c>
      <c r="B750" s="210">
        <v>7.0023148148148154E-3</v>
      </c>
      <c r="C750" s="214">
        <v>49.9634</v>
      </c>
      <c r="D750" s="199">
        <v>16.722000000000001</v>
      </c>
      <c r="E750" s="185">
        <f t="shared" si="11"/>
        <v>40646.007002314815</v>
      </c>
      <c r="F750" s="196">
        <v>543.92910000000006</v>
      </c>
    </row>
    <row r="751" spans="1:6" ht="15" customHeight="1" x14ac:dyDescent="0.25">
      <c r="A751" s="198">
        <v>40647</v>
      </c>
      <c r="B751" s="210">
        <v>7.0023148148148154E-3</v>
      </c>
      <c r="C751" s="214">
        <v>50.073700000000002</v>
      </c>
      <c r="D751" s="199">
        <v>16.722000000000001</v>
      </c>
      <c r="E751" s="185">
        <f t="shared" si="11"/>
        <v>40647.007002314815</v>
      </c>
      <c r="F751" s="196">
        <v>543.81880000000001</v>
      </c>
    </row>
    <row r="752" spans="1:6" ht="15" customHeight="1" x14ac:dyDescent="0.25">
      <c r="A752" s="198">
        <v>40648</v>
      </c>
      <c r="B752" s="210">
        <v>7.0023148148148154E-3</v>
      </c>
      <c r="C752" s="214">
        <v>49.902999999999999</v>
      </c>
      <c r="D752" s="199">
        <v>16.722000000000001</v>
      </c>
      <c r="E752" s="185">
        <f t="shared" si="11"/>
        <v>40648.007002314815</v>
      </c>
      <c r="F752" s="196">
        <v>543.98950000000002</v>
      </c>
    </row>
    <row r="753" spans="1:6" ht="15" customHeight="1" x14ac:dyDescent="0.25">
      <c r="A753" s="198">
        <v>40649</v>
      </c>
      <c r="B753" s="210">
        <v>7.0023148148148154E-3</v>
      </c>
      <c r="C753" s="214">
        <v>49.878999999999998</v>
      </c>
      <c r="D753" s="199">
        <v>16.722000000000001</v>
      </c>
      <c r="E753" s="185">
        <f t="shared" si="11"/>
        <v>40649.007002314815</v>
      </c>
      <c r="F753" s="196">
        <v>544.01350000000002</v>
      </c>
    </row>
    <row r="754" spans="1:6" ht="15" customHeight="1" x14ac:dyDescent="0.25">
      <c r="A754" s="198">
        <v>40650</v>
      </c>
      <c r="B754" s="210">
        <v>7.0023148148148154E-3</v>
      </c>
      <c r="C754" s="214">
        <v>49.985999999999997</v>
      </c>
      <c r="D754" s="199">
        <v>16.722000000000001</v>
      </c>
      <c r="E754" s="185">
        <f t="shared" si="11"/>
        <v>40650.007002314815</v>
      </c>
      <c r="F754" s="196">
        <v>543.90650000000005</v>
      </c>
    </row>
    <row r="755" spans="1:6" ht="15" customHeight="1" x14ac:dyDescent="0.25">
      <c r="A755" s="198">
        <v>40651</v>
      </c>
      <c r="B755" s="210">
        <v>7.0023148148148154E-3</v>
      </c>
      <c r="C755" s="214">
        <v>50.058900000000001</v>
      </c>
      <c r="D755" s="199">
        <v>16.721</v>
      </c>
      <c r="E755" s="185">
        <f t="shared" si="11"/>
        <v>40651.007002314815</v>
      </c>
      <c r="F755" s="196">
        <v>543.83360000000005</v>
      </c>
    </row>
    <row r="756" spans="1:6" ht="15" customHeight="1" x14ac:dyDescent="0.25">
      <c r="A756" s="198">
        <v>40652</v>
      </c>
      <c r="B756" s="210">
        <v>7.0023148148148154E-3</v>
      </c>
      <c r="C756" s="214">
        <v>50.150500000000001</v>
      </c>
      <c r="D756" s="199">
        <v>16.721</v>
      </c>
      <c r="E756" s="185">
        <f t="shared" si="11"/>
        <v>40652.007002314815</v>
      </c>
      <c r="F756" s="196">
        <v>543.74199999999996</v>
      </c>
    </row>
    <row r="757" spans="1:6" ht="15" customHeight="1" x14ac:dyDescent="0.25">
      <c r="A757" s="198">
        <v>40653</v>
      </c>
      <c r="B757" s="210">
        <v>7.0023148148148154E-3</v>
      </c>
      <c r="C757" s="214">
        <v>49.938200000000002</v>
      </c>
      <c r="D757" s="199">
        <v>16.72</v>
      </c>
      <c r="E757" s="185">
        <f t="shared" si="11"/>
        <v>40653.007002314815</v>
      </c>
      <c r="F757" s="196">
        <v>543.95429999999999</v>
      </c>
    </row>
    <row r="758" spans="1:6" ht="15" customHeight="1" x14ac:dyDescent="0.25">
      <c r="A758" s="198">
        <v>40654</v>
      </c>
      <c r="B758" s="210">
        <v>7.0023148148148154E-3</v>
      </c>
      <c r="C758" s="214">
        <v>49.939500000000002</v>
      </c>
      <c r="D758" s="199">
        <v>16.72</v>
      </c>
      <c r="E758" s="185">
        <f t="shared" si="11"/>
        <v>40654.007002314815</v>
      </c>
      <c r="F758" s="196">
        <v>543.95299999999997</v>
      </c>
    </row>
    <row r="759" spans="1:6" ht="15" customHeight="1" x14ac:dyDescent="0.25">
      <c r="A759" s="198">
        <v>40655</v>
      </c>
      <c r="B759" s="210">
        <v>7.0023148148148154E-3</v>
      </c>
      <c r="C759" s="214">
        <v>50.045499999999997</v>
      </c>
      <c r="D759" s="199">
        <v>16.721</v>
      </c>
      <c r="E759" s="185">
        <f t="shared" si="11"/>
        <v>40655.007002314815</v>
      </c>
      <c r="F759" s="196">
        <v>543.84699999999998</v>
      </c>
    </row>
    <row r="760" spans="1:6" ht="15" customHeight="1" x14ac:dyDescent="0.25">
      <c r="A760" s="198">
        <v>40656</v>
      </c>
      <c r="B760" s="210">
        <v>7.0023148148148154E-3</v>
      </c>
      <c r="C760" s="214">
        <v>50.066400000000002</v>
      </c>
      <c r="D760" s="199">
        <v>16.721</v>
      </c>
      <c r="E760" s="185">
        <f t="shared" si="11"/>
        <v>40656.007002314815</v>
      </c>
      <c r="F760" s="196">
        <v>543.8261</v>
      </c>
    </row>
    <row r="761" spans="1:6" ht="15" customHeight="1" x14ac:dyDescent="0.25">
      <c r="A761" s="198">
        <v>40657</v>
      </c>
      <c r="B761" s="210">
        <v>7.0023148148148154E-3</v>
      </c>
      <c r="C761" s="214">
        <v>50.033000000000001</v>
      </c>
      <c r="D761" s="199">
        <v>16.72</v>
      </c>
      <c r="E761" s="185">
        <f t="shared" si="11"/>
        <v>40657.007002314815</v>
      </c>
      <c r="F761" s="196">
        <v>543.85950000000003</v>
      </c>
    </row>
    <row r="762" spans="1:6" ht="15" customHeight="1" x14ac:dyDescent="0.25">
      <c r="A762" s="198">
        <v>40658</v>
      </c>
      <c r="B762" s="210">
        <v>7.0023148148148154E-3</v>
      </c>
      <c r="C762" s="214">
        <v>50.072600000000001</v>
      </c>
      <c r="D762" s="199">
        <v>16.719000000000001</v>
      </c>
      <c r="E762" s="185">
        <f t="shared" si="11"/>
        <v>40658.007002314815</v>
      </c>
      <c r="F762" s="196">
        <v>543.81989999999996</v>
      </c>
    </row>
    <row r="763" spans="1:6" ht="15" customHeight="1" x14ac:dyDescent="0.25">
      <c r="A763" s="198">
        <v>40659</v>
      </c>
      <c r="B763" s="210">
        <v>7.0023148148148154E-3</v>
      </c>
      <c r="C763" s="214">
        <v>50.195399999999999</v>
      </c>
      <c r="D763" s="199">
        <v>16.72</v>
      </c>
      <c r="E763" s="185">
        <f t="shared" si="11"/>
        <v>40659.007002314815</v>
      </c>
      <c r="F763" s="196">
        <v>543.69709999999998</v>
      </c>
    </row>
    <row r="764" spans="1:6" ht="15" customHeight="1" x14ac:dyDescent="0.25">
      <c r="A764" s="198">
        <v>40660</v>
      </c>
      <c r="B764" s="210">
        <v>7.0023148148148154E-3</v>
      </c>
      <c r="C764" s="214">
        <v>50.075400000000002</v>
      </c>
      <c r="D764" s="199">
        <v>16.719000000000001</v>
      </c>
      <c r="E764" s="185">
        <f t="shared" si="11"/>
        <v>40660.007002314815</v>
      </c>
      <c r="F764" s="196">
        <v>543.81709999999998</v>
      </c>
    </row>
    <row r="765" spans="1:6" ht="15" customHeight="1" x14ac:dyDescent="0.25">
      <c r="A765" s="198">
        <v>40661</v>
      </c>
      <c r="B765" s="210">
        <v>7.0023148148148154E-3</v>
      </c>
      <c r="C765" s="214">
        <v>49.729700000000001</v>
      </c>
      <c r="D765" s="199">
        <v>16.72</v>
      </c>
      <c r="E765" s="185">
        <f t="shared" si="11"/>
        <v>40661.007002314815</v>
      </c>
      <c r="F765" s="196">
        <v>544.16280000000006</v>
      </c>
    </row>
    <row r="766" spans="1:6" ht="15" customHeight="1" x14ac:dyDescent="0.25">
      <c r="A766" s="198">
        <v>40662</v>
      </c>
      <c r="B766" s="210">
        <v>7.0023148148148154E-3</v>
      </c>
      <c r="C766" s="214">
        <v>49.999299999999998</v>
      </c>
      <c r="D766" s="199">
        <v>16.719000000000001</v>
      </c>
      <c r="E766" s="185">
        <f t="shared" si="11"/>
        <v>40662.007002314815</v>
      </c>
      <c r="F766" s="196">
        <v>543.89319999999998</v>
      </c>
    </row>
    <row r="767" spans="1:6" ht="15" customHeight="1" x14ac:dyDescent="0.25">
      <c r="A767" s="198">
        <v>40663</v>
      </c>
      <c r="B767" s="210">
        <v>7.0023148148148154E-3</v>
      </c>
      <c r="C767" s="214">
        <v>50.103000000000002</v>
      </c>
      <c r="D767" s="199">
        <v>16.719000000000001</v>
      </c>
      <c r="E767" s="185">
        <f t="shared" si="11"/>
        <v>40663.007002314815</v>
      </c>
      <c r="F767" s="196">
        <v>543.78949999999998</v>
      </c>
    </row>
    <row r="768" spans="1:6" ht="15" customHeight="1" x14ac:dyDescent="0.25">
      <c r="A768" s="198">
        <v>40664</v>
      </c>
      <c r="B768" s="210">
        <v>7.0023148148148154E-3</v>
      </c>
      <c r="C768" s="214">
        <v>50.001600000000003</v>
      </c>
      <c r="D768" s="199">
        <v>16.718</v>
      </c>
      <c r="E768" s="185">
        <f t="shared" si="11"/>
        <v>40664.007002314815</v>
      </c>
      <c r="F768" s="196">
        <v>543.89089999999999</v>
      </c>
    </row>
    <row r="769" spans="1:252" ht="15" customHeight="1" x14ac:dyDescent="0.25">
      <c r="A769" s="198">
        <v>40665</v>
      </c>
      <c r="B769" s="210">
        <v>7.0023148148148154E-3</v>
      </c>
      <c r="C769" s="214">
        <v>49.732999999999997</v>
      </c>
      <c r="D769" s="199">
        <v>16.719000000000001</v>
      </c>
      <c r="E769" s="185">
        <f t="shared" si="11"/>
        <v>40665.007002314815</v>
      </c>
      <c r="F769" s="196">
        <v>544.15949999999998</v>
      </c>
    </row>
    <row r="770" spans="1:252" ht="15" customHeight="1" x14ac:dyDescent="0.25">
      <c r="A770" s="198">
        <v>40666</v>
      </c>
      <c r="B770" s="210">
        <v>7.0023148148148154E-3</v>
      </c>
      <c r="C770" s="214">
        <v>49.586300000000001</v>
      </c>
      <c r="D770" s="199">
        <v>16.719000000000001</v>
      </c>
      <c r="E770" s="185">
        <f t="shared" si="11"/>
        <v>40666.007002314815</v>
      </c>
      <c r="F770" s="196">
        <v>544.30619999999999</v>
      </c>
    </row>
    <row r="771" spans="1:252" ht="15" customHeight="1" x14ac:dyDescent="0.25">
      <c r="A771" s="198">
        <v>40667</v>
      </c>
      <c r="B771" s="210">
        <v>7.0023148148148154E-3</v>
      </c>
      <c r="C771" s="214">
        <v>49.695700000000002</v>
      </c>
      <c r="D771" s="199">
        <v>16.718</v>
      </c>
      <c r="E771" s="185">
        <f t="shared" si="11"/>
        <v>40667.007002314815</v>
      </c>
      <c r="F771" s="196">
        <v>544.19680000000005</v>
      </c>
    </row>
    <row r="772" spans="1:252" ht="15" customHeight="1" x14ac:dyDescent="0.25">
      <c r="A772" s="198">
        <v>40668</v>
      </c>
      <c r="B772" s="210">
        <v>7.0023148148148154E-3</v>
      </c>
      <c r="C772" s="214">
        <v>49.728099999999998</v>
      </c>
      <c r="D772" s="199">
        <v>16.716999999999999</v>
      </c>
      <c r="E772" s="185">
        <f t="shared" si="11"/>
        <v>40668.007002314815</v>
      </c>
      <c r="F772" s="196">
        <v>544.1644</v>
      </c>
    </row>
    <row r="773" spans="1:252" ht="15" customHeight="1" x14ac:dyDescent="0.25">
      <c r="A773" s="198">
        <v>40669</v>
      </c>
      <c r="B773" s="210">
        <v>7.0023148148148154E-3</v>
      </c>
      <c r="C773" s="214">
        <v>49.788899999999998</v>
      </c>
      <c r="D773" s="199">
        <v>16.718</v>
      </c>
      <c r="E773" s="185">
        <f t="shared" si="11"/>
        <v>40669.007002314815</v>
      </c>
      <c r="F773" s="196">
        <v>544.10360000000003</v>
      </c>
    </row>
    <row r="774" spans="1:252" ht="15" customHeight="1" x14ac:dyDescent="0.25">
      <c r="A774" s="198">
        <v>40670</v>
      </c>
      <c r="B774" s="210">
        <v>7.0023148148148154E-3</v>
      </c>
      <c r="C774" s="214">
        <v>49.9435</v>
      </c>
      <c r="D774" s="199">
        <v>16.716999999999999</v>
      </c>
      <c r="E774" s="185">
        <f t="shared" si="11"/>
        <v>40670.007002314815</v>
      </c>
      <c r="F774" s="196">
        <v>543.94900000000007</v>
      </c>
    </row>
    <row r="775" spans="1:252" ht="15" customHeight="1" x14ac:dyDescent="0.25">
      <c r="A775" s="198">
        <v>40671</v>
      </c>
      <c r="B775" s="210">
        <v>7.0023148148148154E-3</v>
      </c>
      <c r="C775" s="214">
        <v>49.997100000000003</v>
      </c>
      <c r="D775" s="199">
        <v>16.716999999999999</v>
      </c>
      <c r="E775" s="185">
        <f t="shared" si="11"/>
        <v>40671.007002314815</v>
      </c>
      <c r="F775" s="196">
        <v>543.8954</v>
      </c>
    </row>
    <row r="776" spans="1:252" ht="15" customHeight="1" x14ac:dyDescent="0.25">
      <c r="A776" s="198">
        <v>40672</v>
      </c>
      <c r="B776" s="210">
        <v>7.0023148148148154E-3</v>
      </c>
      <c r="C776" s="214">
        <v>50.128999999999998</v>
      </c>
      <c r="D776" s="199">
        <v>16.716999999999999</v>
      </c>
      <c r="E776" s="185">
        <f t="shared" si="11"/>
        <v>40672.007002314815</v>
      </c>
      <c r="F776" s="196">
        <v>543.76350000000002</v>
      </c>
    </row>
    <row r="777" spans="1:252" ht="15" customHeight="1" x14ac:dyDescent="0.25">
      <c r="A777" s="198">
        <v>40673</v>
      </c>
      <c r="B777" s="210">
        <v>7.0023148148148154E-3</v>
      </c>
      <c r="C777" s="214">
        <v>50.163200000000003</v>
      </c>
      <c r="D777" s="199">
        <v>16.716999999999999</v>
      </c>
      <c r="E777" s="185">
        <f t="shared" si="11"/>
        <v>40673.007002314815</v>
      </c>
      <c r="F777" s="196">
        <v>543.72929999999997</v>
      </c>
      <c r="J777" s="183">
        <v>40673.007002314815</v>
      </c>
      <c r="K777" s="183">
        <v>0.66690000000000538</v>
      </c>
      <c r="L777" s="183">
        <v>543.7530999999999</v>
      </c>
      <c r="M777" s="183">
        <v>1503</v>
      </c>
      <c r="N777" s="183">
        <v>40673</v>
      </c>
      <c r="O777" s="183">
        <v>7.0023148148148154E-3</v>
      </c>
      <c r="P777" s="183">
        <v>50.163200000000003</v>
      </c>
      <c r="Q777" s="183">
        <v>16.716999999999999</v>
      </c>
      <c r="R777" s="183">
        <v>40673.007002314815</v>
      </c>
      <c r="S777" s="183">
        <v>0.66690000000000538</v>
      </c>
      <c r="T777" s="183">
        <v>543.7530999999999</v>
      </c>
      <c r="U777" s="183">
        <v>1503</v>
      </c>
      <c r="V777" s="183">
        <v>40673</v>
      </c>
      <c r="W777" s="183">
        <v>7.0023148148148154E-3</v>
      </c>
      <c r="X777" s="183">
        <v>50.163200000000003</v>
      </c>
      <c r="Y777" s="183">
        <v>16.716999999999999</v>
      </c>
      <c r="Z777" s="183">
        <v>40673.007002314815</v>
      </c>
      <c r="AA777" s="183">
        <v>0.66690000000000538</v>
      </c>
      <c r="AB777" s="183">
        <v>543.7530999999999</v>
      </c>
      <c r="AC777" s="183">
        <v>1503</v>
      </c>
      <c r="AD777" s="183">
        <v>40673</v>
      </c>
      <c r="AE777" s="183">
        <v>7.0023148148148154E-3</v>
      </c>
      <c r="AF777" s="183">
        <v>50.163200000000003</v>
      </c>
      <c r="AG777" s="183">
        <v>16.716999999999999</v>
      </c>
      <c r="AH777" s="183">
        <v>40673.007002314815</v>
      </c>
      <c r="AI777" s="183">
        <v>0.66690000000000538</v>
      </c>
      <c r="AJ777" s="183">
        <v>543.7530999999999</v>
      </c>
      <c r="AK777" s="183">
        <v>1503</v>
      </c>
      <c r="AL777" s="183">
        <v>40673</v>
      </c>
      <c r="AM777" s="183">
        <v>7.0023148148148154E-3</v>
      </c>
      <c r="AN777" s="183">
        <v>50.163200000000003</v>
      </c>
      <c r="AO777" s="183">
        <v>16.716999999999999</v>
      </c>
      <c r="AP777" s="183">
        <v>40673.007002314815</v>
      </c>
      <c r="AQ777" s="183">
        <v>0.66690000000000538</v>
      </c>
      <c r="AR777" s="183">
        <v>543.7530999999999</v>
      </c>
      <c r="AS777" s="183">
        <v>1503</v>
      </c>
      <c r="AT777" s="183">
        <v>40673</v>
      </c>
      <c r="AU777" s="183">
        <v>7.0023148148148154E-3</v>
      </c>
      <c r="AV777" s="183">
        <v>50.163200000000003</v>
      </c>
      <c r="AW777" s="183">
        <v>16.716999999999999</v>
      </c>
      <c r="AX777" s="183">
        <v>40673.007002314815</v>
      </c>
      <c r="AY777" s="183">
        <v>0.66690000000000538</v>
      </c>
      <c r="AZ777" s="183">
        <v>543.7530999999999</v>
      </c>
      <c r="BA777" s="183">
        <v>1503</v>
      </c>
      <c r="BB777" s="183">
        <v>40673</v>
      </c>
      <c r="BC777" s="183">
        <v>7.0023148148148154E-3</v>
      </c>
      <c r="BD777" s="183">
        <v>50.163200000000003</v>
      </c>
      <c r="BE777" s="183">
        <v>16.716999999999999</v>
      </c>
      <c r="BF777" s="183">
        <v>40673.007002314815</v>
      </c>
      <c r="BG777" s="183">
        <v>0.66690000000000538</v>
      </c>
      <c r="BH777" s="183">
        <v>543.7530999999999</v>
      </c>
      <c r="BI777" s="183">
        <v>1503</v>
      </c>
      <c r="BJ777" s="183">
        <v>40673</v>
      </c>
      <c r="BK777" s="183">
        <v>7.0023148148148154E-3</v>
      </c>
      <c r="BL777" s="183">
        <v>50.163200000000003</v>
      </c>
      <c r="BM777" s="183">
        <v>16.716999999999999</v>
      </c>
      <c r="BN777" s="183">
        <v>40673.007002314815</v>
      </c>
      <c r="BO777" s="183">
        <v>0.66690000000000538</v>
      </c>
      <c r="BP777" s="183">
        <v>543.7530999999999</v>
      </c>
      <c r="BQ777" s="183">
        <v>1503</v>
      </c>
      <c r="BR777" s="183">
        <v>40673</v>
      </c>
      <c r="BS777" s="183">
        <v>7.0023148148148154E-3</v>
      </c>
      <c r="BT777" s="183">
        <v>50.163200000000003</v>
      </c>
      <c r="BU777" s="183">
        <v>16.716999999999999</v>
      </c>
      <c r="BV777" s="183">
        <v>40673.007002314815</v>
      </c>
      <c r="BW777" s="183">
        <v>0.66690000000000538</v>
      </c>
      <c r="BX777" s="183">
        <v>543.7530999999999</v>
      </c>
      <c r="BY777" s="183">
        <v>1503</v>
      </c>
      <c r="BZ777" s="183">
        <v>40673</v>
      </c>
      <c r="CA777" s="183">
        <v>7.0023148148148154E-3</v>
      </c>
      <c r="CB777" s="183">
        <v>50.163200000000003</v>
      </c>
      <c r="CC777" s="183">
        <v>16.716999999999999</v>
      </c>
      <c r="CD777" s="183">
        <v>40673.007002314815</v>
      </c>
      <c r="CE777" s="183">
        <v>0.66690000000000538</v>
      </c>
      <c r="CF777" s="183">
        <v>543.7530999999999</v>
      </c>
      <c r="CG777" s="183">
        <v>1503</v>
      </c>
      <c r="CH777" s="183">
        <v>40673</v>
      </c>
      <c r="CI777" s="183">
        <v>7.0023148148148154E-3</v>
      </c>
      <c r="CJ777" s="183">
        <v>50.163200000000003</v>
      </c>
      <c r="CK777" s="183">
        <v>16.716999999999999</v>
      </c>
      <c r="CL777" s="183">
        <v>40673.007002314815</v>
      </c>
      <c r="CM777" s="183">
        <v>0.66690000000000538</v>
      </c>
      <c r="CN777" s="183">
        <v>543.7530999999999</v>
      </c>
      <c r="CO777" s="183">
        <v>1503</v>
      </c>
      <c r="CP777" s="183">
        <v>40673</v>
      </c>
      <c r="CQ777" s="183">
        <v>7.0023148148148154E-3</v>
      </c>
      <c r="CR777" s="183">
        <v>50.163200000000003</v>
      </c>
      <c r="CS777" s="183">
        <v>16.716999999999999</v>
      </c>
      <c r="CT777" s="183">
        <v>40673.007002314815</v>
      </c>
      <c r="CU777" s="183">
        <v>0.66690000000000538</v>
      </c>
      <c r="CV777" s="183">
        <v>543.7530999999999</v>
      </c>
      <c r="CW777" s="183">
        <v>1503</v>
      </c>
      <c r="CX777" s="183">
        <v>40673</v>
      </c>
      <c r="CY777" s="183">
        <v>7.0023148148148154E-3</v>
      </c>
      <c r="CZ777" s="183">
        <v>50.163200000000003</v>
      </c>
      <c r="DA777" s="183">
        <v>16.716999999999999</v>
      </c>
      <c r="DB777" s="183">
        <v>40673.007002314815</v>
      </c>
      <c r="DC777" s="183">
        <v>0.66690000000000538</v>
      </c>
      <c r="DD777" s="183">
        <v>543.7530999999999</v>
      </c>
      <c r="DE777" s="183">
        <v>1503</v>
      </c>
      <c r="DF777" s="183">
        <v>40673</v>
      </c>
      <c r="DG777" s="183">
        <v>7.0023148148148154E-3</v>
      </c>
      <c r="DH777" s="183">
        <v>50.163200000000003</v>
      </c>
      <c r="DI777" s="183">
        <v>16.716999999999999</v>
      </c>
      <c r="DJ777" s="183">
        <v>40673.007002314815</v>
      </c>
      <c r="DK777" s="183">
        <v>0.66690000000000538</v>
      </c>
      <c r="DL777" s="183">
        <v>543.7530999999999</v>
      </c>
      <c r="DM777" s="183">
        <v>1503</v>
      </c>
      <c r="DN777" s="183">
        <v>40673</v>
      </c>
      <c r="DO777" s="183">
        <v>7.0023148148148154E-3</v>
      </c>
      <c r="DP777" s="183">
        <v>50.163200000000003</v>
      </c>
      <c r="DQ777" s="183">
        <v>16.716999999999999</v>
      </c>
      <c r="DR777" s="183">
        <v>40673.007002314815</v>
      </c>
      <c r="DS777" s="183">
        <v>0.66690000000000538</v>
      </c>
      <c r="DT777" s="183">
        <v>543.7530999999999</v>
      </c>
      <c r="DU777" s="183">
        <v>1503</v>
      </c>
      <c r="DV777" s="183">
        <v>40673</v>
      </c>
      <c r="DW777" s="183">
        <v>7.0023148148148154E-3</v>
      </c>
      <c r="DX777" s="183">
        <v>50.163200000000003</v>
      </c>
      <c r="DY777" s="183">
        <v>16.716999999999999</v>
      </c>
      <c r="DZ777" s="183">
        <v>40673.007002314815</v>
      </c>
      <c r="EA777" s="183">
        <v>0.66690000000000538</v>
      </c>
      <c r="EB777" s="183">
        <v>543.7530999999999</v>
      </c>
      <c r="EC777" s="183">
        <v>1503</v>
      </c>
      <c r="ED777" s="183">
        <v>40673</v>
      </c>
      <c r="EE777" s="183">
        <v>7.0023148148148154E-3</v>
      </c>
      <c r="EF777" s="183">
        <v>50.163200000000003</v>
      </c>
      <c r="EG777" s="183">
        <v>16.716999999999999</v>
      </c>
      <c r="EH777" s="183">
        <v>40673.007002314815</v>
      </c>
      <c r="EI777" s="183">
        <v>0.66690000000000538</v>
      </c>
      <c r="EJ777" s="183">
        <v>543.7530999999999</v>
      </c>
      <c r="EK777" s="183">
        <v>1503</v>
      </c>
      <c r="EL777" s="183">
        <v>40673</v>
      </c>
      <c r="EM777" s="183">
        <v>7.0023148148148154E-3</v>
      </c>
      <c r="EN777" s="183">
        <v>50.163200000000003</v>
      </c>
      <c r="EO777" s="183">
        <v>16.716999999999999</v>
      </c>
      <c r="EP777" s="183">
        <v>40673.007002314815</v>
      </c>
      <c r="EQ777" s="183">
        <v>0.66690000000000538</v>
      </c>
      <c r="ER777" s="183">
        <v>543.7530999999999</v>
      </c>
      <c r="ES777" s="183">
        <v>1503</v>
      </c>
      <c r="ET777" s="183">
        <v>40673</v>
      </c>
      <c r="EU777" s="183">
        <v>7.0023148148148154E-3</v>
      </c>
      <c r="EV777" s="183">
        <v>50.163200000000003</v>
      </c>
      <c r="EW777" s="183">
        <v>16.716999999999999</v>
      </c>
      <c r="EX777" s="183">
        <v>40673.007002314815</v>
      </c>
      <c r="EY777" s="183">
        <v>0.66690000000000538</v>
      </c>
      <c r="EZ777" s="183">
        <v>543.7530999999999</v>
      </c>
      <c r="FA777" s="183">
        <v>1503</v>
      </c>
      <c r="FB777" s="183">
        <v>40673</v>
      </c>
      <c r="FC777" s="183">
        <v>7.0023148148148154E-3</v>
      </c>
      <c r="FD777" s="183">
        <v>50.163200000000003</v>
      </c>
      <c r="FE777" s="183">
        <v>16.716999999999999</v>
      </c>
      <c r="FF777" s="183">
        <v>40673.007002314815</v>
      </c>
      <c r="FG777" s="183">
        <v>0.66690000000000538</v>
      </c>
      <c r="FH777" s="183">
        <v>543.7530999999999</v>
      </c>
      <c r="FI777" s="183">
        <v>1503</v>
      </c>
      <c r="FJ777" s="183">
        <v>40673</v>
      </c>
      <c r="FK777" s="183">
        <v>7.0023148148148154E-3</v>
      </c>
      <c r="FL777" s="183">
        <v>50.163200000000003</v>
      </c>
      <c r="FM777" s="183">
        <v>16.716999999999999</v>
      </c>
      <c r="FN777" s="183">
        <v>40673.007002314815</v>
      </c>
      <c r="FO777" s="183">
        <v>0.66690000000000538</v>
      </c>
      <c r="FP777" s="183">
        <v>543.7530999999999</v>
      </c>
      <c r="FQ777" s="183">
        <v>1503</v>
      </c>
      <c r="FR777" s="183">
        <v>40673</v>
      </c>
      <c r="FS777" s="183">
        <v>7.0023148148148154E-3</v>
      </c>
      <c r="FT777" s="183">
        <v>50.163200000000003</v>
      </c>
      <c r="FU777" s="183">
        <v>16.716999999999999</v>
      </c>
      <c r="FV777" s="183">
        <v>40673.007002314815</v>
      </c>
      <c r="FW777" s="183">
        <v>0.66690000000000538</v>
      </c>
      <c r="FX777" s="183">
        <v>543.7530999999999</v>
      </c>
      <c r="FY777" s="183">
        <v>1503</v>
      </c>
      <c r="FZ777" s="183">
        <v>40673</v>
      </c>
      <c r="GA777" s="183">
        <v>7.0023148148148154E-3</v>
      </c>
      <c r="GB777" s="183">
        <v>50.163200000000003</v>
      </c>
      <c r="GC777" s="183">
        <v>16.716999999999999</v>
      </c>
      <c r="GD777" s="183">
        <v>40673.007002314815</v>
      </c>
      <c r="GE777" s="183">
        <v>0.66690000000000538</v>
      </c>
      <c r="GF777" s="183">
        <v>543.7530999999999</v>
      </c>
      <c r="GG777" s="183">
        <v>1503</v>
      </c>
      <c r="GH777" s="183">
        <v>40673</v>
      </c>
      <c r="GI777" s="183">
        <v>7.0023148148148154E-3</v>
      </c>
      <c r="GJ777" s="183">
        <v>50.163200000000003</v>
      </c>
      <c r="GK777" s="183">
        <v>16.716999999999999</v>
      </c>
      <c r="GL777" s="183">
        <v>40673.007002314815</v>
      </c>
      <c r="GM777" s="183">
        <v>0.66690000000000538</v>
      </c>
      <c r="GN777" s="183">
        <v>543.7530999999999</v>
      </c>
      <c r="GO777" s="183">
        <v>1503</v>
      </c>
      <c r="GP777" s="183">
        <v>40673</v>
      </c>
      <c r="GQ777" s="183">
        <v>7.0023148148148154E-3</v>
      </c>
      <c r="GR777" s="183">
        <v>50.163200000000003</v>
      </c>
      <c r="GS777" s="183">
        <v>16.716999999999999</v>
      </c>
      <c r="GT777" s="183">
        <v>40673.007002314815</v>
      </c>
      <c r="GU777" s="183">
        <v>0.66690000000000538</v>
      </c>
      <c r="GV777" s="183">
        <v>543.7530999999999</v>
      </c>
      <c r="GW777" s="183">
        <v>1503</v>
      </c>
      <c r="GX777" s="183">
        <v>40673</v>
      </c>
      <c r="GY777" s="183">
        <v>7.0023148148148154E-3</v>
      </c>
      <c r="GZ777" s="183">
        <v>50.163200000000003</v>
      </c>
      <c r="HA777" s="183">
        <v>16.716999999999999</v>
      </c>
      <c r="HB777" s="183">
        <v>40673.007002314815</v>
      </c>
      <c r="HC777" s="183">
        <v>0.66690000000000538</v>
      </c>
      <c r="HD777" s="183">
        <v>543.7530999999999</v>
      </c>
      <c r="HE777" s="183">
        <v>1503</v>
      </c>
      <c r="HF777" s="183">
        <v>40673</v>
      </c>
      <c r="HG777" s="183">
        <v>7.0023148148148154E-3</v>
      </c>
      <c r="HH777" s="183">
        <v>50.163200000000003</v>
      </c>
      <c r="HI777" s="183">
        <v>16.716999999999999</v>
      </c>
      <c r="HJ777" s="183">
        <v>40673.007002314815</v>
      </c>
      <c r="HK777" s="183">
        <v>0.66690000000000538</v>
      </c>
      <c r="HL777" s="183">
        <v>543.7530999999999</v>
      </c>
      <c r="HM777" s="183">
        <v>1503</v>
      </c>
      <c r="HN777" s="183">
        <v>40673</v>
      </c>
      <c r="HO777" s="183">
        <v>7.0023148148148154E-3</v>
      </c>
      <c r="HP777" s="183">
        <v>50.163200000000003</v>
      </c>
      <c r="HQ777" s="183">
        <v>16.716999999999999</v>
      </c>
      <c r="HR777" s="183">
        <v>40673.007002314815</v>
      </c>
      <c r="HS777" s="183">
        <v>0.66690000000000538</v>
      </c>
      <c r="HT777" s="183">
        <v>543.7530999999999</v>
      </c>
      <c r="HU777" s="183">
        <v>1503</v>
      </c>
      <c r="HV777" s="183">
        <v>40673</v>
      </c>
      <c r="HW777" s="183">
        <v>7.0023148148148154E-3</v>
      </c>
      <c r="HX777" s="183">
        <v>50.163200000000003</v>
      </c>
      <c r="HY777" s="183">
        <v>16.716999999999999</v>
      </c>
      <c r="HZ777" s="183">
        <v>40673.007002314815</v>
      </c>
      <c r="IA777" s="183">
        <v>0.66690000000000538</v>
      </c>
      <c r="IB777" s="183">
        <v>543.7530999999999</v>
      </c>
      <c r="IC777" s="183">
        <v>1503</v>
      </c>
      <c r="ID777" s="183">
        <v>40673</v>
      </c>
      <c r="IE777" s="183">
        <v>7.0023148148148154E-3</v>
      </c>
      <c r="IF777" s="183">
        <v>50.163200000000003</v>
      </c>
      <c r="IG777" s="183">
        <v>16.716999999999999</v>
      </c>
      <c r="IH777" s="183">
        <v>40673.007002314815</v>
      </c>
      <c r="II777" s="183">
        <v>0.66690000000000538</v>
      </c>
      <c r="IJ777" s="183">
        <v>543.7530999999999</v>
      </c>
      <c r="IK777" s="183">
        <v>1503</v>
      </c>
      <c r="IL777" s="183">
        <v>40673</v>
      </c>
      <c r="IM777" s="183">
        <v>7.0023148148148154E-3</v>
      </c>
      <c r="IN777" s="183">
        <v>50.163200000000003</v>
      </c>
      <c r="IO777" s="183">
        <v>16.716999999999999</v>
      </c>
      <c r="IP777" s="183">
        <v>40673.007002314815</v>
      </c>
      <c r="IQ777" s="183">
        <v>0.66690000000000538</v>
      </c>
      <c r="IR777" s="183">
        <v>543.7530999999999</v>
      </c>
    </row>
    <row r="778" spans="1:252" ht="15" customHeight="1" x14ac:dyDescent="0.25">
      <c r="A778" s="198">
        <v>40674</v>
      </c>
      <c r="B778" s="210">
        <v>7.0023148148148154E-3</v>
      </c>
      <c r="C778" s="214">
        <v>50.195799999999998</v>
      </c>
      <c r="D778" s="199">
        <v>16.716000000000001</v>
      </c>
      <c r="E778" s="185">
        <f t="shared" ref="E778:E841" si="12">A778+B778</f>
        <v>40674.007002314815</v>
      </c>
      <c r="F778" s="196">
        <v>543.69669999999996</v>
      </c>
      <c r="J778" s="183">
        <v>40674.007002314815</v>
      </c>
      <c r="K778" s="183">
        <v>0.69950000000000045</v>
      </c>
      <c r="L778" s="183">
        <v>543.7204999999999</v>
      </c>
      <c r="M778" s="183">
        <v>1527</v>
      </c>
      <c r="N778" s="183">
        <v>40674</v>
      </c>
      <c r="O778" s="183">
        <v>7.0023148148148154E-3</v>
      </c>
      <c r="P778" s="183">
        <v>50.195799999999998</v>
      </c>
      <c r="Q778" s="183">
        <v>16.716000000000001</v>
      </c>
      <c r="R778" s="183">
        <v>40674.007002314815</v>
      </c>
      <c r="S778" s="183">
        <v>0.69950000000000045</v>
      </c>
      <c r="T778" s="183">
        <v>543.7204999999999</v>
      </c>
      <c r="U778" s="183">
        <v>1527</v>
      </c>
      <c r="V778" s="183">
        <v>40674</v>
      </c>
      <c r="W778" s="183">
        <v>7.0023148148148154E-3</v>
      </c>
      <c r="X778" s="183">
        <v>50.195799999999998</v>
      </c>
      <c r="Y778" s="183">
        <v>16.716000000000001</v>
      </c>
      <c r="Z778" s="183">
        <v>40674.007002314815</v>
      </c>
      <c r="AA778" s="183">
        <v>0.69950000000000045</v>
      </c>
      <c r="AB778" s="183">
        <v>543.7204999999999</v>
      </c>
      <c r="AC778" s="183">
        <v>1527</v>
      </c>
      <c r="AD778" s="183">
        <v>40674</v>
      </c>
      <c r="AE778" s="183">
        <v>7.0023148148148154E-3</v>
      </c>
      <c r="AF778" s="183">
        <v>50.195799999999998</v>
      </c>
      <c r="AG778" s="183">
        <v>16.716000000000001</v>
      </c>
      <c r="AH778" s="183">
        <v>40674.007002314815</v>
      </c>
      <c r="AI778" s="183">
        <v>0.69950000000000045</v>
      </c>
      <c r="AJ778" s="183">
        <v>543.7204999999999</v>
      </c>
      <c r="AK778" s="183">
        <v>1527</v>
      </c>
      <c r="AL778" s="183">
        <v>40674</v>
      </c>
      <c r="AM778" s="183">
        <v>7.0023148148148154E-3</v>
      </c>
      <c r="AN778" s="183">
        <v>50.195799999999998</v>
      </c>
      <c r="AO778" s="183">
        <v>16.716000000000001</v>
      </c>
      <c r="AP778" s="183">
        <v>40674.007002314815</v>
      </c>
      <c r="AQ778" s="183">
        <v>0.69950000000000045</v>
      </c>
      <c r="AR778" s="183">
        <v>543.7204999999999</v>
      </c>
      <c r="AS778" s="183">
        <v>1527</v>
      </c>
      <c r="AT778" s="183">
        <v>40674</v>
      </c>
      <c r="AU778" s="183">
        <v>7.0023148148148154E-3</v>
      </c>
      <c r="AV778" s="183">
        <v>50.195799999999998</v>
      </c>
      <c r="AW778" s="183">
        <v>16.716000000000001</v>
      </c>
      <c r="AX778" s="183">
        <v>40674.007002314815</v>
      </c>
      <c r="AY778" s="183">
        <v>0.69950000000000045</v>
      </c>
      <c r="AZ778" s="183">
        <v>543.7204999999999</v>
      </c>
      <c r="BA778" s="183">
        <v>1527</v>
      </c>
      <c r="BB778" s="183">
        <v>40674</v>
      </c>
      <c r="BC778" s="183">
        <v>7.0023148148148154E-3</v>
      </c>
      <c r="BD778" s="183">
        <v>50.195799999999998</v>
      </c>
      <c r="BE778" s="183">
        <v>16.716000000000001</v>
      </c>
      <c r="BF778" s="183">
        <v>40674.007002314815</v>
      </c>
      <c r="BG778" s="183">
        <v>0.69950000000000045</v>
      </c>
      <c r="BH778" s="183">
        <v>543.7204999999999</v>
      </c>
      <c r="BI778" s="183">
        <v>1527</v>
      </c>
      <c r="BJ778" s="183">
        <v>40674</v>
      </c>
      <c r="BK778" s="183">
        <v>7.0023148148148154E-3</v>
      </c>
      <c r="BL778" s="183">
        <v>50.195799999999998</v>
      </c>
      <c r="BM778" s="183">
        <v>16.716000000000001</v>
      </c>
      <c r="BN778" s="183">
        <v>40674.007002314815</v>
      </c>
      <c r="BO778" s="183">
        <v>0.69950000000000045</v>
      </c>
      <c r="BP778" s="183">
        <v>543.7204999999999</v>
      </c>
      <c r="BQ778" s="183">
        <v>1527</v>
      </c>
      <c r="BR778" s="183">
        <v>40674</v>
      </c>
      <c r="BS778" s="183">
        <v>7.0023148148148154E-3</v>
      </c>
      <c r="BT778" s="183">
        <v>50.195799999999998</v>
      </c>
      <c r="BU778" s="183">
        <v>16.716000000000001</v>
      </c>
      <c r="BV778" s="183">
        <v>40674.007002314815</v>
      </c>
      <c r="BW778" s="183">
        <v>0.69950000000000045</v>
      </c>
      <c r="BX778" s="183">
        <v>543.7204999999999</v>
      </c>
      <c r="BY778" s="183">
        <v>1527</v>
      </c>
      <c r="BZ778" s="183">
        <v>40674</v>
      </c>
      <c r="CA778" s="183">
        <v>7.0023148148148154E-3</v>
      </c>
      <c r="CB778" s="183">
        <v>50.195799999999998</v>
      </c>
      <c r="CC778" s="183">
        <v>16.716000000000001</v>
      </c>
      <c r="CD778" s="183">
        <v>40674.007002314815</v>
      </c>
      <c r="CE778" s="183">
        <v>0.69950000000000045</v>
      </c>
      <c r="CF778" s="183">
        <v>543.7204999999999</v>
      </c>
      <c r="CG778" s="183">
        <v>1527</v>
      </c>
      <c r="CH778" s="183">
        <v>40674</v>
      </c>
      <c r="CI778" s="183">
        <v>7.0023148148148154E-3</v>
      </c>
      <c r="CJ778" s="183">
        <v>50.195799999999998</v>
      </c>
      <c r="CK778" s="183">
        <v>16.716000000000001</v>
      </c>
      <c r="CL778" s="183">
        <v>40674.007002314815</v>
      </c>
      <c r="CM778" s="183">
        <v>0.69950000000000045</v>
      </c>
      <c r="CN778" s="183">
        <v>543.7204999999999</v>
      </c>
      <c r="CO778" s="183">
        <v>1527</v>
      </c>
      <c r="CP778" s="183">
        <v>40674</v>
      </c>
      <c r="CQ778" s="183">
        <v>7.0023148148148154E-3</v>
      </c>
      <c r="CR778" s="183">
        <v>50.195799999999998</v>
      </c>
      <c r="CS778" s="183">
        <v>16.716000000000001</v>
      </c>
      <c r="CT778" s="183">
        <v>40674.007002314815</v>
      </c>
      <c r="CU778" s="183">
        <v>0.69950000000000045</v>
      </c>
      <c r="CV778" s="183">
        <v>543.7204999999999</v>
      </c>
      <c r="CW778" s="183">
        <v>1527</v>
      </c>
      <c r="CX778" s="183">
        <v>40674</v>
      </c>
      <c r="CY778" s="183">
        <v>7.0023148148148154E-3</v>
      </c>
      <c r="CZ778" s="183">
        <v>50.195799999999998</v>
      </c>
      <c r="DA778" s="183">
        <v>16.716000000000001</v>
      </c>
      <c r="DB778" s="183">
        <v>40674.007002314815</v>
      </c>
      <c r="DC778" s="183">
        <v>0.69950000000000045</v>
      </c>
      <c r="DD778" s="183">
        <v>543.7204999999999</v>
      </c>
      <c r="DE778" s="183">
        <v>1527</v>
      </c>
      <c r="DF778" s="183">
        <v>40674</v>
      </c>
      <c r="DG778" s="183">
        <v>7.0023148148148154E-3</v>
      </c>
      <c r="DH778" s="183">
        <v>50.195799999999998</v>
      </c>
      <c r="DI778" s="183">
        <v>16.716000000000001</v>
      </c>
      <c r="DJ778" s="183">
        <v>40674.007002314815</v>
      </c>
      <c r="DK778" s="183">
        <v>0.69950000000000045</v>
      </c>
      <c r="DL778" s="183">
        <v>543.7204999999999</v>
      </c>
      <c r="DM778" s="183">
        <v>1527</v>
      </c>
      <c r="DN778" s="183">
        <v>40674</v>
      </c>
      <c r="DO778" s="183">
        <v>7.0023148148148154E-3</v>
      </c>
      <c r="DP778" s="183">
        <v>50.195799999999998</v>
      </c>
      <c r="DQ778" s="183">
        <v>16.716000000000001</v>
      </c>
      <c r="DR778" s="183">
        <v>40674.007002314815</v>
      </c>
      <c r="DS778" s="183">
        <v>0.69950000000000045</v>
      </c>
      <c r="DT778" s="183">
        <v>543.7204999999999</v>
      </c>
      <c r="DU778" s="183">
        <v>1527</v>
      </c>
      <c r="DV778" s="183">
        <v>40674</v>
      </c>
      <c r="DW778" s="183">
        <v>7.0023148148148154E-3</v>
      </c>
      <c r="DX778" s="183">
        <v>50.195799999999998</v>
      </c>
      <c r="DY778" s="183">
        <v>16.716000000000001</v>
      </c>
      <c r="DZ778" s="183">
        <v>40674.007002314815</v>
      </c>
      <c r="EA778" s="183">
        <v>0.69950000000000045</v>
      </c>
      <c r="EB778" s="183">
        <v>543.7204999999999</v>
      </c>
      <c r="EC778" s="183">
        <v>1527</v>
      </c>
      <c r="ED778" s="183">
        <v>40674</v>
      </c>
      <c r="EE778" s="183">
        <v>7.0023148148148154E-3</v>
      </c>
      <c r="EF778" s="183">
        <v>50.195799999999998</v>
      </c>
      <c r="EG778" s="183">
        <v>16.716000000000001</v>
      </c>
      <c r="EH778" s="183">
        <v>40674.007002314815</v>
      </c>
      <c r="EI778" s="183">
        <v>0.69950000000000045</v>
      </c>
      <c r="EJ778" s="183">
        <v>543.7204999999999</v>
      </c>
      <c r="EK778" s="183">
        <v>1527</v>
      </c>
      <c r="EL778" s="183">
        <v>40674</v>
      </c>
      <c r="EM778" s="183">
        <v>7.0023148148148154E-3</v>
      </c>
      <c r="EN778" s="183">
        <v>50.195799999999998</v>
      </c>
      <c r="EO778" s="183">
        <v>16.716000000000001</v>
      </c>
      <c r="EP778" s="183">
        <v>40674.007002314815</v>
      </c>
      <c r="EQ778" s="183">
        <v>0.69950000000000045</v>
      </c>
      <c r="ER778" s="183">
        <v>543.7204999999999</v>
      </c>
      <c r="ES778" s="183">
        <v>1527</v>
      </c>
      <c r="ET778" s="183">
        <v>40674</v>
      </c>
      <c r="EU778" s="183">
        <v>7.0023148148148154E-3</v>
      </c>
      <c r="EV778" s="183">
        <v>50.195799999999998</v>
      </c>
      <c r="EW778" s="183">
        <v>16.716000000000001</v>
      </c>
      <c r="EX778" s="183">
        <v>40674.007002314815</v>
      </c>
      <c r="EY778" s="183">
        <v>0.69950000000000045</v>
      </c>
      <c r="EZ778" s="183">
        <v>543.7204999999999</v>
      </c>
      <c r="FA778" s="183">
        <v>1527</v>
      </c>
      <c r="FB778" s="183">
        <v>40674</v>
      </c>
      <c r="FC778" s="183">
        <v>7.0023148148148154E-3</v>
      </c>
      <c r="FD778" s="183">
        <v>50.195799999999998</v>
      </c>
      <c r="FE778" s="183">
        <v>16.716000000000001</v>
      </c>
      <c r="FF778" s="183">
        <v>40674.007002314815</v>
      </c>
      <c r="FG778" s="183">
        <v>0.69950000000000045</v>
      </c>
      <c r="FH778" s="183">
        <v>543.7204999999999</v>
      </c>
      <c r="FI778" s="183">
        <v>1527</v>
      </c>
      <c r="FJ778" s="183">
        <v>40674</v>
      </c>
      <c r="FK778" s="183">
        <v>7.0023148148148154E-3</v>
      </c>
      <c r="FL778" s="183">
        <v>50.195799999999998</v>
      </c>
      <c r="FM778" s="183">
        <v>16.716000000000001</v>
      </c>
      <c r="FN778" s="183">
        <v>40674.007002314815</v>
      </c>
      <c r="FO778" s="183">
        <v>0.69950000000000045</v>
      </c>
      <c r="FP778" s="183">
        <v>543.7204999999999</v>
      </c>
      <c r="FQ778" s="183">
        <v>1527</v>
      </c>
      <c r="FR778" s="183">
        <v>40674</v>
      </c>
      <c r="FS778" s="183">
        <v>7.0023148148148154E-3</v>
      </c>
      <c r="FT778" s="183">
        <v>50.195799999999998</v>
      </c>
      <c r="FU778" s="183">
        <v>16.716000000000001</v>
      </c>
      <c r="FV778" s="183">
        <v>40674.007002314815</v>
      </c>
      <c r="FW778" s="183">
        <v>0.69950000000000045</v>
      </c>
      <c r="FX778" s="183">
        <v>543.7204999999999</v>
      </c>
      <c r="FY778" s="183">
        <v>1527</v>
      </c>
      <c r="FZ778" s="183">
        <v>40674</v>
      </c>
      <c r="GA778" s="183">
        <v>7.0023148148148154E-3</v>
      </c>
      <c r="GB778" s="183">
        <v>50.195799999999998</v>
      </c>
      <c r="GC778" s="183">
        <v>16.716000000000001</v>
      </c>
      <c r="GD778" s="183">
        <v>40674.007002314815</v>
      </c>
      <c r="GE778" s="183">
        <v>0.69950000000000045</v>
      </c>
      <c r="GF778" s="183">
        <v>543.7204999999999</v>
      </c>
      <c r="GG778" s="183">
        <v>1527</v>
      </c>
      <c r="GH778" s="183">
        <v>40674</v>
      </c>
      <c r="GI778" s="183">
        <v>7.0023148148148154E-3</v>
      </c>
      <c r="GJ778" s="183">
        <v>50.195799999999998</v>
      </c>
      <c r="GK778" s="183">
        <v>16.716000000000001</v>
      </c>
      <c r="GL778" s="183">
        <v>40674.007002314815</v>
      </c>
      <c r="GM778" s="183">
        <v>0.69950000000000045</v>
      </c>
      <c r="GN778" s="183">
        <v>543.7204999999999</v>
      </c>
      <c r="GO778" s="183">
        <v>1527</v>
      </c>
      <c r="GP778" s="183">
        <v>40674</v>
      </c>
      <c r="GQ778" s="183">
        <v>7.0023148148148154E-3</v>
      </c>
      <c r="GR778" s="183">
        <v>50.195799999999998</v>
      </c>
      <c r="GS778" s="183">
        <v>16.716000000000001</v>
      </c>
      <c r="GT778" s="183">
        <v>40674.007002314815</v>
      </c>
      <c r="GU778" s="183">
        <v>0.69950000000000045</v>
      </c>
      <c r="GV778" s="183">
        <v>543.7204999999999</v>
      </c>
      <c r="GW778" s="183">
        <v>1527</v>
      </c>
      <c r="GX778" s="183">
        <v>40674</v>
      </c>
      <c r="GY778" s="183">
        <v>7.0023148148148154E-3</v>
      </c>
      <c r="GZ778" s="183">
        <v>50.195799999999998</v>
      </c>
      <c r="HA778" s="183">
        <v>16.716000000000001</v>
      </c>
      <c r="HB778" s="183">
        <v>40674.007002314815</v>
      </c>
      <c r="HC778" s="183">
        <v>0.69950000000000045</v>
      </c>
      <c r="HD778" s="183">
        <v>543.7204999999999</v>
      </c>
      <c r="HE778" s="183">
        <v>1527</v>
      </c>
      <c r="HF778" s="183">
        <v>40674</v>
      </c>
      <c r="HG778" s="183">
        <v>7.0023148148148154E-3</v>
      </c>
      <c r="HH778" s="183">
        <v>50.195799999999998</v>
      </c>
      <c r="HI778" s="183">
        <v>16.716000000000001</v>
      </c>
      <c r="HJ778" s="183">
        <v>40674.007002314815</v>
      </c>
      <c r="HK778" s="183">
        <v>0.69950000000000045</v>
      </c>
      <c r="HL778" s="183">
        <v>543.7204999999999</v>
      </c>
      <c r="HM778" s="183">
        <v>1527</v>
      </c>
      <c r="HN778" s="183">
        <v>40674</v>
      </c>
      <c r="HO778" s="183">
        <v>7.0023148148148154E-3</v>
      </c>
      <c r="HP778" s="183">
        <v>50.195799999999998</v>
      </c>
      <c r="HQ778" s="183">
        <v>16.716000000000001</v>
      </c>
      <c r="HR778" s="183">
        <v>40674.007002314815</v>
      </c>
      <c r="HS778" s="183">
        <v>0.69950000000000045</v>
      </c>
      <c r="HT778" s="183">
        <v>543.7204999999999</v>
      </c>
      <c r="HU778" s="183">
        <v>1527</v>
      </c>
      <c r="HV778" s="183">
        <v>40674</v>
      </c>
      <c r="HW778" s="183">
        <v>7.0023148148148154E-3</v>
      </c>
      <c r="HX778" s="183">
        <v>50.195799999999998</v>
      </c>
      <c r="HY778" s="183">
        <v>16.716000000000001</v>
      </c>
      <c r="HZ778" s="183">
        <v>40674.007002314815</v>
      </c>
      <c r="IA778" s="183">
        <v>0.69950000000000045</v>
      </c>
      <c r="IB778" s="183">
        <v>543.7204999999999</v>
      </c>
      <c r="IC778" s="183">
        <v>1527</v>
      </c>
      <c r="ID778" s="183">
        <v>40674</v>
      </c>
      <c r="IE778" s="183">
        <v>7.0023148148148154E-3</v>
      </c>
      <c r="IF778" s="183">
        <v>50.195799999999998</v>
      </c>
      <c r="IG778" s="183">
        <v>16.716000000000001</v>
      </c>
      <c r="IH778" s="183">
        <v>40674.007002314815</v>
      </c>
      <c r="II778" s="183">
        <v>0.69950000000000045</v>
      </c>
      <c r="IJ778" s="183">
        <v>543.7204999999999</v>
      </c>
      <c r="IK778" s="183">
        <v>1527</v>
      </c>
      <c r="IL778" s="183">
        <v>40674</v>
      </c>
      <c r="IM778" s="183">
        <v>7.0023148148148154E-3</v>
      </c>
      <c r="IN778" s="183">
        <v>50.195799999999998</v>
      </c>
      <c r="IO778" s="183">
        <v>16.716000000000001</v>
      </c>
      <c r="IP778" s="183">
        <v>40674.007002314815</v>
      </c>
      <c r="IQ778" s="183">
        <v>0.69950000000000045</v>
      </c>
      <c r="IR778" s="183">
        <v>543.7204999999999</v>
      </c>
    </row>
    <row r="779" spans="1:252" ht="15" customHeight="1" x14ac:dyDescent="0.25">
      <c r="A779" s="198">
        <v>40675</v>
      </c>
      <c r="B779" s="210">
        <v>7.0023148148148154E-3</v>
      </c>
      <c r="C779" s="214">
        <v>49.939300000000003</v>
      </c>
      <c r="D779" s="199">
        <v>16.716999999999999</v>
      </c>
      <c r="E779" s="185">
        <f t="shared" si="12"/>
        <v>40675.007002314815</v>
      </c>
      <c r="F779" s="196">
        <v>543.95320000000004</v>
      </c>
    </row>
    <row r="780" spans="1:252" ht="15" customHeight="1" x14ac:dyDescent="0.25">
      <c r="A780" s="198">
        <v>40676</v>
      </c>
      <c r="B780" s="210">
        <v>7.0023148148148154E-3</v>
      </c>
      <c r="C780" s="214">
        <v>49.739800000000002</v>
      </c>
      <c r="D780" s="199">
        <v>16.716000000000001</v>
      </c>
      <c r="E780" s="185">
        <f t="shared" si="12"/>
        <v>40676.007002314815</v>
      </c>
      <c r="F780" s="196">
        <v>544.15269999999998</v>
      </c>
    </row>
    <row r="781" spans="1:252" ht="15" customHeight="1" x14ac:dyDescent="0.25">
      <c r="A781" s="198">
        <v>40677</v>
      </c>
      <c r="B781" s="210">
        <v>7.0023148148148154E-3</v>
      </c>
      <c r="C781" s="214">
        <v>49.766800000000003</v>
      </c>
      <c r="D781" s="199">
        <v>16.716000000000001</v>
      </c>
      <c r="E781" s="185">
        <f t="shared" si="12"/>
        <v>40677.007002314815</v>
      </c>
      <c r="F781" s="196">
        <v>544.12570000000005</v>
      </c>
    </row>
    <row r="782" spans="1:252" ht="15" customHeight="1" x14ac:dyDescent="0.25">
      <c r="A782" s="198">
        <v>40678</v>
      </c>
      <c r="B782" s="210">
        <v>7.0023148148148154E-3</v>
      </c>
      <c r="C782" s="214">
        <v>49.913600000000002</v>
      </c>
      <c r="D782" s="199">
        <v>16.715</v>
      </c>
      <c r="E782" s="185">
        <f t="shared" si="12"/>
        <v>40678.007002314815</v>
      </c>
      <c r="F782" s="196">
        <v>543.97890000000007</v>
      </c>
    </row>
    <row r="783" spans="1:252" ht="15" customHeight="1" x14ac:dyDescent="0.25">
      <c r="A783" s="198">
        <v>40679</v>
      </c>
      <c r="B783" s="210">
        <v>7.0023148148148154E-3</v>
      </c>
      <c r="C783" s="214">
        <v>49.906399999999998</v>
      </c>
      <c r="D783" s="199">
        <v>16.716999999999999</v>
      </c>
      <c r="E783" s="185">
        <f t="shared" si="12"/>
        <v>40679.007002314815</v>
      </c>
      <c r="F783" s="196">
        <v>543.98610000000008</v>
      </c>
    </row>
    <row r="784" spans="1:252" ht="15" customHeight="1" x14ac:dyDescent="0.25">
      <c r="A784" s="198">
        <v>40680</v>
      </c>
      <c r="B784" s="210">
        <v>7.0023148148148154E-3</v>
      </c>
      <c r="C784" s="214">
        <v>50.057699999999997</v>
      </c>
      <c r="D784" s="199">
        <v>16.716999999999999</v>
      </c>
      <c r="E784" s="185">
        <f t="shared" si="12"/>
        <v>40680.007002314815</v>
      </c>
      <c r="F784" s="196">
        <v>543.83479999999997</v>
      </c>
    </row>
    <row r="785" spans="1:6" ht="15" customHeight="1" x14ac:dyDescent="0.25">
      <c r="A785" s="198">
        <v>40681</v>
      </c>
      <c r="B785" s="210">
        <v>7.0023148148148154E-3</v>
      </c>
      <c r="C785" s="214">
        <v>50.1554</v>
      </c>
      <c r="D785" s="199">
        <v>16.716999999999999</v>
      </c>
      <c r="E785" s="185">
        <f t="shared" si="12"/>
        <v>40681.007002314815</v>
      </c>
      <c r="F785" s="196">
        <v>543.73710000000005</v>
      </c>
    </row>
    <row r="786" spans="1:6" ht="15" customHeight="1" x14ac:dyDescent="0.25">
      <c r="A786" s="198">
        <v>40682</v>
      </c>
      <c r="B786" s="210">
        <v>7.0023148148148154E-3</v>
      </c>
      <c r="C786" s="214">
        <v>50.221299999999999</v>
      </c>
      <c r="D786" s="199">
        <v>16.713999999999999</v>
      </c>
      <c r="E786" s="185">
        <f t="shared" si="12"/>
        <v>40682.007002314815</v>
      </c>
      <c r="F786" s="196">
        <v>543.6712</v>
      </c>
    </row>
    <row r="787" spans="1:6" ht="15" customHeight="1" x14ac:dyDescent="0.25">
      <c r="A787" s="198">
        <v>40683</v>
      </c>
      <c r="B787" s="210">
        <v>7.0023148148148154E-3</v>
      </c>
      <c r="C787" s="214">
        <v>50.019799999999996</v>
      </c>
      <c r="D787" s="199">
        <v>16.715</v>
      </c>
      <c r="E787" s="185">
        <f t="shared" si="12"/>
        <v>40683.007002314815</v>
      </c>
      <c r="F787" s="196">
        <v>543.87270000000001</v>
      </c>
    </row>
    <row r="788" spans="1:6" ht="15" customHeight="1" x14ac:dyDescent="0.25">
      <c r="A788" s="198">
        <v>40684</v>
      </c>
      <c r="B788" s="210">
        <v>7.0023148148148154E-3</v>
      </c>
      <c r="C788" s="214">
        <v>49.935400000000001</v>
      </c>
      <c r="D788" s="199">
        <v>16.716000000000001</v>
      </c>
      <c r="E788" s="185">
        <f t="shared" si="12"/>
        <v>40684.007002314815</v>
      </c>
      <c r="F788" s="196">
        <v>543.95709999999997</v>
      </c>
    </row>
    <row r="789" spans="1:6" ht="15" customHeight="1" x14ac:dyDescent="0.25">
      <c r="A789" s="198">
        <v>40685</v>
      </c>
      <c r="B789" s="210">
        <v>7.0023148148148154E-3</v>
      </c>
      <c r="C789" s="214">
        <v>49.915300000000002</v>
      </c>
      <c r="D789" s="199">
        <v>16.713999999999999</v>
      </c>
      <c r="E789" s="185">
        <f t="shared" si="12"/>
        <v>40685.007002314815</v>
      </c>
      <c r="F789" s="196">
        <v>543.97720000000004</v>
      </c>
    </row>
    <row r="790" spans="1:6" ht="15" customHeight="1" x14ac:dyDescent="0.25">
      <c r="A790" s="198">
        <v>40686</v>
      </c>
      <c r="B790" s="210">
        <v>7.0023148148148154E-3</v>
      </c>
      <c r="C790" s="214">
        <v>49.969200000000001</v>
      </c>
      <c r="D790" s="199">
        <v>16.713999999999999</v>
      </c>
      <c r="E790" s="185">
        <f t="shared" si="12"/>
        <v>40686.007002314815</v>
      </c>
      <c r="F790" s="196">
        <v>543.92330000000004</v>
      </c>
    </row>
    <row r="791" spans="1:6" ht="15" customHeight="1" x14ac:dyDescent="0.25">
      <c r="A791" s="198">
        <v>40687</v>
      </c>
      <c r="B791" s="210">
        <v>7.0023148148148154E-3</v>
      </c>
      <c r="C791" s="214">
        <v>50.0657</v>
      </c>
      <c r="D791" s="199">
        <v>16.715</v>
      </c>
      <c r="E791" s="185">
        <f t="shared" si="12"/>
        <v>40687.007002314815</v>
      </c>
      <c r="F791" s="196">
        <v>543.82680000000005</v>
      </c>
    </row>
    <row r="792" spans="1:6" ht="15" customHeight="1" x14ac:dyDescent="0.25">
      <c r="A792" s="198">
        <v>40688</v>
      </c>
      <c r="B792" s="210">
        <v>7.0023148148148154E-3</v>
      </c>
      <c r="C792" s="214">
        <v>49.911900000000003</v>
      </c>
      <c r="D792" s="199">
        <v>16.713999999999999</v>
      </c>
      <c r="E792" s="185">
        <f t="shared" si="12"/>
        <v>40688.007002314815</v>
      </c>
      <c r="F792" s="196">
        <v>543.98059999999998</v>
      </c>
    </row>
    <row r="793" spans="1:6" ht="15" customHeight="1" x14ac:dyDescent="0.25">
      <c r="A793" s="198">
        <v>40689</v>
      </c>
      <c r="B793" s="210">
        <v>7.0023148148148154E-3</v>
      </c>
      <c r="C793" s="214">
        <v>49.796100000000003</v>
      </c>
      <c r="D793" s="199">
        <v>16.712</v>
      </c>
      <c r="E793" s="185">
        <f t="shared" si="12"/>
        <v>40689.007002314815</v>
      </c>
      <c r="F793" s="196">
        <v>544.09640000000002</v>
      </c>
    </row>
    <row r="794" spans="1:6" ht="15" customHeight="1" x14ac:dyDescent="0.25">
      <c r="A794" s="198">
        <v>40690</v>
      </c>
      <c r="B794" s="210">
        <v>7.0023148148148154E-3</v>
      </c>
      <c r="C794" s="214">
        <v>49.978499999999997</v>
      </c>
      <c r="D794" s="199">
        <v>16.713999999999999</v>
      </c>
      <c r="E794" s="185">
        <f t="shared" si="12"/>
        <v>40690.007002314815</v>
      </c>
      <c r="F794" s="196">
        <v>543.91399999999999</v>
      </c>
    </row>
    <row r="795" spans="1:6" ht="15" customHeight="1" x14ac:dyDescent="0.25">
      <c r="A795" s="198">
        <v>40691</v>
      </c>
      <c r="B795" s="210">
        <v>7.0023148148148154E-3</v>
      </c>
      <c r="C795" s="214">
        <v>50.049300000000002</v>
      </c>
      <c r="D795" s="199">
        <v>16.713000000000001</v>
      </c>
      <c r="E795" s="185">
        <f t="shared" si="12"/>
        <v>40691.007002314815</v>
      </c>
      <c r="F795" s="196">
        <v>543.84320000000002</v>
      </c>
    </row>
    <row r="796" spans="1:6" ht="15" customHeight="1" x14ac:dyDescent="0.25">
      <c r="A796" s="198">
        <v>40692</v>
      </c>
      <c r="B796" s="210">
        <v>7.0023148148148154E-3</v>
      </c>
      <c r="C796" s="214">
        <v>50.1753</v>
      </c>
      <c r="D796" s="199">
        <v>16.712</v>
      </c>
      <c r="E796" s="185">
        <f t="shared" si="12"/>
        <v>40692.007002314815</v>
      </c>
      <c r="F796" s="196">
        <v>543.71720000000005</v>
      </c>
    </row>
    <row r="797" spans="1:6" ht="15" customHeight="1" x14ac:dyDescent="0.25">
      <c r="A797" s="198">
        <v>40693</v>
      </c>
      <c r="B797" s="210">
        <v>7.0023148148148154E-3</v>
      </c>
      <c r="C797" s="214">
        <v>50.178199999999997</v>
      </c>
      <c r="D797" s="199">
        <v>16.713000000000001</v>
      </c>
      <c r="E797" s="185">
        <f t="shared" si="12"/>
        <v>40693.007002314815</v>
      </c>
      <c r="F797" s="196">
        <v>543.71429999999998</v>
      </c>
    </row>
    <row r="798" spans="1:6" ht="15" customHeight="1" x14ac:dyDescent="0.25">
      <c r="A798" s="198">
        <v>40694</v>
      </c>
      <c r="B798" s="210">
        <v>7.0023148148148154E-3</v>
      </c>
      <c r="C798" s="214">
        <v>49.706800000000001</v>
      </c>
      <c r="D798" s="199">
        <v>16.713000000000001</v>
      </c>
      <c r="E798" s="185">
        <f t="shared" si="12"/>
        <v>40694.007002314815</v>
      </c>
      <c r="F798" s="196">
        <v>544.1857</v>
      </c>
    </row>
    <row r="799" spans="1:6" ht="15" customHeight="1" x14ac:dyDescent="0.25">
      <c r="A799" s="198">
        <v>40695</v>
      </c>
      <c r="B799" s="210">
        <v>7.0023148148148154E-3</v>
      </c>
      <c r="C799" s="214">
        <v>49.643700000000003</v>
      </c>
      <c r="D799" s="199">
        <v>16.712</v>
      </c>
      <c r="E799" s="185">
        <f t="shared" si="12"/>
        <v>40695.007002314815</v>
      </c>
      <c r="F799" s="196">
        <v>544.24880000000007</v>
      </c>
    </row>
    <row r="800" spans="1:6" ht="15" customHeight="1" x14ac:dyDescent="0.25">
      <c r="A800" s="198">
        <v>40696</v>
      </c>
      <c r="B800" s="210">
        <v>7.0023148148148154E-3</v>
      </c>
      <c r="C800" s="214">
        <v>49.808999999999997</v>
      </c>
      <c r="D800" s="199">
        <v>16.712</v>
      </c>
      <c r="E800" s="185">
        <f t="shared" si="12"/>
        <v>40696.007002314815</v>
      </c>
      <c r="F800" s="196">
        <v>544.08350000000007</v>
      </c>
    </row>
    <row r="801" spans="1:6" ht="15" customHeight="1" x14ac:dyDescent="0.25">
      <c r="A801" s="198">
        <v>40697</v>
      </c>
      <c r="B801" s="210">
        <v>7.0023148148148154E-3</v>
      </c>
      <c r="C801" s="214">
        <v>49.889400000000002</v>
      </c>
      <c r="D801" s="199">
        <v>16.71</v>
      </c>
      <c r="E801" s="185">
        <f t="shared" si="12"/>
        <v>40697.007002314815</v>
      </c>
      <c r="F801" s="196">
        <v>544.00310000000002</v>
      </c>
    </row>
    <row r="802" spans="1:6" ht="15" customHeight="1" x14ac:dyDescent="0.25">
      <c r="A802" s="198">
        <v>40698</v>
      </c>
      <c r="B802" s="210">
        <v>7.0023148148148154E-3</v>
      </c>
      <c r="C802" s="214">
        <v>49.755400000000002</v>
      </c>
      <c r="D802" s="199">
        <v>16.712</v>
      </c>
      <c r="E802" s="185">
        <f t="shared" si="12"/>
        <v>40698.007002314815</v>
      </c>
      <c r="F802" s="196">
        <v>544.13710000000003</v>
      </c>
    </row>
    <row r="803" spans="1:6" ht="15" customHeight="1" x14ac:dyDescent="0.25">
      <c r="A803" s="198">
        <v>40699</v>
      </c>
      <c r="B803" s="210">
        <v>7.0023148148148154E-3</v>
      </c>
      <c r="C803" s="214">
        <v>49.613300000000002</v>
      </c>
      <c r="D803" s="199">
        <v>16.712</v>
      </c>
      <c r="E803" s="185">
        <f t="shared" si="12"/>
        <v>40699.007002314815</v>
      </c>
      <c r="F803" s="196">
        <v>544.27920000000006</v>
      </c>
    </row>
    <row r="804" spans="1:6" ht="15" customHeight="1" x14ac:dyDescent="0.25">
      <c r="A804" s="198">
        <v>40700</v>
      </c>
      <c r="B804" s="210">
        <v>7.0023148148148154E-3</v>
      </c>
      <c r="C804" s="214">
        <v>49.7044</v>
      </c>
      <c r="D804" s="199">
        <v>16.710999999999999</v>
      </c>
      <c r="E804" s="185">
        <f t="shared" si="12"/>
        <v>40700.007002314815</v>
      </c>
      <c r="F804" s="196">
        <v>544.18810000000008</v>
      </c>
    </row>
    <row r="805" spans="1:6" ht="15" customHeight="1" x14ac:dyDescent="0.25">
      <c r="A805" s="198">
        <v>40701</v>
      </c>
      <c r="B805" s="210">
        <v>7.0023148148148154E-3</v>
      </c>
      <c r="C805" s="214">
        <v>49.895400000000002</v>
      </c>
      <c r="D805" s="199">
        <v>16.710999999999999</v>
      </c>
      <c r="E805" s="185">
        <f t="shared" si="12"/>
        <v>40701.007002314815</v>
      </c>
      <c r="F805" s="196">
        <v>543.99710000000005</v>
      </c>
    </row>
    <row r="806" spans="1:6" ht="15" customHeight="1" x14ac:dyDescent="0.25">
      <c r="A806" s="198">
        <v>40702</v>
      </c>
      <c r="B806" s="210">
        <v>7.0023148148148154E-3</v>
      </c>
      <c r="C806" s="214">
        <v>49.880400000000002</v>
      </c>
      <c r="D806" s="199">
        <v>16.712</v>
      </c>
      <c r="E806" s="185">
        <f t="shared" si="12"/>
        <v>40702.007002314815</v>
      </c>
      <c r="F806" s="196">
        <v>544.01210000000003</v>
      </c>
    </row>
    <row r="807" spans="1:6" ht="15" customHeight="1" x14ac:dyDescent="0.25">
      <c r="A807" s="198">
        <v>40703</v>
      </c>
      <c r="B807" s="210">
        <v>7.0023148148148154E-3</v>
      </c>
      <c r="C807" s="214">
        <v>49.905099999999997</v>
      </c>
      <c r="D807" s="199">
        <v>16.71</v>
      </c>
      <c r="E807" s="185">
        <f t="shared" si="12"/>
        <v>40703.007002314815</v>
      </c>
      <c r="F807" s="196">
        <v>543.98739999999998</v>
      </c>
    </row>
    <row r="808" spans="1:6" ht="15" customHeight="1" x14ac:dyDescent="0.25">
      <c r="A808" s="198">
        <v>40704</v>
      </c>
      <c r="B808" s="210">
        <v>7.0023148148148154E-3</v>
      </c>
      <c r="C808" s="214">
        <v>49.905099999999997</v>
      </c>
      <c r="D808" s="199">
        <v>16.71</v>
      </c>
      <c r="E808" s="185">
        <f t="shared" si="12"/>
        <v>40704.007002314815</v>
      </c>
      <c r="F808" s="196">
        <v>543.98739999999998</v>
      </c>
    </row>
    <row r="809" spans="1:6" ht="15" customHeight="1" x14ac:dyDescent="0.25">
      <c r="A809" s="198">
        <v>40705</v>
      </c>
      <c r="B809" s="210">
        <v>7.0023148148148154E-3</v>
      </c>
      <c r="C809" s="214">
        <v>49.896900000000002</v>
      </c>
      <c r="D809" s="199">
        <v>16.71</v>
      </c>
      <c r="E809" s="185">
        <f t="shared" si="12"/>
        <v>40705.007002314815</v>
      </c>
      <c r="F809" s="196">
        <v>543.99559999999997</v>
      </c>
    </row>
    <row r="810" spans="1:6" ht="15" customHeight="1" x14ac:dyDescent="0.25">
      <c r="A810" s="198">
        <v>40706</v>
      </c>
      <c r="B810" s="210">
        <v>7.0023148148148154E-3</v>
      </c>
      <c r="C810" s="214">
        <v>49.921199999999999</v>
      </c>
      <c r="D810" s="199">
        <v>16.71</v>
      </c>
      <c r="E810" s="185">
        <f t="shared" si="12"/>
        <v>40706.007002314815</v>
      </c>
      <c r="F810" s="196">
        <v>543.97130000000004</v>
      </c>
    </row>
    <row r="811" spans="1:6" ht="15" customHeight="1" x14ac:dyDescent="0.25">
      <c r="A811" s="198">
        <v>40707</v>
      </c>
      <c r="B811" s="210">
        <v>7.0023148148148154E-3</v>
      </c>
      <c r="C811" s="214">
        <v>49.87</v>
      </c>
      <c r="D811" s="199">
        <v>16.71</v>
      </c>
      <c r="E811" s="185">
        <f t="shared" si="12"/>
        <v>40707.007002314815</v>
      </c>
      <c r="F811" s="196">
        <v>544.02250000000004</v>
      </c>
    </row>
    <row r="812" spans="1:6" ht="15" customHeight="1" x14ac:dyDescent="0.25">
      <c r="A812" s="198">
        <v>40708</v>
      </c>
      <c r="B812" s="210">
        <v>7.0023148148148154E-3</v>
      </c>
      <c r="C812" s="214">
        <v>49.847799999999999</v>
      </c>
      <c r="D812" s="199">
        <v>16.710999999999999</v>
      </c>
      <c r="E812" s="185">
        <f t="shared" si="12"/>
        <v>40708.007002314815</v>
      </c>
      <c r="F812" s="196">
        <v>544.04470000000003</v>
      </c>
    </row>
    <row r="813" spans="1:6" ht="15" customHeight="1" x14ac:dyDescent="0.25">
      <c r="A813" s="198">
        <v>40709</v>
      </c>
      <c r="B813" s="210">
        <v>7.0023148148148154E-3</v>
      </c>
      <c r="C813" s="214">
        <v>49.810600000000001</v>
      </c>
      <c r="D813" s="199">
        <v>16.709</v>
      </c>
      <c r="E813" s="185">
        <f t="shared" si="12"/>
        <v>40709.007002314815</v>
      </c>
      <c r="F813" s="196">
        <v>544.08190000000002</v>
      </c>
    </row>
    <row r="814" spans="1:6" ht="15" customHeight="1" x14ac:dyDescent="0.25">
      <c r="A814" s="198">
        <v>40710</v>
      </c>
      <c r="B814" s="210">
        <v>7.0023148148148154E-3</v>
      </c>
      <c r="C814" s="214">
        <v>49.992100000000001</v>
      </c>
      <c r="D814" s="199">
        <v>16.710999999999999</v>
      </c>
      <c r="E814" s="185">
        <f t="shared" si="12"/>
        <v>40710.007002314815</v>
      </c>
      <c r="F814" s="196">
        <v>543.90039999999999</v>
      </c>
    </row>
    <row r="815" spans="1:6" ht="15" customHeight="1" x14ac:dyDescent="0.25">
      <c r="A815" s="198">
        <v>40711</v>
      </c>
      <c r="B815" s="210">
        <v>7.0023148148148154E-3</v>
      </c>
      <c r="C815" s="214">
        <v>50.001300000000001</v>
      </c>
      <c r="D815" s="199">
        <v>16.707999999999998</v>
      </c>
      <c r="E815" s="185">
        <f t="shared" si="12"/>
        <v>40711.007002314815</v>
      </c>
      <c r="F815" s="196">
        <v>543.89120000000003</v>
      </c>
    </row>
    <row r="816" spans="1:6" ht="15" customHeight="1" x14ac:dyDescent="0.25">
      <c r="A816" s="198">
        <v>40712</v>
      </c>
      <c r="B816" s="210">
        <v>7.0023148148148154E-3</v>
      </c>
      <c r="C816" s="214">
        <v>49.907400000000003</v>
      </c>
      <c r="D816" s="199">
        <v>16.709</v>
      </c>
      <c r="E816" s="185">
        <f t="shared" si="12"/>
        <v>40712.007002314815</v>
      </c>
      <c r="F816" s="196">
        <v>543.98509999999999</v>
      </c>
    </row>
    <row r="817" spans="1:6" ht="15" customHeight="1" x14ac:dyDescent="0.25">
      <c r="A817" s="198">
        <v>40713</v>
      </c>
      <c r="B817" s="210">
        <v>7.0023148148148154E-3</v>
      </c>
      <c r="C817" s="214">
        <v>49.988700000000001</v>
      </c>
      <c r="D817" s="199">
        <v>16.709</v>
      </c>
      <c r="E817" s="185">
        <f t="shared" si="12"/>
        <v>40713.007002314815</v>
      </c>
      <c r="F817" s="196">
        <v>543.90380000000005</v>
      </c>
    </row>
    <row r="818" spans="1:6" ht="15" customHeight="1" x14ac:dyDescent="0.25">
      <c r="A818" s="198">
        <v>40714</v>
      </c>
      <c r="B818" s="210">
        <v>7.0023148148148154E-3</v>
      </c>
      <c r="C818" s="214">
        <v>50.042499999999997</v>
      </c>
      <c r="D818" s="199">
        <v>16.707000000000001</v>
      </c>
      <c r="E818" s="185">
        <f t="shared" si="12"/>
        <v>40714.007002314815</v>
      </c>
      <c r="F818" s="196">
        <v>543.85</v>
      </c>
    </row>
    <row r="819" spans="1:6" ht="15" customHeight="1" x14ac:dyDescent="0.25">
      <c r="A819" s="198">
        <v>40715</v>
      </c>
      <c r="B819" s="210">
        <v>7.0023148148148154E-3</v>
      </c>
      <c r="C819" s="214">
        <v>49.948599999999999</v>
      </c>
      <c r="D819" s="199">
        <v>16.707999999999998</v>
      </c>
      <c r="E819" s="185">
        <f t="shared" si="12"/>
        <v>40715.007002314815</v>
      </c>
      <c r="F819" s="196">
        <v>543.94389999999999</v>
      </c>
    </row>
    <row r="820" spans="1:6" ht="15" customHeight="1" x14ac:dyDescent="0.25">
      <c r="A820" s="198">
        <v>40716</v>
      </c>
      <c r="B820" s="210">
        <v>7.0023148148148154E-3</v>
      </c>
      <c r="C820" s="214">
        <v>49.844799999999999</v>
      </c>
      <c r="D820" s="199">
        <v>16.709</v>
      </c>
      <c r="E820" s="185">
        <f t="shared" si="12"/>
        <v>40716.007002314815</v>
      </c>
      <c r="F820" s="196">
        <v>544.04770000000008</v>
      </c>
    </row>
    <row r="821" spans="1:6" ht="15" customHeight="1" x14ac:dyDescent="0.25">
      <c r="A821" s="198">
        <v>40717</v>
      </c>
      <c r="B821" s="210">
        <v>7.0023148148148154E-3</v>
      </c>
      <c r="C821" s="214">
        <v>49.836399999999998</v>
      </c>
      <c r="D821" s="199">
        <v>16.709</v>
      </c>
      <c r="E821" s="185">
        <f t="shared" si="12"/>
        <v>40717.007002314815</v>
      </c>
      <c r="F821" s="196">
        <v>544.05610000000001</v>
      </c>
    </row>
    <row r="822" spans="1:6" ht="15" customHeight="1" x14ac:dyDescent="0.25">
      <c r="A822" s="198">
        <v>40718</v>
      </c>
      <c r="B822" s="210">
        <v>7.0023148148148154E-3</v>
      </c>
      <c r="C822" s="214">
        <v>49.912199999999999</v>
      </c>
      <c r="D822" s="199">
        <v>16.706</v>
      </c>
      <c r="E822" s="185">
        <f t="shared" si="12"/>
        <v>40718.007002314815</v>
      </c>
      <c r="F822" s="196">
        <v>543.98030000000006</v>
      </c>
    </row>
    <row r="823" spans="1:6" ht="15" customHeight="1" x14ac:dyDescent="0.25">
      <c r="A823" s="198">
        <v>40719</v>
      </c>
      <c r="B823" s="210">
        <v>7.0023148148148154E-3</v>
      </c>
      <c r="C823" s="214">
        <v>49.927</v>
      </c>
      <c r="D823" s="199">
        <v>16.706</v>
      </c>
      <c r="E823" s="185">
        <f t="shared" si="12"/>
        <v>40719.007002314815</v>
      </c>
      <c r="F823" s="196">
        <v>543.96550000000002</v>
      </c>
    </row>
    <row r="824" spans="1:6" ht="15" customHeight="1" x14ac:dyDescent="0.25">
      <c r="A824" s="198">
        <v>40720</v>
      </c>
      <c r="B824" s="210">
        <v>7.0023148148148154E-3</v>
      </c>
      <c r="C824" s="214">
        <v>49.904800000000002</v>
      </c>
      <c r="D824" s="199">
        <v>16.707000000000001</v>
      </c>
      <c r="E824" s="185">
        <f t="shared" si="12"/>
        <v>40720.007002314815</v>
      </c>
      <c r="F824" s="196">
        <v>543.98770000000002</v>
      </c>
    </row>
    <row r="825" spans="1:6" ht="15" customHeight="1" x14ac:dyDescent="0.25">
      <c r="A825" s="198">
        <v>40721</v>
      </c>
      <c r="B825" s="210">
        <v>7.0023148148148154E-3</v>
      </c>
      <c r="C825" s="214">
        <v>49.889699999999998</v>
      </c>
      <c r="D825" s="199">
        <v>16.706</v>
      </c>
      <c r="E825" s="185">
        <f t="shared" si="12"/>
        <v>40721.007002314815</v>
      </c>
      <c r="F825" s="196">
        <v>544.00279999999998</v>
      </c>
    </row>
    <row r="826" spans="1:6" ht="15" customHeight="1" x14ac:dyDescent="0.25">
      <c r="A826" s="198">
        <v>40722</v>
      </c>
      <c r="B826" s="210">
        <v>7.0023148148148154E-3</v>
      </c>
      <c r="C826" s="214">
        <v>49.7562</v>
      </c>
      <c r="D826" s="199">
        <v>16.706</v>
      </c>
      <c r="E826" s="185">
        <f t="shared" si="12"/>
        <v>40722.007002314815</v>
      </c>
      <c r="F826" s="196">
        <v>544.13630000000001</v>
      </c>
    </row>
    <row r="827" spans="1:6" ht="15" customHeight="1" x14ac:dyDescent="0.25">
      <c r="A827" s="198">
        <v>40723</v>
      </c>
      <c r="B827" s="210">
        <v>7.0023148148148154E-3</v>
      </c>
      <c r="C827" s="214">
        <v>49.744599999999998</v>
      </c>
      <c r="D827" s="199">
        <v>16.706</v>
      </c>
      <c r="E827" s="185">
        <f t="shared" si="12"/>
        <v>40723.007002314815</v>
      </c>
      <c r="F827" s="196">
        <v>544.14790000000005</v>
      </c>
    </row>
    <row r="828" spans="1:6" ht="15" customHeight="1" x14ac:dyDescent="0.25">
      <c r="A828" s="198">
        <v>40724</v>
      </c>
      <c r="B828" s="210">
        <v>7.0023148148148154E-3</v>
      </c>
      <c r="C828" s="214">
        <v>49.822400000000002</v>
      </c>
      <c r="D828" s="199">
        <v>16.706</v>
      </c>
      <c r="E828" s="185">
        <f t="shared" si="12"/>
        <v>40724.007002314815</v>
      </c>
      <c r="F828" s="196">
        <v>544.07010000000002</v>
      </c>
    </row>
    <row r="829" spans="1:6" ht="15" customHeight="1" x14ac:dyDescent="0.25">
      <c r="A829" s="198">
        <v>40725</v>
      </c>
      <c r="B829" s="210">
        <v>7.0023148148148154E-3</v>
      </c>
      <c r="C829" s="214">
        <v>49.838500000000003</v>
      </c>
      <c r="D829" s="199">
        <v>16.706</v>
      </c>
      <c r="E829" s="185">
        <f t="shared" si="12"/>
        <v>40725.007002314815</v>
      </c>
      <c r="F829" s="196">
        <v>544.05399999999997</v>
      </c>
    </row>
    <row r="830" spans="1:6" ht="15" customHeight="1" x14ac:dyDescent="0.25">
      <c r="A830" s="198">
        <v>40726</v>
      </c>
      <c r="B830" s="210">
        <v>7.0023148148148154E-3</v>
      </c>
      <c r="C830" s="214">
        <v>49.772799999999997</v>
      </c>
      <c r="D830" s="199">
        <v>16.704999999999998</v>
      </c>
      <c r="E830" s="185">
        <f t="shared" si="12"/>
        <v>40726.007002314815</v>
      </c>
      <c r="F830" s="196">
        <v>544.11969999999997</v>
      </c>
    </row>
    <row r="831" spans="1:6" ht="15" customHeight="1" x14ac:dyDescent="0.25">
      <c r="A831" s="198">
        <v>40727</v>
      </c>
      <c r="B831" s="210">
        <v>7.0023148148148154E-3</v>
      </c>
      <c r="C831" s="214">
        <v>49.7149</v>
      </c>
      <c r="D831" s="199">
        <v>16.706</v>
      </c>
      <c r="E831" s="185">
        <f t="shared" si="12"/>
        <v>40727.007002314815</v>
      </c>
      <c r="F831" s="196">
        <v>544.17759999999998</v>
      </c>
    </row>
    <row r="832" spans="1:6" ht="15" customHeight="1" x14ac:dyDescent="0.25">
      <c r="A832" s="198">
        <v>40728</v>
      </c>
      <c r="B832" s="210">
        <v>7.0023148148148154E-3</v>
      </c>
      <c r="C832" s="214">
        <v>49.750900000000001</v>
      </c>
      <c r="D832" s="199">
        <v>16.706</v>
      </c>
      <c r="E832" s="185">
        <f t="shared" si="12"/>
        <v>40728.007002314815</v>
      </c>
      <c r="F832" s="196">
        <v>544.14160000000004</v>
      </c>
    </row>
    <row r="833" spans="1:6" ht="15" customHeight="1" x14ac:dyDescent="0.25">
      <c r="A833" s="198">
        <v>40729</v>
      </c>
      <c r="B833" s="210">
        <v>7.0023148148148154E-3</v>
      </c>
      <c r="C833" s="214">
        <v>49.751100000000001</v>
      </c>
      <c r="D833" s="199">
        <v>16.704999999999998</v>
      </c>
      <c r="E833" s="185">
        <f t="shared" si="12"/>
        <v>40729.007002314815</v>
      </c>
      <c r="F833" s="196">
        <v>544.14139999999998</v>
      </c>
    </row>
    <row r="834" spans="1:6" ht="15" customHeight="1" x14ac:dyDescent="0.25">
      <c r="A834" s="198">
        <v>40730</v>
      </c>
      <c r="B834" s="210">
        <v>7.0023148148148154E-3</v>
      </c>
      <c r="C834" s="214">
        <v>49.747700000000002</v>
      </c>
      <c r="D834" s="199">
        <v>16.704000000000001</v>
      </c>
      <c r="E834" s="185">
        <f t="shared" si="12"/>
        <v>40730.007002314815</v>
      </c>
      <c r="F834" s="196">
        <v>544.14480000000003</v>
      </c>
    </row>
    <row r="835" spans="1:6" ht="15" customHeight="1" x14ac:dyDescent="0.25">
      <c r="A835" s="198">
        <v>40731</v>
      </c>
      <c r="B835" s="210">
        <v>7.0023148148148154E-3</v>
      </c>
      <c r="C835" s="214">
        <v>49.769199999999998</v>
      </c>
      <c r="D835" s="199">
        <v>16.704000000000001</v>
      </c>
      <c r="E835" s="185">
        <f t="shared" si="12"/>
        <v>40731.007002314815</v>
      </c>
      <c r="F835" s="196">
        <v>544.12329999999997</v>
      </c>
    </row>
    <row r="836" spans="1:6" ht="15" customHeight="1" x14ac:dyDescent="0.25">
      <c r="A836" s="198">
        <v>40732</v>
      </c>
      <c r="B836" s="210">
        <v>7.0023148148148154E-3</v>
      </c>
      <c r="C836" s="214">
        <v>49.864699999999999</v>
      </c>
      <c r="D836" s="199">
        <v>16.704000000000001</v>
      </c>
      <c r="E836" s="185">
        <f t="shared" si="12"/>
        <v>40732.007002314815</v>
      </c>
      <c r="F836" s="196">
        <v>544.02780000000007</v>
      </c>
    </row>
    <row r="837" spans="1:6" ht="15" customHeight="1" x14ac:dyDescent="0.25">
      <c r="A837" s="198">
        <v>40733</v>
      </c>
      <c r="B837" s="210">
        <v>7.0023148148148154E-3</v>
      </c>
      <c r="C837" s="214">
        <v>49.9114</v>
      </c>
      <c r="D837" s="199">
        <v>16.704000000000001</v>
      </c>
      <c r="E837" s="185">
        <f t="shared" si="12"/>
        <v>40733.007002314815</v>
      </c>
      <c r="F837" s="196">
        <v>543.98109999999997</v>
      </c>
    </row>
    <row r="838" spans="1:6" ht="15" customHeight="1" x14ac:dyDescent="0.25">
      <c r="A838" s="198">
        <v>40734</v>
      </c>
      <c r="B838" s="210">
        <v>7.0023148148148154E-3</v>
      </c>
      <c r="C838" s="214">
        <v>49.8504</v>
      </c>
      <c r="D838" s="199">
        <v>16.704999999999998</v>
      </c>
      <c r="E838" s="185">
        <f t="shared" si="12"/>
        <v>40734.007002314815</v>
      </c>
      <c r="F838" s="196">
        <v>544.0421</v>
      </c>
    </row>
    <row r="839" spans="1:6" ht="15" customHeight="1" x14ac:dyDescent="0.25">
      <c r="A839" s="198">
        <v>40735</v>
      </c>
      <c r="B839" s="210">
        <v>7.0023148148148154E-3</v>
      </c>
      <c r="C839" s="214">
        <v>49.849299999999999</v>
      </c>
      <c r="D839" s="199">
        <v>16.704000000000001</v>
      </c>
      <c r="E839" s="185">
        <f t="shared" si="12"/>
        <v>40735.007002314815</v>
      </c>
      <c r="F839" s="196">
        <v>544.04320000000007</v>
      </c>
    </row>
    <row r="840" spans="1:6" ht="15" customHeight="1" x14ac:dyDescent="0.25">
      <c r="A840" s="198">
        <v>40736</v>
      </c>
      <c r="B840" s="210">
        <v>7.0023148148148154E-3</v>
      </c>
      <c r="C840" s="214">
        <v>49.838999999999999</v>
      </c>
      <c r="D840" s="199">
        <v>16.702000000000002</v>
      </c>
      <c r="E840" s="185">
        <f t="shared" si="12"/>
        <v>40736.007002314815</v>
      </c>
      <c r="F840" s="196">
        <v>544.05349999999999</v>
      </c>
    </row>
    <row r="841" spans="1:6" ht="15" customHeight="1" x14ac:dyDescent="0.25">
      <c r="A841" s="198">
        <v>40737</v>
      </c>
      <c r="B841" s="210">
        <v>7.0023148148148154E-3</v>
      </c>
      <c r="C841" s="214">
        <v>49.850999999999999</v>
      </c>
      <c r="D841" s="199">
        <v>16.702999999999999</v>
      </c>
      <c r="E841" s="185">
        <f t="shared" si="12"/>
        <v>40737.007002314815</v>
      </c>
      <c r="F841" s="196">
        <v>544.04150000000004</v>
      </c>
    </row>
    <row r="842" spans="1:6" ht="15" customHeight="1" x14ac:dyDescent="0.25">
      <c r="A842" s="198">
        <v>40738</v>
      </c>
      <c r="B842" s="210">
        <v>7.0023148148148154E-3</v>
      </c>
      <c r="C842" s="214">
        <v>49.897199999999998</v>
      </c>
      <c r="D842" s="199">
        <v>16.702000000000002</v>
      </c>
      <c r="E842" s="185">
        <f t="shared" ref="E842:E905" si="13">A842+B842</f>
        <v>40738.007002314815</v>
      </c>
      <c r="F842" s="196">
        <v>543.99530000000004</v>
      </c>
    </row>
    <row r="843" spans="1:6" ht="15" customHeight="1" x14ac:dyDescent="0.25">
      <c r="A843" s="198">
        <v>40739</v>
      </c>
      <c r="B843" s="210">
        <v>7.0023148148148154E-3</v>
      </c>
      <c r="C843" s="214">
        <v>49.939599999999999</v>
      </c>
      <c r="D843" s="199">
        <v>16.702000000000002</v>
      </c>
      <c r="E843" s="185">
        <f t="shared" si="13"/>
        <v>40739.007002314815</v>
      </c>
      <c r="F843" s="196">
        <v>543.9529</v>
      </c>
    </row>
    <row r="844" spans="1:6" ht="15" customHeight="1" x14ac:dyDescent="0.25">
      <c r="A844" s="198">
        <v>40740</v>
      </c>
      <c r="B844" s="210">
        <v>7.0023148148148154E-3</v>
      </c>
      <c r="C844" s="214">
        <v>49.908900000000003</v>
      </c>
      <c r="D844" s="199">
        <v>16.702000000000002</v>
      </c>
      <c r="E844" s="185">
        <f t="shared" si="13"/>
        <v>40740.007002314815</v>
      </c>
      <c r="F844" s="196">
        <v>543.98360000000002</v>
      </c>
    </row>
    <row r="845" spans="1:6" ht="15" customHeight="1" x14ac:dyDescent="0.25">
      <c r="A845" s="198">
        <v>40741</v>
      </c>
      <c r="B845" s="210">
        <v>7.0023148148148154E-3</v>
      </c>
      <c r="C845" s="214">
        <v>49.775500000000001</v>
      </c>
      <c r="D845" s="199">
        <v>16.702999999999999</v>
      </c>
      <c r="E845" s="185">
        <f t="shared" si="13"/>
        <v>40741.007002314815</v>
      </c>
      <c r="F845" s="196">
        <v>544.11699999999996</v>
      </c>
    </row>
    <row r="846" spans="1:6" ht="15" customHeight="1" x14ac:dyDescent="0.25">
      <c r="A846" s="198">
        <v>40742</v>
      </c>
      <c r="B846" s="210">
        <v>7.0023148148148154E-3</v>
      </c>
      <c r="C846" s="214">
        <v>49.684100000000001</v>
      </c>
      <c r="D846" s="199">
        <v>16.702000000000002</v>
      </c>
      <c r="E846" s="185">
        <f t="shared" si="13"/>
        <v>40742.007002314815</v>
      </c>
      <c r="F846" s="196">
        <v>544.20839999999998</v>
      </c>
    </row>
    <row r="847" spans="1:6" ht="15" customHeight="1" x14ac:dyDescent="0.25">
      <c r="A847" s="198">
        <v>40743</v>
      </c>
      <c r="B847" s="210">
        <v>7.0023148148148154E-3</v>
      </c>
      <c r="C847" s="214">
        <v>49.7331</v>
      </c>
      <c r="D847" s="199">
        <v>16.702000000000002</v>
      </c>
      <c r="E847" s="185">
        <f t="shared" si="13"/>
        <v>40743.007002314815</v>
      </c>
      <c r="F847" s="196">
        <v>544.15940000000001</v>
      </c>
    </row>
    <row r="848" spans="1:6" ht="15" customHeight="1" x14ac:dyDescent="0.25">
      <c r="A848" s="198">
        <v>40744</v>
      </c>
      <c r="B848" s="210">
        <v>7.0023148148148154E-3</v>
      </c>
      <c r="C848" s="214">
        <v>49.820799999999998</v>
      </c>
      <c r="D848" s="199">
        <v>16.701000000000001</v>
      </c>
      <c r="E848" s="185">
        <f t="shared" si="13"/>
        <v>40744.007002314815</v>
      </c>
      <c r="F848" s="196">
        <v>544.07169999999996</v>
      </c>
    </row>
    <row r="849" spans="1:7" ht="15" customHeight="1" x14ac:dyDescent="0.25">
      <c r="A849" s="198">
        <v>40745</v>
      </c>
      <c r="B849" s="210">
        <v>7.0023148148148154E-3</v>
      </c>
      <c r="C849" s="214">
        <v>49.925400000000003</v>
      </c>
      <c r="D849" s="199">
        <v>16.701000000000001</v>
      </c>
      <c r="E849" s="185">
        <f t="shared" si="13"/>
        <v>40745.007002314815</v>
      </c>
      <c r="F849" s="196">
        <v>543.96710000000007</v>
      </c>
    </row>
    <row r="850" spans="1:7" ht="15" customHeight="1" x14ac:dyDescent="0.25">
      <c r="A850" s="198">
        <v>40746</v>
      </c>
      <c r="B850" s="210">
        <v>7.0023148148148154E-3</v>
      </c>
      <c r="C850" s="214">
        <v>49.945700000000002</v>
      </c>
      <c r="D850" s="199">
        <v>16.702000000000002</v>
      </c>
      <c r="E850" s="185">
        <f t="shared" si="13"/>
        <v>40746.007002314815</v>
      </c>
      <c r="F850" s="196">
        <v>543.94680000000005</v>
      </c>
    </row>
    <row r="851" spans="1:7" ht="15" customHeight="1" x14ac:dyDescent="0.25">
      <c r="A851" s="198">
        <v>40747</v>
      </c>
      <c r="B851" s="210">
        <v>7.0023148148148154E-3</v>
      </c>
      <c r="C851" s="214">
        <v>49.9253</v>
      </c>
      <c r="D851" s="199">
        <v>16.701000000000001</v>
      </c>
      <c r="E851" s="185">
        <f t="shared" si="13"/>
        <v>40747.007002314815</v>
      </c>
      <c r="F851" s="196">
        <v>543.96720000000005</v>
      </c>
    </row>
    <row r="852" spans="1:7" ht="15" customHeight="1" x14ac:dyDescent="0.25">
      <c r="A852" s="198">
        <v>40748</v>
      </c>
      <c r="B852" s="210">
        <v>7.0023148148148154E-3</v>
      </c>
      <c r="C852" s="214">
        <v>49.8249</v>
      </c>
      <c r="D852" s="199">
        <v>16.701000000000001</v>
      </c>
      <c r="E852" s="185">
        <f t="shared" si="13"/>
        <v>40748.007002314815</v>
      </c>
      <c r="F852" s="196">
        <v>544.06759999999997</v>
      </c>
    </row>
    <row r="853" spans="1:7" ht="15" customHeight="1" x14ac:dyDescent="0.25">
      <c r="A853" s="198">
        <v>40749</v>
      </c>
      <c r="B853" s="210">
        <v>7.0023148148148154E-3</v>
      </c>
      <c r="C853" s="214">
        <v>49.756</v>
      </c>
      <c r="D853" s="199">
        <v>16.701000000000001</v>
      </c>
      <c r="E853" s="185">
        <f t="shared" si="13"/>
        <v>40749.007002314815</v>
      </c>
      <c r="F853" s="196">
        <v>544.13650000000007</v>
      </c>
    </row>
    <row r="854" spans="1:7" ht="15" customHeight="1" x14ac:dyDescent="0.25">
      <c r="A854" s="198">
        <v>40750</v>
      </c>
      <c r="B854" s="210">
        <v>7.0023148148148154E-3</v>
      </c>
      <c r="C854" s="214">
        <v>49.887099999999997</v>
      </c>
      <c r="D854" s="199">
        <v>16.699000000000002</v>
      </c>
      <c r="E854" s="185">
        <f t="shared" si="13"/>
        <v>40750.007002314815</v>
      </c>
      <c r="F854" s="196">
        <v>544.00540000000001</v>
      </c>
    </row>
    <row r="855" spans="1:7" ht="15" customHeight="1" x14ac:dyDescent="0.25">
      <c r="A855" s="198">
        <v>40751</v>
      </c>
      <c r="B855" s="210">
        <v>7.0023148148148154E-3</v>
      </c>
      <c r="C855" s="214">
        <v>49.940399999999997</v>
      </c>
      <c r="D855" s="199">
        <v>16.699000000000002</v>
      </c>
      <c r="E855" s="185">
        <f t="shared" si="13"/>
        <v>40751.007002314815</v>
      </c>
      <c r="F855" s="196">
        <v>543.95209999999997</v>
      </c>
    </row>
    <row r="856" spans="1:7" ht="15" customHeight="1" x14ac:dyDescent="0.25">
      <c r="A856" s="198">
        <v>40752</v>
      </c>
      <c r="B856" s="210">
        <v>7.0023148148148154E-3</v>
      </c>
      <c r="C856" s="214">
        <v>49.957999999999998</v>
      </c>
      <c r="D856" s="199">
        <v>16.7</v>
      </c>
      <c r="E856" s="185">
        <f t="shared" si="13"/>
        <v>40752.007002314815</v>
      </c>
      <c r="F856" s="196">
        <v>543.93450000000007</v>
      </c>
    </row>
    <row r="857" spans="1:7" ht="15" customHeight="1" x14ac:dyDescent="0.25">
      <c r="A857" s="198">
        <v>40753</v>
      </c>
      <c r="B857" s="210">
        <v>7.0023148148148154E-3</v>
      </c>
      <c r="C857" s="214">
        <v>49.855499999999999</v>
      </c>
      <c r="D857" s="199">
        <v>16.699000000000002</v>
      </c>
      <c r="E857" s="185">
        <f t="shared" si="13"/>
        <v>40753.007002314815</v>
      </c>
      <c r="F857" s="196">
        <v>544.03700000000003</v>
      </c>
    </row>
    <row r="858" spans="1:7" ht="15" customHeight="1" x14ac:dyDescent="0.25">
      <c r="A858" s="198">
        <v>40754</v>
      </c>
      <c r="B858" s="210">
        <v>7.0023148148148154E-3</v>
      </c>
      <c r="C858" s="214">
        <v>49.755299999999998</v>
      </c>
      <c r="D858" s="199">
        <v>16.699000000000002</v>
      </c>
      <c r="E858" s="185">
        <f t="shared" si="13"/>
        <v>40754.007002314815</v>
      </c>
      <c r="F858" s="196">
        <v>544.13720000000001</v>
      </c>
    </row>
    <row r="859" spans="1:7" ht="15" customHeight="1" x14ac:dyDescent="0.25">
      <c r="A859" s="198">
        <v>40755</v>
      </c>
      <c r="B859" s="210">
        <v>7.0023148148148154E-3</v>
      </c>
      <c r="C859" s="214">
        <v>49.752600000000001</v>
      </c>
      <c r="D859" s="199">
        <v>16.699000000000002</v>
      </c>
      <c r="E859" s="185">
        <f t="shared" si="13"/>
        <v>40755.007002314815</v>
      </c>
      <c r="F859" s="196">
        <v>544.13990000000001</v>
      </c>
    </row>
    <row r="860" spans="1:7" ht="15" customHeight="1" x14ac:dyDescent="0.25">
      <c r="A860" s="198">
        <v>40756</v>
      </c>
      <c r="B860" s="210">
        <v>7.0023148148148154E-3</v>
      </c>
      <c r="C860" s="214">
        <v>49.740200000000002</v>
      </c>
      <c r="D860" s="199">
        <v>16.698</v>
      </c>
      <c r="E860" s="185">
        <f t="shared" si="13"/>
        <v>40756.007002314815</v>
      </c>
      <c r="F860" s="196">
        <v>544.15229999999997</v>
      </c>
    </row>
    <row r="861" spans="1:7" ht="15" customHeight="1" x14ac:dyDescent="0.25">
      <c r="A861" s="198">
        <v>40757</v>
      </c>
      <c r="B861" s="210">
        <v>7.0023148148148154E-3</v>
      </c>
      <c r="C861" s="214">
        <v>49.840299999999999</v>
      </c>
      <c r="D861" s="199">
        <v>16.698</v>
      </c>
      <c r="E861" s="185">
        <f t="shared" si="13"/>
        <v>40757.007002314815</v>
      </c>
      <c r="F861" s="196">
        <v>544.05219999999997</v>
      </c>
      <c r="G861" s="183" t="s">
        <v>362</v>
      </c>
    </row>
    <row r="862" spans="1:7" ht="15" customHeight="1" x14ac:dyDescent="0.25">
      <c r="A862" s="195">
        <v>40758</v>
      </c>
      <c r="B862" s="221">
        <v>3.4895833333333334E-2</v>
      </c>
      <c r="C862" s="214">
        <v>49.894399999999997</v>
      </c>
      <c r="D862" s="199">
        <v>16.699000000000002</v>
      </c>
      <c r="E862" s="185">
        <f t="shared" si="13"/>
        <v>40758.034895833334</v>
      </c>
      <c r="F862" s="196">
        <v>544.03099999999995</v>
      </c>
    </row>
    <row r="863" spans="1:7" ht="15" customHeight="1" x14ac:dyDescent="0.25">
      <c r="A863" s="195">
        <v>40759</v>
      </c>
      <c r="B863" s="221">
        <v>3.4895833333333334E-2</v>
      </c>
      <c r="C863" s="214">
        <v>49.927999999999997</v>
      </c>
      <c r="D863" s="199">
        <v>16.698</v>
      </c>
      <c r="E863" s="185">
        <f t="shared" si="13"/>
        <v>40759.034895833334</v>
      </c>
      <c r="F863" s="196">
        <v>543.99739999999997</v>
      </c>
    </row>
    <row r="864" spans="1:7" ht="15" customHeight="1" x14ac:dyDescent="0.25">
      <c r="A864" s="195">
        <v>40760</v>
      </c>
      <c r="B864" s="221">
        <v>3.4895833333333334E-2</v>
      </c>
      <c r="C864" s="214">
        <v>49.9499</v>
      </c>
      <c r="D864" s="199">
        <v>16.699000000000002</v>
      </c>
      <c r="E864" s="185">
        <f t="shared" si="13"/>
        <v>40760.034895833334</v>
      </c>
      <c r="F864" s="196">
        <v>543.9754999999999</v>
      </c>
    </row>
    <row r="865" spans="1:6" ht="15" customHeight="1" x14ac:dyDescent="0.25">
      <c r="A865" s="195">
        <v>40761</v>
      </c>
      <c r="B865" s="221">
        <v>3.4895833333333334E-2</v>
      </c>
      <c r="C865" s="214">
        <v>49.910600000000002</v>
      </c>
      <c r="D865" s="199">
        <v>16.698</v>
      </c>
      <c r="E865" s="185">
        <f t="shared" si="13"/>
        <v>40761.034895833334</v>
      </c>
      <c r="F865" s="196">
        <v>544.01479999999992</v>
      </c>
    </row>
    <row r="866" spans="1:6" ht="15" customHeight="1" x14ac:dyDescent="0.25">
      <c r="A866" s="195">
        <v>40762</v>
      </c>
      <c r="B866" s="221">
        <v>3.4895833333333334E-2</v>
      </c>
      <c r="C866" s="214">
        <v>49.951000000000001</v>
      </c>
      <c r="D866" s="199">
        <v>16.696999999999999</v>
      </c>
      <c r="E866" s="185">
        <f t="shared" si="13"/>
        <v>40762.034895833334</v>
      </c>
      <c r="F866" s="196">
        <v>543.97439999999995</v>
      </c>
    </row>
    <row r="867" spans="1:6" ht="15" customHeight="1" x14ac:dyDescent="0.25">
      <c r="A867" s="195">
        <v>40763</v>
      </c>
      <c r="B867" s="221">
        <v>3.4895833333333334E-2</v>
      </c>
      <c r="C867" s="214">
        <v>50.029699999999998</v>
      </c>
      <c r="D867" s="199">
        <v>16.7</v>
      </c>
      <c r="E867" s="185">
        <f t="shared" si="13"/>
        <v>40763.034895833334</v>
      </c>
      <c r="F867" s="196">
        <v>543.89569999999992</v>
      </c>
    </row>
    <row r="868" spans="1:6" ht="15" customHeight="1" x14ac:dyDescent="0.25">
      <c r="A868" s="195">
        <v>40764</v>
      </c>
      <c r="B868" s="221">
        <v>3.4895833333333334E-2</v>
      </c>
      <c r="C868" s="214">
        <v>50.008099999999999</v>
      </c>
      <c r="D868" s="199">
        <v>16.696999999999999</v>
      </c>
      <c r="E868" s="185">
        <f t="shared" si="13"/>
        <v>40764.034895833334</v>
      </c>
      <c r="F868" s="196">
        <v>543.91729999999995</v>
      </c>
    </row>
    <row r="869" spans="1:6" ht="15" customHeight="1" x14ac:dyDescent="0.25">
      <c r="A869" s="195">
        <v>40765</v>
      </c>
      <c r="B869" s="221">
        <v>3.4895833333333334E-2</v>
      </c>
      <c r="C869" s="214">
        <v>50.060600000000001</v>
      </c>
      <c r="D869" s="199">
        <v>16.699000000000002</v>
      </c>
      <c r="E869" s="185">
        <f t="shared" si="13"/>
        <v>40765.034895833334</v>
      </c>
      <c r="F869" s="196">
        <v>543.86479999999995</v>
      </c>
    </row>
    <row r="870" spans="1:6" ht="15" customHeight="1" x14ac:dyDescent="0.25">
      <c r="A870" s="195">
        <v>40766</v>
      </c>
      <c r="B870" s="221">
        <v>3.4895833333333334E-2</v>
      </c>
      <c r="C870" s="214">
        <v>49.992400000000004</v>
      </c>
      <c r="D870" s="199">
        <v>16.695</v>
      </c>
      <c r="E870" s="185">
        <f t="shared" si="13"/>
        <v>40766.034895833334</v>
      </c>
      <c r="F870" s="196">
        <v>543.93299999999999</v>
      </c>
    </row>
    <row r="871" spans="1:6" ht="15" customHeight="1" x14ac:dyDescent="0.25">
      <c r="A871" s="195">
        <v>40767</v>
      </c>
      <c r="B871" s="221">
        <v>3.4895833333333334E-2</v>
      </c>
      <c r="C871" s="214">
        <v>49.982399999999998</v>
      </c>
      <c r="D871" s="199">
        <v>16.696000000000002</v>
      </c>
      <c r="E871" s="185">
        <f t="shared" si="13"/>
        <v>40767.034895833334</v>
      </c>
      <c r="F871" s="196">
        <v>543.94299999999998</v>
      </c>
    </row>
    <row r="872" spans="1:6" ht="15" customHeight="1" x14ac:dyDescent="0.25">
      <c r="A872" s="195">
        <v>40768</v>
      </c>
      <c r="B872" s="221">
        <v>3.4895833333333334E-2</v>
      </c>
      <c r="C872" s="214">
        <v>49.945799999999998</v>
      </c>
      <c r="D872" s="199">
        <v>16.696999999999999</v>
      </c>
      <c r="E872" s="185">
        <f t="shared" si="13"/>
        <v>40768.034895833334</v>
      </c>
      <c r="F872" s="196">
        <v>543.97959999999989</v>
      </c>
    </row>
    <row r="873" spans="1:6" ht="15" customHeight="1" x14ac:dyDescent="0.25">
      <c r="A873" s="195">
        <v>40769</v>
      </c>
      <c r="B873" s="221">
        <v>3.4895833333333334E-2</v>
      </c>
      <c r="C873" s="214">
        <v>49.826700000000002</v>
      </c>
      <c r="D873" s="199">
        <v>16.695</v>
      </c>
      <c r="E873" s="185">
        <f t="shared" si="13"/>
        <v>40769.034895833334</v>
      </c>
      <c r="F873" s="196">
        <v>544.09869999999989</v>
      </c>
    </row>
    <row r="874" spans="1:6" ht="15" customHeight="1" x14ac:dyDescent="0.25">
      <c r="A874" s="195">
        <v>40770</v>
      </c>
      <c r="B874" s="221">
        <v>3.4895833333333334E-2</v>
      </c>
      <c r="C874" s="214">
        <v>49.956899999999997</v>
      </c>
      <c r="D874" s="199">
        <v>16.696000000000002</v>
      </c>
      <c r="E874" s="185">
        <f t="shared" si="13"/>
        <v>40770.034895833334</v>
      </c>
      <c r="F874" s="196">
        <v>543.96849999999995</v>
      </c>
    </row>
    <row r="875" spans="1:6" ht="15" customHeight="1" x14ac:dyDescent="0.25">
      <c r="A875" s="195">
        <v>40771</v>
      </c>
      <c r="B875" s="221">
        <v>3.4895833333333334E-2</v>
      </c>
      <c r="C875" s="214">
        <v>49.993400000000001</v>
      </c>
      <c r="D875" s="199">
        <v>16.695</v>
      </c>
      <c r="E875" s="185">
        <f t="shared" si="13"/>
        <v>40771.034895833334</v>
      </c>
      <c r="F875" s="196">
        <v>543.9319999999999</v>
      </c>
    </row>
    <row r="876" spans="1:6" ht="15" customHeight="1" x14ac:dyDescent="0.25">
      <c r="A876" s="195">
        <v>40772</v>
      </c>
      <c r="B876" s="221">
        <v>3.4895833333333334E-2</v>
      </c>
      <c r="C876" s="214">
        <v>49.868000000000002</v>
      </c>
      <c r="D876" s="199">
        <v>16.696000000000002</v>
      </c>
      <c r="E876" s="185">
        <f t="shared" si="13"/>
        <v>40772.034895833334</v>
      </c>
      <c r="F876" s="196">
        <v>544.05739999999992</v>
      </c>
    </row>
    <row r="877" spans="1:6" ht="15" customHeight="1" x14ac:dyDescent="0.25">
      <c r="A877" s="195">
        <v>40773</v>
      </c>
      <c r="B877" s="221">
        <v>3.4895833333333334E-2</v>
      </c>
      <c r="C877" s="214">
        <v>49.818800000000003</v>
      </c>
      <c r="D877" s="199">
        <v>16.695</v>
      </c>
      <c r="E877" s="185">
        <f t="shared" si="13"/>
        <v>40773.034895833334</v>
      </c>
      <c r="F877" s="196">
        <v>544.10659999999996</v>
      </c>
    </row>
    <row r="878" spans="1:6" ht="15" customHeight="1" x14ac:dyDescent="0.25">
      <c r="A878" s="195">
        <v>40774</v>
      </c>
      <c r="B878" s="221">
        <v>3.4895833333333334E-2</v>
      </c>
      <c r="C878" s="214">
        <v>49.964199999999998</v>
      </c>
      <c r="D878" s="199">
        <v>16.693999999999999</v>
      </c>
      <c r="E878" s="185">
        <f t="shared" si="13"/>
        <v>40774.034895833334</v>
      </c>
      <c r="F878" s="196">
        <v>543.96119999999996</v>
      </c>
    </row>
    <row r="879" spans="1:6" ht="15" customHeight="1" x14ac:dyDescent="0.25">
      <c r="A879" s="195">
        <v>40775</v>
      </c>
      <c r="B879" s="221">
        <v>3.4895833333333334E-2</v>
      </c>
      <c r="C879" s="214">
        <v>49.979300000000002</v>
      </c>
      <c r="D879" s="199">
        <v>16.695</v>
      </c>
      <c r="E879" s="185">
        <f t="shared" si="13"/>
        <v>40775.034895833334</v>
      </c>
      <c r="F879" s="196">
        <v>543.94609999999989</v>
      </c>
    </row>
    <row r="880" spans="1:6" ht="15" customHeight="1" x14ac:dyDescent="0.25">
      <c r="A880" s="195">
        <v>40776</v>
      </c>
      <c r="B880" s="221">
        <v>3.4895833333333334E-2</v>
      </c>
      <c r="C880" s="214">
        <v>49.924999999999997</v>
      </c>
      <c r="D880" s="199">
        <v>16.693000000000001</v>
      </c>
      <c r="E880" s="185">
        <f t="shared" si="13"/>
        <v>40776.034895833334</v>
      </c>
      <c r="F880" s="196">
        <v>544.0003999999999</v>
      </c>
    </row>
    <row r="881" spans="1:6" ht="15" customHeight="1" x14ac:dyDescent="0.25">
      <c r="A881" s="195">
        <v>40777</v>
      </c>
      <c r="B881" s="221">
        <v>3.4895833333333334E-2</v>
      </c>
      <c r="C881" s="214">
        <v>49.8536</v>
      </c>
      <c r="D881" s="199">
        <v>16.693999999999999</v>
      </c>
      <c r="E881" s="185">
        <f t="shared" si="13"/>
        <v>40777.034895833334</v>
      </c>
      <c r="F881" s="196">
        <v>544.07179999999994</v>
      </c>
    </row>
    <row r="882" spans="1:6" ht="15" customHeight="1" x14ac:dyDescent="0.25">
      <c r="A882" s="195">
        <v>40778</v>
      </c>
      <c r="B882" s="221">
        <v>3.4895833333333334E-2</v>
      </c>
      <c r="C882" s="214">
        <v>49.935899999999997</v>
      </c>
      <c r="D882" s="199">
        <v>16.693000000000001</v>
      </c>
      <c r="E882" s="185">
        <f t="shared" si="13"/>
        <v>40778.034895833334</v>
      </c>
      <c r="F882" s="196">
        <v>543.98949999999991</v>
      </c>
    </row>
    <row r="883" spans="1:6" ht="15" customHeight="1" x14ac:dyDescent="0.25">
      <c r="A883" s="195">
        <v>40779</v>
      </c>
      <c r="B883" s="221">
        <v>3.4895833333333334E-2</v>
      </c>
      <c r="C883" s="214">
        <v>49.962800000000001</v>
      </c>
      <c r="D883" s="199">
        <v>16.693999999999999</v>
      </c>
      <c r="E883" s="185">
        <f t="shared" si="13"/>
        <v>40779.034895833334</v>
      </c>
      <c r="F883" s="196">
        <v>543.96259999999995</v>
      </c>
    </row>
    <row r="884" spans="1:6" ht="15" customHeight="1" x14ac:dyDescent="0.25">
      <c r="A884" s="195">
        <v>40780</v>
      </c>
      <c r="B884" s="221">
        <v>3.4895833333333334E-2</v>
      </c>
      <c r="C884" s="214">
        <v>49.897500000000001</v>
      </c>
      <c r="D884" s="199">
        <v>16.693000000000001</v>
      </c>
      <c r="E884" s="185">
        <f t="shared" si="13"/>
        <v>40780.034895833334</v>
      </c>
      <c r="F884" s="196">
        <v>544.02789999999993</v>
      </c>
    </row>
    <row r="885" spans="1:6" ht="15" customHeight="1" x14ac:dyDescent="0.25">
      <c r="A885" s="195">
        <v>40781</v>
      </c>
      <c r="B885" s="221">
        <v>3.4895833333333334E-2</v>
      </c>
      <c r="C885" s="214">
        <v>49.883099999999999</v>
      </c>
      <c r="D885" s="199">
        <v>16.693000000000001</v>
      </c>
      <c r="E885" s="185">
        <f t="shared" si="13"/>
        <v>40781.034895833334</v>
      </c>
      <c r="F885" s="196">
        <v>544.04229999999995</v>
      </c>
    </row>
    <row r="886" spans="1:6" ht="15" customHeight="1" x14ac:dyDescent="0.25">
      <c r="A886" s="195">
        <v>40782</v>
      </c>
      <c r="B886" s="221">
        <v>3.4895833333333334E-2</v>
      </c>
      <c r="C886" s="214">
        <v>49.865499999999997</v>
      </c>
      <c r="D886" s="199">
        <v>16.692</v>
      </c>
      <c r="E886" s="185">
        <f t="shared" si="13"/>
        <v>40782.034895833334</v>
      </c>
      <c r="F886" s="196">
        <v>544.05989999999997</v>
      </c>
    </row>
    <row r="887" spans="1:6" ht="15" customHeight="1" x14ac:dyDescent="0.25">
      <c r="A887" s="195">
        <v>40783</v>
      </c>
      <c r="B887" s="221">
        <v>3.4895833333333334E-2</v>
      </c>
      <c r="C887" s="214">
        <v>49.959600000000002</v>
      </c>
      <c r="D887" s="199">
        <v>16.692</v>
      </c>
      <c r="E887" s="185">
        <f t="shared" si="13"/>
        <v>40783.034895833334</v>
      </c>
      <c r="F887" s="196">
        <v>543.96579999999994</v>
      </c>
    </row>
    <row r="888" spans="1:6" ht="15" customHeight="1" x14ac:dyDescent="0.25">
      <c r="A888" s="195">
        <v>40784</v>
      </c>
      <c r="B888" s="221">
        <v>3.4895833333333334E-2</v>
      </c>
      <c r="C888" s="214">
        <v>50.0306</v>
      </c>
      <c r="D888" s="199">
        <v>16.692</v>
      </c>
      <c r="E888" s="185">
        <f t="shared" si="13"/>
        <v>40784.034895833334</v>
      </c>
      <c r="F888" s="196">
        <v>543.89479999999992</v>
      </c>
    </row>
    <row r="889" spans="1:6" ht="15" customHeight="1" x14ac:dyDescent="0.25">
      <c r="A889" s="195">
        <v>40785</v>
      </c>
      <c r="B889" s="221">
        <v>3.4895833333333334E-2</v>
      </c>
      <c r="C889" s="214">
        <v>50.07</v>
      </c>
      <c r="D889" s="199">
        <v>16.690999999999999</v>
      </c>
      <c r="E889" s="185">
        <f t="shared" si="13"/>
        <v>40785.034895833334</v>
      </c>
      <c r="F889" s="196">
        <v>543.85539999999992</v>
      </c>
    </row>
    <row r="890" spans="1:6" ht="15" customHeight="1" x14ac:dyDescent="0.25">
      <c r="A890" s="195">
        <v>40786</v>
      </c>
      <c r="B890" s="221">
        <v>3.4895833333333334E-2</v>
      </c>
      <c r="C890" s="214">
        <v>50.079000000000001</v>
      </c>
      <c r="D890" s="199">
        <v>16.690999999999999</v>
      </c>
      <c r="E890" s="185">
        <f t="shared" si="13"/>
        <v>40786.034895833334</v>
      </c>
      <c r="F890" s="196">
        <v>543.8463999999999</v>
      </c>
    </row>
    <row r="891" spans="1:6" ht="15" customHeight="1" x14ac:dyDescent="0.25">
      <c r="A891" s="195">
        <v>40787</v>
      </c>
      <c r="B891" s="221">
        <v>3.4895833333333334E-2</v>
      </c>
      <c r="C891" s="214">
        <v>50.009500000000003</v>
      </c>
      <c r="D891" s="199">
        <v>16.692</v>
      </c>
      <c r="E891" s="185">
        <f t="shared" si="13"/>
        <v>40787.034895833334</v>
      </c>
      <c r="F891" s="196">
        <v>543.91589999999997</v>
      </c>
    </row>
    <row r="892" spans="1:6" ht="15" customHeight="1" x14ac:dyDescent="0.25">
      <c r="A892" s="195">
        <v>40788</v>
      </c>
      <c r="B892" s="221">
        <v>3.4895833333333334E-2</v>
      </c>
      <c r="C892" s="214">
        <v>49.999899999999997</v>
      </c>
      <c r="D892" s="199">
        <v>16.692</v>
      </c>
      <c r="E892" s="185">
        <f t="shared" si="13"/>
        <v>40788.034895833334</v>
      </c>
      <c r="F892" s="196">
        <v>543.92549999999994</v>
      </c>
    </row>
    <row r="893" spans="1:6" ht="15" customHeight="1" x14ac:dyDescent="0.25">
      <c r="A893" s="195">
        <v>40789</v>
      </c>
      <c r="B893" s="221">
        <v>3.4895833333333334E-2</v>
      </c>
      <c r="C893" s="214">
        <v>50.088700000000003</v>
      </c>
      <c r="D893" s="199">
        <v>16.690999999999999</v>
      </c>
      <c r="E893" s="185">
        <f t="shared" si="13"/>
        <v>40789.034895833334</v>
      </c>
      <c r="F893" s="196">
        <v>543.83669999999995</v>
      </c>
    </row>
    <row r="894" spans="1:6" ht="15" customHeight="1" x14ac:dyDescent="0.25">
      <c r="A894" s="195">
        <v>40790</v>
      </c>
      <c r="B894" s="221">
        <v>3.4895833333333334E-2</v>
      </c>
      <c r="C894" s="214">
        <v>49.964199999999998</v>
      </c>
      <c r="D894" s="199">
        <v>16.690999999999999</v>
      </c>
      <c r="E894" s="185">
        <f t="shared" si="13"/>
        <v>40790.034895833334</v>
      </c>
      <c r="F894" s="196">
        <v>543.96119999999996</v>
      </c>
    </row>
    <row r="895" spans="1:6" ht="15" customHeight="1" x14ac:dyDescent="0.25">
      <c r="A895" s="195">
        <v>40791</v>
      </c>
      <c r="B895" s="221">
        <v>3.4895833333333334E-2</v>
      </c>
      <c r="C895" s="214">
        <v>49.894799999999996</v>
      </c>
      <c r="D895" s="199">
        <v>16.690000000000001</v>
      </c>
      <c r="E895" s="185">
        <f t="shared" si="13"/>
        <v>40791.034895833334</v>
      </c>
      <c r="F895" s="196">
        <v>544.03059999999994</v>
      </c>
    </row>
    <row r="896" spans="1:6" ht="15" customHeight="1" x14ac:dyDescent="0.25">
      <c r="A896" s="195">
        <v>40792</v>
      </c>
      <c r="B896" s="221">
        <v>3.4895833333333334E-2</v>
      </c>
      <c r="C896" s="214">
        <v>49.957099999999997</v>
      </c>
      <c r="D896" s="199">
        <v>16.690000000000001</v>
      </c>
      <c r="E896" s="185">
        <f t="shared" si="13"/>
        <v>40792.034895833334</v>
      </c>
      <c r="F896" s="196">
        <v>543.9683</v>
      </c>
    </row>
    <row r="897" spans="1:6" ht="15" customHeight="1" x14ac:dyDescent="0.25">
      <c r="A897" s="195">
        <v>40793</v>
      </c>
      <c r="B897" s="221">
        <v>3.4895833333333334E-2</v>
      </c>
      <c r="C897" s="214">
        <v>49.956299999999999</v>
      </c>
      <c r="D897" s="199">
        <v>16.690000000000001</v>
      </c>
      <c r="E897" s="185">
        <f t="shared" si="13"/>
        <v>40793.034895833334</v>
      </c>
      <c r="F897" s="196">
        <v>543.96909999999991</v>
      </c>
    </row>
    <row r="898" spans="1:6" ht="15" customHeight="1" x14ac:dyDescent="0.25">
      <c r="A898" s="195">
        <v>40794</v>
      </c>
      <c r="B898" s="221">
        <v>3.4895833333333334E-2</v>
      </c>
      <c r="C898" s="214">
        <v>49.811700000000002</v>
      </c>
      <c r="D898" s="199">
        <v>16.690000000000001</v>
      </c>
      <c r="E898" s="185">
        <f t="shared" si="13"/>
        <v>40794.034895833334</v>
      </c>
      <c r="F898" s="196">
        <v>544.11369999999999</v>
      </c>
    </row>
    <row r="899" spans="1:6" ht="15" customHeight="1" x14ac:dyDescent="0.25">
      <c r="A899" s="195">
        <v>40795</v>
      </c>
      <c r="B899" s="221">
        <v>3.4895833333333334E-2</v>
      </c>
      <c r="C899" s="214">
        <v>49.909100000000002</v>
      </c>
      <c r="D899" s="199">
        <v>16.690000000000001</v>
      </c>
      <c r="E899" s="185">
        <f t="shared" si="13"/>
        <v>40795.034895833334</v>
      </c>
      <c r="F899" s="196">
        <v>544.0163</v>
      </c>
    </row>
    <row r="900" spans="1:6" ht="15" customHeight="1" x14ac:dyDescent="0.25">
      <c r="A900" s="195">
        <v>40796</v>
      </c>
      <c r="B900" s="221">
        <v>3.4895833333333334E-2</v>
      </c>
      <c r="C900" s="214">
        <v>49.938000000000002</v>
      </c>
      <c r="D900" s="199">
        <v>16.690000000000001</v>
      </c>
      <c r="E900" s="185">
        <f t="shared" si="13"/>
        <v>40796.034895833334</v>
      </c>
      <c r="F900" s="196">
        <v>543.98739999999998</v>
      </c>
    </row>
    <row r="901" spans="1:6" ht="15" customHeight="1" x14ac:dyDescent="0.25">
      <c r="A901" s="195">
        <v>40797</v>
      </c>
      <c r="B901" s="221">
        <v>3.4895833333333334E-2</v>
      </c>
      <c r="C901" s="214">
        <v>49.886499999999998</v>
      </c>
      <c r="D901" s="199">
        <v>16.689</v>
      </c>
      <c r="E901" s="185">
        <f t="shared" si="13"/>
        <v>40797.034895833334</v>
      </c>
      <c r="F901" s="196">
        <v>544.0388999999999</v>
      </c>
    </row>
    <row r="902" spans="1:6" ht="15" customHeight="1" x14ac:dyDescent="0.25">
      <c r="A902" s="195">
        <v>40798</v>
      </c>
      <c r="B902" s="221">
        <v>3.4895833333333334E-2</v>
      </c>
      <c r="C902" s="214">
        <v>49.857999999999997</v>
      </c>
      <c r="D902" s="199">
        <v>16.690000000000001</v>
      </c>
      <c r="E902" s="185">
        <f t="shared" si="13"/>
        <v>40798.034895833334</v>
      </c>
      <c r="F902" s="196">
        <v>544.06739999999991</v>
      </c>
    </row>
    <row r="903" spans="1:6" ht="15" customHeight="1" x14ac:dyDescent="0.25">
      <c r="A903" s="195">
        <v>40799</v>
      </c>
      <c r="B903" s="221">
        <v>3.4895833333333334E-2</v>
      </c>
      <c r="C903" s="214">
        <v>49.902000000000001</v>
      </c>
      <c r="D903" s="199">
        <v>16.689</v>
      </c>
      <c r="E903" s="185">
        <f t="shared" si="13"/>
        <v>40799.034895833334</v>
      </c>
      <c r="F903" s="196">
        <v>544.02339999999992</v>
      </c>
    </row>
    <row r="904" spans="1:6" ht="15" customHeight="1" x14ac:dyDescent="0.25">
      <c r="A904" s="195">
        <v>40800</v>
      </c>
      <c r="B904" s="221">
        <v>3.4895833333333334E-2</v>
      </c>
      <c r="C904" s="214">
        <v>50.012500000000003</v>
      </c>
      <c r="D904" s="199">
        <v>16.689</v>
      </c>
      <c r="E904" s="185">
        <f t="shared" si="13"/>
        <v>40800.034895833334</v>
      </c>
      <c r="F904" s="196">
        <v>543.91289999999992</v>
      </c>
    </row>
    <row r="905" spans="1:6" ht="15" customHeight="1" x14ac:dyDescent="0.25">
      <c r="A905" s="195">
        <v>40801</v>
      </c>
      <c r="B905" s="221">
        <v>3.4895833333333334E-2</v>
      </c>
      <c r="C905" s="214">
        <v>50.049199999999999</v>
      </c>
      <c r="D905" s="199">
        <v>16.687999999999999</v>
      </c>
      <c r="E905" s="185">
        <f t="shared" si="13"/>
        <v>40801.034895833334</v>
      </c>
      <c r="F905" s="196">
        <v>543.87619999999993</v>
      </c>
    </row>
    <row r="906" spans="1:6" ht="15" customHeight="1" x14ac:dyDescent="0.25">
      <c r="A906" s="195">
        <v>40802</v>
      </c>
      <c r="B906" s="221">
        <v>3.4895833333333334E-2</v>
      </c>
      <c r="C906" s="214">
        <v>50.081499999999998</v>
      </c>
      <c r="D906" s="199">
        <v>16.687999999999999</v>
      </c>
      <c r="E906" s="185">
        <f t="shared" ref="E906:E969" si="14">A906+B906</f>
        <v>40802.034895833334</v>
      </c>
      <c r="F906" s="196">
        <v>543.84389999999996</v>
      </c>
    </row>
    <row r="907" spans="1:6" ht="15" customHeight="1" x14ac:dyDescent="0.25">
      <c r="A907" s="195">
        <v>40803</v>
      </c>
      <c r="B907" s="221">
        <v>3.4895833333333334E-2</v>
      </c>
      <c r="C907" s="214">
        <v>50.084299999999999</v>
      </c>
      <c r="D907" s="199">
        <v>16.689</v>
      </c>
      <c r="E907" s="185">
        <f t="shared" si="14"/>
        <v>40803.034895833334</v>
      </c>
      <c r="F907" s="196">
        <v>543.84109999999998</v>
      </c>
    </row>
    <row r="908" spans="1:6" ht="15" customHeight="1" x14ac:dyDescent="0.25">
      <c r="A908" s="195">
        <v>40804</v>
      </c>
      <c r="B908" s="221">
        <v>3.4895833333333334E-2</v>
      </c>
      <c r="C908" s="214">
        <v>50.0075</v>
      </c>
      <c r="D908" s="199">
        <v>16.687000000000001</v>
      </c>
      <c r="E908" s="185">
        <f t="shared" si="14"/>
        <v>40804.034895833334</v>
      </c>
      <c r="F908" s="196">
        <v>543.91789999999992</v>
      </c>
    </row>
    <row r="909" spans="1:6" ht="15" customHeight="1" x14ac:dyDescent="0.25">
      <c r="A909" s="195">
        <v>40805</v>
      </c>
      <c r="B909" s="221">
        <v>3.4895833333333334E-2</v>
      </c>
      <c r="C909" s="214">
        <v>49.952100000000002</v>
      </c>
      <c r="D909" s="199">
        <v>16.687000000000001</v>
      </c>
      <c r="E909" s="185">
        <f t="shared" si="14"/>
        <v>40805.034895833334</v>
      </c>
      <c r="F909" s="196">
        <v>543.97329999999999</v>
      </c>
    </row>
    <row r="910" spans="1:6" ht="15" customHeight="1" x14ac:dyDescent="0.25">
      <c r="A910" s="195">
        <v>40806</v>
      </c>
      <c r="B910" s="221">
        <v>3.4895833333333334E-2</v>
      </c>
      <c r="C910" s="214">
        <v>50.031199999999998</v>
      </c>
      <c r="D910" s="199">
        <v>16.687000000000001</v>
      </c>
      <c r="E910" s="185">
        <f t="shared" si="14"/>
        <v>40806.034895833334</v>
      </c>
      <c r="F910" s="196">
        <v>543.89419999999996</v>
      </c>
    </row>
    <row r="911" spans="1:6" ht="15" customHeight="1" x14ac:dyDescent="0.25">
      <c r="A911" s="195">
        <v>40807</v>
      </c>
      <c r="B911" s="221">
        <v>3.4895833333333334E-2</v>
      </c>
      <c r="C911" s="214">
        <v>50.047800000000002</v>
      </c>
      <c r="D911" s="199">
        <v>16.686</v>
      </c>
      <c r="E911" s="185">
        <f t="shared" si="14"/>
        <v>40807.034895833334</v>
      </c>
      <c r="F911" s="196">
        <v>543.87759999999992</v>
      </c>
    </row>
    <row r="912" spans="1:6" ht="15" customHeight="1" x14ac:dyDescent="0.25">
      <c r="A912" s="195">
        <v>40808</v>
      </c>
      <c r="B912" s="221">
        <v>3.4895833333333334E-2</v>
      </c>
      <c r="C912" s="214">
        <v>50.037999999999997</v>
      </c>
      <c r="D912" s="199">
        <v>16.686</v>
      </c>
      <c r="E912" s="185">
        <f t="shared" si="14"/>
        <v>40808.034895833334</v>
      </c>
      <c r="F912" s="196">
        <v>543.88739999999996</v>
      </c>
    </row>
    <row r="913" spans="1:6" ht="15" customHeight="1" x14ac:dyDescent="0.25">
      <c r="A913" s="195">
        <v>40809</v>
      </c>
      <c r="B913" s="221">
        <v>3.4895833333333334E-2</v>
      </c>
      <c r="C913" s="214">
        <v>49.924399999999999</v>
      </c>
      <c r="D913" s="199">
        <v>16.686</v>
      </c>
      <c r="E913" s="185">
        <f t="shared" si="14"/>
        <v>40809.034895833334</v>
      </c>
      <c r="F913" s="196">
        <v>544.00099999999998</v>
      </c>
    </row>
    <row r="914" spans="1:6" ht="15" customHeight="1" x14ac:dyDescent="0.25">
      <c r="A914" s="195">
        <v>40810</v>
      </c>
      <c r="B914" s="221">
        <v>3.4895833333333334E-2</v>
      </c>
      <c r="C914" s="214">
        <v>49.967500000000001</v>
      </c>
      <c r="D914" s="199">
        <v>16.686</v>
      </c>
      <c r="E914" s="185">
        <f t="shared" si="14"/>
        <v>40810.034895833334</v>
      </c>
      <c r="F914" s="196">
        <v>543.9579</v>
      </c>
    </row>
    <row r="915" spans="1:6" ht="15" customHeight="1" x14ac:dyDescent="0.25">
      <c r="A915" s="195">
        <v>40811</v>
      </c>
      <c r="B915" s="221">
        <v>3.4895833333333334E-2</v>
      </c>
      <c r="C915" s="214">
        <v>50.131</v>
      </c>
      <c r="D915" s="199">
        <v>16.684999999999999</v>
      </c>
      <c r="E915" s="185">
        <f t="shared" si="14"/>
        <v>40811.034895833334</v>
      </c>
      <c r="F915" s="196">
        <v>543.7944</v>
      </c>
    </row>
    <row r="916" spans="1:6" ht="15" customHeight="1" x14ac:dyDescent="0.25">
      <c r="A916" s="195">
        <v>40812</v>
      </c>
      <c r="B916" s="221">
        <v>3.4895833333333334E-2</v>
      </c>
      <c r="C916" s="214">
        <v>50.1907</v>
      </c>
      <c r="D916" s="199">
        <v>16.684999999999999</v>
      </c>
      <c r="E916" s="185">
        <f t="shared" si="14"/>
        <v>40812.034895833334</v>
      </c>
      <c r="F916" s="196">
        <v>543.73469999999998</v>
      </c>
    </row>
    <row r="917" spans="1:6" ht="15" customHeight="1" x14ac:dyDescent="0.25">
      <c r="A917" s="195">
        <v>40813</v>
      </c>
      <c r="B917" s="221">
        <v>3.4895833333333334E-2</v>
      </c>
      <c r="C917" s="214">
        <v>50.061399999999999</v>
      </c>
      <c r="D917" s="199">
        <v>16.686</v>
      </c>
      <c r="E917" s="185">
        <f t="shared" si="14"/>
        <v>40813.034895833334</v>
      </c>
      <c r="F917" s="196">
        <v>543.86399999999992</v>
      </c>
    </row>
    <row r="918" spans="1:6" ht="15" customHeight="1" x14ac:dyDescent="0.25">
      <c r="A918" s="195">
        <v>40814</v>
      </c>
      <c r="B918" s="221">
        <v>3.4895833333333334E-2</v>
      </c>
      <c r="C918" s="214">
        <v>49.974899999999998</v>
      </c>
      <c r="D918" s="199">
        <v>16.686</v>
      </c>
      <c r="E918" s="185">
        <f t="shared" si="14"/>
        <v>40814.034895833334</v>
      </c>
      <c r="F918" s="196">
        <v>543.95049999999992</v>
      </c>
    </row>
    <row r="919" spans="1:6" ht="15" customHeight="1" x14ac:dyDescent="0.25">
      <c r="A919" s="195">
        <v>40815</v>
      </c>
      <c r="B919" s="221">
        <v>3.4895833333333334E-2</v>
      </c>
      <c r="C919" s="214">
        <v>50.059800000000003</v>
      </c>
      <c r="D919" s="199">
        <v>16.684999999999999</v>
      </c>
      <c r="E919" s="185">
        <f t="shared" si="14"/>
        <v>40815.034895833334</v>
      </c>
      <c r="F919" s="196">
        <v>543.86559999999997</v>
      </c>
    </row>
    <row r="920" spans="1:6" ht="15" customHeight="1" x14ac:dyDescent="0.25">
      <c r="A920" s="195">
        <v>40816</v>
      </c>
      <c r="B920" s="221">
        <v>3.4895833333333334E-2</v>
      </c>
      <c r="C920" s="214">
        <v>49.853000000000002</v>
      </c>
      <c r="D920" s="199">
        <v>16.684999999999999</v>
      </c>
      <c r="E920" s="185">
        <f t="shared" si="14"/>
        <v>40816.034895833334</v>
      </c>
      <c r="F920" s="196">
        <v>544.0723999999999</v>
      </c>
    </row>
    <row r="921" spans="1:6" ht="15" customHeight="1" x14ac:dyDescent="0.25">
      <c r="A921" s="195">
        <v>40817</v>
      </c>
      <c r="B921" s="221">
        <v>3.4895833333333334E-2</v>
      </c>
      <c r="C921" s="214">
        <v>49.973300000000002</v>
      </c>
      <c r="D921" s="199">
        <v>16.684000000000001</v>
      </c>
      <c r="E921" s="185">
        <f t="shared" si="14"/>
        <v>40817.034895833334</v>
      </c>
      <c r="F921" s="196">
        <v>543.95209999999997</v>
      </c>
    </row>
    <row r="922" spans="1:6" ht="15" customHeight="1" x14ac:dyDescent="0.25">
      <c r="A922" s="195">
        <v>40818</v>
      </c>
      <c r="B922" s="221">
        <v>3.4895833333333334E-2</v>
      </c>
      <c r="C922" s="214">
        <v>49.982100000000003</v>
      </c>
      <c r="D922" s="199">
        <v>16.684999999999999</v>
      </c>
      <c r="E922" s="185">
        <f t="shared" si="14"/>
        <v>40818.034895833334</v>
      </c>
      <c r="F922" s="196">
        <v>543.94329999999991</v>
      </c>
    </row>
    <row r="923" spans="1:6" ht="15" customHeight="1" x14ac:dyDescent="0.25">
      <c r="A923" s="195">
        <v>40819</v>
      </c>
      <c r="B923" s="221">
        <v>3.4895833333333334E-2</v>
      </c>
      <c r="C923" s="214">
        <v>49.995600000000003</v>
      </c>
      <c r="D923" s="199">
        <v>16.684999999999999</v>
      </c>
      <c r="E923" s="185">
        <f t="shared" si="14"/>
        <v>40819.034895833334</v>
      </c>
      <c r="F923" s="196">
        <v>543.92979999999989</v>
      </c>
    </row>
    <row r="924" spans="1:6" ht="15" customHeight="1" x14ac:dyDescent="0.25">
      <c r="A924" s="195">
        <v>40820</v>
      </c>
      <c r="B924" s="221">
        <v>3.4895833333333334E-2</v>
      </c>
      <c r="C924" s="214">
        <v>50.018300000000004</v>
      </c>
      <c r="D924" s="199">
        <v>16.684000000000001</v>
      </c>
      <c r="E924" s="185">
        <f t="shared" si="14"/>
        <v>40820.034895833334</v>
      </c>
      <c r="F924" s="196">
        <v>543.9070999999999</v>
      </c>
    </row>
    <row r="925" spans="1:6" ht="15" customHeight="1" x14ac:dyDescent="0.25">
      <c r="A925" s="195">
        <v>40821</v>
      </c>
      <c r="B925" s="221">
        <v>3.4895833333333334E-2</v>
      </c>
      <c r="C925" s="214">
        <v>50.188800000000001</v>
      </c>
      <c r="D925" s="199">
        <v>16.684999999999999</v>
      </c>
      <c r="E925" s="185">
        <f t="shared" si="14"/>
        <v>40821.034895833334</v>
      </c>
      <c r="F925" s="196">
        <v>543.73659999999995</v>
      </c>
    </row>
    <row r="926" spans="1:6" ht="15" customHeight="1" x14ac:dyDescent="0.25">
      <c r="A926" s="195">
        <v>40822</v>
      </c>
      <c r="B926" s="221">
        <v>3.4895833333333334E-2</v>
      </c>
      <c r="C926" s="214">
        <v>50.370699999999999</v>
      </c>
      <c r="D926" s="199">
        <v>16.683</v>
      </c>
      <c r="E926" s="185">
        <f t="shared" si="14"/>
        <v>40822.034895833334</v>
      </c>
      <c r="F926" s="196">
        <v>543.55469999999991</v>
      </c>
    </row>
    <row r="927" spans="1:6" ht="15" customHeight="1" x14ac:dyDescent="0.25">
      <c r="A927" s="195">
        <v>40823</v>
      </c>
      <c r="B927" s="221">
        <v>3.4895833333333334E-2</v>
      </c>
      <c r="C927" s="214">
        <v>50.327500000000001</v>
      </c>
      <c r="D927" s="199">
        <v>16.684000000000001</v>
      </c>
      <c r="E927" s="185">
        <f t="shared" si="14"/>
        <v>40823.034895833334</v>
      </c>
      <c r="F927" s="196">
        <v>543.59789999999998</v>
      </c>
    </row>
    <row r="928" spans="1:6" ht="15" customHeight="1" x14ac:dyDescent="0.25">
      <c r="A928" s="195">
        <v>40824</v>
      </c>
      <c r="B928" s="221">
        <v>3.4895833333333334E-2</v>
      </c>
      <c r="C928" s="214">
        <v>50.3444</v>
      </c>
      <c r="D928" s="199">
        <v>16.683</v>
      </c>
      <c r="E928" s="185">
        <f t="shared" si="14"/>
        <v>40824.034895833334</v>
      </c>
      <c r="F928" s="196">
        <v>543.5809999999999</v>
      </c>
    </row>
    <row r="929" spans="1:6" ht="15" customHeight="1" x14ac:dyDescent="0.25">
      <c r="A929" s="195">
        <v>40825</v>
      </c>
      <c r="B929" s="221">
        <v>3.4895833333333334E-2</v>
      </c>
      <c r="C929" s="214">
        <v>50.200200000000002</v>
      </c>
      <c r="D929" s="199">
        <v>16.681999999999999</v>
      </c>
      <c r="E929" s="185">
        <f t="shared" si="14"/>
        <v>40825.034895833334</v>
      </c>
      <c r="F929" s="196">
        <v>543.72519999999997</v>
      </c>
    </row>
    <row r="930" spans="1:6" ht="15" customHeight="1" x14ac:dyDescent="0.25">
      <c r="A930" s="195">
        <v>40826</v>
      </c>
      <c r="B930" s="221">
        <v>3.4895833333333334E-2</v>
      </c>
      <c r="C930" s="214">
        <v>50.163499999999999</v>
      </c>
      <c r="D930" s="199">
        <v>16.683</v>
      </c>
      <c r="E930" s="185">
        <f t="shared" si="14"/>
        <v>40826.034895833334</v>
      </c>
      <c r="F930" s="196">
        <v>543.76189999999997</v>
      </c>
    </row>
    <row r="931" spans="1:6" ht="15" customHeight="1" x14ac:dyDescent="0.25">
      <c r="A931" s="195">
        <v>40827</v>
      </c>
      <c r="B931" s="221">
        <v>3.4895833333333334E-2</v>
      </c>
      <c r="C931" s="214">
        <v>50.258499999999998</v>
      </c>
      <c r="D931" s="199">
        <v>16.681999999999999</v>
      </c>
      <c r="E931" s="185">
        <f t="shared" si="14"/>
        <v>40827.034895833334</v>
      </c>
      <c r="F931" s="196">
        <v>543.66689999999994</v>
      </c>
    </row>
    <row r="932" spans="1:6" ht="15" customHeight="1" x14ac:dyDescent="0.25">
      <c r="A932" s="195">
        <v>40828</v>
      </c>
      <c r="B932" s="221">
        <v>3.4895833333333334E-2</v>
      </c>
      <c r="C932" s="214">
        <v>50.228900000000003</v>
      </c>
      <c r="D932" s="199">
        <v>16.681999999999999</v>
      </c>
      <c r="E932" s="185">
        <f t="shared" si="14"/>
        <v>40828.034895833334</v>
      </c>
      <c r="F932" s="196">
        <v>543.6964999999999</v>
      </c>
    </row>
    <row r="933" spans="1:6" ht="15" customHeight="1" x14ac:dyDescent="0.25">
      <c r="A933" s="195">
        <v>40829</v>
      </c>
      <c r="B933" s="221">
        <v>3.4895833333333334E-2</v>
      </c>
      <c r="C933" s="214">
        <v>50.099800000000002</v>
      </c>
      <c r="D933" s="199">
        <v>16.683</v>
      </c>
      <c r="E933" s="185">
        <f t="shared" si="14"/>
        <v>40829.034895833334</v>
      </c>
      <c r="F933" s="196">
        <v>543.82559999999989</v>
      </c>
    </row>
    <row r="934" spans="1:6" ht="15" customHeight="1" x14ac:dyDescent="0.25">
      <c r="A934" s="195">
        <v>40830</v>
      </c>
      <c r="B934" s="221">
        <v>3.4895833333333334E-2</v>
      </c>
      <c r="C934" s="214">
        <v>50.184899999999999</v>
      </c>
      <c r="D934" s="199">
        <v>16.681999999999999</v>
      </c>
      <c r="E934" s="185">
        <f t="shared" si="14"/>
        <v>40830.034895833334</v>
      </c>
      <c r="F934" s="196">
        <v>543.7405</v>
      </c>
    </row>
    <row r="935" spans="1:6" ht="15" customHeight="1" x14ac:dyDescent="0.25">
      <c r="A935" s="195">
        <v>40831</v>
      </c>
      <c r="B935" s="221">
        <v>3.4895833333333334E-2</v>
      </c>
      <c r="C935" s="214">
        <v>50.095999999999997</v>
      </c>
      <c r="D935" s="199">
        <v>16.681999999999999</v>
      </c>
      <c r="E935" s="185">
        <f t="shared" si="14"/>
        <v>40831.034895833334</v>
      </c>
      <c r="F935" s="196">
        <v>543.82939999999996</v>
      </c>
    </row>
    <row r="936" spans="1:6" ht="15" customHeight="1" x14ac:dyDescent="0.25">
      <c r="A936" s="195">
        <v>40832</v>
      </c>
      <c r="B936" s="221">
        <v>3.4895833333333334E-2</v>
      </c>
      <c r="C936" s="214">
        <v>50.085099999999997</v>
      </c>
      <c r="D936" s="199">
        <v>16.681000000000001</v>
      </c>
      <c r="E936" s="185">
        <f t="shared" si="14"/>
        <v>40832.034895833334</v>
      </c>
      <c r="F936" s="196">
        <v>543.84029999999996</v>
      </c>
    </row>
    <row r="937" spans="1:6" ht="15" customHeight="1" x14ac:dyDescent="0.25">
      <c r="A937" s="195">
        <v>40833</v>
      </c>
      <c r="B937" s="221">
        <v>3.4895833333333334E-2</v>
      </c>
      <c r="C937" s="214">
        <v>50.185299999999998</v>
      </c>
      <c r="D937" s="199">
        <v>16.681000000000001</v>
      </c>
      <c r="E937" s="185">
        <f t="shared" si="14"/>
        <v>40833.034895833334</v>
      </c>
      <c r="F937" s="196">
        <v>543.74009999999998</v>
      </c>
    </row>
    <row r="938" spans="1:6" ht="15" customHeight="1" x14ac:dyDescent="0.25">
      <c r="A938" s="195">
        <v>40834</v>
      </c>
      <c r="B938" s="221">
        <v>3.4895833333333334E-2</v>
      </c>
      <c r="C938" s="214">
        <v>50.081600000000002</v>
      </c>
      <c r="D938" s="199">
        <v>16.681000000000001</v>
      </c>
      <c r="E938" s="185">
        <f t="shared" si="14"/>
        <v>40834.034895833334</v>
      </c>
      <c r="F938" s="196">
        <v>543.84379999999999</v>
      </c>
    </row>
    <row r="939" spans="1:6" ht="15" customHeight="1" x14ac:dyDescent="0.25">
      <c r="A939" s="195">
        <v>40835</v>
      </c>
      <c r="B939" s="221">
        <v>3.4895833333333334E-2</v>
      </c>
      <c r="C939" s="214">
        <v>50.028300000000002</v>
      </c>
      <c r="D939" s="199">
        <v>16.681000000000001</v>
      </c>
      <c r="E939" s="185">
        <f t="shared" si="14"/>
        <v>40835.034895833334</v>
      </c>
      <c r="F939" s="196">
        <v>543.89709999999991</v>
      </c>
    </row>
    <row r="940" spans="1:6" ht="15" customHeight="1" x14ac:dyDescent="0.25">
      <c r="A940" s="195">
        <v>40836</v>
      </c>
      <c r="B940" s="221">
        <v>3.4895833333333334E-2</v>
      </c>
      <c r="C940" s="214">
        <v>50.200200000000002</v>
      </c>
      <c r="D940" s="199">
        <v>16.68</v>
      </c>
      <c r="E940" s="185">
        <f t="shared" si="14"/>
        <v>40836.034895833334</v>
      </c>
      <c r="F940" s="196">
        <v>543.72519999999997</v>
      </c>
    </row>
    <row r="941" spans="1:6" ht="15" customHeight="1" x14ac:dyDescent="0.25">
      <c r="A941" s="195">
        <v>40837</v>
      </c>
      <c r="B941" s="221">
        <v>3.4895833333333334E-2</v>
      </c>
      <c r="C941" s="214">
        <v>50.0687</v>
      </c>
      <c r="D941" s="199">
        <v>16.678999999999998</v>
      </c>
      <c r="E941" s="185">
        <f t="shared" si="14"/>
        <v>40837.034895833334</v>
      </c>
      <c r="F941" s="196">
        <v>543.85669999999993</v>
      </c>
    </row>
    <row r="942" spans="1:6" ht="15" customHeight="1" x14ac:dyDescent="0.25">
      <c r="A942" s="195">
        <v>40838</v>
      </c>
      <c r="B942" s="221">
        <v>3.4895833333333334E-2</v>
      </c>
      <c r="C942" s="214">
        <v>50.054000000000002</v>
      </c>
      <c r="D942" s="199">
        <v>16.68</v>
      </c>
      <c r="E942" s="185">
        <f t="shared" si="14"/>
        <v>40838.034895833334</v>
      </c>
      <c r="F942" s="196">
        <v>543.87139999999999</v>
      </c>
    </row>
    <row r="943" spans="1:6" ht="15" customHeight="1" x14ac:dyDescent="0.25">
      <c r="A943" s="195">
        <v>40839</v>
      </c>
      <c r="B943" s="221">
        <v>3.4895833333333334E-2</v>
      </c>
      <c r="C943" s="214">
        <v>50.0518</v>
      </c>
      <c r="D943" s="199">
        <v>16.68</v>
      </c>
      <c r="E943" s="185">
        <f t="shared" si="14"/>
        <v>40839.034895833334</v>
      </c>
      <c r="F943" s="196">
        <v>543.8735999999999</v>
      </c>
    </row>
    <row r="944" spans="1:6" ht="15" customHeight="1" x14ac:dyDescent="0.25">
      <c r="A944" s="195">
        <v>40840</v>
      </c>
      <c r="B944" s="221">
        <v>3.4895833333333334E-2</v>
      </c>
      <c r="C944" s="214">
        <v>50.006399999999999</v>
      </c>
      <c r="D944" s="199">
        <v>16.68</v>
      </c>
      <c r="E944" s="185">
        <f t="shared" si="14"/>
        <v>40840.034895833334</v>
      </c>
      <c r="F944" s="196">
        <v>543.91899999999998</v>
      </c>
    </row>
    <row r="945" spans="1:6" ht="15" customHeight="1" x14ac:dyDescent="0.25">
      <c r="A945" s="195">
        <v>40841</v>
      </c>
      <c r="B945" s="221">
        <v>3.4895833333333334E-2</v>
      </c>
      <c r="C945" s="214">
        <v>50.110500000000002</v>
      </c>
      <c r="D945" s="199">
        <v>16.678999999999998</v>
      </c>
      <c r="E945" s="185">
        <f t="shared" si="14"/>
        <v>40841.034895833334</v>
      </c>
      <c r="F945" s="196">
        <v>543.81489999999997</v>
      </c>
    </row>
    <row r="946" spans="1:6" ht="15" customHeight="1" x14ac:dyDescent="0.25">
      <c r="A946" s="195">
        <v>40842</v>
      </c>
      <c r="B946" s="221">
        <v>3.4895833333333334E-2</v>
      </c>
      <c r="C946" s="214">
        <v>50.209600000000002</v>
      </c>
      <c r="D946" s="199">
        <v>16.678999999999998</v>
      </c>
      <c r="E946" s="185">
        <f t="shared" si="14"/>
        <v>40842.034895833334</v>
      </c>
      <c r="F946" s="196">
        <v>543.71579999999994</v>
      </c>
    </row>
    <row r="947" spans="1:6" ht="15" customHeight="1" x14ac:dyDescent="0.25">
      <c r="A947" s="195">
        <v>40843</v>
      </c>
      <c r="B947" s="221">
        <v>3.4895833333333334E-2</v>
      </c>
      <c r="C947" s="214">
        <v>50.281100000000002</v>
      </c>
      <c r="D947" s="199">
        <v>16.678000000000001</v>
      </c>
      <c r="E947" s="185">
        <f t="shared" si="14"/>
        <v>40843.034895833334</v>
      </c>
      <c r="F947" s="196">
        <v>543.64429999999993</v>
      </c>
    </row>
    <row r="948" spans="1:6" ht="15" customHeight="1" x14ac:dyDescent="0.25">
      <c r="A948" s="195">
        <v>40844</v>
      </c>
      <c r="B948" s="221">
        <v>3.4895833333333334E-2</v>
      </c>
      <c r="C948" s="214">
        <v>50.1173</v>
      </c>
      <c r="D948" s="199">
        <v>16.678999999999998</v>
      </c>
      <c r="E948" s="185">
        <f t="shared" si="14"/>
        <v>40844.034895833334</v>
      </c>
      <c r="F948" s="196">
        <v>543.80809999999997</v>
      </c>
    </row>
    <row r="949" spans="1:6" ht="15" customHeight="1" x14ac:dyDescent="0.25">
      <c r="A949" s="195">
        <v>40845</v>
      </c>
      <c r="B949" s="221">
        <v>3.4895833333333334E-2</v>
      </c>
      <c r="C949" s="214">
        <v>50.013300000000001</v>
      </c>
      <c r="D949" s="199">
        <v>16.678000000000001</v>
      </c>
      <c r="E949" s="185">
        <f t="shared" si="14"/>
        <v>40845.034895833334</v>
      </c>
      <c r="F949" s="196">
        <v>543.9120999999999</v>
      </c>
    </row>
    <row r="950" spans="1:6" ht="15" customHeight="1" x14ac:dyDescent="0.25">
      <c r="A950" s="195">
        <v>40846</v>
      </c>
      <c r="B950" s="221">
        <v>3.4895833333333334E-2</v>
      </c>
      <c r="C950" s="214">
        <v>50.142400000000002</v>
      </c>
      <c r="D950" s="199">
        <v>16.678000000000001</v>
      </c>
      <c r="E950" s="185">
        <f t="shared" si="14"/>
        <v>40846.034895833334</v>
      </c>
      <c r="F950" s="196">
        <v>543.7829999999999</v>
      </c>
    </row>
    <row r="951" spans="1:6" ht="15" customHeight="1" x14ac:dyDescent="0.25">
      <c r="A951" s="195">
        <v>40847</v>
      </c>
      <c r="B951" s="221">
        <v>3.4895833333333334E-2</v>
      </c>
      <c r="C951" s="214">
        <v>50.0199</v>
      </c>
      <c r="D951" s="199">
        <v>16.678000000000001</v>
      </c>
      <c r="E951" s="185">
        <f t="shared" si="14"/>
        <v>40847.034895833334</v>
      </c>
      <c r="F951" s="196">
        <v>543.90549999999996</v>
      </c>
    </row>
    <row r="952" spans="1:6" ht="15" customHeight="1" x14ac:dyDescent="0.25">
      <c r="A952" s="195">
        <v>40848</v>
      </c>
      <c r="B952" s="221">
        <v>3.4895833333333334E-2</v>
      </c>
      <c r="C952" s="214">
        <v>50.183999999999997</v>
      </c>
      <c r="D952" s="199">
        <v>16.678000000000001</v>
      </c>
      <c r="E952" s="185">
        <f t="shared" si="14"/>
        <v>40848.034895833334</v>
      </c>
      <c r="F952" s="196">
        <v>543.7414</v>
      </c>
    </row>
    <row r="953" spans="1:6" ht="15" customHeight="1" x14ac:dyDescent="0.25">
      <c r="A953" s="195">
        <v>40849</v>
      </c>
      <c r="B953" s="221">
        <v>3.4895833333333334E-2</v>
      </c>
      <c r="C953" s="214">
        <v>50.386400000000002</v>
      </c>
      <c r="D953" s="199">
        <v>16.677</v>
      </c>
      <c r="E953" s="185">
        <f t="shared" si="14"/>
        <v>40849.034895833334</v>
      </c>
      <c r="F953" s="196">
        <v>543.53899999999999</v>
      </c>
    </row>
    <row r="954" spans="1:6" ht="15" customHeight="1" x14ac:dyDescent="0.25">
      <c r="A954" s="195">
        <v>40850</v>
      </c>
      <c r="B954" s="221">
        <v>3.4895833333333334E-2</v>
      </c>
      <c r="C954" s="214">
        <v>49.903799999999997</v>
      </c>
      <c r="D954" s="199">
        <v>16.678000000000001</v>
      </c>
      <c r="E954" s="185">
        <f t="shared" si="14"/>
        <v>40850.034895833334</v>
      </c>
      <c r="F954" s="196">
        <v>544.02159999999992</v>
      </c>
    </row>
    <row r="955" spans="1:6" ht="15" customHeight="1" x14ac:dyDescent="0.25">
      <c r="A955" s="195">
        <v>40851</v>
      </c>
      <c r="B955" s="221">
        <v>3.4895833333333334E-2</v>
      </c>
      <c r="C955" s="214">
        <v>50.148400000000002</v>
      </c>
      <c r="D955" s="199">
        <v>16.678000000000001</v>
      </c>
      <c r="E955" s="185">
        <f t="shared" si="14"/>
        <v>40851.034895833334</v>
      </c>
      <c r="F955" s="196">
        <v>543.77699999999993</v>
      </c>
    </row>
    <row r="956" spans="1:6" ht="15" customHeight="1" x14ac:dyDescent="0.25">
      <c r="A956" s="195">
        <v>40852</v>
      </c>
      <c r="B956" s="221">
        <v>3.4895833333333334E-2</v>
      </c>
      <c r="C956" s="214">
        <v>50.556199999999997</v>
      </c>
      <c r="D956" s="199">
        <v>16.675999999999998</v>
      </c>
      <c r="E956" s="185">
        <f t="shared" si="14"/>
        <v>40852.034895833334</v>
      </c>
      <c r="F956" s="196">
        <v>543.36919999999998</v>
      </c>
    </row>
    <row r="957" spans="1:6" ht="15" customHeight="1" x14ac:dyDescent="0.25">
      <c r="A957" s="195">
        <v>40853</v>
      </c>
      <c r="B957" s="221">
        <v>3.4895833333333334E-2</v>
      </c>
      <c r="C957" s="214">
        <v>50.3752</v>
      </c>
      <c r="D957" s="199">
        <v>16.675999999999998</v>
      </c>
      <c r="E957" s="185">
        <f t="shared" si="14"/>
        <v>40853.034895833334</v>
      </c>
      <c r="F957" s="196">
        <v>543.5501999999999</v>
      </c>
    </row>
    <row r="958" spans="1:6" ht="15" customHeight="1" x14ac:dyDescent="0.25">
      <c r="A958" s="195">
        <v>40854</v>
      </c>
      <c r="B958" s="221">
        <v>3.4895833333333334E-2</v>
      </c>
      <c r="C958" s="214">
        <v>50.314300000000003</v>
      </c>
      <c r="D958" s="199">
        <v>16.677</v>
      </c>
      <c r="E958" s="185">
        <f t="shared" si="14"/>
        <v>40854.034895833334</v>
      </c>
      <c r="F958" s="196">
        <v>543.61109999999996</v>
      </c>
    </row>
    <row r="959" spans="1:6" ht="15" customHeight="1" x14ac:dyDescent="0.25">
      <c r="A959" s="195">
        <v>40855</v>
      </c>
      <c r="B959" s="221">
        <v>3.4895833333333334E-2</v>
      </c>
      <c r="C959" s="214">
        <v>50.3855</v>
      </c>
      <c r="D959" s="199">
        <v>16.675999999999998</v>
      </c>
      <c r="E959" s="185">
        <f t="shared" si="14"/>
        <v>40855.034895833334</v>
      </c>
      <c r="F959" s="196">
        <v>543.53989999999999</v>
      </c>
    </row>
    <row r="960" spans="1:6" ht="15" customHeight="1" x14ac:dyDescent="0.25">
      <c r="A960" s="195">
        <v>40856</v>
      </c>
      <c r="B960" s="221">
        <v>3.4895833333333334E-2</v>
      </c>
      <c r="C960" s="214">
        <v>50.018099999999997</v>
      </c>
      <c r="D960" s="199">
        <v>16.675999999999998</v>
      </c>
      <c r="E960" s="185">
        <f t="shared" si="14"/>
        <v>40856.034895833334</v>
      </c>
      <c r="F960" s="196">
        <v>543.90729999999996</v>
      </c>
    </row>
    <row r="961" spans="1:6" ht="15" customHeight="1" x14ac:dyDescent="0.25">
      <c r="A961" s="195">
        <v>40857</v>
      </c>
      <c r="B961" s="221">
        <v>3.4895833333333334E-2</v>
      </c>
      <c r="C961" s="214">
        <v>49.8521</v>
      </c>
      <c r="D961" s="199">
        <v>16.675000000000001</v>
      </c>
      <c r="E961" s="185">
        <f t="shared" si="14"/>
        <v>40857.034895833334</v>
      </c>
      <c r="F961" s="196">
        <v>544.0732999999999</v>
      </c>
    </row>
    <row r="962" spans="1:6" ht="15" customHeight="1" x14ac:dyDescent="0.25">
      <c r="A962" s="195">
        <v>40858</v>
      </c>
      <c r="B962" s="221">
        <v>3.4895833333333334E-2</v>
      </c>
      <c r="C962" s="214">
        <v>50.0501</v>
      </c>
      <c r="D962" s="199">
        <v>16.675000000000001</v>
      </c>
      <c r="E962" s="185">
        <f t="shared" si="14"/>
        <v>40858.034895833334</v>
      </c>
      <c r="F962" s="196">
        <v>543.87529999999992</v>
      </c>
    </row>
    <row r="963" spans="1:6" ht="15" customHeight="1" x14ac:dyDescent="0.25">
      <c r="A963" s="195">
        <v>40859</v>
      </c>
      <c r="B963" s="221">
        <v>3.4895833333333334E-2</v>
      </c>
      <c r="C963" s="214">
        <v>50.325600000000001</v>
      </c>
      <c r="D963" s="199">
        <v>16.673999999999999</v>
      </c>
      <c r="E963" s="185">
        <f t="shared" si="14"/>
        <v>40859.034895833334</v>
      </c>
      <c r="F963" s="196">
        <v>543.59979999999996</v>
      </c>
    </row>
    <row r="964" spans="1:6" ht="15" customHeight="1" x14ac:dyDescent="0.25">
      <c r="A964" s="195">
        <v>40860</v>
      </c>
      <c r="B964" s="221">
        <v>3.4895833333333334E-2</v>
      </c>
      <c r="C964" s="214">
        <v>50.396299999999997</v>
      </c>
      <c r="D964" s="199">
        <v>16.675000000000001</v>
      </c>
      <c r="E964" s="185">
        <f t="shared" si="14"/>
        <v>40860.034895833334</v>
      </c>
      <c r="F964" s="196">
        <v>543.52909999999997</v>
      </c>
    </row>
    <row r="965" spans="1:6" ht="15" customHeight="1" x14ac:dyDescent="0.25">
      <c r="A965" s="195">
        <v>40861</v>
      </c>
      <c r="B965" s="221">
        <v>3.4895833333333334E-2</v>
      </c>
      <c r="C965" s="214">
        <v>50.438800000000001</v>
      </c>
      <c r="D965" s="199">
        <v>16.673999999999999</v>
      </c>
      <c r="E965" s="185">
        <f t="shared" si="14"/>
        <v>40861.034895833334</v>
      </c>
      <c r="F965" s="196">
        <v>543.48659999999995</v>
      </c>
    </row>
    <row r="966" spans="1:6" ht="15" customHeight="1" x14ac:dyDescent="0.25">
      <c r="A966" s="195">
        <v>40862</v>
      </c>
      <c r="B966" s="221">
        <v>3.4895833333333334E-2</v>
      </c>
      <c r="C966" s="214">
        <v>50.363399999999999</v>
      </c>
      <c r="D966" s="199">
        <v>16.673999999999999</v>
      </c>
      <c r="E966" s="185">
        <f t="shared" si="14"/>
        <v>40862.034895833334</v>
      </c>
      <c r="F966" s="196">
        <v>543.5619999999999</v>
      </c>
    </row>
    <row r="967" spans="1:6" ht="15" customHeight="1" x14ac:dyDescent="0.25">
      <c r="A967" s="195">
        <v>40863</v>
      </c>
      <c r="B967" s="221">
        <v>3.4895833333333334E-2</v>
      </c>
      <c r="C967" s="214">
        <v>50.324199999999998</v>
      </c>
      <c r="D967" s="199">
        <v>16.673999999999999</v>
      </c>
      <c r="E967" s="185">
        <f t="shared" si="14"/>
        <v>40863.034895833334</v>
      </c>
      <c r="F967" s="196">
        <v>543.60119999999995</v>
      </c>
    </row>
    <row r="968" spans="1:6" ht="15" customHeight="1" x14ac:dyDescent="0.25">
      <c r="A968" s="195">
        <v>40864</v>
      </c>
      <c r="B968" s="221">
        <v>3.4895833333333334E-2</v>
      </c>
      <c r="C968" s="214">
        <v>50.009099999999997</v>
      </c>
      <c r="D968" s="199">
        <v>16.673999999999999</v>
      </c>
      <c r="E968" s="185">
        <f t="shared" si="14"/>
        <v>40864.034895833334</v>
      </c>
      <c r="F968" s="196">
        <v>543.91629999999998</v>
      </c>
    </row>
    <row r="969" spans="1:6" ht="15" customHeight="1" x14ac:dyDescent="0.25">
      <c r="A969" s="195">
        <v>40865</v>
      </c>
      <c r="B969" s="221">
        <v>3.4895833333333334E-2</v>
      </c>
      <c r="C969" s="214">
        <v>50.261699999999998</v>
      </c>
      <c r="D969" s="199">
        <v>16.672999999999998</v>
      </c>
      <c r="E969" s="185">
        <f t="shared" si="14"/>
        <v>40865.034895833334</v>
      </c>
      <c r="F969" s="196">
        <v>543.66369999999995</v>
      </c>
    </row>
    <row r="970" spans="1:6" ht="15" customHeight="1" x14ac:dyDescent="0.25">
      <c r="A970" s="195">
        <v>40866</v>
      </c>
      <c r="B970" s="221">
        <v>3.4895833333333334E-2</v>
      </c>
      <c r="C970" s="214">
        <v>50.490400000000001</v>
      </c>
      <c r="D970" s="199">
        <v>16.672999999999998</v>
      </c>
      <c r="E970" s="185">
        <f t="shared" ref="E970:E1033" si="15">A970+B970</f>
        <v>40866.034895833334</v>
      </c>
      <c r="F970" s="196">
        <v>543.43499999999995</v>
      </c>
    </row>
    <row r="971" spans="1:6" ht="15" customHeight="1" x14ac:dyDescent="0.25">
      <c r="A971" s="195">
        <v>40867</v>
      </c>
      <c r="B971" s="221">
        <v>3.4895833333333334E-2</v>
      </c>
      <c r="C971" s="214">
        <v>50.3125</v>
      </c>
      <c r="D971" s="199">
        <v>16.672999999999998</v>
      </c>
      <c r="E971" s="185">
        <f t="shared" si="15"/>
        <v>40867.034895833334</v>
      </c>
      <c r="F971" s="196">
        <v>543.61289999999997</v>
      </c>
    </row>
    <row r="972" spans="1:6" ht="15" customHeight="1" x14ac:dyDescent="0.25">
      <c r="A972" s="195">
        <v>40868</v>
      </c>
      <c r="B972" s="221">
        <v>3.4895833333333334E-2</v>
      </c>
      <c r="C972" s="214">
        <v>50.200800000000001</v>
      </c>
      <c r="D972" s="199">
        <v>16.672999999999998</v>
      </c>
      <c r="E972" s="185">
        <f t="shared" si="15"/>
        <v>40868.034895833334</v>
      </c>
      <c r="F972" s="196">
        <v>543.7245999999999</v>
      </c>
    </row>
    <row r="973" spans="1:6" ht="15" customHeight="1" x14ac:dyDescent="0.25">
      <c r="A973" s="195">
        <v>40869</v>
      </c>
      <c r="B973" s="221">
        <v>3.4895833333333334E-2</v>
      </c>
      <c r="C973" s="214">
        <v>50.107999999999997</v>
      </c>
      <c r="D973" s="199">
        <v>16.672999999999998</v>
      </c>
      <c r="E973" s="185">
        <f t="shared" si="15"/>
        <v>40869.034895833334</v>
      </c>
      <c r="F973" s="196">
        <v>543.81739999999991</v>
      </c>
    </row>
    <row r="974" spans="1:6" ht="15" customHeight="1" x14ac:dyDescent="0.25">
      <c r="A974" s="195">
        <v>40870</v>
      </c>
      <c r="B974" s="221">
        <v>3.4895833333333334E-2</v>
      </c>
      <c r="C974" s="214">
        <v>49.935400000000001</v>
      </c>
      <c r="D974" s="199">
        <v>16.672999999999998</v>
      </c>
      <c r="E974" s="185">
        <f t="shared" si="15"/>
        <v>40870.034895833334</v>
      </c>
      <c r="F974" s="196">
        <v>543.9899999999999</v>
      </c>
    </row>
    <row r="975" spans="1:6" ht="15" customHeight="1" x14ac:dyDescent="0.25">
      <c r="A975" s="195">
        <v>40871</v>
      </c>
      <c r="B975" s="221">
        <v>3.4895833333333334E-2</v>
      </c>
      <c r="C975" s="214">
        <v>50.0383</v>
      </c>
      <c r="D975" s="199">
        <v>16.672999999999998</v>
      </c>
      <c r="E975" s="185">
        <f t="shared" si="15"/>
        <v>40871.034895833334</v>
      </c>
      <c r="F975" s="196">
        <v>543.88709999999992</v>
      </c>
    </row>
    <row r="976" spans="1:6" ht="15" customHeight="1" x14ac:dyDescent="0.25">
      <c r="A976" s="195">
        <v>40872</v>
      </c>
      <c r="B976" s="221">
        <v>3.4895833333333334E-2</v>
      </c>
      <c r="C976" s="214">
        <v>50.220599999999997</v>
      </c>
      <c r="D976" s="199">
        <v>16.672999999999998</v>
      </c>
      <c r="E976" s="185">
        <f t="shared" si="15"/>
        <v>40872.034895833334</v>
      </c>
      <c r="F976" s="196">
        <v>543.70479999999998</v>
      </c>
    </row>
    <row r="977" spans="1:6" ht="15" customHeight="1" x14ac:dyDescent="0.25">
      <c r="A977" s="195">
        <v>40873</v>
      </c>
      <c r="B977" s="221">
        <v>3.4895833333333334E-2</v>
      </c>
      <c r="C977" s="214">
        <v>50.257300000000001</v>
      </c>
      <c r="D977" s="199">
        <v>16.672000000000001</v>
      </c>
      <c r="E977" s="185">
        <f t="shared" si="15"/>
        <v>40873.034895833334</v>
      </c>
      <c r="F977" s="196">
        <v>543.66809999999998</v>
      </c>
    </row>
    <row r="978" spans="1:6" ht="15" customHeight="1" x14ac:dyDescent="0.25">
      <c r="A978" s="195">
        <v>40874</v>
      </c>
      <c r="B978" s="221">
        <v>3.4895833333333334E-2</v>
      </c>
      <c r="C978" s="214">
        <v>49.809399999999997</v>
      </c>
      <c r="D978" s="199">
        <v>16.670999999999999</v>
      </c>
      <c r="E978" s="185">
        <f t="shared" si="15"/>
        <v>40874.034895833334</v>
      </c>
      <c r="F978" s="196">
        <v>544.11599999999999</v>
      </c>
    </row>
    <row r="979" spans="1:6" ht="15" customHeight="1" x14ac:dyDescent="0.25">
      <c r="A979" s="195">
        <v>40875</v>
      </c>
      <c r="B979" s="221">
        <v>3.4895833333333334E-2</v>
      </c>
      <c r="C979" s="214">
        <v>49.944699999999997</v>
      </c>
      <c r="D979" s="199">
        <v>16.670999999999999</v>
      </c>
      <c r="E979" s="185">
        <f t="shared" si="15"/>
        <v>40875.034895833334</v>
      </c>
      <c r="F979" s="196">
        <v>543.98069999999996</v>
      </c>
    </row>
    <row r="980" spans="1:6" ht="15" customHeight="1" x14ac:dyDescent="0.25">
      <c r="A980" s="195">
        <v>40876</v>
      </c>
      <c r="B980" s="221">
        <v>3.4895833333333334E-2</v>
      </c>
      <c r="C980" s="214">
        <v>50.0336</v>
      </c>
      <c r="D980" s="199">
        <v>16.670999999999999</v>
      </c>
      <c r="E980" s="185">
        <f t="shared" si="15"/>
        <v>40876.034895833334</v>
      </c>
      <c r="F980" s="196">
        <v>543.89179999999999</v>
      </c>
    </row>
    <row r="981" spans="1:6" ht="15" customHeight="1" x14ac:dyDescent="0.25">
      <c r="A981" s="195">
        <v>40877</v>
      </c>
      <c r="B981" s="221">
        <v>3.4895833333333334E-2</v>
      </c>
      <c r="C981" s="214">
        <v>50.051499999999997</v>
      </c>
      <c r="D981" s="199">
        <v>16.670999999999999</v>
      </c>
      <c r="E981" s="185">
        <f t="shared" si="15"/>
        <v>40877.034895833334</v>
      </c>
      <c r="F981" s="196">
        <v>543.87389999999994</v>
      </c>
    </row>
    <row r="982" spans="1:6" ht="15" customHeight="1" x14ac:dyDescent="0.25">
      <c r="A982" s="195">
        <v>40878</v>
      </c>
      <c r="B982" s="221">
        <v>3.4895833333333334E-2</v>
      </c>
      <c r="C982" s="214">
        <v>50.429200000000002</v>
      </c>
      <c r="D982" s="199">
        <v>16.670000000000002</v>
      </c>
      <c r="E982" s="185">
        <f t="shared" si="15"/>
        <v>40878.034895833334</v>
      </c>
      <c r="F982" s="196">
        <v>543.49619999999993</v>
      </c>
    </row>
    <row r="983" spans="1:6" ht="15" customHeight="1" x14ac:dyDescent="0.25">
      <c r="A983" s="195">
        <v>40879</v>
      </c>
      <c r="B983" s="221">
        <v>3.4895833333333334E-2</v>
      </c>
      <c r="C983" s="214">
        <v>50.138300000000001</v>
      </c>
      <c r="D983" s="199">
        <v>16.670000000000002</v>
      </c>
      <c r="E983" s="185">
        <f t="shared" si="15"/>
        <v>40879.034895833334</v>
      </c>
      <c r="F983" s="196">
        <v>543.7870999999999</v>
      </c>
    </row>
    <row r="984" spans="1:6" ht="15" customHeight="1" x14ac:dyDescent="0.25">
      <c r="A984" s="195">
        <v>40880</v>
      </c>
      <c r="B984" s="221">
        <v>3.4895833333333334E-2</v>
      </c>
      <c r="C984" s="214">
        <v>50.546199999999999</v>
      </c>
      <c r="D984" s="199">
        <v>16.670000000000002</v>
      </c>
      <c r="E984" s="185">
        <f t="shared" si="15"/>
        <v>40880.034895833334</v>
      </c>
      <c r="F984" s="196">
        <v>543.37919999999997</v>
      </c>
    </row>
    <row r="985" spans="1:6" ht="15" customHeight="1" x14ac:dyDescent="0.25">
      <c r="A985" s="195">
        <v>40881</v>
      </c>
      <c r="B985" s="221">
        <v>3.4895833333333334E-2</v>
      </c>
      <c r="C985" s="214">
        <v>50.296399999999998</v>
      </c>
      <c r="D985" s="199">
        <v>16.669</v>
      </c>
      <c r="E985" s="185">
        <f t="shared" si="15"/>
        <v>40881.034895833334</v>
      </c>
      <c r="F985" s="196">
        <v>543.62899999999991</v>
      </c>
    </row>
    <row r="986" spans="1:6" ht="15" customHeight="1" x14ac:dyDescent="0.25">
      <c r="A986" s="195">
        <v>40882</v>
      </c>
      <c r="B986" s="221">
        <v>3.4895833333333334E-2</v>
      </c>
      <c r="C986" s="214">
        <v>50.391599999999997</v>
      </c>
      <c r="D986" s="199">
        <v>16.669</v>
      </c>
      <c r="E986" s="185">
        <f t="shared" si="15"/>
        <v>40882.034895833334</v>
      </c>
      <c r="F986" s="196">
        <v>543.53379999999993</v>
      </c>
    </row>
    <row r="987" spans="1:6" ht="15" customHeight="1" x14ac:dyDescent="0.25">
      <c r="A987" s="195">
        <v>40883</v>
      </c>
      <c r="B987" s="221">
        <v>3.4895833333333334E-2</v>
      </c>
      <c r="C987" s="214">
        <v>50.191299999999998</v>
      </c>
      <c r="D987" s="199">
        <v>16.670000000000002</v>
      </c>
      <c r="E987" s="185">
        <f t="shared" si="15"/>
        <v>40883.034895833334</v>
      </c>
      <c r="F987" s="196">
        <v>543.7340999999999</v>
      </c>
    </row>
    <row r="988" spans="1:6" ht="15" customHeight="1" x14ac:dyDescent="0.25">
      <c r="A988" s="195">
        <v>40884</v>
      </c>
      <c r="B988" s="221">
        <v>3.4895833333333334E-2</v>
      </c>
      <c r="C988" s="214">
        <v>50.119599999999998</v>
      </c>
      <c r="D988" s="199">
        <v>16.669</v>
      </c>
      <c r="E988" s="185">
        <f t="shared" si="15"/>
        <v>40884.034895833334</v>
      </c>
      <c r="F988" s="196">
        <v>543.80579999999998</v>
      </c>
    </row>
    <row r="989" spans="1:6" ht="15" customHeight="1" x14ac:dyDescent="0.25">
      <c r="A989" s="195">
        <v>40885</v>
      </c>
      <c r="B989" s="221">
        <v>3.4895833333333334E-2</v>
      </c>
      <c r="C989" s="214">
        <v>50.2468</v>
      </c>
      <c r="D989" s="199">
        <v>16.669</v>
      </c>
      <c r="E989" s="185">
        <f t="shared" si="15"/>
        <v>40885.034895833334</v>
      </c>
      <c r="F989" s="196">
        <v>543.67859999999996</v>
      </c>
    </row>
    <row r="990" spans="1:6" ht="15" customHeight="1" x14ac:dyDescent="0.25">
      <c r="A990" s="195">
        <v>40886</v>
      </c>
      <c r="B990" s="221">
        <v>3.4895833333333334E-2</v>
      </c>
      <c r="C990" s="214">
        <v>50.213099999999997</v>
      </c>
      <c r="D990" s="199">
        <v>16.669</v>
      </c>
      <c r="E990" s="185">
        <f t="shared" si="15"/>
        <v>40886.034895833334</v>
      </c>
      <c r="F990" s="196">
        <v>543.71229999999991</v>
      </c>
    </row>
    <row r="991" spans="1:6" ht="15" customHeight="1" x14ac:dyDescent="0.25">
      <c r="A991" s="195">
        <v>40887</v>
      </c>
      <c r="B991" s="221">
        <v>3.4895833333333334E-2</v>
      </c>
      <c r="C991" s="214">
        <v>50.032499999999999</v>
      </c>
      <c r="D991" s="199">
        <v>16.669</v>
      </c>
      <c r="E991" s="185">
        <f t="shared" si="15"/>
        <v>40887.034895833334</v>
      </c>
      <c r="F991" s="196">
        <v>543.89289999999994</v>
      </c>
    </row>
    <row r="992" spans="1:6" ht="15" customHeight="1" x14ac:dyDescent="0.25">
      <c r="A992" s="195">
        <v>40888</v>
      </c>
      <c r="B992" s="221">
        <v>3.4895833333333334E-2</v>
      </c>
      <c r="C992" s="214">
        <v>50.1678</v>
      </c>
      <c r="D992" s="199">
        <v>16.667999999999999</v>
      </c>
      <c r="E992" s="185">
        <f t="shared" si="15"/>
        <v>40888.034895833334</v>
      </c>
      <c r="F992" s="196">
        <v>543.75759999999991</v>
      </c>
    </row>
    <row r="993" spans="1:6" ht="15" customHeight="1" x14ac:dyDescent="0.25">
      <c r="A993" s="195">
        <v>40889</v>
      </c>
      <c r="B993" s="221">
        <v>3.4895833333333334E-2</v>
      </c>
      <c r="C993" s="214">
        <v>50.330500000000001</v>
      </c>
      <c r="D993" s="199">
        <v>16.667999999999999</v>
      </c>
      <c r="E993" s="185">
        <f t="shared" si="15"/>
        <v>40889.034895833334</v>
      </c>
      <c r="F993" s="196">
        <v>543.59489999999994</v>
      </c>
    </row>
    <row r="994" spans="1:6" ht="15" customHeight="1" x14ac:dyDescent="0.25">
      <c r="A994" s="195">
        <v>40890</v>
      </c>
      <c r="B994" s="221">
        <v>3.4895833333333334E-2</v>
      </c>
      <c r="C994" s="214">
        <v>50.333799999999997</v>
      </c>
      <c r="D994" s="199">
        <v>16.667000000000002</v>
      </c>
      <c r="E994" s="185">
        <f t="shared" si="15"/>
        <v>40890.034895833334</v>
      </c>
      <c r="F994" s="196">
        <v>543.59159999999997</v>
      </c>
    </row>
    <row r="995" spans="1:6" ht="15" customHeight="1" x14ac:dyDescent="0.25">
      <c r="A995" s="195">
        <v>40891</v>
      </c>
      <c r="B995" s="221">
        <v>3.4895833333333334E-2</v>
      </c>
      <c r="C995" s="214">
        <v>50.450899999999997</v>
      </c>
      <c r="D995" s="199">
        <v>16.667000000000002</v>
      </c>
      <c r="E995" s="185">
        <f t="shared" si="15"/>
        <v>40891.034895833334</v>
      </c>
      <c r="F995" s="196">
        <v>543.47449999999992</v>
      </c>
    </row>
    <row r="996" spans="1:6" ht="15" customHeight="1" x14ac:dyDescent="0.25">
      <c r="A996" s="195">
        <v>40892</v>
      </c>
      <c r="B996" s="221">
        <v>3.4895833333333334E-2</v>
      </c>
      <c r="C996" s="214">
        <v>50.225299999999997</v>
      </c>
      <c r="D996" s="199">
        <v>16.667000000000002</v>
      </c>
      <c r="E996" s="185">
        <f t="shared" si="15"/>
        <v>40892.034895833334</v>
      </c>
      <c r="F996" s="196">
        <v>543.70009999999991</v>
      </c>
    </row>
    <row r="997" spans="1:6" ht="15" customHeight="1" x14ac:dyDescent="0.25">
      <c r="A997" s="195">
        <v>40893</v>
      </c>
      <c r="B997" s="221">
        <v>3.4895833333333334E-2</v>
      </c>
      <c r="C997" s="214">
        <v>50.102499999999999</v>
      </c>
      <c r="D997" s="199">
        <v>16.667000000000002</v>
      </c>
      <c r="E997" s="185">
        <f t="shared" si="15"/>
        <v>40893.034895833334</v>
      </c>
      <c r="F997" s="196">
        <v>543.82289999999989</v>
      </c>
    </row>
    <row r="998" spans="1:6" ht="15" customHeight="1" x14ac:dyDescent="0.25">
      <c r="A998" s="195">
        <v>40894</v>
      </c>
      <c r="B998" s="221">
        <v>3.4895833333333334E-2</v>
      </c>
      <c r="C998" s="214">
        <v>49.931199999999997</v>
      </c>
      <c r="D998" s="199">
        <v>16.667000000000002</v>
      </c>
      <c r="E998" s="185">
        <f t="shared" si="15"/>
        <v>40894.034895833334</v>
      </c>
      <c r="F998" s="196">
        <v>543.99419999999998</v>
      </c>
    </row>
    <row r="999" spans="1:6" ht="15" customHeight="1" x14ac:dyDescent="0.25">
      <c r="A999" s="195">
        <v>40895</v>
      </c>
      <c r="B999" s="221">
        <v>3.4895833333333334E-2</v>
      </c>
      <c r="C999" s="214">
        <v>50.032600000000002</v>
      </c>
      <c r="D999" s="199">
        <v>16.667000000000002</v>
      </c>
      <c r="E999" s="185">
        <f t="shared" si="15"/>
        <v>40895.034895833334</v>
      </c>
      <c r="F999" s="196">
        <v>543.89279999999997</v>
      </c>
    </row>
    <row r="1000" spans="1:6" ht="15" customHeight="1" x14ac:dyDescent="0.25">
      <c r="A1000" s="195">
        <v>40896</v>
      </c>
      <c r="B1000" s="221">
        <v>3.4895833333333334E-2</v>
      </c>
      <c r="C1000" s="214">
        <v>50.517600000000002</v>
      </c>
      <c r="D1000" s="199">
        <v>16.667000000000002</v>
      </c>
      <c r="E1000" s="185">
        <f t="shared" si="15"/>
        <v>40896.034895833334</v>
      </c>
      <c r="F1000" s="196">
        <v>543.40779999999995</v>
      </c>
    </row>
    <row r="1001" spans="1:6" ht="15" customHeight="1" x14ac:dyDescent="0.25">
      <c r="A1001" s="195">
        <v>40897</v>
      </c>
      <c r="B1001" s="221">
        <v>3.4895833333333334E-2</v>
      </c>
      <c r="C1001" s="214">
        <v>50.3718</v>
      </c>
      <c r="D1001" s="199">
        <v>16.666</v>
      </c>
      <c r="E1001" s="185">
        <f t="shared" si="15"/>
        <v>40897.034895833334</v>
      </c>
      <c r="F1001" s="196">
        <v>543.55359999999996</v>
      </c>
    </row>
    <row r="1002" spans="1:6" ht="15" customHeight="1" x14ac:dyDescent="0.25">
      <c r="A1002" s="195">
        <v>40898</v>
      </c>
      <c r="B1002" s="221">
        <v>3.4895833333333334E-2</v>
      </c>
      <c r="C1002" s="214">
        <v>50.451999999999998</v>
      </c>
      <c r="D1002" s="199">
        <v>16.664999999999999</v>
      </c>
      <c r="E1002" s="185">
        <f t="shared" si="15"/>
        <v>40898.034895833334</v>
      </c>
      <c r="F1002" s="196">
        <v>543.47339999999997</v>
      </c>
    </row>
    <row r="1003" spans="1:6" ht="15" customHeight="1" x14ac:dyDescent="0.25">
      <c r="A1003" s="195">
        <v>40899</v>
      </c>
      <c r="B1003" s="221">
        <v>3.4895833333333334E-2</v>
      </c>
      <c r="C1003" s="214">
        <v>50.4649</v>
      </c>
      <c r="D1003" s="199">
        <v>16.664999999999999</v>
      </c>
      <c r="E1003" s="185">
        <f t="shared" si="15"/>
        <v>40899.034895833334</v>
      </c>
      <c r="F1003" s="196">
        <v>543.46049999999991</v>
      </c>
    </row>
    <row r="1004" spans="1:6" ht="15" customHeight="1" x14ac:dyDescent="0.25">
      <c r="A1004" s="195">
        <v>40900</v>
      </c>
      <c r="B1004" s="221">
        <v>3.4895833333333334E-2</v>
      </c>
      <c r="C1004" s="214">
        <v>50.161299999999997</v>
      </c>
      <c r="D1004" s="199">
        <v>16.664999999999999</v>
      </c>
      <c r="E1004" s="185">
        <f t="shared" si="15"/>
        <v>40900.034895833334</v>
      </c>
      <c r="F1004" s="196">
        <v>543.76409999999998</v>
      </c>
    </row>
    <row r="1005" spans="1:6" ht="15" customHeight="1" x14ac:dyDescent="0.25">
      <c r="A1005" s="195">
        <v>40901</v>
      </c>
      <c r="B1005" s="221">
        <v>3.4895833333333334E-2</v>
      </c>
      <c r="C1005" s="214">
        <v>50.055300000000003</v>
      </c>
      <c r="D1005" s="199">
        <v>16.666</v>
      </c>
      <c r="E1005" s="185">
        <f t="shared" si="15"/>
        <v>40901.034895833334</v>
      </c>
      <c r="F1005" s="196">
        <v>543.87009999999998</v>
      </c>
    </row>
    <row r="1006" spans="1:6" ht="15" customHeight="1" x14ac:dyDescent="0.25">
      <c r="A1006" s="195">
        <v>40902</v>
      </c>
      <c r="B1006" s="221">
        <v>3.4895833333333334E-2</v>
      </c>
      <c r="C1006" s="214">
        <v>49.979199999999999</v>
      </c>
      <c r="D1006" s="199">
        <v>16.664999999999999</v>
      </c>
      <c r="E1006" s="185">
        <f t="shared" si="15"/>
        <v>40902.034895833334</v>
      </c>
      <c r="F1006" s="196">
        <v>543.94619999999998</v>
      </c>
    </row>
    <row r="1007" spans="1:6" ht="15" customHeight="1" x14ac:dyDescent="0.25">
      <c r="A1007" s="195">
        <v>40903</v>
      </c>
      <c r="B1007" s="221">
        <v>3.4895833333333334E-2</v>
      </c>
      <c r="C1007" s="214">
        <v>50.137999999999998</v>
      </c>
      <c r="D1007" s="199">
        <v>16.664999999999999</v>
      </c>
      <c r="E1007" s="185">
        <f t="shared" si="15"/>
        <v>40903.034895833334</v>
      </c>
      <c r="F1007" s="196">
        <v>543.78739999999993</v>
      </c>
    </row>
    <row r="1008" spans="1:6" ht="15" customHeight="1" x14ac:dyDescent="0.25">
      <c r="A1008" s="195">
        <v>40904</v>
      </c>
      <c r="B1008" s="221">
        <v>3.4895833333333334E-2</v>
      </c>
      <c r="C1008" s="214">
        <v>50.089399999999998</v>
      </c>
      <c r="D1008" s="199">
        <v>16.664999999999999</v>
      </c>
      <c r="E1008" s="185">
        <f t="shared" si="15"/>
        <v>40904.034895833334</v>
      </c>
      <c r="F1008" s="196">
        <v>543.8359999999999</v>
      </c>
    </row>
    <row r="1009" spans="1:6" ht="15" customHeight="1" x14ac:dyDescent="0.25">
      <c r="A1009" s="195">
        <v>40905</v>
      </c>
      <c r="B1009" s="221">
        <v>3.4895833333333334E-2</v>
      </c>
      <c r="C1009" s="214">
        <v>50.185200000000002</v>
      </c>
      <c r="D1009" s="199">
        <v>16.664000000000001</v>
      </c>
      <c r="E1009" s="185">
        <f t="shared" si="15"/>
        <v>40905.034895833334</v>
      </c>
      <c r="F1009" s="196">
        <v>543.74019999999996</v>
      </c>
    </row>
    <row r="1010" spans="1:6" ht="15" customHeight="1" x14ac:dyDescent="0.25">
      <c r="A1010" s="195">
        <v>40906</v>
      </c>
      <c r="B1010" s="221">
        <v>3.4895833333333334E-2</v>
      </c>
      <c r="C1010" s="214">
        <v>50.127499999999998</v>
      </c>
      <c r="D1010" s="199">
        <v>16.664000000000001</v>
      </c>
      <c r="E1010" s="185">
        <f t="shared" si="15"/>
        <v>40906.034895833334</v>
      </c>
      <c r="F1010" s="196">
        <v>543.79789999999991</v>
      </c>
    </row>
    <row r="1011" spans="1:6" ht="15" customHeight="1" x14ac:dyDescent="0.25">
      <c r="A1011" s="195">
        <v>40907</v>
      </c>
      <c r="B1011" s="221">
        <v>3.4895833333333334E-2</v>
      </c>
      <c r="C1011" s="214">
        <v>50.233800000000002</v>
      </c>
      <c r="D1011" s="199">
        <v>16.664000000000001</v>
      </c>
      <c r="E1011" s="185">
        <f t="shared" si="15"/>
        <v>40907.034895833334</v>
      </c>
      <c r="F1011" s="196">
        <v>543.69159999999999</v>
      </c>
    </row>
    <row r="1012" spans="1:6" ht="15" customHeight="1" x14ac:dyDescent="0.25">
      <c r="A1012" s="195">
        <v>40908</v>
      </c>
      <c r="B1012" s="221">
        <v>3.4895833333333334E-2</v>
      </c>
      <c r="C1012" s="214">
        <v>50.271000000000001</v>
      </c>
      <c r="D1012" s="199">
        <v>16.663</v>
      </c>
      <c r="E1012" s="185">
        <f t="shared" si="15"/>
        <v>40908.034895833334</v>
      </c>
      <c r="F1012" s="196">
        <v>543.6543999999999</v>
      </c>
    </row>
    <row r="1013" spans="1:6" ht="15" customHeight="1" x14ac:dyDescent="0.25">
      <c r="A1013" s="195">
        <v>40909</v>
      </c>
      <c r="B1013" s="221">
        <v>3.4895833333333334E-2</v>
      </c>
      <c r="C1013" s="214">
        <v>49.991999999999997</v>
      </c>
      <c r="D1013" s="199">
        <v>16.663</v>
      </c>
      <c r="E1013" s="185">
        <f t="shared" si="15"/>
        <v>40909.034895833334</v>
      </c>
      <c r="F1013" s="196">
        <v>543.93339999999989</v>
      </c>
    </row>
    <row r="1014" spans="1:6" ht="15" customHeight="1" x14ac:dyDescent="0.25">
      <c r="A1014" s="195">
        <v>40910</v>
      </c>
      <c r="B1014" s="221">
        <v>3.4895833333333334E-2</v>
      </c>
      <c r="C1014" s="214">
        <v>49.836599999999997</v>
      </c>
      <c r="D1014" s="199">
        <v>16.663</v>
      </c>
      <c r="E1014" s="185">
        <f t="shared" si="15"/>
        <v>40910.034895833334</v>
      </c>
      <c r="F1014" s="196">
        <v>544.08879999999999</v>
      </c>
    </row>
    <row r="1015" spans="1:6" ht="15" customHeight="1" x14ac:dyDescent="0.25">
      <c r="A1015" s="195">
        <v>40911</v>
      </c>
      <c r="B1015" s="221">
        <v>3.4895833333333334E-2</v>
      </c>
      <c r="C1015" s="214">
        <v>49.92</v>
      </c>
      <c r="D1015" s="199">
        <v>16.663</v>
      </c>
      <c r="E1015" s="185">
        <f t="shared" si="15"/>
        <v>40911.034895833334</v>
      </c>
      <c r="F1015" s="196">
        <v>544.0053999999999</v>
      </c>
    </row>
    <row r="1016" spans="1:6" ht="15" customHeight="1" x14ac:dyDescent="0.25">
      <c r="A1016" s="195">
        <v>40912</v>
      </c>
      <c r="B1016" s="221">
        <v>3.4895833333333334E-2</v>
      </c>
      <c r="C1016" s="214">
        <v>50.062399999999997</v>
      </c>
      <c r="D1016" s="199">
        <v>16.661999999999999</v>
      </c>
      <c r="E1016" s="185">
        <f t="shared" si="15"/>
        <v>40912.034895833334</v>
      </c>
      <c r="F1016" s="196">
        <v>543.86299999999994</v>
      </c>
    </row>
    <row r="1017" spans="1:6" ht="15" customHeight="1" x14ac:dyDescent="0.25">
      <c r="A1017" s="195">
        <v>40913</v>
      </c>
      <c r="B1017" s="221">
        <v>3.4895833333333334E-2</v>
      </c>
      <c r="C1017" s="214">
        <v>49.941299999999998</v>
      </c>
      <c r="D1017" s="199">
        <v>16.663</v>
      </c>
      <c r="E1017" s="185">
        <f t="shared" si="15"/>
        <v>40913.034895833334</v>
      </c>
      <c r="F1017" s="196">
        <v>543.9840999999999</v>
      </c>
    </row>
    <row r="1018" spans="1:6" ht="15" customHeight="1" x14ac:dyDescent="0.25">
      <c r="A1018" s="195">
        <v>40914</v>
      </c>
      <c r="B1018" s="221">
        <v>3.4895833333333334E-2</v>
      </c>
      <c r="C1018" s="214">
        <v>50.310899999999997</v>
      </c>
      <c r="D1018" s="199">
        <v>16.661999999999999</v>
      </c>
      <c r="E1018" s="185">
        <f t="shared" si="15"/>
        <v>40914.034895833334</v>
      </c>
      <c r="F1018" s="196">
        <v>543.61449999999991</v>
      </c>
    </row>
    <row r="1019" spans="1:6" ht="15" customHeight="1" x14ac:dyDescent="0.25">
      <c r="A1019" s="195">
        <v>40915</v>
      </c>
      <c r="B1019" s="221">
        <v>3.4895833333333334E-2</v>
      </c>
      <c r="C1019" s="214">
        <v>50.335799999999999</v>
      </c>
      <c r="D1019" s="199">
        <v>16.661000000000001</v>
      </c>
      <c r="E1019" s="185">
        <f t="shared" si="15"/>
        <v>40915.034895833334</v>
      </c>
      <c r="F1019" s="196">
        <v>543.5895999999999</v>
      </c>
    </row>
    <row r="1020" spans="1:6" ht="15" customHeight="1" x14ac:dyDescent="0.25">
      <c r="A1020" s="195">
        <v>40916</v>
      </c>
      <c r="B1020" s="221">
        <v>3.4895833333333334E-2</v>
      </c>
      <c r="C1020" s="214">
        <v>50.461500000000001</v>
      </c>
      <c r="D1020" s="199">
        <v>16.661999999999999</v>
      </c>
      <c r="E1020" s="185">
        <f t="shared" si="15"/>
        <v>40916.034895833334</v>
      </c>
      <c r="F1020" s="196">
        <v>543.46389999999997</v>
      </c>
    </row>
    <row r="1021" spans="1:6" ht="15" customHeight="1" x14ac:dyDescent="0.25">
      <c r="A1021" s="195">
        <v>40917</v>
      </c>
      <c r="B1021" s="221">
        <v>3.4895833333333334E-2</v>
      </c>
      <c r="C1021" s="214">
        <v>50.190800000000003</v>
      </c>
      <c r="D1021" s="199">
        <v>16.661000000000001</v>
      </c>
      <c r="E1021" s="185">
        <f t="shared" si="15"/>
        <v>40917.034895833334</v>
      </c>
      <c r="F1021" s="196">
        <v>543.7346</v>
      </c>
    </row>
    <row r="1022" spans="1:6" ht="15" customHeight="1" x14ac:dyDescent="0.25">
      <c r="A1022" s="195">
        <v>40918</v>
      </c>
      <c r="B1022" s="221">
        <v>3.4895833333333334E-2</v>
      </c>
      <c r="C1022" s="214">
        <v>50.201500000000003</v>
      </c>
      <c r="D1022" s="199">
        <v>16.661000000000001</v>
      </c>
      <c r="E1022" s="185">
        <f t="shared" si="15"/>
        <v>40918.034895833334</v>
      </c>
      <c r="F1022" s="196">
        <v>543.72389999999996</v>
      </c>
    </row>
    <row r="1023" spans="1:6" ht="15" customHeight="1" x14ac:dyDescent="0.25">
      <c r="A1023" s="195">
        <v>40919</v>
      </c>
      <c r="B1023" s="221">
        <v>3.4895833333333334E-2</v>
      </c>
      <c r="C1023" s="214">
        <v>50.423699999999997</v>
      </c>
      <c r="D1023" s="199">
        <v>16.66</v>
      </c>
      <c r="E1023" s="185">
        <f t="shared" si="15"/>
        <v>40919.034895833334</v>
      </c>
      <c r="F1023" s="196">
        <v>543.50169999999991</v>
      </c>
    </row>
    <row r="1024" spans="1:6" ht="15" customHeight="1" x14ac:dyDescent="0.25">
      <c r="A1024" s="195">
        <v>40920</v>
      </c>
      <c r="B1024" s="221">
        <v>3.4895833333333334E-2</v>
      </c>
      <c r="C1024" s="214">
        <v>50.322400000000002</v>
      </c>
      <c r="D1024" s="199">
        <v>16.661000000000001</v>
      </c>
      <c r="E1024" s="185">
        <f t="shared" si="15"/>
        <v>40920.034895833334</v>
      </c>
      <c r="F1024" s="196">
        <v>543.60299999999995</v>
      </c>
    </row>
    <row r="1025" spans="1:6" ht="15" customHeight="1" x14ac:dyDescent="0.25">
      <c r="A1025" s="195">
        <v>40921</v>
      </c>
      <c r="B1025" s="221">
        <v>3.4895833333333334E-2</v>
      </c>
      <c r="C1025" s="214">
        <v>50.302199999999999</v>
      </c>
      <c r="D1025" s="199">
        <v>16.66</v>
      </c>
      <c r="E1025" s="185">
        <f t="shared" si="15"/>
        <v>40921.034895833334</v>
      </c>
      <c r="F1025" s="196">
        <v>543.6232</v>
      </c>
    </row>
    <row r="1026" spans="1:6" ht="15" customHeight="1" x14ac:dyDescent="0.25">
      <c r="A1026" s="195">
        <v>40922</v>
      </c>
      <c r="B1026" s="221">
        <v>3.4895833333333334E-2</v>
      </c>
      <c r="C1026" s="214">
        <v>50.1068</v>
      </c>
      <c r="D1026" s="199">
        <v>16.66</v>
      </c>
      <c r="E1026" s="185">
        <f t="shared" si="15"/>
        <v>40922.034895833334</v>
      </c>
      <c r="F1026" s="196">
        <v>543.81859999999995</v>
      </c>
    </row>
    <row r="1027" spans="1:6" ht="15" customHeight="1" x14ac:dyDescent="0.25">
      <c r="A1027" s="195">
        <v>40923</v>
      </c>
      <c r="B1027" s="221">
        <v>3.4895833333333334E-2</v>
      </c>
      <c r="C1027" s="214">
        <v>50.183300000000003</v>
      </c>
      <c r="D1027" s="199">
        <v>16.66</v>
      </c>
      <c r="E1027" s="185">
        <f t="shared" si="15"/>
        <v>40923.034895833334</v>
      </c>
      <c r="F1027" s="196">
        <v>543.74209999999994</v>
      </c>
    </row>
    <row r="1028" spans="1:6" ht="15" customHeight="1" x14ac:dyDescent="0.25">
      <c r="A1028" s="195">
        <v>40924</v>
      </c>
      <c r="B1028" s="221">
        <v>3.4895833333333334E-2</v>
      </c>
      <c r="C1028" s="214">
        <v>50.395899999999997</v>
      </c>
      <c r="D1028" s="199">
        <v>16.66</v>
      </c>
      <c r="E1028" s="185">
        <f t="shared" si="15"/>
        <v>40924.034895833334</v>
      </c>
      <c r="F1028" s="196">
        <v>543.52949999999998</v>
      </c>
    </row>
    <row r="1029" spans="1:6" ht="15" customHeight="1" x14ac:dyDescent="0.25">
      <c r="A1029" s="195">
        <v>40925</v>
      </c>
      <c r="B1029" s="221">
        <v>3.4895833333333334E-2</v>
      </c>
      <c r="C1029" s="214">
        <v>50.394799999999996</v>
      </c>
      <c r="D1029" s="199">
        <v>16.658999999999999</v>
      </c>
      <c r="E1029" s="185">
        <f t="shared" si="15"/>
        <v>40925.034895833334</v>
      </c>
      <c r="F1029" s="196">
        <v>543.53059999999994</v>
      </c>
    </row>
    <row r="1030" spans="1:6" ht="15" customHeight="1" x14ac:dyDescent="0.25">
      <c r="A1030" s="195">
        <v>40926</v>
      </c>
      <c r="B1030" s="221">
        <v>3.4895833333333334E-2</v>
      </c>
      <c r="C1030" s="214">
        <v>50.193399999999997</v>
      </c>
      <c r="D1030" s="199">
        <v>16.658999999999999</v>
      </c>
      <c r="E1030" s="185">
        <f t="shared" si="15"/>
        <v>40926.034895833334</v>
      </c>
      <c r="F1030" s="196">
        <v>543.73199999999997</v>
      </c>
    </row>
    <row r="1031" spans="1:6" ht="15" customHeight="1" x14ac:dyDescent="0.25">
      <c r="A1031" s="195">
        <v>40927</v>
      </c>
      <c r="B1031" s="221">
        <v>3.4895833333333334E-2</v>
      </c>
      <c r="C1031" s="214">
        <v>50.317100000000003</v>
      </c>
      <c r="D1031" s="199">
        <v>16.658999999999999</v>
      </c>
      <c r="E1031" s="185">
        <f t="shared" si="15"/>
        <v>40927.034895833334</v>
      </c>
      <c r="F1031" s="196">
        <v>543.60829999999999</v>
      </c>
    </row>
    <row r="1032" spans="1:6" ht="15" customHeight="1" x14ac:dyDescent="0.25">
      <c r="A1032" s="195">
        <v>40928</v>
      </c>
      <c r="B1032" s="221">
        <v>3.4895833333333334E-2</v>
      </c>
      <c r="C1032" s="214">
        <v>50.4908</v>
      </c>
      <c r="D1032" s="199">
        <v>16.658000000000001</v>
      </c>
      <c r="E1032" s="185">
        <f t="shared" si="15"/>
        <v>40928.034895833334</v>
      </c>
      <c r="F1032" s="196">
        <v>543.43459999999993</v>
      </c>
    </row>
    <row r="1033" spans="1:6" ht="15" customHeight="1" x14ac:dyDescent="0.25">
      <c r="A1033" s="195">
        <v>40929</v>
      </c>
      <c r="B1033" s="221">
        <v>3.4895833333333334E-2</v>
      </c>
      <c r="C1033" s="214">
        <v>50.329500000000003</v>
      </c>
      <c r="D1033" s="199">
        <v>16.658000000000001</v>
      </c>
      <c r="E1033" s="185">
        <f t="shared" si="15"/>
        <v>40929.034895833334</v>
      </c>
      <c r="F1033" s="196">
        <v>543.59589999999992</v>
      </c>
    </row>
    <row r="1034" spans="1:6" ht="15" customHeight="1" x14ac:dyDescent="0.25">
      <c r="A1034" s="195">
        <v>40930</v>
      </c>
      <c r="B1034" s="221">
        <v>3.4895833333333334E-2</v>
      </c>
      <c r="C1034" s="214">
        <v>50.820900000000002</v>
      </c>
      <c r="D1034" s="199">
        <v>16.658000000000001</v>
      </c>
      <c r="E1034" s="185">
        <f t="shared" ref="E1034:E1097" si="16">A1034+B1034</f>
        <v>40930.034895833334</v>
      </c>
      <c r="F1034" s="196">
        <v>543.10449999999992</v>
      </c>
    </row>
    <row r="1035" spans="1:6" ht="15" customHeight="1" x14ac:dyDescent="0.25">
      <c r="A1035" s="195">
        <v>40931</v>
      </c>
      <c r="B1035" s="221">
        <v>3.4895833333333334E-2</v>
      </c>
      <c r="C1035" s="214">
        <v>50.345700000000001</v>
      </c>
      <c r="D1035" s="199">
        <v>16.658000000000001</v>
      </c>
      <c r="E1035" s="185">
        <f t="shared" si="16"/>
        <v>40931.034895833334</v>
      </c>
      <c r="F1035" s="196">
        <v>543.5797</v>
      </c>
    </row>
    <row r="1036" spans="1:6" ht="15" customHeight="1" x14ac:dyDescent="0.25">
      <c r="A1036" s="195">
        <v>40932</v>
      </c>
      <c r="B1036" s="221">
        <v>3.4895833333333334E-2</v>
      </c>
      <c r="C1036" s="214">
        <v>50.533299999999997</v>
      </c>
      <c r="D1036" s="199">
        <v>16.658000000000001</v>
      </c>
      <c r="E1036" s="185">
        <f t="shared" si="16"/>
        <v>40932.034895833334</v>
      </c>
      <c r="F1036" s="196">
        <v>543.39209999999991</v>
      </c>
    </row>
    <row r="1037" spans="1:6" ht="15" customHeight="1" x14ac:dyDescent="0.25">
      <c r="A1037" s="195">
        <v>40933</v>
      </c>
      <c r="B1037" s="221">
        <v>3.4895833333333334E-2</v>
      </c>
      <c r="C1037" s="214">
        <v>50.295699999999997</v>
      </c>
      <c r="D1037" s="199">
        <v>16.657</v>
      </c>
      <c r="E1037" s="185">
        <f t="shared" si="16"/>
        <v>40933.034895833334</v>
      </c>
      <c r="F1037" s="196">
        <v>543.62969999999996</v>
      </c>
    </row>
    <row r="1038" spans="1:6" ht="15" customHeight="1" x14ac:dyDescent="0.25">
      <c r="A1038" s="195">
        <v>40934</v>
      </c>
      <c r="B1038" s="221">
        <v>3.4895833333333334E-2</v>
      </c>
      <c r="C1038" s="214">
        <v>50.268000000000001</v>
      </c>
      <c r="D1038" s="199">
        <v>16.657</v>
      </c>
      <c r="E1038" s="185">
        <f t="shared" si="16"/>
        <v>40934.034895833334</v>
      </c>
      <c r="F1038" s="196">
        <v>543.65739999999994</v>
      </c>
    </row>
    <row r="1039" spans="1:6" ht="15" customHeight="1" x14ac:dyDescent="0.25">
      <c r="A1039" s="195">
        <v>40935</v>
      </c>
      <c r="B1039" s="221">
        <v>3.4895833333333334E-2</v>
      </c>
      <c r="C1039" s="214">
        <v>50.453200000000002</v>
      </c>
      <c r="D1039" s="199">
        <v>16.655999999999999</v>
      </c>
      <c r="E1039" s="185">
        <f t="shared" si="16"/>
        <v>40935.034895833334</v>
      </c>
      <c r="F1039" s="196">
        <v>543.47219999999993</v>
      </c>
    </row>
    <row r="1040" spans="1:6" ht="15" customHeight="1" x14ac:dyDescent="0.25">
      <c r="A1040" s="195">
        <v>40936</v>
      </c>
      <c r="B1040" s="221">
        <v>3.4895833333333334E-2</v>
      </c>
      <c r="C1040" s="214">
        <v>50.1723</v>
      </c>
      <c r="D1040" s="199">
        <v>16.655999999999999</v>
      </c>
      <c r="E1040" s="185">
        <f t="shared" si="16"/>
        <v>40936.034895833334</v>
      </c>
      <c r="F1040" s="196">
        <v>543.7530999999999</v>
      </c>
    </row>
    <row r="1041" spans="1:6" ht="15" customHeight="1" x14ac:dyDescent="0.25">
      <c r="A1041" s="195">
        <v>40937</v>
      </c>
      <c r="B1041" s="221">
        <v>3.4895833333333334E-2</v>
      </c>
      <c r="C1041" s="214">
        <v>50.082599999999999</v>
      </c>
      <c r="D1041" s="199">
        <v>16.655999999999999</v>
      </c>
      <c r="E1041" s="185">
        <f t="shared" si="16"/>
        <v>40937.034895833334</v>
      </c>
      <c r="F1041" s="196">
        <v>543.8427999999999</v>
      </c>
    </row>
    <row r="1042" spans="1:6" ht="15" customHeight="1" x14ac:dyDescent="0.25">
      <c r="A1042" s="195">
        <v>40938</v>
      </c>
      <c r="B1042" s="221">
        <v>3.4895833333333334E-2</v>
      </c>
      <c r="C1042" s="214">
        <v>50.225700000000003</v>
      </c>
      <c r="D1042" s="199">
        <v>16.655999999999999</v>
      </c>
      <c r="E1042" s="185">
        <f t="shared" si="16"/>
        <v>40938.034895833334</v>
      </c>
      <c r="F1042" s="196">
        <v>543.69969999999989</v>
      </c>
    </row>
    <row r="1043" spans="1:6" ht="15" customHeight="1" x14ac:dyDescent="0.25">
      <c r="A1043" s="195">
        <v>40939</v>
      </c>
      <c r="B1043" s="221">
        <v>3.4895833333333334E-2</v>
      </c>
      <c r="C1043" s="214">
        <v>50.472700000000003</v>
      </c>
      <c r="D1043" s="199">
        <v>16.655999999999999</v>
      </c>
      <c r="E1043" s="185">
        <f t="shared" si="16"/>
        <v>40939.034895833334</v>
      </c>
      <c r="F1043" s="196">
        <v>543.45269999999994</v>
      </c>
    </row>
    <row r="1044" spans="1:6" ht="15" customHeight="1" x14ac:dyDescent="0.25">
      <c r="A1044" s="195">
        <v>40940</v>
      </c>
      <c r="B1044" s="221">
        <v>3.4895833333333334E-2</v>
      </c>
      <c r="C1044" s="214">
        <v>50.306100000000001</v>
      </c>
      <c r="D1044" s="199">
        <v>16.655000000000001</v>
      </c>
      <c r="E1044" s="185">
        <f t="shared" si="16"/>
        <v>40940.034895833334</v>
      </c>
      <c r="F1044" s="196">
        <v>543.61929999999995</v>
      </c>
    </row>
    <row r="1045" spans="1:6" ht="15" customHeight="1" x14ac:dyDescent="0.25">
      <c r="A1045" s="195">
        <v>40941</v>
      </c>
      <c r="B1045" s="221">
        <v>3.4895833333333334E-2</v>
      </c>
      <c r="C1045" s="214">
        <v>50.427900000000001</v>
      </c>
      <c r="D1045" s="199">
        <v>16.658000000000001</v>
      </c>
      <c r="E1045" s="185">
        <f t="shared" si="16"/>
        <v>40941.034895833334</v>
      </c>
      <c r="F1045" s="196">
        <v>543.49749999999995</v>
      </c>
    </row>
    <row r="1046" spans="1:6" ht="15" customHeight="1" x14ac:dyDescent="0.25">
      <c r="A1046" s="195">
        <v>40942</v>
      </c>
      <c r="B1046" s="221">
        <v>3.4895833333333334E-2</v>
      </c>
      <c r="C1046" s="214">
        <v>50.611899999999999</v>
      </c>
      <c r="D1046" s="199">
        <v>16.655000000000001</v>
      </c>
      <c r="E1046" s="185">
        <f t="shared" si="16"/>
        <v>40942.034895833334</v>
      </c>
      <c r="F1046" s="196">
        <v>543.31349999999998</v>
      </c>
    </row>
    <row r="1047" spans="1:6" ht="15" customHeight="1" x14ac:dyDescent="0.25">
      <c r="A1047" s="195">
        <v>40943</v>
      </c>
      <c r="B1047" s="221">
        <v>3.4895833333333334E-2</v>
      </c>
      <c r="C1047" s="214">
        <v>50.270899999999997</v>
      </c>
      <c r="D1047" s="199">
        <v>16.655999999999999</v>
      </c>
      <c r="E1047" s="185">
        <f t="shared" si="16"/>
        <v>40943.034895833334</v>
      </c>
      <c r="F1047" s="196">
        <v>543.65449999999998</v>
      </c>
    </row>
    <row r="1048" spans="1:6" ht="15" customHeight="1" x14ac:dyDescent="0.25">
      <c r="A1048" s="195">
        <v>40944</v>
      </c>
      <c r="B1048" s="221">
        <v>3.4895833333333334E-2</v>
      </c>
      <c r="C1048" s="214">
        <v>50.1706</v>
      </c>
      <c r="D1048" s="199">
        <v>16.654</v>
      </c>
      <c r="E1048" s="185">
        <f t="shared" si="16"/>
        <v>40944.034895833334</v>
      </c>
      <c r="F1048" s="196">
        <v>543.75479999999993</v>
      </c>
    </row>
    <row r="1049" spans="1:6" ht="15" customHeight="1" x14ac:dyDescent="0.25">
      <c r="A1049" s="195">
        <v>40945</v>
      </c>
      <c r="B1049" s="221">
        <v>3.4895833333333334E-2</v>
      </c>
      <c r="C1049" s="214">
        <v>50.312600000000003</v>
      </c>
      <c r="D1049" s="199">
        <v>16.655000000000001</v>
      </c>
      <c r="E1049" s="185">
        <f t="shared" si="16"/>
        <v>40945.034895833334</v>
      </c>
      <c r="F1049" s="196">
        <v>543.61279999999999</v>
      </c>
    </row>
    <row r="1050" spans="1:6" ht="15" customHeight="1" x14ac:dyDescent="0.25">
      <c r="A1050" s="195">
        <v>40946</v>
      </c>
      <c r="B1050" s="221">
        <v>3.4895833333333334E-2</v>
      </c>
      <c r="C1050" s="214">
        <v>50.3872</v>
      </c>
      <c r="D1050" s="199">
        <v>16.654</v>
      </c>
      <c r="E1050" s="185">
        <f t="shared" si="16"/>
        <v>40946.034895833334</v>
      </c>
      <c r="F1050" s="196">
        <v>543.53819999999996</v>
      </c>
    </row>
    <row r="1051" spans="1:6" ht="15" customHeight="1" x14ac:dyDescent="0.25">
      <c r="A1051" s="195">
        <v>40947</v>
      </c>
      <c r="B1051" s="221">
        <v>3.4895833333333334E-2</v>
      </c>
      <c r="C1051" s="214">
        <v>50.179099999999998</v>
      </c>
      <c r="D1051" s="199">
        <v>16.655000000000001</v>
      </c>
      <c r="E1051" s="185">
        <f t="shared" si="16"/>
        <v>40947.034895833334</v>
      </c>
      <c r="F1051" s="196">
        <v>543.74629999999991</v>
      </c>
    </row>
    <row r="1052" spans="1:6" ht="15" customHeight="1" x14ac:dyDescent="0.25">
      <c r="A1052" s="195">
        <v>40948</v>
      </c>
      <c r="B1052" s="221">
        <v>3.4895833333333334E-2</v>
      </c>
      <c r="C1052" s="214">
        <v>50.299700000000001</v>
      </c>
      <c r="D1052" s="199">
        <v>16.654</v>
      </c>
      <c r="E1052" s="185">
        <f t="shared" si="16"/>
        <v>40948.034895833334</v>
      </c>
      <c r="F1052" s="196">
        <v>543.62569999999994</v>
      </c>
    </row>
    <row r="1053" spans="1:6" ht="15" customHeight="1" x14ac:dyDescent="0.25">
      <c r="A1053" s="195">
        <v>40949</v>
      </c>
      <c r="B1053" s="221">
        <v>3.4895833333333334E-2</v>
      </c>
      <c r="C1053" s="214">
        <v>50.2699</v>
      </c>
      <c r="D1053" s="199">
        <v>16.652999999999999</v>
      </c>
      <c r="E1053" s="185">
        <f t="shared" si="16"/>
        <v>40949.034895833334</v>
      </c>
      <c r="F1053" s="196">
        <v>543.65549999999996</v>
      </c>
    </row>
    <row r="1054" spans="1:6" ht="15" customHeight="1" x14ac:dyDescent="0.25">
      <c r="A1054" s="195">
        <v>40950</v>
      </c>
      <c r="B1054" s="221">
        <v>3.4895833333333334E-2</v>
      </c>
      <c r="C1054" s="214">
        <v>50.291899999999998</v>
      </c>
      <c r="D1054" s="199">
        <v>16.652999999999999</v>
      </c>
      <c r="E1054" s="185">
        <f t="shared" si="16"/>
        <v>40950.034895833334</v>
      </c>
      <c r="F1054" s="196">
        <v>543.63349999999991</v>
      </c>
    </row>
    <row r="1055" spans="1:6" ht="15" customHeight="1" x14ac:dyDescent="0.25">
      <c r="A1055" s="195">
        <v>40951</v>
      </c>
      <c r="B1055" s="221">
        <v>3.4895833333333334E-2</v>
      </c>
      <c r="C1055" s="214">
        <v>50.329500000000003</v>
      </c>
      <c r="D1055" s="199">
        <v>16.654</v>
      </c>
      <c r="E1055" s="185">
        <f t="shared" si="16"/>
        <v>40951.034895833334</v>
      </c>
      <c r="F1055" s="196">
        <v>543.59589999999992</v>
      </c>
    </row>
    <row r="1056" spans="1:6" ht="15" customHeight="1" x14ac:dyDescent="0.25">
      <c r="A1056" s="195">
        <v>40952</v>
      </c>
      <c r="B1056" s="221">
        <v>3.4895833333333334E-2</v>
      </c>
      <c r="C1056" s="214">
        <v>50.684699999999999</v>
      </c>
      <c r="D1056" s="199">
        <v>16.652000000000001</v>
      </c>
      <c r="E1056" s="185">
        <f t="shared" si="16"/>
        <v>40952.034895833334</v>
      </c>
      <c r="F1056" s="196">
        <v>543.24069999999995</v>
      </c>
    </row>
    <row r="1057" spans="1:6" ht="15" customHeight="1" x14ac:dyDescent="0.25">
      <c r="A1057" s="195">
        <v>40953</v>
      </c>
      <c r="B1057" s="221">
        <v>3.4895833333333334E-2</v>
      </c>
      <c r="C1057" s="214">
        <v>50.618000000000002</v>
      </c>
      <c r="D1057" s="199">
        <v>16.652000000000001</v>
      </c>
      <c r="E1057" s="185">
        <f t="shared" si="16"/>
        <v>40953.034895833334</v>
      </c>
      <c r="F1057" s="196">
        <v>543.30739999999992</v>
      </c>
    </row>
    <row r="1058" spans="1:6" ht="15" customHeight="1" x14ac:dyDescent="0.25">
      <c r="A1058" s="195">
        <v>40954</v>
      </c>
      <c r="B1058" s="221">
        <v>3.4895833333333334E-2</v>
      </c>
      <c r="C1058" s="214">
        <v>50.719000000000001</v>
      </c>
      <c r="D1058" s="199">
        <v>16.652000000000001</v>
      </c>
      <c r="E1058" s="185">
        <f t="shared" si="16"/>
        <v>40954.034895833334</v>
      </c>
      <c r="F1058" s="196">
        <v>543.20639999999992</v>
      </c>
    </row>
    <row r="1059" spans="1:6" ht="15" customHeight="1" x14ac:dyDescent="0.25">
      <c r="A1059" s="195">
        <v>40955</v>
      </c>
      <c r="B1059" s="221">
        <v>3.4895833333333334E-2</v>
      </c>
      <c r="C1059" s="214">
        <v>50.359499999999997</v>
      </c>
      <c r="D1059" s="199">
        <v>16.652000000000001</v>
      </c>
      <c r="E1059" s="185">
        <f t="shared" si="16"/>
        <v>40955.034895833334</v>
      </c>
      <c r="F1059" s="196">
        <v>543.56589999999994</v>
      </c>
    </row>
    <row r="1060" spans="1:6" ht="15" customHeight="1" x14ac:dyDescent="0.25">
      <c r="A1060" s="195">
        <v>40956</v>
      </c>
      <c r="B1060" s="221">
        <v>3.4895833333333334E-2</v>
      </c>
      <c r="C1060" s="214">
        <v>50.370199999999997</v>
      </c>
      <c r="D1060" s="199">
        <v>16.652000000000001</v>
      </c>
      <c r="E1060" s="185">
        <f t="shared" si="16"/>
        <v>40956.034895833334</v>
      </c>
      <c r="F1060" s="196">
        <v>543.5551999999999</v>
      </c>
    </row>
    <row r="1061" spans="1:6" ht="15" customHeight="1" x14ac:dyDescent="0.25">
      <c r="A1061" s="195">
        <v>40957</v>
      </c>
      <c r="B1061" s="221">
        <v>3.4895833333333334E-2</v>
      </c>
      <c r="C1061" s="214">
        <v>50.468000000000004</v>
      </c>
      <c r="D1061" s="199">
        <v>16.651</v>
      </c>
      <c r="E1061" s="185">
        <f t="shared" si="16"/>
        <v>40957.034895833334</v>
      </c>
      <c r="F1061" s="196">
        <v>543.45739999999989</v>
      </c>
    </row>
    <row r="1062" spans="1:6" ht="15" customHeight="1" x14ac:dyDescent="0.25">
      <c r="A1062" s="195">
        <v>40958</v>
      </c>
      <c r="B1062" s="221">
        <v>3.4895833333333334E-2</v>
      </c>
      <c r="C1062" s="214">
        <v>50.468800000000002</v>
      </c>
      <c r="D1062" s="199">
        <v>16.651</v>
      </c>
      <c r="E1062" s="185">
        <f t="shared" si="16"/>
        <v>40958.034895833334</v>
      </c>
      <c r="F1062" s="196">
        <v>543.45659999999998</v>
      </c>
    </row>
    <row r="1063" spans="1:6" ht="15" customHeight="1" x14ac:dyDescent="0.25">
      <c r="A1063" s="195">
        <v>40959</v>
      </c>
      <c r="B1063" s="221">
        <v>3.4895833333333334E-2</v>
      </c>
      <c r="C1063" s="214">
        <v>50.669800000000002</v>
      </c>
      <c r="D1063" s="199">
        <v>16.651</v>
      </c>
      <c r="E1063" s="185">
        <f t="shared" si="16"/>
        <v>40959.034895833334</v>
      </c>
      <c r="F1063" s="196">
        <v>543.25559999999996</v>
      </c>
    </row>
    <row r="1064" spans="1:6" ht="15" customHeight="1" x14ac:dyDescent="0.25">
      <c r="A1064" s="195">
        <v>40960</v>
      </c>
      <c r="B1064" s="221">
        <v>3.4895833333333334E-2</v>
      </c>
      <c r="C1064" s="214">
        <v>50.372599999999998</v>
      </c>
      <c r="D1064" s="199">
        <v>16.651</v>
      </c>
      <c r="E1064" s="185">
        <f t="shared" si="16"/>
        <v>40960.034895833334</v>
      </c>
      <c r="F1064" s="196">
        <v>543.55279999999993</v>
      </c>
    </row>
    <row r="1065" spans="1:6" ht="15" customHeight="1" x14ac:dyDescent="0.25">
      <c r="A1065" s="195">
        <v>40961</v>
      </c>
      <c r="B1065" s="221">
        <v>3.4895833333333334E-2</v>
      </c>
      <c r="C1065" s="214">
        <v>50.380699999999997</v>
      </c>
      <c r="D1065" s="199">
        <v>16.651</v>
      </c>
      <c r="E1065" s="185">
        <f t="shared" si="16"/>
        <v>40961.034895833334</v>
      </c>
      <c r="F1065" s="196">
        <v>543.54469999999992</v>
      </c>
    </row>
    <row r="1066" spans="1:6" ht="15" customHeight="1" x14ac:dyDescent="0.25">
      <c r="A1066" s="195">
        <v>40962</v>
      </c>
      <c r="B1066" s="221">
        <v>3.4895833333333334E-2</v>
      </c>
      <c r="C1066" s="214">
        <v>50.695099999999996</v>
      </c>
      <c r="D1066" s="199">
        <v>16.649999999999999</v>
      </c>
      <c r="E1066" s="185">
        <f t="shared" si="16"/>
        <v>40962.034895833334</v>
      </c>
      <c r="F1066" s="196">
        <v>543.23029999999994</v>
      </c>
    </row>
    <row r="1067" spans="1:6" ht="15" customHeight="1" x14ac:dyDescent="0.25">
      <c r="A1067" s="195">
        <v>40963</v>
      </c>
      <c r="B1067" s="221">
        <v>3.4895833333333334E-2</v>
      </c>
      <c r="C1067" s="214">
        <v>50.379899999999999</v>
      </c>
      <c r="D1067" s="199">
        <v>16.649999999999999</v>
      </c>
      <c r="E1067" s="185">
        <f t="shared" si="16"/>
        <v>40963.034895833334</v>
      </c>
      <c r="F1067" s="196">
        <v>543.54549999999995</v>
      </c>
    </row>
    <row r="1068" spans="1:6" ht="15" customHeight="1" x14ac:dyDescent="0.25">
      <c r="A1068" s="195">
        <v>40964</v>
      </c>
      <c r="B1068" s="221">
        <v>3.4895833333333334E-2</v>
      </c>
      <c r="C1068" s="214">
        <v>50.248699999999999</v>
      </c>
      <c r="D1068" s="199">
        <v>16.649999999999999</v>
      </c>
      <c r="E1068" s="185">
        <f t="shared" si="16"/>
        <v>40964.034895833334</v>
      </c>
      <c r="F1068" s="196">
        <v>543.67669999999998</v>
      </c>
    </row>
    <row r="1069" spans="1:6" ht="15" customHeight="1" x14ac:dyDescent="0.25">
      <c r="A1069" s="195">
        <v>40965</v>
      </c>
      <c r="B1069" s="221">
        <v>3.4895833333333334E-2</v>
      </c>
      <c r="C1069" s="214">
        <v>50.531399999999998</v>
      </c>
      <c r="D1069" s="199">
        <v>16.649999999999999</v>
      </c>
      <c r="E1069" s="185">
        <f t="shared" si="16"/>
        <v>40965.034895833334</v>
      </c>
      <c r="F1069" s="196">
        <v>543.39400000000001</v>
      </c>
    </row>
    <row r="1070" spans="1:6" ht="15" customHeight="1" x14ac:dyDescent="0.25">
      <c r="A1070" s="195">
        <v>40966</v>
      </c>
      <c r="B1070" s="221">
        <v>3.4895833333333334E-2</v>
      </c>
      <c r="C1070" s="214">
        <v>50.375500000000002</v>
      </c>
      <c r="D1070" s="199">
        <v>16.649000000000001</v>
      </c>
      <c r="E1070" s="185">
        <f t="shared" si="16"/>
        <v>40966.034895833334</v>
      </c>
      <c r="F1070" s="196">
        <v>543.54989999999998</v>
      </c>
    </row>
    <row r="1071" spans="1:6" ht="15" customHeight="1" x14ac:dyDescent="0.25">
      <c r="A1071" s="195">
        <v>40967</v>
      </c>
      <c r="B1071" s="221">
        <v>3.4895833333333334E-2</v>
      </c>
      <c r="C1071" s="214">
        <v>50.632199999999997</v>
      </c>
      <c r="D1071" s="199">
        <v>16.649000000000001</v>
      </c>
      <c r="E1071" s="185">
        <f t="shared" si="16"/>
        <v>40967.034895833334</v>
      </c>
      <c r="F1071" s="196">
        <v>543.29319999999996</v>
      </c>
    </row>
    <row r="1072" spans="1:6" ht="15" customHeight="1" x14ac:dyDescent="0.25">
      <c r="A1072" s="195">
        <v>40968</v>
      </c>
      <c r="B1072" s="221">
        <v>3.4895833333333334E-2</v>
      </c>
      <c r="C1072" s="214">
        <v>50.3581</v>
      </c>
      <c r="D1072" s="199">
        <v>16.648</v>
      </c>
      <c r="E1072" s="185">
        <f t="shared" si="16"/>
        <v>40968.034895833334</v>
      </c>
      <c r="F1072" s="196">
        <v>543.56729999999993</v>
      </c>
    </row>
    <row r="1073" spans="1:6" ht="15" customHeight="1" x14ac:dyDescent="0.25">
      <c r="A1073" s="195">
        <v>40969</v>
      </c>
      <c r="B1073" s="221">
        <v>3.4895833333333334E-2</v>
      </c>
      <c r="C1073" s="214">
        <v>50.514099999999999</v>
      </c>
      <c r="D1073" s="199">
        <v>16.649000000000001</v>
      </c>
      <c r="E1073" s="185">
        <f t="shared" si="16"/>
        <v>40969.034895833334</v>
      </c>
      <c r="F1073" s="196">
        <v>543.41129999999998</v>
      </c>
    </row>
    <row r="1074" spans="1:6" ht="15" customHeight="1" x14ac:dyDescent="0.25">
      <c r="A1074" s="195">
        <v>40970</v>
      </c>
      <c r="B1074" s="221">
        <v>3.4895833333333334E-2</v>
      </c>
      <c r="C1074" s="214">
        <v>50.660699999999999</v>
      </c>
      <c r="D1074" s="199">
        <v>16.648</v>
      </c>
      <c r="E1074" s="185">
        <f t="shared" si="16"/>
        <v>40970.034895833334</v>
      </c>
      <c r="F1074" s="196">
        <v>543.26469999999995</v>
      </c>
    </row>
    <row r="1075" spans="1:6" ht="15" customHeight="1" x14ac:dyDescent="0.25">
      <c r="A1075" s="195">
        <v>40971</v>
      </c>
      <c r="B1075" s="221">
        <v>3.4895833333333334E-2</v>
      </c>
      <c r="C1075" s="214">
        <v>50.364699999999999</v>
      </c>
      <c r="D1075" s="199">
        <v>16.649000000000001</v>
      </c>
      <c r="E1075" s="185">
        <f t="shared" si="16"/>
        <v>40971.034895833334</v>
      </c>
      <c r="F1075" s="196">
        <v>543.5607</v>
      </c>
    </row>
    <row r="1076" spans="1:6" ht="15" customHeight="1" x14ac:dyDescent="0.25">
      <c r="A1076" s="195">
        <v>40972</v>
      </c>
      <c r="B1076" s="221">
        <v>3.4895833333333334E-2</v>
      </c>
      <c r="C1076" s="214">
        <v>50.2057</v>
      </c>
      <c r="D1076" s="199">
        <v>16.648</v>
      </c>
      <c r="E1076" s="185">
        <f t="shared" si="16"/>
        <v>40972.034895833334</v>
      </c>
      <c r="F1076" s="196">
        <v>543.71969999999999</v>
      </c>
    </row>
    <row r="1077" spans="1:6" ht="15" customHeight="1" x14ac:dyDescent="0.25">
      <c r="A1077" s="195">
        <v>40973</v>
      </c>
      <c r="B1077" s="221">
        <v>3.4895833333333334E-2</v>
      </c>
      <c r="C1077" s="214">
        <v>50.203699999999998</v>
      </c>
      <c r="D1077" s="199">
        <v>16.648</v>
      </c>
      <c r="E1077" s="185">
        <f t="shared" si="16"/>
        <v>40973.034895833334</v>
      </c>
      <c r="F1077" s="196">
        <v>543.72169999999994</v>
      </c>
    </row>
    <row r="1078" spans="1:6" ht="15" customHeight="1" x14ac:dyDescent="0.25">
      <c r="A1078" s="195">
        <v>40974</v>
      </c>
      <c r="B1078" s="221">
        <v>3.4895833333333334E-2</v>
      </c>
      <c r="C1078" s="214">
        <v>50.3949</v>
      </c>
      <c r="D1078" s="199">
        <v>16.646999999999998</v>
      </c>
      <c r="E1078" s="185">
        <f t="shared" si="16"/>
        <v>40974.034895833334</v>
      </c>
      <c r="F1078" s="196">
        <v>543.53049999999996</v>
      </c>
    </row>
    <row r="1079" spans="1:6" ht="15" customHeight="1" x14ac:dyDescent="0.25">
      <c r="A1079" s="195">
        <v>40975</v>
      </c>
      <c r="B1079" s="221">
        <v>3.4895833333333334E-2</v>
      </c>
      <c r="C1079" s="214">
        <v>50.752299999999998</v>
      </c>
      <c r="D1079" s="199">
        <v>16.646000000000001</v>
      </c>
      <c r="E1079" s="185">
        <f t="shared" si="16"/>
        <v>40975.034895833334</v>
      </c>
      <c r="F1079" s="196">
        <v>543.17309999999998</v>
      </c>
    </row>
    <row r="1080" spans="1:6" ht="15" customHeight="1" x14ac:dyDescent="0.25">
      <c r="A1080" s="195">
        <v>40976</v>
      </c>
      <c r="B1080" s="221">
        <v>3.4895833333333334E-2</v>
      </c>
      <c r="C1080" s="214">
        <v>50.494100000000003</v>
      </c>
      <c r="D1080" s="199">
        <v>16.646000000000001</v>
      </c>
      <c r="E1080" s="185">
        <f t="shared" si="16"/>
        <v>40976.034895833334</v>
      </c>
      <c r="F1080" s="196">
        <v>543.43129999999996</v>
      </c>
    </row>
    <row r="1081" spans="1:6" ht="15" customHeight="1" x14ac:dyDescent="0.25">
      <c r="A1081" s="195">
        <v>40977</v>
      </c>
      <c r="B1081" s="221">
        <v>3.4895833333333334E-2</v>
      </c>
      <c r="C1081" s="214">
        <v>50.004199999999997</v>
      </c>
      <c r="D1081" s="199">
        <v>16.646999999999998</v>
      </c>
      <c r="E1081" s="185">
        <f t="shared" si="16"/>
        <v>40977.034895833334</v>
      </c>
      <c r="F1081" s="196">
        <v>543.9212</v>
      </c>
    </row>
    <row r="1082" spans="1:6" ht="15" customHeight="1" x14ac:dyDescent="0.25">
      <c r="A1082" s="195">
        <v>40978</v>
      </c>
      <c r="B1082" s="221">
        <v>3.4895833333333334E-2</v>
      </c>
      <c r="C1082" s="214">
        <v>50.214799999999997</v>
      </c>
      <c r="D1082" s="199">
        <v>16.646000000000001</v>
      </c>
      <c r="E1082" s="185">
        <f t="shared" si="16"/>
        <v>40978.034895833334</v>
      </c>
      <c r="F1082" s="196">
        <v>543.7106</v>
      </c>
    </row>
    <row r="1083" spans="1:6" ht="15" customHeight="1" x14ac:dyDescent="0.25">
      <c r="A1083" s="195">
        <v>40979</v>
      </c>
      <c r="B1083" s="221">
        <v>3.4895833333333334E-2</v>
      </c>
      <c r="C1083" s="214">
        <v>50.568899999999999</v>
      </c>
      <c r="D1083" s="199">
        <v>16.646000000000001</v>
      </c>
      <c r="E1083" s="185">
        <f t="shared" si="16"/>
        <v>40979.034895833334</v>
      </c>
      <c r="F1083" s="196">
        <v>543.35649999999998</v>
      </c>
    </row>
    <row r="1084" spans="1:6" ht="15" customHeight="1" x14ac:dyDescent="0.25">
      <c r="A1084" s="195">
        <v>40980</v>
      </c>
      <c r="B1084" s="221">
        <v>3.4895833333333334E-2</v>
      </c>
      <c r="C1084" s="214">
        <v>50.462299999999999</v>
      </c>
      <c r="D1084" s="199">
        <v>16.646000000000001</v>
      </c>
      <c r="E1084" s="185">
        <f t="shared" si="16"/>
        <v>40980.034895833334</v>
      </c>
      <c r="F1084" s="196">
        <v>543.46309999999994</v>
      </c>
    </row>
    <row r="1085" spans="1:6" ht="15" customHeight="1" x14ac:dyDescent="0.25">
      <c r="A1085" s="195">
        <v>40981</v>
      </c>
      <c r="B1085" s="221">
        <v>3.4895833333333334E-2</v>
      </c>
      <c r="C1085" s="214">
        <v>50.315300000000001</v>
      </c>
      <c r="D1085" s="199">
        <v>16.646000000000001</v>
      </c>
      <c r="E1085" s="185">
        <f t="shared" si="16"/>
        <v>40981.034895833334</v>
      </c>
      <c r="F1085" s="196">
        <v>543.61009999999999</v>
      </c>
    </row>
    <row r="1086" spans="1:6" ht="15" customHeight="1" x14ac:dyDescent="0.25">
      <c r="A1086" s="195">
        <v>40982</v>
      </c>
      <c r="B1086" s="221">
        <v>3.4895833333333334E-2</v>
      </c>
      <c r="C1086" s="214">
        <v>50.365299999999998</v>
      </c>
      <c r="D1086" s="199">
        <v>16.645</v>
      </c>
      <c r="E1086" s="185">
        <f t="shared" si="16"/>
        <v>40982.034895833334</v>
      </c>
      <c r="F1086" s="196">
        <v>543.56009999999992</v>
      </c>
    </row>
    <row r="1087" spans="1:6" ht="15" customHeight="1" x14ac:dyDescent="0.25">
      <c r="A1087" s="195">
        <v>40983</v>
      </c>
      <c r="B1087" s="221">
        <v>3.4895833333333334E-2</v>
      </c>
      <c r="C1087" s="214">
        <v>50.284999999999997</v>
      </c>
      <c r="D1087" s="199">
        <v>16.645</v>
      </c>
      <c r="E1087" s="185">
        <f t="shared" si="16"/>
        <v>40983.034895833334</v>
      </c>
      <c r="F1087" s="196">
        <v>543.6404</v>
      </c>
    </row>
    <row r="1088" spans="1:6" ht="15" customHeight="1" x14ac:dyDescent="0.25">
      <c r="A1088" s="195">
        <v>40984</v>
      </c>
      <c r="B1088" s="221">
        <v>3.4895833333333334E-2</v>
      </c>
      <c r="C1088" s="214">
        <v>50.326700000000002</v>
      </c>
      <c r="D1088" s="199">
        <v>16.645</v>
      </c>
      <c r="E1088" s="185">
        <f t="shared" si="16"/>
        <v>40984.034895833334</v>
      </c>
      <c r="F1088" s="196">
        <v>543.59869999999989</v>
      </c>
    </row>
    <row r="1089" spans="1:6" ht="15" customHeight="1" x14ac:dyDescent="0.25">
      <c r="A1089" s="195">
        <v>40985</v>
      </c>
      <c r="B1089" s="221">
        <v>3.4895833333333334E-2</v>
      </c>
      <c r="C1089" s="214">
        <v>50.472799999999999</v>
      </c>
      <c r="D1089" s="199">
        <v>16.643999999999998</v>
      </c>
      <c r="E1089" s="185">
        <f t="shared" si="16"/>
        <v>40985.034895833334</v>
      </c>
      <c r="F1089" s="196">
        <v>543.45259999999996</v>
      </c>
    </row>
    <row r="1090" spans="1:6" ht="15" customHeight="1" x14ac:dyDescent="0.25">
      <c r="A1090" s="195">
        <v>40986</v>
      </c>
      <c r="B1090" s="221">
        <v>3.4895833333333334E-2</v>
      </c>
      <c r="C1090" s="214">
        <v>50.642600000000002</v>
      </c>
      <c r="D1090" s="199">
        <v>16.643999999999998</v>
      </c>
      <c r="E1090" s="185">
        <f t="shared" si="16"/>
        <v>40986.034895833334</v>
      </c>
      <c r="F1090" s="196">
        <v>543.28279999999995</v>
      </c>
    </row>
    <row r="1091" spans="1:6" ht="15" customHeight="1" x14ac:dyDescent="0.25">
      <c r="A1091" s="195">
        <v>40987</v>
      </c>
      <c r="B1091" s="221">
        <v>3.4895833333333334E-2</v>
      </c>
      <c r="C1091" s="214">
        <v>50.760300000000001</v>
      </c>
      <c r="D1091" s="199">
        <v>16.643999999999998</v>
      </c>
      <c r="E1091" s="185">
        <f t="shared" si="16"/>
        <v>40987.034895833334</v>
      </c>
      <c r="F1091" s="196">
        <v>543.16509999999994</v>
      </c>
    </row>
    <row r="1092" spans="1:6" ht="15" customHeight="1" x14ac:dyDescent="0.25">
      <c r="A1092" s="195">
        <v>40988</v>
      </c>
      <c r="B1092" s="221">
        <v>3.4895833333333334E-2</v>
      </c>
      <c r="C1092" s="214">
        <v>50.7622</v>
      </c>
      <c r="D1092" s="199">
        <v>16.643999999999998</v>
      </c>
      <c r="E1092" s="185">
        <f t="shared" si="16"/>
        <v>40988.034895833334</v>
      </c>
      <c r="F1092" s="196">
        <v>543.16319999999996</v>
      </c>
    </row>
    <row r="1093" spans="1:6" ht="15" customHeight="1" x14ac:dyDescent="0.25">
      <c r="A1093" s="195">
        <v>40989</v>
      </c>
      <c r="B1093" s="221">
        <v>3.4895833333333334E-2</v>
      </c>
      <c r="C1093" s="214">
        <v>50.415399999999998</v>
      </c>
      <c r="D1093" s="199">
        <v>16.643999999999998</v>
      </c>
      <c r="E1093" s="185">
        <f t="shared" si="16"/>
        <v>40989.034895833334</v>
      </c>
      <c r="F1093" s="196">
        <v>543.51</v>
      </c>
    </row>
    <row r="1094" spans="1:6" ht="15" customHeight="1" x14ac:dyDescent="0.25">
      <c r="A1094" s="195">
        <v>40990</v>
      </c>
      <c r="B1094" s="221">
        <v>3.4895833333333334E-2</v>
      </c>
      <c r="C1094" s="214">
        <v>50.4604</v>
      </c>
      <c r="D1094" s="199">
        <v>16.643999999999998</v>
      </c>
      <c r="E1094" s="185">
        <f t="shared" si="16"/>
        <v>40990.034895833334</v>
      </c>
      <c r="F1094" s="196">
        <v>543.46499999999992</v>
      </c>
    </row>
    <row r="1095" spans="1:6" ht="15" customHeight="1" x14ac:dyDescent="0.25">
      <c r="A1095" s="195">
        <v>40991</v>
      </c>
      <c r="B1095" s="221">
        <v>3.4895833333333334E-2</v>
      </c>
      <c r="C1095" s="214">
        <v>50.370199999999997</v>
      </c>
      <c r="D1095" s="199">
        <v>16.643999999999998</v>
      </c>
      <c r="E1095" s="185">
        <f t="shared" si="16"/>
        <v>40991.034895833334</v>
      </c>
      <c r="F1095" s="196">
        <v>543.5551999999999</v>
      </c>
    </row>
    <row r="1096" spans="1:6" ht="15" customHeight="1" x14ac:dyDescent="0.25">
      <c r="A1096" s="195">
        <v>40992</v>
      </c>
      <c r="B1096" s="221">
        <v>3.4895833333333334E-2</v>
      </c>
      <c r="C1096" s="214">
        <v>50.307400000000001</v>
      </c>
      <c r="D1096" s="199">
        <v>16.643000000000001</v>
      </c>
      <c r="E1096" s="185">
        <f t="shared" si="16"/>
        <v>40992.034895833334</v>
      </c>
      <c r="F1096" s="196">
        <v>543.61799999999994</v>
      </c>
    </row>
    <row r="1097" spans="1:6" ht="15" customHeight="1" x14ac:dyDescent="0.25">
      <c r="A1097" s="195">
        <v>40993</v>
      </c>
      <c r="B1097" s="221">
        <v>3.4895833333333334E-2</v>
      </c>
      <c r="C1097" s="214">
        <v>50.283900000000003</v>
      </c>
      <c r="D1097" s="199">
        <v>16.643000000000001</v>
      </c>
      <c r="E1097" s="185">
        <f t="shared" si="16"/>
        <v>40993.034895833334</v>
      </c>
      <c r="F1097" s="196">
        <v>543.64149999999995</v>
      </c>
    </row>
    <row r="1098" spans="1:6" ht="15" customHeight="1" x14ac:dyDescent="0.25">
      <c r="A1098" s="195">
        <v>40994</v>
      </c>
      <c r="B1098" s="221">
        <v>3.4895833333333334E-2</v>
      </c>
      <c r="C1098" s="214">
        <v>50.390599999999999</v>
      </c>
      <c r="D1098" s="199">
        <v>16.643000000000001</v>
      </c>
      <c r="E1098" s="185">
        <f t="shared" ref="E1098:E1161" si="17">A1098+B1098</f>
        <v>40994.034895833334</v>
      </c>
      <c r="F1098" s="196">
        <v>543.5347999999999</v>
      </c>
    </row>
    <row r="1099" spans="1:6" ht="15" customHeight="1" x14ac:dyDescent="0.25">
      <c r="A1099" s="195">
        <v>40995</v>
      </c>
      <c r="B1099" s="221">
        <v>3.4895833333333334E-2</v>
      </c>
      <c r="C1099" s="214">
        <v>50.380499999999998</v>
      </c>
      <c r="D1099" s="199">
        <v>16.643000000000001</v>
      </c>
      <c r="E1099" s="185">
        <f t="shared" si="17"/>
        <v>40995.034895833334</v>
      </c>
      <c r="F1099" s="196">
        <v>543.54489999999998</v>
      </c>
    </row>
    <row r="1100" spans="1:6" ht="15" customHeight="1" x14ac:dyDescent="0.25">
      <c r="A1100" s="195">
        <v>40996</v>
      </c>
      <c r="B1100" s="221">
        <v>3.4895833333333334E-2</v>
      </c>
      <c r="C1100" s="214">
        <v>50.330500000000001</v>
      </c>
      <c r="D1100" s="199">
        <v>16.641999999999999</v>
      </c>
      <c r="E1100" s="185">
        <f t="shared" si="17"/>
        <v>40996.034895833334</v>
      </c>
      <c r="F1100" s="196">
        <v>543.59489999999994</v>
      </c>
    </row>
    <row r="1101" spans="1:6" ht="15" customHeight="1" x14ac:dyDescent="0.25">
      <c r="A1101" s="195">
        <v>40997</v>
      </c>
      <c r="B1101" s="221">
        <v>3.4895833333333334E-2</v>
      </c>
      <c r="C1101" s="214">
        <v>50.3996</v>
      </c>
      <c r="D1101" s="199">
        <v>16.641999999999999</v>
      </c>
      <c r="E1101" s="185">
        <f t="shared" si="17"/>
        <v>40997.034895833334</v>
      </c>
      <c r="F1101" s="196">
        <v>543.52579999999989</v>
      </c>
    </row>
    <row r="1102" spans="1:6" ht="15" customHeight="1" x14ac:dyDescent="0.25">
      <c r="A1102" s="195">
        <v>40998</v>
      </c>
      <c r="B1102" s="221">
        <v>3.4895833333333334E-2</v>
      </c>
      <c r="C1102" s="214">
        <v>50.401299999999999</v>
      </c>
      <c r="D1102" s="199">
        <v>16.640999999999998</v>
      </c>
      <c r="E1102" s="185">
        <f t="shared" si="17"/>
        <v>40998.034895833334</v>
      </c>
      <c r="F1102" s="196">
        <v>543.52409999999998</v>
      </c>
    </row>
    <row r="1103" spans="1:6" ht="15" customHeight="1" x14ac:dyDescent="0.25">
      <c r="A1103" s="195">
        <v>40999</v>
      </c>
      <c r="B1103" s="221">
        <v>3.4895833333333334E-2</v>
      </c>
      <c r="C1103" s="214">
        <v>50.368499999999997</v>
      </c>
      <c r="D1103" s="199">
        <v>16.640999999999998</v>
      </c>
      <c r="E1103" s="185">
        <f t="shared" si="17"/>
        <v>40999.034895833334</v>
      </c>
      <c r="F1103" s="196">
        <v>543.55689999999993</v>
      </c>
    </row>
    <row r="1104" spans="1:6" ht="15" customHeight="1" x14ac:dyDescent="0.25">
      <c r="A1104" s="195">
        <v>41000</v>
      </c>
      <c r="B1104" s="221">
        <v>3.4895833333333334E-2</v>
      </c>
      <c r="C1104" s="214">
        <v>50.489199999999997</v>
      </c>
      <c r="D1104" s="199">
        <v>16.640999999999998</v>
      </c>
      <c r="E1104" s="185">
        <f t="shared" si="17"/>
        <v>41000.034895833334</v>
      </c>
      <c r="F1104" s="196">
        <v>543.43619999999999</v>
      </c>
    </row>
    <row r="1105" spans="1:6" ht="15" customHeight="1" x14ac:dyDescent="0.25">
      <c r="A1105" s="195">
        <v>41001</v>
      </c>
      <c r="B1105" s="221">
        <v>3.4895833333333334E-2</v>
      </c>
      <c r="C1105" s="214">
        <v>50.743299999999998</v>
      </c>
      <c r="D1105" s="199">
        <v>16.64</v>
      </c>
      <c r="E1105" s="185">
        <f t="shared" si="17"/>
        <v>41001.034895833334</v>
      </c>
      <c r="F1105" s="196">
        <v>543.18209999999999</v>
      </c>
    </row>
    <row r="1106" spans="1:6" ht="15" customHeight="1" x14ac:dyDescent="0.25">
      <c r="A1106" s="195">
        <v>41002</v>
      </c>
      <c r="B1106" s="221">
        <v>3.4895833333333334E-2</v>
      </c>
      <c r="C1106" s="214">
        <v>50.591799999999999</v>
      </c>
      <c r="D1106" s="199">
        <v>16.640999999999998</v>
      </c>
      <c r="E1106" s="185">
        <f t="shared" si="17"/>
        <v>41002.034895833334</v>
      </c>
      <c r="F1106" s="196">
        <v>543.33359999999993</v>
      </c>
    </row>
    <row r="1107" spans="1:6" ht="15" customHeight="1" x14ac:dyDescent="0.25">
      <c r="A1107" s="195">
        <v>41003</v>
      </c>
      <c r="B1107" s="221">
        <v>3.4895833333333334E-2</v>
      </c>
      <c r="C1107" s="214">
        <v>50.402200000000001</v>
      </c>
      <c r="D1107" s="199">
        <v>16.640999999999998</v>
      </c>
      <c r="E1107" s="185">
        <f t="shared" si="17"/>
        <v>41003.034895833334</v>
      </c>
      <c r="F1107" s="196">
        <v>543.52319999999997</v>
      </c>
    </row>
    <row r="1108" spans="1:6" ht="15" customHeight="1" x14ac:dyDescent="0.25">
      <c r="A1108" s="195">
        <v>41004</v>
      </c>
      <c r="B1108" s="221">
        <v>3.4895833333333334E-2</v>
      </c>
      <c r="C1108" s="214">
        <v>50.448599999999999</v>
      </c>
      <c r="D1108" s="199">
        <v>16.640999999999998</v>
      </c>
      <c r="E1108" s="185">
        <f t="shared" si="17"/>
        <v>41004.034895833334</v>
      </c>
      <c r="F1108" s="196">
        <v>543.47679999999991</v>
      </c>
    </row>
    <row r="1109" spans="1:6" ht="15" customHeight="1" x14ac:dyDescent="0.25">
      <c r="A1109" s="195">
        <v>41005</v>
      </c>
      <c r="B1109" s="221">
        <v>3.4895833333333334E-2</v>
      </c>
      <c r="C1109" s="214">
        <v>50.4679</v>
      </c>
      <c r="D1109" s="199">
        <v>16.64</v>
      </c>
      <c r="E1109" s="185">
        <f t="shared" si="17"/>
        <v>41005.034895833334</v>
      </c>
      <c r="F1109" s="196">
        <v>543.45749999999998</v>
      </c>
    </row>
    <row r="1110" spans="1:6" ht="15" customHeight="1" x14ac:dyDescent="0.25">
      <c r="A1110" s="195">
        <v>41006</v>
      </c>
      <c r="B1110" s="221">
        <v>3.4895833333333334E-2</v>
      </c>
      <c r="C1110" s="214">
        <v>50.287500000000001</v>
      </c>
      <c r="D1110" s="199">
        <v>16.64</v>
      </c>
      <c r="E1110" s="185">
        <f t="shared" si="17"/>
        <v>41006.034895833334</v>
      </c>
      <c r="F1110" s="196">
        <v>543.63789999999995</v>
      </c>
    </row>
    <row r="1111" spans="1:6" ht="15" customHeight="1" x14ac:dyDescent="0.25">
      <c r="A1111" s="195">
        <v>41007</v>
      </c>
      <c r="B1111" s="221">
        <v>3.4895833333333334E-2</v>
      </c>
      <c r="C1111" s="214">
        <v>50.071300000000001</v>
      </c>
      <c r="D1111" s="199">
        <v>16.64</v>
      </c>
      <c r="E1111" s="185">
        <f t="shared" si="17"/>
        <v>41007.034895833334</v>
      </c>
      <c r="F1111" s="196">
        <v>543.8540999999999</v>
      </c>
    </row>
    <row r="1112" spans="1:6" ht="15" customHeight="1" x14ac:dyDescent="0.25">
      <c r="A1112" s="195">
        <v>41008</v>
      </c>
      <c r="B1112" s="221">
        <v>3.4895833333333334E-2</v>
      </c>
      <c r="C1112" s="214">
        <v>50.180999999999997</v>
      </c>
      <c r="D1112" s="199">
        <v>16.638999999999999</v>
      </c>
      <c r="E1112" s="185">
        <f t="shared" si="17"/>
        <v>41008.034895833334</v>
      </c>
      <c r="F1112" s="196">
        <v>543.74439999999993</v>
      </c>
    </row>
    <row r="1113" spans="1:6" ht="15" customHeight="1" x14ac:dyDescent="0.25">
      <c r="A1113" s="195">
        <v>41009</v>
      </c>
      <c r="B1113" s="221">
        <v>3.4895833333333334E-2</v>
      </c>
      <c r="C1113" s="214">
        <v>50.2363</v>
      </c>
      <c r="D1113" s="199">
        <v>16.638000000000002</v>
      </c>
      <c r="E1113" s="185">
        <f t="shared" si="17"/>
        <v>41009.034895833334</v>
      </c>
      <c r="F1113" s="196">
        <v>543.68909999999994</v>
      </c>
    </row>
    <row r="1114" spans="1:6" ht="15" customHeight="1" x14ac:dyDescent="0.25">
      <c r="A1114" s="195">
        <v>41010</v>
      </c>
      <c r="B1114" s="221">
        <v>3.4895833333333334E-2</v>
      </c>
      <c r="C1114" s="214">
        <v>50.276800000000001</v>
      </c>
      <c r="D1114" s="199">
        <v>16.638999999999999</v>
      </c>
      <c r="E1114" s="185">
        <f t="shared" si="17"/>
        <v>41010.034895833334</v>
      </c>
      <c r="F1114" s="196">
        <v>543.64859999999999</v>
      </c>
    </row>
    <row r="1115" spans="1:6" ht="15" customHeight="1" x14ac:dyDescent="0.25">
      <c r="A1115" s="195">
        <v>41011</v>
      </c>
      <c r="B1115" s="221">
        <v>3.4895833333333334E-2</v>
      </c>
      <c r="C1115" s="214">
        <v>50.478200000000001</v>
      </c>
      <c r="D1115" s="199">
        <v>16.638999999999999</v>
      </c>
      <c r="E1115" s="185">
        <f t="shared" si="17"/>
        <v>41011.034895833334</v>
      </c>
      <c r="F1115" s="196">
        <v>543.44719999999995</v>
      </c>
    </row>
    <row r="1116" spans="1:6" ht="15" customHeight="1" x14ac:dyDescent="0.25">
      <c r="A1116" s="195">
        <v>41012</v>
      </c>
      <c r="B1116" s="221">
        <v>3.4895833333333334E-2</v>
      </c>
      <c r="C1116" s="214">
        <v>50.444200000000002</v>
      </c>
      <c r="D1116" s="199">
        <v>16.638000000000002</v>
      </c>
      <c r="E1116" s="185">
        <f t="shared" si="17"/>
        <v>41012.034895833334</v>
      </c>
      <c r="F1116" s="196">
        <v>543.48119999999994</v>
      </c>
    </row>
    <row r="1117" spans="1:6" ht="15" customHeight="1" x14ac:dyDescent="0.25">
      <c r="A1117" s="195">
        <v>41013</v>
      </c>
      <c r="B1117" s="221">
        <v>3.4895833333333334E-2</v>
      </c>
      <c r="C1117" s="214">
        <v>50.689799999999998</v>
      </c>
      <c r="D1117" s="199">
        <v>16.638999999999999</v>
      </c>
      <c r="E1117" s="185">
        <f t="shared" si="17"/>
        <v>41013.034895833334</v>
      </c>
      <c r="F1117" s="196">
        <v>543.23559999999998</v>
      </c>
    </row>
    <row r="1118" spans="1:6" ht="15" customHeight="1" x14ac:dyDescent="0.25">
      <c r="A1118" s="195">
        <v>41014</v>
      </c>
      <c r="B1118" s="221">
        <v>3.4895833333333334E-2</v>
      </c>
      <c r="C1118" s="214">
        <v>50.630600000000001</v>
      </c>
      <c r="D1118" s="199">
        <v>16.638999999999999</v>
      </c>
      <c r="E1118" s="185">
        <f t="shared" si="17"/>
        <v>41014.034895833334</v>
      </c>
      <c r="F1118" s="196">
        <v>543.2947999999999</v>
      </c>
    </row>
    <row r="1119" spans="1:6" ht="15" customHeight="1" x14ac:dyDescent="0.25">
      <c r="A1119" s="195">
        <v>41015</v>
      </c>
      <c r="B1119" s="221">
        <v>3.4895833333333334E-2</v>
      </c>
      <c r="C1119" s="214">
        <v>50.2881</v>
      </c>
      <c r="D1119" s="199">
        <v>16.638000000000002</v>
      </c>
      <c r="E1119" s="185">
        <f t="shared" si="17"/>
        <v>41015.034895833334</v>
      </c>
      <c r="F1119" s="196">
        <v>543.63729999999998</v>
      </c>
    </row>
    <row r="1120" spans="1:6" ht="15" customHeight="1" x14ac:dyDescent="0.25">
      <c r="A1120" s="195">
        <v>41016</v>
      </c>
      <c r="B1120" s="221">
        <v>3.4895833333333334E-2</v>
      </c>
      <c r="C1120" s="214">
        <v>50.147300000000001</v>
      </c>
      <c r="D1120" s="199">
        <v>16.637</v>
      </c>
      <c r="E1120" s="185">
        <f t="shared" si="17"/>
        <v>41016.034895833334</v>
      </c>
      <c r="F1120" s="196">
        <v>543.77809999999999</v>
      </c>
    </row>
    <row r="1121" spans="1:7" ht="15" customHeight="1" x14ac:dyDescent="0.25">
      <c r="A1121" s="195">
        <v>41017</v>
      </c>
      <c r="B1121" s="221">
        <v>3.4895833333333334E-2</v>
      </c>
      <c r="C1121" s="214">
        <v>50.238900000000001</v>
      </c>
      <c r="D1121" s="199">
        <v>16.635999999999999</v>
      </c>
      <c r="E1121" s="185">
        <f t="shared" si="17"/>
        <v>41017.034895833334</v>
      </c>
      <c r="F1121" s="196">
        <v>543.68649999999991</v>
      </c>
    </row>
    <row r="1122" spans="1:7" ht="15" customHeight="1" x14ac:dyDescent="0.25">
      <c r="A1122" s="195">
        <v>41018</v>
      </c>
      <c r="B1122" s="221">
        <v>3.4895833333333334E-2</v>
      </c>
      <c r="C1122" s="214">
        <v>50.389299999999999</v>
      </c>
      <c r="D1122" s="199">
        <v>16.637</v>
      </c>
      <c r="E1122" s="185">
        <f t="shared" si="17"/>
        <v>41018.034895833334</v>
      </c>
      <c r="F1122" s="196">
        <v>543.53609999999992</v>
      </c>
    </row>
    <row r="1123" spans="1:7" ht="15" customHeight="1" x14ac:dyDescent="0.25">
      <c r="A1123" s="195">
        <v>41019</v>
      </c>
      <c r="B1123" s="221">
        <v>3.4895833333333334E-2</v>
      </c>
      <c r="C1123" s="214">
        <v>50.3125</v>
      </c>
      <c r="D1123" s="199">
        <v>16.635999999999999</v>
      </c>
      <c r="E1123" s="185">
        <f t="shared" si="17"/>
        <v>41019.034895833334</v>
      </c>
      <c r="F1123" s="196">
        <v>543.61289999999997</v>
      </c>
    </row>
    <row r="1124" spans="1:7" ht="15" customHeight="1" x14ac:dyDescent="0.25">
      <c r="A1124" s="195">
        <v>41020</v>
      </c>
      <c r="B1124" s="221">
        <v>3.4895833333333334E-2</v>
      </c>
      <c r="C1124" s="214">
        <v>50.236499999999999</v>
      </c>
      <c r="D1124" s="199">
        <v>16.635999999999999</v>
      </c>
      <c r="E1124" s="185">
        <f t="shared" si="17"/>
        <v>41020.034895833334</v>
      </c>
      <c r="F1124" s="196">
        <v>543.68889999999999</v>
      </c>
    </row>
    <row r="1125" spans="1:7" ht="15" customHeight="1" x14ac:dyDescent="0.25">
      <c r="A1125" s="195">
        <v>41021</v>
      </c>
      <c r="B1125" s="221">
        <v>3.4895833333333334E-2</v>
      </c>
      <c r="C1125" s="214">
        <v>50.196199999999997</v>
      </c>
      <c r="D1125" s="199">
        <v>16.635999999999999</v>
      </c>
      <c r="E1125" s="185">
        <f t="shared" si="17"/>
        <v>41021.034895833334</v>
      </c>
      <c r="F1125" s="196">
        <v>543.72919999999999</v>
      </c>
    </row>
    <row r="1126" spans="1:7" ht="15" customHeight="1" x14ac:dyDescent="0.25">
      <c r="A1126" s="195">
        <v>41022</v>
      </c>
      <c r="B1126" s="221">
        <v>3.4895833333333334E-2</v>
      </c>
      <c r="C1126" s="214">
        <v>50.1526</v>
      </c>
      <c r="D1126" s="199">
        <v>16.635999999999999</v>
      </c>
      <c r="E1126" s="185">
        <f t="shared" si="17"/>
        <v>41022.034895833334</v>
      </c>
      <c r="F1126" s="196">
        <v>543.77279999999996</v>
      </c>
    </row>
    <row r="1127" spans="1:7" ht="15" customHeight="1" x14ac:dyDescent="0.25">
      <c r="A1127" s="195">
        <v>41023</v>
      </c>
      <c r="B1127" s="221">
        <v>3.4895833333333334E-2</v>
      </c>
      <c r="C1127" s="214">
        <v>50.288600000000002</v>
      </c>
      <c r="D1127" s="199">
        <v>16.635000000000002</v>
      </c>
      <c r="E1127" s="185">
        <f t="shared" si="17"/>
        <v>41023.034895833334</v>
      </c>
      <c r="F1127" s="196">
        <v>543.63679999999999</v>
      </c>
    </row>
    <row r="1128" spans="1:7" ht="15" customHeight="1" x14ac:dyDescent="0.25">
      <c r="A1128" s="195">
        <v>41024</v>
      </c>
      <c r="B1128" s="221">
        <v>3.4895833333333334E-2</v>
      </c>
      <c r="C1128" s="214">
        <v>50.360900000000001</v>
      </c>
      <c r="D1128" s="199">
        <v>16.635999999999999</v>
      </c>
      <c r="E1128" s="185">
        <f t="shared" si="17"/>
        <v>41024.034895833334</v>
      </c>
      <c r="F1128" s="196">
        <v>543.56449999999995</v>
      </c>
      <c r="G1128" s="183" t="s">
        <v>363</v>
      </c>
    </row>
    <row r="1129" spans="1:7" s="197" customFormat="1" ht="15" customHeight="1" x14ac:dyDescent="0.25">
      <c r="A1129" s="198">
        <v>41025</v>
      </c>
      <c r="B1129" s="221">
        <v>3.3101851851851851E-3</v>
      </c>
      <c r="C1129" s="214">
        <v>50.303699999999999</v>
      </c>
      <c r="D1129" s="199">
        <v>16.638999999999999</v>
      </c>
      <c r="E1129" s="305">
        <f t="shared" si="17"/>
        <v>41025.003310185188</v>
      </c>
      <c r="F1129" s="196">
        <v>543.62169999999992</v>
      </c>
    </row>
    <row r="1130" spans="1:7" ht="15" customHeight="1" x14ac:dyDescent="0.25">
      <c r="A1130" s="195">
        <v>41026</v>
      </c>
      <c r="B1130" s="221">
        <v>3.3101851851851851E-3</v>
      </c>
      <c r="C1130" s="214">
        <v>50.460299999999997</v>
      </c>
      <c r="D1130" s="199">
        <v>16.638000000000002</v>
      </c>
      <c r="E1130" s="185">
        <f t="shared" si="17"/>
        <v>41026.003310185188</v>
      </c>
      <c r="F1130" s="196">
        <v>543.46509999999989</v>
      </c>
    </row>
    <row r="1131" spans="1:7" ht="15" customHeight="1" x14ac:dyDescent="0.25">
      <c r="A1131" s="195">
        <v>41027</v>
      </c>
      <c r="B1131" s="221">
        <v>3.3101851851851851E-3</v>
      </c>
      <c r="C1131" s="214">
        <v>50.474499999999999</v>
      </c>
      <c r="D1131" s="199">
        <v>16.638000000000002</v>
      </c>
      <c r="E1131" s="185">
        <f t="shared" si="17"/>
        <v>41027.003310185188</v>
      </c>
      <c r="F1131" s="196">
        <v>543.45089999999993</v>
      </c>
    </row>
    <row r="1132" spans="1:7" ht="15" customHeight="1" x14ac:dyDescent="0.25">
      <c r="A1132" s="195">
        <v>41028</v>
      </c>
      <c r="B1132" s="221">
        <v>3.3101851851851851E-3</v>
      </c>
      <c r="C1132" s="214">
        <v>50.496099999999998</v>
      </c>
      <c r="D1132" s="199">
        <v>16.638000000000002</v>
      </c>
      <c r="E1132" s="185">
        <f t="shared" si="17"/>
        <v>41028.003310185188</v>
      </c>
      <c r="F1132" s="196">
        <v>543.4292999999999</v>
      </c>
    </row>
    <row r="1133" spans="1:7" ht="15" customHeight="1" x14ac:dyDescent="0.25">
      <c r="A1133" s="195">
        <v>41029</v>
      </c>
      <c r="B1133" s="221">
        <v>3.3101851851851851E-3</v>
      </c>
      <c r="C1133" s="214">
        <v>50.4009</v>
      </c>
      <c r="D1133" s="199">
        <v>16.638999999999999</v>
      </c>
      <c r="E1133" s="185">
        <f t="shared" si="17"/>
        <v>41029.003310185188</v>
      </c>
      <c r="F1133" s="196">
        <v>543.52449999999999</v>
      </c>
    </row>
    <row r="1134" spans="1:7" ht="15" customHeight="1" x14ac:dyDescent="0.25">
      <c r="A1134" s="195">
        <v>41030</v>
      </c>
      <c r="B1134" s="221">
        <v>3.3101851851851851E-3</v>
      </c>
      <c r="C1134" s="214">
        <v>50.512999999999998</v>
      </c>
      <c r="D1134" s="199">
        <v>16.638000000000002</v>
      </c>
      <c r="E1134" s="185">
        <f t="shared" si="17"/>
        <v>41030.003310185188</v>
      </c>
      <c r="F1134" s="196">
        <v>543.41239999999993</v>
      </c>
    </row>
    <row r="1135" spans="1:7" ht="15" customHeight="1" x14ac:dyDescent="0.25">
      <c r="A1135" s="195">
        <v>41031</v>
      </c>
      <c r="B1135" s="221">
        <v>3.3101851851851851E-3</v>
      </c>
      <c r="C1135" s="214">
        <v>50.551400000000001</v>
      </c>
      <c r="D1135" s="199">
        <v>16.638000000000002</v>
      </c>
      <c r="E1135" s="185">
        <f t="shared" si="17"/>
        <v>41031.003310185188</v>
      </c>
      <c r="F1135" s="196">
        <v>543.37399999999991</v>
      </c>
    </row>
    <row r="1136" spans="1:7" ht="15" customHeight="1" x14ac:dyDescent="0.25">
      <c r="A1136" s="195">
        <v>41032</v>
      </c>
      <c r="B1136" s="221">
        <v>3.3101851851851851E-3</v>
      </c>
      <c r="C1136" s="214">
        <v>50.489899999999999</v>
      </c>
      <c r="D1136" s="199">
        <v>16.635999999999999</v>
      </c>
      <c r="E1136" s="185">
        <f t="shared" si="17"/>
        <v>41032.003310185188</v>
      </c>
      <c r="F1136" s="196">
        <v>543.43549999999993</v>
      </c>
    </row>
    <row r="1137" spans="1:6" ht="15" customHeight="1" x14ac:dyDescent="0.25">
      <c r="A1137" s="195">
        <v>41033</v>
      </c>
      <c r="B1137" s="221">
        <v>3.3101851851851851E-3</v>
      </c>
      <c r="C1137" s="214">
        <v>50.395800000000001</v>
      </c>
      <c r="D1137" s="199">
        <v>16.635999999999999</v>
      </c>
      <c r="E1137" s="185">
        <f t="shared" si="17"/>
        <v>41033.003310185188</v>
      </c>
      <c r="F1137" s="196">
        <v>543.52959999999996</v>
      </c>
    </row>
    <row r="1138" spans="1:6" ht="15" customHeight="1" x14ac:dyDescent="0.25">
      <c r="A1138" s="195">
        <v>41034</v>
      </c>
      <c r="B1138" s="221">
        <v>3.3101851851851851E-3</v>
      </c>
      <c r="C1138" s="214">
        <v>50.407800000000002</v>
      </c>
      <c r="D1138" s="199">
        <v>16.637</v>
      </c>
      <c r="E1138" s="185">
        <f t="shared" si="17"/>
        <v>41034.003310185188</v>
      </c>
      <c r="F1138" s="196">
        <v>543.5175999999999</v>
      </c>
    </row>
    <row r="1139" spans="1:6" ht="15" customHeight="1" x14ac:dyDescent="0.25">
      <c r="A1139" s="195">
        <v>41035</v>
      </c>
      <c r="B1139" s="221">
        <v>3.3101851851851851E-3</v>
      </c>
      <c r="C1139" s="214">
        <v>50.471400000000003</v>
      </c>
      <c r="D1139" s="199">
        <v>16.637</v>
      </c>
      <c r="E1139" s="185">
        <f t="shared" si="17"/>
        <v>41035.003310185188</v>
      </c>
      <c r="F1139" s="196">
        <v>543.45399999999995</v>
      </c>
    </row>
    <row r="1140" spans="1:6" ht="15" customHeight="1" x14ac:dyDescent="0.25">
      <c r="A1140" s="195">
        <v>41036</v>
      </c>
      <c r="B1140" s="221">
        <v>3.3101851851851851E-3</v>
      </c>
      <c r="C1140" s="214">
        <v>50.438299999999998</v>
      </c>
      <c r="D1140" s="199">
        <v>16.637</v>
      </c>
      <c r="E1140" s="185">
        <f t="shared" si="17"/>
        <v>41036.003310185188</v>
      </c>
      <c r="F1140" s="196">
        <v>543.48709999999994</v>
      </c>
    </row>
    <row r="1141" spans="1:6" ht="15" customHeight="1" x14ac:dyDescent="0.25">
      <c r="A1141" s="195">
        <v>41037</v>
      </c>
      <c r="B1141" s="221">
        <v>3.3101851851851851E-3</v>
      </c>
      <c r="C1141" s="214">
        <v>50.300199999999997</v>
      </c>
      <c r="D1141" s="199">
        <v>16.635999999999999</v>
      </c>
      <c r="E1141" s="185">
        <f t="shared" si="17"/>
        <v>41037.003310185188</v>
      </c>
      <c r="F1141" s="196">
        <v>543.62519999999995</v>
      </c>
    </row>
    <row r="1142" spans="1:6" ht="15" customHeight="1" x14ac:dyDescent="0.25">
      <c r="A1142" s="195">
        <v>41038</v>
      </c>
      <c r="B1142" s="221">
        <v>3.3101851851851851E-3</v>
      </c>
      <c r="C1142" s="214">
        <v>50.255899999999997</v>
      </c>
      <c r="D1142" s="199">
        <v>16.635000000000002</v>
      </c>
      <c r="E1142" s="185">
        <f t="shared" si="17"/>
        <v>41038.003310185188</v>
      </c>
      <c r="F1142" s="196">
        <v>543.66949999999997</v>
      </c>
    </row>
    <row r="1143" spans="1:6" ht="15" customHeight="1" x14ac:dyDescent="0.25">
      <c r="A1143" s="195">
        <v>41039</v>
      </c>
      <c r="B1143" s="221">
        <v>3.3101851851851851E-3</v>
      </c>
      <c r="C1143" s="214">
        <v>50.383400000000002</v>
      </c>
      <c r="D1143" s="199">
        <v>16.635000000000002</v>
      </c>
      <c r="E1143" s="185">
        <f t="shared" si="17"/>
        <v>41039.003310185188</v>
      </c>
      <c r="F1143" s="196">
        <v>543.54199999999992</v>
      </c>
    </row>
    <row r="1144" spans="1:6" ht="15" customHeight="1" x14ac:dyDescent="0.25">
      <c r="A1144" s="195">
        <v>41040</v>
      </c>
      <c r="B1144" s="221">
        <v>3.3101851851851851E-3</v>
      </c>
      <c r="C1144" s="214">
        <v>50.495600000000003</v>
      </c>
      <c r="D1144" s="199">
        <v>16.635999999999999</v>
      </c>
      <c r="E1144" s="185">
        <f t="shared" si="17"/>
        <v>41040.003310185188</v>
      </c>
      <c r="F1144" s="196">
        <v>543.42979999999989</v>
      </c>
    </row>
    <row r="1145" spans="1:6" ht="15" customHeight="1" x14ac:dyDescent="0.25">
      <c r="A1145" s="195">
        <v>41041</v>
      </c>
      <c r="B1145" s="221">
        <v>3.3101851851851851E-3</v>
      </c>
      <c r="C1145" s="214">
        <v>50.209099999999999</v>
      </c>
      <c r="D1145" s="199">
        <v>16.635000000000002</v>
      </c>
      <c r="E1145" s="185">
        <f t="shared" si="17"/>
        <v>41041.003310185188</v>
      </c>
      <c r="F1145" s="196">
        <v>543.71629999999993</v>
      </c>
    </row>
    <row r="1146" spans="1:6" ht="15" customHeight="1" x14ac:dyDescent="0.25">
      <c r="A1146" s="195">
        <v>41042</v>
      </c>
      <c r="B1146" s="221">
        <v>3.3101851851851851E-3</v>
      </c>
      <c r="C1146" s="214">
        <v>50.169699999999999</v>
      </c>
      <c r="D1146" s="199">
        <v>16.632999999999999</v>
      </c>
      <c r="E1146" s="185">
        <f t="shared" si="17"/>
        <v>41042.003310185188</v>
      </c>
      <c r="F1146" s="196">
        <v>543.75569999999993</v>
      </c>
    </row>
    <row r="1147" spans="1:6" ht="15" customHeight="1" x14ac:dyDescent="0.25">
      <c r="A1147" s="195">
        <v>41043</v>
      </c>
      <c r="B1147" s="221">
        <v>3.3101851851851851E-3</v>
      </c>
      <c r="C1147" s="214">
        <v>50.210500000000003</v>
      </c>
      <c r="D1147" s="199">
        <v>16.634</v>
      </c>
      <c r="E1147" s="185">
        <f t="shared" si="17"/>
        <v>41043.003310185188</v>
      </c>
      <c r="F1147" s="196">
        <v>543.71489999999994</v>
      </c>
    </row>
    <row r="1148" spans="1:6" ht="15" customHeight="1" x14ac:dyDescent="0.25">
      <c r="A1148" s="195">
        <v>41044</v>
      </c>
      <c r="B1148" s="221">
        <v>3.3101851851851851E-3</v>
      </c>
      <c r="C1148" s="214">
        <v>50.187399999999997</v>
      </c>
      <c r="D1148" s="199">
        <v>16.632999999999999</v>
      </c>
      <c r="E1148" s="185">
        <f t="shared" si="17"/>
        <v>41044.003310185188</v>
      </c>
      <c r="F1148" s="196">
        <v>543.73799999999994</v>
      </c>
    </row>
    <row r="1149" spans="1:6" ht="15" customHeight="1" x14ac:dyDescent="0.25">
      <c r="A1149" s="195">
        <v>41045</v>
      </c>
      <c r="B1149" s="221">
        <v>3.3101851851851851E-3</v>
      </c>
      <c r="C1149" s="214">
        <v>50.197200000000002</v>
      </c>
      <c r="D1149" s="199">
        <v>16.632999999999999</v>
      </c>
      <c r="E1149" s="185">
        <f t="shared" si="17"/>
        <v>41045.003310185188</v>
      </c>
      <c r="F1149" s="196">
        <v>543.7281999999999</v>
      </c>
    </row>
    <row r="1150" spans="1:6" ht="15" customHeight="1" x14ac:dyDescent="0.25">
      <c r="A1150" s="195">
        <v>41046</v>
      </c>
      <c r="B1150" s="221">
        <v>3.3101851851851851E-3</v>
      </c>
      <c r="C1150" s="214">
        <v>50.386200000000002</v>
      </c>
      <c r="D1150" s="199">
        <v>16.632999999999999</v>
      </c>
      <c r="E1150" s="185">
        <f t="shared" si="17"/>
        <v>41046.003310185188</v>
      </c>
      <c r="F1150" s="196">
        <v>543.53919999999994</v>
      </c>
    </row>
    <row r="1151" spans="1:6" ht="15" customHeight="1" x14ac:dyDescent="0.25">
      <c r="A1151" s="195">
        <v>41047</v>
      </c>
      <c r="B1151" s="221">
        <v>3.3101851851851851E-3</v>
      </c>
      <c r="C1151" s="214">
        <v>50.591500000000003</v>
      </c>
      <c r="D1151" s="199">
        <v>16.632999999999999</v>
      </c>
      <c r="E1151" s="185">
        <f t="shared" si="17"/>
        <v>41047.003310185188</v>
      </c>
      <c r="F1151" s="196">
        <v>543.33389999999997</v>
      </c>
    </row>
    <row r="1152" spans="1:6" ht="15" customHeight="1" x14ac:dyDescent="0.25">
      <c r="A1152" s="195">
        <v>41048</v>
      </c>
      <c r="B1152" s="221">
        <v>3.3101851851851851E-3</v>
      </c>
      <c r="C1152" s="214">
        <v>50.600700000000003</v>
      </c>
      <c r="D1152" s="199">
        <v>16.632000000000001</v>
      </c>
      <c r="E1152" s="185">
        <f t="shared" si="17"/>
        <v>41048.003310185188</v>
      </c>
      <c r="F1152" s="196">
        <v>543.32469999999989</v>
      </c>
    </row>
    <row r="1153" spans="1:6" ht="15" customHeight="1" x14ac:dyDescent="0.25">
      <c r="A1153" s="195">
        <v>41049</v>
      </c>
      <c r="B1153" s="221">
        <v>3.3101851851851851E-3</v>
      </c>
      <c r="C1153" s="214">
        <v>50.434800000000003</v>
      </c>
      <c r="D1153" s="199">
        <v>16.631</v>
      </c>
      <c r="E1153" s="185">
        <f t="shared" si="17"/>
        <v>41049.003310185188</v>
      </c>
      <c r="F1153" s="196">
        <v>543.49059999999997</v>
      </c>
    </row>
    <row r="1154" spans="1:6" ht="15" customHeight="1" x14ac:dyDescent="0.25">
      <c r="A1154" s="195">
        <v>41050</v>
      </c>
      <c r="B1154" s="221">
        <v>3.3101851851851851E-3</v>
      </c>
      <c r="C1154" s="214">
        <v>50.293500000000002</v>
      </c>
      <c r="D1154" s="199">
        <v>16.632000000000001</v>
      </c>
      <c r="E1154" s="185">
        <f t="shared" si="17"/>
        <v>41050.003310185188</v>
      </c>
      <c r="F1154" s="196">
        <v>543.63189999999997</v>
      </c>
    </row>
    <row r="1155" spans="1:6" ht="15" customHeight="1" x14ac:dyDescent="0.25">
      <c r="A1155" s="195">
        <v>41051</v>
      </c>
      <c r="B1155" s="221">
        <v>3.3101851851851851E-3</v>
      </c>
      <c r="C1155" s="214">
        <v>50.384300000000003</v>
      </c>
      <c r="D1155" s="199">
        <v>16.632000000000001</v>
      </c>
      <c r="E1155" s="185">
        <f t="shared" si="17"/>
        <v>41051.003310185188</v>
      </c>
      <c r="F1155" s="196">
        <v>543.54109999999991</v>
      </c>
    </row>
    <row r="1156" spans="1:6" ht="15" customHeight="1" x14ac:dyDescent="0.25">
      <c r="A1156" s="195">
        <v>41052</v>
      </c>
      <c r="B1156" s="221">
        <v>3.3101851851851851E-3</v>
      </c>
      <c r="C1156" s="214">
        <v>50.665300000000002</v>
      </c>
      <c r="D1156" s="199">
        <v>16.631</v>
      </c>
      <c r="E1156" s="185">
        <f t="shared" si="17"/>
        <v>41052.003310185188</v>
      </c>
      <c r="F1156" s="196">
        <v>543.26009999999997</v>
      </c>
    </row>
    <row r="1157" spans="1:6" ht="15" customHeight="1" x14ac:dyDescent="0.25">
      <c r="A1157" s="195">
        <v>41053</v>
      </c>
      <c r="B1157" s="221">
        <v>3.3101851851851851E-3</v>
      </c>
      <c r="C1157" s="214">
        <v>50.845199999999998</v>
      </c>
      <c r="D1157" s="199">
        <v>16.631</v>
      </c>
      <c r="E1157" s="185">
        <f t="shared" si="17"/>
        <v>41053.003310185188</v>
      </c>
      <c r="F1157" s="196">
        <v>543.08019999999999</v>
      </c>
    </row>
    <row r="1158" spans="1:6" ht="15" customHeight="1" x14ac:dyDescent="0.25">
      <c r="A1158" s="195">
        <v>41054</v>
      </c>
      <c r="B1158" s="221">
        <v>3.3101851851851851E-3</v>
      </c>
      <c r="C1158" s="214">
        <v>50.733600000000003</v>
      </c>
      <c r="D1158" s="199">
        <v>16.631</v>
      </c>
      <c r="E1158" s="185">
        <f t="shared" si="17"/>
        <v>41054.003310185188</v>
      </c>
      <c r="F1158" s="196">
        <v>543.19179999999994</v>
      </c>
    </row>
    <row r="1159" spans="1:6" ht="15" customHeight="1" x14ac:dyDescent="0.25">
      <c r="A1159" s="195">
        <v>41055</v>
      </c>
      <c r="B1159" s="221">
        <v>3.3101851851851851E-3</v>
      </c>
      <c r="C1159" s="214">
        <v>50.578899999999997</v>
      </c>
      <c r="D1159" s="199">
        <v>16.63</v>
      </c>
      <c r="E1159" s="185">
        <f t="shared" si="17"/>
        <v>41055.003310185188</v>
      </c>
      <c r="F1159" s="196">
        <v>543.34649999999999</v>
      </c>
    </row>
    <row r="1160" spans="1:6" ht="15" customHeight="1" x14ac:dyDescent="0.25">
      <c r="A1160" s="195">
        <v>41056</v>
      </c>
      <c r="B1160" s="221">
        <v>3.3101851851851851E-3</v>
      </c>
      <c r="C1160" s="214">
        <v>50.561100000000003</v>
      </c>
      <c r="D1160" s="199">
        <v>16.63</v>
      </c>
      <c r="E1160" s="185">
        <f t="shared" si="17"/>
        <v>41056.003310185188</v>
      </c>
      <c r="F1160" s="196">
        <v>543.36429999999996</v>
      </c>
    </row>
    <row r="1161" spans="1:6" ht="15" customHeight="1" x14ac:dyDescent="0.25">
      <c r="A1161" s="195">
        <v>41057</v>
      </c>
      <c r="B1161" s="221">
        <v>3.3101851851851851E-3</v>
      </c>
      <c r="C1161" s="214">
        <v>50.451599999999999</v>
      </c>
      <c r="D1161" s="199">
        <v>16.629000000000001</v>
      </c>
      <c r="E1161" s="185">
        <f t="shared" si="17"/>
        <v>41057.003310185188</v>
      </c>
      <c r="F1161" s="196">
        <v>543.47379999999998</v>
      </c>
    </row>
    <row r="1162" spans="1:6" ht="15" customHeight="1" x14ac:dyDescent="0.25">
      <c r="A1162" s="195">
        <v>41058</v>
      </c>
      <c r="B1162" s="221">
        <v>3.3101851851851851E-3</v>
      </c>
      <c r="C1162" s="214">
        <v>50.381999999999998</v>
      </c>
      <c r="D1162" s="199">
        <v>16.629000000000001</v>
      </c>
      <c r="E1162" s="185">
        <f t="shared" ref="E1162:E1225" si="18">A1162+B1162</f>
        <v>41058.003310185188</v>
      </c>
      <c r="F1162" s="196">
        <v>543.54339999999991</v>
      </c>
    </row>
    <row r="1163" spans="1:6" ht="15" customHeight="1" x14ac:dyDescent="0.25">
      <c r="A1163" s="195">
        <v>41059</v>
      </c>
      <c r="B1163" s="221">
        <v>3.3101851851851851E-3</v>
      </c>
      <c r="C1163" s="214">
        <v>50.425199999999997</v>
      </c>
      <c r="D1163" s="199">
        <v>16.629000000000001</v>
      </c>
      <c r="E1163" s="185">
        <f t="shared" si="18"/>
        <v>41059.003310185188</v>
      </c>
      <c r="F1163" s="196">
        <v>543.50019999999995</v>
      </c>
    </row>
    <row r="1164" spans="1:6" ht="15" customHeight="1" x14ac:dyDescent="0.25">
      <c r="A1164" s="195">
        <v>41060</v>
      </c>
      <c r="B1164" s="221">
        <v>3.3101851851851851E-3</v>
      </c>
      <c r="C1164" s="214">
        <v>50.461300000000001</v>
      </c>
      <c r="D1164" s="199">
        <v>16.629000000000001</v>
      </c>
      <c r="E1164" s="185">
        <f t="shared" si="18"/>
        <v>41060.003310185188</v>
      </c>
      <c r="F1164" s="196">
        <v>543.46409999999992</v>
      </c>
    </row>
    <row r="1165" spans="1:6" ht="15" customHeight="1" x14ac:dyDescent="0.25">
      <c r="A1165" s="195">
        <v>41061</v>
      </c>
      <c r="B1165" s="221">
        <v>3.3101851851851851E-3</v>
      </c>
      <c r="C1165" s="214">
        <v>50.402700000000003</v>
      </c>
      <c r="D1165" s="199">
        <v>16.628</v>
      </c>
      <c r="E1165" s="185">
        <f t="shared" si="18"/>
        <v>41061.003310185188</v>
      </c>
      <c r="F1165" s="196">
        <v>543.52269999999999</v>
      </c>
    </row>
    <row r="1166" spans="1:6" ht="15" customHeight="1" x14ac:dyDescent="0.25">
      <c r="A1166" s="195">
        <v>41062</v>
      </c>
      <c r="B1166" s="221">
        <v>3.3101851851851851E-3</v>
      </c>
      <c r="C1166" s="214">
        <v>50.478000000000002</v>
      </c>
      <c r="D1166" s="199">
        <v>16.629000000000001</v>
      </c>
      <c r="E1166" s="185">
        <f t="shared" si="18"/>
        <v>41062.003310185188</v>
      </c>
      <c r="F1166" s="196">
        <v>543.4473999999999</v>
      </c>
    </row>
    <row r="1167" spans="1:6" ht="15" customHeight="1" x14ac:dyDescent="0.25">
      <c r="A1167" s="195">
        <v>41063</v>
      </c>
      <c r="B1167" s="221">
        <v>3.3101851851851851E-3</v>
      </c>
      <c r="C1167" s="214">
        <v>50.461300000000001</v>
      </c>
      <c r="D1167" s="199">
        <v>16.626999999999999</v>
      </c>
      <c r="E1167" s="185">
        <f t="shared" si="18"/>
        <v>41063.003310185188</v>
      </c>
      <c r="F1167" s="196">
        <v>543.46409999999992</v>
      </c>
    </row>
    <row r="1168" spans="1:6" ht="15" customHeight="1" x14ac:dyDescent="0.25">
      <c r="A1168" s="195">
        <v>41064</v>
      </c>
      <c r="B1168" s="221">
        <v>3.3101851851851851E-3</v>
      </c>
      <c r="C1168" s="214">
        <v>50.385199999999998</v>
      </c>
      <c r="D1168" s="199">
        <v>16.628</v>
      </c>
      <c r="E1168" s="185">
        <f t="shared" si="18"/>
        <v>41064.003310185188</v>
      </c>
      <c r="F1168" s="196">
        <v>543.54019999999991</v>
      </c>
    </row>
    <row r="1169" spans="1:6" ht="15" customHeight="1" x14ac:dyDescent="0.25">
      <c r="A1169" s="195">
        <v>41065</v>
      </c>
      <c r="B1169" s="221">
        <v>3.3101851851851851E-3</v>
      </c>
      <c r="C1169" s="214">
        <v>50.3962</v>
      </c>
      <c r="D1169" s="199">
        <v>16.626999999999999</v>
      </c>
      <c r="E1169" s="185">
        <f t="shared" si="18"/>
        <v>41065.003310185188</v>
      </c>
      <c r="F1169" s="196">
        <v>543.52919999999995</v>
      </c>
    </row>
    <row r="1170" spans="1:6" ht="15" customHeight="1" x14ac:dyDescent="0.25">
      <c r="A1170" s="195">
        <v>41066</v>
      </c>
      <c r="B1170" s="221">
        <v>3.3101851851851851E-3</v>
      </c>
      <c r="C1170" s="214">
        <v>50.564999999999998</v>
      </c>
      <c r="D1170" s="199">
        <v>16.626999999999999</v>
      </c>
      <c r="E1170" s="185">
        <f t="shared" si="18"/>
        <v>41066.003310185188</v>
      </c>
      <c r="F1170" s="196">
        <v>543.36039999999991</v>
      </c>
    </row>
    <row r="1171" spans="1:6" ht="15" customHeight="1" x14ac:dyDescent="0.25">
      <c r="A1171" s="195">
        <v>41067</v>
      </c>
      <c r="B1171" s="221">
        <v>3.3101851851851851E-3</v>
      </c>
      <c r="C1171" s="214">
        <v>50.568600000000004</v>
      </c>
      <c r="D1171" s="199">
        <v>16.626999999999999</v>
      </c>
      <c r="E1171" s="185">
        <f t="shared" si="18"/>
        <v>41067.003310185188</v>
      </c>
      <c r="F1171" s="196">
        <v>543.35679999999991</v>
      </c>
    </row>
    <row r="1172" spans="1:6" ht="15" customHeight="1" x14ac:dyDescent="0.25">
      <c r="A1172" s="195">
        <v>41068</v>
      </c>
      <c r="B1172" s="221">
        <v>3.3101851851851851E-3</v>
      </c>
      <c r="C1172" s="214">
        <v>50.481200000000001</v>
      </c>
      <c r="D1172" s="199">
        <v>16.626000000000001</v>
      </c>
      <c r="E1172" s="185">
        <f t="shared" si="18"/>
        <v>41068.003310185188</v>
      </c>
      <c r="F1172" s="196">
        <v>543.44419999999991</v>
      </c>
    </row>
    <row r="1173" spans="1:6" ht="15" customHeight="1" x14ac:dyDescent="0.25">
      <c r="A1173" s="195">
        <v>41069</v>
      </c>
      <c r="B1173" s="221">
        <v>3.3101851851851851E-3</v>
      </c>
      <c r="C1173" s="214">
        <v>50.595700000000001</v>
      </c>
      <c r="D1173" s="199">
        <v>16.626000000000001</v>
      </c>
      <c r="E1173" s="185">
        <f t="shared" si="18"/>
        <v>41069.003310185188</v>
      </c>
      <c r="F1173" s="196">
        <v>543.3297</v>
      </c>
    </row>
    <row r="1174" spans="1:6" ht="15" customHeight="1" x14ac:dyDescent="0.25">
      <c r="A1174" s="195">
        <v>41070</v>
      </c>
      <c r="B1174" s="221">
        <v>3.3101851851851851E-3</v>
      </c>
      <c r="C1174" s="214">
        <v>50.642699999999998</v>
      </c>
      <c r="D1174" s="199">
        <v>16.626000000000001</v>
      </c>
      <c r="E1174" s="185">
        <f t="shared" si="18"/>
        <v>41070.003310185188</v>
      </c>
      <c r="F1174" s="196">
        <v>543.28269999999998</v>
      </c>
    </row>
    <row r="1175" spans="1:6" ht="15" customHeight="1" x14ac:dyDescent="0.25">
      <c r="A1175" s="195">
        <v>41071</v>
      </c>
      <c r="B1175" s="221">
        <v>3.3101851851851851E-3</v>
      </c>
      <c r="C1175" s="214">
        <v>50.469900000000003</v>
      </c>
      <c r="D1175" s="199">
        <v>16.626000000000001</v>
      </c>
      <c r="E1175" s="185">
        <f t="shared" si="18"/>
        <v>41071.003310185188</v>
      </c>
      <c r="F1175" s="196">
        <v>543.45549999999992</v>
      </c>
    </row>
    <row r="1176" spans="1:6" ht="15" customHeight="1" x14ac:dyDescent="0.25">
      <c r="A1176" s="195">
        <v>41072</v>
      </c>
      <c r="B1176" s="221">
        <v>3.3101851851851851E-3</v>
      </c>
      <c r="C1176" s="214">
        <v>50.405900000000003</v>
      </c>
      <c r="D1176" s="199">
        <v>16.626000000000001</v>
      </c>
      <c r="E1176" s="185">
        <f t="shared" si="18"/>
        <v>41072.003310185188</v>
      </c>
      <c r="F1176" s="196">
        <v>543.51949999999999</v>
      </c>
    </row>
    <row r="1177" spans="1:6" ht="15" customHeight="1" x14ac:dyDescent="0.25">
      <c r="A1177" s="195">
        <v>41073</v>
      </c>
      <c r="B1177" s="221">
        <v>3.3101851851851851E-3</v>
      </c>
      <c r="C1177" s="214">
        <v>50.484400000000001</v>
      </c>
      <c r="D1177" s="199">
        <v>16.625</v>
      </c>
      <c r="E1177" s="185">
        <f t="shared" si="18"/>
        <v>41073.003310185188</v>
      </c>
      <c r="F1177" s="196">
        <v>543.44099999999992</v>
      </c>
    </row>
    <row r="1178" spans="1:6" ht="15" customHeight="1" x14ac:dyDescent="0.25">
      <c r="A1178" s="195">
        <v>41074</v>
      </c>
      <c r="B1178" s="221">
        <v>3.3101851851851851E-3</v>
      </c>
      <c r="C1178" s="214">
        <v>50.5867</v>
      </c>
      <c r="D1178" s="199">
        <v>16.625</v>
      </c>
      <c r="E1178" s="185">
        <f t="shared" si="18"/>
        <v>41074.003310185188</v>
      </c>
      <c r="F1178" s="196">
        <v>543.3386999999999</v>
      </c>
    </row>
    <row r="1179" spans="1:6" ht="15" customHeight="1" x14ac:dyDescent="0.25">
      <c r="A1179" s="195">
        <v>41075</v>
      </c>
      <c r="B1179" s="221">
        <v>3.3101851851851851E-3</v>
      </c>
      <c r="C1179" s="214">
        <v>50.588799999999999</v>
      </c>
      <c r="D1179" s="199">
        <v>16.625</v>
      </c>
      <c r="E1179" s="185">
        <f t="shared" si="18"/>
        <v>41075.003310185188</v>
      </c>
      <c r="F1179" s="196">
        <v>543.33659999999998</v>
      </c>
    </row>
    <row r="1180" spans="1:6" ht="15" customHeight="1" x14ac:dyDescent="0.25">
      <c r="A1180" s="195">
        <v>41076</v>
      </c>
      <c r="B1180" s="221">
        <v>3.3101851851851851E-3</v>
      </c>
      <c r="C1180" s="214">
        <v>50.487699999999997</v>
      </c>
      <c r="D1180" s="199">
        <v>16.625</v>
      </c>
      <c r="E1180" s="185">
        <f t="shared" si="18"/>
        <v>41076.003310185188</v>
      </c>
      <c r="F1180" s="196">
        <v>543.43769999999995</v>
      </c>
    </row>
    <row r="1181" spans="1:6" ht="15" customHeight="1" x14ac:dyDescent="0.25">
      <c r="A1181" s="195">
        <v>41077</v>
      </c>
      <c r="B1181" s="221">
        <v>3.3101851851851851E-3</v>
      </c>
      <c r="C1181" s="214">
        <v>50.313200000000002</v>
      </c>
      <c r="D1181" s="199">
        <v>16.625</v>
      </c>
      <c r="E1181" s="185">
        <f t="shared" si="18"/>
        <v>41077.003310185188</v>
      </c>
      <c r="F1181" s="196">
        <v>543.61219999999992</v>
      </c>
    </row>
    <row r="1182" spans="1:6" ht="15" customHeight="1" x14ac:dyDescent="0.25">
      <c r="A1182" s="195">
        <v>41078</v>
      </c>
      <c r="B1182" s="221">
        <v>3.3101851851851851E-3</v>
      </c>
      <c r="C1182" s="214">
        <v>50.557400000000001</v>
      </c>
      <c r="D1182" s="199">
        <v>16.625</v>
      </c>
      <c r="E1182" s="185">
        <f t="shared" si="18"/>
        <v>41078.003310185188</v>
      </c>
      <c r="F1182" s="196">
        <v>543.36799999999994</v>
      </c>
    </row>
    <row r="1183" spans="1:6" ht="15" customHeight="1" x14ac:dyDescent="0.25">
      <c r="A1183" s="195">
        <v>41079</v>
      </c>
      <c r="B1183" s="221">
        <v>3.3101851851851851E-3</v>
      </c>
      <c r="C1183" s="214">
        <v>50.6479</v>
      </c>
      <c r="D1183" s="199">
        <v>16.623999999999999</v>
      </c>
      <c r="E1183" s="185">
        <f t="shared" si="18"/>
        <v>41079.003310185188</v>
      </c>
      <c r="F1183" s="196">
        <v>543.27749999999992</v>
      </c>
    </row>
    <row r="1184" spans="1:6" ht="15" customHeight="1" x14ac:dyDescent="0.25">
      <c r="A1184" s="195">
        <v>41080</v>
      </c>
      <c r="B1184" s="221">
        <v>3.3101851851851851E-3</v>
      </c>
      <c r="C1184" s="214">
        <v>50.673200000000001</v>
      </c>
      <c r="D1184" s="199">
        <v>16.623999999999999</v>
      </c>
      <c r="E1184" s="185">
        <f t="shared" si="18"/>
        <v>41080.003310185188</v>
      </c>
      <c r="F1184" s="196">
        <v>543.2521999999999</v>
      </c>
    </row>
    <row r="1185" spans="1:6" ht="15" customHeight="1" x14ac:dyDescent="0.25">
      <c r="A1185" s="195">
        <v>41081</v>
      </c>
      <c r="B1185" s="221">
        <v>3.3101851851851851E-3</v>
      </c>
      <c r="C1185" s="214">
        <v>50.444400000000002</v>
      </c>
      <c r="D1185" s="199">
        <v>16.623000000000001</v>
      </c>
      <c r="E1185" s="185">
        <f t="shared" si="18"/>
        <v>41081.003310185188</v>
      </c>
      <c r="F1185" s="196">
        <v>543.48099999999999</v>
      </c>
    </row>
    <row r="1186" spans="1:6" ht="15" customHeight="1" x14ac:dyDescent="0.25">
      <c r="A1186" s="195">
        <v>41082</v>
      </c>
      <c r="B1186" s="221">
        <v>3.3101851851851851E-3</v>
      </c>
      <c r="C1186" s="214">
        <v>50.355600000000003</v>
      </c>
      <c r="D1186" s="199">
        <v>16.623000000000001</v>
      </c>
      <c r="E1186" s="185">
        <f t="shared" si="18"/>
        <v>41082.003310185188</v>
      </c>
      <c r="F1186" s="196">
        <v>543.56979999999999</v>
      </c>
    </row>
    <row r="1187" spans="1:6" ht="15" customHeight="1" x14ac:dyDescent="0.25">
      <c r="A1187" s="195">
        <v>41083</v>
      </c>
      <c r="B1187" s="221">
        <v>3.3101851851851851E-3</v>
      </c>
      <c r="C1187" s="214">
        <v>50.474400000000003</v>
      </c>
      <c r="D1187" s="199">
        <v>16.623000000000001</v>
      </c>
      <c r="E1187" s="185">
        <f t="shared" si="18"/>
        <v>41083.003310185188</v>
      </c>
      <c r="F1187" s="196">
        <v>543.45099999999991</v>
      </c>
    </row>
    <row r="1188" spans="1:6" ht="15" customHeight="1" x14ac:dyDescent="0.25">
      <c r="A1188" s="195">
        <v>41084</v>
      </c>
      <c r="B1188" s="221">
        <v>3.3101851851851851E-3</v>
      </c>
      <c r="C1188" s="214">
        <v>50.417200000000001</v>
      </c>
      <c r="D1188" s="199">
        <v>16.622</v>
      </c>
      <c r="E1188" s="185">
        <f t="shared" si="18"/>
        <v>41084.003310185188</v>
      </c>
      <c r="F1188" s="196">
        <v>543.50819999999999</v>
      </c>
    </row>
    <row r="1189" spans="1:6" ht="15" customHeight="1" x14ac:dyDescent="0.25">
      <c r="A1189" s="195">
        <v>41085</v>
      </c>
      <c r="B1189" s="221">
        <v>3.3101851851851851E-3</v>
      </c>
      <c r="C1189" s="214">
        <v>50.356999999999999</v>
      </c>
      <c r="D1189" s="199">
        <v>16.623000000000001</v>
      </c>
      <c r="E1189" s="185">
        <f t="shared" si="18"/>
        <v>41085.003310185188</v>
      </c>
      <c r="F1189" s="196">
        <v>543.5684</v>
      </c>
    </row>
    <row r="1190" spans="1:6" ht="15" customHeight="1" x14ac:dyDescent="0.25">
      <c r="A1190" s="195">
        <v>41086</v>
      </c>
      <c r="B1190" s="221">
        <v>3.3101851851851851E-3</v>
      </c>
      <c r="C1190" s="214">
        <v>50.401499999999999</v>
      </c>
      <c r="D1190" s="199">
        <v>16.622</v>
      </c>
      <c r="E1190" s="185">
        <f t="shared" si="18"/>
        <v>41086.003310185188</v>
      </c>
      <c r="F1190" s="196">
        <v>543.52389999999991</v>
      </c>
    </row>
    <row r="1191" spans="1:6" ht="15" customHeight="1" x14ac:dyDescent="0.25">
      <c r="A1191" s="195">
        <v>41087</v>
      </c>
      <c r="B1191" s="221">
        <v>3.3101851851851851E-3</v>
      </c>
      <c r="C1191" s="214">
        <v>50.4801</v>
      </c>
      <c r="D1191" s="199">
        <v>16.623000000000001</v>
      </c>
      <c r="E1191" s="185">
        <f t="shared" si="18"/>
        <v>41087.003310185188</v>
      </c>
      <c r="F1191" s="196">
        <v>543.44529999999997</v>
      </c>
    </row>
    <row r="1192" spans="1:6" ht="15" customHeight="1" x14ac:dyDescent="0.25">
      <c r="A1192" s="195">
        <v>41088</v>
      </c>
      <c r="B1192" s="221">
        <v>3.3101851851851851E-3</v>
      </c>
      <c r="C1192" s="214">
        <v>50.348399999999998</v>
      </c>
      <c r="D1192" s="199">
        <v>16.622</v>
      </c>
      <c r="E1192" s="185">
        <f t="shared" si="18"/>
        <v>41088.003310185188</v>
      </c>
      <c r="F1192" s="196">
        <v>543.577</v>
      </c>
    </row>
    <row r="1193" spans="1:6" ht="15" customHeight="1" x14ac:dyDescent="0.25">
      <c r="A1193" s="195">
        <v>41089</v>
      </c>
      <c r="B1193" s="221">
        <v>3.3101851851851851E-3</v>
      </c>
      <c r="C1193" s="214">
        <v>50.315800000000003</v>
      </c>
      <c r="D1193" s="199">
        <v>16.620999999999999</v>
      </c>
      <c r="E1193" s="185">
        <f t="shared" si="18"/>
        <v>41089.003310185188</v>
      </c>
      <c r="F1193" s="196">
        <v>543.6096</v>
      </c>
    </row>
    <row r="1194" spans="1:6" ht="15" customHeight="1" x14ac:dyDescent="0.25">
      <c r="A1194" s="195">
        <v>41090</v>
      </c>
      <c r="B1194" s="221">
        <v>3.3101851851851851E-3</v>
      </c>
      <c r="C1194" s="214">
        <v>50.460599999999999</v>
      </c>
      <c r="D1194" s="199">
        <v>16.622</v>
      </c>
      <c r="E1194" s="185">
        <f t="shared" si="18"/>
        <v>41090.003310185188</v>
      </c>
      <c r="F1194" s="196">
        <v>543.46479999999997</v>
      </c>
    </row>
    <row r="1195" spans="1:6" ht="15" customHeight="1" x14ac:dyDescent="0.25">
      <c r="A1195" s="195">
        <v>41091</v>
      </c>
      <c r="B1195" s="221">
        <v>3.3101851851851851E-3</v>
      </c>
      <c r="C1195" s="214">
        <v>50.491599999999998</v>
      </c>
      <c r="D1195" s="199">
        <v>16.620999999999999</v>
      </c>
      <c r="E1195" s="185">
        <f t="shared" si="18"/>
        <v>41091.003310185188</v>
      </c>
      <c r="F1195" s="196">
        <v>543.43379999999991</v>
      </c>
    </row>
    <row r="1196" spans="1:6" ht="15" customHeight="1" x14ac:dyDescent="0.25">
      <c r="A1196" s="195">
        <v>41092</v>
      </c>
      <c r="B1196" s="221">
        <v>3.3101851851851851E-3</v>
      </c>
      <c r="C1196" s="214">
        <v>50.464700000000001</v>
      </c>
      <c r="D1196" s="199">
        <v>16.620999999999999</v>
      </c>
      <c r="E1196" s="185">
        <f t="shared" si="18"/>
        <v>41092.003310185188</v>
      </c>
      <c r="F1196" s="196">
        <v>543.46069999999997</v>
      </c>
    </row>
    <row r="1197" spans="1:6" ht="15" customHeight="1" x14ac:dyDescent="0.25">
      <c r="A1197" s="195">
        <v>41093</v>
      </c>
      <c r="B1197" s="221">
        <v>3.3101851851851851E-3</v>
      </c>
      <c r="C1197" s="214">
        <v>50.470599999999997</v>
      </c>
      <c r="D1197" s="199">
        <v>16.62</v>
      </c>
      <c r="E1197" s="185">
        <f t="shared" si="18"/>
        <v>41093.003310185188</v>
      </c>
      <c r="F1197" s="196">
        <v>543.45479999999998</v>
      </c>
    </row>
    <row r="1198" spans="1:6" ht="15" customHeight="1" x14ac:dyDescent="0.25">
      <c r="A1198" s="195">
        <v>41094</v>
      </c>
      <c r="B1198" s="221">
        <v>3.3101851851851851E-3</v>
      </c>
      <c r="C1198" s="214">
        <v>50.442399999999999</v>
      </c>
      <c r="D1198" s="199">
        <v>16.62</v>
      </c>
      <c r="E1198" s="185">
        <f t="shared" si="18"/>
        <v>41094.003310185188</v>
      </c>
      <c r="F1198" s="196">
        <v>543.48299999999995</v>
      </c>
    </row>
    <row r="1199" spans="1:6" ht="15" customHeight="1" x14ac:dyDescent="0.25">
      <c r="A1199" s="195">
        <v>41095</v>
      </c>
      <c r="B1199" s="221">
        <v>3.3101851851851851E-3</v>
      </c>
      <c r="C1199" s="214">
        <v>50.473300000000002</v>
      </c>
      <c r="D1199" s="199">
        <v>16.62</v>
      </c>
      <c r="E1199" s="185">
        <f t="shared" si="18"/>
        <v>41095.003310185188</v>
      </c>
      <c r="F1199" s="196">
        <v>543.45209999999997</v>
      </c>
    </row>
    <row r="1200" spans="1:6" ht="15" customHeight="1" x14ac:dyDescent="0.25">
      <c r="A1200" s="195">
        <v>41096</v>
      </c>
      <c r="B1200" s="221">
        <v>3.3101851851851851E-3</v>
      </c>
      <c r="C1200" s="214">
        <v>50.371000000000002</v>
      </c>
      <c r="D1200" s="199">
        <v>16.62</v>
      </c>
      <c r="E1200" s="185">
        <f t="shared" si="18"/>
        <v>41096.003310185188</v>
      </c>
      <c r="F1200" s="196">
        <v>543.55439999999999</v>
      </c>
    </row>
    <row r="1201" spans="1:6" ht="15" customHeight="1" x14ac:dyDescent="0.25">
      <c r="A1201" s="195">
        <v>41097</v>
      </c>
      <c r="B1201" s="221">
        <v>3.3101851851851851E-3</v>
      </c>
      <c r="C1201" s="214">
        <v>50.311</v>
      </c>
      <c r="D1201" s="199">
        <v>16.62</v>
      </c>
      <c r="E1201" s="185">
        <f t="shared" si="18"/>
        <v>41097.003310185188</v>
      </c>
      <c r="F1201" s="196">
        <v>543.61439999999993</v>
      </c>
    </row>
    <row r="1202" spans="1:6" ht="15" customHeight="1" x14ac:dyDescent="0.25">
      <c r="A1202" s="195">
        <v>41098</v>
      </c>
      <c r="B1202" s="221">
        <v>3.3101851851851851E-3</v>
      </c>
      <c r="C1202" s="214">
        <v>50.262700000000002</v>
      </c>
      <c r="D1202" s="199">
        <v>16.62</v>
      </c>
      <c r="E1202" s="185">
        <f t="shared" si="18"/>
        <v>41098.003310185188</v>
      </c>
      <c r="F1202" s="196">
        <v>543.66269999999997</v>
      </c>
    </row>
    <row r="1203" spans="1:6" ht="15" customHeight="1" x14ac:dyDescent="0.25">
      <c r="A1203" s="195">
        <v>41099</v>
      </c>
      <c r="B1203" s="221">
        <v>3.3101851851851851E-3</v>
      </c>
      <c r="C1203" s="214">
        <v>50.2742</v>
      </c>
      <c r="D1203" s="199">
        <v>16.619</v>
      </c>
      <c r="E1203" s="185">
        <f t="shared" si="18"/>
        <v>41099.003310185188</v>
      </c>
      <c r="F1203" s="196">
        <v>543.6511999999999</v>
      </c>
    </row>
    <row r="1204" spans="1:6" ht="15" customHeight="1" x14ac:dyDescent="0.25">
      <c r="A1204" s="195">
        <v>41100</v>
      </c>
      <c r="B1204" s="221">
        <v>3.3101851851851851E-3</v>
      </c>
      <c r="C1204" s="214">
        <v>50.267699999999998</v>
      </c>
      <c r="D1204" s="199">
        <v>16.619</v>
      </c>
      <c r="E1204" s="185">
        <f t="shared" si="18"/>
        <v>41100.003310185188</v>
      </c>
      <c r="F1204" s="196">
        <v>543.65769999999998</v>
      </c>
    </row>
    <row r="1205" spans="1:6" ht="15" customHeight="1" x14ac:dyDescent="0.25">
      <c r="A1205" s="195">
        <v>41101</v>
      </c>
      <c r="B1205" s="221">
        <v>3.3101851851851851E-3</v>
      </c>
      <c r="C1205" s="214">
        <v>50.283299999999997</v>
      </c>
      <c r="D1205" s="199">
        <v>16.617999999999999</v>
      </c>
      <c r="E1205" s="185">
        <f t="shared" si="18"/>
        <v>41101.003310185188</v>
      </c>
      <c r="F1205" s="196">
        <v>543.64209999999991</v>
      </c>
    </row>
    <row r="1206" spans="1:6" ht="15" customHeight="1" x14ac:dyDescent="0.25">
      <c r="A1206" s="195">
        <v>41102</v>
      </c>
      <c r="B1206" s="221">
        <v>3.3101851851851851E-3</v>
      </c>
      <c r="C1206" s="214">
        <v>50.318600000000004</v>
      </c>
      <c r="D1206" s="199">
        <v>16.617999999999999</v>
      </c>
      <c r="E1206" s="185">
        <f t="shared" si="18"/>
        <v>41102.003310185188</v>
      </c>
      <c r="F1206" s="196">
        <v>543.60679999999991</v>
      </c>
    </row>
    <row r="1207" spans="1:6" ht="15" customHeight="1" x14ac:dyDescent="0.25">
      <c r="A1207" s="195">
        <v>41103</v>
      </c>
      <c r="B1207" s="221">
        <v>3.3101851851851851E-3</v>
      </c>
      <c r="C1207" s="214">
        <v>50.369599999999998</v>
      </c>
      <c r="D1207" s="199">
        <v>16.617999999999999</v>
      </c>
      <c r="E1207" s="185">
        <f t="shared" si="18"/>
        <v>41103.003310185188</v>
      </c>
      <c r="F1207" s="196">
        <v>543.55579999999998</v>
      </c>
    </row>
    <row r="1208" spans="1:6" ht="15" customHeight="1" x14ac:dyDescent="0.25">
      <c r="A1208" s="195">
        <v>41104</v>
      </c>
      <c r="B1208" s="221">
        <v>3.3101851851851851E-3</v>
      </c>
      <c r="C1208" s="214">
        <v>50.322400000000002</v>
      </c>
      <c r="D1208" s="199">
        <v>16.619</v>
      </c>
      <c r="E1208" s="185">
        <f t="shared" si="18"/>
        <v>41104.003310185188</v>
      </c>
      <c r="F1208" s="196">
        <v>543.60299999999995</v>
      </c>
    </row>
    <row r="1209" spans="1:6" ht="15" customHeight="1" x14ac:dyDescent="0.25">
      <c r="A1209" s="195">
        <v>41105</v>
      </c>
      <c r="B1209" s="221">
        <v>3.3101851851851851E-3</v>
      </c>
      <c r="C1209" s="214">
        <v>50.3872</v>
      </c>
      <c r="D1209" s="199">
        <v>16.617999999999999</v>
      </c>
      <c r="E1209" s="185">
        <f t="shared" si="18"/>
        <v>41105.003310185188</v>
      </c>
      <c r="F1209" s="196">
        <v>543.53819999999996</v>
      </c>
    </row>
    <row r="1210" spans="1:6" ht="15" customHeight="1" x14ac:dyDescent="0.25">
      <c r="A1210" s="195">
        <v>41106</v>
      </c>
      <c r="B1210" s="221">
        <v>3.3101851851851851E-3</v>
      </c>
      <c r="C1210" s="214">
        <v>50.423299999999998</v>
      </c>
      <c r="D1210" s="199">
        <v>16.617000000000001</v>
      </c>
      <c r="E1210" s="185">
        <f t="shared" si="18"/>
        <v>41106.003310185188</v>
      </c>
      <c r="F1210" s="196">
        <v>543.50209999999993</v>
      </c>
    </row>
    <row r="1211" spans="1:6" ht="15" customHeight="1" x14ac:dyDescent="0.25">
      <c r="A1211" s="195">
        <v>41107</v>
      </c>
      <c r="B1211" s="221">
        <v>3.3101851851851851E-3</v>
      </c>
      <c r="C1211" s="214">
        <v>50.505299999999998</v>
      </c>
      <c r="D1211" s="199">
        <v>16.617999999999999</v>
      </c>
      <c r="E1211" s="185">
        <f t="shared" si="18"/>
        <v>41107.003310185188</v>
      </c>
      <c r="F1211" s="196">
        <v>543.42009999999993</v>
      </c>
    </row>
    <row r="1212" spans="1:6" ht="15" customHeight="1" x14ac:dyDescent="0.25">
      <c r="A1212" s="195">
        <v>41108</v>
      </c>
      <c r="B1212" s="221">
        <v>3.3101851851851851E-3</v>
      </c>
      <c r="C1212" s="214">
        <v>50.449300000000001</v>
      </c>
      <c r="D1212" s="199">
        <v>16.617000000000001</v>
      </c>
      <c r="E1212" s="185">
        <f t="shared" si="18"/>
        <v>41108.003310185188</v>
      </c>
      <c r="F1212" s="196">
        <v>543.47609999999997</v>
      </c>
    </row>
    <row r="1213" spans="1:6" ht="15" customHeight="1" x14ac:dyDescent="0.25">
      <c r="A1213" s="195">
        <v>41109</v>
      </c>
      <c r="B1213" s="221">
        <v>3.3101851851851851E-3</v>
      </c>
      <c r="C1213" s="214">
        <v>50.347999999999999</v>
      </c>
      <c r="D1213" s="199">
        <v>16.616</v>
      </c>
      <c r="E1213" s="185">
        <f t="shared" si="18"/>
        <v>41109.003310185188</v>
      </c>
      <c r="F1213" s="196">
        <v>543.5773999999999</v>
      </c>
    </row>
    <row r="1214" spans="1:6" ht="15" customHeight="1" x14ac:dyDescent="0.25">
      <c r="A1214" s="195">
        <v>41110</v>
      </c>
      <c r="B1214" s="221">
        <v>3.3101851851851851E-3</v>
      </c>
      <c r="C1214" s="214">
        <v>50.2729</v>
      </c>
      <c r="D1214" s="199">
        <v>16.617000000000001</v>
      </c>
      <c r="E1214" s="185">
        <f t="shared" si="18"/>
        <v>41110.003310185188</v>
      </c>
      <c r="F1214" s="196">
        <v>543.65249999999992</v>
      </c>
    </row>
    <row r="1215" spans="1:6" ht="15" customHeight="1" x14ac:dyDescent="0.25">
      <c r="A1215" s="195">
        <v>41111</v>
      </c>
      <c r="B1215" s="221">
        <v>3.3101851851851851E-3</v>
      </c>
      <c r="C1215" s="214">
        <v>50.282299999999999</v>
      </c>
      <c r="D1215" s="199">
        <v>16.617000000000001</v>
      </c>
      <c r="E1215" s="185">
        <f t="shared" si="18"/>
        <v>41111.003310185188</v>
      </c>
      <c r="F1215" s="196">
        <v>543.6431</v>
      </c>
    </row>
    <row r="1216" spans="1:6" ht="15" customHeight="1" x14ac:dyDescent="0.25">
      <c r="A1216" s="195">
        <v>41112</v>
      </c>
      <c r="B1216" s="221">
        <v>3.3101851851851851E-3</v>
      </c>
      <c r="C1216" s="214">
        <v>50.307699999999997</v>
      </c>
      <c r="D1216" s="199">
        <v>16.616</v>
      </c>
      <c r="E1216" s="185">
        <f t="shared" si="18"/>
        <v>41112.003310185188</v>
      </c>
      <c r="F1216" s="196">
        <v>543.6176999999999</v>
      </c>
    </row>
    <row r="1217" spans="1:6" ht="15" customHeight="1" x14ac:dyDescent="0.25">
      <c r="A1217" s="195">
        <v>41113</v>
      </c>
      <c r="B1217" s="221">
        <v>3.3101851851851851E-3</v>
      </c>
      <c r="C1217" s="214">
        <v>50.328099999999999</v>
      </c>
      <c r="D1217" s="199">
        <v>16.616</v>
      </c>
      <c r="E1217" s="185">
        <f t="shared" si="18"/>
        <v>41113.003310185188</v>
      </c>
      <c r="F1217" s="196">
        <v>543.5972999999999</v>
      </c>
    </row>
    <row r="1218" spans="1:6" ht="15" customHeight="1" x14ac:dyDescent="0.25">
      <c r="A1218" s="195">
        <v>41114</v>
      </c>
      <c r="B1218" s="221">
        <v>3.3101851851851851E-3</v>
      </c>
      <c r="C1218" s="214">
        <v>50.375900000000001</v>
      </c>
      <c r="D1218" s="199">
        <v>16.616</v>
      </c>
      <c r="E1218" s="185">
        <f t="shared" si="18"/>
        <v>41114.003310185188</v>
      </c>
      <c r="F1218" s="196">
        <v>543.54949999999997</v>
      </c>
    </row>
    <row r="1219" spans="1:6" ht="15" customHeight="1" x14ac:dyDescent="0.25">
      <c r="A1219" s="195">
        <v>41115</v>
      </c>
      <c r="B1219" s="221">
        <v>3.3101851851851851E-3</v>
      </c>
      <c r="C1219" s="214">
        <v>50.506</v>
      </c>
      <c r="D1219" s="199">
        <v>16.616</v>
      </c>
      <c r="E1219" s="185">
        <f t="shared" si="18"/>
        <v>41115.003310185188</v>
      </c>
      <c r="F1219" s="196">
        <v>543.4194</v>
      </c>
    </row>
    <row r="1220" spans="1:6" ht="15" customHeight="1" x14ac:dyDescent="0.25">
      <c r="A1220" s="195">
        <v>41116</v>
      </c>
      <c r="B1220" s="221">
        <v>3.3101851851851851E-3</v>
      </c>
      <c r="C1220" s="214">
        <v>50.518700000000003</v>
      </c>
      <c r="D1220" s="199">
        <v>16.614999999999998</v>
      </c>
      <c r="E1220" s="185">
        <f t="shared" si="18"/>
        <v>41116.003310185188</v>
      </c>
      <c r="F1220" s="196">
        <v>543.4067</v>
      </c>
    </row>
    <row r="1221" spans="1:6" ht="15" customHeight="1" x14ac:dyDescent="0.25">
      <c r="A1221" s="195">
        <v>41117</v>
      </c>
      <c r="B1221" s="221">
        <v>3.3101851851851851E-3</v>
      </c>
      <c r="C1221" s="214">
        <v>50.374400000000001</v>
      </c>
      <c r="D1221" s="199">
        <v>16.616</v>
      </c>
      <c r="E1221" s="185">
        <f t="shared" si="18"/>
        <v>41117.003310185188</v>
      </c>
      <c r="F1221" s="196">
        <v>543.55099999999993</v>
      </c>
    </row>
    <row r="1222" spans="1:6" ht="15" customHeight="1" x14ac:dyDescent="0.25">
      <c r="A1222" s="195">
        <v>41118</v>
      </c>
      <c r="B1222" s="221">
        <v>3.3101851851851851E-3</v>
      </c>
      <c r="C1222" s="214">
        <v>50.339500000000001</v>
      </c>
      <c r="D1222" s="199">
        <v>16.614999999999998</v>
      </c>
      <c r="E1222" s="185">
        <f t="shared" si="18"/>
        <v>41118.003310185188</v>
      </c>
      <c r="F1222" s="196">
        <v>543.58589999999992</v>
      </c>
    </row>
    <row r="1223" spans="1:6" ht="15" customHeight="1" x14ac:dyDescent="0.25">
      <c r="A1223" s="195">
        <v>41119</v>
      </c>
      <c r="B1223" s="221">
        <v>3.3101851851851851E-3</v>
      </c>
      <c r="C1223" s="214">
        <v>50.3369</v>
      </c>
      <c r="D1223" s="199">
        <v>16.614999999999998</v>
      </c>
      <c r="E1223" s="185">
        <f t="shared" si="18"/>
        <v>41119.003310185188</v>
      </c>
      <c r="F1223" s="196">
        <v>543.58849999999995</v>
      </c>
    </row>
    <row r="1224" spans="1:6" ht="15" customHeight="1" x14ac:dyDescent="0.25">
      <c r="A1224" s="195">
        <v>41120</v>
      </c>
      <c r="B1224" s="221">
        <v>3.3101851851851851E-3</v>
      </c>
      <c r="C1224" s="214">
        <v>50.408299999999997</v>
      </c>
      <c r="D1224" s="199">
        <v>16.614000000000001</v>
      </c>
      <c r="E1224" s="185">
        <f t="shared" si="18"/>
        <v>41120.003310185188</v>
      </c>
      <c r="F1224" s="196">
        <v>543.51709999999991</v>
      </c>
    </row>
    <row r="1225" spans="1:6" ht="15" customHeight="1" x14ac:dyDescent="0.25">
      <c r="A1225" s="195">
        <v>41121</v>
      </c>
      <c r="B1225" s="221">
        <v>3.3101851851851851E-3</v>
      </c>
      <c r="C1225" s="214">
        <v>50.413600000000002</v>
      </c>
      <c r="D1225" s="199">
        <v>16.614000000000001</v>
      </c>
      <c r="E1225" s="185">
        <f t="shared" si="18"/>
        <v>41121.003310185188</v>
      </c>
      <c r="F1225" s="196">
        <v>543.51179999999999</v>
      </c>
    </row>
    <row r="1226" spans="1:6" ht="15" customHeight="1" x14ac:dyDescent="0.25">
      <c r="A1226" s="195">
        <v>41122</v>
      </c>
      <c r="B1226" s="221">
        <v>3.3101851851851851E-3</v>
      </c>
      <c r="C1226" s="214">
        <v>50.371299999999998</v>
      </c>
      <c r="D1226" s="199">
        <v>16.614000000000001</v>
      </c>
      <c r="E1226" s="185">
        <f t="shared" ref="E1226:E1257" si="19">A1226+B1226</f>
        <v>41122.003310185188</v>
      </c>
      <c r="F1226" s="196">
        <v>543.55409999999995</v>
      </c>
    </row>
    <row r="1227" spans="1:6" ht="15" customHeight="1" x14ac:dyDescent="0.25">
      <c r="A1227" s="195">
        <v>41123</v>
      </c>
      <c r="B1227" s="221">
        <v>3.3101851851851851E-3</v>
      </c>
      <c r="C1227" s="214">
        <v>50.453600000000002</v>
      </c>
      <c r="D1227" s="199">
        <v>16.613</v>
      </c>
      <c r="E1227" s="185">
        <f t="shared" si="19"/>
        <v>41123.003310185188</v>
      </c>
      <c r="F1227" s="196">
        <v>543.47179999999992</v>
      </c>
    </row>
    <row r="1228" spans="1:6" ht="15" customHeight="1" x14ac:dyDescent="0.25">
      <c r="A1228" s="195">
        <v>41124</v>
      </c>
      <c r="B1228" s="221">
        <v>3.3101851851851851E-3</v>
      </c>
      <c r="C1228" s="214">
        <v>50.398299999999999</v>
      </c>
      <c r="D1228" s="199">
        <v>16.614000000000001</v>
      </c>
      <c r="E1228" s="185">
        <f t="shared" si="19"/>
        <v>41124.003310185188</v>
      </c>
      <c r="F1228" s="196">
        <v>543.5270999999999</v>
      </c>
    </row>
    <row r="1229" spans="1:6" ht="15" customHeight="1" x14ac:dyDescent="0.25">
      <c r="A1229" s="195">
        <v>41125</v>
      </c>
      <c r="B1229" s="221">
        <v>3.3101851851851851E-3</v>
      </c>
      <c r="C1229" s="214">
        <v>50.513100000000001</v>
      </c>
      <c r="D1229" s="199">
        <v>16.613</v>
      </c>
      <c r="E1229" s="185">
        <f t="shared" si="19"/>
        <v>41125.003310185188</v>
      </c>
      <c r="F1229" s="196">
        <v>543.41229999999996</v>
      </c>
    </row>
    <row r="1230" spans="1:6" ht="15" customHeight="1" x14ac:dyDescent="0.25">
      <c r="A1230" s="195">
        <v>41126</v>
      </c>
      <c r="B1230" s="221">
        <v>3.3101851851851851E-3</v>
      </c>
      <c r="C1230" s="214">
        <v>50.323700000000002</v>
      </c>
      <c r="D1230" s="199">
        <v>16.611999999999998</v>
      </c>
      <c r="E1230" s="185">
        <f t="shared" si="19"/>
        <v>41126.003310185188</v>
      </c>
      <c r="F1230" s="196">
        <v>543.60169999999994</v>
      </c>
    </row>
    <row r="1231" spans="1:6" ht="15" customHeight="1" x14ac:dyDescent="0.25">
      <c r="A1231" s="195">
        <v>41127</v>
      </c>
      <c r="B1231" s="221">
        <v>3.3101851851851851E-3</v>
      </c>
      <c r="C1231" s="214">
        <v>50.216099999999997</v>
      </c>
      <c r="D1231" s="199">
        <v>16.611999999999998</v>
      </c>
      <c r="E1231" s="185">
        <f t="shared" si="19"/>
        <v>41127.003310185188</v>
      </c>
      <c r="F1231" s="196">
        <v>543.70929999999998</v>
      </c>
    </row>
    <row r="1232" spans="1:6" ht="15" customHeight="1" x14ac:dyDescent="0.25">
      <c r="A1232" s="195">
        <v>41128</v>
      </c>
      <c r="B1232" s="221">
        <v>3.3101851851851851E-3</v>
      </c>
      <c r="C1232" s="214">
        <v>50.402000000000001</v>
      </c>
      <c r="D1232" s="199">
        <v>16.613</v>
      </c>
      <c r="E1232" s="185">
        <f t="shared" si="19"/>
        <v>41128.003310185188</v>
      </c>
      <c r="F1232" s="196">
        <v>543.52339999999992</v>
      </c>
    </row>
    <row r="1233" spans="1:6" ht="15" customHeight="1" x14ac:dyDescent="0.25">
      <c r="A1233" s="195">
        <v>41129</v>
      </c>
      <c r="B1233" s="221">
        <v>3.3101851851851851E-3</v>
      </c>
      <c r="C1233" s="214">
        <v>50.391500000000001</v>
      </c>
      <c r="D1233" s="199">
        <v>16.611999999999998</v>
      </c>
      <c r="E1233" s="185">
        <f t="shared" si="19"/>
        <v>41129.003310185188</v>
      </c>
      <c r="F1233" s="196">
        <v>543.5338999999999</v>
      </c>
    </row>
    <row r="1234" spans="1:6" ht="15" customHeight="1" x14ac:dyDescent="0.25">
      <c r="A1234" s="195">
        <v>41130</v>
      </c>
      <c r="B1234" s="221">
        <v>3.3101851851851851E-3</v>
      </c>
      <c r="C1234" s="214">
        <v>50.372900000000001</v>
      </c>
      <c r="D1234" s="199">
        <v>16.611000000000001</v>
      </c>
      <c r="E1234" s="185">
        <f t="shared" si="19"/>
        <v>41130.003310185188</v>
      </c>
      <c r="F1234" s="196">
        <v>543.5524999999999</v>
      </c>
    </row>
    <row r="1235" spans="1:6" ht="15" customHeight="1" x14ac:dyDescent="0.25">
      <c r="A1235" s="195">
        <v>41131</v>
      </c>
      <c r="B1235" s="221">
        <v>3.3101851851851851E-3</v>
      </c>
      <c r="C1235" s="214">
        <v>50.3857</v>
      </c>
      <c r="D1235" s="199">
        <v>16.611999999999998</v>
      </c>
      <c r="E1235" s="185">
        <f t="shared" si="19"/>
        <v>41131.003310185188</v>
      </c>
      <c r="F1235" s="196">
        <v>543.53969999999993</v>
      </c>
    </row>
    <row r="1236" spans="1:6" ht="15" customHeight="1" x14ac:dyDescent="0.25">
      <c r="A1236" s="195">
        <v>41132</v>
      </c>
      <c r="B1236" s="221">
        <v>3.3101851851851851E-3</v>
      </c>
      <c r="C1236" s="214">
        <v>50.5916</v>
      </c>
      <c r="D1236" s="199">
        <v>16.611000000000001</v>
      </c>
      <c r="E1236" s="185">
        <f t="shared" si="19"/>
        <v>41132.003310185188</v>
      </c>
      <c r="F1236" s="196">
        <v>543.3338</v>
      </c>
    </row>
    <row r="1237" spans="1:6" ht="15" customHeight="1" x14ac:dyDescent="0.25">
      <c r="A1237" s="195">
        <v>41133</v>
      </c>
      <c r="B1237" s="221">
        <v>3.3101851851851851E-3</v>
      </c>
      <c r="C1237" s="214">
        <v>50.5869</v>
      </c>
      <c r="D1237" s="199">
        <v>16.611000000000001</v>
      </c>
      <c r="E1237" s="185">
        <f t="shared" si="19"/>
        <v>41133.003310185188</v>
      </c>
      <c r="F1237" s="196">
        <v>543.33849999999995</v>
      </c>
    </row>
    <row r="1238" spans="1:6" ht="15" customHeight="1" x14ac:dyDescent="0.25">
      <c r="A1238" s="195">
        <v>41134</v>
      </c>
      <c r="B1238" s="221">
        <v>3.3101851851851851E-3</v>
      </c>
      <c r="C1238" s="214">
        <v>50.4482</v>
      </c>
      <c r="D1238" s="199">
        <v>16.611000000000001</v>
      </c>
      <c r="E1238" s="185">
        <f t="shared" si="19"/>
        <v>41134.003310185188</v>
      </c>
      <c r="F1238" s="196">
        <v>543.47719999999993</v>
      </c>
    </row>
    <row r="1239" spans="1:6" ht="15" customHeight="1" x14ac:dyDescent="0.25">
      <c r="A1239" s="195">
        <v>41135</v>
      </c>
      <c r="B1239" s="221">
        <v>3.3101851851851851E-3</v>
      </c>
      <c r="C1239" s="214">
        <v>50.570599999999999</v>
      </c>
      <c r="D1239" s="199">
        <v>16.611000000000001</v>
      </c>
      <c r="E1239" s="185">
        <f t="shared" si="19"/>
        <v>41135.003310185188</v>
      </c>
      <c r="F1239" s="196">
        <v>543.35479999999995</v>
      </c>
    </row>
    <row r="1240" spans="1:6" ht="15" customHeight="1" x14ac:dyDescent="0.25">
      <c r="A1240" s="195">
        <v>41136</v>
      </c>
      <c r="B1240" s="221">
        <v>3.3101851851851851E-3</v>
      </c>
      <c r="C1240" s="214">
        <v>50.657800000000002</v>
      </c>
      <c r="D1240" s="199">
        <v>16.611000000000001</v>
      </c>
      <c r="E1240" s="185">
        <f t="shared" si="19"/>
        <v>41136.003310185188</v>
      </c>
      <c r="F1240" s="196">
        <v>543.2675999999999</v>
      </c>
    </row>
    <row r="1241" spans="1:6" ht="15" customHeight="1" x14ac:dyDescent="0.25">
      <c r="A1241" s="195">
        <v>41137</v>
      </c>
      <c r="B1241" s="221">
        <v>3.3101851851851851E-3</v>
      </c>
      <c r="C1241" s="214">
        <v>50.6646</v>
      </c>
      <c r="D1241" s="199">
        <v>16.61</v>
      </c>
      <c r="E1241" s="185">
        <f t="shared" si="19"/>
        <v>41137.003310185188</v>
      </c>
      <c r="F1241" s="196">
        <v>543.2607999999999</v>
      </c>
    </row>
    <row r="1242" spans="1:6" ht="15" customHeight="1" x14ac:dyDescent="0.25">
      <c r="A1242" s="195">
        <v>41138</v>
      </c>
      <c r="B1242" s="221">
        <v>3.3101851851851851E-3</v>
      </c>
      <c r="C1242" s="214">
        <v>50.501100000000001</v>
      </c>
      <c r="D1242" s="199">
        <v>16.61</v>
      </c>
      <c r="E1242" s="185">
        <f t="shared" si="19"/>
        <v>41138.003310185188</v>
      </c>
      <c r="F1242" s="196">
        <v>543.4242999999999</v>
      </c>
    </row>
    <row r="1243" spans="1:6" ht="15" customHeight="1" x14ac:dyDescent="0.25">
      <c r="A1243" s="195">
        <v>41139</v>
      </c>
      <c r="B1243" s="221">
        <v>3.3101851851851851E-3</v>
      </c>
      <c r="C1243" s="214">
        <v>50.587200000000003</v>
      </c>
      <c r="D1243" s="199">
        <v>16.609000000000002</v>
      </c>
      <c r="E1243" s="185">
        <f t="shared" si="19"/>
        <v>41139.003310185188</v>
      </c>
      <c r="F1243" s="196">
        <v>543.33819999999992</v>
      </c>
    </row>
    <row r="1244" spans="1:6" ht="15" customHeight="1" x14ac:dyDescent="0.25">
      <c r="A1244" s="195">
        <v>41140</v>
      </c>
      <c r="B1244" s="221">
        <v>3.3101851851851851E-3</v>
      </c>
      <c r="C1244" s="214">
        <v>50.619399999999999</v>
      </c>
      <c r="D1244" s="199">
        <v>16.609000000000002</v>
      </c>
      <c r="E1244" s="185">
        <f t="shared" si="19"/>
        <v>41140.003310185188</v>
      </c>
      <c r="F1244" s="196">
        <v>543.30599999999993</v>
      </c>
    </row>
    <row r="1245" spans="1:6" ht="15" customHeight="1" x14ac:dyDescent="0.25">
      <c r="A1245" s="195">
        <v>41141</v>
      </c>
      <c r="B1245" s="221">
        <v>3.3101851851851851E-3</v>
      </c>
      <c r="C1245" s="214">
        <v>50.5764</v>
      </c>
      <c r="D1245" s="199">
        <v>16.609000000000002</v>
      </c>
      <c r="E1245" s="185">
        <f t="shared" si="19"/>
        <v>41141.003310185188</v>
      </c>
      <c r="F1245" s="196">
        <v>543.34899999999993</v>
      </c>
    </row>
    <row r="1246" spans="1:6" ht="15" customHeight="1" x14ac:dyDescent="0.25">
      <c r="A1246" s="195">
        <v>41142</v>
      </c>
      <c r="B1246" s="221">
        <v>3.3101851851851851E-3</v>
      </c>
      <c r="C1246" s="214">
        <v>50.617699999999999</v>
      </c>
      <c r="D1246" s="199">
        <v>16.609000000000002</v>
      </c>
      <c r="E1246" s="185">
        <f t="shared" si="19"/>
        <v>41142.003310185188</v>
      </c>
      <c r="F1246" s="196">
        <v>543.30769999999995</v>
      </c>
    </row>
    <row r="1247" spans="1:6" ht="15" customHeight="1" x14ac:dyDescent="0.25">
      <c r="A1247" s="195">
        <v>41143</v>
      </c>
      <c r="B1247" s="221">
        <v>3.3101851851851851E-3</v>
      </c>
      <c r="C1247" s="214">
        <v>50.592599999999997</v>
      </c>
      <c r="D1247" s="199">
        <v>16.609000000000002</v>
      </c>
      <c r="E1247" s="185">
        <f t="shared" si="19"/>
        <v>41143.003310185188</v>
      </c>
      <c r="F1247" s="196">
        <v>543.33279999999991</v>
      </c>
    </row>
    <row r="1248" spans="1:6" ht="15" customHeight="1" x14ac:dyDescent="0.25">
      <c r="A1248" s="195">
        <v>41144</v>
      </c>
      <c r="B1248" s="221">
        <v>3.3101851851851851E-3</v>
      </c>
      <c r="C1248" s="214">
        <v>50.637799999999999</v>
      </c>
      <c r="D1248" s="199">
        <v>16.609000000000002</v>
      </c>
      <c r="E1248" s="185">
        <f t="shared" si="19"/>
        <v>41144.003310185188</v>
      </c>
      <c r="F1248" s="196">
        <v>543.2876</v>
      </c>
    </row>
    <row r="1249" spans="1:6" ht="15" customHeight="1" x14ac:dyDescent="0.25">
      <c r="A1249" s="195">
        <v>41145</v>
      </c>
      <c r="B1249" s="221">
        <v>3.3101851851851851E-3</v>
      </c>
      <c r="C1249" s="214">
        <v>50.698700000000002</v>
      </c>
      <c r="D1249" s="199">
        <v>16.606999999999999</v>
      </c>
      <c r="E1249" s="185">
        <f t="shared" si="19"/>
        <v>41145.003310185188</v>
      </c>
      <c r="F1249" s="196">
        <v>543.22669999999994</v>
      </c>
    </row>
    <row r="1250" spans="1:6" ht="15" customHeight="1" x14ac:dyDescent="0.25">
      <c r="A1250" s="195">
        <v>41146</v>
      </c>
      <c r="B1250" s="221">
        <v>3.3101851851851851E-3</v>
      </c>
      <c r="C1250" s="214">
        <v>50.766500000000001</v>
      </c>
      <c r="D1250" s="199">
        <v>16.608000000000001</v>
      </c>
      <c r="E1250" s="185">
        <f t="shared" si="19"/>
        <v>41146.003310185188</v>
      </c>
      <c r="F1250" s="196">
        <v>543.1588999999999</v>
      </c>
    </row>
    <row r="1251" spans="1:6" ht="15" customHeight="1" x14ac:dyDescent="0.25">
      <c r="A1251" s="195">
        <v>41147</v>
      </c>
      <c r="B1251" s="221">
        <v>3.3101851851851851E-3</v>
      </c>
      <c r="C1251" s="214">
        <v>50.655299999999997</v>
      </c>
      <c r="D1251" s="199">
        <v>16.606999999999999</v>
      </c>
      <c r="E1251" s="185">
        <f t="shared" si="19"/>
        <v>41147.003310185188</v>
      </c>
      <c r="F1251" s="196">
        <v>543.27009999999996</v>
      </c>
    </row>
    <row r="1252" spans="1:6" ht="15" customHeight="1" x14ac:dyDescent="0.25">
      <c r="A1252" s="195">
        <v>41148</v>
      </c>
      <c r="B1252" s="221">
        <v>3.3101851851851851E-3</v>
      </c>
      <c r="C1252" s="214">
        <v>50.517400000000002</v>
      </c>
      <c r="D1252" s="199">
        <v>16.608000000000001</v>
      </c>
      <c r="E1252" s="185">
        <f t="shared" si="19"/>
        <v>41148.003310185188</v>
      </c>
      <c r="F1252" s="196">
        <v>543.4079999999999</v>
      </c>
    </row>
    <row r="1253" spans="1:6" ht="15" customHeight="1" x14ac:dyDescent="0.25">
      <c r="A1253" s="195">
        <v>41149</v>
      </c>
      <c r="B1253" s="221">
        <v>3.3101851851851851E-3</v>
      </c>
      <c r="C1253" s="214">
        <v>50.4407</v>
      </c>
      <c r="D1253" s="199">
        <v>16.608000000000001</v>
      </c>
      <c r="E1253" s="185">
        <f t="shared" si="19"/>
        <v>41149.003310185188</v>
      </c>
      <c r="F1253" s="196">
        <v>543.48469999999998</v>
      </c>
    </row>
    <row r="1254" spans="1:6" ht="15" customHeight="1" x14ac:dyDescent="0.25">
      <c r="A1254" s="195">
        <v>41150</v>
      </c>
      <c r="B1254" s="221">
        <v>3.3101851851851851E-3</v>
      </c>
      <c r="C1254" s="214">
        <v>50.526699999999998</v>
      </c>
      <c r="D1254" s="199">
        <v>16.606999999999999</v>
      </c>
      <c r="E1254" s="185">
        <f t="shared" si="19"/>
        <v>41150.003310185188</v>
      </c>
      <c r="F1254" s="196">
        <v>543.39869999999996</v>
      </c>
    </row>
    <row r="1255" spans="1:6" ht="15" customHeight="1" x14ac:dyDescent="0.25">
      <c r="A1255" s="195">
        <v>41151</v>
      </c>
      <c r="B1255" s="221">
        <v>3.3101851851851851E-3</v>
      </c>
      <c r="C1255" s="214">
        <v>50.633000000000003</v>
      </c>
      <c r="D1255" s="199">
        <v>16.606999999999999</v>
      </c>
      <c r="E1255" s="185">
        <f t="shared" si="19"/>
        <v>41151.003310185188</v>
      </c>
      <c r="F1255" s="196">
        <v>543.29239999999993</v>
      </c>
    </row>
    <row r="1256" spans="1:6" ht="15" customHeight="1" x14ac:dyDescent="0.25">
      <c r="A1256" s="195">
        <v>41152</v>
      </c>
      <c r="B1256" s="221">
        <v>3.3101851851851851E-3</v>
      </c>
      <c r="C1256" s="214">
        <v>50.651899999999998</v>
      </c>
      <c r="D1256" s="199">
        <v>16.606000000000002</v>
      </c>
      <c r="E1256" s="185">
        <f t="shared" si="19"/>
        <v>41152.003310185188</v>
      </c>
      <c r="F1256" s="196">
        <v>543.2734999999999</v>
      </c>
    </row>
    <row r="1257" spans="1:6" ht="15" customHeight="1" x14ac:dyDescent="0.25">
      <c r="A1257" s="195">
        <v>41153</v>
      </c>
      <c r="B1257" s="221">
        <v>3.3101851851851851E-3</v>
      </c>
      <c r="C1257" s="214">
        <v>50.600700000000003</v>
      </c>
      <c r="D1257" s="199">
        <v>16.606000000000002</v>
      </c>
      <c r="E1257" s="185">
        <f t="shared" si="19"/>
        <v>41153.003310185188</v>
      </c>
      <c r="F1257" s="196">
        <v>543.32469999999989</v>
      </c>
    </row>
    <row r="1258" spans="1:6" ht="15" customHeight="1" x14ac:dyDescent="0.25">
      <c r="A1258" s="195">
        <v>41154</v>
      </c>
      <c r="B1258" s="221">
        <v>3.3101851851851851E-3</v>
      </c>
      <c r="C1258" s="214">
        <v>50.612099999999998</v>
      </c>
      <c r="D1258" s="199">
        <v>16.605</v>
      </c>
      <c r="E1258" s="185">
        <f t="shared" ref="E1258:E1288" si="20">A1258+B1258</f>
        <v>41154.003310185188</v>
      </c>
      <c r="F1258" s="196">
        <v>543.31329999999991</v>
      </c>
    </row>
    <row r="1259" spans="1:6" ht="15" customHeight="1" x14ac:dyDescent="0.25">
      <c r="A1259" s="195">
        <v>41155</v>
      </c>
      <c r="B1259" s="221">
        <v>3.3101851851851851E-3</v>
      </c>
      <c r="C1259" s="214">
        <v>50.636899999999997</v>
      </c>
      <c r="D1259" s="199">
        <v>16.605</v>
      </c>
      <c r="E1259" s="185">
        <f t="shared" si="20"/>
        <v>41155.003310185188</v>
      </c>
      <c r="F1259" s="196">
        <v>543.2885</v>
      </c>
    </row>
    <row r="1260" spans="1:6" ht="15" customHeight="1" x14ac:dyDescent="0.25">
      <c r="A1260" s="195">
        <v>41156</v>
      </c>
      <c r="B1260" s="221">
        <v>3.3101851851851851E-3</v>
      </c>
      <c r="C1260" s="214">
        <v>50.606999999999999</v>
      </c>
      <c r="D1260" s="199">
        <v>16.605</v>
      </c>
      <c r="E1260" s="185">
        <f t="shared" si="20"/>
        <v>41156.003310185188</v>
      </c>
      <c r="F1260" s="196">
        <v>543.3184</v>
      </c>
    </row>
    <row r="1261" spans="1:6" ht="15" customHeight="1" x14ac:dyDescent="0.25">
      <c r="A1261" s="195">
        <v>41157</v>
      </c>
      <c r="B1261" s="221">
        <v>3.3101851851851851E-3</v>
      </c>
      <c r="C1261" s="214">
        <v>50.6828</v>
      </c>
      <c r="D1261" s="199">
        <v>16.605</v>
      </c>
      <c r="E1261" s="185">
        <f t="shared" si="20"/>
        <v>41157.003310185188</v>
      </c>
      <c r="F1261" s="196">
        <v>543.24259999999992</v>
      </c>
    </row>
    <row r="1262" spans="1:6" ht="15" customHeight="1" x14ac:dyDescent="0.25">
      <c r="A1262" s="195">
        <v>41158</v>
      </c>
      <c r="B1262" s="221">
        <v>3.3101851851851851E-3</v>
      </c>
      <c r="C1262" s="214">
        <v>50.651200000000003</v>
      </c>
      <c r="D1262" s="199">
        <v>16.605</v>
      </c>
      <c r="E1262" s="185">
        <f t="shared" si="20"/>
        <v>41158.003310185188</v>
      </c>
      <c r="F1262" s="196">
        <v>543.27419999999995</v>
      </c>
    </row>
    <row r="1263" spans="1:6" ht="15" customHeight="1" x14ac:dyDescent="0.25">
      <c r="A1263" s="195">
        <v>41159</v>
      </c>
      <c r="B1263" s="221">
        <v>3.3101851851851851E-3</v>
      </c>
      <c r="C1263" s="214">
        <v>50.666800000000002</v>
      </c>
      <c r="D1263" s="199">
        <v>16.603999999999999</v>
      </c>
      <c r="E1263" s="185">
        <f t="shared" si="20"/>
        <v>41159.003310185188</v>
      </c>
      <c r="F1263" s="196">
        <v>543.25859999999989</v>
      </c>
    </row>
    <row r="1264" spans="1:6" ht="15" customHeight="1" x14ac:dyDescent="0.25">
      <c r="A1264" s="195">
        <v>41160</v>
      </c>
      <c r="B1264" s="221">
        <v>3.3101851851851851E-3</v>
      </c>
      <c r="C1264" s="214">
        <v>50.500500000000002</v>
      </c>
      <c r="D1264" s="199">
        <v>16.603999999999999</v>
      </c>
      <c r="E1264" s="185">
        <f t="shared" si="20"/>
        <v>41160.003310185188</v>
      </c>
      <c r="F1264" s="196">
        <v>543.42489999999998</v>
      </c>
    </row>
    <row r="1265" spans="1:6" ht="15" customHeight="1" x14ac:dyDescent="0.25">
      <c r="A1265" s="195">
        <v>41161</v>
      </c>
      <c r="B1265" s="221">
        <v>3.3101851851851851E-3</v>
      </c>
      <c r="C1265" s="214">
        <v>50.466900000000003</v>
      </c>
      <c r="D1265" s="199">
        <v>16.603999999999999</v>
      </c>
      <c r="E1265" s="185">
        <f t="shared" si="20"/>
        <v>41161.003310185188</v>
      </c>
      <c r="F1265" s="196">
        <v>543.45849999999996</v>
      </c>
    </row>
    <row r="1266" spans="1:6" ht="15" customHeight="1" x14ac:dyDescent="0.25">
      <c r="A1266" s="195">
        <v>41162</v>
      </c>
      <c r="B1266" s="221">
        <v>3.3101851851851851E-3</v>
      </c>
      <c r="C1266" s="214">
        <v>50.5398</v>
      </c>
      <c r="D1266" s="199">
        <v>16.603999999999999</v>
      </c>
      <c r="E1266" s="185">
        <f t="shared" si="20"/>
        <v>41162.003310185188</v>
      </c>
      <c r="F1266" s="196">
        <v>543.38559999999995</v>
      </c>
    </row>
    <row r="1267" spans="1:6" ht="15" customHeight="1" x14ac:dyDescent="0.25">
      <c r="A1267" s="195">
        <v>41163</v>
      </c>
      <c r="B1267" s="221">
        <v>3.3101851851851851E-3</v>
      </c>
      <c r="C1267" s="214">
        <v>50.663200000000003</v>
      </c>
      <c r="D1267" s="199">
        <v>16.603000000000002</v>
      </c>
      <c r="E1267" s="185">
        <f t="shared" si="20"/>
        <v>41163.003310185188</v>
      </c>
      <c r="F1267" s="196">
        <v>543.26219999999989</v>
      </c>
    </row>
    <row r="1268" spans="1:6" ht="15" customHeight="1" x14ac:dyDescent="0.25">
      <c r="A1268" s="195">
        <v>41164</v>
      </c>
      <c r="B1268" s="221">
        <v>3.3101851851851851E-3</v>
      </c>
      <c r="C1268" s="214">
        <v>50.679499999999997</v>
      </c>
      <c r="D1268" s="199">
        <v>16.603000000000002</v>
      </c>
      <c r="E1268" s="185">
        <f t="shared" si="20"/>
        <v>41164.003310185188</v>
      </c>
      <c r="F1268" s="196">
        <v>543.24589999999989</v>
      </c>
    </row>
    <row r="1269" spans="1:6" ht="15" customHeight="1" x14ac:dyDescent="0.25">
      <c r="A1269" s="195">
        <v>41165</v>
      </c>
      <c r="B1269" s="221">
        <v>3.3101851851851851E-3</v>
      </c>
      <c r="C1269" s="214">
        <v>50.537399999999998</v>
      </c>
      <c r="D1269" s="199">
        <v>16.602</v>
      </c>
      <c r="E1269" s="185">
        <f t="shared" si="20"/>
        <v>41165.003310185188</v>
      </c>
      <c r="F1269" s="196">
        <v>543.38799999999992</v>
      </c>
    </row>
    <row r="1270" spans="1:6" ht="15" customHeight="1" x14ac:dyDescent="0.25">
      <c r="A1270" s="195">
        <v>41166</v>
      </c>
      <c r="B1270" s="221">
        <v>3.3101851851851851E-3</v>
      </c>
      <c r="C1270" s="214">
        <v>50.355600000000003</v>
      </c>
      <c r="D1270" s="199">
        <v>16.603000000000002</v>
      </c>
      <c r="E1270" s="185">
        <f t="shared" si="20"/>
        <v>41166.003310185188</v>
      </c>
      <c r="F1270" s="196">
        <v>543.56979999999999</v>
      </c>
    </row>
    <row r="1271" spans="1:6" ht="15" customHeight="1" x14ac:dyDescent="0.25">
      <c r="A1271" s="195">
        <v>41167</v>
      </c>
      <c r="B1271" s="221">
        <v>3.3101851851851851E-3</v>
      </c>
      <c r="C1271" s="214">
        <v>50.430799999999998</v>
      </c>
      <c r="D1271" s="199">
        <v>16.603000000000002</v>
      </c>
      <c r="E1271" s="185">
        <f t="shared" si="20"/>
        <v>41167.003310185188</v>
      </c>
      <c r="F1271" s="196">
        <v>543.49459999999999</v>
      </c>
    </row>
    <row r="1272" spans="1:6" ht="15" customHeight="1" x14ac:dyDescent="0.25">
      <c r="A1272" s="195">
        <v>41168</v>
      </c>
      <c r="B1272" s="221">
        <v>3.3101851851851851E-3</v>
      </c>
      <c r="C1272" s="214">
        <v>50.593699999999998</v>
      </c>
      <c r="D1272" s="199">
        <v>16.602</v>
      </c>
      <c r="E1272" s="185">
        <f t="shared" si="20"/>
        <v>41168.003310185188</v>
      </c>
      <c r="F1272" s="196">
        <v>543.33169999999996</v>
      </c>
    </row>
    <row r="1273" spans="1:6" ht="15" customHeight="1" x14ac:dyDescent="0.25">
      <c r="A1273" s="195">
        <v>41169</v>
      </c>
      <c r="B1273" s="221">
        <v>3.3101851851851851E-3</v>
      </c>
      <c r="C1273" s="214">
        <v>50.731099999999998</v>
      </c>
      <c r="D1273" s="199">
        <v>16.602</v>
      </c>
      <c r="E1273" s="185">
        <f t="shared" si="20"/>
        <v>41169.003310185188</v>
      </c>
      <c r="F1273" s="196">
        <v>543.1943</v>
      </c>
    </row>
    <row r="1274" spans="1:6" ht="15" customHeight="1" x14ac:dyDescent="0.25">
      <c r="A1274" s="195">
        <v>41170</v>
      </c>
      <c r="B1274" s="221">
        <v>3.3101851851851851E-3</v>
      </c>
      <c r="C1274" s="214">
        <v>50.599200000000003</v>
      </c>
      <c r="D1274" s="199">
        <v>16.602</v>
      </c>
      <c r="E1274" s="185">
        <f t="shared" si="20"/>
        <v>41170.003310185188</v>
      </c>
      <c r="F1274" s="196">
        <v>543.32619999999997</v>
      </c>
    </row>
    <row r="1275" spans="1:6" ht="15" customHeight="1" x14ac:dyDescent="0.25">
      <c r="A1275" s="195">
        <v>41171</v>
      </c>
      <c r="B1275" s="221">
        <v>3.3101851851851851E-3</v>
      </c>
      <c r="C1275" s="214">
        <v>50.612000000000002</v>
      </c>
      <c r="D1275" s="199">
        <v>16.600999999999999</v>
      </c>
      <c r="E1275" s="185">
        <f t="shared" si="20"/>
        <v>41171.003310185188</v>
      </c>
      <c r="F1275" s="196">
        <v>543.3134</v>
      </c>
    </row>
    <row r="1276" spans="1:6" ht="15" customHeight="1" x14ac:dyDescent="0.25">
      <c r="A1276" s="195">
        <v>41172</v>
      </c>
      <c r="B1276" s="221">
        <v>3.3101851851851851E-3</v>
      </c>
      <c r="C1276" s="214">
        <v>50.627600000000001</v>
      </c>
      <c r="D1276" s="199">
        <v>16.600999999999999</v>
      </c>
      <c r="E1276" s="185">
        <f t="shared" si="20"/>
        <v>41172.003310185188</v>
      </c>
      <c r="F1276" s="196">
        <v>543.29779999999994</v>
      </c>
    </row>
    <row r="1277" spans="1:6" ht="15" customHeight="1" x14ac:dyDescent="0.25">
      <c r="A1277" s="195">
        <v>41173</v>
      </c>
      <c r="B1277" s="221">
        <v>3.3101851851851851E-3</v>
      </c>
      <c r="C1277" s="214">
        <v>50.644300000000001</v>
      </c>
      <c r="D1277" s="199">
        <v>16.600999999999999</v>
      </c>
      <c r="E1277" s="185">
        <f t="shared" si="20"/>
        <v>41173.003310185188</v>
      </c>
      <c r="F1277" s="196">
        <v>543.28109999999992</v>
      </c>
    </row>
    <row r="1278" spans="1:6" ht="15" customHeight="1" x14ac:dyDescent="0.25">
      <c r="A1278" s="195">
        <v>41174</v>
      </c>
      <c r="B1278" s="221">
        <v>3.3101851851851851E-3</v>
      </c>
      <c r="C1278" s="214">
        <v>50.624099999999999</v>
      </c>
      <c r="D1278" s="199">
        <v>16.600999999999999</v>
      </c>
      <c r="E1278" s="185">
        <f t="shared" si="20"/>
        <v>41174.003310185188</v>
      </c>
      <c r="F1278" s="196">
        <v>543.30129999999997</v>
      </c>
    </row>
    <row r="1279" spans="1:6" ht="15" customHeight="1" x14ac:dyDescent="0.25">
      <c r="A1279" s="195">
        <v>41175</v>
      </c>
      <c r="B1279" s="221">
        <v>3.3101851851851851E-3</v>
      </c>
      <c r="C1279" s="214">
        <v>50.591900000000003</v>
      </c>
      <c r="D1279" s="199">
        <v>16.600000000000001</v>
      </c>
      <c r="E1279" s="185">
        <f t="shared" si="20"/>
        <v>41175.003310185188</v>
      </c>
      <c r="F1279" s="196">
        <v>543.33349999999996</v>
      </c>
    </row>
    <row r="1280" spans="1:6" ht="15" customHeight="1" x14ac:dyDescent="0.25">
      <c r="A1280" s="195">
        <v>41176</v>
      </c>
      <c r="B1280" s="221">
        <v>3.3101851851851851E-3</v>
      </c>
      <c r="C1280" s="214">
        <v>50.607399999999998</v>
      </c>
      <c r="D1280" s="199">
        <v>16.600999999999999</v>
      </c>
      <c r="E1280" s="185">
        <f t="shared" si="20"/>
        <v>41176.003310185188</v>
      </c>
      <c r="F1280" s="196">
        <v>543.31799999999998</v>
      </c>
    </row>
    <row r="1281" spans="1:6" ht="15" customHeight="1" x14ac:dyDescent="0.25">
      <c r="A1281" s="195">
        <v>41177</v>
      </c>
      <c r="B1281" s="221">
        <v>3.3101851851851851E-3</v>
      </c>
      <c r="C1281" s="214">
        <v>50.712800000000001</v>
      </c>
      <c r="D1281" s="199">
        <v>16.600000000000001</v>
      </c>
      <c r="E1281" s="185">
        <f t="shared" si="20"/>
        <v>41177.003310185188</v>
      </c>
      <c r="F1281" s="196">
        <v>543.21259999999995</v>
      </c>
    </row>
    <row r="1282" spans="1:6" ht="15" customHeight="1" x14ac:dyDescent="0.25">
      <c r="A1282" s="195">
        <v>41178</v>
      </c>
      <c r="B1282" s="221">
        <v>3.3101851851851851E-3</v>
      </c>
      <c r="C1282" s="214">
        <v>50.789499999999997</v>
      </c>
      <c r="D1282" s="199">
        <v>16.600000000000001</v>
      </c>
      <c r="E1282" s="185">
        <f t="shared" si="20"/>
        <v>41178.003310185188</v>
      </c>
      <c r="F1282" s="196">
        <v>543.13589999999999</v>
      </c>
    </row>
    <row r="1283" spans="1:6" ht="15" customHeight="1" x14ac:dyDescent="0.25">
      <c r="A1283" s="195">
        <v>41179</v>
      </c>
      <c r="B1283" s="221">
        <v>3.3101851851851851E-3</v>
      </c>
      <c r="C1283" s="214">
        <v>50.684899999999999</v>
      </c>
      <c r="D1283" s="199">
        <v>16.600000000000001</v>
      </c>
      <c r="E1283" s="185">
        <f t="shared" si="20"/>
        <v>41179.003310185188</v>
      </c>
      <c r="F1283" s="196">
        <v>543.2405</v>
      </c>
    </row>
    <row r="1284" spans="1:6" ht="15" customHeight="1" x14ac:dyDescent="0.25">
      <c r="A1284" s="195">
        <v>41180</v>
      </c>
      <c r="B1284" s="221">
        <v>3.3101851851851851E-3</v>
      </c>
      <c r="C1284" s="214">
        <v>50.663400000000003</v>
      </c>
      <c r="D1284" s="199">
        <v>16.599</v>
      </c>
      <c r="E1284" s="185">
        <f t="shared" si="20"/>
        <v>41180.003310185188</v>
      </c>
      <c r="F1284" s="196">
        <v>543.26199999999994</v>
      </c>
    </row>
    <row r="1285" spans="1:6" ht="15" customHeight="1" x14ac:dyDescent="0.25">
      <c r="A1285" s="195">
        <v>41181</v>
      </c>
      <c r="B1285" s="221">
        <v>3.3101851851851851E-3</v>
      </c>
      <c r="C1285" s="214">
        <v>50.671999999999997</v>
      </c>
      <c r="D1285" s="199">
        <v>16.599</v>
      </c>
      <c r="E1285" s="185">
        <f t="shared" si="20"/>
        <v>41181.003310185188</v>
      </c>
      <c r="F1285" s="196">
        <v>543.25339999999994</v>
      </c>
    </row>
    <row r="1286" spans="1:6" ht="15" customHeight="1" x14ac:dyDescent="0.25">
      <c r="A1286" s="195">
        <v>41182</v>
      </c>
      <c r="B1286" s="221">
        <v>3.3101851851851851E-3</v>
      </c>
      <c r="C1286" s="214">
        <v>50.661799999999999</v>
      </c>
      <c r="D1286" s="199">
        <v>16.597999999999999</v>
      </c>
      <c r="E1286" s="185">
        <f t="shared" si="20"/>
        <v>41182.003310185188</v>
      </c>
      <c r="F1286" s="196">
        <v>543.2636</v>
      </c>
    </row>
    <row r="1287" spans="1:6" ht="15" customHeight="1" x14ac:dyDescent="0.25">
      <c r="A1287" s="195">
        <v>41183</v>
      </c>
      <c r="B1287" s="221">
        <v>3.3101851851851851E-3</v>
      </c>
      <c r="C1287" s="214">
        <v>50.6648</v>
      </c>
      <c r="D1287" s="199">
        <v>16.597999999999999</v>
      </c>
      <c r="E1287" s="185">
        <f t="shared" si="20"/>
        <v>41183.003310185188</v>
      </c>
      <c r="F1287" s="196">
        <v>543.26059999999995</v>
      </c>
    </row>
    <row r="1288" spans="1:6" ht="15" customHeight="1" x14ac:dyDescent="0.25">
      <c r="A1288" s="195">
        <v>41184</v>
      </c>
      <c r="B1288" s="221">
        <v>3.3101851851851851E-3</v>
      </c>
      <c r="C1288" s="214">
        <v>50.636400000000002</v>
      </c>
      <c r="D1288" s="199">
        <v>16.597999999999999</v>
      </c>
      <c r="E1288" s="185">
        <f t="shared" si="20"/>
        <v>41184.003310185188</v>
      </c>
      <c r="F1288" s="196">
        <v>543.28899999999999</v>
      </c>
    </row>
    <row r="1289" spans="1:6" ht="15" customHeight="1" x14ac:dyDescent="0.25">
      <c r="A1289" s="195">
        <v>41185</v>
      </c>
      <c r="B1289" s="221">
        <v>3.3101851851851851E-3</v>
      </c>
      <c r="C1289" s="214">
        <v>50.802799999999998</v>
      </c>
      <c r="D1289" s="199">
        <v>16.597999999999999</v>
      </c>
      <c r="E1289" s="185">
        <f t="shared" ref="E1289:E1352" si="21">A1289+B1289</f>
        <v>41185.003310185188</v>
      </c>
      <c r="F1289" s="196">
        <v>543.12259999999992</v>
      </c>
    </row>
    <row r="1290" spans="1:6" ht="15" customHeight="1" x14ac:dyDescent="0.25">
      <c r="A1290" s="195">
        <v>41186</v>
      </c>
      <c r="B1290" s="221">
        <v>3.3101851851851851E-3</v>
      </c>
      <c r="C1290" s="214">
        <v>50.702599999999997</v>
      </c>
      <c r="D1290" s="199">
        <v>16.597999999999999</v>
      </c>
      <c r="E1290" s="185">
        <f t="shared" si="21"/>
        <v>41186.003310185188</v>
      </c>
      <c r="F1290" s="196">
        <v>543.22280000000001</v>
      </c>
    </row>
    <row r="1291" spans="1:6" ht="15" customHeight="1" x14ac:dyDescent="0.25">
      <c r="A1291" s="195">
        <v>41187</v>
      </c>
      <c r="B1291" s="221">
        <v>3.3101851851851851E-3</v>
      </c>
      <c r="C1291" s="214">
        <v>50.709600000000002</v>
      </c>
      <c r="D1291" s="199">
        <v>16.597000000000001</v>
      </c>
      <c r="E1291" s="185">
        <f t="shared" si="21"/>
        <v>41187.003310185188</v>
      </c>
      <c r="F1291" s="196">
        <v>543.21579999999994</v>
      </c>
    </row>
    <row r="1292" spans="1:6" ht="15" customHeight="1" x14ac:dyDescent="0.25">
      <c r="A1292" s="195">
        <v>41188</v>
      </c>
      <c r="B1292" s="221">
        <v>3.3101851851851851E-3</v>
      </c>
      <c r="C1292" s="214">
        <v>50.776400000000002</v>
      </c>
      <c r="D1292" s="199">
        <v>16.597000000000001</v>
      </c>
      <c r="E1292" s="185">
        <f t="shared" si="21"/>
        <v>41188.003310185188</v>
      </c>
      <c r="F1292" s="196">
        <v>543.14899999999989</v>
      </c>
    </row>
    <row r="1293" spans="1:6" ht="15" customHeight="1" x14ac:dyDescent="0.25">
      <c r="A1293" s="195">
        <v>41189</v>
      </c>
      <c r="B1293" s="221">
        <v>3.3101851851851851E-3</v>
      </c>
      <c r="C1293" s="214">
        <v>50.740200000000002</v>
      </c>
      <c r="D1293" s="199">
        <v>16.597000000000001</v>
      </c>
      <c r="E1293" s="185">
        <f t="shared" si="21"/>
        <v>41189.003310185188</v>
      </c>
      <c r="F1293" s="196">
        <v>543.1851999999999</v>
      </c>
    </row>
    <row r="1294" spans="1:6" ht="15" customHeight="1" x14ac:dyDescent="0.25">
      <c r="A1294" s="195">
        <v>41190</v>
      </c>
      <c r="B1294" s="221">
        <v>3.3101851851851851E-3</v>
      </c>
      <c r="C1294" s="214">
        <v>50.744500000000002</v>
      </c>
      <c r="D1294" s="199">
        <v>16.597000000000001</v>
      </c>
      <c r="E1294" s="185">
        <f t="shared" si="21"/>
        <v>41190.003310185188</v>
      </c>
      <c r="F1294" s="196">
        <v>543.18089999999995</v>
      </c>
    </row>
    <row r="1295" spans="1:6" ht="15" customHeight="1" x14ac:dyDescent="0.25">
      <c r="A1295" s="195">
        <v>41191</v>
      </c>
      <c r="B1295" s="221">
        <v>3.3101851851851851E-3</v>
      </c>
      <c r="C1295" s="214">
        <v>50.7926</v>
      </c>
      <c r="D1295" s="199">
        <v>16.596</v>
      </c>
      <c r="E1295" s="185">
        <f t="shared" si="21"/>
        <v>41191.003310185188</v>
      </c>
      <c r="F1295" s="196">
        <v>543.13279999999997</v>
      </c>
    </row>
    <row r="1296" spans="1:6" ht="15" customHeight="1" x14ac:dyDescent="0.25">
      <c r="A1296" s="195">
        <v>41192</v>
      </c>
      <c r="B1296" s="221">
        <v>3.3101851851851851E-3</v>
      </c>
      <c r="C1296" s="214">
        <v>50.720700000000001</v>
      </c>
      <c r="D1296" s="199">
        <v>16.596</v>
      </c>
      <c r="E1296" s="185">
        <f t="shared" si="21"/>
        <v>41192.003310185188</v>
      </c>
      <c r="F1296" s="196">
        <v>543.2047</v>
      </c>
    </row>
    <row r="1297" spans="1:6" ht="15" customHeight="1" x14ac:dyDescent="0.25">
      <c r="A1297" s="195">
        <v>41193</v>
      </c>
      <c r="B1297" s="221">
        <v>3.3101851851851851E-3</v>
      </c>
      <c r="C1297" s="214">
        <v>50.715899999999998</v>
      </c>
      <c r="D1297" s="199">
        <v>16.596</v>
      </c>
      <c r="E1297" s="185">
        <f t="shared" si="21"/>
        <v>41193.003310185188</v>
      </c>
      <c r="F1297" s="196">
        <v>543.20949999999993</v>
      </c>
    </row>
    <row r="1298" spans="1:6" ht="15" customHeight="1" x14ac:dyDescent="0.25">
      <c r="A1298" s="195">
        <v>41194</v>
      </c>
      <c r="B1298" s="221">
        <v>3.3101851851851851E-3</v>
      </c>
      <c r="C1298" s="214">
        <v>50.681100000000001</v>
      </c>
      <c r="D1298" s="199">
        <v>16.594999999999999</v>
      </c>
      <c r="E1298" s="185">
        <f t="shared" si="21"/>
        <v>41194.003310185188</v>
      </c>
      <c r="F1298" s="196">
        <v>543.24429999999995</v>
      </c>
    </row>
    <row r="1299" spans="1:6" ht="15" customHeight="1" x14ac:dyDescent="0.25">
      <c r="A1299" s="195">
        <v>41195</v>
      </c>
      <c r="B1299" s="221">
        <v>3.3101851851851851E-3</v>
      </c>
      <c r="C1299" s="214">
        <v>50.777700000000003</v>
      </c>
      <c r="D1299" s="199">
        <v>16.594999999999999</v>
      </c>
      <c r="E1299" s="185">
        <f t="shared" si="21"/>
        <v>41195.003310185188</v>
      </c>
      <c r="F1299" s="196">
        <v>543.14769999999999</v>
      </c>
    </row>
    <row r="1300" spans="1:6" ht="15" customHeight="1" x14ac:dyDescent="0.25">
      <c r="A1300" s="195">
        <v>41196</v>
      </c>
      <c r="B1300" s="221">
        <v>3.3101851851851851E-3</v>
      </c>
      <c r="C1300" s="214">
        <v>50.620800000000003</v>
      </c>
      <c r="D1300" s="199">
        <v>16.594999999999999</v>
      </c>
      <c r="E1300" s="185">
        <f t="shared" si="21"/>
        <v>41196.003310185188</v>
      </c>
      <c r="F1300" s="196">
        <v>543.30459999999994</v>
      </c>
    </row>
    <row r="1301" spans="1:6" ht="15" customHeight="1" x14ac:dyDescent="0.25">
      <c r="A1301" s="195">
        <v>41197</v>
      </c>
      <c r="B1301" s="221">
        <v>3.3101851851851851E-3</v>
      </c>
      <c r="C1301" s="214">
        <v>50.570900000000002</v>
      </c>
      <c r="D1301" s="199">
        <v>16.594999999999999</v>
      </c>
      <c r="E1301" s="185">
        <f t="shared" si="21"/>
        <v>41197.003310185188</v>
      </c>
      <c r="F1301" s="196">
        <v>543.35449999999992</v>
      </c>
    </row>
    <row r="1302" spans="1:6" ht="15" customHeight="1" x14ac:dyDescent="0.25">
      <c r="A1302" s="195">
        <v>41198</v>
      </c>
      <c r="B1302" s="221">
        <v>3.3101851851851851E-3</v>
      </c>
      <c r="C1302" s="214">
        <v>50.769500000000001</v>
      </c>
      <c r="D1302" s="199">
        <v>16.594000000000001</v>
      </c>
      <c r="E1302" s="185">
        <f t="shared" si="21"/>
        <v>41198.003310185188</v>
      </c>
      <c r="F1302" s="196">
        <v>543.15589999999997</v>
      </c>
    </row>
    <row r="1303" spans="1:6" ht="15" customHeight="1" x14ac:dyDescent="0.25">
      <c r="A1303" s="195">
        <v>41199</v>
      </c>
      <c r="B1303" s="221">
        <v>3.3101851851851851E-3</v>
      </c>
      <c r="C1303" s="214">
        <v>50.969200000000001</v>
      </c>
      <c r="D1303" s="199">
        <v>16.594000000000001</v>
      </c>
      <c r="E1303" s="185">
        <f t="shared" si="21"/>
        <v>41199.003310185188</v>
      </c>
      <c r="F1303" s="196">
        <v>542.95619999999997</v>
      </c>
    </row>
    <row r="1304" spans="1:6" ht="15" customHeight="1" x14ac:dyDescent="0.25">
      <c r="A1304" s="195">
        <v>41200</v>
      </c>
      <c r="B1304" s="221">
        <v>3.3101851851851851E-3</v>
      </c>
      <c r="C1304" s="214">
        <v>50.806199999999997</v>
      </c>
      <c r="D1304" s="199">
        <v>16.594000000000001</v>
      </c>
      <c r="E1304" s="185">
        <f t="shared" si="21"/>
        <v>41200.003310185188</v>
      </c>
      <c r="F1304" s="196">
        <v>543.11919999999998</v>
      </c>
    </row>
    <row r="1305" spans="1:6" ht="15" customHeight="1" x14ac:dyDescent="0.25">
      <c r="A1305" s="195">
        <v>41201</v>
      </c>
      <c r="B1305" s="221">
        <v>3.3101851851851851E-3</v>
      </c>
      <c r="C1305" s="214">
        <v>50.724499999999999</v>
      </c>
      <c r="D1305" s="199">
        <v>16.594000000000001</v>
      </c>
      <c r="E1305" s="185">
        <f t="shared" si="21"/>
        <v>41201.003310185188</v>
      </c>
      <c r="F1305" s="196">
        <v>543.20089999999993</v>
      </c>
    </row>
    <row r="1306" spans="1:6" ht="15" customHeight="1" x14ac:dyDescent="0.25">
      <c r="A1306" s="195">
        <v>41202</v>
      </c>
      <c r="B1306" s="221">
        <v>3.3101851851851851E-3</v>
      </c>
      <c r="C1306" s="214">
        <v>50.826500000000003</v>
      </c>
      <c r="D1306" s="199">
        <v>16.593</v>
      </c>
      <c r="E1306" s="185">
        <f t="shared" si="21"/>
        <v>41202.003310185188</v>
      </c>
      <c r="F1306" s="196">
        <v>543.09889999999996</v>
      </c>
    </row>
    <row r="1307" spans="1:6" ht="15" customHeight="1" x14ac:dyDescent="0.25">
      <c r="A1307" s="195">
        <v>41203</v>
      </c>
      <c r="B1307" s="221">
        <v>3.3101851851851851E-3</v>
      </c>
      <c r="C1307" s="214">
        <v>50.917200000000001</v>
      </c>
      <c r="D1307" s="199">
        <v>16.593</v>
      </c>
      <c r="E1307" s="185">
        <f t="shared" si="21"/>
        <v>41203.003310185188</v>
      </c>
      <c r="F1307" s="196">
        <v>543.00819999999999</v>
      </c>
    </row>
    <row r="1308" spans="1:6" ht="15" customHeight="1" x14ac:dyDescent="0.25">
      <c r="A1308" s="195">
        <v>41204</v>
      </c>
      <c r="B1308" s="221">
        <v>3.3101851851851851E-3</v>
      </c>
      <c r="C1308" s="214">
        <v>50.882100000000001</v>
      </c>
      <c r="D1308" s="199">
        <v>16.593</v>
      </c>
      <c r="E1308" s="185">
        <f t="shared" si="21"/>
        <v>41204.003310185188</v>
      </c>
      <c r="F1308" s="196">
        <v>543.04329999999993</v>
      </c>
    </row>
    <row r="1309" spans="1:6" ht="15" customHeight="1" x14ac:dyDescent="0.25">
      <c r="A1309" s="195">
        <v>41205</v>
      </c>
      <c r="B1309" s="221">
        <v>3.3101851851851851E-3</v>
      </c>
      <c r="C1309" s="214">
        <v>50.832700000000003</v>
      </c>
      <c r="D1309" s="199">
        <v>16.593</v>
      </c>
      <c r="E1309" s="185">
        <f t="shared" si="21"/>
        <v>41205.003310185188</v>
      </c>
      <c r="F1309" s="196">
        <v>543.09269999999992</v>
      </c>
    </row>
    <row r="1310" spans="1:6" ht="15" customHeight="1" x14ac:dyDescent="0.25">
      <c r="A1310" s="195">
        <v>41206</v>
      </c>
      <c r="B1310" s="221">
        <v>3.3101851851851851E-3</v>
      </c>
      <c r="C1310" s="214">
        <v>50.848300000000002</v>
      </c>
      <c r="D1310" s="199">
        <v>16.593</v>
      </c>
      <c r="E1310" s="185">
        <f t="shared" si="21"/>
        <v>41206.003310185188</v>
      </c>
      <c r="F1310" s="196">
        <v>543.07709999999997</v>
      </c>
    </row>
    <row r="1311" spans="1:6" ht="15" customHeight="1" x14ac:dyDescent="0.25">
      <c r="A1311" s="195">
        <v>41207</v>
      </c>
      <c r="B1311" s="221">
        <v>3.3101851851851851E-3</v>
      </c>
      <c r="C1311" s="214">
        <v>50.903100000000002</v>
      </c>
      <c r="D1311" s="199">
        <v>16.591999999999999</v>
      </c>
      <c r="E1311" s="185">
        <f t="shared" si="21"/>
        <v>41207.003310185188</v>
      </c>
      <c r="F1311" s="196">
        <v>543.02229999999997</v>
      </c>
    </row>
    <row r="1312" spans="1:6" ht="15" customHeight="1" x14ac:dyDescent="0.25">
      <c r="A1312" s="195">
        <v>41208</v>
      </c>
      <c r="B1312" s="221">
        <v>3.3101851851851851E-3</v>
      </c>
      <c r="C1312" s="214">
        <v>50.684699999999999</v>
      </c>
      <c r="D1312" s="199">
        <v>16.591999999999999</v>
      </c>
      <c r="E1312" s="185">
        <f t="shared" si="21"/>
        <v>41208.003310185188</v>
      </c>
      <c r="F1312" s="196">
        <v>543.24069999999995</v>
      </c>
    </row>
    <row r="1313" spans="1:6" ht="15" customHeight="1" x14ac:dyDescent="0.25">
      <c r="A1313" s="195">
        <v>41209</v>
      </c>
      <c r="B1313" s="221">
        <v>3.3101851851851851E-3</v>
      </c>
      <c r="C1313" s="214">
        <v>50.578899999999997</v>
      </c>
      <c r="D1313" s="199">
        <v>16.591999999999999</v>
      </c>
      <c r="E1313" s="185">
        <f t="shared" si="21"/>
        <v>41209.003310185188</v>
      </c>
      <c r="F1313" s="196">
        <v>543.34649999999999</v>
      </c>
    </row>
    <row r="1314" spans="1:6" ht="15" customHeight="1" x14ac:dyDescent="0.25">
      <c r="A1314" s="195">
        <v>41210</v>
      </c>
      <c r="B1314" s="221">
        <v>3.3101851851851851E-3</v>
      </c>
      <c r="C1314" s="214">
        <v>50.698599999999999</v>
      </c>
      <c r="D1314" s="199">
        <v>16.591999999999999</v>
      </c>
      <c r="E1314" s="185">
        <f t="shared" si="21"/>
        <v>41210.003310185188</v>
      </c>
      <c r="F1314" s="196">
        <v>543.22679999999991</v>
      </c>
    </row>
    <row r="1315" spans="1:6" ht="15" customHeight="1" x14ac:dyDescent="0.25">
      <c r="A1315" s="195">
        <v>41211</v>
      </c>
      <c r="B1315" s="221">
        <v>3.3101851851851851E-3</v>
      </c>
      <c r="C1315" s="214">
        <v>50.650599999999997</v>
      </c>
      <c r="D1315" s="199">
        <v>16.591000000000001</v>
      </c>
      <c r="E1315" s="185">
        <f t="shared" si="21"/>
        <v>41211.003310185188</v>
      </c>
      <c r="F1315" s="196">
        <v>543.27479999999991</v>
      </c>
    </row>
    <row r="1316" spans="1:6" ht="15" customHeight="1" x14ac:dyDescent="0.25">
      <c r="A1316" s="195">
        <v>41212</v>
      </c>
      <c r="B1316" s="221">
        <v>3.3101851851851851E-3</v>
      </c>
      <c r="C1316" s="214">
        <v>50.648499999999999</v>
      </c>
      <c r="D1316" s="199">
        <v>16.591000000000001</v>
      </c>
      <c r="E1316" s="185">
        <f t="shared" si="21"/>
        <v>41212.003310185188</v>
      </c>
      <c r="F1316" s="196">
        <v>543.27689999999996</v>
      </c>
    </row>
    <row r="1317" spans="1:6" ht="15" customHeight="1" x14ac:dyDescent="0.25">
      <c r="A1317" s="195">
        <v>41213</v>
      </c>
      <c r="B1317" s="221">
        <v>3.3101851851851851E-3</v>
      </c>
      <c r="C1317" s="214">
        <v>50.682600000000001</v>
      </c>
      <c r="D1317" s="199">
        <v>16.591000000000001</v>
      </c>
      <c r="E1317" s="185">
        <f t="shared" si="21"/>
        <v>41213.003310185188</v>
      </c>
      <c r="F1317" s="196">
        <v>543.24279999999999</v>
      </c>
    </row>
    <row r="1318" spans="1:6" ht="15" customHeight="1" x14ac:dyDescent="0.25">
      <c r="A1318" s="195">
        <v>41214</v>
      </c>
      <c r="B1318" s="221">
        <v>3.3101851851851851E-3</v>
      </c>
      <c r="C1318" s="214">
        <v>50.642299999999999</v>
      </c>
      <c r="D1318" s="199">
        <v>16.59</v>
      </c>
      <c r="E1318" s="185">
        <f t="shared" si="21"/>
        <v>41214.003310185188</v>
      </c>
      <c r="F1318" s="196">
        <v>543.28309999999999</v>
      </c>
    </row>
    <row r="1319" spans="1:6" ht="15" customHeight="1" x14ac:dyDescent="0.25">
      <c r="A1319" s="195">
        <v>41215</v>
      </c>
      <c r="B1319" s="221">
        <v>3.3101851851851851E-3</v>
      </c>
      <c r="C1319" s="214">
        <v>50.766300000000001</v>
      </c>
      <c r="D1319" s="199">
        <v>16.59</v>
      </c>
      <c r="E1319" s="185">
        <f t="shared" si="21"/>
        <v>41215.003310185188</v>
      </c>
      <c r="F1319" s="196">
        <v>543.15909999999997</v>
      </c>
    </row>
    <row r="1320" spans="1:6" ht="15" customHeight="1" x14ac:dyDescent="0.25">
      <c r="A1320" s="195">
        <v>41216</v>
      </c>
      <c r="B1320" s="221">
        <v>3.3101851851851851E-3</v>
      </c>
      <c r="C1320" s="214">
        <v>50.725000000000001</v>
      </c>
      <c r="D1320" s="199">
        <v>16.59</v>
      </c>
      <c r="E1320" s="185">
        <f t="shared" si="21"/>
        <v>41216.003310185188</v>
      </c>
      <c r="F1320" s="196">
        <v>543.20039999999995</v>
      </c>
    </row>
    <row r="1321" spans="1:6" ht="15" customHeight="1" x14ac:dyDescent="0.25">
      <c r="A1321" s="195">
        <v>41217</v>
      </c>
      <c r="B1321" s="221">
        <v>3.3101851851851851E-3</v>
      </c>
      <c r="C1321" s="214">
        <v>50.616399999999999</v>
      </c>
      <c r="D1321" s="199">
        <v>16.59</v>
      </c>
      <c r="E1321" s="185">
        <f t="shared" si="21"/>
        <v>41217.003310185188</v>
      </c>
      <c r="F1321" s="196">
        <v>543.30899999999997</v>
      </c>
    </row>
    <row r="1322" spans="1:6" ht="15" customHeight="1" x14ac:dyDescent="0.25">
      <c r="A1322" s="195">
        <v>41218</v>
      </c>
      <c r="B1322" s="221">
        <v>3.3101851851851851E-3</v>
      </c>
      <c r="C1322" s="214">
        <v>50.579900000000002</v>
      </c>
      <c r="D1322" s="199">
        <v>16.588999999999999</v>
      </c>
      <c r="E1322" s="185">
        <f t="shared" si="21"/>
        <v>41218.003310185188</v>
      </c>
      <c r="F1322" s="196">
        <v>543.3454999999999</v>
      </c>
    </row>
    <row r="1323" spans="1:6" ht="15" customHeight="1" x14ac:dyDescent="0.25">
      <c r="A1323" s="195">
        <v>41219</v>
      </c>
      <c r="B1323" s="221">
        <v>3.3101851851851851E-3</v>
      </c>
      <c r="C1323" s="214">
        <v>50.540100000000002</v>
      </c>
      <c r="D1323" s="199">
        <v>16.588999999999999</v>
      </c>
      <c r="E1323" s="185">
        <f t="shared" si="21"/>
        <v>41219.003310185188</v>
      </c>
      <c r="F1323" s="196">
        <v>543.38529999999992</v>
      </c>
    </row>
    <row r="1324" spans="1:6" ht="15" customHeight="1" x14ac:dyDescent="0.25">
      <c r="A1324" s="195">
        <v>41220</v>
      </c>
      <c r="B1324" s="221">
        <v>3.3101851851851851E-3</v>
      </c>
      <c r="C1324" s="214">
        <v>50.536299999999997</v>
      </c>
      <c r="D1324" s="199">
        <v>16.588999999999999</v>
      </c>
      <c r="E1324" s="185">
        <f t="shared" si="21"/>
        <v>41220.003310185188</v>
      </c>
      <c r="F1324" s="196">
        <v>543.38909999999998</v>
      </c>
    </row>
    <row r="1325" spans="1:6" ht="15" customHeight="1" x14ac:dyDescent="0.25">
      <c r="A1325" s="195">
        <v>41221</v>
      </c>
      <c r="B1325" s="221">
        <v>3.3101851851851851E-3</v>
      </c>
      <c r="C1325" s="214">
        <v>50.692900000000002</v>
      </c>
      <c r="D1325" s="199">
        <v>16.588999999999999</v>
      </c>
      <c r="E1325" s="185">
        <f t="shared" si="21"/>
        <v>41221.003310185188</v>
      </c>
      <c r="F1325" s="196">
        <v>543.23249999999996</v>
      </c>
    </row>
    <row r="1326" spans="1:6" ht="15" customHeight="1" x14ac:dyDescent="0.25">
      <c r="A1326" s="195">
        <v>41222</v>
      </c>
      <c r="B1326" s="221">
        <v>3.3101851851851851E-3</v>
      </c>
      <c r="C1326" s="214">
        <v>50.834299999999999</v>
      </c>
      <c r="D1326" s="199">
        <v>16.588000000000001</v>
      </c>
      <c r="E1326" s="185">
        <f t="shared" si="21"/>
        <v>41222.003310185188</v>
      </c>
      <c r="F1326" s="196">
        <v>543.09109999999998</v>
      </c>
    </row>
    <row r="1327" spans="1:6" ht="15" customHeight="1" x14ac:dyDescent="0.25">
      <c r="A1327" s="195">
        <v>41223</v>
      </c>
      <c r="B1327" s="221">
        <v>3.3101851851851851E-3</v>
      </c>
      <c r="C1327" s="214">
        <v>50.991799999999998</v>
      </c>
      <c r="D1327" s="199">
        <v>16.588000000000001</v>
      </c>
      <c r="E1327" s="185">
        <f t="shared" si="21"/>
        <v>41223.003310185188</v>
      </c>
      <c r="F1327" s="196">
        <v>542.93359999999996</v>
      </c>
    </row>
    <row r="1328" spans="1:6" ht="15" customHeight="1" x14ac:dyDescent="0.25">
      <c r="A1328" s="195">
        <v>41224</v>
      </c>
      <c r="B1328" s="221">
        <v>3.3101851851851851E-3</v>
      </c>
      <c r="C1328" s="214">
        <v>51.018599999999999</v>
      </c>
      <c r="D1328" s="199">
        <v>16.588000000000001</v>
      </c>
      <c r="E1328" s="185">
        <f t="shared" si="21"/>
        <v>41224.003310185188</v>
      </c>
      <c r="F1328" s="196">
        <v>542.90679999999998</v>
      </c>
    </row>
    <row r="1329" spans="1:6" ht="15" customHeight="1" x14ac:dyDescent="0.25">
      <c r="A1329" s="195">
        <v>41225</v>
      </c>
      <c r="B1329" s="221">
        <v>3.3101851851851851E-3</v>
      </c>
      <c r="C1329" s="214">
        <v>50.555399999999999</v>
      </c>
      <c r="D1329" s="199">
        <v>16.588000000000001</v>
      </c>
      <c r="E1329" s="185">
        <f t="shared" si="21"/>
        <v>41225.003310185188</v>
      </c>
      <c r="F1329" s="196">
        <v>543.36999999999989</v>
      </c>
    </row>
    <row r="1330" spans="1:6" ht="15" customHeight="1" x14ac:dyDescent="0.25">
      <c r="A1330" s="195">
        <v>41226</v>
      </c>
      <c r="B1330" s="221">
        <v>3.3101851851851851E-3</v>
      </c>
      <c r="C1330" s="214">
        <v>50.499899999999997</v>
      </c>
      <c r="D1330" s="199">
        <v>16.588000000000001</v>
      </c>
      <c r="E1330" s="185">
        <f t="shared" si="21"/>
        <v>41226.003310185188</v>
      </c>
      <c r="F1330" s="196">
        <v>543.42549999999994</v>
      </c>
    </row>
    <row r="1331" spans="1:6" ht="15" customHeight="1" x14ac:dyDescent="0.25">
      <c r="A1331" s="195">
        <v>41227</v>
      </c>
      <c r="B1331" s="221">
        <v>3.3101851851851851E-3</v>
      </c>
      <c r="C1331" s="214">
        <v>50.542299999999997</v>
      </c>
      <c r="D1331" s="199">
        <v>16.588000000000001</v>
      </c>
      <c r="E1331" s="185">
        <f t="shared" si="21"/>
        <v>41227.003310185188</v>
      </c>
      <c r="F1331" s="196">
        <v>543.3830999999999</v>
      </c>
    </row>
    <row r="1332" spans="1:6" ht="15" customHeight="1" x14ac:dyDescent="0.25">
      <c r="A1332" s="195">
        <v>41228</v>
      </c>
      <c r="B1332" s="221">
        <v>3.3101851851851851E-3</v>
      </c>
      <c r="C1332" s="214">
        <v>50.6312</v>
      </c>
      <c r="D1332" s="199">
        <v>16.587</v>
      </c>
      <c r="E1332" s="185">
        <f t="shared" si="21"/>
        <v>41228.003310185188</v>
      </c>
      <c r="F1332" s="196">
        <v>543.29419999999993</v>
      </c>
    </row>
    <row r="1333" spans="1:6" ht="15" customHeight="1" x14ac:dyDescent="0.25">
      <c r="A1333" s="195">
        <v>41229</v>
      </c>
      <c r="B1333" s="221">
        <v>3.3101851851851851E-3</v>
      </c>
      <c r="C1333" s="214">
        <v>50.485900000000001</v>
      </c>
      <c r="D1333" s="199">
        <v>16.585999999999999</v>
      </c>
      <c r="E1333" s="185">
        <f t="shared" si="21"/>
        <v>41229.003310185188</v>
      </c>
      <c r="F1333" s="196">
        <v>543.43949999999995</v>
      </c>
    </row>
    <row r="1334" spans="1:6" ht="15" customHeight="1" x14ac:dyDescent="0.25">
      <c r="A1334" s="195">
        <v>41230</v>
      </c>
      <c r="B1334" s="221">
        <v>3.3101851851851851E-3</v>
      </c>
      <c r="C1334" s="214">
        <v>50.581200000000003</v>
      </c>
      <c r="D1334" s="199">
        <v>16.585999999999999</v>
      </c>
      <c r="E1334" s="185">
        <f t="shared" si="21"/>
        <v>41230.003310185188</v>
      </c>
      <c r="F1334" s="196">
        <v>543.3442</v>
      </c>
    </row>
    <row r="1335" spans="1:6" ht="15" customHeight="1" x14ac:dyDescent="0.25">
      <c r="A1335" s="195">
        <v>41231</v>
      </c>
      <c r="B1335" s="221">
        <v>3.3101851851851851E-3</v>
      </c>
      <c r="C1335" s="214">
        <v>50.659300000000002</v>
      </c>
      <c r="D1335" s="199">
        <v>16.587</v>
      </c>
      <c r="E1335" s="185">
        <f t="shared" si="21"/>
        <v>41231.003310185188</v>
      </c>
      <c r="F1335" s="196">
        <v>543.26609999999994</v>
      </c>
    </row>
    <row r="1336" spans="1:6" ht="15" customHeight="1" x14ac:dyDescent="0.25">
      <c r="A1336" s="195">
        <v>41232</v>
      </c>
      <c r="B1336" s="221">
        <v>3.3101851851851851E-3</v>
      </c>
      <c r="C1336" s="214">
        <v>50.613999999999997</v>
      </c>
      <c r="D1336" s="199">
        <v>16.585999999999999</v>
      </c>
      <c r="E1336" s="185">
        <f t="shared" si="21"/>
        <v>41232.003310185188</v>
      </c>
      <c r="F1336" s="196">
        <v>543.31139999999994</v>
      </c>
    </row>
    <row r="1337" spans="1:6" ht="15" customHeight="1" x14ac:dyDescent="0.25">
      <c r="A1337" s="195">
        <v>41233</v>
      </c>
      <c r="B1337" s="221">
        <v>3.3101851851851851E-3</v>
      </c>
      <c r="C1337" s="214">
        <v>50.511200000000002</v>
      </c>
      <c r="D1337" s="199">
        <v>16.585000000000001</v>
      </c>
      <c r="E1337" s="185">
        <f t="shared" si="21"/>
        <v>41233.003310185188</v>
      </c>
      <c r="F1337" s="196">
        <v>543.41419999999994</v>
      </c>
    </row>
    <row r="1338" spans="1:6" ht="15" customHeight="1" x14ac:dyDescent="0.25">
      <c r="A1338" s="195">
        <v>41234</v>
      </c>
      <c r="B1338" s="221">
        <v>3.3101851851851851E-3</v>
      </c>
      <c r="C1338" s="214">
        <v>50.555900000000001</v>
      </c>
      <c r="D1338" s="199">
        <v>16.585999999999999</v>
      </c>
      <c r="E1338" s="185">
        <f t="shared" si="21"/>
        <v>41234.003310185188</v>
      </c>
      <c r="F1338" s="196">
        <v>543.3694999999999</v>
      </c>
    </row>
    <row r="1339" spans="1:6" ht="15" customHeight="1" x14ac:dyDescent="0.25">
      <c r="A1339" s="195">
        <v>41235</v>
      </c>
      <c r="B1339" s="221">
        <v>3.3101851851851851E-3</v>
      </c>
      <c r="C1339" s="214">
        <v>50.700099999999999</v>
      </c>
      <c r="D1339" s="199">
        <v>16.585000000000001</v>
      </c>
      <c r="E1339" s="185">
        <f t="shared" si="21"/>
        <v>41235.003310185188</v>
      </c>
      <c r="F1339" s="196">
        <v>543.22529999999995</v>
      </c>
    </row>
    <row r="1340" spans="1:6" ht="15" customHeight="1" x14ac:dyDescent="0.25">
      <c r="A1340" s="195">
        <v>41236</v>
      </c>
      <c r="B1340" s="221">
        <v>3.3101851851851851E-3</v>
      </c>
      <c r="C1340" s="214">
        <v>50.486600000000003</v>
      </c>
      <c r="D1340" s="199">
        <v>16.584</v>
      </c>
      <c r="E1340" s="185">
        <f t="shared" si="21"/>
        <v>41236.003310185188</v>
      </c>
      <c r="F1340" s="196">
        <v>543.4387999999999</v>
      </c>
    </row>
    <row r="1341" spans="1:6" ht="15" customHeight="1" x14ac:dyDescent="0.25">
      <c r="A1341" s="195">
        <v>41237</v>
      </c>
      <c r="B1341" s="221">
        <v>3.3101851851851851E-3</v>
      </c>
      <c r="C1341" s="214">
        <v>50.454999999999998</v>
      </c>
      <c r="D1341" s="199">
        <v>16.584</v>
      </c>
      <c r="E1341" s="185">
        <f t="shared" si="21"/>
        <v>41237.003310185188</v>
      </c>
      <c r="F1341" s="196">
        <v>543.47039999999993</v>
      </c>
    </row>
    <row r="1342" spans="1:6" ht="15" customHeight="1" x14ac:dyDescent="0.25">
      <c r="A1342" s="195">
        <v>41238</v>
      </c>
      <c r="B1342" s="221">
        <v>3.3101851851851851E-3</v>
      </c>
      <c r="C1342" s="214">
        <v>50.736400000000003</v>
      </c>
      <c r="D1342" s="199">
        <v>16.585000000000001</v>
      </c>
      <c r="E1342" s="185">
        <f t="shared" si="21"/>
        <v>41238.003310185188</v>
      </c>
      <c r="F1342" s="196">
        <v>543.18899999999996</v>
      </c>
    </row>
    <row r="1343" spans="1:6" ht="15" customHeight="1" x14ac:dyDescent="0.25">
      <c r="A1343" s="195">
        <v>41239</v>
      </c>
      <c r="B1343" s="221">
        <v>3.3101851851851851E-3</v>
      </c>
      <c r="C1343" s="214">
        <v>50.843000000000004</v>
      </c>
      <c r="D1343" s="199">
        <v>16.584</v>
      </c>
      <c r="E1343" s="185">
        <f t="shared" si="21"/>
        <v>41239.003310185188</v>
      </c>
      <c r="F1343" s="196">
        <v>543.08239999999989</v>
      </c>
    </row>
    <row r="1344" spans="1:6" ht="15" customHeight="1" x14ac:dyDescent="0.25">
      <c r="A1344" s="195">
        <v>41240</v>
      </c>
      <c r="B1344" s="221">
        <v>3.3101851851851851E-3</v>
      </c>
      <c r="C1344" s="214">
        <v>50.529200000000003</v>
      </c>
      <c r="D1344" s="199">
        <v>16.584</v>
      </c>
      <c r="E1344" s="185">
        <f t="shared" si="21"/>
        <v>41240.003310185188</v>
      </c>
      <c r="F1344" s="196">
        <v>543.39619999999991</v>
      </c>
    </row>
    <row r="1345" spans="1:6" ht="15" customHeight="1" x14ac:dyDescent="0.25">
      <c r="A1345" s="195">
        <v>41241</v>
      </c>
      <c r="B1345" s="221">
        <v>3.3101851851851851E-3</v>
      </c>
      <c r="C1345" s="214">
        <v>50.5197</v>
      </c>
      <c r="D1345" s="199">
        <v>16.584</v>
      </c>
      <c r="E1345" s="185">
        <f t="shared" si="21"/>
        <v>41241.003310185188</v>
      </c>
      <c r="F1345" s="196">
        <v>543.40569999999991</v>
      </c>
    </row>
    <row r="1346" spans="1:6" ht="15" customHeight="1" x14ac:dyDescent="0.25">
      <c r="A1346" s="195">
        <v>41242</v>
      </c>
      <c r="B1346" s="221">
        <v>3.3101851851851851E-3</v>
      </c>
      <c r="C1346" s="214">
        <v>50.607300000000002</v>
      </c>
      <c r="D1346" s="199">
        <v>16.584</v>
      </c>
      <c r="E1346" s="185">
        <f t="shared" si="21"/>
        <v>41242.003310185188</v>
      </c>
      <c r="F1346" s="196">
        <v>543.31809999999996</v>
      </c>
    </row>
    <row r="1347" spans="1:6" ht="15" customHeight="1" x14ac:dyDescent="0.25">
      <c r="A1347" s="195">
        <v>41243</v>
      </c>
      <c r="B1347" s="221">
        <v>3.3101851851851851E-3</v>
      </c>
      <c r="C1347" s="214">
        <v>50.638199999999998</v>
      </c>
      <c r="D1347" s="199">
        <v>16.584</v>
      </c>
      <c r="E1347" s="185">
        <f t="shared" si="21"/>
        <v>41243.003310185188</v>
      </c>
      <c r="F1347" s="196">
        <v>543.28719999999998</v>
      </c>
    </row>
    <row r="1348" spans="1:6" ht="15" customHeight="1" x14ac:dyDescent="0.25">
      <c r="A1348" s="195">
        <v>41244</v>
      </c>
      <c r="B1348" s="221">
        <v>3.3101851851851851E-3</v>
      </c>
      <c r="C1348" s="214">
        <v>50.710299999999997</v>
      </c>
      <c r="D1348" s="199">
        <v>16.582999999999998</v>
      </c>
      <c r="E1348" s="185">
        <f t="shared" si="21"/>
        <v>41244.003310185188</v>
      </c>
      <c r="F1348" s="196">
        <v>543.21509999999989</v>
      </c>
    </row>
    <row r="1349" spans="1:6" ht="15" customHeight="1" x14ac:dyDescent="0.25">
      <c r="A1349" s="195">
        <v>41245</v>
      </c>
      <c r="B1349" s="221">
        <v>3.3101851851851851E-3</v>
      </c>
      <c r="C1349" s="214">
        <v>50.690399999999997</v>
      </c>
      <c r="D1349" s="199">
        <v>16.582999999999998</v>
      </c>
      <c r="E1349" s="185">
        <f t="shared" si="21"/>
        <v>41245.003310185188</v>
      </c>
      <c r="F1349" s="196">
        <v>543.2349999999999</v>
      </c>
    </row>
    <row r="1350" spans="1:6" ht="15" customHeight="1" x14ac:dyDescent="0.25">
      <c r="A1350" s="195">
        <v>41246</v>
      </c>
      <c r="B1350" s="221">
        <v>3.3101851851851851E-3</v>
      </c>
      <c r="C1350" s="214">
        <v>50.826599999999999</v>
      </c>
      <c r="D1350" s="199">
        <v>16.582999999999998</v>
      </c>
      <c r="E1350" s="185">
        <f t="shared" si="21"/>
        <v>41246.003310185188</v>
      </c>
      <c r="F1350" s="196">
        <v>543.09879999999998</v>
      </c>
    </row>
    <row r="1351" spans="1:6" ht="15" customHeight="1" x14ac:dyDescent="0.25">
      <c r="A1351" s="195">
        <v>41247</v>
      </c>
      <c r="B1351" s="221">
        <v>3.3101851851851851E-3</v>
      </c>
      <c r="C1351" s="214">
        <v>50.64</v>
      </c>
      <c r="D1351" s="199">
        <v>16.582000000000001</v>
      </c>
      <c r="E1351" s="185">
        <f t="shared" si="21"/>
        <v>41247.003310185188</v>
      </c>
      <c r="F1351" s="196">
        <v>543.28539999999998</v>
      </c>
    </row>
    <row r="1352" spans="1:6" ht="15" customHeight="1" x14ac:dyDescent="0.25">
      <c r="A1352" s="195">
        <v>41248</v>
      </c>
      <c r="B1352" s="221">
        <v>3.3101851851851851E-3</v>
      </c>
      <c r="C1352" s="214">
        <v>50.497</v>
      </c>
      <c r="D1352" s="199">
        <v>16.582000000000001</v>
      </c>
      <c r="E1352" s="185">
        <f t="shared" si="21"/>
        <v>41248.003310185188</v>
      </c>
      <c r="F1352" s="196">
        <v>543.4283999999999</v>
      </c>
    </row>
    <row r="1353" spans="1:6" ht="15" customHeight="1" x14ac:dyDescent="0.25">
      <c r="A1353" s="195">
        <v>41249</v>
      </c>
      <c r="B1353" s="221">
        <v>3.3101851851851851E-3</v>
      </c>
      <c r="C1353" s="214">
        <v>50.794499999999999</v>
      </c>
      <c r="D1353" s="199">
        <v>16.582000000000001</v>
      </c>
      <c r="E1353" s="185">
        <f t="shared" ref="E1353:E1416" si="22">A1353+B1353</f>
        <v>41249.003310185188</v>
      </c>
      <c r="F1353" s="196">
        <v>543.1309</v>
      </c>
    </row>
    <row r="1354" spans="1:6" ht="15" customHeight="1" x14ac:dyDescent="0.25">
      <c r="A1354" s="195">
        <v>41250</v>
      </c>
      <c r="B1354" s="221">
        <v>3.3101851851851851E-3</v>
      </c>
      <c r="C1354" s="214">
        <v>50.927999999999997</v>
      </c>
      <c r="D1354" s="199">
        <v>16.581</v>
      </c>
      <c r="E1354" s="185">
        <f t="shared" si="22"/>
        <v>41250.003310185188</v>
      </c>
      <c r="F1354" s="196">
        <v>542.99739999999997</v>
      </c>
    </row>
    <row r="1355" spans="1:6" ht="15" customHeight="1" x14ac:dyDescent="0.25">
      <c r="A1355" s="195">
        <v>41251</v>
      </c>
      <c r="B1355" s="221">
        <v>3.3101851851851851E-3</v>
      </c>
      <c r="C1355" s="214">
        <v>50.904400000000003</v>
      </c>
      <c r="D1355" s="199">
        <v>16.581</v>
      </c>
      <c r="E1355" s="185">
        <f t="shared" si="22"/>
        <v>41251.003310185188</v>
      </c>
      <c r="F1355" s="196">
        <v>543.02099999999996</v>
      </c>
    </row>
    <row r="1356" spans="1:6" ht="15" customHeight="1" x14ac:dyDescent="0.25">
      <c r="A1356" s="195">
        <v>41252</v>
      </c>
      <c r="B1356" s="221">
        <v>3.3101851851851851E-3</v>
      </c>
      <c r="C1356" s="214">
        <v>50.9846</v>
      </c>
      <c r="D1356" s="199">
        <v>16.581</v>
      </c>
      <c r="E1356" s="185">
        <f t="shared" si="22"/>
        <v>41252.003310185188</v>
      </c>
      <c r="F1356" s="196">
        <v>542.94079999999997</v>
      </c>
    </row>
    <row r="1357" spans="1:6" ht="15" customHeight="1" x14ac:dyDescent="0.25">
      <c r="A1357" s="195">
        <v>41253</v>
      </c>
      <c r="B1357" s="221">
        <v>3.3101851851851851E-3</v>
      </c>
      <c r="C1357" s="214">
        <v>50.730400000000003</v>
      </c>
      <c r="D1357" s="199">
        <v>16.581</v>
      </c>
      <c r="E1357" s="185">
        <f t="shared" si="22"/>
        <v>41253.003310185188</v>
      </c>
      <c r="F1357" s="196">
        <v>543.19499999999994</v>
      </c>
    </row>
    <row r="1358" spans="1:6" ht="15" customHeight="1" x14ac:dyDescent="0.25">
      <c r="A1358" s="195">
        <v>41254</v>
      </c>
      <c r="B1358" s="221">
        <v>3.3101851851851851E-3</v>
      </c>
      <c r="C1358" s="214">
        <v>50.873399999999997</v>
      </c>
      <c r="D1358" s="199">
        <v>16.581</v>
      </c>
      <c r="E1358" s="185">
        <f t="shared" si="22"/>
        <v>41254.003310185188</v>
      </c>
      <c r="F1358" s="196">
        <v>543.05199999999991</v>
      </c>
    </row>
    <row r="1359" spans="1:6" ht="15" customHeight="1" x14ac:dyDescent="0.25">
      <c r="A1359" s="195">
        <v>41255</v>
      </c>
      <c r="B1359" s="221">
        <v>3.3101851851851851E-3</v>
      </c>
      <c r="C1359" s="214">
        <v>50.801699999999997</v>
      </c>
      <c r="D1359" s="199">
        <v>16.581</v>
      </c>
      <c r="E1359" s="185">
        <f t="shared" si="22"/>
        <v>41255.003310185188</v>
      </c>
      <c r="F1359" s="196">
        <v>543.12369999999999</v>
      </c>
    </row>
    <row r="1360" spans="1:6" ht="15" customHeight="1" x14ac:dyDescent="0.25">
      <c r="A1360" s="195">
        <v>41256</v>
      </c>
      <c r="B1360" s="221">
        <v>3.3101851851851851E-3</v>
      </c>
      <c r="C1360" s="214">
        <v>50.744999999999997</v>
      </c>
      <c r="D1360" s="199">
        <v>16.579999999999998</v>
      </c>
      <c r="E1360" s="185">
        <f t="shared" si="22"/>
        <v>41256.003310185188</v>
      </c>
      <c r="F1360" s="196">
        <v>543.18039999999996</v>
      </c>
    </row>
    <row r="1361" spans="1:6" ht="15" customHeight="1" x14ac:dyDescent="0.25">
      <c r="A1361" s="195">
        <v>41257</v>
      </c>
      <c r="B1361" s="221">
        <v>3.3101851851851851E-3</v>
      </c>
      <c r="C1361" s="214">
        <v>50.885800000000003</v>
      </c>
      <c r="D1361" s="199">
        <v>16.579999999999998</v>
      </c>
      <c r="E1361" s="185">
        <f t="shared" si="22"/>
        <v>41257.003310185188</v>
      </c>
      <c r="F1361" s="196">
        <v>543.03959999999995</v>
      </c>
    </row>
    <row r="1362" spans="1:6" ht="15" customHeight="1" x14ac:dyDescent="0.25">
      <c r="A1362" s="195">
        <v>41258</v>
      </c>
      <c r="B1362" s="221">
        <v>3.3101851851851851E-3</v>
      </c>
      <c r="C1362" s="214">
        <v>50.934600000000003</v>
      </c>
      <c r="D1362" s="199">
        <v>16.579999999999998</v>
      </c>
      <c r="E1362" s="185">
        <f t="shared" si="22"/>
        <v>41258.003310185188</v>
      </c>
      <c r="F1362" s="196">
        <v>542.99079999999992</v>
      </c>
    </row>
    <row r="1363" spans="1:6" ht="15" customHeight="1" x14ac:dyDescent="0.25">
      <c r="A1363" s="195">
        <v>41259</v>
      </c>
      <c r="B1363" s="221">
        <v>3.3101851851851851E-3</v>
      </c>
      <c r="C1363" s="214">
        <v>51.017499999999998</v>
      </c>
      <c r="D1363" s="199">
        <v>16.579000000000001</v>
      </c>
      <c r="E1363" s="185">
        <f t="shared" si="22"/>
        <v>41259.003310185188</v>
      </c>
      <c r="F1363" s="196">
        <v>542.90789999999993</v>
      </c>
    </row>
    <row r="1364" spans="1:6" ht="15" customHeight="1" x14ac:dyDescent="0.25">
      <c r="A1364" s="195">
        <v>41260</v>
      </c>
      <c r="B1364" s="221">
        <v>3.3101851851851851E-3</v>
      </c>
      <c r="C1364" s="214">
        <v>50.825099999999999</v>
      </c>
      <c r="D1364" s="199">
        <v>16.579000000000001</v>
      </c>
      <c r="E1364" s="185">
        <f t="shared" si="22"/>
        <v>41260.003310185188</v>
      </c>
      <c r="F1364" s="196">
        <v>543.10029999999995</v>
      </c>
    </row>
    <row r="1365" spans="1:6" ht="15" customHeight="1" x14ac:dyDescent="0.25">
      <c r="A1365" s="195">
        <v>41261</v>
      </c>
      <c r="B1365" s="221">
        <v>3.3101851851851851E-3</v>
      </c>
      <c r="C1365" s="214">
        <v>50.890099999999997</v>
      </c>
      <c r="D1365" s="199">
        <v>16.579000000000001</v>
      </c>
      <c r="E1365" s="185">
        <f t="shared" si="22"/>
        <v>41261.003310185188</v>
      </c>
      <c r="F1365" s="196">
        <v>543.03530000000001</v>
      </c>
    </row>
    <row r="1366" spans="1:6" ht="15" customHeight="1" x14ac:dyDescent="0.25">
      <c r="A1366" s="195">
        <v>41262</v>
      </c>
      <c r="B1366" s="221">
        <v>3.3101851851851851E-3</v>
      </c>
      <c r="C1366" s="214">
        <v>51.152900000000002</v>
      </c>
      <c r="D1366" s="199">
        <v>16.579000000000001</v>
      </c>
      <c r="E1366" s="185">
        <f t="shared" si="22"/>
        <v>41262.003310185188</v>
      </c>
      <c r="F1366" s="196">
        <v>542.77249999999992</v>
      </c>
    </row>
    <row r="1367" spans="1:6" ht="15" customHeight="1" x14ac:dyDescent="0.25">
      <c r="A1367" s="195">
        <v>41263</v>
      </c>
      <c r="B1367" s="221">
        <v>3.3101851851851851E-3</v>
      </c>
      <c r="C1367" s="214">
        <v>50.669199999999996</v>
      </c>
      <c r="D1367" s="199">
        <v>16.579000000000001</v>
      </c>
      <c r="E1367" s="185">
        <f t="shared" si="22"/>
        <v>41263.003310185188</v>
      </c>
      <c r="F1367" s="196">
        <v>543.25619999999992</v>
      </c>
    </row>
    <row r="1368" spans="1:6" ht="15" customHeight="1" x14ac:dyDescent="0.25">
      <c r="A1368" s="195">
        <v>41264</v>
      </c>
      <c r="B1368" s="221">
        <v>3.3101851851851851E-3</v>
      </c>
      <c r="C1368" s="214">
        <v>50.4131</v>
      </c>
      <c r="D1368" s="199">
        <v>16.579000000000001</v>
      </c>
      <c r="E1368" s="185">
        <f t="shared" si="22"/>
        <v>41264.003310185188</v>
      </c>
      <c r="F1368" s="196">
        <v>543.51229999999998</v>
      </c>
    </row>
    <row r="1369" spans="1:6" ht="15" customHeight="1" x14ac:dyDescent="0.25">
      <c r="A1369" s="195">
        <v>41265</v>
      </c>
      <c r="B1369" s="221">
        <v>3.3101851851851851E-3</v>
      </c>
      <c r="C1369" s="214">
        <v>50.572400000000002</v>
      </c>
      <c r="D1369" s="199">
        <v>16.577999999999999</v>
      </c>
      <c r="E1369" s="185">
        <f t="shared" si="22"/>
        <v>41265.003310185188</v>
      </c>
      <c r="F1369" s="196">
        <v>543.35299999999995</v>
      </c>
    </row>
    <row r="1370" spans="1:6" ht="15" customHeight="1" x14ac:dyDescent="0.25">
      <c r="A1370" s="195">
        <v>41266</v>
      </c>
      <c r="B1370" s="221">
        <v>3.3101851851851851E-3</v>
      </c>
      <c r="C1370" s="214">
        <v>50.6892</v>
      </c>
      <c r="D1370" s="199">
        <v>16.577000000000002</v>
      </c>
      <c r="E1370" s="185">
        <f t="shared" si="22"/>
        <v>41266.003310185188</v>
      </c>
      <c r="F1370" s="196">
        <v>543.23619999999994</v>
      </c>
    </row>
    <row r="1371" spans="1:6" ht="15" customHeight="1" x14ac:dyDescent="0.25">
      <c r="A1371" s="195">
        <v>41267</v>
      </c>
      <c r="B1371" s="221">
        <v>3.3101851851851851E-3</v>
      </c>
      <c r="C1371" s="214">
        <v>50.770299999999999</v>
      </c>
      <c r="D1371" s="199">
        <v>16.577000000000002</v>
      </c>
      <c r="E1371" s="185">
        <f t="shared" si="22"/>
        <v>41267.003310185188</v>
      </c>
      <c r="F1371" s="196">
        <v>543.15509999999995</v>
      </c>
    </row>
    <row r="1372" spans="1:6" ht="15" customHeight="1" x14ac:dyDescent="0.25">
      <c r="A1372" s="195">
        <v>41268</v>
      </c>
      <c r="B1372" s="221">
        <v>3.3101851851851851E-3</v>
      </c>
      <c r="C1372" s="214">
        <v>51.199199999999998</v>
      </c>
      <c r="D1372" s="199">
        <v>16.577000000000002</v>
      </c>
      <c r="E1372" s="185">
        <f t="shared" si="22"/>
        <v>41268.003310185188</v>
      </c>
      <c r="F1372" s="196">
        <v>542.72619999999995</v>
      </c>
    </row>
    <row r="1373" spans="1:6" ht="15" customHeight="1" x14ac:dyDescent="0.25">
      <c r="A1373" s="195">
        <v>41269</v>
      </c>
      <c r="B1373" s="221">
        <v>3.3101851851851851E-3</v>
      </c>
      <c r="C1373" s="214">
        <v>50.782200000000003</v>
      </c>
      <c r="D1373" s="199">
        <v>16.577000000000002</v>
      </c>
      <c r="E1373" s="185">
        <f t="shared" si="22"/>
        <v>41269.003310185188</v>
      </c>
      <c r="F1373" s="196">
        <v>543.14319999999998</v>
      </c>
    </row>
    <row r="1374" spans="1:6" ht="15" customHeight="1" x14ac:dyDescent="0.25">
      <c r="A1374" s="195">
        <v>41270</v>
      </c>
      <c r="B1374" s="221">
        <v>3.3101851851851851E-3</v>
      </c>
      <c r="C1374" s="214">
        <v>51.123699999999999</v>
      </c>
      <c r="D1374" s="199">
        <v>16.576000000000001</v>
      </c>
      <c r="E1374" s="185">
        <f t="shared" si="22"/>
        <v>41270.003310185188</v>
      </c>
      <c r="F1374" s="196">
        <v>542.80169999999998</v>
      </c>
    </row>
    <row r="1375" spans="1:6" ht="15" customHeight="1" x14ac:dyDescent="0.25">
      <c r="A1375" s="195">
        <v>41271</v>
      </c>
      <c r="B1375" s="221">
        <v>3.3101851851851851E-3</v>
      </c>
      <c r="C1375" s="214">
        <v>51.0304</v>
      </c>
      <c r="D1375" s="199">
        <v>16.576000000000001</v>
      </c>
      <c r="E1375" s="185">
        <f t="shared" si="22"/>
        <v>41271.003310185188</v>
      </c>
      <c r="F1375" s="196">
        <v>542.89499999999998</v>
      </c>
    </row>
    <row r="1376" spans="1:6" ht="15" customHeight="1" x14ac:dyDescent="0.25">
      <c r="A1376" s="195">
        <v>41272</v>
      </c>
      <c r="B1376" s="221">
        <v>3.3101851851851851E-3</v>
      </c>
      <c r="C1376" s="214">
        <v>50.682000000000002</v>
      </c>
      <c r="D1376" s="199">
        <v>16.576000000000001</v>
      </c>
      <c r="E1376" s="185">
        <f t="shared" si="22"/>
        <v>41272.003310185188</v>
      </c>
      <c r="F1376" s="196">
        <v>543.24339999999995</v>
      </c>
    </row>
    <row r="1377" spans="1:6" ht="15" customHeight="1" x14ac:dyDescent="0.25">
      <c r="A1377" s="195">
        <v>41273</v>
      </c>
      <c r="B1377" s="221">
        <v>3.3101851851851851E-3</v>
      </c>
      <c r="C1377" s="214">
        <v>50.735199999999999</v>
      </c>
      <c r="D1377" s="199">
        <v>16.574999999999999</v>
      </c>
      <c r="E1377" s="185">
        <f t="shared" si="22"/>
        <v>41273.003310185188</v>
      </c>
      <c r="F1377" s="196">
        <v>543.1902</v>
      </c>
    </row>
    <row r="1378" spans="1:6" ht="15" customHeight="1" x14ac:dyDescent="0.25">
      <c r="A1378" s="195">
        <v>41274</v>
      </c>
      <c r="B1378" s="221">
        <v>3.3101851851851851E-3</v>
      </c>
      <c r="C1378" s="214">
        <v>51.006799999999998</v>
      </c>
      <c r="D1378" s="199">
        <v>16.574999999999999</v>
      </c>
      <c r="E1378" s="185">
        <f t="shared" si="22"/>
        <v>41274.003310185188</v>
      </c>
      <c r="F1378" s="196">
        <v>542.91859999999997</v>
      </c>
    </row>
    <row r="1379" spans="1:6" ht="15" customHeight="1" x14ac:dyDescent="0.25">
      <c r="A1379" s="195">
        <v>41275</v>
      </c>
      <c r="B1379" s="221">
        <v>3.3101851851851851E-3</v>
      </c>
      <c r="C1379" s="214">
        <v>50.857999999999997</v>
      </c>
      <c r="D1379" s="199">
        <v>16.574999999999999</v>
      </c>
      <c r="E1379" s="185">
        <f t="shared" si="22"/>
        <v>41275.003310185188</v>
      </c>
      <c r="F1379" s="196">
        <v>543.06739999999991</v>
      </c>
    </row>
    <row r="1380" spans="1:6" ht="15" customHeight="1" x14ac:dyDescent="0.25">
      <c r="A1380" s="195">
        <v>41276</v>
      </c>
      <c r="B1380" s="221">
        <v>3.3101851851851851E-3</v>
      </c>
      <c r="C1380" s="214">
        <v>50.683</v>
      </c>
      <c r="D1380" s="199">
        <v>16.574999999999999</v>
      </c>
      <c r="E1380" s="185">
        <f t="shared" si="22"/>
        <v>41276.003310185188</v>
      </c>
      <c r="F1380" s="196">
        <v>543.24239999999998</v>
      </c>
    </row>
    <row r="1381" spans="1:6" ht="15" customHeight="1" x14ac:dyDescent="0.25">
      <c r="A1381" s="195">
        <v>41277</v>
      </c>
      <c r="B1381" s="221">
        <v>3.3101851851851851E-3</v>
      </c>
      <c r="C1381" s="214">
        <v>50.610999999999997</v>
      </c>
      <c r="D1381" s="199">
        <v>16.574999999999999</v>
      </c>
      <c r="E1381" s="185">
        <f t="shared" si="22"/>
        <v>41277.003310185188</v>
      </c>
      <c r="F1381" s="196">
        <v>543.31439999999998</v>
      </c>
    </row>
    <row r="1382" spans="1:6" ht="15" customHeight="1" x14ac:dyDescent="0.25">
      <c r="A1382" s="195">
        <v>41278</v>
      </c>
      <c r="B1382" s="221">
        <v>3.3101851851851851E-3</v>
      </c>
      <c r="C1382" s="214">
        <v>50.559800000000003</v>
      </c>
      <c r="D1382" s="199">
        <v>16.574999999999999</v>
      </c>
      <c r="E1382" s="185">
        <f t="shared" si="22"/>
        <v>41278.003310185188</v>
      </c>
      <c r="F1382" s="196">
        <v>543.36559999999997</v>
      </c>
    </row>
    <row r="1383" spans="1:6" ht="15" customHeight="1" x14ac:dyDescent="0.25">
      <c r="A1383" s="195">
        <v>41279</v>
      </c>
      <c r="B1383" s="221">
        <v>3.3101851851851851E-3</v>
      </c>
      <c r="C1383" s="214">
        <v>50.671599999999998</v>
      </c>
      <c r="D1383" s="199">
        <v>16.574999999999999</v>
      </c>
      <c r="E1383" s="185">
        <f t="shared" si="22"/>
        <v>41279.003310185188</v>
      </c>
      <c r="F1383" s="196">
        <v>543.25379999999996</v>
      </c>
    </row>
    <row r="1384" spans="1:6" ht="15" customHeight="1" x14ac:dyDescent="0.25">
      <c r="A1384" s="195">
        <v>41280</v>
      </c>
      <c r="B1384" s="221">
        <v>3.3101851851851851E-3</v>
      </c>
      <c r="C1384" s="214">
        <v>50.433900000000001</v>
      </c>
      <c r="D1384" s="199">
        <v>16.573</v>
      </c>
      <c r="E1384" s="185">
        <f t="shared" si="22"/>
        <v>41280.003310185188</v>
      </c>
      <c r="F1384" s="196">
        <v>543.49149999999997</v>
      </c>
    </row>
    <row r="1385" spans="1:6" ht="15" customHeight="1" x14ac:dyDescent="0.25">
      <c r="A1385" s="195">
        <v>41281</v>
      </c>
      <c r="B1385" s="221">
        <v>3.3101851851851851E-3</v>
      </c>
      <c r="C1385" s="214">
        <v>50.692799999999998</v>
      </c>
      <c r="D1385" s="199">
        <v>16.573</v>
      </c>
      <c r="E1385" s="185">
        <f t="shared" si="22"/>
        <v>41281.003310185188</v>
      </c>
      <c r="F1385" s="196">
        <v>543.23259999999993</v>
      </c>
    </row>
    <row r="1386" spans="1:6" ht="15" customHeight="1" x14ac:dyDescent="0.25">
      <c r="A1386" s="195">
        <v>41282</v>
      </c>
      <c r="B1386" s="221">
        <v>3.3101851851851851E-3</v>
      </c>
      <c r="C1386" s="214">
        <v>50.8688</v>
      </c>
      <c r="D1386" s="199">
        <v>16.574000000000002</v>
      </c>
      <c r="E1386" s="185">
        <f t="shared" si="22"/>
        <v>41282.003310185188</v>
      </c>
      <c r="F1386" s="196">
        <v>543.05659999999989</v>
      </c>
    </row>
    <row r="1387" spans="1:6" ht="15" customHeight="1" x14ac:dyDescent="0.25">
      <c r="A1387" s="195">
        <v>41283</v>
      </c>
      <c r="B1387" s="221">
        <v>3.3101851851851851E-3</v>
      </c>
      <c r="C1387" s="214">
        <v>50.588200000000001</v>
      </c>
      <c r="D1387" s="199">
        <v>16.573</v>
      </c>
      <c r="E1387" s="185">
        <f t="shared" si="22"/>
        <v>41283.003310185188</v>
      </c>
      <c r="F1387" s="196">
        <v>543.33719999999994</v>
      </c>
    </row>
    <row r="1388" spans="1:6" ht="15" customHeight="1" x14ac:dyDescent="0.25">
      <c r="A1388" s="195">
        <v>41284</v>
      </c>
      <c r="B1388" s="221">
        <v>3.3101851851851851E-3</v>
      </c>
      <c r="C1388" s="214">
        <v>50.624200000000002</v>
      </c>
      <c r="D1388" s="199">
        <v>16.573</v>
      </c>
      <c r="E1388" s="185">
        <f t="shared" si="22"/>
        <v>41284.003310185188</v>
      </c>
      <c r="F1388" s="196">
        <v>543.30119999999999</v>
      </c>
    </row>
    <row r="1389" spans="1:6" ht="15" customHeight="1" x14ac:dyDescent="0.25">
      <c r="A1389" s="195">
        <v>41285</v>
      </c>
      <c r="B1389" s="221">
        <v>3.3101851851851851E-3</v>
      </c>
      <c r="C1389" s="214">
        <v>51.0717</v>
      </c>
      <c r="D1389" s="199">
        <v>16.573</v>
      </c>
      <c r="E1389" s="185">
        <f t="shared" si="22"/>
        <v>41285.003310185188</v>
      </c>
      <c r="F1389" s="196">
        <v>542.85369999999989</v>
      </c>
    </row>
    <row r="1390" spans="1:6" ht="15" customHeight="1" x14ac:dyDescent="0.25">
      <c r="A1390" s="195">
        <v>41286</v>
      </c>
      <c r="B1390" s="221">
        <v>3.3101851851851851E-3</v>
      </c>
      <c r="C1390" s="214">
        <v>50.984299999999998</v>
      </c>
      <c r="D1390" s="199">
        <v>16.573</v>
      </c>
      <c r="E1390" s="185">
        <f t="shared" si="22"/>
        <v>41286.003310185188</v>
      </c>
      <c r="F1390" s="196">
        <v>542.94110000000001</v>
      </c>
    </row>
    <row r="1391" spans="1:6" ht="15" customHeight="1" x14ac:dyDescent="0.25">
      <c r="A1391" s="195">
        <v>41287</v>
      </c>
      <c r="B1391" s="221">
        <v>3.3101851851851851E-3</v>
      </c>
      <c r="C1391" s="214">
        <v>50.948700000000002</v>
      </c>
      <c r="D1391" s="199">
        <v>16.573</v>
      </c>
      <c r="E1391" s="185">
        <f t="shared" si="22"/>
        <v>41287.003310185188</v>
      </c>
      <c r="F1391" s="196">
        <v>542.97669999999994</v>
      </c>
    </row>
    <row r="1392" spans="1:6" ht="15" customHeight="1" x14ac:dyDescent="0.25">
      <c r="A1392" s="195">
        <v>41288</v>
      </c>
      <c r="B1392" s="221">
        <v>3.3101851851851851E-3</v>
      </c>
      <c r="C1392" s="214">
        <v>50.923999999999999</v>
      </c>
      <c r="D1392" s="199">
        <v>16.571999999999999</v>
      </c>
      <c r="E1392" s="185">
        <f t="shared" si="22"/>
        <v>41288.003310185188</v>
      </c>
      <c r="F1392" s="196">
        <v>543.00139999999999</v>
      </c>
    </row>
    <row r="1393" spans="1:6" ht="15" customHeight="1" x14ac:dyDescent="0.25">
      <c r="A1393" s="195">
        <v>41289</v>
      </c>
      <c r="B1393" s="221">
        <v>3.3101851851851851E-3</v>
      </c>
      <c r="C1393" s="214">
        <v>50.838900000000002</v>
      </c>
      <c r="D1393" s="199">
        <v>16.571000000000002</v>
      </c>
      <c r="E1393" s="185">
        <f t="shared" si="22"/>
        <v>41289.003310185188</v>
      </c>
      <c r="F1393" s="196">
        <v>543.08649999999989</v>
      </c>
    </row>
    <row r="1394" spans="1:6" ht="15" customHeight="1" x14ac:dyDescent="0.25">
      <c r="A1394" s="195">
        <v>41290</v>
      </c>
      <c r="B1394" s="221">
        <v>3.3101851851851851E-3</v>
      </c>
      <c r="C1394" s="214">
        <v>50.597299999999997</v>
      </c>
      <c r="D1394" s="199">
        <v>16.571000000000002</v>
      </c>
      <c r="E1394" s="185">
        <f t="shared" si="22"/>
        <v>41290.003310185188</v>
      </c>
      <c r="F1394" s="196">
        <v>543.32809999999995</v>
      </c>
    </row>
    <row r="1395" spans="1:6" ht="15" customHeight="1" x14ac:dyDescent="0.25">
      <c r="A1395" s="195">
        <v>41291</v>
      </c>
      <c r="B1395" s="221">
        <v>3.3101851851851851E-3</v>
      </c>
      <c r="C1395" s="214">
        <v>50.444200000000002</v>
      </c>
      <c r="D1395" s="199">
        <v>16.571000000000002</v>
      </c>
      <c r="E1395" s="185">
        <f t="shared" si="22"/>
        <v>41291.003310185188</v>
      </c>
      <c r="F1395" s="196">
        <v>543.48119999999994</v>
      </c>
    </row>
    <row r="1396" spans="1:6" ht="15" customHeight="1" x14ac:dyDescent="0.25">
      <c r="A1396" s="195">
        <v>41292</v>
      </c>
      <c r="B1396" s="221">
        <v>3.3101851851851851E-3</v>
      </c>
      <c r="C1396" s="214">
        <v>50.4191</v>
      </c>
      <c r="D1396" s="199">
        <v>16.571000000000002</v>
      </c>
      <c r="E1396" s="185">
        <f t="shared" si="22"/>
        <v>41292.003310185188</v>
      </c>
      <c r="F1396" s="196">
        <v>543.5062999999999</v>
      </c>
    </row>
    <row r="1397" spans="1:6" ht="15" customHeight="1" x14ac:dyDescent="0.25">
      <c r="A1397" s="195">
        <v>41293</v>
      </c>
      <c r="B1397" s="221">
        <v>3.3101851851851851E-3</v>
      </c>
      <c r="C1397" s="214">
        <v>50.570300000000003</v>
      </c>
      <c r="D1397" s="199">
        <v>16.57</v>
      </c>
      <c r="E1397" s="185">
        <f t="shared" si="22"/>
        <v>41293.003310185188</v>
      </c>
      <c r="F1397" s="196">
        <v>543.35509999999999</v>
      </c>
    </row>
    <row r="1398" spans="1:6" ht="15" customHeight="1" x14ac:dyDescent="0.25">
      <c r="A1398" s="195">
        <v>41294</v>
      </c>
      <c r="B1398" s="221">
        <v>3.3101851851851851E-3</v>
      </c>
      <c r="C1398" s="214">
        <v>50.470300000000002</v>
      </c>
      <c r="D1398" s="199">
        <v>16.571000000000002</v>
      </c>
      <c r="E1398" s="185">
        <f t="shared" si="22"/>
        <v>41294.003310185188</v>
      </c>
      <c r="F1398" s="196">
        <v>543.4550999999999</v>
      </c>
    </row>
    <row r="1399" spans="1:6" ht="15" customHeight="1" x14ac:dyDescent="0.25">
      <c r="A1399" s="195">
        <v>41295</v>
      </c>
      <c r="B1399" s="221">
        <v>3.3101851851851851E-3</v>
      </c>
      <c r="C1399" s="214">
        <v>50.564500000000002</v>
      </c>
      <c r="D1399" s="199">
        <v>16.57</v>
      </c>
      <c r="E1399" s="185">
        <f t="shared" si="22"/>
        <v>41295.003310185188</v>
      </c>
      <c r="F1399" s="196">
        <v>543.3608999999999</v>
      </c>
    </row>
    <row r="1400" spans="1:6" ht="15" customHeight="1" x14ac:dyDescent="0.25">
      <c r="A1400" s="195">
        <v>41296</v>
      </c>
      <c r="B1400" s="221">
        <v>3.3101851851851851E-3</v>
      </c>
      <c r="C1400" s="214">
        <v>50.568800000000003</v>
      </c>
      <c r="D1400" s="199">
        <v>16.571000000000002</v>
      </c>
      <c r="E1400" s="185">
        <f t="shared" si="22"/>
        <v>41296.003310185188</v>
      </c>
      <c r="F1400" s="196">
        <v>543.35659999999996</v>
      </c>
    </row>
    <row r="1401" spans="1:6" ht="15" customHeight="1" x14ac:dyDescent="0.25">
      <c r="A1401" s="195">
        <v>41297</v>
      </c>
      <c r="B1401" s="221">
        <v>3.3101851851851851E-3</v>
      </c>
      <c r="C1401" s="214">
        <v>50.487400000000001</v>
      </c>
      <c r="D1401" s="199">
        <v>16.57</v>
      </c>
      <c r="E1401" s="185">
        <f t="shared" si="22"/>
        <v>41297.003310185188</v>
      </c>
      <c r="F1401" s="196">
        <v>543.43799999999999</v>
      </c>
    </row>
    <row r="1402" spans="1:6" ht="15" customHeight="1" x14ac:dyDescent="0.25">
      <c r="A1402" s="195">
        <v>41298</v>
      </c>
      <c r="B1402" s="221">
        <v>3.3101851851851851E-3</v>
      </c>
      <c r="C1402" s="214">
        <v>50.472000000000001</v>
      </c>
      <c r="D1402" s="199">
        <v>16.568999999999999</v>
      </c>
      <c r="E1402" s="185">
        <f t="shared" si="22"/>
        <v>41298.003310185188</v>
      </c>
      <c r="F1402" s="196">
        <v>543.45339999999999</v>
      </c>
    </row>
    <row r="1403" spans="1:6" ht="15" customHeight="1" x14ac:dyDescent="0.25">
      <c r="A1403" s="195">
        <v>41299</v>
      </c>
      <c r="B1403" s="221">
        <v>3.3101851851851851E-3</v>
      </c>
      <c r="C1403" s="214">
        <v>50.5548</v>
      </c>
      <c r="D1403" s="199">
        <v>16.568999999999999</v>
      </c>
      <c r="E1403" s="185">
        <f t="shared" si="22"/>
        <v>41299.003310185188</v>
      </c>
      <c r="F1403" s="196">
        <v>543.37059999999997</v>
      </c>
    </row>
    <row r="1404" spans="1:6" ht="15" customHeight="1" x14ac:dyDescent="0.25">
      <c r="A1404" s="195">
        <v>41300</v>
      </c>
      <c r="B1404" s="221">
        <v>3.3101851851851851E-3</v>
      </c>
      <c r="C1404" s="214">
        <v>50.609200000000001</v>
      </c>
      <c r="D1404" s="199">
        <v>16.568000000000001</v>
      </c>
      <c r="E1404" s="185">
        <f t="shared" si="22"/>
        <v>41300.003310185188</v>
      </c>
      <c r="F1404" s="196">
        <v>543.31619999999998</v>
      </c>
    </row>
    <row r="1405" spans="1:6" ht="15" customHeight="1" x14ac:dyDescent="0.25">
      <c r="A1405" s="195">
        <v>41301</v>
      </c>
      <c r="B1405" s="221">
        <v>3.3101851851851851E-3</v>
      </c>
      <c r="C1405" s="214">
        <v>50.871400000000001</v>
      </c>
      <c r="D1405" s="199">
        <v>16.568000000000001</v>
      </c>
      <c r="E1405" s="185">
        <f t="shared" si="22"/>
        <v>41301.003310185188</v>
      </c>
      <c r="F1405" s="196">
        <v>543.05399999999997</v>
      </c>
    </row>
    <row r="1406" spans="1:6" ht="15" customHeight="1" x14ac:dyDescent="0.25">
      <c r="A1406" s="195">
        <v>41302</v>
      </c>
      <c r="B1406" s="221">
        <v>3.3101851851851851E-3</v>
      </c>
      <c r="C1406" s="214">
        <v>50.875500000000002</v>
      </c>
      <c r="D1406" s="199">
        <v>16.568000000000001</v>
      </c>
      <c r="E1406" s="185">
        <f t="shared" si="22"/>
        <v>41302.003310185188</v>
      </c>
      <c r="F1406" s="196">
        <v>543.04989999999998</v>
      </c>
    </row>
    <row r="1407" spans="1:6" ht="15" customHeight="1" x14ac:dyDescent="0.25">
      <c r="A1407" s="195">
        <v>41303</v>
      </c>
      <c r="B1407" s="221">
        <v>3.3101851851851851E-3</v>
      </c>
      <c r="C1407" s="214">
        <v>51.0642</v>
      </c>
      <c r="D1407" s="199">
        <v>16.568000000000001</v>
      </c>
      <c r="E1407" s="185">
        <f t="shared" si="22"/>
        <v>41303.003310185188</v>
      </c>
      <c r="F1407" s="196">
        <v>542.86119999999994</v>
      </c>
    </row>
    <row r="1408" spans="1:6" ht="15" customHeight="1" x14ac:dyDescent="0.25">
      <c r="A1408" s="195">
        <v>41304</v>
      </c>
      <c r="B1408" s="221">
        <v>3.3101851851851851E-3</v>
      </c>
      <c r="C1408" s="214">
        <v>50.982900000000001</v>
      </c>
      <c r="D1408" s="199">
        <v>16.568999999999999</v>
      </c>
      <c r="E1408" s="185">
        <f t="shared" si="22"/>
        <v>41304.003310185188</v>
      </c>
      <c r="F1408" s="196">
        <v>542.9425</v>
      </c>
    </row>
    <row r="1409" spans="1:6" ht="15" customHeight="1" x14ac:dyDescent="0.25">
      <c r="A1409" s="195">
        <v>41305</v>
      </c>
      <c r="B1409" s="221">
        <v>3.3101851851851851E-3</v>
      </c>
      <c r="C1409" s="214">
        <v>50.687899999999999</v>
      </c>
      <c r="D1409" s="199">
        <v>16.567</v>
      </c>
      <c r="E1409" s="185">
        <f t="shared" si="22"/>
        <v>41305.003310185188</v>
      </c>
      <c r="F1409" s="196">
        <v>543.23749999999995</v>
      </c>
    </row>
    <row r="1410" spans="1:6" ht="15" customHeight="1" x14ac:dyDescent="0.25">
      <c r="A1410" s="195">
        <v>41306</v>
      </c>
      <c r="B1410" s="221">
        <v>3.3101851851851851E-3</v>
      </c>
      <c r="C1410" s="214">
        <v>50.572800000000001</v>
      </c>
      <c r="D1410" s="199">
        <v>16.567</v>
      </c>
      <c r="E1410" s="185">
        <f t="shared" si="22"/>
        <v>41306.003310185188</v>
      </c>
      <c r="F1410" s="196">
        <v>543.35259999999994</v>
      </c>
    </row>
    <row r="1411" spans="1:6" ht="15" customHeight="1" x14ac:dyDescent="0.25">
      <c r="A1411" s="195">
        <v>41307</v>
      </c>
      <c r="B1411" s="221">
        <v>3.3101851851851851E-3</v>
      </c>
      <c r="C1411" s="214">
        <v>50.552</v>
      </c>
      <c r="D1411" s="199">
        <v>16.565999999999999</v>
      </c>
      <c r="E1411" s="185">
        <f t="shared" si="22"/>
        <v>41307.003310185188</v>
      </c>
      <c r="F1411" s="196">
        <v>543.37339999999995</v>
      </c>
    </row>
    <row r="1412" spans="1:6" ht="15" customHeight="1" x14ac:dyDescent="0.25">
      <c r="A1412" s="195">
        <v>41308</v>
      </c>
      <c r="B1412" s="221">
        <v>3.3101851851851851E-3</v>
      </c>
      <c r="C1412" s="214">
        <v>50.485900000000001</v>
      </c>
      <c r="D1412" s="199">
        <v>16.567</v>
      </c>
      <c r="E1412" s="185">
        <f t="shared" si="22"/>
        <v>41308.003310185188</v>
      </c>
      <c r="F1412" s="196">
        <v>543.43949999999995</v>
      </c>
    </row>
    <row r="1413" spans="1:6" ht="15" customHeight="1" x14ac:dyDescent="0.25">
      <c r="A1413" s="195">
        <v>41309</v>
      </c>
      <c r="B1413" s="221">
        <v>3.3101851851851851E-3</v>
      </c>
      <c r="C1413" s="214">
        <v>50.829000000000001</v>
      </c>
      <c r="D1413" s="199">
        <v>16.567</v>
      </c>
      <c r="E1413" s="185">
        <f t="shared" si="22"/>
        <v>41309.003310185188</v>
      </c>
      <c r="F1413" s="196">
        <v>543.0963999999999</v>
      </c>
    </row>
    <row r="1414" spans="1:6" ht="15" customHeight="1" x14ac:dyDescent="0.25">
      <c r="A1414" s="195">
        <v>41310</v>
      </c>
      <c r="B1414" s="221">
        <v>3.3101851851851851E-3</v>
      </c>
      <c r="C1414" s="214">
        <v>50.795499999999997</v>
      </c>
      <c r="D1414" s="199">
        <v>16.565999999999999</v>
      </c>
      <c r="E1414" s="185">
        <f t="shared" si="22"/>
        <v>41310.003310185188</v>
      </c>
      <c r="F1414" s="196">
        <v>543.12989999999991</v>
      </c>
    </row>
    <row r="1415" spans="1:6" ht="15" customHeight="1" x14ac:dyDescent="0.25">
      <c r="A1415" s="195">
        <v>41311</v>
      </c>
      <c r="B1415" s="221">
        <v>3.3101851851851851E-3</v>
      </c>
      <c r="C1415" s="214">
        <v>50.809699999999999</v>
      </c>
      <c r="D1415" s="199">
        <v>16.565999999999999</v>
      </c>
      <c r="E1415" s="185">
        <f t="shared" si="22"/>
        <v>41311.003310185188</v>
      </c>
      <c r="F1415" s="196">
        <v>543.11569999999995</v>
      </c>
    </row>
    <row r="1416" spans="1:6" ht="15" customHeight="1" x14ac:dyDescent="0.25">
      <c r="A1416" s="195">
        <v>41312</v>
      </c>
      <c r="B1416" s="221">
        <v>3.3101851851851851E-3</v>
      </c>
      <c r="C1416" s="214">
        <v>50.836300000000001</v>
      </c>
      <c r="D1416" s="199">
        <v>16.565000000000001</v>
      </c>
      <c r="E1416" s="185">
        <f t="shared" si="22"/>
        <v>41312.003310185188</v>
      </c>
      <c r="F1416" s="196">
        <v>543.08909999999992</v>
      </c>
    </row>
    <row r="1417" spans="1:6" ht="15" customHeight="1" x14ac:dyDescent="0.25">
      <c r="A1417" s="195">
        <v>41313</v>
      </c>
      <c r="B1417" s="221">
        <v>3.3101851851851851E-3</v>
      </c>
      <c r="C1417" s="214">
        <v>50.685200000000002</v>
      </c>
      <c r="D1417" s="199">
        <v>16.565999999999999</v>
      </c>
      <c r="E1417" s="185">
        <f t="shared" ref="E1417:E1480" si="23">A1417+B1417</f>
        <v>41313.003310185188</v>
      </c>
      <c r="F1417" s="196">
        <v>543.24019999999996</v>
      </c>
    </row>
    <row r="1418" spans="1:6" ht="15" customHeight="1" x14ac:dyDescent="0.25">
      <c r="A1418" s="195">
        <v>41314</v>
      </c>
      <c r="B1418" s="221">
        <v>3.3101851851851851E-3</v>
      </c>
      <c r="C1418" s="214">
        <v>51.041899999999998</v>
      </c>
      <c r="D1418" s="199">
        <v>16.565000000000001</v>
      </c>
      <c r="E1418" s="185">
        <f t="shared" si="23"/>
        <v>41314.003310185188</v>
      </c>
      <c r="F1418" s="196">
        <v>542.88349999999991</v>
      </c>
    </row>
    <row r="1419" spans="1:6" ht="15" customHeight="1" x14ac:dyDescent="0.25">
      <c r="A1419" s="195">
        <v>41315</v>
      </c>
      <c r="B1419" s="221">
        <v>3.3101851851851851E-3</v>
      </c>
      <c r="C1419" s="214">
        <v>51.136000000000003</v>
      </c>
      <c r="D1419" s="199">
        <v>16.565999999999999</v>
      </c>
      <c r="E1419" s="185">
        <f t="shared" si="23"/>
        <v>41315.003310185188</v>
      </c>
      <c r="F1419" s="196">
        <v>542.78939999999989</v>
      </c>
    </row>
    <row r="1420" spans="1:6" ht="15" customHeight="1" x14ac:dyDescent="0.25">
      <c r="A1420" s="195">
        <v>41316</v>
      </c>
      <c r="B1420" s="221">
        <v>3.3101851851851851E-3</v>
      </c>
      <c r="C1420" s="214">
        <v>50.91</v>
      </c>
      <c r="D1420" s="199">
        <v>16.565000000000001</v>
      </c>
      <c r="E1420" s="185">
        <f t="shared" si="23"/>
        <v>41316.003310185188</v>
      </c>
      <c r="F1420" s="196">
        <v>543.0154</v>
      </c>
    </row>
    <row r="1421" spans="1:6" ht="15" customHeight="1" x14ac:dyDescent="0.25">
      <c r="A1421" s="195">
        <v>41317</v>
      </c>
      <c r="B1421" s="221">
        <v>3.3101851851851851E-3</v>
      </c>
      <c r="C1421" s="214">
        <v>50.893900000000002</v>
      </c>
      <c r="D1421" s="199">
        <v>16.564</v>
      </c>
      <c r="E1421" s="185">
        <f t="shared" si="23"/>
        <v>41317.003310185188</v>
      </c>
      <c r="F1421" s="196">
        <v>543.03149999999994</v>
      </c>
    </row>
    <row r="1422" spans="1:6" ht="15" customHeight="1" x14ac:dyDescent="0.25">
      <c r="A1422" s="195">
        <v>41318</v>
      </c>
      <c r="B1422" s="221">
        <v>3.3101851851851851E-3</v>
      </c>
      <c r="C1422" s="214">
        <v>50.7318</v>
      </c>
      <c r="D1422" s="199">
        <v>16.565000000000001</v>
      </c>
      <c r="E1422" s="185">
        <f t="shared" si="23"/>
        <v>41318.003310185188</v>
      </c>
      <c r="F1422" s="196">
        <v>543.19359999999995</v>
      </c>
    </row>
    <row r="1423" spans="1:6" ht="15" customHeight="1" x14ac:dyDescent="0.25">
      <c r="A1423" s="195">
        <v>41319</v>
      </c>
      <c r="B1423" s="221">
        <v>3.3101851851851851E-3</v>
      </c>
      <c r="C1423" s="214">
        <v>50.778700000000001</v>
      </c>
      <c r="D1423" s="199">
        <v>16.565000000000001</v>
      </c>
      <c r="E1423" s="185">
        <f t="shared" si="23"/>
        <v>41319.003310185188</v>
      </c>
      <c r="F1423" s="196">
        <v>543.1466999999999</v>
      </c>
    </row>
    <row r="1424" spans="1:6" ht="15" customHeight="1" x14ac:dyDescent="0.25">
      <c r="A1424" s="195">
        <v>41320</v>
      </c>
      <c r="B1424" s="221">
        <v>3.3101851851851851E-3</v>
      </c>
      <c r="C1424" s="214">
        <v>50.651499999999999</v>
      </c>
      <c r="D1424" s="199">
        <v>16.564</v>
      </c>
      <c r="E1424" s="185">
        <f t="shared" si="23"/>
        <v>41320.003310185188</v>
      </c>
      <c r="F1424" s="196">
        <v>543.27389999999991</v>
      </c>
    </row>
    <row r="1425" spans="1:6" ht="15" customHeight="1" x14ac:dyDescent="0.25">
      <c r="A1425" s="195">
        <v>41321</v>
      </c>
      <c r="B1425" s="221">
        <v>3.3101851851851851E-3</v>
      </c>
      <c r="C1425" s="214">
        <v>50.543700000000001</v>
      </c>
      <c r="D1425" s="199">
        <v>16.564</v>
      </c>
      <c r="E1425" s="185">
        <f t="shared" si="23"/>
        <v>41321.003310185188</v>
      </c>
      <c r="F1425" s="196">
        <v>543.38169999999991</v>
      </c>
    </row>
    <row r="1426" spans="1:6" ht="15" customHeight="1" x14ac:dyDescent="0.25">
      <c r="A1426" s="195">
        <v>41322</v>
      </c>
      <c r="B1426" s="221">
        <v>3.3101851851851851E-3</v>
      </c>
      <c r="C1426" s="214">
        <v>50.712600000000002</v>
      </c>
      <c r="D1426" s="199">
        <v>16.562999999999999</v>
      </c>
      <c r="E1426" s="185">
        <f t="shared" si="23"/>
        <v>41322.003310185188</v>
      </c>
      <c r="F1426" s="196">
        <v>543.2127999999999</v>
      </c>
    </row>
    <row r="1427" spans="1:6" ht="15" customHeight="1" x14ac:dyDescent="0.25">
      <c r="A1427" s="195">
        <v>41323</v>
      </c>
      <c r="B1427" s="221">
        <v>3.3101851851851851E-3</v>
      </c>
      <c r="C1427" s="214">
        <v>51.126399999999997</v>
      </c>
      <c r="D1427" s="199">
        <v>16.564</v>
      </c>
      <c r="E1427" s="185">
        <f t="shared" si="23"/>
        <v>41323.003310185188</v>
      </c>
      <c r="F1427" s="196">
        <v>542.79899999999998</v>
      </c>
    </row>
    <row r="1428" spans="1:6" ht="15" customHeight="1" x14ac:dyDescent="0.25">
      <c r="A1428" s="195">
        <v>41324</v>
      </c>
      <c r="B1428" s="221">
        <v>3.3101851851851851E-3</v>
      </c>
      <c r="C1428" s="214">
        <v>50.799199999999999</v>
      </c>
      <c r="D1428" s="199">
        <v>16.562999999999999</v>
      </c>
      <c r="E1428" s="185">
        <f t="shared" si="23"/>
        <v>41324.003310185188</v>
      </c>
      <c r="F1428" s="196">
        <v>543.12619999999993</v>
      </c>
    </row>
    <row r="1429" spans="1:6" ht="15" customHeight="1" x14ac:dyDescent="0.25">
      <c r="A1429" s="195">
        <v>41325</v>
      </c>
      <c r="B1429" s="221">
        <v>3.3101851851851851E-3</v>
      </c>
      <c r="C1429" s="214">
        <v>51.140500000000003</v>
      </c>
      <c r="D1429" s="199">
        <v>16.562000000000001</v>
      </c>
      <c r="E1429" s="185">
        <f t="shared" si="23"/>
        <v>41325.003310185188</v>
      </c>
      <c r="F1429" s="196">
        <v>542.78489999999999</v>
      </c>
    </row>
    <row r="1430" spans="1:6" ht="15" customHeight="1" x14ac:dyDescent="0.25">
      <c r="A1430" s="195">
        <v>41326</v>
      </c>
      <c r="B1430" s="221">
        <v>3.3101851851851851E-3</v>
      </c>
      <c r="C1430" s="214">
        <v>51.366100000000003</v>
      </c>
      <c r="D1430" s="199">
        <v>16.562000000000001</v>
      </c>
      <c r="E1430" s="185">
        <f t="shared" si="23"/>
        <v>41326.003310185188</v>
      </c>
      <c r="F1430" s="196">
        <v>542.55929999999989</v>
      </c>
    </row>
    <row r="1431" spans="1:6" ht="15" customHeight="1" x14ac:dyDescent="0.25">
      <c r="A1431" s="195">
        <v>41327</v>
      </c>
      <c r="B1431" s="221">
        <v>3.3101851851851851E-3</v>
      </c>
      <c r="C1431" s="214">
        <v>51.056199999999997</v>
      </c>
      <c r="D1431" s="199">
        <v>16.562000000000001</v>
      </c>
      <c r="E1431" s="185">
        <f t="shared" si="23"/>
        <v>41327.003310185188</v>
      </c>
      <c r="F1431" s="196">
        <v>542.86919999999998</v>
      </c>
    </row>
    <row r="1432" spans="1:6" ht="15" customHeight="1" x14ac:dyDescent="0.25">
      <c r="A1432" s="195">
        <v>41328</v>
      </c>
      <c r="B1432" s="221">
        <v>3.3101851851851851E-3</v>
      </c>
      <c r="C1432" s="214">
        <v>50.929699999999997</v>
      </c>
      <c r="D1432" s="199">
        <v>16.562999999999999</v>
      </c>
      <c r="E1432" s="185">
        <f t="shared" si="23"/>
        <v>41328.003310185188</v>
      </c>
      <c r="F1432" s="196">
        <v>542.99569999999994</v>
      </c>
    </row>
    <row r="1433" spans="1:6" ht="15" customHeight="1" x14ac:dyDescent="0.25">
      <c r="A1433" s="195">
        <v>41329</v>
      </c>
      <c r="B1433" s="221">
        <v>3.3101851851851851E-3</v>
      </c>
      <c r="C1433" s="214">
        <v>51.266100000000002</v>
      </c>
      <c r="D1433" s="199">
        <v>16.559999999999999</v>
      </c>
      <c r="E1433" s="185">
        <f t="shared" si="23"/>
        <v>41329.003310185188</v>
      </c>
      <c r="F1433" s="196">
        <v>542.65929999999992</v>
      </c>
    </row>
    <row r="1434" spans="1:6" ht="15" customHeight="1" x14ac:dyDescent="0.25">
      <c r="A1434" s="195">
        <v>41330</v>
      </c>
      <c r="B1434" s="221">
        <v>3.3101851851851851E-3</v>
      </c>
      <c r="C1434" s="214">
        <v>51.133499999999998</v>
      </c>
      <c r="D1434" s="199">
        <v>16.561</v>
      </c>
      <c r="E1434" s="185">
        <f t="shared" si="23"/>
        <v>41330.003310185188</v>
      </c>
      <c r="F1434" s="196">
        <v>542.79189999999994</v>
      </c>
    </row>
    <row r="1435" spans="1:6" ht="15" customHeight="1" x14ac:dyDescent="0.25">
      <c r="A1435" s="195">
        <v>41331</v>
      </c>
      <c r="B1435" s="221">
        <v>3.3101851851851851E-3</v>
      </c>
      <c r="C1435" s="214">
        <v>50.988</v>
      </c>
      <c r="D1435" s="199">
        <v>16.561</v>
      </c>
      <c r="E1435" s="185">
        <f t="shared" si="23"/>
        <v>41331.003310185188</v>
      </c>
      <c r="F1435" s="196">
        <v>542.93739999999991</v>
      </c>
    </row>
    <row r="1436" spans="1:6" ht="15" customHeight="1" x14ac:dyDescent="0.25">
      <c r="A1436" s="195">
        <v>41332</v>
      </c>
      <c r="B1436" s="221">
        <v>3.3101851851851851E-3</v>
      </c>
      <c r="C1436" s="214">
        <v>50.883299999999998</v>
      </c>
      <c r="D1436" s="199">
        <v>16.561</v>
      </c>
      <c r="E1436" s="185">
        <f t="shared" si="23"/>
        <v>41332.003310185188</v>
      </c>
      <c r="F1436" s="196">
        <v>543.04209999999989</v>
      </c>
    </row>
    <row r="1437" spans="1:6" ht="15" customHeight="1" x14ac:dyDescent="0.25">
      <c r="A1437" s="195">
        <v>41333</v>
      </c>
      <c r="B1437" s="221">
        <v>3.3101851851851851E-3</v>
      </c>
      <c r="C1437" s="214">
        <v>50.678100000000001</v>
      </c>
      <c r="D1437" s="199">
        <v>16.559999999999999</v>
      </c>
      <c r="E1437" s="185">
        <f t="shared" si="23"/>
        <v>41333.003310185188</v>
      </c>
      <c r="F1437" s="196">
        <v>543.2473</v>
      </c>
    </row>
    <row r="1438" spans="1:6" ht="15" customHeight="1" x14ac:dyDescent="0.25">
      <c r="A1438" s="195">
        <v>41334</v>
      </c>
      <c r="B1438" s="221">
        <v>3.3101851851851851E-3</v>
      </c>
      <c r="C1438" s="214">
        <v>50.618299999999998</v>
      </c>
      <c r="D1438" s="199">
        <v>16.562000000000001</v>
      </c>
      <c r="E1438" s="185">
        <f t="shared" si="23"/>
        <v>41334.003310185188</v>
      </c>
      <c r="F1438" s="196">
        <v>543.30709999999999</v>
      </c>
    </row>
    <row r="1439" spans="1:6" ht="15" customHeight="1" x14ac:dyDescent="0.25">
      <c r="A1439" s="195">
        <v>41335</v>
      </c>
      <c r="B1439" s="221">
        <v>3.3101851851851851E-3</v>
      </c>
      <c r="C1439" s="214">
        <v>50.530700000000003</v>
      </c>
      <c r="D1439" s="199">
        <v>16.561</v>
      </c>
      <c r="E1439" s="185">
        <f t="shared" si="23"/>
        <v>41335.003310185188</v>
      </c>
      <c r="F1439" s="196">
        <v>543.39469999999994</v>
      </c>
    </row>
    <row r="1440" spans="1:6" ht="15" customHeight="1" x14ac:dyDescent="0.25">
      <c r="A1440" s="195">
        <v>41336</v>
      </c>
      <c r="B1440" s="221">
        <v>3.3101851851851851E-3</v>
      </c>
      <c r="C1440" s="214">
        <v>50.628</v>
      </c>
      <c r="D1440" s="199">
        <v>16.559999999999999</v>
      </c>
      <c r="E1440" s="185">
        <f t="shared" si="23"/>
        <v>41336.003310185188</v>
      </c>
      <c r="F1440" s="196">
        <v>543.29739999999993</v>
      </c>
    </row>
    <row r="1441" spans="1:6" ht="15" customHeight="1" x14ac:dyDescent="0.25">
      <c r="A1441" s="195">
        <v>41337</v>
      </c>
      <c r="B1441" s="221">
        <v>3.3101851851851851E-3</v>
      </c>
      <c r="C1441" s="214">
        <v>50.948099999999997</v>
      </c>
      <c r="D1441" s="199">
        <v>16.559999999999999</v>
      </c>
      <c r="E1441" s="185">
        <f t="shared" si="23"/>
        <v>41337.003310185188</v>
      </c>
      <c r="F1441" s="196">
        <v>542.9772999999999</v>
      </c>
    </row>
    <row r="1442" spans="1:6" ht="15" customHeight="1" x14ac:dyDescent="0.25">
      <c r="A1442" s="195">
        <v>41338</v>
      </c>
      <c r="B1442" s="221">
        <v>3.3101851851851851E-3</v>
      </c>
      <c r="C1442" s="214">
        <v>50.758299999999998</v>
      </c>
      <c r="D1442" s="199">
        <v>16.559999999999999</v>
      </c>
      <c r="E1442" s="185">
        <f t="shared" si="23"/>
        <v>41338.003310185188</v>
      </c>
      <c r="F1442" s="196">
        <v>543.16709999999989</v>
      </c>
    </row>
    <row r="1443" spans="1:6" ht="15" customHeight="1" x14ac:dyDescent="0.25">
      <c r="A1443" s="195">
        <v>41339</v>
      </c>
      <c r="B1443" s="221">
        <v>3.3101851851851851E-3</v>
      </c>
      <c r="C1443" s="214">
        <v>50.632899999999999</v>
      </c>
      <c r="D1443" s="199">
        <v>16.559999999999999</v>
      </c>
      <c r="E1443" s="185">
        <f t="shared" si="23"/>
        <v>41339.003310185188</v>
      </c>
      <c r="F1443" s="196">
        <v>543.2924999999999</v>
      </c>
    </row>
    <row r="1444" spans="1:6" ht="15" customHeight="1" x14ac:dyDescent="0.25">
      <c r="A1444" s="195">
        <v>41340</v>
      </c>
      <c r="B1444" s="221">
        <v>3.3101851851851851E-3</v>
      </c>
      <c r="C1444" s="214">
        <v>50.8414</v>
      </c>
      <c r="D1444" s="199">
        <v>16.559000000000001</v>
      </c>
      <c r="E1444" s="185">
        <f t="shared" si="23"/>
        <v>41340.003310185188</v>
      </c>
      <c r="F1444" s="196">
        <v>543.08399999999995</v>
      </c>
    </row>
    <row r="1445" spans="1:6" ht="15" customHeight="1" x14ac:dyDescent="0.25">
      <c r="A1445" s="195">
        <v>41341</v>
      </c>
      <c r="B1445" s="221">
        <v>3.3101851851851851E-3</v>
      </c>
      <c r="C1445" s="214">
        <v>50.892299999999999</v>
      </c>
      <c r="D1445" s="199">
        <v>16.558</v>
      </c>
      <c r="E1445" s="185">
        <f t="shared" si="23"/>
        <v>41341.003310185188</v>
      </c>
      <c r="F1445" s="196">
        <v>543.03309999999999</v>
      </c>
    </row>
    <row r="1446" spans="1:6" ht="15" customHeight="1" x14ac:dyDescent="0.25">
      <c r="A1446" s="195">
        <v>41342</v>
      </c>
      <c r="B1446" s="221">
        <v>3.3101851851851851E-3</v>
      </c>
      <c r="C1446" s="214">
        <v>51.092700000000001</v>
      </c>
      <c r="D1446" s="199">
        <v>16.559000000000001</v>
      </c>
      <c r="E1446" s="185">
        <f t="shared" si="23"/>
        <v>41342.003310185188</v>
      </c>
      <c r="F1446" s="196">
        <v>542.83269999999993</v>
      </c>
    </row>
    <row r="1447" spans="1:6" ht="15" customHeight="1" x14ac:dyDescent="0.25">
      <c r="A1447" s="195">
        <v>41343</v>
      </c>
      <c r="B1447" s="221">
        <v>3.3101851851851851E-3</v>
      </c>
      <c r="C1447" s="214">
        <v>50.9131</v>
      </c>
      <c r="D1447" s="199">
        <v>16.556999999999999</v>
      </c>
      <c r="E1447" s="185">
        <f t="shared" si="23"/>
        <v>41343.003310185188</v>
      </c>
      <c r="F1447" s="196">
        <v>543.01229999999998</v>
      </c>
    </row>
    <row r="1448" spans="1:6" ht="15" customHeight="1" x14ac:dyDescent="0.25">
      <c r="A1448" s="195">
        <v>41344</v>
      </c>
      <c r="B1448" s="221">
        <v>3.3101851851851851E-3</v>
      </c>
      <c r="C1448" s="214">
        <v>50.720700000000001</v>
      </c>
      <c r="D1448" s="199">
        <v>16.558</v>
      </c>
      <c r="E1448" s="185">
        <f t="shared" si="23"/>
        <v>41344.003310185188</v>
      </c>
      <c r="F1448" s="196">
        <v>543.2047</v>
      </c>
    </row>
    <row r="1449" spans="1:6" ht="15" customHeight="1" x14ac:dyDescent="0.25">
      <c r="A1449" s="195">
        <v>41345</v>
      </c>
      <c r="B1449" s="221">
        <v>3.3101851851851851E-3</v>
      </c>
      <c r="C1449" s="214">
        <v>50.7669</v>
      </c>
      <c r="D1449" s="199">
        <v>16.558</v>
      </c>
      <c r="E1449" s="185">
        <f t="shared" si="23"/>
        <v>41345.003310185188</v>
      </c>
      <c r="F1449" s="196">
        <v>543.1585</v>
      </c>
    </row>
    <row r="1450" spans="1:6" ht="15" customHeight="1" x14ac:dyDescent="0.25">
      <c r="A1450" s="195">
        <v>41346</v>
      </c>
      <c r="B1450" s="221">
        <v>3.3101851851851851E-3</v>
      </c>
      <c r="C1450" s="214">
        <v>50.557699999999997</v>
      </c>
      <c r="D1450" s="199">
        <v>16.556999999999999</v>
      </c>
      <c r="E1450" s="185">
        <f t="shared" si="23"/>
        <v>41346.003310185188</v>
      </c>
      <c r="F1450" s="196">
        <v>543.3676999999999</v>
      </c>
    </row>
    <row r="1451" spans="1:6" ht="15" customHeight="1" x14ac:dyDescent="0.25">
      <c r="A1451" s="195">
        <v>41347</v>
      </c>
      <c r="B1451" s="221">
        <v>3.3101851851851851E-3</v>
      </c>
      <c r="C1451" s="214">
        <v>50.542700000000004</v>
      </c>
      <c r="D1451" s="199">
        <v>16.556999999999999</v>
      </c>
      <c r="E1451" s="185">
        <f t="shared" si="23"/>
        <v>41347.003310185188</v>
      </c>
      <c r="F1451" s="196">
        <v>543.38269999999989</v>
      </c>
    </row>
    <row r="1452" spans="1:6" ht="15" customHeight="1" x14ac:dyDescent="0.25">
      <c r="A1452" s="195">
        <v>41348</v>
      </c>
      <c r="B1452" s="221">
        <v>3.3101851851851851E-3</v>
      </c>
      <c r="C1452" s="214">
        <v>50.563699999999997</v>
      </c>
      <c r="D1452" s="199">
        <v>16.556999999999999</v>
      </c>
      <c r="E1452" s="185">
        <f t="shared" si="23"/>
        <v>41348.003310185188</v>
      </c>
      <c r="F1452" s="196">
        <v>543.36169999999993</v>
      </c>
    </row>
    <row r="1453" spans="1:6" ht="15" customHeight="1" x14ac:dyDescent="0.25">
      <c r="A1453" s="195">
        <v>41349</v>
      </c>
      <c r="B1453" s="221">
        <v>3.3101851851851851E-3</v>
      </c>
      <c r="C1453" s="214">
        <v>50.8264</v>
      </c>
      <c r="D1453" s="199">
        <v>16.556000000000001</v>
      </c>
      <c r="E1453" s="185">
        <f t="shared" si="23"/>
        <v>41349.003310185188</v>
      </c>
      <c r="F1453" s="196">
        <v>543.09899999999993</v>
      </c>
    </row>
    <row r="1454" spans="1:6" ht="15" customHeight="1" x14ac:dyDescent="0.25">
      <c r="A1454" s="195">
        <v>41350</v>
      </c>
      <c r="B1454" s="221">
        <v>3.3101851851851851E-3</v>
      </c>
      <c r="C1454" s="214">
        <v>50.902799999999999</v>
      </c>
      <c r="D1454" s="199">
        <v>16.556999999999999</v>
      </c>
      <c r="E1454" s="185">
        <f t="shared" si="23"/>
        <v>41350.003310185188</v>
      </c>
      <c r="F1454" s="196">
        <v>543.0225999999999</v>
      </c>
    </row>
    <row r="1455" spans="1:6" ht="15" customHeight="1" x14ac:dyDescent="0.25">
      <c r="A1455" s="195">
        <v>41351</v>
      </c>
      <c r="B1455" s="221">
        <v>3.3101851851851851E-3</v>
      </c>
      <c r="C1455" s="214">
        <v>50.984999999999999</v>
      </c>
      <c r="D1455" s="199">
        <v>16.556000000000001</v>
      </c>
      <c r="E1455" s="185">
        <f t="shared" si="23"/>
        <v>41351.003310185188</v>
      </c>
      <c r="F1455" s="196">
        <v>542.94039999999995</v>
      </c>
    </row>
    <row r="1456" spans="1:6" ht="15" customHeight="1" x14ac:dyDescent="0.25">
      <c r="A1456" s="195">
        <v>41352</v>
      </c>
      <c r="B1456" s="221">
        <v>3.3101851851851851E-3</v>
      </c>
      <c r="C1456" s="214">
        <v>50.814900000000002</v>
      </c>
      <c r="D1456" s="199">
        <v>16.556000000000001</v>
      </c>
      <c r="E1456" s="185">
        <f t="shared" si="23"/>
        <v>41352.003310185188</v>
      </c>
      <c r="F1456" s="196">
        <v>543.1105</v>
      </c>
    </row>
    <row r="1457" spans="1:6" ht="15" customHeight="1" x14ac:dyDescent="0.25">
      <c r="A1457" s="195">
        <v>41353</v>
      </c>
      <c r="B1457" s="221">
        <v>3.3101851851851851E-3</v>
      </c>
      <c r="C1457" s="214">
        <v>50.616199999999999</v>
      </c>
      <c r="D1457" s="199">
        <v>16.556999999999999</v>
      </c>
      <c r="E1457" s="185">
        <f t="shared" si="23"/>
        <v>41353.003310185188</v>
      </c>
      <c r="F1457" s="196">
        <v>543.30919999999992</v>
      </c>
    </row>
    <row r="1458" spans="1:6" ht="15" customHeight="1" x14ac:dyDescent="0.25">
      <c r="A1458" s="195">
        <v>41354</v>
      </c>
      <c r="B1458" s="221">
        <v>3.3101851851851851E-3</v>
      </c>
      <c r="C1458" s="214">
        <v>50.936</v>
      </c>
      <c r="D1458" s="199">
        <v>16.555</v>
      </c>
      <c r="E1458" s="185">
        <f t="shared" si="23"/>
        <v>41354.003310185188</v>
      </c>
      <c r="F1458" s="196">
        <v>542.98939999999993</v>
      </c>
    </row>
    <row r="1459" spans="1:6" ht="15" customHeight="1" x14ac:dyDescent="0.25">
      <c r="A1459" s="195">
        <v>41355</v>
      </c>
      <c r="B1459" s="221">
        <v>3.3101851851851851E-3</v>
      </c>
      <c r="C1459" s="214">
        <v>51.058500000000002</v>
      </c>
      <c r="D1459" s="199">
        <v>16.555</v>
      </c>
      <c r="E1459" s="185">
        <f t="shared" si="23"/>
        <v>41355.003310185188</v>
      </c>
      <c r="F1459" s="196">
        <v>542.86689999999999</v>
      </c>
    </row>
    <row r="1460" spans="1:6" ht="15" customHeight="1" x14ac:dyDescent="0.25">
      <c r="A1460" s="195">
        <v>41356</v>
      </c>
      <c r="B1460" s="221">
        <v>3.3101851851851851E-3</v>
      </c>
      <c r="C1460" s="214">
        <v>51.154200000000003</v>
      </c>
      <c r="D1460" s="199">
        <v>16.555</v>
      </c>
      <c r="E1460" s="185">
        <f t="shared" si="23"/>
        <v>41356.003310185188</v>
      </c>
      <c r="F1460" s="196">
        <v>542.77119999999991</v>
      </c>
    </row>
    <row r="1461" spans="1:6" ht="15" customHeight="1" x14ac:dyDescent="0.25">
      <c r="A1461" s="195">
        <v>41357</v>
      </c>
      <c r="B1461" s="221">
        <v>3.3101851851851851E-3</v>
      </c>
      <c r="C1461" s="214">
        <v>50.814</v>
      </c>
      <c r="D1461" s="199">
        <v>16.553999999999998</v>
      </c>
      <c r="E1461" s="185">
        <f t="shared" si="23"/>
        <v>41357.003310185188</v>
      </c>
      <c r="F1461" s="196">
        <v>543.1114</v>
      </c>
    </row>
    <row r="1462" spans="1:6" ht="15" customHeight="1" x14ac:dyDescent="0.25">
      <c r="A1462" s="195">
        <v>41358</v>
      </c>
      <c r="B1462" s="221">
        <v>3.3101851851851851E-3</v>
      </c>
      <c r="C1462" s="214">
        <v>50.806800000000003</v>
      </c>
      <c r="D1462" s="199">
        <v>16.555</v>
      </c>
      <c r="E1462" s="185">
        <f t="shared" si="23"/>
        <v>41358.003310185188</v>
      </c>
      <c r="F1462" s="196">
        <v>543.1185999999999</v>
      </c>
    </row>
    <row r="1463" spans="1:6" ht="15" customHeight="1" x14ac:dyDescent="0.25">
      <c r="A1463" s="195">
        <v>41359</v>
      </c>
      <c r="B1463" s="221">
        <v>3.3101851851851851E-3</v>
      </c>
      <c r="C1463" s="214">
        <v>50.646000000000001</v>
      </c>
      <c r="D1463" s="199">
        <v>16.553999999999998</v>
      </c>
      <c r="E1463" s="185">
        <f t="shared" si="23"/>
        <v>41359.003310185188</v>
      </c>
      <c r="F1463" s="196">
        <v>543.2793999999999</v>
      </c>
    </row>
    <row r="1464" spans="1:6" ht="15" customHeight="1" x14ac:dyDescent="0.25">
      <c r="A1464" s="195">
        <v>41360</v>
      </c>
      <c r="B1464" s="221">
        <v>3.3101851851851851E-3</v>
      </c>
      <c r="C1464" s="214">
        <v>50.797600000000003</v>
      </c>
      <c r="D1464" s="199">
        <v>16.553000000000001</v>
      </c>
      <c r="E1464" s="185">
        <f t="shared" si="23"/>
        <v>41360.003310185188</v>
      </c>
      <c r="F1464" s="196">
        <v>543.12779999999998</v>
      </c>
    </row>
    <row r="1465" spans="1:6" ht="15" customHeight="1" x14ac:dyDescent="0.25">
      <c r="A1465" s="195">
        <v>41361</v>
      </c>
      <c r="B1465" s="221">
        <v>3.3101851851851851E-3</v>
      </c>
      <c r="C1465" s="214">
        <v>50.725499999999997</v>
      </c>
      <c r="D1465" s="199">
        <v>16.553999999999998</v>
      </c>
      <c r="E1465" s="185">
        <f t="shared" si="23"/>
        <v>41361.003310185188</v>
      </c>
      <c r="F1465" s="196">
        <v>543.19989999999996</v>
      </c>
    </row>
    <row r="1466" spans="1:6" ht="15" customHeight="1" x14ac:dyDescent="0.25">
      <c r="A1466" s="195">
        <v>41362</v>
      </c>
      <c r="B1466" s="221">
        <v>3.3101851851851851E-3</v>
      </c>
      <c r="C1466" s="214">
        <v>50.664299999999997</v>
      </c>
      <c r="D1466" s="199">
        <v>16.553000000000001</v>
      </c>
      <c r="E1466" s="185">
        <f t="shared" si="23"/>
        <v>41362.003310185188</v>
      </c>
      <c r="F1466" s="196">
        <v>543.26109999999994</v>
      </c>
    </row>
    <row r="1467" spans="1:6" ht="15" customHeight="1" x14ac:dyDescent="0.25">
      <c r="A1467" s="195">
        <v>41363</v>
      </c>
      <c r="B1467" s="221">
        <v>3.3101851851851851E-3</v>
      </c>
      <c r="C1467" s="214">
        <v>50.6374</v>
      </c>
      <c r="D1467" s="199">
        <v>16.553000000000001</v>
      </c>
      <c r="E1467" s="185">
        <f t="shared" si="23"/>
        <v>41363.003310185188</v>
      </c>
      <c r="F1467" s="196">
        <v>543.2879999999999</v>
      </c>
    </row>
    <row r="1468" spans="1:6" ht="15" customHeight="1" x14ac:dyDescent="0.25">
      <c r="A1468" s="195">
        <v>41364</v>
      </c>
      <c r="B1468" s="221">
        <v>3.3101851851851851E-3</v>
      </c>
      <c r="C1468" s="214">
        <v>50.735399999999998</v>
      </c>
      <c r="D1468" s="199">
        <v>16.553000000000001</v>
      </c>
      <c r="E1468" s="185">
        <f t="shared" si="23"/>
        <v>41364.003310185188</v>
      </c>
      <c r="F1468" s="196">
        <v>543.18999999999994</v>
      </c>
    </row>
    <row r="1469" spans="1:6" ht="15" customHeight="1" x14ac:dyDescent="0.25">
      <c r="A1469" s="195">
        <v>41365</v>
      </c>
      <c r="B1469" s="221">
        <v>3.3101851851851851E-3</v>
      </c>
      <c r="C1469" s="214">
        <v>50.767499999999998</v>
      </c>
      <c r="D1469" s="199">
        <v>16.553000000000001</v>
      </c>
      <c r="E1469" s="185">
        <f t="shared" si="23"/>
        <v>41365.003310185188</v>
      </c>
      <c r="F1469" s="196">
        <v>543.15789999999993</v>
      </c>
    </row>
    <row r="1470" spans="1:6" ht="15" customHeight="1" x14ac:dyDescent="0.25">
      <c r="A1470" s="195">
        <v>41366</v>
      </c>
      <c r="B1470" s="221">
        <v>3.3101851851851851E-3</v>
      </c>
      <c r="C1470" s="214">
        <v>50.878399999999999</v>
      </c>
      <c r="D1470" s="199">
        <v>16.552</v>
      </c>
      <c r="E1470" s="185">
        <f t="shared" si="23"/>
        <v>41366.003310185188</v>
      </c>
      <c r="F1470" s="196">
        <v>543.04699999999991</v>
      </c>
    </row>
    <row r="1471" spans="1:6" ht="15" customHeight="1" x14ac:dyDescent="0.25">
      <c r="A1471" s="195">
        <v>41367</v>
      </c>
      <c r="B1471" s="221">
        <v>3.3101851851851851E-3</v>
      </c>
      <c r="C1471" s="214">
        <v>50.811700000000002</v>
      </c>
      <c r="D1471" s="199">
        <v>16.552</v>
      </c>
      <c r="E1471" s="185">
        <f t="shared" si="23"/>
        <v>41367.003310185188</v>
      </c>
      <c r="F1471" s="196">
        <v>543.11369999999999</v>
      </c>
    </row>
    <row r="1472" spans="1:6" ht="15" customHeight="1" x14ac:dyDescent="0.25">
      <c r="A1472" s="195">
        <v>41368</v>
      </c>
      <c r="B1472" s="221">
        <v>3.3101851851851851E-3</v>
      </c>
      <c r="C1472" s="214">
        <v>50.641100000000002</v>
      </c>
      <c r="D1472" s="199">
        <v>16.553000000000001</v>
      </c>
      <c r="E1472" s="185">
        <f t="shared" si="23"/>
        <v>41368.003310185188</v>
      </c>
      <c r="F1472" s="196">
        <v>543.28429999999992</v>
      </c>
    </row>
    <row r="1473" spans="1:6" ht="15" customHeight="1" x14ac:dyDescent="0.25">
      <c r="A1473" s="195">
        <v>41369</v>
      </c>
      <c r="B1473" s="221">
        <v>3.3101851851851851E-3</v>
      </c>
      <c r="C1473" s="214">
        <v>50.666800000000002</v>
      </c>
      <c r="D1473" s="199">
        <v>16.552</v>
      </c>
      <c r="E1473" s="185">
        <f t="shared" si="23"/>
        <v>41369.003310185188</v>
      </c>
      <c r="F1473" s="196">
        <v>543.25859999999989</v>
      </c>
    </row>
    <row r="1474" spans="1:6" ht="15" customHeight="1" x14ac:dyDescent="0.25">
      <c r="A1474" s="195">
        <v>41370</v>
      </c>
      <c r="B1474" s="221">
        <v>3.3101851851851851E-3</v>
      </c>
      <c r="C1474" s="214">
        <v>50.886499999999998</v>
      </c>
      <c r="D1474" s="199">
        <v>16.552</v>
      </c>
      <c r="E1474" s="185">
        <f t="shared" si="23"/>
        <v>41370.003310185188</v>
      </c>
      <c r="F1474" s="196">
        <v>543.0388999999999</v>
      </c>
    </row>
    <row r="1475" spans="1:6" ht="15" customHeight="1" x14ac:dyDescent="0.25">
      <c r="A1475" s="195">
        <v>41371</v>
      </c>
      <c r="B1475" s="221">
        <v>3.3101851851851851E-3</v>
      </c>
      <c r="C1475" s="214">
        <v>50.922899999999998</v>
      </c>
      <c r="D1475" s="199">
        <v>16.550999999999998</v>
      </c>
      <c r="E1475" s="185">
        <f t="shared" si="23"/>
        <v>41371.003310185188</v>
      </c>
      <c r="F1475" s="196">
        <v>543.00249999999994</v>
      </c>
    </row>
    <row r="1476" spans="1:6" ht="15" customHeight="1" x14ac:dyDescent="0.25">
      <c r="A1476" s="195">
        <v>41372</v>
      </c>
      <c r="B1476" s="221">
        <v>3.3101851851851851E-3</v>
      </c>
      <c r="C1476" s="214">
        <v>51.055599999999998</v>
      </c>
      <c r="D1476" s="199">
        <v>16.55</v>
      </c>
      <c r="E1476" s="185">
        <f t="shared" si="23"/>
        <v>41372.003310185188</v>
      </c>
      <c r="F1476" s="196">
        <v>542.86979999999994</v>
      </c>
    </row>
    <row r="1477" spans="1:6" ht="15" customHeight="1" x14ac:dyDescent="0.25">
      <c r="A1477" s="195">
        <v>41373</v>
      </c>
      <c r="B1477" s="221">
        <v>3.3101851851851851E-3</v>
      </c>
      <c r="C1477" s="214">
        <v>51.378599999999999</v>
      </c>
      <c r="D1477" s="199">
        <v>16.550999999999998</v>
      </c>
      <c r="E1477" s="185">
        <f t="shared" si="23"/>
        <v>41373.003310185188</v>
      </c>
      <c r="F1477" s="196">
        <v>542.54679999999996</v>
      </c>
    </row>
    <row r="1478" spans="1:6" ht="15" customHeight="1" x14ac:dyDescent="0.25">
      <c r="A1478" s="195">
        <v>41374</v>
      </c>
      <c r="B1478" s="221">
        <v>3.3101851851851851E-3</v>
      </c>
      <c r="C1478" s="214">
        <v>51.011099999999999</v>
      </c>
      <c r="D1478" s="199">
        <v>16.550999999999998</v>
      </c>
      <c r="E1478" s="185">
        <f t="shared" si="23"/>
        <v>41374.003310185188</v>
      </c>
      <c r="F1478" s="196">
        <v>542.91429999999991</v>
      </c>
    </row>
    <row r="1479" spans="1:6" ht="15" customHeight="1" x14ac:dyDescent="0.25">
      <c r="A1479" s="195">
        <v>41375</v>
      </c>
      <c r="B1479" s="221">
        <v>3.3101851851851851E-3</v>
      </c>
      <c r="C1479" s="214">
        <v>50.910299999999999</v>
      </c>
      <c r="D1479" s="199">
        <v>16.55</v>
      </c>
      <c r="E1479" s="185">
        <f t="shared" si="23"/>
        <v>41375.003310185188</v>
      </c>
      <c r="F1479" s="196">
        <v>543.01509999999996</v>
      </c>
    </row>
    <row r="1480" spans="1:6" ht="15" customHeight="1" x14ac:dyDescent="0.25">
      <c r="A1480" s="195">
        <v>41376</v>
      </c>
      <c r="B1480" s="221">
        <v>3.3101851851851851E-3</v>
      </c>
      <c r="C1480" s="214">
        <v>50.929299999999998</v>
      </c>
      <c r="D1480" s="199">
        <v>16.55</v>
      </c>
      <c r="E1480" s="185">
        <f t="shared" si="23"/>
        <v>41376.003310185188</v>
      </c>
      <c r="F1480" s="196">
        <v>542.99609999999996</v>
      </c>
    </row>
    <row r="1481" spans="1:6" ht="15" customHeight="1" x14ac:dyDescent="0.25">
      <c r="A1481" s="195">
        <v>41377</v>
      </c>
      <c r="B1481" s="221">
        <v>3.3101851851851851E-3</v>
      </c>
      <c r="C1481" s="214">
        <v>50.854100000000003</v>
      </c>
      <c r="D1481" s="199">
        <v>16.55</v>
      </c>
      <c r="E1481" s="185">
        <f t="shared" ref="E1481:E1536" si="24">A1481+B1481</f>
        <v>41377.003310185188</v>
      </c>
      <c r="F1481" s="196">
        <v>543.07129999999995</v>
      </c>
    </row>
    <row r="1482" spans="1:6" ht="15" customHeight="1" x14ac:dyDescent="0.25">
      <c r="A1482" s="195">
        <v>41378</v>
      </c>
      <c r="B1482" s="221">
        <v>3.3101851851851851E-3</v>
      </c>
      <c r="C1482" s="214">
        <v>51.135399999999997</v>
      </c>
      <c r="D1482" s="199">
        <v>16.548999999999999</v>
      </c>
      <c r="E1482" s="185">
        <f t="shared" si="24"/>
        <v>41378.003310185188</v>
      </c>
      <c r="F1482" s="196">
        <v>542.79</v>
      </c>
    </row>
    <row r="1483" spans="1:6" ht="15" customHeight="1" x14ac:dyDescent="0.25">
      <c r="A1483" s="195">
        <v>41379</v>
      </c>
      <c r="B1483" s="221">
        <v>3.3101851851851851E-3</v>
      </c>
      <c r="C1483" s="214">
        <v>51.111499999999999</v>
      </c>
      <c r="D1483" s="199">
        <v>16.548999999999999</v>
      </c>
      <c r="E1483" s="185">
        <f t="shared" si="24"/>
        <v>41379.003310185188</v>
      </c>
      <c r="F1483" s="196">
        <v>542.81389999999999</v>
      </c>
    </row>
    <row r="1484" spans="1:6" ht="15" customHeight="1" x14ac:dyDescent="0.25">
      <c r="A1484" s="195">
        <v>41380</v>
      </c>
      <c r="B1484" s="221">
        <v>3.3101851851851851E-3</v>
      </c>
      <c r="C1484" s="214">
        <v>51.034199999999998</v>
      </c>
      <c r="D1484" s="199">
        <v>16.55</v>
      </c>
      <c r="E1484" s="185">
        <f t="shared" si="24"/>
        <v>41380.003310185188</v>
      </c>
      <c r="F1484" s="196">
        <v>542.89119999999991</v>
      </c>
    </row>
    <row r="1485" spans="1:6" ht="15" customHeight="1" x14ac:dyDescent="0.25">
      <c r="A1485" s="195">
        <v>41381</v>
      </c>
      <c r="B1485" s="221">
        <v>3.3101851851851851E-3</v>
      </c>
      <c r="C1485" s="214">
        <v>51.039299999999997</v>
      </c>
      <c r="D1485" s="199">
        <v>16.548999999999999</v>
      </c>
      <c r="E1485" s="185">
        <f t="shared" si="24"/>
        <v>41381.003310185188</v>
      </c>
      <c r="F1485" s="196">
        <v>542.88609999999994</v>
      </c>
    </row>
    <row r="1486" spans="1:6" ht="15" customHeight="1" x14ac:dyDescent="0.25">
      <c r="A1486" s="195">
        <v>41382</v>
      </c>
      <c r="B1486" s="221">
        <v>3.3101851851851851E-3</v>
      </c>
      <c r="C1486" s="214">
        <v>50.912999999999997</v>
      </c>
      <c r="D1486" s="199">
        <v>16.548999999999999</v>
      </c>
      <c r="E1486" s="185">
        <f t="shared" si="24"/>
        <v>41382.003310185188</v>
      </c>
      <c r="F1486" s="196">
        <v>543.01239999999996</v>
      </c>
    </row>
    <row r="1487" spans="1:6" ht="15" customHeight="1" x14ac:dyDescent="0.25">
      <c r="A1487" s="195">
        <v>41383</v>
      </c>
      <c r="B1487" s="221">
        <v>3.3101851851851851E-3</v>
      </c>
      <c r="C1487" s="214">
        <v>50.649500000000003</v>
      </c>
      <c r="D1487" s="199">
        <v>16.547999999999998</v>
      </c>
      <c r="E1487" s="185">
        <f t="shared" si="24"/>
        <v>41383.003310185188</v>
      </c>
      <c r="F1487" s="196">
        <v>543.27589999999998</v>
      </c>
    </row>
    <row r="1488" spans="1:6" ht="15" customHeight="1" x14ac:dyDescent="0.25">
      <c r="A1488" s="195">
        <v>41384</v>
      </c>
      <c r="B1488" s="221">
        <v>3.3101851851851851E-3</v>
      </c>
      <c r="C1488" s="214">
        <v>50.818100000000001</v>
      </c>
      <c r="D1488" s="199">
        <v>16.547999999999998</v>
      </c>
      <c r="E1488" s="185">
        <f t="shared" si="24"/>
        <v>41384.003310185188</v>
      </c>
      <c r="F1488" s="196">
        <v>543.1072999999999</v>
      </c>
    </row>
    <row r="1489" spans="1:6" ht="15" customHeight="1" x14ac:dyDescent="0.25">
      <c r="A1489" s="195">
        <v>41385</v>
      </c>
      <c r="B1489" s="221">
        <v>3.3101851851851851E-3</v>
      </c>
      <c r="C1489" s="214">
        <v>50.743000000000002</v>
      </c>
      <c r="D1489" s="199">
        <v>16.547000000000001</v>
      </c>
      <c r="E1489" s="185">
        <f t="shared" si="24"/>
        <v>41385.003310185188</v>
      </c>
      <c r="F1489" s="196">
        <v>543.18239999999992</v>
      </c>
    </row>
    <row r="1490" spans="1:6" ht="15" customHeight="1" x14ac:dyDescent="0.25">
      <c r="A1490" s="195">
        <v>41386</v>
      </c>
      <c r="B1490" s="221">
        <v>3.3101851851851851E-3</v>
      </c>
      <c r="C1490" s="214">
        <v>50.74</v>
      </c>
      <c r="D1490" s="199">
        <v>16.547000000000001</v>
      </c>
      <c r="E1490" s="185">
        <f t="shared" si="24"/>
        <v>41386.003310185188</v>
      </c>
      <c r="F1490" s="196">
        <v>543.18539999999996</v>
      </c>
    </row>
    <row r="1491" spans="1:6" ht="15" customHeight="1" x14ac:dyDescent="0.25">
      <c r="A1491" s="195">
        <v>41387</v>
      </c>
      <c r="B1491" s="221">
        <v>3.3101851851851851E-3</v>
      </c>
      <c r="C1491" s="214">
        <v>50.952599999999997</v>
      </c>
      <c r="D1491" s="199">
        <v>16.547000000000001</v>
      </c>
      <c r="E1491" s="185">
        <f t="shared" si="24"/>
        <v>41387.003310185188</v>
      </c>
      <c r="F1491" s="196">
        <v>542.97280000000001</v>
      </c>
    </row>
    <row r="1492" spans="1:6" ht="15" customHeight="1" x14ac:dyDescent="0.25">
      <c r="A1492" s="195">
        <v>41388</v>
      </c>
      <c r="B1492" s="221">
        <v>3.3101851851851851E-3</v>
      </c>
      <c r="C1492" s="214">
        <v>50.667099999999998</v>
      </c>
      <c r="D1492" s="199">
        <v>16.547000000000001</v>
      </c>
      <c r="E1492" s="185">
        <f t="shared" si="24"/>
        <v>41388.003310185188</v>
      </c>
      <c r="F1492" s="196">
        <v>543.25829999999996</v>
      </c>
    </row>
    <row r="1493" spans="1:6" ht="15" customHeight="1" x14ac:dyDescent="0.25">
      <c r="A1493" s="195">
        <v>41389</v>
      </c>
      <c r="B1493" s="221">
        <v>3.3101851851851851E-3</v>
      </c>
      <c r="C1493" s="214">
        <v>50.6678</v>
      </c>
      <c r="D1493" s="199">
        <v>16.547999999999998</v>
      </c>
      <c r="E1493" s="185">
        <f t="shared" si="24"/>
        <v>41389.003310185188</v>
      </c>
      <c r="F1493" s="196">
        <v>543.25759999999991</v>
      </c>
    </row>
    <row r="1494" spans="1:6" ht="15" customHeight="1" x14ac:dyDescent="0.25">
      <c r="A1494" s="195">
        <v>41390</v>
      </c>
      <c r="B1494" s="221">
        <v>3.3101851851851851E-3</v>
      </c>
      <c r="C1494" s="214">
        <v>50.735199999999999</v>
      </c>
      <c r="D1494" s="199">
        <v>16.545999999999999</v>
      </c>
      <c r="E1494" s="185">
        <f t="shared" si="24"/>
        <v>41390.003310185188</v>
      </c>
      <c r="F1494" s="196">
        <v>543.1902</v>
      </c>
    </row>
    <row r="1495" spans="1:6" ht="15" customHeight="1" x14ac:dyDescent="0.25">
      <c r="A1495" s="195">
        <v>41391</v>
      </c>
      <c r="B1495" s="221">
        <v>3.3101851851851851E-3</v>
      </c>
      <c r="C1495" s="214">
        <v>50.514400000000002</v>
      </c>
      <c r="D1495" s="199">
        <v>16.545999999999999</v>
      </c>
      <c r="E1495" s="185">
        <f t="shared" si="24"/>
        <v>41391.003310185188</v>
      </c>
      <c r="F1495" s="196">
        <v>543.41099999999994</v>
      </c>
    </row>
    <row r="1496" spans="1:6" ht="15" customHeight="1" x14ac:dyDescent="0.25">
      <c r="A1496" s="195">
        <v>41392</v>
      </c>
      <c r="B1496" s="221">
        <v>3.3101851851851851E-3</v>
      </c>
      <c r="C1496" s="214">
        <v>50.648699999999998</v>
      </c>
      <c r="D1496" s="199">
        <v>16.545999999999999</v>
      </c>
      <c r="E1496" s="185">
        <f t="shared" si="24"/>
        <v>41392.003310185188</v>
      </c>
      <c r="F1496" s="196">
        <v>543.27669999999989</v>
      </c>
    </row>
    <row r="1497" spans="1:6" ht="15" customHeight="1" x14ac:dyDescent="0.25">
      <c r="A1497" s="195">
        <v>41393</v>
      </c>
      <c r="B1497" s="221">
        <v>3.3101851851851851E-3</v>
      </c>
      <c r="C1497" s="214">
        <v>50.848700000000001</v>
      </c>
      <c r="D1497" s="199">
        <v>16.545000000000002</v>
      </c>
      <c r="E1497" s="185">
        <f t="shared" si="24"/>
        <v>41393.003310185188</v>
      </c>
      <c r="F1497" s="196">
        <v>543.07669999999996</v>
      </c>
    </row>
    <row r="1498" spans="1:6" ht="15" customHeight="1" x14ac:dyDescent="0.25">
      <c r="A1498" s="195">
        <v>41394</v>
      </c>
      <c r="B1498" s="221">
        <v>3.3101851851851851E-3</v>
      </c>
      <c r="C1498" s="214">
        <v>50.990299999999998</v>
      </c>
      <c r="D1498" s="199">
        <v>16.545000000000002</v>
      </c>
      <c r="E1498" s="185">
        <f t="shared" si="24"/>
        <v>41394.003310185188</v>
      </c>
      <c r="F1498" s="196">
        <v>542.93509999999992</v>
      </c>
    </row>
    <row r="1499" spans="1:6" ht="15" customHeight="1" x14ac:dyDescent="0.25">
      <c r="A1499" s="195">
        <v>41395</v>
      </c>
      <c r="B1499" s="221">
        <v>3.3101851851851851E-3</v>
      </c>
      <c r="C1499" s="214">
        <v>50.9619</v>
      </c>
      <c r="D1499" s="199">
        <v>16.545000000000002</v>
      </c>
      <c r="E1499" s="185">
        <f t="shared" si="24"/>
        <v>41395.003310185188</v>
      </c>
      <c r="F1499" s="196">
        <v>542.96349999999995</v>
      </c>
    </row>
    <row r="1500" spans="1:6" ht="15" customHeight="1" x14ac:dyDescent="0.25">
      <c r="A1500" s="195">
        <v>41396</v>
      </c>
      <c r="B1500" s="221">
        <v>3.3101851851851851E-3</v>
      </c>
      <c r="C1500" s="214">
        <v>50.577500000000001</v>
      </c>
      <c r="D1500" s="199">
        <v>16.545000000000002</v>
      </c>
      <c r="E1500" s="185">
        <f t="shared" si="24"/>
        <v>41396.003310185188</v>
      </c>
      <c r="F1500" s="196">
        <v>543.34789999999998</v>
      </c>
    </row>
    <row r="1501" spans="1:6" ht="15" customHeight="1" x14ac:dyDescent="0.25">
      <c r="A1501" s="195">
        <v>41397</v>
      </c>
      <c r="B1501" s="221">
        <v>3.3101851851851851E-3</v>
      </c>
      <c r="C1501" s="214">
        <v>50.390900000000002</v>
      </c>
      <c r="D1501" s="199">
        <v>16.545000000000002</v>
      </c>
      <c r="E1501" s="185">
        <f t="shared" si="24"/>
        <v>41397.003310185188</v>
      </c>
      <c r="F1501" s="196">
        <v>543.53449999999998</v>
      </c>
    </row>
    <row r="1502" spans="1:6" ht="15" customHeight="1" x14ac:dyDescent="0.25">
      <c r="A1502" s="195">
        <v>41398</v>
      </c>
      <c r="B1502" s="221">
        <v>3.3101851851851851E-3</v>
      </c>
      <c r="C1502" s="214">
        <v>50.775300000000001</v>
      </c>
      <c r="D1502" s="199">
        <v>16.542999999999999</v>
      </c>
      <c r="E1502" s="185">
        <f t="shared" si="24"/>
        <v>41398.003310185188</v>
      </c>
      <c r="F1502" s="196">
        <v>543.15009999999995</v>
      </c>
    </row>
    <row r="1503" spans="1:6" ht="15" customHeight="1" x14ac:dyDescent="0.25">
      <c r="A1503" s="195">
        <v>41399</v>
      </c>
      <c r="B1503" s="221">
        <v>3.3101851851851851E-3</v>
      </c>
      <c r="C1503" s="214">
        <v>50.738399999999999</v>
      </c>
      <c r="D1503" s="199">
        <v>16.544</v>
      </c>
      <c r="E1503" s="185">
        <f t="shared" si="24"/>
        <v>41399.003310185188</v>
      </c>
      <c r="F1503" s="196">
        <v>543.1869999999999</v>
      </c>
    </row>
    <row r="1504" spans="1:6" ht="15" customHeight="1" x14ac:dyDescent="0.25">
      <c r="A1504" s="195">
        <v>41400</v>
      </c>
      <c r="B1504" s="221">
        <v>3.3101851851851851E-3</v>
      </c>
      <c r="C1504" s="214">
        <v>50.692100000000003</v>
      </c>
      <c r="D1504" s="199">
        <v>16.544</v>
      </c>
      <c r="E1504" s="185">
        <f t="shared" si="24"/>
        <v>41400.003310185188</v>
      </c>
      <c r="F1504" s="196">
        <v>543.23329999999999</v>
      </c>
    </row>
    <row r="1505" spans="1:6" ht="15" customHeight="1" x14ac:dyDescent="0.25">
      <c r="A1505" s="195">
        <v>41401</v>
      </c>
      <c r="B1505" s="221">
        <v>3.3101851851851851E-3</v>
      </c>
      <c r="C1505" s="214">
        <v>50.756799999999998</v>
      </c>
      <c r="D1505" s="199">
        <v>16.544</v>
      </c>
      <c r="E1505" s="185">
        <f t="shared" si="24"/>
        <v>41401.003310185188</v>
      </c>
      <c r="F1505" s="196">
        <v>543.16859999999997</v>
      </c>
    </row>
    <row r="1506" spans="1:6" ht="15" customHeight="1" x14ac:dyDescent="0.25">
      <c r="A1506" s="195">
        <v>41402</v>
      </c>
      <c r="B1506" s="221">
        <v>3.3101851851851851E-3</v>
      </c>
      <c r="C1506" s="214">
        <v>50.848999999999997</v>
      </c>
      <c r="D1506" s="199">
        <v>16.544</v>
      </c>
      <c r="E1506" s="185">
        <f t="shared" si="24"/>
        <v>41402.003310185188</v>
      </c>
      <c r="F1506" s="196">
        <v>543.07639999999992</v>
      </c>
    </row>
    <row r="1507" spans="1:6" ht="15" customHeight="1" x14ac:dyDescent="0.25">
      <c r="A1507" s="195">
        <v>41403</v>
      </c>
      <c r="B1507" s="221">
        <v>3.3101851851851851E-3</v>
      </c>
      <c r="C1507" s="214">
        <v>50.760399999999997</v>
      </c>
      <c r="D1507" s="199">
        <v>16.542999999999999</v>
      </c>
      <c r="E1507" s="185">
        <f t="shared" si="24"/>
        <v>41403.003310185188</v>
      </c>
      <c r="F1507" s="196">
        <v>543.16499999999996</v>
      </c>
    </row>
    <row r="1508" spans="1:6" ht="15" customHeight="1" x14ac:dyDescent="0.25">
      <c r="A1508" s="195">
        <v>41404</v>
      </c>
      <c r="B1508" s="221">
        <v>3.3101851851851851E-3</v>
      </c>
      <c r="C1508" s="214">
        <v>50.6723</v>
      </c>
      <c r="D1508" s="199">
        <v>16.542999999999999</v>
      </c>
      <c r="E1508" s="185">
        <f t="shared" si="24"/>
        <v>41404.003310185188</v>
      </c>
      <c r="F1508" s="196">
        <v>543.2530999999999</v>
      </c>
    </row>
    <row r="1509" spans="1:6" ht="15" customHeight="1" x14ac:dyDescent="0.25">
      <c r="A1509" s="195">
        <v>41405</v>
      </c>
      <c r="B1509" s="221">
        <v>3.3101851851851851E-3</v>
      </c>
      <c r="C1509" s="214">
        <v>50.479100000000003</v>
      </c>
      <c r="D1509" s="199">
        <v>16.542000000000002</v>
      </c>
      <c r="E1509" s="185">
        <f t="shared" si="24"/>
        <v>41405.003310185188</v>
      </c>
      <c r="F1509" s="196">
        <v>543.44629999999995</v>
      </c>
    </row>
    <row r="1510" spans="1:6" ht="15" customHeight="1" x14ac:dyDescent="0.25">
      <c r="A1510" s="195">
        <v>41406</v>
      </c>
      <c r="B1510" s="221">
        <v>3.3101851851851851E-3</v>
      </c>
      <c r="C1510" s="214">
        <v>50.472000000000001</v>
      </c>
      <c r="D1510" s="199">
        <v>16.542999999999999</v>
      </c>
      <c r="E1510" s="185">
        <f t="shared" si="24"/>
        <v>41406.003310185188</v>
      </c>
      <c r="F1510" s="196">
        <v>543.45339999999999</v>
      </c>
    </row>
    <row r="1511" spans="1:6" ht="15" customHeight="1" x14ac:dyDescent="0.25">
      <c r="A1511" s="195">
        <v>41407</v>
      </c>
      <c r="B1511" s="221">
        <v>3.3101851851851851E-3</v>
      </c>
      <c r="C1511" s="214">
        <v>50.5627</v>
      </c>
      <c r="D1511" s="199">
        <v>16.542000000000002</v>
      </c>
      <c r="E1511" s="185">
        <f t="shared" si="24"/>
        <v>41407.003310185188</v>
      </c>
      <c r="F1511" s="196">
        <v>543.3626999999999</v>
      </c>
    </row>
    <row r="1512" spans="1:6" ht="15" customHeight="1" x14ac:dyDescent="0.25">
      <c r="A1512" s="195">
        <v>41408</v>
      </c>
      <c r="B1512" s="221">
        <v>3.3101851851851851E-3</v>
      </c>
      <c r="C1512" s="214">
        <v>50.591500000000003</v>
      </c>
      <c r="D1512" s="199">
        <v>16.542000000000002</v>
      </c>
      <c r="E1512" s="185">
        <f t="shared" si="24"/>
        <v>41408.003310185188</v>
      </c>
      <c r="F1512" s="196">
        <v>543.33389999999997</v>
      </c>
    </row>
    <row r="1513" spans="1:6" ht="15" customHeight="1" x14ac:dyDescent="0.25">
      <c r="A1513" s="195">
        <v>41409</v>
      </c>
      <c r="B1513" s="221">
        <v>3.3101851851851851E-3</v>
      </c>
      <c r="C1513" s="214">
        <v>50.749299999999998</v>
      </c>
      <c r="D1513" s="199">
        <v>16.542000000000002</v>
      </c>
      <c r="E1513" s="185">
        <f t="shared" si="24"/>
        <v>41409.003310185188</v>
      </c>
      <c r="F1513" s="196">
        <v>543.17609999999991</v>
      </c>
    </row>
    <row r="1514" spans="1:6" ht="15" customHeight="1" x14ac:dyDescent="0.25">
      <c r="A1514" s="195">
        <v>41410</v>
      </c>
      <c r="B1514" s="221">
        <v>3.3101851851851851E-3</v>
      </c>
      <c r="C1514" s="214">
        <v>50.802700000000002</v>
      </c>
      <c r="D1514" s="199">
        <v>16.541</v>
      </c>
      <c r="E1514" s="185">
        <f t="shared" si="24"/>
        <v>41410.003310185188</v>
      </c>
      <c r="F1514" s="196">
        <v>543.1226999999999</v>
      </c>
    </row>
    <row r="1515" spans="1:6" ht="15" customHeight="1" x14ac:dyDescent="0.25">
      <c r="A1515" s="195">
        <v>41411</v>
      </c>
      <c r="B1515" s="221">
        <v>3.3101851851851851E-3</v>
      </c>
      <c r="C1515" s="214">
        <v>50.875500000000002</v>
      </c>
      <c r="D1515" s="199">
        <v>16.54</v>
      </c>
      <c r="E1515" s="185">
        <f t="shared" si="24"/>
        <v>41411.003310185188</v>
      </c>
      <c r="F1515" s="196">
        <v>543.04989999999998</v>
      </c>
    </row>
    <row r="1516" spans="1:6" ht="15" customHeight="1" x14ac:dyDescent="0.25">
      <c r="A1516" s="195">
        <v>41412</v>
      </c>
      <c r="B1516" s="221">
        <v>3.3101851851851851E-3</v>
      </c>
      <c r="C1516" s="214">
        <v>50.840800000000002</v>
      </c>
      <c r="D1516" s="199">
        <v>16.54</v>
      </c>
      <c r="E1516" s="185">
        <f t="shared" si="24"/>
        <v>41412.003310185188</v>
      </c>
      <c r="F1516" s="196">
        <v>543.08459999999991</v>
      </c>
    </row>
    <row r="1517" spans="1:6" ht="15" customHeight="1" x14ac:dyDescent="0.25">
      <c r="A1517" s="195">
        <v>41413</v>
      </c>
      <c r="B1517" s="221">
        <v>3.3101851851851851E-3</v>
      </c>
      <c r="C1517" s="214">
        <v>50.904200000000003</v>
      </c>
      <c r="D1517" s="199">
        <v>16.541</v>
      </c>
      <c r="E1517" s="185">
        <f t="shared" si="24"/>
        <v>41413.003310185188</v>
      </c>
      <c r="F1517" s="196">
        <v>543.02119999999991</v>
      </c>
    </row>
    <row r="1518" spans="1:6" ht="15" customHeight="1" x14ac:dyDescent="0.25">
      <c r="A1518" s="195">
        <v>41414</v>
      </c>
      <c r="B1518" s="221">
        <v>3.3101851851851851E-3</v>
      </c>
      <c r="C1518" s="214">
        <v>50.893300000000004</v>
      </c>
      <c r="D1518" s="199">
        <v>16.54</v>
      </c>
      <c r="E1518" s="185">
        <f t="shared" si="24"/>
        <v>41414.003310185188</v>
      </c>
      <c r="F1518" s="196">
        <v>543.0320999999999</v>
      </c>
    </row>
    <row r="1519" spans="1:6" ht="15" customHeight="1" x14ac:dyDescent="0.25">
      <c r="A1519" s="195">
        <v>41415</v>
      </c>
      <c r="B1519" s="221">
        <v>3.3101851851851851E-3</v>
      </c>
      <c r="C1519" s="214">
        <v>50.802399999999999</v>
      </c>
      <c r="D1519" s="199">
        <v>16.54</v>
      </c>
      <c r="E1519" s="185">
        <f t="shared" si="24"/>
        <v>41415.003310185188</v>
      </c>
      <c r="F1519" s="196">
        <v>543.12299999999993</v>
      </c>
    </row>
    <row r="1520" spans="1:6" ht="15" customHeight="1" x14ac:dyDescent="0.25">
      <c r="A1520" s="195">
        <v>41416</v>
      </c>
      <c r="B1520" s="221">
        <v>3.3101851851851851E-3</v>
      </c>
      <c r="C1520" s="214">
        <v>50.871099999999998</v>
      </c>
      <c r="D1520" s="199">
        <v>16.54</v>
      </c>
      <c r="E1520" s="185">
        <f t="shared" si="24"/>
        <v>41416.003310185188</v>
      </c>
      <c r="F1520" s="196">
        <v>543.0542999999999</v>
      </c>
    </row>
    <row r="1521" spans="1:7" ht="15" customHeight="1" x14ac:dyDescent="0.25">
      <c r="A1521" s="195">
        <v>41417</v>
      </c>
      <c r="B1521" s="221">
        <v>3.3101851851851851E-3</v>
      </c>
      <c r="C1521" s="214">
        <v>50.885100000000001</v>
      </c>
      <c r="D1521" s="199">
        <v>16.539000000000001</v>
      </c>
      <c r="E1521" s="185">
        <f t="shared" si="24"/>
        <v>41417.003310185188</v>
      </c>
      <c r="F1521" s="196">
        <v>543.04029999999989</v>
      </c>
    </row>
    <row r="1522" spans="1:7" ht="15" customHeight="1" x14ac:dyDescent="0.25">
      <c r="A1522" s="195">
        <v>41418</v>
      </c>
      <c r="B1522" s="221">
        <v>3.3101851851851851E-3</v>
      </c>
      <c r="C1522" s="214">
        <v>50.825699999999998</v>
      </c>
      <c r="D1522" s="199">
        <v>16.539000000000001</v>
      </c>
      <c r="E1522" s="185">
        <f t="shared" si="24"/>
        <v>41418.003310185188</v>
      </c>
      <c r="F1522" s="196">
        <v>543.09969999999998</v>
      </c>
    </row>
    <row r="1523" spans="1:7" ht="15" customHeight="1" x14ac:dyDescent="0.25">
      <c r="A1523" s="195">
        <v>41419</v>
      </c>
      <c r="B1523" s="221">
        <v>3.3101851851851851E-3</v>
      </c>
      <c r="C1523" s="214">
        <v>50.752400000000002</v>
      </c>
      <c r="D1523" s="199">
        <v>16.539000000000001</v>
      </c>
      <c r="E1523" s="185">
        <f t="shared" si="24"/>
        <v>41419.003310185188</v>
      </c>
      <c r="F1523" s="196">
        <v>543.173</v>
      </c>
    </row>
    <row r="1524" spans="1:7" ht="15" customHeight="1" x14ac:dyDescent="0.25">
      <c r="A1524" s="195">
        <v>41420</v>
      </c>
      <c r="B1524" s="221">
        <v>3.3101851851851851E-3</v>
      </c>
      <c r="C1524" s="214">
        <v>50.798000000000002</v>
      </c>
      <c r="D1524" s="199">
        <v>16.54</v>
      </c>
      <c r="E1524" s="185">
        <f t="shared" si="24"/>
        <v>41420.003310185188</v>
      </c>
      <c r="F1524" s="196">
        <v>543.12739999999997</v>
      </c>
    </row>
    <row r="1525" spans="1:7" ht="15" customHeight="1" x14ac:dyDescent="0.25">
      <c r="A1525" s="195">
        <v>41421</v>
      </c>
      <c r="B1525" s="221">
        <v>3.3101851851851851E-3</v>
      </c>
      <c r="C1525" s="214">
        <v>50.828699999999998</v>
      </c>
      <c r="D1525" s="199">
        <v>16.54</v>
      </c>
      <c r="E1525" s="185">
        <f t="shared" si="24"/>
        <v>41421.003310185188</v>
      </c>
      <c r="F1525" s="196">
        <v>543.09669999999994</v>
      </c>
    </row>
    <row r="1526" spans="1:7" ht="15" customHeight="1" x14ac:dyDescent="0.25">
      <c r="A1526" s="195">
        <v>41422</v>
      </c>
      <c r="B1526" s="221">
        <v>3.3101851851851851E-3</v>
      </c>
      <c r="C1526" s="214">
        <v>50.922800000000002</v>
      </c>
      <c r="D1526" s="199">
        <v>16.538</v>
      </c>
      <c r="E1526" s="185">
        <f t="shared" si="24"/>
        <v>41422.003310185188</v>
      </c>
      <c r="F1526" s="196">
        <v>543.00259999999992</v>
      </c>
    </row>
    <row r="1527" spans="1:7" ht="15" customHeight="1" x14ac:dyDescent="0.25">
      <c r="A1527" s="195">
        <v>41423</v>
      </c>
      <c r="B1527" s="221">
        <v>3.3101851851851851E-3</v>
      </c>
      <c r="C1527" s="214">
        <v>51.124899999999997</v>
      </c>
      <c r="D1527" s="199">
        <v>16.538</v>
      </c>
      <c r="E1527" s="185">
        <f t="shared" si="24"/>
        <v>41423.003310185188</v>
      </c>
      <c r="F1527" s="196">
        <v>542.80049999999994</v>
      </c>
    </row>
    <row r="1528" spans="1:7" ht="15" customHeight="1" x14ac:dyDescent="0.25">
      <c r="A1528" s="195">
        <v>41424</v>
      </c>
      <c r="B1528" s="221">
        <v>3.3101851851851851E-3</v>
      </c>
      <c r="C1528" s="214">
        <v>51.056699999999999</v>
      </c>
      <c r="D1528" s="199">
        <v>16.536999999999999</v>
      </c>
      <c r="E1528" s="185">
        <f t="shared" si="24"/>
        <v>41424.003310185188</v>
      </c>
      <c r="F1528" s="196">
        <v>542.86869999999999</v>
      </c>
    </row>
    <row r="1529" spans="1:7" ht="15" customHeight="1" x14ac:dyDescent="0.25">
      <c r="A1529" s="195">
        <v>41425</v>
      </c>
      <c r="B1529" s="221">
        <v>3.3101851851851851E-3</v>
      </c>
      <c r="C1529" s="214">
        <v>50.935000000000002</v>
      </c>
      <c r="D1529" s="199">
        <v>16.538</v>
      </c>
      <c r="E1529" s="185">
        <f t="shared" si="24"/>
        <v>41425.003310185188</v>
      </c>
      <c r="F1529" s="196">
        <v>542.99039999999991</v>
      </c>
    </row>
    <row r="1530" spans="1:7" ht="15" customHeight="1" x14ac:dyDescent="0.25">
      <c r="A1530" s="195">
        <v>41426</v>
      </c>
      <c r="B1530" s="221">
        <v>3.3101851851851851E-3</v>
      </c>
      <c r="C1530" s="214">
        <v>50.786200000000001</v>
      </c>
      <c r="D1530" s="199">
        <v>16.538</v>
      </c>
      <c r="E1530" s="185">
        <f t="shared" si="24"/>
        <v>41426.003310185188</v>
      </c>
      <c r="F1530" s="196">
        <v>543.13919999999996</v>
      </c>
    </row>
    <row r="1531" spans="1:7" ht="15" customHeight="1" x14ac:dyDescent="0.25">
      <c r="A1531" s="195">
        <v>41427</v>
      </c>
      <c r="B1531" s="221">
        <v>3.3101851851851851E-3</v>
      </c>
      <c r="C1531" s="214">
        <v>50.6843</v>
      </c>
      <c r="D1531" s="199">
        <v>16.536000000000001</v>
      </c>
      <c r="E1531" s="185">
        <f t="shared" si="24"/>
        <v>41427.003310185188</v>
      </c>
      <c r="F1531" s="196">
        <v>543.24109999999996</v>
      </c>
    </row>
    <row r="1532" spans="1:7" ht="15" customHeight="1" x14ac:dyDescent="0.25">
      <c r="A1532" s="195">
        <v>41428</v>
      </c>
      <c r="B1532" s="221">
        <v>3.3101851851851851E-3</v>
      </c>
      <c r="C1532" s="214">
        <v>50.818300000000001</v>
      </c>
      <c r="D1532" s="199">
        <v>16.538</v>
      </c>
      <c r="E1532" s="185">
        <f t="shared" si="24"/>
        <v>41428.003310185188</v>
      </c>
      <c r="F1532" s="196">
        <v>543.10709999999995</v>
      </c>
    </row>
    <row r="1533" spans="1:7" ht="15" customHeight="1" x14ac:dyDescent="0.25">
      <c r="A1533" s="195">
        <v>41429</v>
      </c>
      <c r="B1533" s="221">
        <v>3.3101851851851851E-3</v>
      </c>
      <c r="C1533" s="214">
        <v>50.858199999999997</v>
      </c>
      <c r="D1533" s="199">
        <v>16.536999999999999</v>
      </c>
      <c r="E1533" s="185">
        <f t="shared" si="24"/>
        <v>41429.003310185188</v>
      </c>
      <c r="F1533" s="196">
        <v>543.06719999999996</v>
      </c>
    </row>
    <row r="1534" spans="1:7" ht="15" customHeight="1" x14ac:dyDescent="0.25">
      <c r="A1534" s="195">
        <v>41430</v>
      </c>
      <c r="B1534" s="221">
        <v>3.3101851851851851E-3</v>
      </c>
      <c r="C1534" s="214">
        <v>50.8536</v>
      </c>
      <c r="D1534" s="199">
        <v>16.538</v>
      </c>
      <c r="E1534" s="185">
        <f t="shared" si="24"/>
        <v>41430.003310185188</v>
      </c>
      <c r="F1534" s="196">
        <v>543.07179999999994</v>
      </c>
    </row>
    <row r="1535" spans="1:7" ht="15" customHeight="1" x14ac:dyDescent="0.25">
      <c r="A1535" s="195">
        <v>41431</v>
      </c>
      <c r="B1535" s="221">
        <v>3.3101851851851851E-3</v>
      </c>
      <c r="C1535" s="214">
        <v>50.791200000000003</v>
      </c>
      <c r="D1535" s="199">
        <v>16.536999999999999</v>
      </c>
      <c r="E1535" s="185">
        <f t="shared" si="24"/>
        <v>41431.003310185188</v>
      </c>
      <c r="F1535" s="196">
        <v>543.13419999999996</v>
      </c>
    </row>
    <row r="1536" spans="1:7" ht="15" customHeight="1" x14ac:dyDescent="0.25">
      <c r="A1536" s="195">
        <v>41432</v>
      </c>
      <c r="B1536" s="221">
        <v>3.3101851851851851E-3</v>
      </c>
      <c r="C1536" s="214">
        <v>50.741900000000001</v>
      </c>
      <c r="D1536" s="199">
        <v>16.536000000000001</v>
      </c>
      <c r="E1536" s="185">
        <f t="shared" si="24"/>
        <v>41432.003310185188</v>
      </c>
      <c r="F1536" s="196">
        <v>543.18349999999998</v>
      </c>
      <c r="G1536" s="285"/>
    </row>
    <row r="1537" spans="1:6" ht="15" customHeight="1" x14ac:dyDescent="0.25">
      <c r="A1537" s="195">
        <v>41433</v>
      </c>
      <c r="B1537" s="221">
        <v>3.3101851851851851E-3</v>
      </c>
      <c r="C1537" s="214">
        <v>50.876800000000003</v>
      </c>
      <c r="D1537" s="199">
        <v>16.536000000000001</v>
      </c>
      <c r="E1537" s="185">
        <f t="shared" ref="E1537:E1568" si="25">A1537+B1537</f>
        <v>41433.003310185188</v>
      </c>
      <c r="F1537" s="196">
        <v>543.04859999999996</v>
      </c>
    </row>
    <row r="1538" spans="1:6" ht="15" customHeight="1" x14ac:dyDescent="0.25">
      <c r="A1538" s="195">
        <v>41434</v>
      </c>
      <c r="B1538" s="221">
        <v>3.3101851851851851E-3</v>
      </c>
      <c r="C1538" s="214">
        <v>50.898800000000001</v>
      </c>
      <c r="D1538" s="199">
        <v>16.536000000000001</v>
      </c>
      <c r="E1538" s="185">
        <f t="shared" si="25"/>
        <v>41434.003310185188</v>
      </c>
      <c r="F1538" s="196">
        <v>543.02659999999992</v>
      </c>
    </row>
    <row r="1539" spans="1:6" ht="15" customHeight="1" x14ac:dyDescent="0.25">
      <c r="A1539" s="195">
        <v>41435</v>
      </c>
      <c r="B1539" s="221">
        <v>3.3101851851851851E-3</v>
      </c>
      <c r="C1539" s="214">
        <v>50.785600000000002</v>
      </c>
      <c r="D1539" s="199">
        <v>16.535</v>
      </c>
      <c r="E1539" s="185">
        <f t="shared" si="25"/>
        <v>41435.003310185188</v>
      </c>
      <c r="F1539" s="196">
        <v>543.13979999999992</v>
      </c>
    </row>
    <row r="1540" spans="1:6" ht="15" customHeight="1" x14ac:dyDescent="0.25">
      <c r="A1540" s="195">
        <v>41436</v>
      </c>
      <c r="B1540" s="221">
        <v>3.3101851851851851E-3</v>
      </c>
      <c r="C1540" s="214">
        <v>50.826500000000003</v>
      </c>
      <c r="D1540" s="199">
        <v>16.535</v>
      </c>
      <c r="E1540" s="185">
        <f t="shared" si="25"/>
        <v>41436.003310185188</v>
      </c>
      <c r="F1540" s="196">
        <v>543.09889999999996</v>
      </c>
    </row>
    <row r="1541" spans="1:6" ht="15" customHeight="1" x14ac:dyDescent="0.25">
      <c r="A1541" s="195">
        <v>41437</v>
      </c>
      <c r="B1541" s="221">
        <v>3.3101851851851851E-3</v>
      </c>
      <c r="C1541" s="214">
        <v>50.785499999999999</v>
      </c>
      <c r="D1541" s="199">
        <v>16.535</v>
      </c>
      <c r="E1541" s="185">
        <f t="shared" si="25"/>
        <v>41437.003310185188</v>
      </c>
      <c r="F1541" s="196">
        <v>543.1398999999999</v>
      </c>
    </row>
    <row r="1542" spans="1:6" ht="15" customHeight="1" x14ac:dyDescent="0.25">
      <c r="A1542" s="195">
        <v>41438</v>
      </c>
      <c r="B1542" s="221">
        <v>3.3101851851851851E-3</v>
      </c>
      <c r="C1542" s="214">
        <v>50.739400000000003</v>
      </c>
      <c r="D1542" s="199">
        <v>16.535</v>
      </c>
      <c r="E1542" s="185">
        <f t="shared" si="25"/>
        <v>41438.003310185188</v>
      </c>
      <c r="F1542" s="196">
        <v>543.18599999999992</v>
      </c>
    </row>
    <row r="1543" spans="1:6" ht="15" customHeight="1" x14ac:dyDescent="0.25">
      <c r="A1543" s="195">
        <v>41439</v>
      </c>
      <c r="B1543" s="221">
        <v>3.3101851851851851E-3</v>
      </c>
      <c r="C1543" s="214">
        <v>50.738799999999998</v>
      </c>
      <c r="D1543" s="199">
        <v>16.533000000000001</v>
      </c>
      <c r="E1543" s="185">
        <f t="shared" si="25"/>
        <v>41439.003310185188</v>
      </c>
      <c r="F1543" s="196">
        <v>543.1866</v>
      </c>
    </row>
    <row r="1544" spans="1:6" ht="15" customHeight="1" x14ac:dyDescent="0.25">
      <c r="A1544" s="195">
        <v>41440</v>
      </c>
      <c r="B1544" s="221">
        <v>3.3101851851851851E-3</v>
      </c>
      <c r="C1544" s="214">
        <v>50.803899999999999</v>
      </c>
      <c r="D1544" s="199">
        <v>16.533999999999999</v>
      </c>
      <c r="E1544" s="185">
        <f t="shared" si="25"/>
        <v>41440.003310185188</v>
      </c>
      <c r="F1544" s="196">
        <v>543.12149999999997</v>
      </c>
    </row>
    <row r="1545" spans="1:6" ht="15" customHeight="1" x14ac:dyDescent="0.25">
      <c r="A1545" s="195">
        <v>41441</v>
      </c>
      <c r="B1545" s="221">
        <v>3.3101851851851851E-3</v>
      </c>
      <c r="C1545" s="214">
        <v>50.718699999999998</v>
      </c>
      <c r="D1545" s="199">
        <v>16.535</v>
      </c>
      <c r="E1545" s="185">
        <f t="shared" si="25"/>
        <v>41441.003310185188</v>
      </c>
      <c r="F1545" s="196">
        <v>543.20669999999996</v>
      </c>
    </row>
    <row r="1546" spans="1:6" ht="15" customHeight="1" x14ac:dyDescent="0.25">
      <c r="A1546" s="195">
        <v>41442</v>
      </c>
      <c r="B1546" s="221">
        <v>3.3101851851851851E-3</v>
      </c>
      <c r="C1546" s="214">
        <v>50.759900000000002</v>
      </c>
      <c r="D1546" s="199">
        <v>16.533999999999999</v>
      </c>
      <c r="E1546" s="185">
        <f t="shared" si="25"/>
        <v>41442.003310185188</v>
      </c>
      <c r="F1546" s="196">
        <v>543.16549999999995</v>
      </c>
    </row>
    <row r="1547" spans="1:6" ht="15" customHeight="1" x14ac:dyDescent="0.25">
      <c r="A1547" s="195">
        <v>41443</v>
      </c>
      <c r="B1547" s="221">
        <v>3.3101851851851851E-3</v>
      </c>
      <c r="C1547" s="214">
        <v>50.795000000000002</v>
      </c>
      <c r="D1547" s="199">
        <v>16.533000000000001</v>
      </c>
      <c r="E1547" s="185">
        <f t="shared" si="25"/>
        <v>41443.003310185188</v>
      </c>
      <c r="F1547" s="196">
        <v>543.1303999999999</v>
      </c>
    </row>
    <row r="1548" spans="1:6" ht="15" customHeight="1" x14ac:dyDescent="0.25">
      <c r="A1548" s="195">
        <v>41444</v>
      </c>
      <c r="B1548" s="221">
        <v>3.3101851851851851E-3</v>
      </c>
      <c r="C1548" s="214">
        <v>50.909700000000001</v>
      </c>
      <c r="D1548" s="199">
        <v>16.532</v>
      </c>
      <c r="E1548" s="185">
        <f t="shared" si="25"/>
        <v>41444.003310185188</v>
      </c>
      <c r="F1548" s="196">
        <v>543.01569999999992</v>
      </c>
    </row>
    <row r="1549" spans="1:6" ht="15" customHeight="1" x14ac:dyDescent="0.25">
      <c r="A1549" s="195">
        <v>41445</v>
      </c>
      <c r="B1549" s="221">
        <v>3.3101851851851851E-3</v>
      </c>
      <c r="C1549" s="214">
        <v>50.941200000000002</v>
      </c>
      <c r="D1549" s="199">
        <v>16.533999999999999</v>
      </c>
      <c r="E1549" s="185">
        <f t="shared" si="25"/>
        <v>41445.003310185188</v>
      </c>
      <c r="F1549" s="196">
        <v>542.98419999999999</v>
      </c>
    </row>
    <row r="1550" spans="1:6" ht="15" customHeight="1" x14ac:dyDescent="0.25">
      <c r="A1550" s="195">
        <v>41446</v>
      </c>
      <c r="B1550" s="221">
        <v>3.3101851851851851E-3</v>
      </c>
      <c r="C1550" s="214">
        <v>50.874000000000002</v>
      </c>
      <c r="D1550" s="199">
        <v>16.533000000000001</v>
      </c>
      <c r="E1550" s="185">
        <f t="shared" si="25"/>
        <v>41446.003310185188</v>
      </c>
      <c r="F1550" s="196">
        <v>543.05139999999994</v>
      </c>
    </row>
    <row r="1551" spans="1:6" ht="15" customHeight="1" x14ac:dyDescent="0.25">
      <c r="A1551" s="195">
        <v>41447</v>
      </c>
      <c r="B1551" s="221">
        <v>3.3101851851851851E-3</v>
      </c>
      <c r="C1551" s="214">
        <v>50.890599999999999</v>
      </c>
      <c r="D1551" s="199">
        <v>16.533000000000001</v>
      </c>
      <c r="E1551" s="185">
        <f t="shared" si="25"/>
        <v>41447.003310185188</v>
      </c>
      <c r="F1551" s="196">
        <v>543.0347999999999</v>
      </c>
    </row>
    <row r="1552" spans="1:6" ht="15" customHeight="1" x14ac:dyDescent="0.25">
      <c r="A1552" s="195">
        <v>41448</v>
      </c>
      <c r="B1552" s="221">
        <v>3.3101851851851851E-3</v>
      </c>
      <c r="C1552" s="214">
        <v>50.920499999999997</v>
      </c>
      <c r="D1552" s="199">
        <v>16.530999999999999</v>
      </c>
      <c r="E1552" s="185">
        <f t="shared" si="25"/>
        <v>41448.003310185188</v>
      </c>
      <c r="F1552" s="196">
        <v>543.00489999999991</v>
      </c>
    </row>
    <row r="1553" spans="1:6" ht="15" customHeight="1" x14ac:dyDescent="0.25">
      <c r="A1553" s="195">
        <v>41449</v>
      </c>
      <c r="B1553" s="221">
        <v>3.3101851851851851E-3</v>
      </c>
      <c r="C1553" s="214">
        <v>50.9818</v>
      </c>
      <c r="D1553" s="199">
        <v>16.53</v>
      </c>
      <c r="E1553" s="185">
        <f t="shared" si="25"/>
        <v>41449.003310185188</v>
      </c>
      <c r="F1553" s="196">
        <v>542.94359999999995</v>
      </c>
    </row>
    <row r="1554" spans="1:6" ht="15" customHeight="1" x14ac:dyDescent="0.25">
      <c r="A1554" s="195">
        <v>41450</v>
      </c>
      <c r="B1554" s="221">
        <v>3.3101851851851851E-3</v>
      </c>
      <c r="C1554" s="214">
        <v>50.901499999999999</v>
      </c>
      <c r="D1554" s="199">
        <v>16.53</v>
      </c>
      <c r="E1554" s="185">
        <f t="shared" si="25"/>
        <v>41450.003310185188</v>
      </c>
      <c r="F1554" s="196">
        <v>543.02389999999991</v>
      </c>
    </row>
    <row r="1555" spans="1:6" ht="15" customHeight="1" x14ac:dyDescent="0.25">
      <c r="A1555" s="195">
        <v>41451</v>
      </c>
      <c r="B1555" s="221">
        <v>3.3101851851851851E-3</v>
      </c>
      <c r="C1555" s="214">
        <v>50.822499999999998</v>
      </c>
      <c r="D1555" s="199">
        <v>16.530999999999999</v>
      </c>
      <c r="E1555" s="185">
        <f t="shared" si="25"/>
        <v>41451.003310185188</v>
      </c>
      <c r="F1555" s="196">
        <v>543.10289999999998</v>
      </c>
    </row>
    <row r="1556" spans="1:6" ht="15" customHeight="1" x14ac:dyDescent="0.25">
      <c r="A1556" s="195">
        <v>41452</v>
      </c>
      <c r="B1556" s="221">
        <v>3.3101851851851851E-3</v>
      </c>
      <c r="C1556" s="214">
        <v>50.751399999999997</v>
      </c>
      <c r="D1556" s="199">
        <v>16.530999999999999</v>
      </c>
      <c r="E1556" s="185">
        <f t="shared" si="25"/>
        <v>41452.003310185188</v>
      </c>
      <c r="F1556" s="196">
        <v>543.17399999999998</v>
      </c>
    </row>
    <row r="1557" spans="1:6" ht="15" customHeight="1" x14ac:dyDescent="0.25">
      <c r="A1557" s="195">
        <v>41453</v>
      </c>
      <c r="B1557" s="221">
        <v>3.3101851851851851E-3</v>
      </c>
      <c r="C1557" s="214">
        <v>50.685499999999998</v>
      </c>
      <c r="D1557" s="199">
        <v>16.532</v>
      </c>
      <c r="E1557" s="185">
        <f t="shared" si="25"/>
        <v>41453.003310185188</v>
      </c>
      <c r="F1557" s="196">
        <v>543.23989999999992</v>
      </c>
    </row>
    <row r="1558" spans="1:6" ht="15" customHeight="1" x14ac:dyDescent="0.25">
      <c r="A1558" s="195">
        <v>41454</v>
      </c>
      <c r="B1558" s="221">
        <v>3.3101851851851851E-3</v>
      </c>
      <c r="C1558" s="214">
        <v>50.6295</v>
      </c>
      <c r="D1558" s="199">
        <v>16.530999999999999</v>
      </c>
      <c r="E1558" s="185">
        <f t="shared" si="25"/>
        <v>41454.003310185188</v>
      </c>
      <c r="F1558" s="196">
        <v>543.29589999999996</v>
      </c>
    </row>
    <row r="1559" spans="1:6" ht="15" customHeight="1" x14ac:dyDescent="0.25">
      <c r="A1559" s="195">
        <v>41455</v>
      </c>
      <c r="B1559" s="221">
        <v>3.3101851851851851E-3</v>
      </c>
      <c r="C1559" s="214">
        <v>50.680999999999997</v>
      </c>
      <c r="D1559" s="199">
        <v>16.530999999999999</v>
      </c>
      <c r="E1559" s="185">
        <f t="shared" si="25"/>
        <v>41455.003310185188</v>
      </c>
      <c r="F1559" s="196">
        <v>543.24439999999993</v>
      </c>
    </row>
    <row r="1560" spans="1:6" ht="15" customHeight="1" x14ac:dyDescent="0.25">
      <c r="A1560" s="195">
        <v>41456</v>
      </c>
      <c r="B1560" s="221">
        <v>3.3101851851851851E-3</v>
      </c>
      <c r="C1560" s="214">
        <v>50.656100000000002</v>
      </c>
      <c r="D1560" s="199">
        <v>16.530999999999999</v>
      </c>
      <c r="E1560" s="185">
        <f t="shared" si="25"/>
        <v>41456.003310185188</v>
      </c>
      <c r="F1560" s="196">
        <v>543.26929999999993</v>
      </c>
    </row>
    <row r="1561" spans="1:6" ht="15" customHeight="1" x14ac:dyDescent="0.25">
      <c r="A1561" s="195">
        <v>41457</v>
      </c>
      <c r="B1561" s="221">
        <v>3.3101851851851851E-3</v>
      </c>
      <c r="C1561" s="214">
        <v>50.615400000000001</v>
      </c>
      <c r="D1561" s="199">
        <v>16.53</v>
      </c>
      <c r="E1561" s="185">
        <f t="shared" si="25"/>
        <v>41457.003310185188</v>
      </c>
      <c r="F1561" s="196">
        <v>543.30999999999995</v>
      </c>
    </row>
    <row r="1562" spans="1:6" ht="15" customHeight="1" x14ac:dyDescent="0.25">
      <c r="A1562" s="195">
        <v>41458</v>
      </c>
      <c r="B1562" s="221">
        <v>3.3101851851851851E-3</v>
      </c>
      <c r="C1562" s="214">
        <v>50.6374</v>
      </c>
      <c r="D1562" s="199">
        <v>16.530999999999999</v>
      </c>
      <c r="E1562" s="185">
        <f t="shared" si="25"/>
        <v>41458.003310185188</v>
      </c>
      <c r="F1562" s="196">
        <v>543.2879999999999</v>
      </c>
    </row>
    <row r="1563" spans="1:6" ht="15" customHeight="1" x14ac:dyDescent="0.25">
      <c r="A1563" s="195">
        <v>41459</v>
      </c>
      <c r="B1563" s="221">
        <v>3.3101851851851851E-3</v>
      </c>
      <c r="C1563" s="214">
        <v>50.863599999999998</v>
      </c>
      <c r="D1563" s="199">
        <v>16.53</v>
      </c>
      <c r="E1563" s="185">
        <f t="shared" si="25"/>
        <v>41459.003310185188</v>
      </c>
      <c r="F1563" s="196">
        <v>543.06179999999995</v>
      </c>
    </row>
    <row r="1564" spans="1:6" ht="15" customHeight="1" x14ac:dyDescent="0.25">
      <c r="A1564" s="195">
        <v>41460</v>
      </c>
      <c r="B1564" s="221">
        <v>3.3101851851851851E-3</v>
      </c>
      <c r="C1564" s="214">
        <v>50.868299999999998</v>
      </c>
      <c r="D1564" s="199">
        <v>16.527999999999999</v>
      </c>
      <c r="E1564" s="185">
        <f t="shared" si="25"/>
        <v>41460.003310185188</v>
      </c>
      <c r="F1564" s="196">
        <v>543.05709999999999</v>
      </c>
    </row>
    <row r="1565" spans="1:6" ht="15" customHeight="1" x14ac:dyDescent="0.25">
      <c r="A1565" s="195">
        <v>41461</v>
      </c>
      <c r="B1565" s="221">
        <v>3.3101851851851851E-3</v>
      </c>
      <c r="C1565" s="214">
        <v>50.855600000000003</v>
      </c>
      <c r="D1565" s="199">
        <v>16.529</v>
      </c>
      <c r="E1565" s="185">
        <f t="shared" si="25"/>
        <v>41461.003310185188</v>
      </c>
      <c r="F1565" s="196">
        <v>543.06979999999999</v>
      </c>
    </row>
    <row r="1566" spans="1:6" ht="15" customHeight="1" x14ac:dyDescent="0.25">
      <c r="A1566" s="195">
        <v>41462</v>
      </c>
      <c r="B1566" s="221">
        <v>3.3101851851851851E-3</v>
      </c>
      <c r="C1566" s="214">
        <v>50.792299999999997</v>
      </c>
      <c r="D1566" s="199">
        <v>16.527999999999999</v>
      </c>
      <c r="E1566" s="185">
        <f t="shared" si="25"/>
        <v>41462.003310185188</v>
      </c>
      <c r="F1566" s="196">
        <v>543.1330999999999</v>
      </c>
    </row>
    <row r="1567" spans="1:6" ht="15" customHeight="1" x14ac:dyDescent="0.25">
      <c r="A1567" s="195">
        <v>41463</v>
      </c>
      <c r="B1567" s="221">
        <v>3.3101851851851851E-3</v>
      </c>
      <c r="C1567" s="214">
        <v>50.765999999999998</v>
      </c>
      <c r="D1567" s="199">
        <v>16.529</v>
      </c>
      <c r="E1567" s="185">
        <f t="shared" si="25"/>
        <v>41463.003310185188</v>
      </c>
      <c r="F1567" s="196">
        <v>543.15940000000001</v>
      </c>
    </row>
    <row r="1568" spans="1:6" ht="15" customHeight="1" x14ac:dyDescent="0.25">
      <c r="A1568" s="195">
        <v>41464</v>
      </c>
      <c r="B1568" s="221">
        <v>3.3101851851851851E-3</v>
      </c>
      <c r="C1568" s="214">
        <v>50.661900000000003</v>
      </c>
      <c r="D1568" s="199">
        <v>16.527000000000001</v>
      </c>
      <c r="E1568" s="185">
        <f t="shared" si="25"/>
        <v>41464.003310185188</v>
      </c>
      <c r="F1568" s="196">
        <v>543.26349999999991</v>
      </c>
    </row>
    <row r="1569" spans="1:6" ht="15" customHeight="1" x14ac:dyDescent="0.25">
      <c r="A1569" s="195">
        <v>41465</v>
      </c>
      <c r="B1569" s="221">
        <v>3.3101851851851851E-3</v>
      </c>
      <c r="C1569" s="214">
        <v>50.710900000000002</v>
      </c>
      <c r="D1569" s="199">
        <v>16.527000000000001</v>
      </c>
      <c r="E1569" s="185">
        <f t="shared" ref="E1569:E1600" si="26">A1569+B1569</f>
        <v>41465.003310185188</v>
      </c>
      <c r="F1569" s="196">
        <v>543.21449999999993</v>
      </c>
    </row>
    <row r="1570" spans="1:6" ht="15" customHeight="1" x14ac:dyDescent="0.25">
      <c r="A1570" s="195">
        <v>41466</v>
      </c>
      <c r="B1570" s="221">
        <v>3.3101851851851851E-3</v>
      </c>
      <c r="C1570" s="214">
        <v>50.708399999999997</v>
      </c>
      <c r="D1570" s="199">
        <v>16.529</v>
      </c>
      <c r="E1570" s="185">
        <f t="shared" si="26"/>
        <v>41466.003310185188</v>
      </c>
      <c r="F1570" s="196">
        <v>543.21699999999998</v>
      </c>
    </row>
    <row r="1571" spans="1:6" ht="15" customHeight="1" x14ac:dyDescent="0.25">
      <c r="A1571" s="195">
        <v>41467</v>
      </c>
      <c r="B1571" s="221">
        <v>3.3101851851851851E-3</v>
      </c>
      <c r="C1571" s="214">
        <v>50.779600000000002</v>
      </c>
      <c r="D1571" s="199">
        <v>16.529</v>
      </c>
      <c r="E1571" s="185">
        <f t="shared" si="26"/>
        <v>41467.003310185188</v>
      </c>
      <c r="F1571" s="196">
        <v>543.14579999999989</v>
      </c>
    </row>
    <row r="1572" spans="1:6" ht="15" customHeight="1" x14ac:dyDescent="0.25">
      <c r="A1572" s="195">
        <v>41468</v>
      </c>
      <c r="B1572" s="221">
        <v>3.3101851851851851E-3</v>
      </c>
      <c r="C1572" s="214">
        <v>50.779899999999998</v>
      </c>
      <c r="D1572" s="199">
        <v>16.526</v>
      </c>
      <c r="E1572" s="185">
        <f t="shared" si="26"/>
        <v>41468.003310185188</v>
      </c>
      <c r="F1572" s="196">
        <v>543.14549999999997</v>
      </c>
    </row>
    <row r="1573" spans="1:6" ht="15" customHeight="1" x14ac:dyDescent="0.25">
      <c r="A1573" s="195">
        <v>41469</v>
      </c>
      <c r="B1573" s="221">
        <v>3.3101851851851851E-3</v>
      </c>
      <c r="C1573" s="214">
        <v>50.7485</v>
      </c>
      <c r="D1573" s="199">
        <v>16.527000000000001</v>
      </c>
      <c r="E1573" s="185">
        <f t="shared" si="26"/>
        <v>41469.003310185188</v>
      </c>
      <c r="F1573" s="196">
        <v>543.17689999999993</v>
      </c>
    </row>
    <row r="1574" spans="1:6" ht="15" customHeight="1" x14ac:dyDescent="0.25">
      <c r="A1574" s="195">
        <v>41470</v>
      </c>
      <c r="B1574" s="221">
        <v>3.3101851851851851E-3</v>
      </c>
      <c r="C1574" s="214">
        <v>50.7316</v>
      </c>
      <c r="D1574" s="199">
        <v>16.526</v>
      </c>
      <c r="E1574" s="185">
        <f t="shared" si="26"/>
        <v>41470.003310185188</v>
      </c>
      <c r="F1574" s="196">
        <v>543.1937999999999</v>
      </c>
    </row>
    <row r="1575" spans="1:6" ht="15" customHeight="1" x14ac:dyDescent="0.25">
      <c r="A1575" s="195">
        <v>41471</v>
      </c>
      <c r="B1575" s="221">
        <v>3.3101851851851851E-3</v>
      </c>
      <c r="C1575" s="214">
        <v>50.747399999999999</v>
      </c>
      <c r="D1575" s="199">
        <v>16.526</v>
      </c>
      <c r="E1575" s="185">
        <f t="shared" si="26"/>
        <v>41471.003310185188</v>
      </c>
      <c r="F1575" s="196">
        <v>543.178</v>
      </c>
    </row>
    <row r="1576" spans="1:6" ht="15" customHeight="1" x14ac:dyDescent="0.25">
      <c r="A1576" s="195">
        <v>41472</v>
      </c>
      <c r="B1576" s="221">
        <v>3.3101851851851851E-3</v>
      </c>
      <c r="C1576" s="214">
        <v>50.648899999999998</v>
      </c>
      <c r="D1576" s="199">
        <v>16.524999999999999</v>
      </c>
      <c r="E1576" s="185">
        <f t="shared" si="26"/>
        <v>41472.003310185188</v>
      </c>
      <c r="F1576" s="196">
        <v>543.27649999999994</v>
      </c>
    </row>
    <row r="1577" spans="1:6" ht="15" customHeight="1" x14ac:dyDescent="0.25">
      <c r="A1577" s="195">
        <v>41473</v>
      </c>
      <c r="B1577" s="221">
        <v>3.3101851851851851E-3</v>
      </c>
      <c r="C1577" s="214">
        <v>50.619300000000003</v>
      </c>
      <c r="D1577" s="199">
        <v>16.527000000000001</v>
      </c>
      <c r="E1577" s="185">
        <f t="shared" si="26"/>
        <v>41473.003310185188</v>
      </c>
      <c r="F1577" s="196">
        <v>543.3060999999999</v>
      </c>
    </row>
    <row r="1578" spans="1:6" ht="15" customHeight="1" x14ac:dyDescent="0.25">
      <c r="A1578" s="195">
        <v>41474</v>
      </c>
      <c r="B1578" s="221">
        <v>3.3101851851851851E-3</v>
      </c>
      <c r="C1578" s="214">
        <v>50.750599999999999</v>
      </c>
      <c r="D1578" s="199">
        <v>16.524999999999999</v>
      </c>
      <c r="E1578" s="185">
        <f t="shared" si="26"/>
        <v>41474.003310185188</v>
      </c>
      <c r="F1578" s="196">
        <v>543.1748</v>
      </c>
    </row>
    <row r="1579" spans="1:6" ht="15" customHeight="1" x14ac:dyDescent="0.25">
      <c r="A1579" s="195">
        <v>41475</v>
      </c>
      <c r="B1579" s="221">
        <v>3.3101851851851851E-3</v>
      </c>
      <c r="C1579" s="214">
        <v>50.781399999999998</v>
      </c>
      <c r="D1579" s="199">
        <v>16.524000000000001</v>
      </c>
      <c r="E1579" s="185">
        <f t="shared" si="26"/>
        <v>41475.003310185188</v>
      </c>
      <c r="F1579" s="196">
        <v>543.14400000000001</v>
      </c>
    </row>
    <row r="1580" spans="1:6" ht="15" customHeight="1" x14ac:dyDescent="0.25">
      <c r="A1580" s="195">
        <v>41476</v>
      </c>
      <c r="B1580" s="221">
        <v>3.3101851851851851E-3</v>
      </c>
      <c r="C1580" s="214">
        <v>50.904400000000003</v>
      </c>
      <c r="D1580" s="199">
        <v>16.524000000000001</v>
      </c>
      <c r="E1580" s="185">
        <f t="shared" si="26"/>
        <v>41476.003310185188</v>
      </c>
      <c r="F1580" s="196">
        <v>543.02099999999996</v>
      </c>
    </row>
    <row r="1581" spans="1:6" ht="15" customHeight="1" x14ac:dyDescent="0.25">
      <c r="A1581" s="195">
        <v>41477</v>
      </c>
      <c r="B1581" s="221">
        <v>3.3101851851851851E-3</v>
      </c>
      <c r="C1581" s="214">
        <v>50.847000000000001</v>
      </c>
      <c r="D1581" s="199">
        <v>16.524999999999999</v>
      </c>
      <c r="E1581" s="185">
        <f t="shared" si="26"/>
        <v>41477.003310185188</v>
      </c>
      <c r="F1581" s="196">
        <v>543.07839999999999</v>
      </c>
    </row>
    <row r="1582" spans="1:6" ht="15" customHeight="1" x14ac:dyDescent="0.25">
      <c r="A1582" s="195">
        <v>41478</v>
      </c>
      <c r="B1582" s="221">
        <v>3.3101851851851851E-3</v>
      </c>
      <c r="C1582" s="214">
        <v>50.867100000000001</v>
      </c>
      <c r="D1582" s="199">
        <v>16.526</v>
      </c>
      <c r="E1582" s="185">
        <f t="shared" si="26"/>
        <v>41478.003310185188</v>
      </c>
      <c r="F1582" s="196">
        <v>543.05829999999992</v>
      </c>
    </row>
    <row r="1583" spans="1:6" ht="15" customHeight="1" x14ac:dyDescent="0.25">
      <c r="A1583" s="195">
        <v>41479</v>
      </c>
      <c r="B1583" s="221">
        <v>3.3101851851851851E-3</v>
      </c>
      <c r="C1583" s="214">
        <v>50.8125</v>
      </c>
      <c r="D1583" s="199">
        <v>16.524000000000001</v>
      </c>
      <c r="E1583" s="185">
        <f t="shared" si="26"/>
        <v>41479.003310185188</v>
      </c>
      <c r="F1583" s="196">
        <v>543.11289999999997</v>
      </c>
    </row>
    <row r="1584" spans="1:6" ht="15" customHeight="1" x14ac:dyDescent="0.25">
      <c r="A1584" s="195">
        <v>41480</v>
      </c>
      <c r="B1584" s="221">
        <v>3.3101851851851851E-3</v>
      </c>
      <c r="C1584" s="214">
        <v>50.756100000000004</v>
      </c>
      <c r="D1584" s="199">
        <v>16.526</v>
      </c>
      <c r="E1584" s="185">
        <f t="shared" si="26"/>
        <v>41480.003310185188</v>
      </c>
      <c r="F1584" s="196">
        <v>543.16929999999991</v>
      </c>
    </row>
    <row r="1585" spans="1:6" ht="15" customHeight="1" x14ac:dyDescent="0.25">
      <c r="A1585" s="195">
        <v>41481</v>
      </c>
      <c r="B1585" s="221">
        <v>3.3101851851851851E-3</v>
      </c>
      <c r="C1585" s="214">
        <v>50.691200000000002</v>
      </c>
      <c r="D1585" s="199">
        <v>16.523</v>
      </c>
      <c r="E1585" s="185">
        <f t="shared" si="26"/>
        <v>41481.003310185188</v>
      </c>
      <c r="F1585" s="196">
        <v>543.23419999999999</v>
      </c>
    </row>
    <row r="1586" spans="1:6" ht="15" customHeight="1" x14ac:dyDescent="0.25">
      <c r="A1586" s="195">
        <v>41482</v>
      </c>
      <c r="B1586" s="221">
        <v>3.3101851851851851E-3</v>
      </c>
      <c r="C1586" s="214">
        <v>50.654499999999999</v>
      </c>
      <c r="D1586" s="199">
        <v>16.521000000000001</v>
      </c>
      <c r="E1586" s="185">
        <f t="shared" si="26"/>
        <v>41482.003310185188</v>
      </c>
      <c r="F1586" s="196">
        <v>543.27089999999998</v>
      </c>
    </row>
    <row r="1587" spans="1:6" ht="15" customHeight="1" x14ac:dyDescent="0.25">
      <c r="A1587" s="195">
        <v>41483</v>
      </c>
      <c r="B1587" s="221">
        <v>3.3101851851851851E-3</v>
      </c>
      <c r="C1587" s="214">
        <v>50.864199999999997</v>
      </c>
      <c r="D1587" s="199">
        <v>16.521999999999998</v>
      </c>
      <c r="E1587" s="185">
        <f t="shared" si="26"/>
        <v>41483.003310185188</v>
      </c>
      <c r="F1587" s="196">
        <v>543.06119999999999</v>
      </c>
    </row>
    <row r="1588" spans="1:6" ht="15" customHeight="1" x14ac:dyDescent="0.25">
      <c r="A1588" s="195">
        <v>41484</v>
      </c>
      <c r="B1588" s="221">
        <v>3.3101851851851851E-3</v>
      </c>
      <c r="C1588" s="214">
        <v>50.920900000000003</v>
      </c>
      <c r="D1588" s="199">
        <v>16.521999999999998</v>
      </c>
      <c r="E1588" s="185">
        <f t="shared" si="26"/>
        <v>41484.003310185188</v>
      </c>
      <c r="F1588" s="196">
        <v>543.00449999999989</v>
      </c>
    </row>
    <row r="1589" spans="1:6" ht="15" customHeight="1" x14ac:dyDescent="0.25">
      <c r="A1589" s="195">
        <v>41485</v>
      </c>
      <c r="B1589" s="221">
        <v>3.3101851851851851E-3</v>
      </c>
      <c r="C1589" s="214">
        <v>50.779299999999999</v>
      </c>
      <c r="D1589" s="199">
        <v>16.521000000000001</v>
      </c>
      <c r="E1589" s="185">
        <f t="shared" si="26"/>
        <v>41485.003310185188</v>
      </c>
      <c r="F1589" s="196">
        <v>543.14609999999993</v>
      </c>
    </row>
    <row r="1590" spans="1:6" ht="15" customHeight="1" x14ac:dyDescent="0.25">
      <c r="A1590" s="195">
        <v>41486</v>
      </c>
      <c r="B1590" s="221">
        <v>3.3101851851851851E-3</v>
      </c>
      <c r="C1590" s="214">
        <v>50.724299999999999</v>
      </c>
      <c r="D1590" s="199">
        <v>16.521000000000001</v>
      </c>
      <c r="E1590" s="185">
        <f t="shared" si="26"/>
        <v>41486.003310185188</v>
      </c>
      <c r="F1590" s="196">
        <v>543.2011</v>
      </c>
    </row>
    <row r="1591" spans="1:6" ht="15" customHeight="1" x14ac:dyDescent="0.25">
      <c r="A1591" s="195">
        <v>41487</v>
      </c>
      <c r="B1591" s="221">
        <v>3.3101851851851851E-3</v>
      </c>
      <c r="C1591" s="214">
        <v>50.735300000000002</v>
      </c>
      <c r="D1591" s="199">
        <v>16.521000000000001</v>
      </c>
      <c r="E1591" s="185">
        <f t="shared" si="26"/>
        <v>41487.003310185188</v>
      </c>
      <c r="F1591" s="196">
        <v>543.19009999999992</v>
      </c>
    </row>
    <row r="1592" spans="1:6" ht="15" customHeight="1" x14ac:dyDescent="0.25">
      <c r="A1592" s="195">
        <v>41488</v>
      </c>
      <c r="B1592" s="221">
        <v>3.3101851851851851E-3</v>
      </c>
      <c r="C1592" s="214">
        <v>50.802399999999999</v>
      </c>
      <c r="D1592" s="199">
        <v>16.521999999999998</v>
      </c>
      <c r="E1592" s="185">
        <f t="shared" si="26"/>
        <v>41488.003310185188</v>
      </c>
      <c r="F1592" s="196">
        <v>543.12299999999993</v>
      </c>
    </row>
    <row r="1593" spans="1:6" ht="15" customHeight="1" x14ac:dyDescent="0.25">
      <c r="A1593" s="195">
        <v>41489</v>
      </c>
      <c r="B1593" s="221">
        <v>3.3101851851851851E-3</v>
      </c>
      <c r="C1593" s="214">
        <v>50.758899999999997</v>
      </c>
      <c r="D1593" s="199">
        <v>16.521999999999998</v>
      </c>
      <c r="E1593" s="185">
        <f t="shared" si="26"/>
        <v>41489.003310185188</v>
      </c>
      <c r="F1593" s="196">
        <v>543.16649999999993</v>
      </c>
    </row>
    <row r="1594" spans="1:6" ht="15" customHeight="1" x14ac:dyDescent="0.25">
      <c r="A1594" s="195">
        <v>41490</v>
      </c>
      <c r="B1594" s="221">
        <v>3.3101851851851851E-3</v>
      </c>
      <c r="C1594" s="214">
        <v>50.821300000000001</v>
      </c>
      <c r="D1594" s="199">
        <v>16.518999999999998</v>
      </c>
      <c r="E1594" s="185">
        <f t="shared" si="26"/>
        <v>41490.003310185188</v>
      </c>
      <c r="F1594" s="196">
        <v>543.1040999999999</v>
      </c>
    </row>
    <row r="1595" spans="1:6" ht="15" customHeight="1" x14ac:dyDescent="0.25">
      <c r="A1595" s="195">
        <v>41491</v>
      </c>
      <c r="B1595" s="221">
        <v>3.3101851851851851E-3</v>
      </c>
      <c r="C1595" s="214">
        <v>50.752200000000002</v>
      </c>
      <c r="D1595" s="199">
        <v>16.52</v>
      </c>
      <c r="E1595" s="185">
        <f t="shared" si="26"/>
        <v>41491.003310185188</v>
      </c>
      <c r="F1595" s="196">
        <v>543.17319999999995</v>
      </c>
    </row>
    <row r="1596" spans="1:6" ht="15" customHeight="1" x14ac:dyDescent="0.25">
      <c r="A1596" s="195">
        <v>41492</v>
      </c>
      <c r="B1596" s="221">
        <v>3.3101851851851851E-3</v>
      </c>
      <c r="C1596" s="214">
        <v>50.86</v>
      </c>
      <c r="D1596" s="199">
        <v>16.521999999999998</v>
      </c>
      <c r="E1596" s="185">
        <f t="shared" si="26"/>
        <v>41492.003310185188</v>
      </c>
      <c r="F1596" s="196">
        <v>543.06539999999995</v>
      </c>
    </row>
    <row r="1597" spans="1:6" ht="15" customHeight="1" x14ac:dyDescent="0.25">
      <c r="A1597" s="195">
        <v>41493</v>
      </c>
      <c r="B1597" s="221">
        <v>3.3101851851851851E-3</v>
      </c>
      <c r="C1597" s="214">
        <v>50.889099999999999</v>
      </c>
      <c r="D1597" s="199">
        <v>16.52</v>
      </c>
      <c r="E1597" s="185">
        <f t="shared" si="26"/>
        <v>41493.003310185188</v>
      </c>
      <c r="F1597" s="196">
        <v>543.03629999999998</v>
      </c>
    </row>
    <row r="1598" spans="1:6" ht="15" customHeight="1" x14ac:dyDescent="0.25">
      <c r="A1598" s="195">
        <v>41494</v>
      </c>
      <c r="B1598" s="221">
        <v>3.3101851851851851E-3</v>
      </c>
      <c r="C1598" s="214">
        <v>50.933100000000003</v>
      </c>
      <c r="D1598" s="199">
        <v>16.521000000000001</v>
      </c>
      <c r="E1598" s="185">
        <f t="shared" si="26"/>
        <v>41494.003310185188</v>
      </c>
      <c r="F1598" s="196">
        <v>542.99229999999989</v>
      </c>
    </row>
    <row r="1599" spans="1:6" ht="15" customHeight="1" x14ac:dyDescent="0.25">
      <c r="A1599" s="195">
        <v>41495</v>
      </c>
      <c r="B1599" s="221">
        <v>3.3101851851851851E-3</v>
      </c>
      <c r="C1599" s="214">
        <v>50.843600000000002</v>
      </c>
      <c r="D1599" s="199">
        <v>16.52</v>
      </c>
      <c r="E1599" s="185">
        <f t="shared" si="26"/>
        <v>41495.003310185188</v>
      </c>
      <c r="F1599" s="196">
        <v>543.08179999999993</v>
      </c>
    </row>
    <row r="1600" spans="1:6" ht="15" customHeight="1" x14ac:dyDescent="0.25">
      <c r="A1600" s="195">
        <v>41496</v>
      </c>
      <c r="B1600" s="221">
        <v>3.3101851851851851E-3</v>
      </c>
      <c r="C1600" s="214">
        <v>50.760399999999997</v>
      </c>
      <c r="D1600" s="199">
        <v>16.518999999999998</v>
      </c>
      <c r="E1600" s="185">
        <f t="shared" si="26"/>
        <v>41496.003310185188</v>
      </c>
      <c r="F1600" s="196">
        <v>543.16499999999996</v>
      </c>
    </row>
    <row r="1601" spans="1:6" ht="15" customHeight="1" x14ac:dyDescent="0.25">
      <c r="A1601" s="195">
        <v>41497</v>
      </c>
      <c r="B1601" s="221">
        <v>3.3101851851851851E-3</v>
      </c>
      <c r="C1601" s="214">
        <v>50.701999999999998</v>
      </c>
      <c r="D1601" s="199">
        <v>16.518999999999998</v>
      </c>
      <c r="E1601" s="185">
        <f t="shared" ref="E1601:E1630" si="27">A1601+B1601</f>
        <v>41497.003310185188</v>
      </c>
      <c r="F1601" s="196">
        <v>543.22339999999997</v>
      </c>
    </row>
    <row r="1602" spans="1:6" ht="15" customHeight="1" x14ac:dyDescent="0.25">
      <c r="A1602" s="195">
        <v>41498</v>
      </c>
      <c r="B1602" s="221">
        <v>3.3101851851851851E-3</v>
      </c>
      <c r="C1602" s="214">
        <v>50.8018</v>
      </c>
      <c r="D1602" s="199">
        <v>16.518999999999998</v>
      </c>
      <c r="E1602" s="185">
        <f t="shared" si="27"/>
        <v>41498.003310185188</v>
      </c>
      <c r="F1602" s="196">
        <v>543.1235999999999</v>
      </c>
    </row>
    <row r="1603" spans="1:6" ht="15" customHeight="1" x14ac:dyDescent="0.25">
      <c r="A1603" s="195">
        <v>41499</v>
      </c>
      <c r="B1603" s="221">
        <v>3.3101851851851851E-3</v>
      </c>
      <c r="C1603" s="214">
        <v>50.8369</v>
      </c>
      <c r="D1603" s="199">
        <v>16.52</v>
      </c>
      <c r="E1603" s="185">
        <f t="shared" si="27"/>
        <v>41499.003310185188</v>
      </c>
      <c r="F1603" s="196">
        <v>543.08849999999995</v>
      </c>
    </row>
    <row r="1604" spans="1:6" ht="15" customHeight="1" x14ac:dyDescent="0.25">
      <c r="A1604" s="195">
        <v>41500</v>
      </c>
      <c r="B1604" s="221">
        <v>3.3101851851851851E-3</v>
      </c>
      <c r="C1604" s="214">
        <v>50.827500000000001</v>
      </c>
      <c r="D1604" s="199">
        <v>16.518000000000001</v>
      </c>
      <c r="E1604" s="185">
        <f t="shared" si="27"/>
        <v>41500.003310185188</v>
      </c>
      <c r="F1604" s="196">
        <v>543.09789999999998</v>
      </c>
    </row>
    <row r="1605" spans="1:6" ht="15" customHeight="1" x14ac:dyDescent="0.25">
      <c r="A1605" s="195">
        <v>41501</v>
      </c>
      <c r="B1605" s="221">
        <v>3.3101851851851851E-3</v>
      </c>
      <c r="C1605" s="214">
        <v>50.809399999999997</v>
      </c>
      <c r="D1605" s="199">
        <v>16.518000000000001</v>
      </c>
      <c r="E1605" s="185">
        <f t="shared" si="27"/>
        <v>41501.003310185188</v>
      </c>
      <c r="F1605" s="196">
        <v>543.11599999999999</v>
      </c>
    </row>
    <row r="1606" spans="1:6" ht="15" customHeight="1" x14ac:dyDescent="0.25">
      <c r="A1606" s="195">
        <v>41502</v>
      </c>
      <c r="B1606" s="221">
        <v>3.3101851851851851E-3</v>
      </c>
      <c r="C1606" s="214">
        <v>50.8384</v>
      </c>
      <c r="D1606" s="199">
        <v>16.518999999999998</v>
      </c>
      <c r="E1606" s="185">
        <f t="shared" si="27"/>
        <v>41502.003310185188</v>
      </c>
      <c r="F1606" s="196">
        <v>543.08699999999999</v>
      </c>
    </row>
    <row r="1607" spans="1:6" ht="15" customHeight="1" x14ac:dyDescent="0.25">
      <c r="A1607" s="195">
        <v>41503</v>
      </c>
      <c r="B1607" s="221">
        <v>3.3101851851851851E-3</v>
      </c>
      <c r="C1607" s="214">
        <v>50.786499999999997</v>
      </c>
      <c r="D1607" s="199">
        <v>16.516999999999999</v>
      </c>
      <c r="E1607" s="185">
        <f t="shared" si="27"/>
        <v>41503.003310185188</v>
      </c>
      <c r="F1607" s="196">
        <v>543.13889999999992</v>
      </c>
    </row>
    <row r="1608" spans="1:6" ht="15" customHeight="1" x14ac:dyDescent="0.25">
      <c r="A1608" s="195">
        <v>41504</v>
      </c>
      <c r="B1608" s="221">
        <v>3.3101851851851851E-3</v>
      </c>
      <c r="C1608" s="214">
        <v>50.830300000000001</v>
      </c>
      <c r="D1608" s="199">
        <v>16.518000000000001</v>
      </c>
      <c r="E1608" s="185">
        <f t="shared" si="27"/>
        <v>41504.003310185188</v>
      </c>
      <c r="F1608" s="196">
        <v>543.0951</v>
      </c>
    </row>
    <row r="1609" spans="1:6" ht="15" customHeight="1" x14ac:dyDescent="0.25">
      <c r="A1609" s="195">
        <v>41505</v>
      </c>
      <c r="B1609" s="221">
        <v>3.3101851851851851E-3</v>
      </c>
      <c r="C1609" s="214">
        <v>50.823</v>
      </c>
      <c r="D1609" s="199">
        <v>16.516999999999999</v>
      </c>
      <c r="E1609" s="185">
        <f t="shared" si="27"/>
        <v>41505.003310185188</v>
      </c>
      <c r="F1609" s="196">
        <v>543.10239999999999</v>
      </c>
    </row>
    <row r="1610" spans="1:6" ht="15" customHeight="1" x14ac:dyDescent="0.25">
      <c r="A1610" s="195">
        <v>41506</v>
      </c>
      <c r="B1610" s="221">
        <v>3.3101851851851851E-3</v>
      </c>
      <c r="C1610" s="214">
        <v>50.838799999999999</v>
      </c>
      <c r="D1610" s="199">
        <v>16.518000000000001</v>
      </c>
      <c r="E1610" s="185">
        <f t="shared" si="27"/>
        <v>41506.003310185188</v>
      </c>
      <c r="F1610" s="196">
        <v>543.08659999999998</v>
      </c>
    </row>
    <row r="1611" spans="1:6" ht="15" customHeight="1" x14ac:dyDescent="0.25">
      <c r="A1611" s="195">
        <v>41507</v>
      </c>
      <c r="B1611" s="221">
        <v>3.3101851851851851E-3</v>
      </c>
      <c r="C1611" s="214">
        <v>50.876100000000001</v>
      </c>
      <c r="D1611" s="199">
        <v>16.515999999999998</v>
      </c>
      <c r="E1611" s="185">
        <f t="shared" si="27"/>
        <v>41507.003310185188</v>
      </c>
      <c r="F1611" s="196">
        <v>543.0492999999999</v>
      </c>
    </row>
    <row r="1612" spans="1:6" ht="15" customHeight="1" x14ac:dyDescent="0.25">
      <c r="A1612" s="195">
        <v>41508</v>
      </c>
      <c r="B1612" s="221">
        <v>3.3101851851851851E-3</v>
      </c>
      <c r="C1612" s="214">
        <v>50.812199999999997</v>
      </c>
      <c r="D1612" s="199">
        <v>16.515999999999998</v>
      </c>
      <c r="E1612" s="185">
        <f t="shared" si="27"/>
        <v>41508.003310185188</v>
      </c>
      <c r="F1612" s="196">
        <v>543.11320000000001</v>
      </c>
    </row>
    <row r="1613" spans="1:6" ht="15" customHeight="1" x14ac:dyDescent="0.25">
      <c r="A1613" s="195">
        <v>41509</v>
      </c>
      <c r="B1613" s="221">
        <v>3.3101851851851851E-3</v>
      </c>
      <c r="C1613" s="214">
        <v>50.841000000000001</v>
      </c>
      <c r="D1613" s="199">
        <v>16.515999999999998</v>
      </c>
      <c r="E1613" s="185">
        <f t="shared" si="27"/>
        <v>41509.003310185188</v>
      </c>
      <c r="F1613" s="196">
        <v>543.08439999999996</v>
      </c>
    </row>
    <row r="1614" spans="1:6" ht="15" customHeight="1" x14ac:dyDescent="0.25">
      <c r="A1614" s="195">
        <v>41510</v>
      </c>
      <c r="B1614" s="221">
        <v>3.3101851851851851E-3</v>
      </c>
      <c r="C1614" s="214">
        <v>50.875700000000002</v>
      </c>
      <c r="D1614" s="199">
        <v>16.515999999999998</v>
      </c>
      <c r="E1614" s="185">
        <f t="shared" si="27"/>
        <v>41510.003310185188</v>
      </c>
      <c r="F1614" s="196">
        <v>543.04969999999992</v>
      </c>
    </row>
    <row r="1615" spans="1:6" ht="15" customHeight="1" x14ac:dyDescent="0.25">
      <c r="A1615" s="195">
        <v>41511</v>
      </c>
      <c r="B1615" s="221">
        <v>3.3101851851851851E-3</v>
      </c>
      <c r="C1615" s="214">
        <v>50.797400000000003</v>
      </c>
      <c r="D1615" s="199">
        <v>16.515000000000001</v>
      </c>
      <c r="E1615" s="185">
        <f t="shared" si="27"/>
        <v>41511.003310185188</v>
      </c>
      <c r="F1615" s="196">
        <v>543.12799999999993</v>
      </c>
    </row>
    <row r="1616" spans="1:6" ht="15" customHeight="1" x14ac:dyDescent="0.25">
      <c r="A1616" s="195">
        <v>41512</v>
      </c>
      <c r="B1616" s="221">
        <v>3.3101851851851851E-3</v>
      </c>
      <c r="C1616" s="214">
        <v>50.743899999999996</v>
      </c>
      <c r="D1616" s="199">
        <v>16.515999999999998</v>
      </c>
      <c r="E1616" s="185">
        <f t="shared" si="27"/>
        <v>41512.003310185188</v>
      </c>
      <c r="F1616" s="196">
        <v>543.18149999999991</v>
      </c>
    </row>
    <row r="1617" spans="1:6" ht="15" customHeight="1" x14ac:dyDescent="0.25">
      <c r="A1617" s="195">
        <v>41513</v>
      </c>
      <c r="B1617" s="221">
        <v>3.3101851851851851E-3</v>
      </c>
      <c r="C1617" s="214">
        <v>50.779600000000002</v>
      </c>
      <c r="D1617" s="199">
        <v>16.515000000000001</v>
      </c>
      <c r="E1617" s="185">
        <f t="shared" si="27"/>
        <v>41513.003310185188</v>
      </c>
      <c r="F1617" s="196">
        <v>543.14579999999989</v>
      </c>
    </row>
    <row r="1618" spans="1:6" ht="15" customHeight="1" x14ac:dyDescent="0.25">
      <c r="A1618" s="195">
        <v>41514</v>
      </c>
      <c r="B1618" s="221">
        <v>3.3101851851851851E-3</v>
      </c>
      <c r="C1618" s="214">
        <v>50.860599999999998</v>
      </c>
      <c r="D1618" s="199">
        <v>16.513000000000002</v>
      </c>
      <c r="E1618" s="185">
        <f t="shared" si="27"/>
        <v>41514.003310185188</v>
      </c>
      <c r="F1618" s="196">
        <v>543.06479999999999</v>
      </c>
    </row>
    <row r="1619" spans="1:6" ht="15" customHeight="1" x14ac:dyDescent="0.25">
      <c r="A1619" s="195">
        <v>41515</v>
      </c>
      <c r="B1619" s="221">
        <v>3.3101851851851851E-3</v>
      </c>
      <c r="C1619" s="214">
        <v>50.804000000000002</v>
      </c>
      <c r="D1619" s="199">
        <v>16.515000000000001</v>
      </c>
      <c r="E1619" s="185">
        <f t="shared" si="27"/>
        <v>41515.003310185188</v>
      </c>
      <c r="F1619" s="196">
        <v>543.12139999999999</v>
      </c>
    </row>
    <row r="1620" spans="1:6" ht="15" customHeight="1" x14ac:dyDescent="0.25">
      <c r="A1620" s="195">
        <v>41516</v>
      </c>
      <c r="B1620" s="221">
        <v>3.3101851851851851E-3</v>
      </c>
      <c r="C1620" s="214">
        <v>50.780900000000003</v>
      </c>
      <c r="D1620" s="199">
        <v>16.515000000000001</v>
      </c>
      <c r="E1620" s="185">
        <f t="shared" si="27"/>
        <v>41516.003310185188</v>
      </c>
      <c r="F1620" s="196">
        <v>543.14449999999999</v>
      </c>
    </row>
    <row r="1621" spans="1:6" ht="15" customHeight="1" x14ac:dyDescent="0.25">
      <c r="A1621" s="195">
        <v>41517</v>
      </c>
      <c r="B1621" s="221">
        <v>3.3101851851851851E-3</v>
      </c>
      <c r="C1621" s="214">
        <v>50.8782</v>
      </c>
      <c r="D1621" s="199">
        <v>16.515000000000001</v>
      </c>
      <c r="E1621" s="185">
        <f t="shared" si="27"/>
        <v>41517.003310185188</v>
      </c>
      <c r="F1621" s="196">
        <v>543.04719999999998</v>
      </c>
    </row>
    <row r="1622" spans="1:6" ht="15" customHeight="1" x14ac:dyDescent="0.25">
      <c r="A1622" s="195">
        <v>41518</v>
      </c>
      <c r="B1622" s="221">
        <v>3.3101851851851851E-3</v>
      </c>
      <c r="C1622" s="214">
        <v>50.913800000000002</v>
      </c>
      <c r="D1622" s="199">
        <v>16.512</v>
      </c>
      <c r="E1622" s="185">
        <f t="shared" si="27"/>
        <v>41518.003310185188</v>
      </c>
      <c r="F1622" s="196">
        <v>543.01159999999993</v>
      </c>
    </row>
    <row r="1623" spans="1:6" ht="15" customHeight="1" x14ac:dyDescent="0.25">
      <c r="A1623" s="195">
        <v>41519</v>
      </c>
      <c r="B1623" s="221">
        <v>3.3101851851851851E-3</v>
      </c>
      <c r="C1623" s="214">
        <v>50.807400000000001</v>
      </c>
      <c r="D1623" s="199">
        <v>16.513000000000002</v>
      </c>
      <c r="E1623" s="185">
        <f t="shared" si="27"/>
        <v>41519.003310185188</v>
      </c>
      <c r="F1623" s="196">
        <v>543.11799999999994</v>
      </c>
    </row>
    <row r="1624" spans="1:6" ht="15" customHeight="1" x14ac:dyDescent="0.25">
      <c r="A1624" s="195">
        <v>41520</v>
      </c>
      <c r="B1624" s="221">
        <v>3.3101851851851851E-3</v>
      </c>
      <c r="C1624" s="214">
        <v>50.830500000000001</v>
      </c>
      <c r="D1624" s="199">
        <v>16.513000000000002</v>
      </c>
      <c r="E1624" s="185">
        <f t="shared" si="27"/>
        <v>41520.003310185188</v>
      </c>
      <c r="F1624" s="196">
        <v>543.09489999999994</v>
      </c>
    </row>
    <row r="1625" spans="1:6" ht="15" customHeight="1" x14ac:dyDescent="0.25">
      <c r="A1625" s="195">
        <v>41521</v>
      </c>
      <c r="B1625" s="221">
        <v>3.3101851851851851E-3</v>
      </c>
      <c r="C1625" s="214">
        <v>50.8215</v>
      </c>
      <c r="D1625" s="199">
        <v>16.513000000000002</v>
      </c>
      <c r="E1625" s="185">
        <f t="shared" si="27"/>
        <v>41521.003310185188</v>
      </c>
      <c r="F1625" s="196">
        <v>543.10389999999995</v>
      </c>
    </row>
    <row r="1626" spans="1:6" ht="15" customHeight="1" x14ac:dyDescent="0.25">
      <c r="A1626" s="195">
        <v>41522</v>
      </c>
      <c r="B1626" s="221">
        <v>3.3101851851851851E-3</v>
      </c>
      <c r="C1626" s="214">
        <v>50.753</v>
      </c>
      <c r="D1626" s="199">
        <v>16.513000000000002</v>
      </c>
      <c r="E1626" s="185">
        <f t="shared" si="27"/>
        <v>41522.003310185188</v>
      </c>
      <c r="F1626" s="196">
        <v>543.17239999999993</v>
      </c>
    </row>
    <row r="1627" spans="1:6" ht="15" customHeight="1" x14ac:dyDescent="0.25">
      <c r="A1627" s="195">
        <v>41523</v>
      </c>
      <c r="B1627" s="221">
        <v>3.3101851851851851E-3</v>
      </c>
      <c r="C1627" s="214">
        <v>50.76</v>
      </c>
      <c r="D1627" s="199">
        <v>16.513999999999999</v>
      </c>
      <c r="E1627" s="185">
        <f t="shared" si="27"/>
        <v>41523.003310185188</v>
      </c>
      <c r="F1627" s="196">
        <v>543.16539999999998</v>
      </c>
    </row>
    <row r="1628" spans="1:6" ht="15" customHeight="1" x14ac:dyDescent="0.25">
      <c r="A1628" s="195">
        <v>41524</v>
      </c>
      <c r="B1628" s="221">
        <v>3.3101851851851851E-3</v>
      </c>
      <c r="C1628" s="214">
        <v>50.8414</v>
      </c>
      <c r="D1628" s="199">
        <v>16.515000000000001</v>
      </c>
      <c r="E1628" s="185">
        <f t="shared" si="27"/>
        <v>41524.003310185188</v>
      </c>
      <c r="F1628" s="196">
        <v>543.08399999999995</v>
      </c>
    </row>
    <row r="1629" spans="1:6" ht="15" customHeight="1" x14ac:dyDescent="0.25">
      <c r="A1629" s="195">
        <v>41525</v>
      </c>
      <c r="B1629" s="221">
        <v>3.3101851851851851E-3</v>
      </c>
      <c r="C1629" s="214">
        <v>50.877899999999997</v>
      </c>
      <c r="D1629" s="199">
        <v>16.512</v>
      </c>
      <c r="E1629" s="185">
        <f t="shared" si="27"/>
        <v>41525.003310185188</v>
      </c>
      <c r="F1629" s="196">
        <v>543.0474999999999</v>
      </c>
    </row>
    <row r="1630" spans="1:6" ht="15" customHeight="1" x14ac:dyDescent="0.25">
      <c r="A1630" s="195">
        <v>41526</v>
      </c>
      <c r="B1630" s="221">
        <v>3.3101851851851851E-3</v>
      </c>
      <c r="C1630" s="214">
        <v>50.980499999999999</v>
      </c>
      <c r="D1630" s="199">
        <v>16.515000000000001</v>
      </c>
      <c r="E1630" s="185">
        <f t="shared" si="27"/>
        <v>41526.003310185188</v>
      </c>
      <c r="F1630" s="196">
        <v>542.94489999999996</v>
      </c>
    </row>
    <row r="1631" spans="1:6" x14ac:dyDescent="0.25">
      <c r="A1631" s="390">
        <v>41527</v>
      </c>
      <c r="B1631" s="391">
        <v>3.3101851851851851E-3</v>
      </c>
      <c r="C1631" s="392">
        <v>51.124699999999997</v>
      </c>
      <c r="D1631" s="392">
        <v>16.512</v>
      </c>
      <c r="E1631" s="393">
        <v>41527.003310185188</v>
      </c>
      <c r="F1631" s="394">
        <v>542.80070000000001</v>
      </c>
    </row>
    <row r="1632" spans="1:6" x14ac:dyDescent="0.25">
      <c r="A1632" s="390">
        <v>41528</v>
      </c>
      <c r="B1632" s="391">
        <v>3.3101851851851851E-3</v>
      </c>
      <c r="C1632" s="392">
        <v>51.001300000000001</v>
      </c>
      <c r="D1632" s="392">
        <v>16.512</v>
      </c>
      <c r="E1632" s="393">
        <v>41528.003310185188</v>
      </c>
      <c r="F1632" s="394">
        <v>542.92409999999995</v>
      </c>
    </row>
    <row r="1633" spans="1:6" x14ac:dyDescent="0.25">
      <c r="A1633" s="390">
        <v>41529</v>
      </c>
      <c r="B1633" s="391">
        <v>3.3101851851851851E-3</v>
      </c>
      <c r="C1633" s="392">
        <v>50.9694</v>
      </c>
      <c r="D1633" s="392">
        <v>16.510999999999999</v>
      </c>
      <c r="E1633" s="393">
        <v>41529.003310185188</v>
      </c>
      <c r="F1633" s="394">
        <v>542.9559999999999</v>
      </c>
    </row>
    <row r="1634" spans="1:6" x14ac:dyDescent="0.25">
      <c r="A1634" s="390">
        <v>41530</v>
      </c>
      <c r="B1634" s="391">
        <v>3.3101851851851851E-3</v>
      </c>
      <c r="C1634" s="392">
        <v>50.9983</v>
      </c>
      <c r="D1634" s="392">
        <v>16.510999999999999</v>
      </c>
      <c r="E1634" s="393">
        <v>41530.003310185188</v>
      </c>
      <c r="F1634" s="394">
        <v>542.9271</v>
      </c>
    </row>
    <row r="1635" spans="1:6" x14ac:dyDescent="0.25">
      <c r="A1635" s="390">
        <v>41531</v>
      </c>
      <c r="B1635" s="391">
        <v>3.3101851851851851E-3</v>
      </c>
      <c r="C1635" s="392">
        <v>51.078299999999999</v>
      </c>
      <c r="D1635" s="392">
        <v>16.513000000000002</v>
      </c>
      <c r="E1635" s="393">
        <v>41531.003310185188</v>
      </c>
      <c r="F1635" s="394">
        <v>542.84709999999995</v>
      </c>
    </row>
    <row r="1636" spans="1:6" x14ac:dyDescent="0.25">
      <c r="A1636" s="390">
        <v>41532</v>
      </c>
      <c r="B1636" s="391">
        <v>3.3101851851851851E-3</v>
      </c>
      <c r="C1636" s="392">
        <v>51.102899999999998</v>
      </c>
      <c r="D1636" s="392">
        <v>16.510000000000002</v>
      </c>
      <c r="E1636" s="393">
        <v>41532.003310185188</v>
      </c>
      <c r="F1636" s="394">
        <v>542.82249999999999</v>
      </c>
    </row>
    <row r="1637" spans="1:6" x14ac:dyDescent="0.25">
      <c r="A1637" s="390">
        <v>41533</v>
      </c>
      <c r="B1637" s="391">
        <v>3.3101851851851851E-3</v>
      </c>
      <c r="C1637" s="392">
        <v>50.949399999999997</v>
      </c>
      <c r="D1637" s="392">
        <v>16.510000000000002</v>
      </c>
      <c r="E1637" s="393">
        <v>41533.003310185188</v>
      </c>
      <c r="F1637" s="394">
        <v>542.976</v>
      </c>
    </row>
    <row r="1638" spans="1:6" x14ac:dyDescent="0.25">
      <c r="A1638" s="390">
        <v>41534</v>
      </c>
      <c r="B1638" s="391">
        <v>3.3101851851851851E-3</v>
      </c>
      <c r="C1638" s="392">
        <v>50.957999999999998</v>
      </c>
      <c r="D1638" s="392">
        <v>16.510999999999999</v>
      </c>
      <c r="E1638" s="393">
        <v>41534.003310185188</v>
      </c>
      <c r="F1638" s="394">
        <v>542.9674</v>
      </c>
    </row>
    <row r="1639" spans="1:6" x14ac:dyDescent="0.25">
      <c r="A1639" s="390">
        <v>41535</v>
      </c>
      <c r="B1639" s="391">
        <v>3.3101851851851851E-3</v>
      </c>
      <c r="C1639" s="392">
        <v>51.099200000000003</v>
      </c>
      <c r="D1639" s="392">
        <v>16.510000000000002</v>
      </c>
      <c r="E1639" s="393">
        <v>41535.003310185188</v>
      </c>
      <c r="F1639" s="394">
        <v>542.82619999999997</v>
      </c>
    </row>
    <row r="1640" spans="1:6" x14ac:dyDescent="0.25">
      <c r="A1640" s="390">
        <v>41536</v>
      </c>
      <c r="B1640" s="391">
        <v>3.3101851851851851E-3</v>
      </c>
      <c r="C1640" s="392">
        <v>51.169199999999996</v>
      </c>
      <c r="D1640" s="392">
        <v>16.509</v>
      </c>
      <c r="E1640" s="393">
        <v>41536.003310185188</v>
      </c>
      <c r="F1640" s="394">
        <v>542.75619999999992</v>
      </c>
    </row>
    <row r="1641" spans="1:6" x14ac:dyDescent="0.25">
      <c r="A1641" s="390">
        <v>41537</v>
      </c>
      <c r="B1641" s="391">
        <v>3.3101851851851851E-3</v>
      </c>
      <c r="C1641" s="392">
        <v>51.092300000000002</v>
      </c>
      <c r="D1641" s="392">
        <v>16.510999999999999</v>
      </c>
      <c r="E1641" s="393">
        <v>41537.003310185188</v>
      </c>
      <c r="F1641" s="394">
        <v>542.83309999999994</v>
      </c>
    </row>
    <row r="1642" spans="1:6" x14ac:dyDescent="0.25">
      <c r="A1642" s="390">
        <v>41538</v>
      </c>
      <c r="B1642" s="391">
        <v>3.3101851851851851E-3</v>
      </c>
      <c r="C1642" s="392">
        <v>51.01</v>
      </c>
      <c r="D1642" s="392">
        <v>16.507999999999999</v>
      </c>
      <c r="E1642" s="393">
        <v>41538.003310185188</v>
      </c>
      <c r="F1642" s="394">
        <v>542.91539999999998</v>
      </c>
    </row>
    <row r="1643" spans="1:6" x14ac:dyDescent="0.25">
      <c r="A1643" s="390">
        <v>41539</v>
      </c>
      <c r="B1643" s="391">
        <v>3.3101851851851851E-3</v>
      </c>
      <c r="C1643" s="392">
        <v>51.162599999999998</v>
      </c>
      <c r="D1643" s="392">
        <v>16.510000000000002</v>
      </c>
      <c r="E1643" s="393">
        <v>41539.003310185188</v>
      </c>
      <c r="F1643" s="394">
        <v>542.76279999999997</v>
      </c>
    </row>
    <row r="1644" spans="1:6" x14ac:dyDescent="0.25">
      <c r="A1644" s="390">
        <v>41540</v>
      </c>
      <c r="B1644" s="391">
        <v>3.3101851851851851E-3</v>
      </c>
      <c r="C1644" s="392">
        <v>51.339100000000002</v>
      </c>
      <c r="D1644" s="392">
        <v>16.510000000000002</v>
      </c>
      <c r="E1644" s="393">
        <v>41540.003310185188</v>
      </c>
      <c r="F1644" s="394">
        <v>542.58629999999994</v>
      </c>
    </row>
    <row r="1645" spans="1:6" x14ac:dyDescent="0.25">
      <c r="A1645" s="390">
        <v>41541</v>
      </c>
      <c r="B1645" s="391">
        <v>3.3101851851851851E-3</v>
      </c>
      <c r="C1645" s="392">
        <v>51.0246</v>
      </c>
      <c r="D1645" s="392">
        <v>16.509</v>
      </c>
      <c r="E1645" s="393">
        <v>41541.003310185188</v>
      </c>
      <c r="F1645" s="394">
        <v>542.90079999999989</v>
      </c>
    </row>
    <row r="1646" spans="1:6" x14ac:dyDescent="0.25">
      <c r="A1646" s="390">
        <v>41542</v>
      </c>
      <c r="B1646" s="391">
        <v>3.3101851851851851E-3</v>
      </c>
      <c r="C1646" s="392">
        <v>51.095199999999998</v>
      </c>
      <c r="D1646" s="392">
        <v>16.507000000000001</v>
      </c>
      <c r="E1646" s="393">
        <v>41542.003310185188</v>
      </c>
      <c r="F1646" s="394">
        <v>542.83019999999999</v>
      </c>
    </row>
    <row r="1647" spans="1:6" x14ac:dyDescent="0.25">
      <c r="A1647" s="390">
        <v>41543</v>
      </c>
      <c r="B1647" s="391">
        <v>3.3101851851851851E-3</v>
      </c>
      <c r="C1647" s="392">
        <v>51.322499999999998</v>
      </c>
      <c r="D1647" s="392">
        <v>16.507000000000001</v>
      </c>
      <c r="E1647" s="393">
        <v>41543.003310185188</v>
      </c>
      <c r="F1647" s="394">
        <v>542.60289999999998</v>
      </c>
    </row>
    <row r="1648" spans="1:6" x14ac:dyDescent="0.25">
      <c r="A1648" s="390">
        <v>41544</v>
      </c>
      <c r="B1648" s="391">
        <v>3.3101851851851851E-3</v>
      </c>
      <c r="C1648" s="392">
        <v>51.276200000000003</v>
      </c>
      <c r="D1648" s="392">
        <v>16.507000000000001</v>
      </c>
      <c r="E1648" s="393">
        <v>41544.003310185188</v>
      </c>
      <c r="F1648" s="394">
        <v>542.64919999999995</v>
      </c>
    </row>
    <row r="1649" spans="1:6" x14ac:dyDescent="0.25">
      <c r="A1649" s="390">
        <v>41545</v>
      </c>
      <c r="B1649" s="391">
        <v>3.3101851851851851E-3</v>
      </c>
      <c r="C1649" s="392">
        <v>51.097700000000003</v>
      </c>
      <c r="D1649" s="392">
        <v>16.506</v>
      </c>
      <c r="E1649" s="393">
        <v>41545.003310185188</v>
      </c>
      <c r="F1649" s="394">
        <v>542.82769999999994</v>
      </c>
    </row>
    <row r="1650" spans="1:6" x14ac:dyDescent="0.25">
      <c r="A1650" s="390">
        <v>41546</v>
      </c>
      <c r="B1650" s="391">
        <v>3.3101851851851851E-3</v>
      </c>
      <c r="C1650" s="392">
        <v>50.9315</v>
      </c>
      <c r="D1650" s="392">
        <v>16.506</v>
      </c>
      <c r="E1650" s="393">
        <v>41546.003310185188</v>
      </c>
      <c r="F1650" s="394">
        <v>542.99389999999994</v>
      </c>
    </row>
    <row r="1651" spans="1:6" x14ac:dyDescent="0.25">
      <c r="A1651" s="390">
        <v>41547</v>
      </c>
      <c r="B1651" s="391">
        <v>3.3101851851851851E-3</v>
      </c>
      <c r="C1651" s="392">
        <v>51.0501</v>
      </c>
      <c r="D1651" s="392">
        <v>16.507999999999999</v>
      </c>
      <c r="E1651" s="393">
        <v>41547.003310185188</v>
      </c>
      <c r="F1651" s="394">
        <v>542.87529999999992</v>
      </c>
    </row>
    <row r="1652" spans="1:6" x14ac:dyDescent="0.25">
      <c r="A1652" s="390">
        <v>41548</v>
      </c>
      <c r="B1652" s="391">
        <v>3.3101851851851851E-3</v>
      </c>
      <c r="C1652" s="392">
        <v>51.1584</v>
      </c>
      <c r="D1652" s="392">
        <v>16.506</v>
      </c>
      <c r="E1652" s="393">
        <v>41548.003310185188</v>
      </c>
      <c r="F1652" s="394">
        <v>542.76699999999994</v>
      </c>
    </row>
    <row r="1653" spans="1:6" x14ac:dyDescent="0.25">
      <c r="A1653" s="390">
        <v>41549</v>
      </c>
      <c r="B1653" s="391">
        <v>3.3101851851851851E-3</v>
      </c>
      <c r="C1653" s="392">
        <v>51.136899999999997</v>
      </c>
      <c r="D1653" s="392">
        <v>16.507999999999999</v>
      </c>
      <c r="E1653" s="393">
        <v>41549.003310185188</v>
      </c>
      <c r="F1653" s="394">
        <v>542.7885</v>
      </c>
    </row>
    <row r="1654" spans="1:6" x14ac:dyDescent="0.25">
      <c r="A1654" s="390">
        <v>41550</v>
      </c>
      <c r="B1654" s="391">
        <v>3.3101851851851851E-3</v>
      </c>
      <c r="C1654" s="392">
        <v>51.159500000000001</v>
      </c>
      <c r="D1654" s="392">
        <v>16.504999999999999</v>
      </c>
      <c r="E1654" s="393">
        <v>41550.003310185188</v>
      </c>
      <c r="F1654" s="394">
        <v>542.76589999999999</v>
      </c>
    </row>
    <row r="1655" spans="1:6" x14ac:dyDescent="0.25">
      <c r="A1655" s="390">
        <v>41551</v>
      </c>
      <c r="B1655" s="391">
        <v>3.3101851851851851E-3</v>
      </c>
      <c r="C1655" s="392">
        <v>51.329799999999999</v>
      </c>
      <c r="D1655" s="392">
        <v>16.504999999999999</v>
      </c>
      <c r="E1655" s="393">
        <v>41551.003310185188</v>
      </c>
      <c r="F1655" s="394">
        <v>542.59559999999999</v>
      </c>
    </row>
    <row r="1656" spans="1:6" x14ac:dyDescent="0.25">
      <c r="A1656" s="390">
        <v>41552</v>
      </c>
      <c r="B1656" s="391">
        <v>3.3101851851851851E-3</v>
      </c>
      <c r="C1656" s="392">
        <v>51.037500000000001</v>
      </c>
      <c r="D1656" s="392">
        <v>16.506</v>
      </c>
      <c r="E1656" s="393">
        <v>41552.003310185188</v>
      </c>
      <c r="F1656" s="394">
        <v>542.88789999999995</v>
      </c>
    </row>
    <row r="1657" spans="1:6" x14ac:dyDescent="0.25">
      <c r="A1657" s="390">
        <v>41553</v>
      </c>
      <c r="B1657" s="391">
        <v>3.3101851851851851E-3</v>
      </c>
      <c r="C1657" s="392">
        <v>50.898200000000003</v>
      </c>
      <c r="D1657" s="392">
        <v>16.506</v>
      </c>
      <c r="E1657" s="393">
        <v>41553.003310185188</v>
      </c>
      <c r="F1657" s="394">
        <v>543.02719999999999</v>
      </c>
    </row>
    <row r="1658" spans="1:6" x14ac:dyDescent="0.25">
      <c r="A1658" s="390">
        <v>41554</v>
      </c>
      <c r="B1658" s="391">
        <v>3.3101851851851851E-3</v>
      </c>
      <c r="C1658" s="392">
        <v>50.875900000000001</v>
      </c>
      <c r="D1658" s="392">
        <v>16.507999999999999</v>
      </c>
      <c r="E1658" s="393">
        <v>41554.003310185188</v>
      </c>
      <c r="F1658" s="394">
        <v>543.04949999999997</v>
      </c>
    </row>
    <row r="1659" spans="1:6" x14ac:dyDescent="0.25">
      <c r="A1659" s="390">
        <v>41555</v>
      </c>
      <c r="B1659" s="391">
        <v>3.3101851851851851E-3</v>
      </c>
      <c r="C1659" s="392">
        <v>51.0242</v>
      </c>
      <c r="D1659" s="392">
        <v>16.506</v>
      </c>
      <c r="E1659" s="393">
        <v>41555.003310185188</v>
      </c>
      <c r="F1659" s="394">
        <v>542.9011999999999</v>
      </c>
    </row>
    <row r="1660" spans="1:6" x14ac:dyDescent="0.25">
      <c r="A1660" s="390">
        <v>41556</v>
      </c>
      <c r="B1660" s="391">
        <v>3.3101851851851851E-3</v>
      </c>
      <c r="C1660" s="392">
        <v>51.230699999999999</v>
      </c>
      <c r="D1660" s="392">
        <v>16.506</v>
      </c>
      <c r="E1660" s="393">
        <v>41556.003310185188</v>
      </c>
      <c r="F1660" s="394">
        <v>542.6946999999999</v>
      </c>
    </row>
    <row r="1661" spans="1:6" x14ac:dyDescent="0.25">
      <c r="A1661" s="390">
        <v>41557</v>
      </c>
      <c r="B1661" s="391">
        <v>3.3101851851851851E-3</v>
      </c>
      <c r="C1661" s="392">
        <v>51.222499999999997</v>
      </c>
      <c r="D1661" s="392">
        <v>16.504000000000001</v>
      </c>
      <c r="E1661" s="393">
        <v>41557.003310185188</v>
      </c>
      <c r="F1661" s="394">
        <v>542.7029</v>
      </c>
    </row>
    <row r="1662" spans="1:6" x14ac:dyDescent="0.25">
      <c r="A1662" s="390">
        <v>41558</v>
      </c>
      <c r="B1662" s="391">
        <v>3.3101851851851851E-3</v>
      </c>
      <c r="C1662" s="392">
        <v>51.192999999999998</v>
      </c>
      <c r="D1662" s="392">
        <v>16.501999999999999</v>
      </c>
      <c r="E1662" s="393">
        <v>41558.003310185188</v>
      </c>
      <c r="F1662" s="394">
        <v>542.73239999999998</v>
      </c>
    </row>
    <row r="1663" spans="1:6" x14ac:dyDescent="0.25">
      <c r="A1663" s="390">
        <v>41559</v>
      </c>
      <c r="B1663" s="391">
        <v>3.3101851851851851E-3</v>
      </c>
      <c r="C1663" s="392">
        <v>51.077300000000001</v>
      </c>
      <c r="D1663" s="392">
        <v>16.503</v>
      </c>
      <c r="E1663" s="393">
        <v>41559.003310185188</v>
      </c>
      <c r="F1663" s="394">
        <v>542.84809999999993</v>
      </c>
    </row>
    <row r="1664" spans="1:6" x14ac:dyDescent="0.25">
      <c r="A1664" s="390">
        <v>41560</v>
      </c>
      <c r="B1664" s="391">
        <v>3.3101851851851851E-3</v>
      </c>
      <c r="C1664" s="392">
        <v>50.994799999999998</v>
      </c>
      <c r="D1664" s="392">
        <v>16.503</v>
      </c>
      <c r="E1664" s="393">
        <v>41560.003310185188</v>
      </c>
      <c r="F1664" s="394">
        <v>542.93059999999991</v>
      </c>
    </row>
    <row r="1665" spans="1:6" x14ac:dyDescent="0.25">
      <c r="A1665" s="390">
        <v>41561</v>
      </c>
      <c r="B1665" s="391">
        <v>3.3101851851851851E-3</v>
      </c>
      <c r="C1665" s="392">
        <v>51.122599999999998</v>
      </c>
      <c r="D1665" s="392">
        <v>16.504999999999999</v>
      </c>
      <c r="E1665" s="393">
        <v>41561.003310185188</v>
      </c>
      <c r="F1665" s="394">
        <v>542.80279999999993</v>
      </c>
    </row>
    <row r="1666" spans="1:6" x14ac:dyDescent="0.25">
      <c r="A1666" s="390">
        <v>41562</v>
      </c>
      <c r="B1666" s="391">
        <v>3.3101851851851851E-3</v>
      </c>
      <c r="C1666" s="392">
        <v>51.080300000000001</v>
      </c>
      <c r="D1666" s="392">
        <v>16.503</v>
      </c>
      <c r="E1666" s="393">
        <v>41562.003310185188</v>
      </c>
      <c r="F1666" s="394">
        <v>542.8451</v>
      </c>
    </row>
    <row r="1667" spans="1:6" x14ac:dyDescent="0.25">
      <c r="A1667" s="390">
        <v>41563</v>
      </c>
      <c r="B1667" s="391">
        <v>3.3101851851851851E-3</v>
      </c>
      <c r="C1667" s="392">
        <v>51.087000000000003</v>
      </c>
      <c r="D1667" s="392">
        <v>16.501000000000001</v>
      </c>
      <c r="E1667" s="393">
        <v>41563.003310185188</v>
      </c>
      <c r="F1667" s="394">
        <v>542.83839999999998</v>
      </c>
    </row>
    <row r="1668" spans="1:6" x14ac:dyDescent="0.25">
      <c r="A1668" s="390">
        <v>41564</v>
      </c>
      <c r="B1668" s="391">
        <v>3.3101851851851851E-3</v>
      </c>
      <c r="C1668" s="392">
        <v>51.063699999999997</v>
      </c>
      <c r="D1668" s="392">
        <v>16.504000000000001</v>
      </c>
      <c r="E1668" s="393">
        <v>41564.003310185188</v>
      </c>
      <c r="F1668" s="394">
        <v>542.86169999999993</v>
      </c>
    </row>
    <row r="1669" spans="1:6" x14ac:dyDescent="0.25">
      <c r="A1669" s="390">
        <v>41565</v>
      </c>
      <c r="B1669" s="391">
        <v>3.3101851851851851E-3</v>
      </c>
      <c r="C1669" s="392">
        <v>51.1798</v>
      </c>
      <c r="D1669" s="392">
        <v>16.504000000000001</v>
      </c>
      <c r="E1669" s="393">
        <v>41565.003310185188</v>
      </c>
      <c r="F1669" s="394">
        <v>542.74559999999997</v>
      </c>
    </row>
    <row r="1670" spans="1:6" x14ac:dyDescent="0.25">
      <c r="A1670" s="390">
        <v>41566</v>
      </c>
      <c r="B1670" s="391">
        <v>3.3101851851851851E-3</v>
      </c>
      <c r="C1670" s="392">
        <v>50.981400000000001</v>
      </c>
      <c r="D1670" s="392">
        <v>16.503</v>
      </c>
      <c r="E1670" s="393">
        <v>41566.003310185188</v>
      </c>
      <c r="F1670" s="394">
        <v>542.94399999999996</v>
      </c>
    </row>
    <row r="1671" spans="1:6" x14ac:dyDescent="0.25">
      <c r="A1671" s="390">
        <v>41567</v>
      </c>
      <c r="B1671" s="391">
        <v>3.3101851851851851E-3</v>
      </c>
      <c r="C1671" s="392">
        <v>51.1023</v>
      </c>
      <c r="D1671" s="392">
        <v>16.501999999999999</v>
      </c>
      <c r="E1671" s="393">
        <v>41567.003310185188</v>
      </c>
      <c r="F1671" s="394">
        <v>542.82309999999995</v>
      </c>
    </row>
    <row r="1672" spans="1:6" x14ac:dyDescent="0.25">
      <c r="A1672" s="390">
        <v>41568</v>
      </c>
      <c r="B1672" s="391">
        <v>3.3101851851851851E-3</v>
      </c>
      <c r="C1672" s="392">
        <v>51.163499999999999</v>
      </c>
      <c r="D1672" s="392">
        <v>16.503</v>
      </c>
      <c r="E1672" s="393">
        <v>41568.003310185188</v>
      </c>
      <c r="F1672" s="394">
        <v>542.76189999999997</v>
      </c>
    </row>
    <row r="1673" spans="1:6" x14ac:dyDescent="0.25">
      <c r="A1673" s="390">
        <v>41569</v>
      </c>
      <c r="B1673" s="391">
        <v>3.3101851851851851E-3</v>
      </c>
      <c r="C1673" s="392">
        <v>50.958199999999998</v>
      </c>
      <c r="D1673" s="392">
        <v>16.501999999999999</v>
      </c>
      <c r="E1673" s="393">
        <v>41569.003310185188</v>
      </c>
      <c r="F1673" s="394">
        <v>542.96719999999993</v>
      </c>
    </row>
    <row r="1674" spans="1:6" x14ac:dyDescent="0.25">
      <c r="A1674" s="390">
        <v>41570</v>
      </c>
      <c r="B1674" s="391">
        <v>3.3101851851851851E-3</v>
      </c>
      <c r="C1674" s="392">
        <v>50.952599999999997</v>
      </c>
      <c r="D1674" s="392">
        <v>16.501999999999999</v>
      </c>
      <c r="E1674" s="393">
        <v>41570.003310185188</v>
      </c>
      <c r="F1674" s="394">
        <v>542.97280000000001</v>
      </c>
    </row>
    <row r="1675" spans="1:6" x14ac:dyDescent="0.25">
      <c r="A1675" s="390">
        <v>41571</v>
      </c>
      <c r="B1675" s="391">
        <v>3.3101851851851851E-3</v>
      </c>
      <c r="C1675" s="392">
        <v>50.982900000000001</v>
      </c>
      <c r="D1675" s="392">
        <v>16.501000000000001</v>
      </c>
      <c r="E1675" s="393">
        <v>41571.003310185188</v>
      </c>
      <c r="F1675" s="394">
        <v>542.9425</v>
      </c>
    </row>
    <row r="1676" spans="1:6" x14ac:dyDescent="0.25">
      <c r="A1676" s="390">
        <v>41572</v>
      </c>
      <c r="B1676" s="391">
        <v>3.3101851851851851E-3</v>
      </c>
      <c r="C1676" s="392">
        <v>50.846600000000002</v>
      </c>
      <c r="D1676" s="392">
        <v>16.5</v>
      </c>
      <c r="E1676" s="393">
        <v>41572.003310185188</v>
      </c>
      <c r="F1676" s="394">
        <v>543.0788</v>
      </c>
    </row>
    <row r="1677" spans="1:6" x14ac:dyDescent="0.25">
      <c r="A1677" s="390">
        <v>41573</v>
      </c>
      <c r="B1677" s="391">
        <v>3.3101851851851851E-3</v>
      </c>
      <c r="C1677" s="392">
        <v>50.945399999999999</v>
      </c>
      <c r="D1677" s="392">
        <v>16.501999999999999</v>
      </c>
      <c r="E1677" s="393">
        <v>41573.003310185188</v>
      </c>
      <c r="F1677" s="394">
        <v>542.9799999999999</v>
      </c>
    </row>
    <row r="1678" spans="1:6" x14ac:dyDescent="0.25">
      <c r="A1678" s="390">
        <v>41574</v>
      </c>
      <c r="B1678" s="391">
        <v>3.3101851851851851E-3</v>
      </c>
      <c r="C1678" s="392">
        <v>50.888399999999997</v>
      </c>
      <c r="D1678" s="392">
        <v>16.501000000000001</v>
      </c>
      <c r="E1678" s="393">
        <v>41574.003310185188</v>
      </c>
      <c r="F1678" s="394">
        <v>543.03699999999992</v>
      </c>
    </row>
    <row r="1679" spans="1:6" x14ac:dyDescent="0.25">
      <c r="A1679" s="390">
        <v>41575</v>
      </c>
      <c r="B1679" s="391">
        <v>3.3101851851851851E-3</v>
      </c>
      <c r="C1679" s="392">
        <v>51.214700000000001</v>
      </c>
      <c r="D1679" s="392">
        <v>16.498999999999999</v>
      </c>
      <c r="E1679" s="393">
        <v>41575.003310185188</v>
      </c>
      <c r="F1679" s="394">
        <v>542.71069999999997</v>
      </c>
    </row>
    <row r="1680" spans="1:6" x14ac:dyDescent="0.25">
      <c r="A1680" s="390">
        <v>41576</v>
      </c>
      <c r="B1680" s="391">
        <v>3.3101851851851851E-3</v>
      </c>
      <c r="C1680" s="392">
        <v>51.215499999999999</v>
      </c>
      <c r="D1680" s="392">
        <v>16.497</v>
      </c>
      <c r="E1680" s="393">
        <v>41576.003310185188</v>
      </c>
      <c r="F1680" s="394">
        <v>542.70989999999995</v>
      </c>
    </row>
    <row r="1681" spans="1:6" x14ac:dyDescent="0.25">
      <c r="A1681" s="390">
        <v>41577</v>
      </c>
      <c r="B1681" s="391">
        <v>3.3101851851851851E-3</v>
      </c>
      <c r="C1681" s="392">
        <v>51.261200000000002</v>
      </c>
      <c r="D1681" s="392">
        <v>16.5</v>
      </c>
      <c r="E1681" s="393">
        <v>41577.003310185188</v>
      </c>
      <c r="F1681" s="394">
        <v>542.66419999999994</v>
      </c>
    </row>
    <row r="1682" spans="1:6" x14ac:dyDescent="0.25">
      <c r="A1682" s="390">
        <v>41578</v>
      </c>
      <c r="B1682" s="391">
        <v>3.3101851851851851E-3</v>
      </c>
      <c r="C1682" s="392">
        <v>51.270099999999999</v>
      </c>
      <c r="D1682" s="392">
        <v>16.498000000000001</v>
      </c>
      <c r="E1682" s="393">
        <v>41578.003310185188</v>
      </c>
      <c r="F1682" s="394">
        <v>542.6552999999999</v>
      </c>
    </row>
    <row r="1683" spans="1:6" x14ac:dyDescent="0.25">
      <c r="A1683" s="390">
        <v>41579</v>
      </c>
      <c r="B1683" s="391">
        <v>3.3101851851851851E-3</v>
      </c>
      <c r="C1683" s="392">
        <v>51.157499999999999</v>
      </c>
      <c r="D1683" s="392">
        <v>16.5</v>
      </c>
      <c r="E1683" s="393">
        <v>41579.003310185188</v>
      </c>
      <c r="F1683" s="394">
        <v>542.76789999999994</v>
      </c>
    </row>
    <row r="1684" spans="1:6" x14ac:dyDescent="0.25">
      <c r="A1684" s="390">
        <v>41580</v>
      </c>
      <c r="B1684" s="391">
        <v>3.3101851851851851E-3</v>
      </c>
      <c r="C1684" s="392">
        <v>50.906300000000002</v>
      </c>
      <c r="D1684" s="392">
        <v>16.5</v>
      </c>
      <c r="E1684" s="393">
        <v>41580.003310185188</v>
      </c>
      <c r="F1684" s="394">
        <v>543.01909999999998</v>
      </c>
    </row>
    <row r="1685" spans="1:6" x14ac:dyDescent="0.25">
      <c r="A1685" s="390">
        <v>41581</v>
      </c>
      <c r="B1685" s="391">
        <v>3.3101851851851851E-3</v>
      </c>
      <c r="C1685" s="392">
        <v>51.125100000000003</v>
      </c>
      <c r="D1685" s="392">
        <v>16.497</v>
      </c>
      <c r="E1685" s="393">
        <v>41581.003310185188</v>
      </c>
      <c r="F1685" s="394">
        <v>542.80029999999999</v>
      </c>
    </row>
    <row r="1686" spans="1:6" x14ac:dyDescent="0.25">
      <c r="A1686" s="390">
        <v>41582</v>
      </c>
      <c r="B1686" s="391">
        <v>3.3101851851851851E-3</v>
      </c>
      <c r="C1686" s="392">
        <v>51.338299999999997</v>
      </c>
      <c r="D1686" s="392">
        <v>16.497</v>
      </c>
      <c r="E1686" s="393">
        <v>41582.003310185188</v>
      </c>
      <c r="F1686" s="394">
        <v>542.58709999999996</v>
      </c>
    </row>
    <row r="1687" spans="1:6" x14ac:dyDescent="0.25">
      <c r="A1687" s="390">
        <v>41583</v>
      </c>
      <c r="B1687" s="391">
        <v>3.3101851851851851E-3</v>
      </c>
      <c r="C1687" s="392">
        <v>51.326000000000001</v>
      </c>
      <c r="D1687" s="392">
        <v>16.495999999999999</v>
      </c>
      <c r="E1687" s="393">
        <v>41583.003310185188</v>
      </c>
      <c r="F1687" s="394">
        <v>542.59939999999995</v>
      </c>
    </row>
    <row r="1688" spans="1:6" x14ac:dyDescent="0.25">
      <c r="A1688" s="390">
        <v>41584</v>
      </c>
      <c r="B1688" s="391">
        <v>3.3101851851851851E-3</v>
      </c>
      <c r="C1688" s="392">
        <v>51.0184</v>
      </c>
      <c r="D1688" s="392">
        <v>16.497</v>
      </c>
      <c r="E1688" s="393">
        <v>41584.003310185188</v>
      </c>
      <c r="F1688" s="394">
        <v>542.90699999999993</v>
      </c>
    </row>
    <row r="1689" spans="1:6" x14ac:dyDescent="0.25">
      <c r="A1689" s="390">
        <v>41585</v>
      </c>
      <c r="B1689" s="391">
        <v>3.3101851851851851E-3</v>
      </c>
      <c r="C1689" s="392">
        <v>50.793199999999999</v>
      </c>
      <c r="D1689" s="392">
        <v>16.498000000000001</v>
      </c>
      <c r="E1689" s="393">
        <v>41585.003310185188</v>
      </c>
      <c r="F1689" s="394">
        <v>543.1321999999999</v>
      </c>
    </row>
    <row r="1690" spans="1:6" x14ac:dyDescent="0.25">
      <c r="A1690" s="390">
        <v>41586</v>
      </c>
      <c r="B1690" s="391">
        <v>3.3101851851851851E-3</v>
      </c>
      <c r="C1690" s="392">
        <v>50.920999999999999</v>
      </c>
      <c r="D1690" s="392">
        <v>16.497</v>
      </c>
      <c r="E1690" s="393">
        <v>41586.003310185188</v>
      </c>
      <c r="F1690" s="394">
        <v>543.00439999999992</v>
      </c>
    </row>
    <row r="1691" spans="1:6" x14ac:dyDescent="0.25">
      <c r="A1691" s="390">
        <v>41587</v>
      </c>
      <c r="B1691" s="391">
        <v>3.3101851851851851E-3</v>
      </c>
      <c r="C1691" s="392">
        <v>51.072000000000003</v>
      </c>
      <c r="D1691" s="392">
        <v>16.497</v>
      </c>
      <c r="E1691" s="393">
        <v>41587.003310185188</v>
      </c>
      <c r="F1691" s="394">
        <v>542.85339999999997</v>
      </c>
    </row>
    <row r="1692" spans="1:6" x14ac:dyDescent="0.25">
      <c r="A1692" s="390">
        <v>41588</v>
      </c>
      <c r="B1692" s="391">
        <v>3.3101851851851851E-3</v>
      </c>
      <c r="C1692" s="392">
        <v>50.932299999999998</v>
      </c>
      <c r="D1692" s="392">
        <v>16.497</v>
      </c>
      <c r="E1692" s="393">
        <v>41588.003310185188</v>
      </c>
      <c r="F1692" s="394">
        <v>542.99309999999991</v>
      </c>
    </row>
    <row r="1693" spans="1:6" x14ac:dyDescent="0.25">
      <c r="A1693" s="390">
        <v>41589</v>
      </c>
      <c r="B1693" s="391">
        <v>3.3101851851851851E-3</v>
      </c>
      <c r="C1693" s="392">
        <v>50.908000000000001</v>
      </c>
      <c r="D1693" s="392">
        <v>16.498999999999999</v>
      </c>
      <c r="E1693" s="393">
        <v>41589.003310185188</v>
      </c>
      <c r="F1693" s="394">
        <v>543.01739999999995</v>
      </c>
    </row>
    <row r="1694" spans="1:6" x14ac:dyDescent="0.25">
      <c r="A1694" s="390">
        <v>41590</v>
      </c>
      <c r="B1694" s="391">
        <v>3.3101851851851851E-3</v>
      </c>
      <c r="C1694" s="392">
        <v>50.795900000000003</v>
      </c>
      <c r="D1694" s="392">
        <v>16.498000000000001</v>
      </c>
      <c r="E1694" s="393">
        <v>41590.003310185188</v>
      </c>
      <c r="F1694" s="394">
        <v>543.12949999999989</v>
      </c>
    </row>
    <row r="1695" spans="1:6" x14ac:dyDescent="0.25">
      <c r="A1695" s="390">
        <v>41591</v>
      </c>
      <c r="B1695" s="391">
        <v>3.3101851851851851E-3</v>
      </c>
      <c r="C1695" s="392">
        <v>50.670499999999997</v>
      </c>
      <c r="D1695" s="392">
        <v>16.495999999999999</v>
      </c>
      <c r="E1695" s="393">
        <v>41591.003310185188</v>
      </c>
      <c r="F1695" s="394">
        <v>543.25489999999991</v>
      </c>
    </row>
    <row r="1696" spans="1:6" x14ac:dyDescent="0.25">
      <c r="A1696" s="390">
        <v>41592</v>
      </c>
      <c r="B1696" s="391">
        <v>3.3101851851851851E-3</v>
      </c>
      <c r="C1696" s="392">
        <v>51.073999999999998</v>
      </c>
      <c r="D1696" s="392">
        <v>16.495000000000001</v>
      </c>
      <c r="E1696" s="393">
        <v>41592.003310185188</v>
      </c>
      <c r="F1696" s="394">
        <v>542.8513999999999</v>
      </c>
    </row>
    <row r="1697" spans="1:6" x14ac:dyDescent="0.25">
      <c r="A1697" s="390">
        <v>41593</v>
      </c>
      <c r="B1697" s="391">
        <v>3.3101851851851851E-3</v>
      </c>
      <c r="C1697" s="392">
        <v>51.247900000000001</v>
      </c>
      <c r="D1697" s="392">
        <v>16.495000000000001</v>
      </c>
      <c r="E1697" s="393">
        <v>41593.003310185188</v>
      </c>
      <c r="F1697" s="394">
        <v>542.6774999999999</v>
      </c>
    </row>
    <row r="1698" spans="1:6" x14ac:dyDescent="0.25">
      <c r="A1698" s="390">
        <v>41594</v>
      </c>
      <c r="B1698" s="391">
        <v>3.3101851851851851E-3</v>
      </c>
      <c r="C1698" s="392">
        <v>51.507300000000001</v>
      </c>
      <c r="D1698" s="392">
        <v>16.495000000000001</v>
      </c>
      <c r="E1698" s="393">
        <v>41594.003310185188</v>
      </c>
      <c r="F1698" s="394">
        <v>542.41809999999998</v>
      </c>
    </row>
    <row r="1699" spans="1:6" x14ac:dyDescent="0.25">
      <c r="A1699" s="390">
        <v>41595</v>
      </c>
      <c r="B1699" s="391">
        <v>3.3101851851851851E-3</v>
      </c>
      <c r="C1699" s="392">
        <v>51.4251</v>
      </c>
      <c r="D1699" s="392">
        <v>16.494</v>
      </c>
      <c r="E1699" s="393">
        <v>41595.003310185188</v>
      </c>
      <c r="F1699" s="394">
        <v>542.50029999999992</v>
      </c>
    </row>
    <row r="1700" spans="1:6" x14ac:dyDescent="0.25">
      <c r="A1700" s="390">
        <v>41596</v>
      </c>
      <c r="B1700" s="391">
        <v>3.3101851851851851E-3</v>
      </c>
      <c r="C1700" s="392">
        <v>51.0505</v>
      </c>
      <c r="D1700" s="392">
        <v>16.495000000000001</v>
      </c>
      <c r="E1700" s="393">
        <v>41596.003310185188</v>
      </c>
      <c r="F1700" s="394">
        <v>542.87489999999991</v>
      </c>
    </row>
    <row r="1701" spans="1:6" x14ac:dyDescent="0.25">
      <c r="A1701" s="390">
        <v>41597</v>
      </c>
      <c r="B1701" s="391">
        <v>3.3101851851851851E-3</v>
      </c>
      <c r="C1701" s="392">
        <v>51.0441</v>
      </c>
      <c r="D1701" s="392">
        <v>16.495000000000001</v>
      </c>
      <c r="E1701" s="393">
        <v>41597.003310185188</v>
      </c>
      <c r="F1701" s="394">
        <v>542.8812999999999</v>
      </c>
    </row>
    <row r="1702" spans="1:6" x14ac:dyDescent="0.25">
      <c r="A1702" s="390">
        <v>41598</v>
      </c>
      <c r="B1702" s="391">
        <v>3.3101851851851851E-3</v>
      </c>
      <c r="C1702" s="392">
        <v>51.316899999999997</v>
      </c>
      <c r="D1702" s="392">
        <v>16.494</v>
      </c>
      <c r="E1702" s="393">
        <v>41598.003310185188</v>
      </c>
      <c r="F1702" s="394">
        <v>542.60849999999994</v>
      </c>
    </row>
    <row r="1703" spans="1:6" x14ac:dyDescent="0.25">
      <c r="A1703" s="390">
        <v>41599</v>
      </c>
      <c r="B1703" s="391">
        <v>3.3101851851851851E-3</v>
      </c>
      <c r="C1703" s="392">
        <v>51.2958</v>
      </c>
      <c r="D1703" s="392">
        <v>16.494</v>
      </c>
      <c r="E1703" s="393">
        <v>41599.003310185188</v>
      </c>
      <c r="F1703" s="394">
        <v>542.62959999999998</v>
      </c>
    </row>
    <row r="1704" spans="1:6" x14ac:dyDescent="0.25">
      <c r="A1704" s="390">
        <v>41600</v>
      </c>
      <c r="B1704" s="391">
        <v>3.3101851851851851E-3</v>
      </c>
      <c r="C1704" s="392">
        <v>51.081099999999999</v>
      </c>
      <c r="D1704" s="392">
        <v>16.494</v>
      </c>
      <c r="E1704" s="393">
        <v>41600.003310185188</v>
      </c>
      <c r="F1704" s="394">
        <v>542.84429999999998</v>
      </c>
    </row>
    <row r="1705" spans="1:6" x14ac:dyDescent="0.25">
      <c r="A1705" s="390">
        <v>41601</v>
      </c>
      <c r="B1705" s="391">
        <v>3.3101851851851851E-3</v>
      </c>
      <c r="C1705" s="392">
        <v>50.864899999999999</v>
      </c>
      <c r="D1705" s="392">
        <v>16.495000000000001</v>
      </c>
      <c r="E1705" s="393">
        <v>41601.003310185188</v>
      </c>
      <c r="F1705" s="394">
        <v>543.06049999999993</v>
      </c>
    </row>
    <row r="1706" spans="1:6" x14ac:dyDescent="0.25">
      <c r="A1706" s="390">
        <v>41602</v>
      </c>
      <c r="B1706" s="391">
        <v>3.3101851851851851E-3</v>
      </c>
      <c r="C1706" s="392">
        <v>50.923699999999997</v>
      </c>
      <c r="D1706" s="392">
        <v>16.495999999999999</v>
      </c>
      <c r="E1706" s="393">
        <v>41602.003310185188</v>
      </c>
      <c r="F1706" s="394">
        <v>543.00169999999991</v>
      </c>
    </row>
    <row r="1707" spans="1:6" x14ac:dyDescent="0.25">
      <c r="A1707" s="390">
        <v>41603</v>
      </c>
      <c r="B1707" s="391">
        <v>3.3101851851851851E-3</v>
      </c>
      <c r="C1707" s="392">
        <v>51.203499999999998</v>
      </c>
      <c r="D1707" s="392">
        <v>16.494</v>
      </c>
      <c r="E1707" s="393">
        <v>41603.003310185188</v>
      </c>
      <c r="F1707" s="394">
        <v>542.72190000000001</v>
      </c>
    </row>
    <row r="1708" spans="1:6" x14ac:dyDescent="0.25">
      <c r="A1708" s="390">
        <v>41604</v>
      </c>
      <c r="B1708" s="391">
        <v>3.3101851851851851E-3</v>
      </c>
      <c r="C1708" s="392">
        <v>50.943199999999997</v>
      </c>
      <c r="D1708" s="392">
        <v>16.492999999999999</v>
      </c>
      <c r="E1708" s="393">
        <v>41604.003310185188</v>
      </c>
      <c r="F1708" s="394">
        <v>542.98219999999992</v>
      </c>
    </row>
    <row r="1709" spans="1:6" x14ac:dyDescent="0.25">
      <c r="A1709" s="390">
        <v>41605</v>
      </c>
      <c r="B1709" s="391">
        <v>3.3101851851851851E-3</v>
      </c>
      <c r="C1709" s="392">
        <v>50.8322</v>
      </c>
      <c r="D1709" s="392">
        <v>16.492000000000001</v>
      </c>
      <c r="E1709" s="393">
        <v>41605.003310185188</v>
      </c>
      <c r="F1709" s="394">
        <v>543.09319999999991</v>
      </c>
    </row>
    <row r="1710" spans="1:6" x14ac:dyDescent="0.25">
      <c r="A1710" s="390">
        <v>41606</v>
      </c>
      <c r="B1710" s="391">
        <v>3.3101851851851851E-3</v>
      </c>
      <c r="C1710" s="392">
        <v>51.026899999999998</v>
      </c>
      <c r="D1710" s="392">
        <v>16.492000000000001</v>
      </c>
      <c r="E1710" s="393">
        <v>41606.003310185188</v>
      </c>
      <c r="F1710" s="394">
        <v>542.8984999999999</v>
      </c>
    </row>
    <row r="1711" spans="1:6" x14ac:dyDescent="0.25">
      <c r="A1711" s="390">
        <v>41607</v>
      </c>
      <c r="B1711" s="391">
        <v>3.3101851851851851E-3</v>
      </c>
      <c r="C1711" s="392">
        <v>50.957500000000003</v>
      </c>
      <c r="D1711" s="392">
        <v>16.492000000000001</v>
      </c>
      <c r="E1711" s="393">
        <v>41607.003310185188</v>
      </c>
      <c r="F1711" s="394">
        <v>542.96789999999999</v>
      </c>
    </row>
    <row r="1712" spans="1:6" x14ac:dyDescent="0.25">
      <c r="A1712" s="390">
        <v>41608</v>
      </c>
      <c r="B1712" s="391">
        <v>3.3101851851851851E-3</v>
      </c>
      <c r="C1712" s="392">
        <v>50.926400000000001</v>
      </c>
      <c r="D1712" s="392">
        <v>16.492000000000001</v>
      </c>
      <c r="E1712" s="393">
        <v>41608.003310185188</v>
      </c>
      <c r="F1712" s="394">
        <v>542.99899999999991</v>
      </c>
    </row>
    <row r="1713" spans="1:6" x14ac:dyDescent="0.25">
      <c r="A1713" s="390">
        <v>41609</v>
      </c>
      <c r="B1713" s="391">
        <v>3.3101851851851851E-3</v>
      </c>
      <c r="C1713" s="392">
        <v>50.956400000000002</v>
      </c>
      <c r="D1713" s="392">
        <v>16.492000000000001</v>
      </c>
      <c r="E1713" s="393">
        <v>41609.003310185188</v>
      </c>
      <c r="F1713" s="394">
        <v>542.96899999999994</v>
      </c>
    </row>
    <row r="1714" spans="1:6" x14ac:dyDescent="0.25">
      <c r="A1714" s="390">
        <v>41610</v>
      </c>
      <c r="B1714" s="391">
        <v>3.3101851851851851E-3</v>
      </c>
      <c r="C1714" s="392">
        <v>51.053800000000003</v>
      </c>
      <c r="D1714" s="392">
        <v>16.492000000000001</v>
      </c>
      <c r="E1714" s="393">
        <v>41610.003310185188</v>
      </c>
      <c r="F1714" s="394">
        <v>542.87159999999994</v>
      </c>
    </row>
    <row r="1715" spans="1:6" x14ac:dyDescent="0.25">
      <c r="A1715" s="390">
        <v>41611</v>
      </c>
      <c r="B1715" s="391">
        <v>3.3101851851851851E-3</v>
      </c>
      <c r="C1715" s="392">
        <v>51.375399999999999</v>
      </c>
      <c r="D1715" s="392">
        <v>16.492000000000001</v>
      </c>
      <c r="E1715" s="393">
        <v>41611.003310185188</v>
      </c>
      <c r="F1715" s="394">
        <v>542.54999999999995</v>
      </c>
    </row>
    <row r="1716" spans="1:6" x14ac:dyDescent="0.25">
      <c r="A1716" s="390">
        <v>41612</v>
      </c>
      <c r="B1716" s="391">
        <v>3.3101851851851851E-3</v>
      </c>
      <c r="C1716" s="392">
        <v>51.6342</v>
      </c>
      <c r="D1716" s="392">
        <v>16.492000000000001</v>
      </c>
      <c r="E1716" s="393">
        <v>41612.003310185188</v>
      </c>
      <c r="F1716" s="394">
        <v>542.29119999999989</v>
      </c>
    </row>
    <row r="1717" spans="1:6" x14ac:dyDescent="0.25">
      <c r="A1717" s="390">
        <v>41613</v>
      </c>
      <c r="B1717" s="391">
        <v>3.3101851851851851E-3</v>
      </c>
      <c r="C1717" s="392">
        <v>51.4163</v>
      </c>
      <c r="D1717" s="392">
        <v>16.489999999999998</v>
      </c>
      <c r="E1717" s="393">
        <v>41613.003310185188</v>
      </c>
      <c r="F1717" s="394">
        <v>542.50909999999999</v>
      </c>
    </row>
    <row r="1718" spans="1:6" x14ac:dyDescent="0.25">
      <c r="A1718" s="390">
        <v>41614</v>
      </c>
      <c r="B1718" s="391">
        <v>3.3101851851851851E-3</v>
      </c>
      <c r="C1718" s="392">
        <v>51.361400000000003</v>
      </c>
      <c r="D1718" s="392">
        <v>16.489999999999998</v>
      </c>
      <c r="E1718" s="393">
        <v>41614.003310185188</v>
      </c>
      <c r="F1718" s="394">
        <v>542.56399999999996</v>
      </c>
    </row>
    <row r="1719" spans="1:6" x14ac:dyDescent="0.25">
      <c r="A1719" s="390">
        <v>41615</v>
      </c>
      <c r="B1719" s="391">
        <v>3.3101851851851851E-3</v>
      </c>
      <c r="C1719" s="392">
        <v>51.174399999999999</v>
      </c>
      <c r="D1719" s="392">
        <v>16.491</v>
      </c>
      <c r="E1719" s="393">
        <v>41615.003310185188</v>
      </c>
      <c r="F1719" s="394">
        <v>542.75099999999998</v>
      </c>
    </row>
    <row r="1720" spans="1:6" x14ac:dyDescent="0.25">
      <c r="A1720" s="390">
        <v>41616</v>
      </c>
      <c r="B1720" s="391">
        <v>3.3101851851851851E-3</v>
      </c>
      <c r="C1720" s="392">
        <v>51.471899999999998</v>
      </c>
      <c r="D1720" s="392">
        <v>16.489000000000001</v>
      </c>
      <c r="E1720" s="393">
        <v>41616.003310185188</v>
      </c>
      <c r="F1720" s="394">
        <v>542.45349999999996</v>
      </c>
    </row>
    <row r="1721" spans="1:6" x14ac:dyDescent="0.25">
      <c r="A1721" s="390">
        <v>41617</v>
      </c>
      <c r="B1721" s="391">
        <v>3.3101851851851851E-3</v>
      </c>
      <c r="C1721" s="392">
        <v>51.325600000000001</v>
      </c>
      <c r="D1721" s="392">
        <v>16.492000000000001</v>
      </c>
      <c r="E1721" s="393">
        <v>41617.003310185188</v>
      </c>
      <c r="F1721" s="394">
        <v>542.59979999999996</v>
      </c>
    </row>
    <row r="1722" spans="1:6" x14ac:dyDescent="0.25">
      <c r="A1722" s="390">
        <v>41618</v>
      </c>
      <c r="B1722" s="391">
        <v>3.3101851851851851E-3</v>
      </c>
      <c r="C1722" s="392">
        <v>50.944400000000002</v>
      </c>
      <c r="D1722" s="392">
        <v>16.491</v>
      </c>
      <c r="E1722" s="393">
        <v>41618.003310185188</v>
      </c>
      <c r="F1722" s="394">
        <v>542.98099999999999</v>
      </c>
    </row>
    <row r="1723" spans="1:6" x14ac:dyDescent="0.25">
      <c r="A1723" s="390">
        <v>41619</v>
      </c>
      <c r="B1723" s="391">
        <v>3.3101851851851851E-3</v>
      </c>
      <c r="C1723" s="392">
        <v>51.016300000000001</v>
      </c>
      <c r="D1723" s="392">
        <v>16.489999999999998</v>
      </c>
      <c r="E1723" s="393">
        <v>41619.003310185188</v>
      </c>
      <c r="F1723" s="394">
        <v>542.90909999999997</v>
      </c>
    </row>
    <row r="1724" spans="1:6" x14ac:dyDescent="0.25">
      <c r="A1724" s="390">
        <v>41620</v>
      </c>
      <c r="B1724" s="391">
        <v>3.3101851851851851E-3</v>
      </c>
      <c r="C1724" s="392">
        <v>50.786900000000003</v>
      </c>
      <c r="D1724" s="392">
        <v>16.488</v>
      </c>
      <c r="E1724" s="393">
        <v>41620.003310185188</v>
      </c>
      <c r="F1724" s="394">
        <v>543.13849999999991</v>
      </c>
    </row>
    <row r="1725" spans="1:6" x14ac:dyDescent="0.25">
      <c r="A1725" s="390">
        <v>41621</v>
      </c>
      <c r="B1725" s="391">
        <v>3.3101851851851851E-3</v>
      </c>
      <c r="C1725" s="392">
        <v>51.131</v>
      </c>
      <c r="D1725" s="392">
        <v>16.486999999999998</v>
      </c>
      <c r="E1725" s="393">
        <v>41621.003310185188</v>
      </c>
      <c r="F1725" s="394">
        <v>542.7944</v>
      </c>
    </row>
    <row r="1726" spans="1:6" x14ac:dyDescent="0.25">
      <c r="A1726" s="390">
        <v>41622</v>
      </c>
      <c r="B1726" s="391">
        <v>3.3101851851851851E-3</v>
      </c>
      <c r="C1726" s="392">
        <v>51.2151</v>
      </c>
      <c r="D1726" s="392">
        <v>16.489000000000001</v>
      </c>
      <c r="E1726" s="393">
        <v>41622.003310185188</v>
      </c>
      <c r="F1726" s="394">
        <v>542.71029999999996</v>
      </c>
    </row>
    <row r="1727" spans="1:6" x14ac:dyDescent="0.25">
      <c r="A1727" s="390">
        <v>41623</v>
      </c>
      <c r="B1727" s="391">
        <v>3.3101851851851851E-3</v>
      </c>
      <c r="C1727" s="392">
        <v>50.8842</v>
      </c>
      <c r="D1727" s="392">
        <v>16.486999999999998</v>
      </c>
      <c r="E1727" s="393">
        <v>41623.003310185188</v>
      </c>
      <c r="F1727" s="394">
        <v>543.04119999999989</v>
      </c>
    </row>
    <row r="1728" spans="1:6" x14ac:dyDescent="0.25">
      <c r="A1728" s="390">
        <v>41624</v>
      </c>
      <c r="B1728" s="391">
        <v>3.3101851851851851E-3</v>
      </c>
      <c r="C1728" s="392">
        <v>50.903500000000001</v>
      </c>
      <c r="D1728" s="392">
        <v>16.488</v>
      </c>
      <c r="E1728" s="393">
        <v>41624.003310185188</v>
      </c>
      <c r="F1728" s="394">
        <v>543.02189999999996</v>
      </c>
    </row>
    <row r="1729" spans="1:6" x14ac:dyDescent="0.25">
      <c r="A1729" s="390">
        <v>41625</v>
      </c>
      <c r="B1729" s="391">
        <v>3.3101851851851851E-3</v>
      </c>
      <c r="C1729" s="392">
        <v>50.883400000000002</v>
      </c>
      <c r="D1729" s="392">
        <v>16.489000000000001</v>
      </c>
      <c r="E1729" s="393">
        <v>41625.003310185188</v>
      </c>
      <c r="F1729" s="394">
        <v>543.04199999999992</v>
      </c>
    </row>
    <row r="1730" spans="1:6" x14ac:dyDescent="0.25">
      <c r="A1730" s="390">
        <v>41626</v>
      </c>
      <c r="B1730" s="391">
        <v>3.3101851851851851E-3</v>
      </c>
      <c r="C1730" s="392">
        <v>50.894799999999996</v>
      </c>
      <c r="D1730" s="392">
        <v>16.488</v>
      </c>
      <c r="E1730" s="393">
        <v>41626.003310185188</v>
      </c>
      <c r="F1730" s="394">
        <v>543.03059999999994</v>
      </c>
    </row>
    <row r="1731" spans="1:6" x14ac:dyDescent="0.25">
      <c r="A1731" s="390">
        <v>41627</v>
      </c>
      <c r="B1731" s="391">
        <v>3.3101851851851851E-3</v>
      </c>
      <c r="C1731" s="392">
        <v>51.3001</v>
      </c>
      <c r="D1731" s="392">
        <v>16.488</v>
      </c>
      <c r="E1731" s="393">
        <v>41627.003310185188</v>
      </c>
      <c r="F1731" s="394">
        <v>542.62529999999992</v>
      </c>
    </row>
    <row r="1732" spans="1:6" x14ac:dyDescent="0.25">
      <c r="A1732" s="390">
        <v>41628</v>
      </c>
      <c r="B1732" s="391">
        <v>3.3101851851851851E-3</v>
      </c>
      <c r="C1732" s="392">
        <v>51.502899999999997</v>
      </c>
      <c r="D1732" s="392">
        <v>16.488</v>
      </c>
      <c r="E1732" s="393">
        <v>41628.003310185188</v>
      </c>
      <c r="F1732" s="394">
        <v>542.4224999999999</v>
      </c>
    </row>
    <row r="1733" spans="1:6" x14ac:dyDescent="0.25">
      <c r="A1733" s="390">
        <v>41629</v>
      </c>
      <c r="B1733" s="391">
        <v>3.3101851851851851E-3</v>
      </c>
      <c r="C1733" s="392">
        <v>51.652200000000001</v>
      </c>
      <c r="D1733" s="392">
        <v>16.486999999999998</v>
      </c>
      <c r="E1733" s="393">
        <v>41629.003310185188</v>
      </c>
      <c r="F1733" s="394">
        <v>542.27319999999997</v>
      </c>
    </row>
    <row r="1734" spans="1:6" x14ac:dyDescent="0.25">
      <c r="A1734" s="390">
        <v>41630</v>
      </c>
      <c r="B1734" s="391">
        <v>3.3101851851851851E-3</v>
      </c>
      <c r="C1734" s="392">
        <v>51.505699999999997</v>
      </c>
      <c r="D1734" s="392">
        <v>16.486999999999998</v>
      </c>
      <c r="E1734" s="393">
        <v>41630.003310185188</v>
      </c>
      <c r="F1734" s="394">
        <v>542.41969999999992</v>
      </c>
    </row>
    <row r="1735" spans="1:6" x14ac:dyDescent="0.25">
      <c r="A1735" s="390">
        <v>41631</v>
      </c>
      <c r="B1735" s="391">
        <v>3.3101851851851851E-3</v>
      </c>
      <c r="C1735" s="392">
        <v>51.0473</v>
      </c>
      <c r="D1735" s="392">
        <v>16.486000000000001</v>
      </c>
      <c r="E1735" s="393">
        <v>41631.003310185188</v>
      </c>
      <c r="F1735" s="394">
        <v>542.8780999999999</v>
      </c>
    </row>
    <row r="1736" spans="1:6" x14ac:dyDescent="0.25">
      <c r="A1736" s="390">
        <v>41632</v>
      </c>
      <c r="B1736" s="391">
        <v>3.3101851851851851E-3</v>
      </c>
      <c r="C1736" s="392">
        <v>50.8658</v>
      </c>
      <c r="D1736" s="392">
        <v>16.486999999999998</v>
      </c>
      <c r="E1736" s="393">
        <v>41632.003310185188</v>
      </c>
      <c r="F1736" s="394">
        <v>543.05959999999993</v>
      </c>
    </row>
    <row r="1737" spans="1:6" x14ac:dyDescent="0.25">
      <c r="A1737" s="390">
        <v>41633</v>
      </c>
      <c r="B1737" s="391">
        <v>3.3101851851851851E-3</v>
      </c>
      <c r="C1737" s="392">
        <v>51.0139</v>
      </c>
      <c r="D1737" s="392">
        <v>16.488</v>
      </c>
      <c r="E1737" s="393">
        <v>41633.003310185188</v>
      </c>
      <c r="F1737" s="394">
        <v>542.91149999999993</v>
      </c>
    </row>
    <row r="1738" spans="1:6" x14ac:dyDescent="0.25">
      <c r="A1738" s="390">
        <v>41634</v>
      </c>
      <c r="B1738" s="391">
        <v>3.3101851851851851E-3</v>
      </c>
      <c r="C1738" s="392">
        <v>50.866599999999998</v>
      </c>
      <c r="D1738" s="392">
        <v>16.484999999999999</v>
      </c>
      <c r="E1738" s="393">
        <v>41634.003310185188</v>
      </c>
      <c r="F1738" s="394">
        <v>543.05879999999991</v>
      </c>
    </row>
    <row r="1739" spans="1:6" x14ac:dyDescent="0.25">
      <c r="A1739" s="390">
        <v>41635</v>
      </c>
      <c r="B1739" s="391">
        <v>3.3101851851851851E-3</v>
      </c>
      <c r="C1739" s="392">
        <v>50.914099999999998</v>
      </c>
      <c r="D1739" s="392">
        <v>16.484999999999999</v>
      </c>
      <c r="E1739" s="393">
        <v>41635.003310185188</v>
      </c>
      <c r="F1739" s="394">
        <v>543.01129999999989</v>
      </c>
    </row>
    <row r="1740" spans="1:6" x14ac:dyDescent="0.25">
      <c r="A1740" s="390">
        <v>41636</v>
      </c>
      <c r="B1740" s="391">
        <v>3.3101851851851851E-3</v>
      </c>
      <c r="C1740" s="392">
        <v>51.004899999999999</v>
      </c>
      <c r="D1740" s="392">
        <v>16.484000000000002</v>
      </c>
      <c r="E1740" s="393">
        <v>41636.003310185188</v>
      </c>
      <c r="F1740" s="394">
        <v>542.92049999999995</v>
      </c>
    </row>
    <row r="1741" spans="1:6" x14ac:dyDescent="0.25">
      <c r="A1741" s="390">
        <v>41637</v>
      </c>
      <c r="B1741" s="391">
        <v>3.3101851851851851E-3</v>
      </c>
      <c r="C1741" s="392">
        <v>51.341200000000001</v>
      </c>
      <c r="D1741" s="392">
        <v>16.484999999999999</v>
      </c>
      <c r="E1741" s="393">
        <v>41637.003310185188</v>
      </c>
      <c r="F1741" s="394">
        <v>542.5841999999999</v>
      </c>
    </row>
    <row r="1742" spans="1:6" x14ac:dyDescent="0.25">
      <c r="A1742" s="390">
        <v>41638</v>
      </c>
      <c r="B1742" s="391">
        <v>3.3101851851851851E-3</v>
      </c>
      <c r="C1742" s="392">
        <v>51.100299999999997</v>
      </c>
      <c r="D1742" s="392">
        <v>16.484999999999999</v>
      </c>
      <c r="E1742" s="393">
        <v>41638.003310185188</v>
      </c>
      <c r="F1742" s="394">
        <v>542.82509999999991</v>
      </c>
    </row>
    <row r="1743" spans="1:6" x14ac:dyDescent="0.25">
      <c r="A1743" s="390">
        <v>41639</v>
      </c>
      <c r="B1743" s="391">
        <v>3.3101851851851851E-3</v>
      </c>
      <c r="C1743" s="392">
        <v>50.932499999999997</v>
      </c>
      <c r="D1743" s="392">
        <v>16.484999999999999</v>
      </c>
      <c r="E1743" s="393">
        <v>41639.003310185188</v>
      </c>
      <c r="F1743" s="394">
        <v>542.99289999999996</v>
      </c>
    </row>
    <row r="1744" spans="1:6" x14ac:dyDescent="0.25">
      <c r="A1744" s="390">
        <v>41640</v>
      </c>
      <c r="B1744" s="391">
        <v>3.3101851851851851E-3</v>
      </c>
      <c r="C1744" s="392">
        <v>51.132399999999997</v>
      </c>
      <c r="D1744" s="392">
        <v>16.484000000000002</v>
      </c>
      <c r="E1744" s="393">
        <v>41640.003310185188</v>
      </c>
      <c r="F1744" s="394">
        <v>542.79299999999989</v>
      </c>
    </row>
    <row r="1745" spans="1:6" x14ac:dyDescent="0.25">
      <c r="A1745" s="390">
        <v>41641</v>
      </c>
      <c r="B1745" s="391">
        <v>3.3101851851851851E-3</v>
      </c>
      <c r="C1745" s="392">
        <v>50.962499999999999</v>
      </c>
      <c r="D1745" s="392">
        <v>16.483000000000001</v>
      </c>
      <c r="E1745" s="393">
        <v>41641.003310185188</v>
      </c>
      <c r="F1745" s="394">
        <v>542.96289999999999</v>
      </c>
    </row>
    <row r="1746" spans="1:6" x14ac:dyDescent="0.25">
      <c r="A1746" s="390">
        <v>41642</v>
      </c>
      <c r="B1746" s="391">
        <v>3.3101851851851851E-3</v>
      </c>
      <c r="C1746" s="392">
        <v>51.027700000000003</v>
      </c>
      <c r="D1746" s="392">
        <v>16.484000000000002</v>
      </c>
      <c r="E1746" s="393">
        <v>41642.003310185188</v>
      </c>
      <c r="F1746" s="394">
        <v>542.89769999999999</v>
      </c>
    </row>
    <row r="1747" spans="1:6" x14ac:dyDescent="0.25">
      <c r="A1747" s="390">
        <v>41643</v>
      </c>
      <c r="B1747" s="391">
        <v>3.3101851851851851E-3</v>
      </c>
      <c r="C1747" s="392">
        <v>51.392699999999998</v>
      </c>
      <c r="D1747" s="392">
        <v>16.481999999999999</v>
      </c>
      <c r="E1747" s="393">
        <v>41643.003310185188</v>
      </c>
      <c r="F1747" s="394">
        <v>542.53269999999998</v>
      </c>
    </row>
    <row r="1748" spans="1:6" x14ac:dyDescent="0.25">
      <c r="A1748" s="390">
        <v>41644</v>
      </c>
      <c r="B1748" s="391">
        <v>3.3101851851851851E-3</v>
      </c>
      <c r="C1748" s="392">
        <v>51.354999999999997</v>
      </c>
      <c r="D1748" s="392">
        <v>16.484000000000002</v>
      </c>
      <c r="E1748" s="393">
        <v>41644.003310185188</v>
      </c>
      <c r="F1748" s="394">
        <v>542.57039999999995</v>
      </c>
    </row>
    <row r="1749" spans="1:6" x14ac:dyDescent="0.25">
      <c r="A1749" s="390">
        <v>41645</v>
      </c>
      <c r="B1749" s="391">
        <v>3.3101851851851851E-3</v>
      </c>
      <c r="C1749" s="392">
        <v>51.055199999999999</v>
      </c>
      <c r="D1749" s="392">
        <v>16.483000000000001</v>
      </c>
      <c r="E1749" s="393">
        <v>41645.003310185188</v>
      </c>
      <c r="F1749" s="394">
        <v>542.87019999999995</v>
      </c>
    </row>
    <row r="1750" spans="1:6" x14ac:dyDescent="0.25">
      <c r="A1750" s="390">
        <v>41646</v>
      </c>
      <c r="B1750" s="391">
        <v>3.3101851851851851E-3</v>
      </c>
      <c r="C1750" s="392">
        <v>51.005099999999999</v>
      </c>
      <c r="D1750" s="392">
        <v>16.484000000000002</v>
      </c>
      <c r="E1750" s="393">
        <v>41646.003310185188</v>
      </c>
      <c r="F1750" s="394">
        <v>542.9203</v>
      </c>
    </row>
    <row r="1751" spans="1:6" x14ac:dyDescent="0.25">
      <c r="A1751" s="390">
        <v>41647</v>
      </c>
      <c r="B1751" s="391">
        <v>3.3101851851851851E-3</v>
      </c>
      <c r="C1751" s="392">
        <v>51.235199999999999</v>
      </c>
      <c r="D1751" s="392">
        <v>16.481999999999999</v>
      </c>
      <c r="E1751" s="393">
        <v>41647.003310185188</v>
      </c>
      <c r="F1751" s="394">
        <v>542.6902</v>
      </c>
    </row>
    <row r="1752" spans="1:6" x14ac:dyDescent="0.25">
      <c r="A1752" s="390">
        <v>41648</v>
      </c>
      <c r="B1752" s="391">
        <v>3.3101851851851851E-3</v>
      </c>
      <c r="C1752" s="392">
        <v>51.222799999999999</v>
      </c>
      <c r="D1752" s="392">
        <v>16.481999999999999</v>
      </c>
      <c r="E1752" s="393">
        <v>41648.003310185188</v>
      </c>
      <c r="F1752" s="394">
        <v>542.70259999999996</v>
      </c>
    </row>
    <row r="1753" spans="1:6" x14ac:dyDescent="0.25">
      <c r="A1753" s="390">
        <v>41649</v>
      </c>
      <c r="B1753" s="391">
        <v>3.3101851851851851E-3</v>
      </c>
      <c r="C1753" s="392">
        <v>51.380899999999997</v>
      </c>
      <c r="D1753" s="392">
        <v>16.483000000000001</v>
      </c>
      <c r="E1753" s="393">
        <v>41649.003310185188</v>
      </c>
      <c r="F1753" s="394">
        <v>542.54449999999997</v>
      </c>
    </row>
    <row r="1754" spans="1:6" x14ac:dyDescent="0.25">
      <c r="A1754" s="390">
        <v>41650</v>
      </c>
      <c r="B1754" s="391">
        <v>3.3101851851851851E-3</v>
      </c>
      <c r="C1754" s="392">
        <v>51.177799999999998</v>
      </c>
      <c r="D1754" s="392">
        <v>16.483000000000001</v>
      </c>
      <c r="E1754" s="393">
        <v>41650.003310185188</v>
      </c>
      <c r="F1754" s="394">
        <v>542.74759999999992</v>
      </c>
    </row>
    <row r="1755" spans="1:6" x14ac:dyDescent="0.25">
      <c r="A1755" s="390">
        <v>41651</v>
      </c>
      <c r="B1755" s="391">
        <v>3.3101851851851851E-3</v>
      </c>
      <c r="C1755" s="392">
        <v>51.234499999999997</v>
      </c>
      <c r="D1755" s="392">
        <v>16.481000000000002</v>
      </c>
      <c r="E1755" s="393">
        <v>41651.003310185188</v>
      </c>
      <c r="F1755" s="394">
        <v>542.69089999999994</v>
      </c>
    </row>
    <row r="1756" spans="1:6" x14ac:dyDescent="0.25">
      <c r="A1756" s="390">
        <v>41652</v>
      </c>
      <c r="B1756" s="391">
        <v>3.3101851851851851E-3</v>
      </c>
      <c r="C1756" s="392">
        <v>51.199800000000003</v>
      </c>
      <c r="D1756" s="392">
        <v>16.481999999999999</v>
      </c>
      <c r="E1756" s="393">
        <v>41652.003310185188</v>
      </c>
      <c r="F1756" s="394">
        <v>542.72559999999999</v>
      </c>
    </row>
    <row r="1757" spans="1:6" x14ac:dyDescent="0.25">
      <c r="A1757" s="390">
        <v>41653</v>
      </c>
      <c r="B1757" s="391">
        <v>3.3101851851851851E-3</v>
      </c>
      <c r="C1757" s="392">
        <v>51.072400000000002</v>
      </c>
      <c r="D1757" s="392">
        <v>16.481999999999999</v>
      </c>
      <c r="E1757" s="393">
        <v>41653.003310185188</v>
      </c>
      <c r="F1757" s="394">
        <v>542.85299999999995</v>
      </c>
    </row>
    <row r="1758" spans="1:6" x14ac:dyDescent="0.25">
      <c r="A1758" s="390">
        <v>41654</v>
      </c>
      <c r="B1758" s="391">
        <v>3.3101851851851851E-3</v>
      </c>
      <c r="C1758" s="392">
        <v>50.869199999999999</v>
      </c>
      <c r="D1758" s="392">
        <v>16.483000000000001</v>
      </c>
      <c r="E1758" s="393">
        <v>41654.003310185188</v>
      </c>
      <c r="F1758" s="394">
        <v>543.05619999999999</v>
      </c>
    </row>
    <row r="1759" spans="1:6" x14ac:dyDescent="0.25">
      <c r="A1759" s="390">
        <v>41655</v>
      </c>
      <c r="B1759" s="391">
        <v>3.3101851851851851E-3</v>
      </c>
      <c r="C1759" s="392">
        <v>51.089399999999998</v>
      </c>
      <c r="D1759" s="392">
        <v>16.481000000000002</v>
      </c>
      <c r="E1759" s="393">
        <v>41655.003310185188</v>
      </c>
      <c r="F1759" s="394">
        <v>542.8359999999999</v>
      </c>
    </row>
    <row r="1760" spans="1:6" x14ac:dyDescent="0.25">
      <c r="A1760" s="390">
        <v>41656</v>
      </c>
      <c r="B1760" s="391">
        <v>3.3101851851851851E-3</v>
      </c>
      <c r="C1760" s="392">
        <v>51.033000000000001</v>
      </c>
      <c r="D1760" s="392">
        <v>16.48</v>
      </c>
      <c r="E1760" s="393">
        <v>41656.003310185188</v>
      </c>
      <c r="F1760" s="394">
        <v>542.89239999999995</v>
      </c>
    </row>
    <row r="1761" spans="1:6" x14ac:dyDescent="0.25">
      <c r="A1761" s="390">
        <v>41657</v>
      </c>
      <c r="B1761" s="391">
        <v>3.3101851851851851E-3</v>
      </c>
      <c r="C1761" s="392">
        <v>51.107999999999997</v>
      </c>
      <c r="D1761" s="392">
        <v>16.478999999999999</v>
      </c>
      <c r="E1761" s="393">
        <v>41657.003310185188</v>
      </c>
      <c r="F1761" s="394">
        <v>542.81739999999991</v>
      </c>
    </row>
    <row r="1762" spans="1:6" x14ac:dyDescent="0.25">
      <c r="A1762" s="390">
        <v>41658</v>
      </c>
      <c r="B1762" s="391">
        <v>3.3101851851851851E-3</v>
      </c>
      <c r="C1762" s="392">
        <v>50.971299999999999</v>
      </c>
      <c r="D1762" s="392">
        <v>16.478999999999999</v>
      </c>
      <c r="E1762" s="393">
        <v>41658.003310185188</v>
      </c>
      <c r="F1762" s="394">
        <v>542.95409999999993</v>
      </c>
    </row>
    <row r="1763" spans="1:6" x14ac:dyDescent="0.25">
      <c r="A1763" s="390">
        <v>41659</v>
      </c>
      <c r="B1763" s="391">
        <v>3.3101851851851851E-3</v>
      </c>
      <c r="C1763" s="392">
        <v>51.100999999999999</v>
      </c>
      <c r="D1763" s="392">
        <v>16.481000000000002</v>
      </c>
      <c r="E1763" s="393">
        <v>41659.003310185188</v>
      </c>
      <c r="F1763" s="394">
        <v>542.82439999999997</v>
      </c>
    </row>
    <row r="1764" spans="1:6" x14ac:dyDescent="0.25">
      <c r="A1764" s="390">
        <v>41660</v>
      </c>
      <c r="B1764" s="391">
        <v>3.3101851851851851E-3</v>
      </c>
      <c r="C1764" s="392">
        <v>50.843499999999999</v>
      </c>
      <c r="D1764" s="392">
        <v>16.481000000000002</v>
      </c>
      <c r="E1764" s="393">
        <v>41660.003310185188</v>
      </c>
      <c r="F1764" s="394">
        <v>543.08189999999991</v>
      </c>
    </row>
    <row r="1765" spans="1:6" x14ac:dyDescent="0.25">
      <c r="A1765" s="390">
        <v>41661</v>
      </c>
      <c r="B1765" s="391">
        <v>3.3101851851851851E-3</v>
      </c>
      <c r="C1765" s="392">
        <v>51.056899999999999</v>
      </c>
      <c r="D1765" s="392">
        <v>16.477</v>
      </c>
      <c r="E1765" s="393">
        <v>41661.003310185188</v>
      </c>
      <c r="F1765" s="394">
        <v>542.86849999999993</v>
      </c>
    </row>
    <row r="1766" spans="1:6" x14ac:dyDescent="0.25">
      <c r="A1766" s="390">
        <v>41662</v>
      </c>
      <c r="B1766" s="391">
        <v>3.3101851851851851E-3</v>
      </c>
      <c r="C1766" s="392">
        <v>51.3</v>
      </c>
      <c r="D1766" s="392">
        <v>16.477</v>
      </c>
      <c r="E1766" s="393">
        <v>41662.003310185188</v>
      </c>
      <c r="F1766" s="394">
        <v>542.6253999999999</v>
      </c>
    </row>
    <row r="1767" spans="1:6" x14ac:dyDescent="0.25">
      <c r="A1767" s="390">
        <v>41663</v>
      </c>
      <c r="B1767" s="391">
        <v>3.3101851851851851E-3</v>
      </c>
      <c r="C1767" s="392">
        <v>50.836399999999998</v>
      </c>
      <c r="D1767" s="392">
        <v>16.478999999999999</v>
      </c>
      <c r="E1767" s="393">
        <v>41663.003310185188</v>
      </c>
      <c r="F1767" s="394">
        <v>543.08899999999994</v>
      </c>
    </row>
    <row r="1768" spans="1:6" x14ac:dyDescent="0.25">
      <c r="A1768" s="390">
        <v>41664</v>
      </c>
      <c r="B1768" s="391">
        <v>3.3101851851851851E-3</v>
      </c>
      <c r="C1768" s="392">
        <v>50.950899999999997</v>
      </c>
      <c r="D1768" s="392">
        <v>16.478999999999999</v>
      </c>
      <c r="E1768" s="393">
        <v>41664.003310185188</v>
      </c>
      <c r="F1768" s="394">
        <v>542.97449999999992</v>
      </c>
    </row>
    <row r="1769" spans="1:6" x14ac:dyDescent="0.25">
      <c r="A1769" s="390">
        <v>41665</v>
      </c>
      <c r="B1769" s="391">
        <v>3.3101851851851851E-3</v>
      </c>
      <c r="C1769" s="392">
        <v>51.231299999999997</v>
      </c>
      <c r="D1769" s="392">
        <v>16.477</v>
      </c>
      <c r="E1769" s="393">
        <v>41665.003310185188</v>
      </c>
      <c r="F1769" s="394">
        <v>542.69409999999993</v>
      </c>
    </row>
    <row r="1770" spans="1:6" x14ac:dyDescent="0.25">
      <c r="A1770" s="390">
        <v>41666</v>
      </c>
      <c r="B1770" s="391">
        <v>3.3101851851851851E-3</v>
      </c>
      <c r="C1770" s="392">
        <v>51.318600000000004</v>
      </c>
      <c r="D1770" s="392">
        <v>16.475999999999999</v>
      </c>
      <c r="E1770" s="393">
        <v>41666.003310185188</v>
      </c>
      <c r="F1770" s="394">
        <v>542.60679999999991</v>
      </c>
    </row>
    <row r="1771" spans="1:6" x14ac:dyDescent="0.25">
      <c r="A1771" s="390">
        <v>41667</v>
      </c>
      <c r="B1771" s="391">
        <v>3.3101851851851851E-3</v>
      </c>
      <c r="C1771" s="392">
        <v>51.386000000000003</v>
      </c>
      <c r="D1771" s="392">
        <v>16.475999999999999</v>
      </c>
      <c r="E1771" s="393">
        <v>41667.003310185188</v>
      </c>
      <c r="F1771" s="394">
        <v>542.53939999999989</v>
      </c>
    </row>
    <row r="1772" spans="1:6" x14ac:dyDescent="0.25">
      <c r="A1772" s="390">
        <v>41668</v>
      </c>
      <c r="B1772" s="391">
        <v>3.3101851851851851E-3</v>
      </c>
      <c r="C1772" s="392">
        <v>51.1586</v>
      </c>
      <c r="D1772" s="392">
        <v>16.475999999999999</v>
      </c>
      <c r="E1772" s="393">
        <v>41668.003310185188</v>
      </c>
      <c r="F1772" s="394">
        <v>542.76679999999999</v>
      </c>
    </row>
    <row r="1773" spans="1:6" x14ac:dyDescent="0.25">
      <c r="A1773" s="390">
        <v>41669</v>
      </c>
      <c r="B1773" s="391">
        <v>3.3101851851851851E-3</v>
      </c>
      <c r="C1773" s="392">
        <v>51.343200000000003</v>
      </c>
      <c r="D1773" s="392">
        <v>16.477</v>
      </c>
      <c r="E1773" s="393">
        <v>41669.003310185188</v>
      </c>
      <c r="F1773" s="394">
        <v>542.58219999999994</v>
      </c>
    </row>
    <row r="1774" spans="1:6" x14ac:dyDescent="0.25">
      <c r="A1774" s="390">
        <v>41670</v>
      </c>
      <c r="B1774" s="391">
        <v>3.3101851851851851E-3</v>
      </c>
      <c r="C1774" s="392">
        <v>51.528700000000001</v>
      </c>
      <c r="D1774" s="392">
        <v>16.475999999999999</v>
      </c>
      <c r="E1774" s="393">
        <v>41670.003310185188</v>
      </c>
      <c r="F1774" s="394">
        <v>542.3966999999999</v>
      </c>
    </row>
    <row r="1775" spans="1:6" x14ac:dyDescent="0.25">
      <c r="A1775" s="390">
        <v>41671</v>
      </c>
      <c r="B1775" s="391">
        <v>3.3101851851851851E-3</v>
      </c>
      <c r="C1775" s="392">
        <v>51.54</v>
      </c>
      <c r="D1775" s="392">
        <v>16.477</v>
      </c>
      <c r="E1775" s="393">
        <v>41671.003310185188</v>
      </c>
      <c r="F1775" s="394">
        <v>542.38539999999989</v>
      </c>
    </row>
    <row r="1776" spans="1:6" x14ac:dyDescent="0.25">
      <c r="A1776" s="390">
        <v>41672</v>
      </c>
      <c r="B1776" s="391">
        <v>3.3101851851851851E-3</v>
      </c>
      <c r="C1776" s="392">
        <v>51.331299999999999</v>
      </c>
      <c r="D1776" s="392">
        <v>16.475999999999999</v>
      </c>
      <c r="E1776" s="393">
        <v>41672.003310185188</v>
      </c>
      <c r="F1776" s="394">
        <v>542.59409999999991</v>
      </c>
    </row>
    <row r="1777" spans="1:6" x14ac:dyDescent="0.25">
      <c r="A1777" s="390">
        <v>41673</v>
      </c>
      <c r="B1777" s="391">
        <v>3.3101851851851851E-3</v>
      </c>
      <c r="C1777" s="392">
        <v>51.314599999999999</v>
      </c>
      <c r="D1777" s="392">
        <v>16.477</v>
      </c>
      <c r="E1777" s="393">
        <v>41673.003310185188</v>
      </c>
      <c r="F1777" s="394">
        <v>542.61079999999993</v>
      </c>
    </row>
    <row r="1778" spans="1:6" x14ac:dyDescent="0.25">
      <c r="A1778" s="390">
        <v>41674</v>
      </c>
      <c r="B1778" s="391">
        <v>3.3101851851851851E-3</v>
      </c>
      <c r="C1778" s="392">
        <v>51.546300000000002</v>
      </c>
      <c r="D1778" s="392">
        <v>16.475999999999999</v>
      </c>
      <c r="E1778" s="393">
        <v>41674.003310185188</v>
      </c>
      <c r="F1778" s="394">
        <v>542.37909999999999</v>
      </c>
    </row>
    <row r="1779" spans="1:6" x14ac:dyDescent="0.25">
      <c r="A1779" s="390">
        <v>41675</v>
      </c>
      <c r="B1779" s="391">
        <v>3.3101851851851851E-3</v>
      </c>
      <c r="C1779" s="392">
        <v>51.285800000000002</v>
      </c>
      <c r="D1779" s="392">
        <v>16.475000000000001</v>
      </c>
      <c r="E1779" s="393">
        <v>41675.003310185188</v>
      </c>
      <c r="F1779" s="394">
        <v>542.63959999999997</v>
      </c>
    </row>
    <row r="1780" spans="1:6" x14ac:dyDescent="0.25">
      <c r="A1780" s="390">
        <v>41676</v>
      </c>
      <c r="B1780" s="391">
        <v>3.3101851851851851E-3</v>
      </c>
      <c r="C1780" s="392">
        <v>51.206099999999999</v>
      </c>
      <c r="D1780" s="392">
        <v>16.475000000000001</v>
      </c>
      <c r="E1780" s="393">
        <v>41676.003310185188</v>
      </c>
      <c r="F1780" s="394">
        <v>542.71929999999998</v>
      </c>
    </row>
    <row r="1781" spans="1:6" x14ac:dyDescent="0.25">
      <c r="A1781" s="390">
        <v>41677</v>
      </c>
      <c r="B1781" s="391">
        <v>3.3101851851851851E-3</v>
      </c>
      <c r="C1781" s="392">
        <v>51.333300000000001</v>
      </c>
      <c r="D1781" s="392">
        <v>16.475000000000001</v>
      </c>
      <c r="E1781" s="393">
        <v>41677.003310185188</v>
      </c>
      <c r="F1781" s="394">
        <v>542.59209999999996</v>
      </c>
    </row>
    <row r="1782" spans="1:6" x14ac:dyDescent="0.25">
      <c r="A1782" s="390">
        <v>41678</v>
      </c>
      <c r="B1782" s="391">
        <v>3.3101851851851851E-3</v>
      </c>
      <c r="C1782" s="392">
        <v>51.205199999999998</v>
      </c>
      <c r="D1782" s="392">
        <v>16.475000000000001</v>
      </c>
      <c r="E1782" s="393">
        <v>41678.003310185188</v>
      </c>
      <c r="F1782" s="394">
        <v>542.72019999999998</v>
      </c>
    </row>
    <row r="1783" spans="1:6" x14ac:dyDescent="0.25">
      <c r="A1783" s="390">
        <v>41679</v>
      </c>
      <c r="B1783" s="391">
        <v>3.3101851851851851E-3</v>
      </c>
      <c r="C1783" s="392">
        <v>51.079599999999999</v>
      </c>
      <c r="D1783" s="392">
        <v>16.475000000000001</v>
      </c>
      <c r="E1783" s="393">
        <v>41679.003310185188</v>
      </c>
      <c r="F1783" s="394">
        <v>542.84579999999994</v>
      </c>
    </row>
    <row r="1784" spans="1:6" x14ac:dyDescent="0.25">
      <c r="A1784" s="390">
        <v>41680</v>
      </c>
      <c r="B1784" s="391">
        <v>3.3101851851851851E-3</v>
      </c>
      <c r="C1784" s="392">
        <v>51.219799999999999</v>
      </c>
      <c r="D1784" s="392">
        <v>16.474</v>
      </c>
      <c r="E1784" s="393">
        <v>41680.003310185188</v>
      </c>
      <c r="F1784" s="394">
        <v>542.7056</v>
      </c>
    </row>
    <row r="1785" spans="1:6" x14ac:dyDescent="0.25">
      <c r="A1785" s="390">
        <v>41681</v>
      </c>
      <c r="B1785" s="391">
        <v>3.3101851851851851E-3</v>
      </c>
      <c r="C1785" s="392">
        <v>51.261000000000003</v>
      </c>
      <c r="D1785" s="392">
        <v>16.472999999999999</v>
      </c>
      <c r="E1785" s="393">
        <v>41681.003310185188</v>
      </c>
      <c r="F1785" s="394">
        <v>542.66439999999989</v>
      </c>
    </row>
    <row r="1786" spans="1:6" x14ac:dyDescent="0.25">
      <c r="A1786" s="390">
        <v>41682</v>
      </c>
      <c r="B1786" s="391">
        <v>3.3101851851851851E-3</v>
      </c>
      <c r="C1786" s="392">
        <v>51.145899999999997</v>
      </c>
      <c r="D1786" s="392">
        <v>16.474</v>
      </c>
      <c r="E1786" s="393">
        <v>41682.003310185188</v>
      </c>
      <c r="F1786" s="394">
        <v>542.77949999999998</v>
      </c>
    </row>
    <row r="1787" spans="1:6" x14ac:dyDescent="0.25">
      <c r="A1787" s="390">
        <v>41683</v>
      </c>
      <c r="B1787" s="391">
        <v>3.3101851851851851E-3</v>
      </c>
      <c r="C1787" s="392">
        <v>51.1738</v>
      </c>
      <c r="D1787" s="392">
        <v>16.474</v>
      </c>
      <c r="E1787" s="393">
        <v>41683.003310185188</v>
      </c>
      <c r="F1787" s="394">
        <v>542.75159999999994</v>
      </c>
    </row>
    <row r="1788" spans="1:6" x14ac:dyDescent="0.25">
      <c r="A1788" s="390">
        <v>41684</v>
      </c>
      <c r="B1788" s="391">
        <v>3.3101851851851851E-3</v>
      </c>
      <c r="C1788" s="392">
        <v>51.204999999999998</v>
      </c>
      <c r="D1788" s="392">
        <v>16.472999999999999</v>
      </c>
      <c r="E1788" s="393">
        <v>41684.003310185188</v>
      </c>
      <c r="F1788" s="394">
        <v>542.72039999999993</v>
      </c>
    </row>
    <row r="1789" spans="1:6" x14ac:dyDescent="0.25">
      <c r="A1789" s="390">
        <v>41685</v>
      </c>
      <c r="B1789" s="391">
        <v>3.3101851851851851E-3</v>
      </c>
      <c r="C1789" s="392">
        <v>51.097999999999999</v>
      </c>
      <c r="D1789" s="392">
        <v>16.472999999999999</v>
      </c>
      <c r="E1789" s="393">
        <v>41685.003310185188</v>
      </c>
      <c r="F1789" s="394">
        <v>542.8273999999999</v>
      </c>
    </row>
    <row r="1790" spans="1:6" x14ac:dyDescent="0.25">
      <c r="A1790" s="390">
        <v>41686</v>
      </c>
      <c r="B1790" s="391">
        <v>3.3101851851851851E-3</v>
      </c>
      <c r="C1790" s="392">
        <v>51.102800000000002</v>
      </c>
      <c r="D1790" s="392">
        <v>16.472999999999999</v>
      </c>
      <c r="E1790" s="393">
        <v>41686.003310185188</v>
      </c>
      <c r="F1790" s="394">
        <v>542.82259999999997</v>
      </c>
    </row>
    <row r="1791" spans="1:6" x14ac:dyDescent="0.25">
      <c r="A1791" s="390">
        <v>41687</v>
      </c>
      <c r="B1791" s="391">
        <v>3.3101851851851851E-3</v>
      </c>
      <c r="C1791" s="392">
        <v>51.115699999999997</v>
      </c>
      <c r="D1791" s="392">
        <v>16.472999999999999</v>
      </c>
      <c r="E1791" s="393">
        <v>41687.003310185188</v>
      </c>
      <c r="F1791" s="394">
        <v>542.80969999999991</v>
      </c>
    </row>
    <row r="1792" spans="1:6" x14ac:dyDescent="0.25">
      <c r="A1792" s="390">
        <v>41688</v>
      </c>
      <c r="B1792" s="391">
        <v>3.3101851851851851E-3</v>
      </c>
      <c r="C1792" s="392">
        <v>51.142499999999998</v>
      </c>
      <c r="D1792" s="392">
        <v>16.472000000000001</v>
      </c>
      <c r="E1792" s="393">
        <v>41688.003310185188</v>
      </c>
      <c r="F1792" s="394">
        <v>542.78289999999993</v>
      </c>
    </row>
    <row r="1793" spans="1:6" x14ac:dyDescent="0.25">
      <c r="A1793" s="390">
        <v>41689</v>
      </c>
      <c r="B1793" s="391">
        <v>3.3101851851851851E-3</v>
      </c>
      <c r="C1793" s="392">
        <v>51.213099999999997</v>
      </c>
      <c r="D1793" s="392">
        <v>16.471</v>
      </c>
      <c r="E1793" s="393">
        <v>41689.003310185188</v>
      </c>
      <c r="F1793" s="394">
        <v>542.71229999999991</v>
      </c>
    </row>
    <row r="1794" spans="1:6" x14ac:dyDescent="0.25">
      <c r="A1794" s="390">
        <v>41690</v>
      </c>
      <c r="B1794" s="391">
        <v>3.3101851851851851E-3</v>
      </c>
      <c r="C1794" s="392">
        <v>51.4938</v>
      </c>
      <c r="D1794" s="392">
        <v>16.471</v>
      </c>
      <c r="E1794" s="393">
        <v>41690.003310185188</v>
      </c>
      <c r="F1794" s="394">
        <v>542.43159999999989</v>
      </c>
    </row>
    <row r="1795" spans="1:6" x14ac:dyDescent="0.25">
      <c r="A1795" s="390">
        <v>41691</v>
      </c>
      <c r="B1795" s="391">
        <v>3.3101851851851851E-3</v>
      </c>
      <c r="C1795" s="392">
        <v>51.101399999999998</v>
      </c>
      <c r="D1795" s="392">
        <v>16.472000000000001</v>
      </c>
      <c r="E1795" s="393">
        <v>41691.003310185188</v>
      </c>
      <c r="F1795" s="394">
        <v>542.82399999999996</v>
      </c>
    </row>
    <row r="1796" spans="1:6" x14ac:dyDescent="0.25">
      <c r="A1796" s="390">
        <v>41692</v>
      </c>
      <c r="B1796" s="391">
        <v>3.3101851851851851E-3</v>
      </c>
      <c r="C1796" s="392">
        <v>51.258200000000002</v>
      </c>
      <c r="D1796" s="392">
        <v>16.471</v>
      </c>
      <c r="E1796" s="393">
        <v>41692.003310185188</v>
      </c>
      <c r="F1796" s="394">
        <v>542.66719999999998</v>
      </c>
    </row>
    <row r="1797" spans="1:6" x14ac:dyDescent="0.25">
      <c r="A1797" s="390">
        <v>41693</v>
      </c>
      <c r="B1797" s="391">
        <v>3.3101851851851851E-3</v>
      </c>
      <c r="C1797" s="392">
        <v>51.238900000000001</v>
      </c>
      <c r="D1797" s="392">
        <v>16.471</v>
      </c>
      <c r="E1797" s="393">
        <v>41693.003310185188</v>
      </c>
      <c r="F1797" s="394">
        <v>542.68649999999991</v>
      </c>
    </row>
    <row r="1798" spans="1:6" x14ac:dyDescent="0.25">
      <c r="A1798" s="390">
        <v>41694</v>
      </c>
      <c r="B1798" s="391">
        <v>3.3101851851851851E-3</v>
      </c>
      <c r="C1798" s="392">
        <v>51.1355</v>
      </c>
      <c r="D1798" s="392">
        <v>16.471</v>
      </c>
      <c r="E1798" s="393">
        <v>41694.003310185188</v>
      </c>
      <c r="F1798" s="394">
        <v>542.78989999999999</v>
      </c>
    </row>
    <row r="1799" spans="1:6" x14ac:dyDescent="0.25">
      <c r="A1799" s="390">
        <v>41695</v>
      </c>
      <c r="B1799" s="391">
        <v>3.3101851851851851E-3</v>
      </c>
      <c r="C1799" s="392">
        <v>51.142299999999999</v>
      </c>
      <c r="D1799" s="392">
        <v>16.471</v>
      </c>
      <c r="E1799" s="393">
        <v>41695.003310185188</v>
      </c>
      <c r="F1799" s="394">
        <v>542.78309999999999</v>
      </c>
    </row>
    <row r="1800" spans="1:6" x14ac:dyDescent="0.25">
      <c r="A1800" s="390">
        <v>41696</v>
      </c>
      <c r="B1800" s="391">
        <v>3.3101851851851851E-3</v>
      </c>
      <c r="C1800" s="392">
        <v>51.233699999999999</v>
      </c>
      <c r="D1800" s="392">
        <v>16.47</v>
      </c>
      <c r="E1800" s="393">
        <v>41696.003310185188</v>
      </c>
      <c r="F1800" s="394">
        <v>542.69169999999997</v>
      </c>
    </row>
    <row r="1801" spans="1:6" x14ac:dyDescent="0.25">
      <c r="A1801" s="390">
        <v>41697</v>
      </c>
      <c r="B1801" s="391">
        <v>3.3101851851851851E-3</v>
      </c>
      <c r="C1801" s="392">
        <v>51.258499999999998</v>
      </c>
      <c r="D1801" s="392">
        <v>16.47</v>
      </c>
      <c r="E1801" s="393">
        <v>41697.003310185188</v>
      </c>
      <c r="F1801" s="394">
        <v>542.66689999999994</v>
      </c>
    </row>
    <row r="1802" spans="1:6" x14ac:dyDescent="0.25">
      <c r="A1802" s="390">
        <v>41698</v>
      </c>
      <c r="B1802" s="391">
        <v>3.3101851851851851E-3</v>
      </c>
      <c r="C1802" s="392">
        <v>51.471899999999998</v>
      </c>
      <c r="D1802" s="392">
        <v>16.469000000000001</v>
      </c>
      <c r="E1802" s="393">
        <v>41698.003310185188</v>
      </c>
      <c r="F1802" s="394">
        <v>542.45349999999996</v>
      </c>
    </row>
    <row r="1803" spans="1:6" x14ac:dyDescent="0.25">
      <c r="A1803" s="390">
        <v>41699</v>
      </c>
      <c r="B1803" s="391">
        <v>3.3101851851851851E-3</v>
      </c>
      <c r="C1803" s="392">
        <v>51.264800000000001</v>
      </c>
      <c r="D1803" s="392">
        <v>16.469000000000001</v>
      </c>
      <c r="E1803" s="393">
        <v>41699.003310185188</v>
      </c>
      <c r="F1803" s="394">
        <v>542.66059999999993</v>
      </c>
    </row>
    <row r="1804" spans="1:6" x14ac:dyDescent="0.25">
      <c r="A1804" s="390">
        <v>41700</v>
      </c>
      <c r="B1804" s="391">
        <v>3.3101851851851851E-3</v>
      </c>
      <c r="C1804" s="392">
        <v>51.294499999999999</v>
      </c>
      <c r="D1804" s="392">
        <v>16.469000000000001</v>
      </c>
      <c r="E1804" s="393">
        <v>41700.003310185188</v>
      </c>
      <c r="F1804" s="394">
        <v>542.6309</v>
      </c>
    </row>
    <row r="1805" spans="1:6" x14ac:dyDescent="0.25">
      <c r="A1805" s="390">
        <v>41701</v>
      </c>
      <c r="B1805" s="391">
        <v>3.3101851851851851E-3</v>
      </c>
      <c r="C1805" s="392">
        <v>51.1006</v>
      </c>
      <c r="D1805" s="392">
        <v>16.469000000000001</v>
      </c>
      <c r="E1805" s="393">
        <v>41701.003310185188</v>
      </c>
      <c r="F1805" s="394">
        <v>542.82479999999998</v>
      </c>
    </row>
    <row r="1806" spans="1:6" x14ac:dyDescent="0.25">
      <c r="A1806" s="390">
        <v>41702</v>
      </c>
      <c r="B1806" s="391">
        <v>3.3101851851851851E-3</v>
      </c>
      <c r="C1806" s="392">
        <v>51.1616</v>
      </c>
      <c r="D1806" s="392">
        <v>16.469000000000001</v>
      </c>
      <c r="E1806" s="393">
        <v>41702.003310185188</v>
      </c>
      <c r="F1806" s="394">
        <v>542.76379999999995</v>
      </c>
    </row>
    <row r="1807" spans="1:6" x14ac:dyDescent="0.25">
      <c r="A1807" s="390">
        <v>41703</v>
      </c>
      <c r="B1807" s="391">
        <v>3.3101851851851851E-3</v>
      </c>
      <c r="C1807" s="392">
        <v>51.305999999999997</v>
      </c>
      <c r="D1807" s="392">
        <v>16.469000000000001</v>
      </c>
      <c r="E1807" s="393">
        <v>41703.003310185188</v>
      </c>
      <c r="F1807" s="394">
        <v>542.61939999999993</v>
      </c>
    </row>
    <row r="1808" spans="1:6" x14ac:dyDescent="0.25">
      <c r="A1808" s="390">
        <v>41704</v>
      </c>
      <c r="B1808" s="391">
        <v>3.3101851851851851E-3</v>
      </c>
      <c r="C1808" s="392">
        <v>51.029699999999998</v>
      </c>
      <c r="D1808" s="392">
        <v>16.468</v>
      </c>
      <c r="E1808" s="393">
        <v>41704.003310185188</v>
      </c>
      <c r="F1808" s="394">
        <v>542.89569999999992</v>
      </c>
    </row>
    <row r="1809" spans="1:6" x14ac:dyDescent="0.25">
      <c r="A1809" s="390">
        <v>41705</v>
      </c>
      <c r="B1809" s="391">
        <v>3.3101851851851851E-3</v>
      </c>
      <c r="C1809" s="392">
        <v>51.247</v>
      </c>
      <c r="D1809" s="392">
        <v>16.468</v>
      </c>
      <c r="E1809" s="393">
        <v>41705.003310185188</v>
      </c>
      <c r="F1809" s="394">
        <v>542.6783999999999</v>
      </c>
    </row>
    <row r="1810" spans="1:6" x14ac:dyDescent="0.25">
      <c r="A1810" s="390">
        <v>41706</v>
      </c>
      <c r="B1810" s="391">
        <v>3.3101851851851851E-3</v>
      </c>
      <c r="C1810" s="392">
        <v>51.271999999999998</v>
      </c>
      <c r="D1810" s="392">
        <v>16.466999999999999</v>
      </c>
      <c r="E1810" s="393">
        <v>41706.003310185188</v>
      </c>
      <c r="F1810" s="394">
        <v>542.65339999999992</v>
      </c>
    </row>
    <row r="1811" spans="1:6" x14ac:dyDescent="0.25">
      <c r="A1811" s="390">
        <v>41707</v>
      </c>
      <c r="B1811" s="391">
        <v>3.3101851851851851E-3</v>
      </c>
      <c r="C1811" s="392">
        <v>50.872500000000002</v>
      </c>
      <c r="D1811" s="392">
        <v>16.466999999999999</v>
      </c>
      <c r="E1811" s="393">
        <v>41707.003310185188</v>
      </c>
      <c r="F1811" s="394">
        <v>543.05289999999991</v>
      </c>
    </row>
    <row r="1812" spans="1:6" x14ac:dyDescent="0.25">
      <c r="A1812" s="390">
        <v>41708</v>
      </c>
      <c r="B1812" s="391">
        <v>3.3101851851851851E-3</v>
      </c>
      <c r="C1812" s="392">
        <v>51.021999999999998</v>
      </c>
      <c r="D1812" s="392">
        <v>16.466999999999999</v>
      </c>
      <c r="E1812" s="393">
        <v>41708.003310185188</v>
      </c>
      <c r="F1812" s="394">
        <v>542.90339999999992</v>
      </c>
    </row>
    <row r="1813" spans="1:6" x14ac:dyDescent="0.25">
      <c r="A1813" s="390">
        <v>41709</v>
      </c>
      <c r="B1813" s="391">
        <v>3.3101851851851851E-3</v>
      </c>
      <c r="C1813" s="392">
        <v>51.319099999999999</v>
      </c>
      <c r="D1813" s="392">
        <v>16.466999999999999</v>
      </c>
      <c r="E1813" s="393">
        <v>41709.003310185188</v>
      </c>
      <c r="F1813" s="394">
        <v>542.60629999999992</v>
      </c>
    </row>
    <row r="1814" spans="1:6" x14ac:dyDescent="0.25">
      <c r="A1814" s="390">
        <v>41710</v>
      </c>
      <c r="B1814" s="391">
        <v>3.3101851851851851E-3</v>
      </c>
      <c r="C1814" s="392">
        <v>51.1327</v>
      </c>
      <c r="D1814" s="392">
        <v>16.466999999999999</v>
      </c>
      <c r="E1814" s="393">
        <v>41710.003310185188</v>
      </c>
      <c r="F1814" s="394">
        <v>542.79269999999997</v>
      </c>
    </row>
    <row r="1815" spans="1:6" x14ac:dyDescent="0.25">
      <c r="A1815" s="390">
        <v>41711</v>
      </c>
      <c r="B1815" s="391">
        <v>3.3101851851851851E-3</v>
      </c>
      <c r="C1815" s="392">
        <v>50.976300000000002</v>
      </c>
      <c r="D1815" s="392">
        <v>16.466000000000001</v>
      </c>
      <c r="E1815" s="393">
        <v>41711.003310185188</v>
      </c>
      <c r="F1815" s="394">
        <v>542.94909999999993</v>
      </c>
    </row>
    <row r="1816" spans="1:6" x14ac:dyDescent="0.25">
      <c r="A1816" s="390">
        <v>41712</v>
      </c>
      <c r="B1816" s="391">
        <v>3.3101851851851851E-3</v>
      </c>
      <c r="C1816" s="392">
        <v>51.261800000000001</v>
      </c>
      <c r="D1816" s="392">
        <v>16.466000000000001</v>
      </c>
      <c r="E1816" s="393">
        <v>41712.003310185188</v>
      </c>
      <c r="F1816" s="394">
        <v>542.66359999999997</v>
      </c>
    </row>
    <row r="1817" spans="1:6" x14ac:dyDescent="0.25">
      <c r="A1817" s="390">
        <v>41713</v>
      </c>
      <c r="B1817" s="391">
        <v>3.3101851851851851E-3</v>
      </c>
      <c r="C1817" s="392">
        <v>51.182400000000001</v>
      </c>
      <c r="D1817" s="392">
        <v>16.466999999999999</v>
      </c>
      <c r="E1817" s="393">
        <v>41713.003310185188</v>
      </c>
      <c r="F1817" s="394">
        <v>542.74299999999994</v>
      </c>
    </row>
    <row r="1818" spans="1:6" x14ac:dyDescent="0.25">
      <c r="A1818" s="390">
        <v>41714</v>
      </c>
      <c r="B1818" s="391">
        <v>3.3101851851851851E-3</v>
      </c>
      <c r="C1818" s="392">
        <v>51.062399999999997</v>
      </c>
      <c r="D1818" s="392">
        <v>16.466000000000001</v>
      </c>
      <c r="E1818" s="393">
        <v>41714.003310185188</v>
      </c>
      <c r="F1818" s="394">
        <v>542.86299999999994</v>
      </c>
    </row>
    <row r="1819" spans="1:6" x14ac:dyDescent="0.25">
      <c r="A1819" s="390">
        <v>41715</v>
      </c>
      <c r="B1819" s="391">
        <v>3.3101851851851851E-3</v>
      </c>
      <c r="C1819" s="392">
        <v>51.147100000000002</v>
      </c>
      <c r="D1819" s="392">
        <v>16.466000000000001</v>
      </c>
      <c r="E1819" s="393">
        <v>41715.003310185188</v>
      </c>
      <c r="F1819" s="394">
        <v>542.77829999999994</v>
      </c>
    </row>
    <row r="1820" spans="1:6" x14ac:dyDescent="0.25">
      <c r="A1820" s="390">
        <v>41716</v>
      </c>
      <c r="B1820" s="391">
        <v>3.3101851851851851E-3</v>
      </c>
      <c r="C1820" s="392">
        <v>51.725299999999997</v>
      </c>
      <c r="D1820" s="392">
        <v>16.463999999999999</v>
      </c>
      <c r="E1820" s="393">
        <v>41716.003310185188</v>
      </c>
      <c r="F1820" s="394">
        <v>542.20009999999991</v>
      </c>
    </row>
    <row r="1821" spans="1:6" x14ac:dyDescent="0.25">
      <c r="A1821" s="390">
        <v>41717</v>
      </c>
      <c r="B1821" s="391">
        <v>3.3101851851851851E-3</v>
      </c>
      <c r="C1821" s="392">
        <v>51.228200000000001</v>
      </c>
      <c r="D1821" s="392">
        <v>16.465</v>
      </c>
      <c r="E1821" s="393">
        <v>41717.003310185188</v>
      </c>
      <c r="F1821" s="394">
        <v>542.69719999999995</v>
      </c>
    </row>
    <row r="1822" spans="1:6" x14ac:dyDescent="0.25">
      <c r="A1822" s="390">
        <v>41718</v>
      </c>
      <c r="B1822" s="391">
        <v>3.3101851851851851E-3</v>
      </c>
      <c r="C1822" s="392">
        <v>51.037700000000001</v>
      </c>
      <c r="D1822" s="392">
        <v>16.465</v>
      </c>
      <c r="E1822" s="393">
        <v>41718.003310185188</v>
      </c>
      <c r="F1822" s="394">
        <v>542.8877</v>
      </c>
    </row>
    <row r="1823" spans="1:6" x14ac:dyDescent="0.25">
      <c r="A1823" s="390">
        <v>41719</v>
      </c>
      <c r="B1823" s="391">
        <v>3.3101851851851851E-3</v>
      </c>
      <c r="C1823" s="392">
        <v>51.274700000000003</v>
      </c>
      <c r="D1823" s="392">
        <v>16.463999999999999</v>
      </c>
      <c r="E1823" s="393">
        <v>41719.003310185188</v>
      </c>
      <c r="F1823" s="394">
        <v>542.65069999999992</v>
      </c>
    </row>
    <row r="1824" spans="1:6" x14ac:dyDescent="0.25">
      <c r="A1824" s="390">
        <v>41720</v>
      </c>
      <c r="B1824" s="391">
        <v>3.3101851851851851E-3</v>
      </c>
      <c r="C1824" s="392">
        <v>51.225000000000001</v>
      </c>
      <c r="D1824" s="392">
        <v>16.463999999999999</v>
      </c>
      <c r="E1824" s="393">
        <v>41720.003310185188</v>
      </c>
      <c r="F1824" s="394">
        <v>542.70039999999995</v>
      </c>
    </row>
    <row r="1825" spans="1:6" x14ac:dyDescent="0.25">
      <c r="A1825" s="390">
        <v>41721</v>
      </c>
      <c r="B1825" s="391">
        <v>3.3101851851851851E-3</v>
      </c>
      <c r="C1825" s="392">
        <v>51.126800000000003</v>
      </c>
      <c r="D1825" s="392">
        <v>16.465</v>
      </c>
      <c r="E1825" s="393">
        <v>41721.003310185188</v>
      </c>
      <c r="F1825" s="394">
        <v>542.79859999999996</v>
      </c>
    </row>
    <row r="1826" spans="1:6" x14ac:dyDescent="0.25">
      <c r="A1826" s="390">
        <v>41722</v>
      </c>
      <c r="B1826" s="391">
        <v>3.3101851851851851E-3</v>
      </c>
      <c r="C1826" s="392">
        <v>51.1036</v>
      </c>
      <c r="D1826" s="392">
        <v>16.463999999999999</v>
      </c>
      <c r="E1826" s="393">
        <v>41722.003310185188</v>
      </c>
      <c r="F1826" s="394">
        <v>542.82179999999994</v>
      </c>
    </row>
    <row r="1827" spans="1:6" x14ac:dyDescent="0.25">
      <c r="A1827" s="390">
        <v>41723</v>
      </c>
      <c r="B1827" s="391">
        <v>3.3101851851851851E-3</v>
      </c>
      <c r="C1827" s="392">
        <v>51.0351</v>
      </c>
      <c r="D1827" s="392">
        <v>16.463000000000001</v>
      </c>
      <c r="E1827" s="393">
        <v>41723.003310185188</v>
      </c>
      <c r="F1827" s="394">
        <v>542.89029999999991</v>
      </c>
    </row>
    <row r="1828" spans="1:6" x14ac:dyDescent="0.25">
      <c r="A1828" s="390">
        <v>41724</v>
      </c>
      <c r="B1828" s="391">
        <v>3.3101851851851851E-3</v>
      </c>
      <c r="C1828" s="392">
        <v>51.275799999999997</v>
      </c>
      <c r="D1828" s="392">
        <v>16.463000000000001</v>
      </c>
      <c r="E1828" s="393">
        <v>41724.003310185188</v>
      </c>
      <c r="F1828" s="394">
        <v>542.64959999999996</v>
      </c>
    </row>
    <row r="1829" spans="1:6" x14ac:dyDescent="0.25">
      <c r="A1829" s="390">
        <v>41725</v>
      </c>
      <c r="B1829" s="391">
        <v>3.3101851851851851E-3</v>
      </c>
      <c r="C1829" s="392">
        <v>51.541600000000003</v>
      </c>
      <c r="D1829" s="392">
        <v>16.462</v>
      </c>
      <c r="E1829" s="393">
        <v>41725.003310185188</v>
      </c>
      <c r="F1829" s="394">
        <v>542.38379999999995</v>
      </c>
    </row>
    <row r="1830" spans="1:6" x14ac:dyDescent="0.25">
      <c r="A1830" s="390">
        <v>41726</v>
      </c>
      <c r="B1830" s="391">
        <v>3.3101851851851851E-3</v>
      </c>
      <c r="C1830" s="392">
        <v>51.322099999999999</v>
      </c>
      <c r="D1830" s="392">
        <v>16.463000000000001</v>
      </c>
      <c r="E1830" s="393">
        <v>41726.003310185188</v>
      </c>
      <c r="F1830" s="394">
        <v>542.60329999999999</v>
      </c>
    </row>
    <row r="1831" spans="1:6" x14ac:dyDescent="0.25">
      <c r="A1831" s="390">
        <v>41727</v>
      </c>
      <c r="B1831" s="391">
        <v>3.3101851851851851E-3</v>
      </c>
      <c r="C1831" s="392">
        <v>51.0002</v>
      </c>
      <c r="D1831" s="392">
        <v>16.463000000000001</v>
      </c>
      <c r="E1831" s="393">
        <v>41727.003310185188</v>
      </c>
      <c r="F1831" s="394">
        <v>542.9251999999999</v>
      </c>
    </row>
    <row r="1832" spans="1:6" x14ac:dyDescent="0.25">
      <c r="A1832" s="390">
        <v>41728</v>
      </c>
      <c r="B1832" s="391">
        <v>3.3101851851851851E-3</v>
      </c>
      <c r="C1832" s="392">
        <v>51.103999999999999</v>
      </c>
      <c r="D1832" s="392">
        <v>16.462</v>
      </c>
      <c r="E1832" s="393">
        <v>41728.003310185188</v>
      </c>
      <c r="F1832" s="394">
        <v>542.82139999999993</v>
      </c>
    </row>
    <row r="1833" spans="1:6" x14ac:dyDescent="0.25">
      <c r="A1833" s="390">
        <v>41729</v>
      </c>
      <c r="B1833" s="391">
        <v>3.3101851851851851E-3</v>
      </c>
      <c r="C1833" s="392">
        <v>51.341200000000001</v>
      </c>
      <c r="D1833" s="392">
        <v>16.462</v>
      </c>
      <c r="E1833" s="393">
        <v>41729.003310185188</v>
      </c>
      <c r="F1833" s="394">
        <v>542.5841999999999</v>
      </c>
    </row>
    <row r="1834" spans="1:6" x14ac:dyDescent="0.25">
      <c r="A1834" s="390">
        <v>41730</v>
      </c>
      <c r="B1834" s="391">
        <v>3.3101851851851851E-3</v>
      </c>
      <c r="C1834" s="392">
        <v>51.247799999999998</v>
      </c>
      <c r="D1834" s="392">
        <v>16.462</v>
      </c>
      <c r="E1834" s="393">
        <v>41730.003310185188</v>
      </c>
      <c r="F1834" s="394">
        <v>542.67759999999998</v>
      </c>
    </row>
    <row r="1835" spans="1:6" x14ac:dyDescent="0.25">
      <c r="A1835" s="390">
        <v>41731</v>
      </c>
      <c r="B1835" s="391">
        <v>3.3101851851851851E-3</v>
      </c>
      <c r="C1835" s="392">
        <v>51.369100000000003</v>
      </c>
      <c r="D1835" s="392">
        <v>16.462</v>
      </c>
      <c r="E1835" s="393">
        <v>41731.003310185188</v>
      </c>
      <c r="F1835" s="394">
        <v>542.55629999999996</v>
      </c>
    </row>
    <row r="1836" spans="1:6" x14ac:dyDescent="0.25">
      <c r="A1836" s="390">
        <v>41732</v>
      </c>
      <c r="B1836" s="391">
        <v>3.3101851851851851E-3</v>
      </c>
      <c r="C1836" s="392">
        <v>51.446899999999999</v>
      </c>
      <c r="D1836" s="392">
        <v>16.462</v>
      </c>
      <c r="E1836" s="393">
        <v>41732.003310185188</v>
      </c>
      <c r="F1836" s="394">
        <v>542.47849999999994</v>
      </c>
    </row>
    <row r="1837" spans="1:6" x14ac:dyDescent="0.25">
      <c r="A1837" s="390">
        <v>41733</v>
      </c>
      <c r="B1837" s="391">
        <v>3.3101851851851851E-3</v>
      </c>
      <c r="C1837" s="392">
        <v>51.087299999999999</v>
      </c>
      <c r="D1837" s="392">
        <v>16.462</v>
      </c>
      <c r="E1837" s="393">
        <v>41733.003310185188</v>
      </c>
      <c r="F1837" s="394">
        <v>542.83809999999994</v>
      </c>
    </row>
    <row r="1838" spans="1:6" x14ac:dyDescent="0.25">
      <c r="A1838" s="390">
        <v>41734</v>
      </c>
      <c r="B1838" s="391">
        <v>3.3101851851851851E-3</v>
      </c>
      <c r="C1838" s="392">
        <v>51.290799999999997</v>
      </c>
      <c r="D1838" s="392">
        <v>16.460999999999999</v>
      </c>
      <c r="E1838" s="393">
        <v>41734.003310185188</v>
      </c>
      <c r="F1838" s="394">
        <v>542.63459999999998</v>
      </c>
    </row>
    <row r="1839" spans="1:6" x14ac:dyDescent="0.25">
      <c r="A1839" s="390">
        <v>41735</v>
      </c>
      <c r="B1839" s="391">
        <v>3.3101851851851851E-3</v>
      </c>
      <c r="C1839" s="392">
        <v>51.287300000000002</v>
      </c>
      <c r="D1839" s="392">
        <v>16.460999999999999</v>
      </c>
      <c r="E1839" s="393">
        <v>41735.003310185188</v>
      </c>
      <c r="F1839" s="394">
        <v>542.63809999999989</v>
      </c>
    </row>
    <row r="1840" spans="1:6" x14ac:dyDescent="0.25">
      <c r="A1840" s="390">
        <v>41736</v>
      </c>
      <c r="B1840" s="391">
        <v>3.3101851851851851E-3</v>
      </c>
      <c r="C1840" s="392">
        <v>51.231000000000002</v>
      </c>
      <c r="D1840" s="392">
        <v>16.460999999999999</v>
      </c>
      <c r="E1840" s="393">
        <v>41736.003310185188</v>
      </c>
      <c r="F1840" s="394">
        <v>542.69439999999997</v>
      </c>
    </row>
    <row r="1841" spans="1:6" x14ac:dyDescent="0.25">
      <c r="A1841" s="390">
        <v>41737</v>
      </c>
      <c r="B1841" s="391">
        <v>3.3101851851851851E-3</v>
      </c>
      <c r="C1841" s="392">
        <v>50.947400000000002</v>
      </c>
      <c r="D1841" s="392">
        <v>16.459</v>
      </c>
      <c r="E1841" s="393">
        <v>41737.003310185188</v>
      </c>
      <c r="F1841" s="394">
        <v>542.97799999999995</v>
      </c>
    </row>
    <row r="1842" spans="1:6" x14ac:dyDescent="0.25">
      <c r="A1842" s="390">
        <v>41738</v>
      </c>
      <c r="B1842" s="391">
        <v>3.3101851851851851E-3</v>
      </c>
      <c r="C1842" s="392">
        <v>50.942399999999999</v>
      </c>
      <c r="D1842" s="392">
        <v>16.46</v>
      </c>
      <c r="E1842" s="393">
        <v>41738.003310185188</v>
      </c>
      <c r="F1842" s="394">
        <v>542.98299999999995</v>
      </c>
    </row>
    <row r="1843" spans="1:6" x14ac:dyDescent="0.25">
      <c r="A1843" s="390">
        <v>41739</v>
      </c>
      <c r="B1843" s="391">
        <v>3.3101851851851851E-3</v>
      </c>
      <c r="C1843" s="392">
        <v>51.094299999999997</v>
      </c>
      <c r="D1843" s="392">
        <v>16.459</v>
      </c>
      <c r="E1843" s="393">
        <v>41739.003310185188</v>
      </c>
      <c r="F1843" s="394">
        <v>542.83109999999999</v>
      </c>
    </row>
    <row r="1844" spans="1:6" x14ac:dyDescent="0.25">
      <c r="A1844" s="390">
        <v>41740</v>
      </c>
      <c r="B1844" s="391">
        <v>3.3101851851851851E-3</v>
      </c>
      <c r="C1844" s="392">
        <v>51.096200000000003</v>
      </c>
      <c r="D1844" s="392">
        <v>16.459</v>
      </c>
      <c r="E1844" s="393">
        <v>41740.003310185188</v>
      </c>
      <c r="F1844" s="394">
        <v>542.8291999999999</v>
      </c>
    </row>
    <row r="1845" spans="1:6" x14ac:dyDescent="0.25">
      <c r="A1845" s="390">
        <v>41741</v>
      </c>
      <c r="B1845" s="391">
        <v>3.3101851851851851E-3</v>
      </c>
      <c r="C1845" s="392">
        <v>51.192799999999998</v>
      </c>
      <c r="D1845" s="392">
        <v>16.459</v>
      </c>
      <c r="E1845" s="393">
        <v>41741.003310185188</v>
      </c>
      <c r="F1845" s="394">
        <v>542.73259999999993</v>
      </c>
    </row>
    <row r="1846" spans="1:6" x14ac:dyDescent="0.25">
      <c r="A1846" s="390">
        <v>41742</v>
      </c>
      <c r="B1846" s="391">
        <v>3.3101851851851851E-3</v>
      </c>
      <c r="C1846" s="392">
        <v>51.448399999999999</v>
      </c>
      <c r="D1846" s="392">
        <v>16.459</v>
      </c>
      <c r="E1846" s="393">
        <v>41742.003310185188</v>
      </c>
      <c r="F1846" s="394">
        <v>542.47699999999998</v>
      </c>
    </row>
    <row r="1847" spans="1:6" x14ac:dyDescent="0.25">
      <c r="A1847" s="390">
        <v>41743</v>
      </c>
      <c r="B1847" s="391">
        <v>3.3101851851851851E-3</v>
      </c>
      <c r="C1847" s="392">
        <v>51.295200000000001</v>
      </c>
      <c r="D1847" s="392">
        <v>16.457999999999998</v>
      </c>
      <c r="E1847" s="393">
        <v>41743.003310185188</v>
      </c>
      <c r="F1847" s="394">
        <v>542.63019999999995</v>
      </c>
    </row>
    <row r="1848" spans="1:6" x14ac:dyDescent="0.25">
      <c r="A1848" s="390">
        <v>41744</v>
      </c>
      <c r="B1848" s="391">
        <v>3.3101851851851851E-3</v>
      </c>
      <c r="C1848" s="392">
        <v>51.012</v>
      </c>
      <c r="D1848" s="392">
        <v>16.459</v>
      </c>
      <c r="E1848" s="393">
        <v>41744.003310185188</v>
      </c>
      <c r="F1848" s="394">
        <v>542.91339999999991</v>
      </c>
    </row>
    <row r="1849" spans="1:6" x14ac:dyDescent="0.25">
      <c r="A1849" s="390">
        <v>41745</v>
      </c>
      <c r="B1849" s="391">
        <v>3.3101851851851851E-3</v>
      </c>
      <c r="C1849" s="392">
        <v>51.287599999999998</v>
      </c>
      <c r="D1849" s="392">
        <v>16.457999999999998</v>
      </c>
      <c r="E1849" s="393">
        <v>41745.003310185188</v>
      </c>
      <c r="F1849" s="394">
        <v>542.63779999999997</v>
      </c>
    </row>
    <row r="1850" spans="1:6" x14ac:dyDescent="0.25">
      <c r="A1850" s="390">
        <v>41746</v>
      </c>
      <c r="B1850" s="391">
        <v>3.3101851851851851E-3</v>
      </c>
      <c r="C1850" s="392">
        <v>51.240099999999998</v>
      </c>
      <c r="D1850" s="392">
        <v>16.457999999999998</v>
      </c>
      <c r="E1850" s="393">
        <v>41746.003310185188</v>
      </c>
      <c r="F1850" s="394">
        <v>542.68529999999998</v>
      </c>
    </row>
    <row r="1851" spans="1:6" x14ac:dyDescent="0.25">
      <c r="A1851" s="390">
        <v>41747</v>
      </c>
      <c r="B1851" s="391">
        <v>3.3101851851851851E-3</v>
      </c>
      <c r="C1851" s="392">
        <v>51.0304</v>
      </c>
      <c r="D1851" s="392">
        <v>16.457999999999998</v>
      </c>
      <c r="E1851" s="393">
        <v>41747.003310185188</v>
      </c>
      <c r="F1851" s="394">
        <v>542.89499999999998</v>
      </c>
    </row>
    <row r="1852" spans="1:6" x14ac:dyDescent="0.25">
      <c r="A1852" s="390">
        <v>41748</v>
      </c>
      <c r="B1852" s="391">
        <v>3.3101851851851851E-3</v>
      </c>
      <c r="C1852" s="392">
        <v>51.079300000000003</v>
      </c>
      <c r="D1852" s="392">
        <v>16.457000000000001</v>
      </c>
      <c r="E1852" s="393">
        <v>41748.003310185188</v>
      </c>
      <c r="F1852" s="394">
        <v>542.84609999999998</v>
      </c>
    </row>
    <row r="1853" spans="1:6" x14ac:dyDescent="0.25">
      <c r="A1853" s="390">
        <v>41749</v>
      </c>
      <c r="B1853" s="391">
        <v>3.3101851851851851E-3</v>
      </c>
      <c r="C1853" s="392">
        <v>51.097999999999999</v>
      </c>
      <c r="D1853" s="392">
        <v>16.457999999999998</v>
      </c>
      <c r="E1853" s="393">
        <v>41749.003310185188</v>
      </c>
      <c r="F1853" s="394">
        <v>542.8273999999999</v>
      </c>
    </row>
    <row r="1854" spans="1:6" x14ac:dyDescent="0.25">
      <c r="A1854" s="390">
        <v>41750</v>
      </c>
      <c r="B1854" s="391">
        <v>3.3101851851851851E-3</v>
      </c>
      <c r="C1854" s="392">
        <v>51.049500000000002</v>
      </c>
      <c r="D1854" s="392">
        <v>16.457999999999998</v>
      </c>
      <c r="E1854" s="393">
        <v>41750.003310185188</v>
      </c>
      <c r="F1854" s="394">
        <v>542.8759</v>
      </c>
    </row>
    <row r="1855" spans="1:6" x14ac:dyDescent="0.25">
      <c r="A1855" s="390">
        <v>41751</v>
      </c>
      <c r="B1855" s="391">
        <v>3.3101851851851851E-3</v>
      </c>
      <c r="C1855" s="392">
        <v>51.000799999999998</v>
      </c>
      <c r="D1855" s="392">
        <v>16.457000000000001</v>
      </c>
      <c r="E1855" s="393">
        <v>41751.003310185188</v>
      </c>
      <c r="F1855" s="394">
        <v>542.92459999999994</v>
      </c>
    </row>
    <row r="1856" spans="1:6" x14ac:dyDescent="0.25">
      <c r="A1856" s="390">
        <v>41752</v>
      </c>
      <c r="B1856" s="391">
        <v>3.3101851851851851E-3</v>
      </c>
      <c r="C1856" s="392">
        <v>51.328699999999998</v>
      </c>
      <c r="D1856" s="392">
        <v>16.457000000000001</v>
      </c>
      <c r="E1856" s="393">
        <v>41752.003310185188</v>
      </c>
      <c r="F1856" s="394">
        <v>542.59669999999994</v>
      </c>
    </row>
    <row r="1857" spans="1:6" x14ac:dyDescent="0.25">
      <c r="A1857" s="390">
        <v>41753</v>
      </c>
      <c r="B1857" s="391">
        <v>3.3101851851851851E-3</v>
      </c>
      <c r="C1857" s="392">
        <v>51.304699999999997</v>
      </c>
      <c r="D1857" s="392">
        <v>16.456</v>
      </c>
      <c r="E1857" s="393">
        <v>41753.003310185188</v>
      </c>
      <c r="F1857" s="394">
        <v>542.62069999999994</v>
      </c>
    </row>
    <row r="1858" spans="1:6" x14ac:dyDescent="0.25">
      <c r="A1858" s="390">
        <v>41754</v>
      </c>
      <c r="B1858" s="391">
        <v>3.3101851851851851E-3</v>
      </c>
      <c r="C1858" s="392">
        <v>51.155099999999997</v>
      </c>
      <c r="D1858" s="392">
        <v>16.456</v>
      </c>
      <c r="E1858" s="393">
        <v>41754.003310185188</v>
      </c>
      <c r="F1858" s="394">
        <v>542.77029999999991</v>
      </c>
    </row>
    <row r="1859" spans="1:6" x14ac:dyDescent="0.25">
      <c r="A1859" s="390">
        <v>41755</v>
      </c>
      <c r="B1859" s="391">
        <v>3.3101851851851851E-3</v>
      </c>
      <c r="C1859" s="392">
        <v>51.383000000000003</v>
      </c>
      <c r="D1859" s="392">
        <v>16.456</v>
      </c>
      <c r="E1859" s="393">
        <v>41755.003310185188</v>
      </c>
      <c r="F1859" s="394">
        <v>542.54239999999993</v>
      </c>
    </row>
    <row r="1860" spans="1:6" x14ac:dyDescent="0.25">
      <c r="A1860" s="390">
        <v>41756</v>
      </c>
      <c r="B1860" s="391">
        <v>3.3101851851851851E-3</v>
      </c>
      <c r="C1860" s="392">
        <v>51.541600000000003</v>
      </c>
      <c r="D1860" s="392">
        <v>16.456</v>
      </c>
      <c r="E1860" s="393">
        <v>41756.003310185188</v>
      </c>
      <c r="F1860" s="394">
        <v>542.38379999999995</v>
      </c>
    </row>
    <row r="1861" spans="1:6" x14ac:dyDescent="0.25">
      <c r="A1861" s="390">
        <v>41757</v>
      </c>
      <c r="B1861" s="391">
        <v>3.3101851851851851E-3</v>
      </c>
      <c r="C1861" s="392">
        <v>51.45</v>
      </c>
      <c r="D1861" s="392">
        <v>16.454999999999998</v>
      </c>
      <c r="E1861" s="393">
        <v>41757.003310185188</v>
      </c>
      <c r="F1861" s="394">
        <v>542.47539999999992</v>
      </c>
    </row>
    <row r="1862" spans="1:6" x14ac:dyDescent="0.25">
      <c r="A1862" s="390">
        <v>41758</v>
      </c>
      <c r="B1862" s="391">
        <v>3.3101851851851851E-3</v>
      </c>
      <c r="C1862" s="392">
        <v>51.211399999999998</v>
      </c>
      <c r="D1862" s="392">
        <v>16.454999999999998</v>
      </c>
      <c r="E1862" s="393">
        <v>41758.003310185188</v>
      </c>
      <c r="F1862" s="394">
        <v>542.71399999999994</v>
      </c>
    </row>
    <row r="1863" spans="1:6" x14ac:dyDescent="0.25">
      <c r="A1863" s="390">
        <v>41759</v>
      </c>
      <c r="B1863" s="391">
        <v>3.3101851851851851E-3</v>
      </c>
      <c r="C1863" s="392">
        <v>51.0717</v>
      </c>
      <c r="D1863" s="392">
        <v>16.454999999999998</v>
      </c>
      <c r="E1863" s="393">
        <v>41759.003310185188</v>
      </c>
      <c r="F1863" s="394">
        <v>542.85369999999989</v>
      </c>
    </row>
    <row r="1864" spans="1:6" x14ac:dyDescent="0.25">
      <c r="A1864" s="390">
        <v>41760</v>
      </c>
      <c r="B1864" s="391">
        <v>3.3101851851851851E-3</v>
      </c>
      <c r="C1864" s="392">
        <v>51.000300000000003</v>
      </c>
      <c r="D1864" s="392">
        <v>16.454999999999998</v>
      </c>
      <c r="E1864" s="393">
        <v>41760.003310185188</v>
      </c>
      <c r="F1864" s="394">
        <v>542.92509999999993</v>
      </c>
    </row>
    <row r="1865" spans="1:6" x14ac:dyDescent="0.25">
      <c r="A1865" s="390">
        <v>41761</v>
      </c>
      <c r="B1865" s="391">
        <v>3.3101851851851851E-3</v>
      </c>
      <c r="C1865" s="392">
        <v>51.009300000000003</v>
      </c>
      <c r="D1865" s="392">
        <v>16.454000000000001</v>
      </c>
      <c r="E1865" s="393">
        <v>41761.003310185188</v>
      </c>
      <c r="F1865" s="394">
        <v>542.91609999999991</v>
      </c>
    </row>
    <row r="1866" spans="1:6" x14ac:dyDescent="0.25">
      <c r="A1866" s="390">
        <v>41762</v>
      </c>
      <c r="B1866" s="391">
        <v>3.3101851851851851E-3</v>
      </c>
      <c r="C1866" s="392">
        <v>51.100099999999998</v>
      </c>
      <c r="D1866" s="392">
        <v>16.454000000000001</v>
      </c>
      <c r="E1866" s="393">
        <v>41762.003310185188</v>
      </c>
      <c r="F1866" s="394">
        <v>542.82529999999997</v>
      </c>
    </row>
    <row r="1867" spans="1:6" x14ac:dyDescent="0.25">
      <c r="A1867" s="390">
        <v>41763</v>
      </c>
      <c r="B1867" s="391">
        <v>3.3101851851851851E-3</v>
      </c>
      <c r="C1867" s="392">
        <v>51.090800000000002</v>
      </c>
      <c r="D1867" s="392">
        <v>16.454000000000001</v>
      </c>
      <c r="E1867" s="393">
        <v>41763.003310185188</v>
      </c>
      <c r="F1867" s="394">
        <v>542.83459999999991</v>
      </c>
    </row>
    <row r="1868" spans="1:6" x14ac:dyDescent="0.25">
      <c r="A1868" s="390">
        <v>41764</v>
      </c>
      <c r="B1868" s="391">
        <v>3.3101851851851851E-3</v>
      </c>
      <c r="C1868" s="392">
        <v>51.128900000000002</v>
      </c>
      <c r="D1868" s="392">
        <v>16.454000000000001</v>
      </c>
      <c r="E1868" s="393">
        <v>41764.003310185188</v>
      </c>
      <c r="F1868" s="394">
        <v>542.79649999999992</v>
      </c>
    </row>
    <row r="1869" spans="1:6" x14ac:dyDescent="0.25">
      <c r="A1869" s="390">
        <v>41765</v>
      </c>
      <c r="B1869" s="391">
        <v>3.3101851851851851E-3</v>
      </c>
      <c r="C1869" s="392">
        <v>51.286099999999998</v>
      </c>
      <c r="D1869" s="392">
        <v>16.452999999999999</v>
      </c>
      <c r="E1869" s="393">
        <v>41765.003310185188</v>
      </c>
      <c r="F1869" s="394">
        <v>542.63929999999993</v>
      </c>
    </row>
    <row r="1870" spans="1:6" x14ac:dyDescent="0.25">
      <c r="A1870" s="390">
        <v>41766</v>
      </c>
      <c r="B1870" s="391">
        <v>3.3101851851851851E-3</v>
      </c>
      <c r="C1870" s="392">
        <v>51.447099999999999</v>
      </c>
      <c r="D1870" s="392">
        <v>16.452999999999999</v>
      </c>
      <c r="E1870" s="393">
        <v>41766.003310185188</v>
      </c>
      <c r="F1870" s="394">
        <v>542.47829999999999</v>
      </c>
    </row>
    <row r="1871" spans="1:6" x14ac:dyDescent="0.25">
      <c r="A1871" s="390">
        <v>41767</v>
      </c>
      <c r="B1871" s="391">
        <v>3.3101851851851851E-3</v>
      </c>
      <c r="C1871" s="392">
        <v>51.307000000000002</v>
      </c>
      <c r="D1871" s="392">
        <v>16.452999999999999</v>
      </c>
      <c r="E1871" s="393">
        <v>41767.003310185188</v>
      </c>
      <c r="F1871" s="394">
        <v>542.61839999999995</v>
      </c>
    </row>
    <row r="1872" spans="1:6" x14ac:dyDescent="0.25">
      <c r="A1872" s="390">
        <v>41768</v>
      </c>
      <c r="B1872" s="391">
        <v>3.3101851851851851E-3</v>
      </c>
      <c r="C1872" s="392">
        <v>51.148299999999999</v>
      </c>
      <c r="D1872" s="392">
        <v>16.452999999999999</v>
      </c>
      <c r="E1872" s="393">
        <v>41768.003310185188</v>
      </c>
      <c r="F1872" s="394">
        <v>542.7770999999999</v>
      </c>
    </row>
    <row r="1873" spans="1:6" x14ac:dyDescent="0.25">
      <c r="A1873" s="390">
        <v>41769</v>
      </c>
      <c r="B1873" s="391">
        <v>3.3101851851851851E-3</v>
      </c>
      <c r="C1873" s="392">
        <v>51.245800000000003</v>
      </c>
      <c r="D1873" s="392">
        <v>16.452000000000002</v>
      </c>
      <c r="E1873" s="393">
        <v>41769.003310185188</v>
      </c>
      <c r="F1873" s="394">
        <v>542.67959999999994</v>
      </c>
    </row>
    <row r="1874" spans="1:6" x14ac:dyDescent="0.25">
      <c r="A1874" s="390">
        <v>41770</v>
      </c>
      <c r="B1874" s="391">
        <v>3.3101851851851851E-3</v>
      </c>
      <c r="C1874" s="392">
        <v>51.496000000000002</v>
      </c>
      <c r="D1874" s="392">
        <v>16.452000000000002</v>
      </c>
      <c r="E1874" s="393">
        <v>41770.003310185188</v>
      </c>
      <c r="F1874" s="394">
        <v>542.42939999999999</v>
      </c>
    </row>
    <row r="1875" spans="1:6" x14ac:dyDescent="0.25">
      <c r="A1875" s="390">
        <v>41771</v>
      </c>
      <c r="B1875" s="391">
        <v>3.3101851851851851E-3</v>
      </c>
      <c r="C1875" s="392">
        <v>51.3245</v>
      </c>
      <c r="D1875" s="392">
        <v>16.452000000000002</v>
      </c>
      <c r="E1875" s="393">
        <v>41771.003310185188</v>
      </c>
      <c r="F1875" s="394">
        <v>542.60089999999991</v>
      </c>
    </row>
    <row r="1876" spans="1:6" x14ac:dyDescent="0.25">
      <c r="A1876" s="390">
        <v>41772</v>
      </c>
      <c r="B1876" s="391">
        <v>3.3101851851851851E-3</v>
      </c>
      <c r="C1876" s="392">
        <v>50.991900000000001</v>
      </c>
      <c r="D1876" s="392">
        <v>16.452000000000002</v>
      </c>
      <c r="E1876" s="393">
        <v>41772.003310185188</v>
      </c>
      <c r="F1876" s="394">
        <v>542.93349999999998</v>
      </c>
    </row>
    <row r="1877" spans="1:6" x14ac:dyDescent="0.25">
      <c r="A1877" s="390">
        <v>41773</v>
      </c>
      <c r="B1877" s="391">
        <v>3.3101851851851851E-3</v>
      </c>
      <c r="C1877" s="392">
        <v>50.793999999999997</v>
      </c>
      <c r="D1877" s="392">
        <v>16.452000000000002</v>
      </c>
      <c r="E1877" s="393">
        <v>41773.003310185188</v>
      </c>
      <c r="F1877" s="394">
        <v>543.13139999999999</v>
      </c>
    </row>
    <row r="1878" spans="1:6" x14ac:dyDescent="0.25">
      <c r="A1878" s="390">
        <v>41774</v>
      </c>
      <c r="B1878" s="391">
        <v>3.3101851851851851E-3</v>
      </c>
      <c r="C1878" s="392">
        <v>50.880899999999997</v>
      </c>
      <c r="D1878" s="392">
        <v>16.451000000000001</v>
      </c>
      <c r="E1878" s="393">
        <v>41774.003310185188</v>
      </c>
      <c r="F1878" s="394">
        <v>543.04449999999997</v>
      </c>
    </row>
    <row r="1879" spans="1:6" x14ac:dyDescent="0.25">
      <c r="A1879" s="390">
        <v>41775</v>
      </c>
      <c r="B1879" s="391">
        <v>3.3101851851851851E-3</v>
      </c>
      <c r="C1879" s="392">
        <v>50.974600000000002</v>
      </c>
      <c r="D1879" s="392">
        <v>16.451000000000001</v>
      </c>
      <c r="E1879" s="393">
        <v>41775.003310185188</v>
      </c>
      <c r="F1879" s="394">
        <v>542.95079999999996</v>
      </c>
    </row>
    <row r="1880" spans="1:6" x14ac:dyDescent="0.25">
      <c r="A1880" s="390">
        <v>41776</v>
      </c>
      <c r="B1880" s="391">
        <v>3.3101851851851851E-3</v>
      </c>
      <c r="C1880" s="392">
        <v>51.147199999999998</v>
      </c>
      <c r="D1880" s="392">
        <v>16.451000000000001</v>
      </c>
      <c r="E1880" s="393">
        <v>41776.003310185188</v>
      </c>
      <c r="F1880" s="394">
        <v>542.77819999999997</v>
      </c>
    </row>
    <row r="1881" spans="1:6" x14ac:dyDescent="0.25">
      <c r="A1881" s="390">
        <v>41777</v>
      </c>
      <c r="B1881" s="391">
        <v>3.3101851851851851E-3</v>
      </c>
      <c r="C1881" s="392">
        <v>51.198399999999999</v>
      </c>
      <c r="D1881" s="392">
        <v>16.451000000000001</v>
      </c>
      <c r="E1881" s="393">
        <v>41777.003310185188</v>
      </c>
      <c r="F1881" s="394">
        <v>542.72699999999998</v>
      </c>
    </row>
    <row r="1882" spans="1:6" x14ac:dyDescent="0.25">
      <c r="A1882" s="390">
        <v>41778</v>
      </c>
      <c r="B1882" s="391">
        <v>3.3101851851851851E-3</v>
      </c>
      <c r="C1882" s="392">
        <v>51.233699999999999</v>
      </c>
      <c r="D1882" s="392">
        <v>16.451000000000001</v>
      </c>
      <c r="E1882" s="393">
        <v>41778.003310185188</v>
      </c>
      <c r="F1882" s="394">
        <v>542.69169999999997</v>
      </c>
    </row>
    <row r="1883" spans="1:6" x14ac:dyDescent="0.25">
      <c r="A1883" s="390">
        <v>41779</v>
      </c>
      <c r="B1883" s="391">
        <v>3.3101851851851851E-3</v>
      </c>
      <c r="C1883" s="392">
        <v>51.190399999999997</v>
      </c>
      <c r="D1883" s="392">
        <v>16.451000000000001</v>
      </c>
      <c r="E1883" s="393">
        <v>41779.003310185188</v>
      </c>
      <c r="F1883" s="394">
        <v>542.7349999999999</v>
      </c>
    </row>
    <row r="1884" spans="1:6" x14ac:dyDescent="0.25">
      <c r="A1884" s="390">
        <v>41780</v>
      </c>
      <c r="B1884" s="391">
        <v>3.3101851851851851E-3</v>
      </c>
      <c r="C1884" s="392">
        <v>51.1721</v>
      </c>
      <c r="D1884" s="392">
        <v>16.45</v>
      </c>
      <c r="E1884" s="393">
        <v>41780.003310185188</v>
      </c>
      <c r="F1884" s="394">
        <v>542.75329999999997</v>
      </c>
    </row>
    <row r="1885" spans="1:6" x14ac:dyDescent="0.25">
      <c r="A1885" s="390">
        <v>41781</v>
      </c>
      <c r="B1885" s="391">
        <v>3.3101851851851851E-3</v>
      </c>
      <c r="C1885" s="392">
        <v>51.116700000000002</v>
      </c>
      <c r="D1885" s="392">
        <v>16.449000000000002</v>
      </c>
      <c r="E1885" s="393">
        <v>41781.003310185188</v>
      </c>
      <c r="F1885" s="394">
        <v>542.80869999999993</v>
      </c>
    </row>
    <row r="1886" spans="1:6" x14ac:dyDescent="0.25">
      <c r="A1886" s="390">
        <v>41782</v>
      </c>
      <c r="B1886" s="391">
        <v>3.3101851851851851E-3</v>
      </c>
      <c r="C1886" s="392">
        <v>51.003500000000003</v>
      </c>
      <c r="D1886" s="392">
        <v>16.45</v>
      </c>
      <c r="E1886" s="393">
        <v>41782.003310185188</v>
      </c>
      <c r="F1886" s="394">
        <v>542.92189999999994</v>
      </c>
    </row>
    <row r="1887" spans="1:6" x14ac:dyDescent="0.25">
      <c r="A1887" s="390">
        <v>41783</v>
      </c>
      <c r="B1887" s="391">
        <v>3.3101851851851851E-3</v>
      </c>
      <c r="C1887" s="392">
        <v>51.064999999999998</v>
      </c>
      <c r="D1887" s="392">
        <v>16.449000000000002</v>
      </c>
      <c r="E1887" s="393">
        <v>41783.003310185188</v>
      </c>
      <c r="F1887" s="394">
        <v>542.86039999999991</v>
      </c>
    </row>
    <row r="1888" spans="1:6" x14ac:dyDescent="0.25">
      <c r="A1888" s="390">
        <v>41784</v>
      </c>
      <c r="B1888" s="391">
        <v>3.3101851851851851E-3</v>
      </c>
      <c r="C1888" s="392">
        <v>51.123699999999999</v>
      </c>
      <c r="D1888" s="392">
        <v>16.449000000000002</v>
      </c>
      <c r="E1888" s="393">
        <v>41784.003310185188</v>
      </c>
      <c r="F1888" s="394">
        <v>542.80169999999998</v>
      </c>
    </row>
    <row r="1889" spans="1:6" x14ac:dyDescent="0.25">
      <c r="A1889" s="390">
        <v>41785</v>
      </c>
      <c r="B1889" s="391">
        <v>3.3101851851851851E-3</v>
      </c>
      <c r="C1889" s="392">
        <v>51.102200000000003</v>
      </c>
      <c r="D1889" s="392">
        <v>16.448</v>
      </c>
      <c r="E1889" s="393">
        <v>41785.003310185188</v>
      </c>
      <c r="F1889" s="394">
        <v>542.82319999999993</v>
      </c>
    </row>
    <row r="1890" spans="1:6" x14ac:dyDescent="0.25">
      <c r="A1890" s="390">
        <v>41786</v>
      </c>
      <c r="B1890" s="391">
        <v>3.3101851851851851E-3</v>
      </c>
      <c r="C1890" s="392">
        <v>51.056699999999999</v>
      </c>
      <c r="D1890" s="392">
        <v>16.449000000000002</v>
      </c>
      <c r="E1890" s="393">
        <v>41786.003310185188</v>
      </c>
      <c r="F1890" s="394">
        <v>542.86869999999999</v>
      </c>
    </row>
    <row r="1891" spans="1:6" x14ac:dyDescent="0.25">
      <c r="A1891" s="390">
        <v>41787</v>
      </c>
      <c r="B1891" s="391">
        <v>3.3101851851851851E-3</v>
      </c>
      <c r="C1891" s="392">
        <v>51.013399999999997</v>
      </c>
      <c r="D1891" s="392">
        <v>16.449000000000002</v>
      </c>
      <c r="E1891" s="393">
        <v>41787.003310185188</v>
      </c>
      <c r="F1891" s="394">
        <v>542.91199999999992</v>
      </c>
    </row>
    <row r="1892" spans="1:6" x14ac:dyDescent="0.25">
      <c r="A1892" s="390">
        <v>41788</v>
      </c>
      <c r="B1892" s="391">
        <v>3.3101851851851851E-3</v>
      </c>
      <c r="C1892" s="392">
        <v>51.023600000000002</v>
      </c>
      <c r="D1892" s="392">
        <v>16.448</v>
      </c>
      <c r="E1892" s="393">
        <v>41788.003310185188</v>
      </c>
      <c r="F1892" s="394">
        <v>542.90179999999998</v>
      </c>
    </row>
    <row r="1893" spans="1:6" x14ac:dyDescent="0.25">
      <c r="A1893" s="390">
        <v>41789</v>
      </c>
      <c r="B1893" s="391">
        <v>3.3101851851851851E-3</v>
      </c>
      <c r="C1893" s="392">
        <v>51.012599999999999</v>
      </c>
      <c r="D1893" s="392">
        <v>16.448</v>
      </c>
      <c r="E1893" s="393">
        <v>41789.003310185188</v>
      </c>
      <c r="F1893" s="394">
        <v>542.91279999999995</v>
      </c>
    </row>
    <row r="1894" spans="1:6" x14ac:dyDescent="0.25">
      <c r="A1894" s="390">
        <v>41790</v>
      </c>
      <c r="B1894" s="391">
        <v>3.3101851851851851E-3</v>
      </c>
      <c r="C1894" s="392">
        <v>51.084899999999998</v>
      </c>
      <c r="D1894" s="392">
        <v>16.448</v>
      </c>
      <c r="E1894" s="393">
        <v>41790.003310185188</v>
      </c>
      <c r="F1894" s="394">
        <v>542.84049999999991</v>
      </c>
    </row>
    <row r="1895" spans="1:6" x14ac:dyDescent="0.25">
      <c r="A1895" s="390">
        <v>41791</v>
      </c>
      <c r="B1895" s="391">
        <v>3.3101851851851851E-3</v>
      </c>
      <c r="C1895" s="392">
        <v>51.204500000000003</v>
      </c>
      <c r="D1895" s="392">
        <v>16.448</v>
      </c>
      <c r="E1895" s="393">
        <v>41791.003310185188</v>
      </c>
      <c r="F1895" s="394">
        <v>542.72089999999992</v>
      </c>
    </row>
    <row r="1896" spans="1:6" x14ac:dyDescent="0.25">
      <c r="A1896" s="390">
        <v>41792</v>
      </c>
      <c r="B1896" s="391">
        <v>3.3101851851851851E-3</v>
      </c>
      <c r="C1896" s="392">
        <v>51.169199999999996</v>
      </c>
      <c r="D1896" s="392">
        <v>16.446999999999999</v>
      </c>
      <c r="E1896" s="393">
        <v>41792.003310185188</v>
      </c>
      <c r="F1896" s="394">
        <v>542.75619999999992</v>
      </c>
    </row>
    <row r="1897" spans="1:6" x14ac:dyDescent="0.25">
      <c r="A1897" s="390">
        <v>41793</v>
      </c>
      <c r="B1897" s="391">
        <v>3.3101851851851851E-3</v>
      </c>
      <c r="C1897" s="392">
        <v>51.125900000000001</v>
      </c>
      <c r="D1897" s="392">
        <v>16.446999999999999</v>
      </c>
      <c r="E1897" s="393">
        <v>41793.003310185188</v>
      </c>
      <c r="F1897" s="394">
        <v>542.79949999999997</v>
      </c>
    </row>
    <row r="1898" spans="1:6" x14ac:dyDescent="0.25">
      <c r="A1898" s="390">
        <v>41794</v>
      </c>
      <c r="B1898" s="391">
        <v>3.3101851851851851E-3</v>
      </c>
      <c r="C1898" s="392">
        <v>51.153599999999997</v>
      </c>
      <c r="D1898" s="392">
        <v>16.446000000000002</v>
      </c>
      <c r="E1898" s="393">
        <v>41794.003310185188</v>
      </c>
      <c r="F1898" s="394">
        <v>542.77179999999998</v>
      </c>
    </row>
    <row r="1899" spans="1:6" x14ac:dyDescent="0.25">
      <c r="A1899" s="390">
        <v>41795</v>
      </c>
      <c r="B1899" s="391">
        <v>3.3101851851851851E-3</v>
      </c>
      <c r="C1899" s="392">
        <v>51.193399999999997</v>
      </c>
      <c r="D1899" s="392">
        <v>16.446000000000002</v>
      </c>
      <c r="E1899" s="393">
        <v>41795.003310185188</v>
      </c>
      <c r="F1899" s="394">
        <v>542.73199999999997</v>
      </c>
    </row>
    <row r="1900" spans="1:6" x14ac:dyDescent="0.25">
      <c r="A1900" s="390">
        <v>41796</v>
      </c>
      <c r="B1900" s="391">
        <v>3.3101851851851851E-3</v>
      </c>
      <c r="C1900" s="392">
        <v>51.185000000000002</v>
      </c>
      <c r="D1900" s="392">
        <v>16.446000000000002</v>
      </c>
      <c r="E1900" s="393">
        <v>41796.003310185188</v>
      </c>
      <c r="F1900" s="394">
        <v>542.74039999999991</v>
      </c>
    </row>
    <row r="1901" spans="1:6" x14ac:dyDescent="0.25">
      <c r="A1901" s="390">
        <v>41797</v>
      </c>
      <c r="B1901" s="391">
        <v>3.3101851851851851E-3</v>
      </c>
      <c r="C1901" s="392">
        <v>51.226100000000002</v>
      </c>
      <c r="D1901" s="392">
        <v>16.446000000000002</v>
      </c>
      <c r="E1901" s="393">
        <v>41797.003310185188</v>
      </c>
      <c r="F1901" s="394">
        <v>542.69929999999999</v>
      </c>
    </row>
    <row r="1902" spans="1:6" x14ac:dyDescent="0.25">
      <c r="A1902" s="390">
        <v>41798</v>
      </c>
      <c r="B1902" s="391">
        <v>3.3101851851851851E-3</v>
      </c>
      <c r="C1902" s="392">
        <v>51.156199999999998</v>
      </c>
      <c r="D1902" s="392">
        <v>16.446000000000002</v>
      </c>
      <c r="E1902" s="393">
        <v>41798.003310185188</v>
      </c>
      <c r="F1902" s="394">
        <v>542.76919999999996</v>
      </c>
    </row>
    <row r="1903" spans="1:6" x14ac:dyDescent="0.25">
      <c r="A1903" s="390">
        <v>41799</v>
      </c>
      <c r="B1903" s="391">
        <v>3.3101851851851851E-3</v>
      </c>
      <c r="C1903" s="392">
        <v>51.160699999999999</v>
      </c>
      <c r="D1903" s="392">
        <v>16.445</v>
      </c>
      <c r="E1903" s="393">
        <v>41799.003310185188</v>
      </c>
      <c r="F1903" s="394">
        <v>542.76469999999995</v>
      </c>
    </row>
    <row r="1904" spans="1:6" x14ac:dyDescent="0.25">
      <c r="A1904" s="390">
        <v>41800</v>
      </c>
      <c r="B1904" s="391">
        <v>3.3101851851851851E-3</v>
      </c>
      <c r="C1904" s="392">
        <v>51.101900000000001</v>
      </c>
      <c r="D1904" s="392">
        <v>16.445</v>
      </c>
      <c r="E1904" s="393">
        <v>41800.003310185188</v>
      </c>
      <c r="F1904" s="394">
        <v>542.82349999999997</v>
      </c>
    </row>
    <row r="1905" spans="1:6" x14ac:dyDescent="0.25">
      <c r="A1905" s="390">
        <v>41801</v>
      </c>
      <c r="B1905" s="391">
        <v>3.3101851851851851E-3</v>
      </c>
      <c r="C1905" s="392">
        <v>51.177900000000001</v>
      </c>
      <c r="D1905" s="392">
        <v>16.445</v>
      </c>
      <c r="E1905" s="393">
        <v>41801.003310185188</v>
      </c>
      <c r="F1905" s="394">
        <v>542.74749999999995</v>
      </c>
    </row>
    <row r="1906" spans="1:6" x14ac:dyDescent="0.25">
      <c r="A1906" s="390">
        <v>41802</v>
      </c>
      <c r="B1906" s="391">
        <v>3.3101851851851851E-3</v>
      </c>
      <c r="C1906" s="392">
        <v>51.146999999999998</v>
      </c>
      <c r="D1906" s="392">
        <v>16.445</v>
      </c>
      <c r="E1906" s="393">
        <v>41802.003310185188</v>
      </c>
      <c r="F1906" s="394">
        <v>542.77839999999992</v>
      </c>
    </row>
    <row r="1907" spans="1:6" x14ac:dyDescent="0.25">
      <c r="A1907" s="390">
        <v>41803</v>
      </c>
      <c r="B1907" s="391">
        <v>3.3101851851851851E-3</v>
      </c>
      <c r="C1907" s="392">
        <v>51.039499999999997</v>
      </c>
      <c r="D1907" s="392">
        <v>16.445</v>
      </c>
      <c r="E1907" s="393">
        <v>41803.003310185188</v>
      </c>
      <c r="F1907" s="394">
        <v>542.88589999999999</v>
      </c>
    </row>
    <row r="1908" spans="1:6" x14ac:dyDescent="0.25">
      <c r="A1908" s="390">
        <v>41804</v>
      </c>
      <c r="B1908" s="391">
        <v>3.3101851851851851E-3</v>
      </c>
      <c r="C1908" s="392">
        <v>51.202599999999997</v>
      </c>
      <c r="D1908" s="392">
        <v>16.443999999999999</v>
      </c>
      <c r="E1908" s="393">
        <v>41804.003310185188</v>
      </c>
      <c r="F1908" s="394">
        <v>542.72280000000001</v>
      </c>
    </row>
    <row r="1909" spans="1:6" x14ac:dyDescent="0.25">
      <c r="A1909" s="390">
        <v>41805</v>
      </c>
      <c r="B1909" s="391">
        <v>3.3101851851851851E-3</v>
      </c>
      <c r="C1909" s="392">
        <v>51.220700000000001</v>
      </c>
      <c r="D1909" s="392">
        <v>16.443999999999999</v>
      </c>
      <c r="E1909" s="393">
        <v>41805.003310185188</v>
      </c>
      <c r="F1909" s="394">
        <v>542.7047</v>
      </c>
    </row>
    <row r="1910" spans="1:6" x14ac:dyDescent="0.25">
      <c r="A1910" s="390">
        <v>41806</v>
      </c>
      <c r="B1910" s="391">
        <v>3.3101851851851851E-3</v>
      </c>
      <c r="C1910" s="392">
        <v>51.200299999999999</v>
      </c>
      <c r="D1910" s="392">
        <v>16.443000000000001</v>
      </c>
      <c r="E1910" s="393">
        <v>41806.003310185188</v>
      </c>
      <c r="F1910" s="394">
        <v>542.7251</v>
      </c>
    </row>
    <row r="1911" spans="1:6" x14ac:dyDescent="0.25">
      <c r="A1911" s="390">
        <v>41807</v>
      </c>
      <c r="B1911" s="391">
        <v>3.3101851851851851E-3</v>
      </c>
      <c r="C1911" s="392">
        <v>51.139699999999998</v>
      </c>
      <c r="D1911" s="392">
        <v>16.443999999999999</v>
      </c>
      <c r="E1911" s="393">
        <v>41807.003310185188</v>
      </c>
      <c r="F1911" s="394">
        <v>542.78569999999991</v>
      </c>
    </row>
    <row r="1912" spans="1:6" x14ac:dyDescent="0.25">
      <c r="A1912" s="390">
        <v>41808</v>
      </c>
      <c r="B1912" s="391">
        <v>3.3101851851851851E-3</v>
      </c>
      <c r="C1912" s="392">
        <v>51.170900000000003</v>
      </c>
      <c r="D1912" s="392">
        <v>16.443999999999999</v>
      </c>
      <c r="E1912" s="393">
        <v>41808.003310185188</v>
      </c>
      <c r="F1912" s="394">
        <v>542.75449999999989</v>
      </c>
    </row>
    <row r="1913" spans="1:6" x14ac:dyDescent="0.25">
      <c r="A1913" s="390">
        <v>41809</v>
      </c>
      <c r="B1913" s="391">
        <v>3.3101851851851851E-3</v>
      </c>
      <c r="C1913" s="392">
        <v>51.147300000000001</v>
      </c>
      <c r="D1913" s="392">
        <v>16.443000000000001</v>
      </c>
      <c r="E1913" s="393">
        <v>41809.003310185188</v>
      </c>
      <c r="F1913" s="394">
        <v>542.77809999999999</v>
      </c>
    </row>
    <row r="1914" spans="1:6" x14ac:dyDescent="0.25">
      <c r="A1914" s="390">
        <v>41810</v>
      </c>
      <c r="B1914" s="391">
        <v>3.3101851851851851E-3</v>
      </c>
      <c r="C1914" s="392">
        <v>51.051400000000001</v>
      </c>
      <c r="D1914" s="392">
        <v>16.442</v>
      </c>
      <c r="E1914" s="393">
        <v>41810.003310185188</v>
      </c>
      <c r="F1914" s="394">
        <v>542.87399999999991</v>
      </c>
    </row>
    <row r="1915" spans="1:6" x14ac:dyDescent="0.25">
      <c r="A1915" s="390">
        <v>41811</v>
      </c>
      <c r="B1915" s="391">
        <v>3.3101851851851851E-3</v>
      </c>
      <c r="C1915" s="392">
        <v>51.072400000000002</v>
      </c>
      <c r="D1915" s="392">
        <v>16.443000000000001</v>
      </c>
      <c r="E1915" s="393">
        <v>41811.003310185188</v>
      </c>
      <c r="F1915" s="394">
        <v>542.85299999999995</v>
      </c>
    </row>
    <row r="1916" spans="1:6" x14ac:dyDescent="0.25">
      <c r="A1916" s="390">
        <v>41812</v>
      </c>
      <c r="B1916" s="391">
        <v>3.3101851851851851E-3</v>
      </c>
      <c r="C1916" s="392">
        <v>51.153100000000002</v>
      </c>
      <c r="D1916" s="392">
        <v>16.443000000000001</v>
      </c>
      <c r="E1916" s="393">
        <v>41812.003310185188</v>
      </c>
      <c r="F1916" s="394">
        <v>542.77229999999997</v>
      </c>
    </row>
    <row r="1917" spans="1:6" x14ac:dyDescent="0.25">
      <c r="A1917" s="390">
        <v>41813</v>
      </c>
      <c r="B1917" s="391">
        <v>3.3101851851851851E-3</v>
      </c>
      <c r="C1917" s="392">
        <v>51.169699999999999</v>
      </c>
      <c r="D1917" s="392">
        <v>16.442</v>
      </c>
      <c r="E1917" s="393">
        <v>41813.003310185188</v>
      </c>
      <c r="F1917" s="394">
        <v>542.75569999999993</v>
      </c>
    </row>
    <row r="1918" spans="1:6" x14ac:dyDescent="0.25">
      <c r="A1918" s="390">
        <v>41814</v>
      </c>
      <c r="B1918" s="391">
        <v>3.3101851851851851E-3</v>
      </c>
      <c r="C1918" s="392">
        <v>51.0792</v>
      </c>
      <c r="D1918" s="392">
        <v>16.442</v>
      </c>
      <c r="E1918" s="393">
        <v>41814.003310185188</v>
      </c>
      <c r="F1918" s="394">
        <v>542.84619999999995</v>
      </c>
    </row>
    <row r="1919" spans="1:6" x14ac:dyDescent="0.25">
      <c r="A1919" s="390">
        <v>41815</v>
      </c>
      <c r="B1919" s="391">
        <v>3.3101851851851851E-3</v>
      </c>
      <c r="C1919" s="392">
        <v>51.102400000000003</v>
      </c>
      <c r="D1919" s="392">
        <v>16.442</v>
      </c>
      <c r="E1919" s="393">
        <v>41815.003310185188</v>
      </c>
      <c r="F1919" s="394">
        <v>542.82299999999998</v>
      </c>
    </row>
    <row r="1920" spans="1:6" x14ac:dyDescent="0.25">
      <c r="A1920" s="390">
        <v>41816</v>
      </c>
      <c r="B1920" s="391">
        <v>3.3101851851851851E-3</v>
      </c>
      <c r="C1920" s="392">
        <v>51.134</v>
      </c>
      <c r="D1920" s="392">
        <v>16.442</v>
      </c>
      <c r="E1920" s="393">
        <v>41816.003310185188</v>
      </c>
      <c r="F1920" s="394">
        <v>542.79139999999995</v>
      </c>
    </row>
    <row r="1921" spans="1:6" x14ac:dyDescent="0.25">
      <c r="A1921" s="390">
        <v>41817</v>
      </c>
      <c r="B1921" s="391">
        <v>3.3101851851851851E-3</v>
      </c>
      <c r="C1921" s="392">
        <v>51.311399999999999</v>
      </c>
      <c r="D1921" s="392">
        <v>16.440999999999999</v>
      </c>
      <c r="E1921" s="393">
        <v>41817.003310185188</v>
      </c>
      <c r="F1921" s="394">
        <v>542.61399999999992</v>
      </c>
    </row>
    <row r="1922" spans="1:6" x14ac:dyDescent="0.25">
      <c r="A1922" s="390">
        <v>41818</v>
      </c>
      <c r="B1922" s="391">
        <v>3.3101851851851851E-3</v>
      </c>
      <c r="C1922" s="392">
        <v>51.297699999999999</v>
      </c>
      <c r="D1922" s="392">
        <v>16.440999999999999</v>
      </c>
      <c r="E1922" s="393">
        <v>41818.003310185188</v>
      </c>
      <c r="F1922" s="394">
        <v>542.6277</v>
      </c>
    </row>
    <row r="1923" spans="1:6" x14ac:dyDescent="0.25">
      <c r="A1923" s="390">
        <v>41819</v>
      </c>
      <c r="B1923" s="391">
        <v>3.3101851851851851E-3</v>
      </c>
      <c r="C1923" s="392">
        <v>51.138399999999997</v>
      </c>
      <c r="D1923" s="392">
        <v>16.440000000000001</v>
      </c>
      <c r="E1923" s="393">
        <v>41819.003310185188</v>
      </c>
      <c r="F1923" s="394">
        <v>542.78699999999992</v>
      </c>
    </row>
    <row r="1924" spans="1:6" x14ac:dyDescent="0.25">
      <c r="A1924" s="390">
        <v>41820</v>
      </c>
      <c r="B1924" s="391">
        <v>3.3101851851851851E-3</v>
      </c>
      <c r="C1924" s="392">
        <v>51.145800000000001</v>
      </c>
      <c r="D1924" s="392">
        <v>16.440000000000001</v>
      </c>
      <c r="E1924" s="393">
        <v>41820.003310185188</v>
      </c>
      <c r="F1924" s="394">
        <v>542.77959999999996</v>
      </c>
    </row>
    <row r="1925" spans="1:6" x14ac:dyDescent="0.25">
      <c r="A1925" s="390">
        <v>41821</v>
      </c>
      <c r="B1925" s="391">
        <v>3.3101851851851851E-3</v>
      </c>
      <c r="C1925" s="392">
        <v>51.194200000000002</v>
      </c>
      <c r="D1925" s="392">
        <v>16.440999999999999</v>
      </c>
      <c r="E1925" s="393">
        <v>41821.003310185188</v>
      </c>
      <c r="F1925" s="394">
        <v>542.73119999999994</v>
      </c>
    </row>
    <row r="1926" spans="1:6" x14ac:dyDescent="0.25">
      <c r="A1926" s="390">
        <v>41822</v>
      </c>
      <c r="B1926" s="391">
        <v>3.3101851851851851E-3</v>
      </c>
      <c r="C1926" s="392">
        <v>51.014000000000003</v>
      </c>
      <c r="D1926" s="392">
        <v>16.440000000000001</v>
      </c>
      <c r="E1926" s="393">
        <v>41822.003310185188</v>
      </c>
      <c r="F1926" s="394">
        <v>542.91139999999996</v>
      </c>
    </row>
    <row r="1927" spans="1:6" x14ac:dyDescent="0.25">
      <c r="A1927" s="390">
        <v>41823</v>
      </c>
      <c r="B1927" s="391">
        <v>3.3101851851851851E-3</v>
      </c>
      <c r="C1927" s="392">
        <v>50.892699999999998</v>
      </c>
      <c r="D1927" s="392">
        <v>16.440000000000001</v>
      </c>
      <c r="E1927" s="393">
        <v>41823.003310185188</v>
      </c>
      <c r="F1927" s="394">
        <v>543.03269999999998</v>
      </c>
    </row>
    <row r="1928" spans="1:6" x14ac:dyDescent="0.25">
      <c r="A1928" s="390">
        <v>41824</v>
      </c>
      <c r="B1928" s="391">
        <v>3.3101851851851851E-3</v>
      </c>
      <c r="C1928" s="392">
        <v>50.961500000000001</v>
      </c>
      <c r="D1928" s="392">
        <v>16.442</v>
      </c>
      <c r="E1928" s="393">
        <v>41824.003310185188</v>
      </c>
      <c r="F1928" s="394">
        <v>543.19010000000003</v>
      </c>
    </row>
    <row r="1929" spans="1:6" x14ac:dyDescent="0.25">
      <c r="A1929" s="390">
        <v>41825</v>
      </c>
      <c r="B1929" s="391">
        <v>3.3101851851851851E-3</v>
      </c>
      <c r="C1929" s="392">
        <v>50.937600000000003</v>
      </c>
      <c r="D1929" s="392">
        <v>16.440000000000001</v>
      </c>
      <c r="E1929" s="393">
        <v>41825.003310185188</v>
      </c>
      <c r="F1929" s="394">
        <v>543.21399999999994</v>
      </c>
    </row>
    <row r="1930" spans="1:6" x14ac:dyDescent="0.25">
      <c r="A1930" s="390">
        <v>41826</v>
      </c>
      <c r="B1930" s="391">
        <v>3.3101851851851851E-3</v>
      </c>
      <c r="C1930" s="392">
        <v>50.9955</v>
      </c>
      <c r="D1930" s="392">
        <v>16.443000000000001</v>
      </c>
      <c r="E1930" s="393">
        <v>41826.003310185188</v>
      </c>
      <c r="F1930" s="394">
        <v>543.15610000000004</v>
      </c>
    </row>
    <row r="1931" spans="1:6" x14ac:dyDescent="0.25">
      <c r="A1931" s="390">
        <v>41827</v>
      </c>
      <c r="B1931" s="391">
        <v>3.3101851851851851E-3</v>
      </c>
      <c r="C1931" s="392">
        <v>51.0578</v>
      </c>
      <c r="D1931" s="392">
        <v>16.442</v>
      </c>
      <c r="E1931" s="393">
        <v>41827.003310185188</v>
      </c>
      <c r="F1931" s="394">
        <v>543.09379999999999</v>
      </c>
    </row>
    <row r="1932" spans="1:6" x14ac:dyDescent="0.25">
      <c r="A1932" s="390">
        <v>41828</v>
      </c>
      <c r="B1932" s="391">
        <v>3.3101851851851851E-3</v>
      </c>
      <c r="C1932" s="392">
        <v>51.119599999999998</v>
      </c>
      <c r="D1932" s="392">
        <v>16.439</v>
      </c>
      <c r="E1932" s="393">
        <v>41828.003310185188</v>
      </c>
      <c r="F1932" s="394">
        <v>543.03200000000004</v>
      </c>
    </row>
    <row r="1933" spans="1:6" x14ac:dyDescent="0.25">
      <c r="A1933" s="390">
        <v>41829</v>
      </c>
      <c r="B1933" s="391">
        <v>3.3101851851851851E-3</v>
      </c>
      <c r="C1933" s="392">
        <v>50.9465</v>
      </c>
      <c r="D1933" s="392">
        <v>16.439</v>
      </c>
      <c r="E1933" s="393">
        <v>41829.003310185188</v>
      </c>
      <c r="F1933" s="394">
        <v>543.20510000000002</v>
      </c>
    </row>
    <row r="1934" spans="1:6" x14ac:dyDescent="0.25">
      <c r="A1934" s="390">
        <v>41830</v>
      </c>
      <c r="B1934" s="391">
        <v>3.3101851851851851E-3</v>
      </c>
      <c r="C1934" s="392">
        <v>51.056399999999996</v>
      </c>
      <c r="D1934" s="392">
        <v>16.439</v>
      </c>
      <c r="E1934" s="393">
        <v>41830.003310185188</v>
      </c>
      <c r="F1934" s="394">
        <v>543.09519999999998</v>
      </c>
    </row>
    <row r="1935" spans="1:6" x14ac:dyDescent="0.25">
      <c r="A1935" s="390">
        <v>41831</v>
      </c>
      <c r="B1935" s="391">
        <v>3.3101851851851851E-3</v>
      </c>
      <c r="C1935" s="392">
        <v>51.109499999999997</v>
      </c>
      <c r="D1935" s="392">
        <v>16.439</v>
      </c>
      <c r="E1935" s="393">
        <v>41831.003310185188</v>
      </c>
      <c r="F1935" s="394">
        <v>543.0421</v>
      </c>
    </row>
    <row r="1936" spans="1:6" x14ac:dyDescent="0.25">
      <c r="A1936" s="390">
        <v>41832</v>
      </c>
      <c r="B1936" s="391">
        <v>3.3101851851851851E-3</v>
      </c>
      <c r="C1936" s="392">
        <v>51.012900000000002</v>
      </c>
      <c r="D1936" s="392">
        <v>16.437999999999999</v>
      </c>
      <c r="E1936" s="393">
        <v>41832.003310185188</v>
      </c>
      <c r="F1936" s="394">
        <v>543.13869999999997</v>
      </c>
    </row>
    <row r="1937" spans="1:6" x14ac:dyDescent="0.25">
      <c r="A1937" s="390">
        <v>41833</v>
      </c>
      <c r="B1937" s="391">
        <v>3.3101851851851851E-3</v>
      </c>
      <c r="C1937" s="392">
        <v>50.996499999999997</v>
      </c>
      <c r="D1937" s="392">
        <v>16.437999999999999</v>
      </c>
      <c r="E1937" s="393">
        <v>41833.003310185188</v>
      </c>
      <c r="F1937" s="394">
        <v>543.15509999999995</v>
      </c>
    </row>
    <row r="1938" spans="1:6" x14ac:dyDescent="0.25">
      <c r="A1938" s="390">
        <v>41834</v>
      </c>
      <c r="B1938" s="391">
        <v>3.3101851851851851E-3</v>
      </c>
      <c r="C1938" s="392">
        <v>50.9831</v>
      </c>
      <c r="D1938" s="392">
        <v>16.439</v>
      </c>
      <c r="E1938" s="393">
        <v>41834.003310185188</v>
      </c>
      <c r="F1938" s="394">
        <v>543.16849999999999</v>
      </c>
    </row>
    <row r="1939" spans="1:6" x14ac:dyDescent="0.25">
      <c r="A1939" s="390">
        <v>41835</v>
      </c>
      <c r="B1939" s="391">
        <v>3.3101851851851851E-3</v>
      </c>
      <c r="C1939" s="392">
        <v>50.991700000000002</v>
      </c>
      <c r="D1939" s="392">
        <v>16.437999999999999</v>
      </c>
      <c r="E1939" s="393">
        <v>41835.003310185188</v>
      </c>
      <c r="F1939" s="394">
        <v>543.15989999999999</v>
      </c>
    </row>
    <row r="1940" spans="1:6" x14ac:dyDescent="0.25">
      <c r="A1940" s="390">
        <v>41836</v>
      </c>
      <c r="B1940" s="391">
        <v>3.3101851851851851E-3</v>
      </c>
      <c r="C1940" s="392">
        <v>51.028799999999997</v>
      </c>
      <c r="D1940" s="392">
        <v>16.437000000000001</v>
      </c>
      <c r="E1940" s="393">
        <v>41836.003310185188</v>
      </c>
      <c r="F1940" s="394">
        <v>543.12279999999998</v>
      </c>
    </row>
    <row r="1941" spans="1:6" x14ac:dyDescent="0.25">
      <c r="A1941" s="390">
        <v>41837</v>
      </c>
      <c r="B1941" s="391">
        <v>3.3101851851851851E-3</v>
      </c>
      <c r="C1941" s="392">
        <v>51.201799999999999</v>
      </c>
      <c r="D1941" s="392">
        <v>16.437999999999999</v>
      </c>
      <c r="E1941" s="393">
        <v>41837.003310185188</v>
      </c>
      <c r="F1941" s="394">
        <v>542.94979999999998</v>
      </c>
    </row>
    <row r="1942" spans="1:6" x14ac:dyDescent="0.25">
      <c r="A1942" s="390">
        <v>41838</v>
      </c>
      <c r="B1942" s="391">
        <v>3.3101851851851851E-3</v>
      </c>
      <c r="C1942" s="392">
        <v>51.1509</v>
      </c>
      <c r="D1942" s="392">
        <v>16.437000000000001</v>
      </c>
      <c r="E1942" s="393">
        <v>41838.003310185188</v>
      </c>
      <c r="F1942" s="394">
        <v>543.00070000000005</v>
      </c>
    </row>
    <row r="1943" spans="1:6" x14ac:dyDescent="0.25">
      <c r="A1943" s="390">
        <v>41839</v>
      </c>
      <c r="B1943" s="391">
        <v>3.3101851851851851E-3</v>
      </c>
      <c r="C1943" s="392">
        <v>51.161299999999997</v>
      </c>
      <c r="D1943" s="392">
        <v>16.436</v>
      </c>
      <c r="E1943" s="393">
        <v>41839.003310185188</v>
      </c>
      <c r="F1943" s="394">
        <v>542.99030000000005</v>
      </c>
    </row>
    <row r="1944" spans="1:6" x14ac:dyDescent="0.25">
      <c r="A1944" s="390">
        <v>41840</v>
      </c>
      <c r="B1944" s="391">
        <v>3.3101851851851851E-3</v>
      </c>
      <c r="C1944" s="392">
        <v>51.096899999999998</v>
      </c>
      <c r="D1944" s="392">
        <v>16.436</v>
      </c>
      <c r="E1944" s="393">
        <v>41840.003310185188</v>
      </c>
      <c r="F1944" s="394">
        <v>543.05470000000003</v>
      </c>
    </row>
    <row r="1945" spans="1:6" x14ac:dyDescent="0.25">
      <c r="A1945" s="390">
        <v>41841</v>
      </c>
      <c r="B1945" s="391">
        <v>3.3101851851851851E-3</v>
      </c>
      <c r="C1945" s="392">
        <v>51.056600000000003</v>
      </c>
      <c r="D1945" s="392">
        <v>16.436</v>
      </c>
      <c r="E1945" s="393">
        <v>41841.003310185188</v>
      </c>
      <c r="F1945" s="394">
        <v>543.09500000000003</v>
      </c>
    </row>
    <row r="1946" spans="1:6" x14ac:dyDescent="0.25">
      <c r="A1946" s="390">
        <v>41842</v>
      </c>
      <c r="B1946" s="391">
        <v>3.3101851851851851E-3</v>
      </c>
      <c r="C1946" s="392">
        <v>51.0426</v>
      </c>
      <c r="D1946" s="392">
        <v>16.436</v>
      </c>
      <c r="E1946" s="393">
        <v>41842.003310185188</v>
      </c>
      <c r="F1946" s="394">
        <v>543.10900000000004</v>
      </c>
    </row>
    <row r="1947" spans="1:6" x14ac:dyDescent="0.25">
      <c r="A1947" s="390">
        <v>41843</v>
      </c>
      <c r="B1947" s="391">
        <v>3.3101851851851851E-3</v>
      </c>
      <c r="C1947" s="392">
        <v>50.908999999999999</v>
      </c>
      <c r="D1947" s="392">
        <v>16.434999999999999</v>
      </c>
      <c r="E1947" s="393">
        <v>41843.003310185188</v>
      </c>
      <c r="F1947" s="394">
        <v>543.24260000000004</v>
      </c>
    </row>
    <row r="1948" spans="1:6" x14ac:dyDescent="0.25">
      <c r="A1948" s="390">
        <v>41844</v>
      </c>
      <c r="B1948" s="391">
        <v>3.3101851851851851E-3</v>
      </c>
      <c r="C1948" s="392">
        <v>50.943100000000001</v>
      </c>
      <c r="D1948" s="392">
        <v>16.436</v>
      </c>
      <c r="E1948" s="393">
        <v>41844.003310185188</v>
      </c>
      <c r="F1948" s="394">
        <v>543.20849999999996</v>
      </c>
    </row>
    <row r="1949" spans="1:6" x14ac:dyDescent="0.25">
      <c r="A1949" s="390">
        <v>41845</v>
      </c>
      <c r="B1949" s="391">
        <v>3.3101851851851851E-3</v>
      </c>
      <c r="C1949" s="392">
        <v>51.08</v>
      </c>
      <c r="D1949" s="392">
        <v>16.434999999999999</v>
      </c>
      <c r="E1949" s="393">
        <v>41845.003310185188</v>
      </c>
      <c r="F1949" s="394">
        <v>543.07159999999999</v>
      </c>
    </row>
    <row r="1950" spans="1:6" x14ac:dyDescent="0.25">
      <c r="A1950" s="390">
        <v>41846</v>
      </c>
      <c r="B1950" s="391">
        <v>3.3101851851851851E-3</v>
      </c>
      <c r="C1950" s="392">
        <v>51.160699999999999</v>
      </c>
      <c r="D1950" s="392">
        <v>16.434999999999999</v>
      </c>
      <c r="E1950" s="393">
        <v>41846.003310185188</v>
      </c>
      <c r="F1950" s="394">
        <v>542.99090000000001</v>
      </c>
    </row>
    <row r="1951" spans="1:6" x14ac:dyDescent="0.25">
      <c r="A1951" s="390">
        <v>41847</v>
      </c>
      <c r="B1951" s="391">
        <v>3.3101851851851851E-3</v>
      </c>
      <c r="C1951" s="392">
        <v>51.052700000000002</v>
      </c>
      <c r="D1951" s="392">
        <v>16.434999999999999</v>
      </c>
      <c r="E1951" s="393">
        <v>41847.003310185188</v>
      </c>
      <c r="F1951" s="394">
        <v>543.09889999999996</v>
      </c>
    </row>
    <row r="1952" spans="1:6" x14ac:dyDescent="0.25">
      <c r="A1952" s="390">
        <v>41848</v>
      </c>
      <c r="B1952" s="391">
        <v>3.3101851851851851E-3</v>
      </c>
      <c r="C1952" s="392">
        <v>50.929699999999997</v>
      </c>
      <c r="D1952" s="392">
        <v>16.434999999999999</v>
      </c>
      <c r="E1952" s="393">
        <v>41848.003310185188</v>
      </c>
      <c r="F1952" s="394">
        <v>543.22190000000001</v>
      </c>
    </row>
    <row r="1953" spans="1:6" x14ac:dyDescent="0.25">
      <c r="A1953" s="390">
        <v>41849</v>
      </c>
      <c r="B1953" s="391">
        <v>3.3101851851851851E-3</v>
      </c>
      <c r="C1953" s="392">
        <v>50.947899999999997</v>
      </c>
      <c r="D1953" s="392">
        <v>16.434000000000001</v>
      </c>
      <c r="E1953" s="393">
        <v>41849.003310185188</v>
      </c>
      <c r="F1953" s="394">
        <v>543.20370000000003</v>
      </c>
    </row>
    <row r="1954" spans="1:6" x14ac:dyDescent="0.25">
      <c r="A1954" s="390">
        <v>41850</v>
      </c>
      <c r="B1954" s="391">
        <v>3.3101851851851851E-3</v>
      </c>
      <c r="C1954" s="392">
        <v>51.063499999999998</v>
      </c>
      <c r="D1954" s="392">
        <v>16.434000000000001</v>
      </c>
      <c r="E1954" s="393">
        <v>41850.003310185188</v>
      </c>
      <c r="F1954" s="394">
        <v>543.08809999999994</v>
      </c>
    </row>
    <row r="1955" spans="1:6" x14ac:dyDescent="0.25">
      <c r="A1955" s="390">
        <v>41851</v>
      </c>
      <c r="B1955" s="391">
        <v>3.3101851851851851E-3</v>
      </c>
      <c r="C1955" s="392">
        <v>51.076500000000003</v>
      </c>
      <c r="D1955" s="392">
        <v>16.434000000000001</v>
      </c>
      <c r="E1955" s="393">
        <v>41851.003310185188</v>
      </c>
      <c r="F1955" s="394">
        <v>543.07510000000002</v>
      </c>
    </row>
    <row r="1956" spans="1:6" x14ac:dyDescent="0.25">
      <c r="A1956" s="390">
        <v>41852</v>
      </c>
      <c r="B1956" s="391">
        <v>3.3101851851851851E-3</v>
      </c>
      <c r="C1956" s="392">
        <v>51.031199999999998</v>
      </c>
      <c r="D1956" s="392">
        <v>16.433</v>
      </c>
      <c r="E1956" s="393">
        <v>41852.003310185188</v>
      </c>
      <c r="F1956" s="394">
        <v>543.12040000000002</v>
      </c>
    </row>
    <row r="1957" spans="1:6" x14ac:dyDescent="0.25">
      <c r="A1957" s="390">
        <v>41853</v>
      </c>
      <c r="B1957" s="391">
        <v>3.3101851851851851E-3</v>
      </c>
      <c r="C1957" s="392">
        <v>51.052199999999999</v>
      </c>
      <c r="D1957" s="392">
        <v>16.433</v>
      </c>
      <c r="E1957" s="393">
        <v>41853.003310185188</v>
      </c>
      <c r="F1957" s="394">
        <v>543.09939999999995</v>
      </c>
    </row>
    <row r="1958" spans="1:6" x14ac:dyDescent="0.25">
      <c r="A1958" s="390">
        <v>41854</v>
      </c>
      <c r="B1958" s="391">
        <v>3.3101851851851851E-3</v>
      </c>
      <c r="C1958" s="392">
        <v>51.021700000000003</v>
      </c>
      <c r="D1958" s="392">
        <v>16.433</v>
      </c>
      <c r="E1958" s="393">
        <v>41854.003310185188</v>
      </c>
      <c r="F1958" s="394">
        <v>543.12990000000002</v>
      </c>
    </row>
    <row r="1959" spans="1:6" x14ac:dyDescent="0.25">
      <c r="A1959" s="390">
        <v>41855</v>
      </c>
      <c r="B1959" s="391">
        <v>3.3101851851851851E-3</v>
      </c>
      <c r="C1959" s="392">
        <v>51.063600000000001</v>
      </c>
      <c r="D1959" s="392">
        <v>16.433</v>
      </c>
      <c r="E1959" s="393">
        <v>41855.003310185188</v>
      </c>
      <c r="F1959" s="394">
        <v>543.08799999999997</v>
      </c>
    </row>
    <row r="1960" spans="1:6" x14ac:dyDescent="0.25">
      <c r="A1960" s="390">
        <v>41856</v>
      </c>
      <c r="B1960" s="391">
        <v>3.3101851851851851E-3</v>
      </c>
      <c r="C1960" s="392">
        <v>51.081400000000002</v>
      </c>
      <c r="D1960" s="392">
        <v>16.431999999999999</v>
      </c>
      <c r="E1960" s="393">
        <v>41856.003310185188</v>
      </c>
      <c r="F1960" s="394">
        <v>543.0702</v>
      </c>
    </row>
    <row r="1961" spans="1:6" x14ac:dyDescent="0.25">
      <c r="A1961" s="390">
        <v>41857</v>
      </c>
      <c r="B1961" s="391">
        <v>3.3101851851851851E-3</v>
      </c>
      <c r="C1961" s="392">
        <v>51.1282</v>
      </c>
      <c r="D1961" s="392">
        <v>16.431999999999999</v>
      </c>
      <c r="E1961" s="393">
        <v>41857.003310185188</v>
      </c>
      <c r="F1961" s="394">
        <v>543.02340000000004</v>
      </c>
    </row>
    <row r="1962" spans="1:6" x14ac:dyDescent="0.25">
      <c r="A1962" s="390">
        <v>41858</v>
      </c>
      <c r="B1962" s="391">
        <v>3.3101851851851851E-3</v>
      </c>
      <c r="C1962" s="392">
        <v>51.195500000000003</v>
      </c>
      <c r="D1962" s="392">
        <v>16.431999999999999</v>
      </c>
      <c r="E1962" s="393">
        <v>41858.003310185188</v>
      </c>
      <c r="F1962" s="394">
        <v>542.95609999999999</v>
      </c>
    </row>
    <row r="1963" spans="1:6" x14ac:dyDescent="0.25">
      <c r="A1963" s="390">
        <v>41859</v>
      </c>
      <c r="B1963" s="391">
        <v>3.3101851851851851E-3</v>
      </c>
      <c r="C1963" s="392">
        <v>51.1813</v>
      </c>
      <c r="D1963" s="392">
        <v>16.431000000000001</v>
      </c>
      <c r="E1963" s="393">
        <v>41859.003310185188</v>
      </c>
      <c r="F1963" s="394">
        <v>542.97029999999995</v>
      </c>
    </row>
    <row r="1964" spans="1:6" x14ac:dyDescent="0.25">
      <c r="A1964" s="390">
        <v>41860</v>
      </c>
      <c r="B1964" s="391">
        <v>3.3101851851851851E-3</v>
      </c>
      <c r="C1964" s="392">
        <v>51.1873</v>
      </c>
      <c r="D1964" s="392">
        <v>16.431999999999999</v>
      </c>
      <c r="E1964" s="393">
        <v>41860.003310185188</v>
      </c>
      <c r="F1964" s="394">
        <v>542.96429999999998</v>
      </c>
    </row>
    <row r="1965" spans="1:6" x14ac:dyDescent="0.25">
      <c r="A1965" s="390">
        <v>41861</v>
      </c>
      <c r="B1965" s="391">
        <v>3.3101851851851851E-3</v>
      </c>
      <c r="C1965" s="392">
        <v>51.133800000000001</v>
      </c>
      <c r="D1965" s="392">
        <v>16.431999999999999</v>
      </c>
      <c r="E1965" s="393">
        <v>41861.003310185188</v>
      </c>
      <c r="F1965" s="394">
        <v>543.01779999999997</v>
      </c>
    </row>
    <row r="1966" spans="1:6" x14ac:dyDescent="0.25">
      <c r="A1966" s="390">
        <v>41862</v>
      </c>
      <c r="B1966" s="391">
        <v>3.3101851851851851E-3</v>
      </c>
      <c r="C1966" s="392">
        <v>51.014499999999998</v>
      </c>
      <c r="D1966" s="392">
        <v>16.431999999999999</v>
      </c>
      <c r="E1966" s="393">
        <v>41862.003310185188</v>
      </c>
      <c r="F1966" s="394">
        <v>543.13710000000003</v>
      </c>
    </row>
    <row r="1967" spans="1:6" x14ac:dyDescent="0.25">
      <c r="A1967" s="390">
        <v>41863</v>
      </c>
      <c r="B1967" s="391">
        <v>3.3101851851851851E-3</v>
      </c>
      <c r="C1967" s="392">
        <v>50.994199999999999</v>
      </c>
      <c r="D1967" s="392">
        <v>16.431000000000001</v>
      </c>
      <c r="E1967" s="393">
        <v>41863.003310185188</v>
      </c>
      <c r="F1967" s="394">
        <v>543.15740000000005</v>
      </c>
    </row>
    <row r="1968" spans="1:6" x14ac:dyDescent="0.25">
      <c r="A1968" s="390">
        <v>41864</v>
      </c>
      <c r="B1968" s="391">
        <v>3.3101851851851851E-3</v>
      </c>
      <c r="C1968" s="392">
        <v>51.081200000000003</v>
      </c>
      <c r="D1968" s="392">
        <v>16.431000000000001</v>
      </c>
      <c r="E1968" s="393">
        <v>41864.003310185188</v>
      </c>
      <c r="F1968" s="394">
        <v>543.07039999999995</v>
      </c>
    </row>
    <row r="1969" spans="1:6" x14ac:dyDescent="0.25">
      <c r="A1969" s="390">
        <v>41865</v>
      </c>
      <c r="B1969" s="391">
        <v>3.3101851851851851E-3</v>
      </c>
      <c r="C1969" s="392">
        <v>51.108899999999998</v>
      </c>
      <c r="D1969" s="392">
        <v>16.43</v>
      </c>
      <c r="E1969" s="393">
        <v>41865.003310185188</v>
      </c>
      <c r="F1969" s="394">
        <v>543.04269999999997</v>
      </c>
    </row>
    <row r="1970" spans="1:6" x14ac:dyDescent="0.25">
      <c r="A1970" s="390">
        <v>41866</v>
      </c>
      <c r="B1970" s="391">
        <v>3.3101851851851851E-3</v>
      </c>
      <c r="C1970" s="392">
        <v>51.188600000000001</v>
      </c>
      <c r="D1970" s="392">
        <v>16.43</v>
      </c>
      <c r="E1970" s="393">
        <v>41866.003310185188</v>
      </c>
      <c r="F1970" s="394">
        <v>542.96299999999997</v>
      </c>
    </row>
    <row r="1971" spans="1:6" x14ac:dyDescent="0.25">
      <c r="A1971" s="390">
        <v>41867</v>
      </c>
      <c r="B1971" s="391">
        <v>3.3101851851851851E-3</v>
      </c>
      <c r="C1971" s="392">
        <v>51.177700000000002</v>
      </c>
      <c r="D1971" s="392">
        <v>16.43</v>
      </c>
      <c r="E1971" s="393">
        <v>41867.003310185188</v>
      </c>
      <c r="F1971" s="394">
        <v>542.97389999999996</v>
      </c>
    </row>
    <row r="1972" spans="1:6" x14ac:dyDescent="0.25">
      <c r="A1972" s="390">
        <v>41868</v>
      </c>
      <c r="B1972" s="391">
        <v>3.3101851851851851E-3</v>
      </c>
      <c r="C1972" s="392">
        <v>51.141800000000003</v>
      </c>
      <c r="D1972" s="392">
        <v>16.428999999999998</v>
      </c>
      <c r="E1972" s="393">
        <v>41868.003310185188</v>
      </c>
      <c r="F1972" s="394">
        <v>543.00980000000004</v>
      </c>
    </row>
    <row r="1973" spans="1:6" x14ac:dyDescent="0.25">
      <c r="A1973" s="390">
        <v>41869</v>
      </c>
      <c r="B1973" s="391">
        <v>3.3101851851851851E-3</v>
      </c>
      <c r="C1973" s="392">
        <v>51.162500000000001</v>
      </c>
      <c r="D1973" s="392">
        <v>16.428999999999998</v>
      </c>
      <c r="E1973" s="393">
        <v>41869.003310185188</v>
      </c>
      <c r="F1973" s="394">
        <v>542.98910000000001</v>
      </c>
    </row>
    <row r="1974" spans="1:6" x14ac:dyDescent="0.25">
      <c r="A1974" s="390">
        <v>41870</v>
      </c>
      <c r="B1974" s="391">
        <v>3.3101851851851851E-3</v>
      </c>
      <c r="C1974" s="392">
        <v>51.2729</v>
      </c>
      <c r="D1974" s="392">
        <v>16.428999999999998</v>
      </c>
      <c r="E1974" s="393">
        <v>41870.003310185188</v>
      </c>
      <c r="F1974" s="394">
        <v>542.87869999999998</v>
      </c>
    </row>
    <row r="1975" spans="1:6" x14ac:dyDescent="0.25">
      <c r="A1975" s="390">
        <v>41871</v>
      </c>
      <c r="B1975" s="391">
        <v>3.3101851851851851E-3</v>
      </c>
      <c r="C1975" s="392">
        <v>51.360599999999998</v>
      </c>
      <c r="D1975" s="392">
        <v>16.428000000000001</v>
      </c>
      <c r="E1975" s="393">
        <v>41871.003310185188</v>
      </c>
      <c r="F1975" s="394">
        <v>542.79099999999994</v>
      </c>
    </row>
    <row r="1976" spans="1:6" x14ac:dyDescent="0.25">
      <c r="A1976" s="390">
        <v>41872</v>
      </c>
      <c r="B1976" s="391">
        <v>3.3101851851851851E-3</v>
      </c>
      <c r="C1976" s="392">
        <v>51.295099999999998</v>
      </c>
      <c r="D1976" s="392">
        <v>16.428999999999998</v>
      </c>
      <c r="E1976" s="393">
        <v>41872.003310185188</v>
      </c>
      <c r="F1976" s="394">
        <v>542.85649999999998</v>
      </c>
    </row>
    <row r="1977" spans="1:6" x14ac:dyDescent="0.25">
      <c r="A1977" s="390">
        <v>41873</v>
      </c>
      <c r="B1977" s="391">
        <v>3.3101851851851851E-3</v>
      </c>
      <c r="C1977" s="392">
        <v>51.259</v>
      </c>
      <c r="D1977" s="392">
        <v>16.428000000000001</v>
      </c>
      <c r="E1977" s="393">
        <v>41873.003310185188</v>
      </c>
      <c r="F1977" s="394">
        <v>542.89260000000002</v>
      </c>
    </row>
    <row r="1978" spans="1:6" x14ac:dyDescent="0.25">
      <c r="A1978" s="390">
        <v>41874</v>
      </c>
      <c r="B1978" s="391">
        <v>3.3101851851851851E-3</v>
      </c>
      <c r="C1978" s="392">
        <v>51.249200000000002</v>
      </c>
      <c r="D1978" s="392">
        <v>16.428999999999998</v>
      </c>
      <c r="E1978" s="393">
        <v>41874.003310185188</v>
      </c>
      <c r="F1978" s="394">
        <v>542.90239999999994</v>
      </c>
    </row>
    <row r="1979" spans="1:6" x14ac:dyDescent="0.25">
      <c r="A1979" s="390">
        <v>41875</v>
      </c>
      <c r="B1979" s="391">
        <v>3.3101851851851851E-3</v>
      </c>
      <c r="C1979" s="392">
        <v>51.294899999999998</v>
      </c>
      <c r="D1979" s="392">
        <v>16.428000000000001</v>
      </c>
      <c r="E1979" s="393">
        <v>41875.003310185188</v>
      </c>
      <c r="F1979" s="394">
        <v>542.85670000000005</v>
      </c>
    </row>
    <row r="1980" spans="1:6" x14ac:dyDescent="0.25">
      <c r="A1980" s="390">
        <v>41876</v>
      </c>
      <c r="B1980" s="391">
        <v>3.3101851851851851E-3</v>
      </c>
      <c r="C1980" s="392">
        <v>51.273699999999998</v>
      </c>
      <c r="D1980" s="392">
        <v>16.428000000000001</v>
      </c>
      <c r="E1980" s="393">
        <v>41876.003310185188</v>
      </c>
      <c r="F1980" s="394">
        <v>542.87789999999995</v>
      </c>
    </row>
    <row r="1981" spans="1:6" x14ac:dyDescent="0.25">
      <c r="A1981" s="390">
        <v>41877</v>
      </c>
      <c r="B1981" s="391">
        <v>3.3101851851851851E-3</v>
      </c>
      <c r="C1981" s="392">
        <v>51.186700000000002</v>
      </c>
      <c r="D1981" s="392">
        <v>16.428000000000001</v>
      </c>
      <c r="E1981" s="393">
        <v>41877.003310185188</v>
      </c>
      <c r="F1981" s="394">
        <v>542.96489999999994</v>
      </c>
    </row>
    <row r="1982" spans="1:6" x14ac:dyDescent="0.25">
      <c r="A1982" s="390">
        <v>41878</v>
      </c>
      <c r="B1982" s="391">
        <v>3.3101851851851851E-3</v>
      </c>
      <c r="C1982" s="392">
        <v>51.127699999999997</v>
      </c>
      <c r="D1982" s="392">
        <v>16.427</v>
      </c>
      <c r="E1982" s="393">
        <v>41878.003310185188</v>
      </c>
      <c r="F1982" s="394">
        <v>543.02390000000003</v>
      </c>
    </row>
    <row r="1983" spans="1:6" x14ac:dyDescent="0.25">
      <c r="A1983" s="390">
        <v>41879</v>
      </c>
      <c r="B1983" s="391">
        <v>3.3101851851851851E-3</v>
      </c>
      <c r="C1983" s="392">
        <v>51.167099999999998</v>
      </c>
      <c r="D1983" s="392">
        <v>16.428000000000001</v>
      </c>
      <c r="E1983" s="393">
        <v>41879.003310185188</v>
      </c>
      <c r="F1983" s="394">
        <v>542.98450000000003</v>
      </c>
    </row>
    <row r="1984" spans="1:6" x14ac:dyDescent="0.25">
      <c r="A1984" s="390">
        <v>41880</v>
      </c>
      <c r="B1984" s="391">
        <v>3.3101851851851851E-3</v>
      </c>
      <c r="C1984" s="392">
        <v>51.242699999999999</v>
      </c>
      <c r="D1984" s="392">
        <v>16.427</v>
      </c>
      <c r="E1984" s="393">
        <v>41880.003310185188</v>
      </c>
      <c r="F1984" s="394">
        <v>542.90890000000002</v>
      </c>
    </row>
    <row r="1985" spans="1:6" x14ac:dyDescent="0.25">
      <c r="A1985" s="390">
        <v>41881</v>
      </c>
      <c r="B1985" s="391">
        <v>3.3101851851851851E-3</v>
      </c>
      <c r="C1985" s="392">
        <v>51.247199999999999</v>
      </c>
      <c r="D1985" s="392">
        <v>16.427</v>
      </c>
      <c r="E1985" s="393">
        <v>41881.003310185188</v>
      </c>
      <c r="F1985" s="394">
        <v>542.90440000000001</v>
      </c>
    </row>
    <row r="1986" spans="1:6" x14ac:dyDescent="0.25">
      <c r="A1986" s="390">
        <v>41882</v>
      </c>
      <c r="B1986" s="391">
        <v>3.3101851851851851E-3</v>
      </c>
      <c r="C1986" s="392">
        <v>51.3431</v>
      </c>
      <c r="D1986" s="392">
        <v>16.425999999999998</v>
      </c>
      <c r="E1986" s="393">
        <v>41882.003310185188</v>
      </c>
      <c r="F1986" s="394">
        <v>542.80849999999998</v>
      </c>
    </row>
    <row r="1987" spans="1:6" x14ac:dyDescent="0.25">
      <c r="A1987" s="390">
        <v>41883</v>
      </c>
      <c r="B1987" s="391">
        <v>3.3101851851851851E-3</v>
      </c>
      <c r="C1987" s="392">
        <v>51.358699999999999</v>
      </c>
      <c r="D1987" s="392">
        <v>16.425999999999998</v>
      </c>
      <c r="E1987" s="393">
        <v>41883.003310185188</v>
      </c>
      <c r="F1987" s="394">
        <v>542.79290000000003</v>
      </c>
    </row>
    <row r="1988" spans="1:6" x14ac:dyDescent="0.25">
      <c r="A1988" s="390">
        <v>41884</v>
      </c>
      <c r="B1988" s="391">
        <v>3.3101851851851851E-3</v>
      </c>
      <c r="C1988" s="392">
        <v>51.3001</v>
      </c>
      <c r="D1988" s="392">
        <v>16.425999999999998</v>
      </c>
      <c r="E1988" s="393">
        <v>41884.003310185188</v>
      </c>
      <c r="F1988" s="394">
        <v>542.85149999999999</v>
      </c>
    </row>
    <row r="1989" spans="1:6" x14ac:dyDescent="0.25">
      <c r="A1989" s="390">
        <v>41885</v>
      </c>
      <c r="B1989" s="391">
        <v>3.3101851851851851E-3</v>
      </c>
      <c r="C1989" s="392">
        <v>51.337899999999998</v>
      </c>
      <c r="D1989" s="392">
        <v>16.425999999999998</v>
      </c>
      <c r="E1989" s="393">
        <v>41885.003310185188</v>
      </c>
      <c r="F1989" s="394">
        <v>542.81370000000004</v>
      </c>
    </row>
    <row r="1990" spans="1:6" x14ac:dyDescent="0.25">
      <c r="A1990" s="390">
        <v>41886</v>
      </c>
      <c r="B1990" s="391">
        <v>3.3101851851851851E-3</v>
      </c>
      <c r="C1990" s="392">
        <v>51.388399999999997</v>
      </c>
      <c r="D1990" s="392">
        <v>16.425000000000001</v>
      </c>
      <c r="E1990" s="393">
        <v>41886.003310185188</v>
      </c>
      <c r="F1990" s="394">
        <v>542.76319999999998</v>
      </c>
    </row>
    <row r="1991" spans="1:6" x14ac:dyDescent="0.25">
      <c r="A1991" s="390">
        <v>41887</v>
      </c>
      <c r="B1991" s="391">
        <v>3.3101851851851851E-3</v>
      </c>
      <c r="C1991" s="392">
        <v>51.2498</v>
      </c>
      <c r="D1991" s="392">
        <v>16.425999999999998</v>
      </c>
      <c r="E1991" s="393">
        <v>41887.003310185188</v>
      </c>
      <c r="F1991" s="394">
        <v>542.90179999999998</v>
      </c>
    </row>
    <row r="1992" spans="1:6" x14ac:dyDescent="0.25">
      <c r="A1992" s="390">
        <v>41888</v>
      </c>
      <c r="B1992" s="391">
        <v>3.3101851851851851E-3</v>
      </c>
      <c r="C1992" s="392">
        <v>51.112699999999997</v>
      </c>
      <c r="D1992" s="392">
        <v>16.425999999999998</v>
      </c>
      <c r="E1992" s="393">
        <v>41888.003310185188</v>
      </c>
      <c r="F1992" s="394">
        <v>543.03890000000001</v>
      </c>
    </row>
    <row r="1993" spans="1:6" x14ac:dyDescent="0.25">
      <c r="A1993" s="390">
        <v>41889</v>
      </c>
      <c r="B1993" s="391">
        <v>3.3101851851851851E-3</v>
      </c>
      <c r="C1993" s="392">
        <v>51.086100000000002</v>
      </c>
      <c r="D1993" s="392">
        <v>16.425000000000001</v>
      </c>
      <c r="E1993" s="393">
        <v>41889.003310185188</v>
      </c>
      <c r="F1993" s="394">
        <v>543.06550000000004</v>
      </c>
    </row>
    <row r="1994" spans="1:6" x14ac:dyDescent="0.25">
      <c r="A1994" s="390">
        <v>41890</v>
      </c>
      <c r="B1994" s="391">
        <v>3.3101851851851851E-3</v>
      </c>
      <c r="C1994" s="392">
        <v>51.211799999999997</v>
      </c>
      <c r="D1994" s="392">
        <v>16.423999999999999</v>
      </c>
      <c r="E1994" s="393">
        <v>41890.003310185188</v>
      </c>
      <c r="F1994" s="394">
        <v>542.93979999999999</v>
      </c>
    </row>
    <row r="1995" spans="1:6" x14ac:dyDescent="0.25">
      <c r="A1995" s="390">
        <v>41891</v>
      </c>
      <c r="B1995" s="391">
        <v>3.3101851851851851E-3</v>
      </c>
      <c r="C1995" s="392">
        <v>51.308300000000003</v>
      </c>
      <c r="D1995" s="392">
        <v>16.423999999999999</v>
      </c>
      <c r="E1995" s="393">
        <v>41891.003310185188</v>
      </c>
      <c r="F1995" s="394">
        <v>542.8433</v>
      </c>
    </row>
    <row r="1996" spans="1:6" x14ac:dyDescent="0.25">
      <c r="A1996" s="390">
        <v>41892</v>
      </c>
      <c r="B1996" s="391">
        <v>3.3101851851851851E-3</v>
      </c>
      <c r="C1996" s="392">
        <v>51.359299999999998</v>
      </c>
      <c r="D1996" s="392">
        <v>16.425000000000001</v>
      </c>
      <c r="E1996" s="393">
        <v>41892.003310185188</v>
      </c>
      <c r="F1996" s="394">
        <v>542.79229999999995</v>
      </c>
    </row>
    <row r="1997" spans="1:6" x14ac:dyDescent="0.25">
      <c r="A1997" s="390">
        <v>41893</v>
      </c>
      <c r="B1997" s="391">
        <v>3.3101851851851851E-3</v>
      </c>
      <c r="C1997" s="392">
        <v>51.269199999999998</v>
      </c>
      <c r="D1997" s="392">
        <v>16.425000000000001</v>
      </c>
      <c r="E1997" s="393">
        <v>41893.003310185188</v>
      </c>
      <c r="F1997" s="394">
        <v>542.88239999999996</v>
      </c>
    </row>
    <row r="1998" spans="1:6" x14ac:dyDescent="0.25">
      <c r="A1998" s="390">
        <v>41894</v>
      </c>
      <c r="B1998" s="391">
        <v>3.3101851851851851E-3</v>
      </c>
      <c r="C1998" s="392">
        <v>51.229900000000001</v>
      </c>
      <c r="D1998" s="392">
        <v>16.425000000000001</v>
      </c>
      <c r="E1998" s="393">
        <v>41894.003310185188</v>
      </c>
      <c r="F1998" s="394">
        <v>542.92169999999999</v>
      </c>
    </row>
    <row r="1999" spans="1:6" x14ac:dyDescent="0.25">
      <c r="A1999" s="390">
        <v>41895</v>
      </c>
      <c r="B1999" s="391">
        <v>3.3101851851851851E-3</v>
      </c>
      <c r="C1999" s="392">
        <v>51.086599999999997</v>
      </c>
      <c r="D1999" s="392">
        <v>16.423999999999999</v>
      </c>
      <c r="E1999" s="393">
        <v>41895.003310185188</v>
      </c>
      <c r="F1999" s="394">
        <v>543.06500000000005</v>
      </c>
    </row>
    <row r="2000" spans="1:6" x14ac:dyDescent="0.25">
      <c r="A2000" s="390">
        <v>41896</v>
      </c>
      <c r="B2000" s="391">
        <v>3.3101851851851851E-3</v>
      </c>
      <c r="C2000" s="392">
        <v>51.167700000000004</v>
      </c>
      <c r="D2000" s="392">
        <v>16.423999999999999</v>
      </c>
      <c r="E2000" s="393">
        <v>41896.003310185188</v>
      </c>
      <c r="F2000" s="394">
        <v>542.98389999999995</v>
      </c>
    </row>
    <row r="2001" spans="1:6" x14ac:dyDescent="0.25">
      <c r="A2001" s="390">
        <v>41897</v>
      </c>
      <c r="B2001" s="391">
        <v>3.3101851851851851E-3</v>
      </c>
      <c r="C2001" s="392">
        <v>51.195999999999998</v>
      </c>
      <c r="D2001" s="392">
        <v>16.422999999999998</v>
      </c>
      <c r="E2001" s="393">
        <v>41897.003310185188</v>
      </c>
      <c r="F2001" s="394">
        <v>542.9556</v>
      </c>
    </row>
    <row r="2002" spans="1:6" x14ac:dyDescent="0.25">
      <c r="A2002" s="390">
        <v>41898</v>
      </c>
      <c r="B2002" s="391">
        <v>3.3101851851851851E-3</v>
      </c>
      <c r="C2002" s="392">
        <v>51.084499999999998</v>
      </c>
      <c r="D2002" s="392">
        <v>16.423999999999999</v>
      </c>
      <c r="E2002" s="393">
        <v>41898.003310185188</v>
      </c>
      <c r="F2002" s="394">
        <v>543.06709999999998</v>
      </c>
    </row>
    <row r="2003" spans="1:6" x14ac:dyDescent="0.25">
      <c r="A2003" s="390">
        <v>41899</v>
      </c>
      <c r="B2003" s="391">
        <v>3.3101851851851851E-3</v>
      </c>
      <c r="C2003" s="392">
        <v>51.202100000000002</v>
      </c>
      <c r="D2003" s="392">
        <v>16.422999999999998</v>
      </c>
      <c r="E2003" s="393">
        <v>41899.003310185188</v>
      </c>
      <c r="F2003" s="394">
        <v>542.94949999999994</v>
      </c>
    </row>
    <row r="2004" spans="1:6" x14ac:dyDescent="0.25">
      <c r="A2004" s="390">
        <v>41900</v>
      </c>
      <c r="B2004" s="391">
        <v>3.3101851851851851E-3</v>
      </c>
      <c r="C2004" s="392">
        <v>51.301900000000003</v>
      </c>
      <c r="D2004" s="392">
        <v>16.422000000000001</v>
      </c>
      <c r="E2004" s="393">
        <v>41900.003310185188</v>
      </c>
      <c r="F2004" s="394">
        <v>542.84969999999998</v>
      </c>
    </row>
    <row r="2005" spans="1:6" x14ac:dyDescent="0.25">
      <c r="A2005" s="390">
        <v>41901</v>
      </c>
      <c r="B2005" s="391">
        <v>3.3101851851851851E-3</v>
      </c>
      <c r="C2005" s="392">
        <v>51.335999999999999</v>
      </c>
      <c r="D2005" s="392">
        <v>16.422000000000001</v>
      </c>
      <c r="E2005" s="393">
        <v>41901.003310185188</v>
      </c>
      <c r="F2005" s="394">
        <v>542.81560000000002</v>
      </c>
    </row>
    <row r="2006" spans="1:6" x14ac:dyDescent="0.25">
      <c r="A2006" s="390">
        <v>41902</v>
      </c>
      <c r="B2006" s="391">
        <v>3.3101851851851851E-3</v>
      </c>
      <c r="C2006" s="392">
        <v>51.303199999999997</v>
      </c>
      <c r="D2006" s="392">
        <v>16.422000000000001</v>
      </c>
      <c r="E2006" s="393">
        <v>41902.003310185188</v>
      </c>
      <c r="F2006" s="394">
        <v>542.84839999999997</v>
      </c>
    </row>
    <row r="2007" spans="1:6" x14ac:dyDescent="0.25">
      <c r="A2007" s="390">
        <v>41903</v>
      </c>
      <c r="B2007" s="391">
        <v>3.3101851851851851E-3</v>
      </c>
      <c r="C2007" s="392">
        <v>51.173000000000002</v>
      </c>
      <c r="D2007" s="392">
        <v>16.422000000000001</v>
      </c>
      <c r="E2007" s="393">
        <v>41903.003310185188</v>
      </c>
      <c r="F2007" s="394">
        <v>542.97860000000003</v>
      </c>
    </row>
    <row r="2008" spans="1:6" x14ac:dyDescent="0.25">
      <c r="A2008" s="390">
        <v>41904</v>
      </c>
      <c r="B2008" s="391">
        <v>3.3101851851851851E-3</v>
      </c>
      <c r="C2008" s="392">
        <v>51.1081</v>
      </c>
      <c r="D2008" s="392">
        <v>16.422000000000001</v>
      </c>
      <c r="E2008" s="393">
        <v>41904.003310185188</v>
      </c>
      <c r="F2008" s="394">
        <v>543.04349999999999</v>
      </c>
    </row>
    <row r="2009" spans="1:6" x14ac:dyDescent="0.25">
      <c r="A2009" s="390">
        <v>41905</v>
      </c>
      <c r="B2009" s="391">
        <v>3.3101851851851851E-3</v>
      </c>
      <c r="C2009" s="392">
        <v>51.158299999999997</v>
      </c>
      <c r="D2009" s="392">
        <v>16.422000000000001</v>
      </c>
      <c r="E2009" s="393">
        <v>41905.003310185188</v>
      </c>
      <c r="F2009" s="394">
        <v>542.99329999999998</v>
      </c>
    </row>
    <row r="2010" spans="1:6" x14ac:dyDescent="0.25">
      <c r="A2010" s="390">
        <v>41906</v>
      </c>
      <c r="B2010" s="391">
        <v>3.3101851851851851E-3</v>
      </c>
      <c r="C2010" s="392">
        <v>51.203699999999998</v>
      </c>
      <c r="D2010" s="392">
        <v>16.420999999999999</v>
      </c>
      <c r="E2010" s="393">
        <v>41906.003310185188</v>
      </c>
      <c r="F2010" s="394">
        <v>542.9479</v>
      </c>
    </row>
    <row r="2011" spans="1:6" x14ac:dyDescent="0.25">
      <c r="A2011" s="390">
        <v>41907</v>
      </c>
      <c r="B2011" s="391">
        <v>3.3101851851851851E-3</v>
      </c>
      <c r="C2011" s="392">
        <v>51.1252</v>
      </c>
      <c r="D2011" s="392">
        <v>16.420999999999999</v>
      </c>
      <c r="E2011" s="393">
        <v>41907.003310185188</v>
      </c>
      <c r="F2011" s="394">
        <v>543.02639999999997</v>
      </c>
    </row>
    <row r="2012" spans="1:6" x14ac:dyDescent="0.25">
      <c r="A2012" s="390">
        <v>41908</v>
      </c>
      <c r="B2012" s="391">
        <v>3.3101851851851851E-3</v>
      </c>
      <c r="C2012" s="392">
        <v>51.187100000000001</v>
      </c>
      <c r="D2012" s="392">
        <v>16.420999999999999</v>
      </c>
      <c r="E2012" s="393">
        <v>41908.003310185188</v>
      </c>
      <c r="F2012" s="394">
        <v>542.96450000000004</v>
      </c>
    </row>
    <row r="2013" spans="1:6" x14ac:dyDescent="0.25">
      <c r="A2013" s="390">
        <v>41909</v>
      </c>
      <c r="B2013" s="391">
        <v>3.3101851851851851E-3</v>
      </c>
      <c r="C2013" s="392">
        <v>51.271999999999998</v>
      </c>
      <c r="D2013" s="392">
        <v>16.420999999999999</v>
      </c>
      <c r="E2013" s="393">
        <v>41909.003310185188</v>
      </c>
      <c r="F2013" s="394">
        <v>542.87959999999998</v>
      </c>
    </row>
    <row r="2014" spans="1:6" x14ac:dyDescent="0.25">
      <c r="A2014" s="390">
        <v>41910</v>
      </c>
      <c r="B2014" s="391">
        <v>3.3101851851851851E-3</v>
      </c>
      <c r="C2014" s="392">
        <v>51.343899999999998</v>
      </c>
      <c r="D2014" s="392">
        <v>16.420000000000002</v>
      </c>
      <c r="E2014" s="393">
        <v>41910.003310185188</v>
      </c>
      <c r="F2014" s="394">
        <v>542.80769999999995</v>
      </c>
    </row>
    <row r="2015" spans="1:6" x14ac:dyDescent="0.25">
      <c r="A2015" s="390">
        <v>41911</v>
      </c>
      <c r="B2015" s="391">
        <v>3.3101851851851851E-3</v>
      </c>
      <c r="C2015" s="392">
        <v>51.351599999999998</v>
      </c>
      <c r="D2015" s="392">
        <v>16.420000000000002</v>
      </c>
      <c r="E2015" s="393">
        <v>41911.003310185188</v>
      </c>
      <c r="F2015" s="394">
        <v>542.79999999999995</v>
      </c>
    </row>
    <row r="2016" spans="1:6" x14ac:dyDescent="0.25">
      <c r="A2016" s="390">
        <v>41912</v>
      </c>
      <c r="B2016" s="391">
        <v>3.3101851851851851E-3</v>
      </c>
      <c r="C2016" s="392">
        <v>51.402099999999997</v>
      </c>
      <c r="D2016" s="392">
        <v>16.420000000000002</v>
      </c>
      <c r="E2016" s="393">
        <v>41912.003310185188</v>
      </c>
      <c r="F2016" s="394">
        <v>542.74950000000001</v>
      </c>
    </row>
    <row r="2017" spans="1:6" x14ac:dyDescent="0.25">
      <c r="A2017" s="390">
        <v>41913</v>
      </c>
      <c r="B2017" s="391">
        <v>3.3101851851851851E-3</v>
      </c>
      <c r="C2017" s="392">
        <v>51.492699999999999</v>
      </c>
      <c r="D2017" s="392">
        <v>16.419</v>
      </c>
      <c r="E2017" s="393">
        <v>41913.003310185188</v>
      </c>
      <c r="F2017" s="394">
        <v>542.65890000000002</v>
      </c>
    </row>
    <row r="2018" spans="1:6" x14ac:dyDescent="0.25">
      <c r="A2018" s="390">
        <v>41914</v>
      </c>
      <c r="B2018" s="391">
        <v>3.3101851851851851E-3</v>
      </c>
      <c r="C2018" s="392">
        <v>51.447099999999999</v>
      </c>
      <c r="D2018" s="392">
        <v>16.419</v>
      </c>
      <c r="E2018" s="393">
        <v>41914.003310185188</v>
      </c>
      <c r="F2018" s="394">
        <v>542.70450000000005</v>
      </c>
    </row>
    <row r="2019" spans="1:6" x14ac:dyDescent="0.25">
      <c r="A2019" s="390">
        <v>41915</v>
      </c>
      <c r="B2019" s="391">
        <v>3.3101851851851851E-3</v>
      </c>
      <c r="C2019" s="392">
        <v>51.203299999999999</v>
      </c>
      <c r="D2019" s="392">
        <v>16.419</v>
      </c>
      <c r="E2019" s="393">
        <v>41915.003310185188</v>
      </c>
      <c r="F2019" s="394">
        <v>542.94830000000002</v>
      </c>
    </row>
    <row r="2020" spans="1:6" x14ac:dyDescent="0.25">
      <c r="A2020" s="390">
        <v>41916</v>
      </c>
      <c r="B2020" s="391">
        <v>3.3101851851851851E-3</v>
      </c>
      <c r="C2020" s="392">
        <v>51.143000000000001</v>
      </c>
      <c r="D2020" s="392">
        <v>16.420000000000002</v>
      </c>
      <c r="E2020" s="393">
        <v>41916.003310185188</v>
      </c>
      <c r="F2020" s="394">
        <v>543.0086</v>
      </c>
    </row>
    <row r="2021" spans="1:6" x14ac:dyDescent="0.25">
      <c r="A2021" s="390">
        <v>41917</v>
      </c>
      <c r="B2021" s="391">
        <v>3.3101851851851851E-3</v>
      </c>
      <c r="C2021" s="392">
        <v>51.306899999999999</v>
      </c>
      <c r="D2021" s="392">
        <v>16.419</v>
      </c>
      <c r="E2021" s="393">
        <v>41917.003310185188</v>
      </c>
      <c r="F2021" s="394">
        <v>542.84469999999999</v>
      </c>
    </row>
    <row r="2022" spans="1:6" x14ac:dyDescent="0.25">
      <c r="A2022" s="390">
        <v>41918</v>
      </c>
      <c r="B2022" s="391">
        <v>3.3101851851851851E-3</v>
      </c>
      <c r="C2022" s="392">
        <v>51.299300000000002</v>
      </c>
      <c r="D2022" s="392">
        <v>16.417999999999999</v>
      </c>
      <c r="E2022" s="393">
        <v>41918.003310185188</v>
      </c>
      <c r="F2022" s="394">
        <v>542.85230000000001</v>
      </c>
    </row>
    <row r="2023" spans="1:6" x14ac:dyDescent="0.25">
      <c r="A2023" s="390">
        <v>41919</v>
      </c>
      <c r="B2023" s="391">
        <v>3.3101851851851851E-3</v>
      </c>
      <c r="C2023" s="392">
        <v>51.289400000000001</v>
      </c>
      <c r="D2023" s="392">
        <v>16.417999999999999</v>
      </c>
      <c r="E2023" s="393">
        <v>41919.003310185188</v>
      </c>
      <c r="F2023" s="394">
        <v>542.86220000000003</v>
      </c>
    </row>
    <row r="2024" spans="1:6" x14ac:dyDescent="0.25">
      <c r="A2024" s="390">
        <v>41920</v>
      </c>
      <c r="B2024" s="391">
        <v>3.3101851851851851E-3</v>
      </c>
      <c r="C2024" s="392">
        <v>51.2669</v>
      </c>
      <c r="D2024" s="392">
        <v>16.417999999999999</v>
      </c>
      <c r="E2024" s="393">
        <v>41920.003310185188</v>
      </c>
      <c r="F2024" s="394">
        <v>542.88469999999995</v>
      </c>
    </row>
    <row r="2025" spans="1:6" x14ac:dyDescent="0.25">
      <c r="A2025" s="390">
        <v>41921</v>
      </c>
      <c r="B2025" s="391">
        <v>3.3101851851851851E-3</v>
      </c>
      <c r="C2025" s="392">
        <v>51.339100000000002</v>
      </c>
      <c r="D2025" s="392">
        <v>16.417999999999999</v>
      </c>
      <c r="E2025" s="393">
        <v>41921.003310185188</v>
      </c>
      <c r="F2025" s="394">
        <v>542.8125</v>
      </c>
    </row>
    <row r="2026" spans="1:6" x14ac:dyDescent="0.25">
      <c r="A2026" s="390">
        <v>41922</v>
      </c>
      <c r="B2026" s="391">
        <v>3.3101851851851851E-3</v>
      </c>
      <c r="C2026" s="392">
        <v>51.354100000000003</v>
      </c>
      <c r="D2026" s="392">
        <v>16.417000000000002</v>
      </c>
      <c r="E2026" s="393">
        <v>41922.003310185188</v>
      </c>
      <c r="F2026" s="394">
        <v>542.79750000000001</v>
      </c>
    </row>
    <row r="2027" spans="1:6" x14ac:dyDescent="0.25">
      <c r="A2027" s="390">
        <v>41923</v>
      </c>
      <c r="B2027" s="391">
        <v>3.3101851851851851E-3</v>
      </c>
      <c r="C2027" s="392">
        <v>51.170999999999999</v>
      </c>
      <c r="D2027" s="392">
        <v>16.417999999999999</v>
      </c>
      <c r="E2027" s="393">
        <v>41923.003310185188</v>
      </c>
      <c r="F2027" s="394">
        <v>542.98059999999998</v>
      </c>
    </row>
    <row r="2028" spans="1:6" x14ac:dyDescent="0.25">
      <c r="A2028" s="390">
        <v>41924</v>
      </c>
      <c r="B2028" s="391">
        <v>3.3101851851851851E-3</v>
      </c>
      <c r="C2028" s="392">
        <v>51.335700000000003</v>
      </c>
      <c r="D2028" s="392">
        <v>16.417000000000002</v>
      </c>
      <c r="E2028" s="393">
        <v>41924.003310185188</v>
      </c>
      <c r="F2028" s="394">
        <v>542.81589999999994</v>
      </c>
    </row>
    <row r="2029" spans="1:6" x14ac:dyDescent="0.25">
      <c r="A2029" s="390">
        <v>41925</v>
      </c>
      <c r="B2029" s="391">
        <v>3.3101851851851851E-3</v>
      </c>
      <c r="C2029" s="392">
        <v>51.375</v>
      </c>
      <c r="D2029" s="392">
        <v>16.417000000000002</v>
      </c>
      <c r="E2029" s="393">
        <v>41925.003310185188</v>
      </c>
      <c r="F2029" s="394">
        <v>542.77660000000003</v>
      </c>
    </row>
    <row r="2030" spans="1:6" x14ac:dyDescent="0.25">
      <c r="A2030" s="390">
        <v>41926</v>
      </c>
      <c r="B2030" s="391">
        <v>3.3101851851851851E-3</v>
      </c>
      <c r="C2030" s="392">
        <v>51.155099999999997</v>
      </c>
      <c r="D2030" s="392">
        <v>16.417000000000002</v>
      </c>
      <c r="E2030" s="393">
        <v>41926.003310185188</v>
      </c>
      <c r="F2030" s="394">
        <v>542.99649999999997</v>
      </c>
    </row>
    <row r="2031" spans="1:6" x14ac:dyDescent="0.25">
      <c r="A2031" s="390">
        <v>41927</v>
      </c>
      <c r="B2031" s="391">
        <v>3.3101851851851851E-3</v>
      </c>
      <c r="C2031" s="392">
        <v>51.154800000000002</v>
      </c>
      <c r="D2031" s="392">
        <v>16.417000000000002</v>
      </c>
      <c r="E2031" s="393">
        <v>41927.003310185188</v>
      </c>
      <c r="F2031" s="394">
        <v>542.99680000000001</v>
      </c>
    </row>
    <row r="2032" spans="1:6" x14ac:dyDescent="0.25">
      <c r="A2032" s="390">
        <v>41928</v>
      </c>
      <c r="B2032" s="391">
        <v>3.3101851851851851E-3</v>
      </c>
      <c r="C2032" s="392">
        <v>51.244900000000001</v>
      </c>
      <c r="D2032" s="392">
        <v>16.417000000000002</v>
      </c>
      <c r="E2032" s="393">
        <v>41928.003310185188</v>
      </c>
      <c r="F2032" s="394">
        <v>542.9067</v>
      </c>
    </row>
    <row r="2033" spans="1:6" x14ac:dyDescent="0.25">
      <c r="A2033" s="390">
        <v>41929</v>
      </c>
      <c r="B2033" s="391">
        <v>3.3101851851851851E-3</v>
      </c>
      <c r="C2033" s="392">
        <v>51.2849</v>
      </c>
      <c r="D2033" s="392">
        <v>16.416</v>
      </c>
      <c r="E2033" s="393">
        <v>41929.003310185188</v>
      </c>
      <c r="F2033" s="394">
        <v>542.86670000000004</v>
      </c>
    </row>
    <row r="2034" spans="1:6" x14ac:dyDescent="0.25">
      <c r="A2034" s="390">
        <v>41930</v>
      </c>
      <c r="B2034" s="391">
        <v>3.3101851851851851E-3</v>
      </c>
      <c r="C2034" s="392">
        <v>51.222499999999997</v>
      </c>
      <c r="D2034" s="392">
        <v>16.416</v>
      </c>
      <c r="E2034" s="393">
        <v>41930.003310185188</v>
      </c>
      <c r="F2034" s="394">
        <v>542.92909999999995</v>
      </c>
    </row>
    <row r="2035" spans="1:6" x14ac:dyDescent="0.25">
      <c r="A2035" s="390">
        <v>41931</v>
      </c>
      <c r="B2035" s="391">
        <v>3.3101851851851851E-3</v>
      </c>
      <c r="C2035" s="392">
        <v>51.213900000000002</v>
      </c>
      <c r="D2035" s="392">
        <v>16.414999999999999</v>
      </c>
      <c r="E2035" s="393">
        <v>41931.003310185188</v>
      </c>
      <c r="F2035" s="394">
        <v>542.93769999999995</v>
      </c>
    </row>
    <row r="2036" spans="1:6" x14ac:dyDescent="0.25">
      <c r="A2036" s="390">
        <v>41932</v>
      </c>
      <c r="B2036" s="391">
        <v>3.3101851851851851E-3</v>
      </c>
      <c r="C2036" s="392">
        <v>51.2224</v>
      </c>
      <c r="D2036" s="392">
        <v>16.416</v>
      </c>
      <c r="E2036" s="393">
        <v>41932.003310185188</v>
      </c>
      <c r="F2036" s="394">
        <v>542.92920000000004</v>
      </c>
    </row>
    <row r="2037" spans="1:6" x14ac:dyDescent="0.25">
      <c r="A2037" s="390">
        <v>41933</v>
      </c>
      <c r="B2037" s="391">
        <v>3.3101851851851851E-3</v>
      </c>
      <c r="C2037" s="392">
        <v>51.221899999999998</v>
      </c>
      <c r="D2037" s="392">
        <v>16.414999999999999</v>
      </c>
      <c r="E2037" s="393">
        <v>41933.003310185188</v>
      </c>
      <c r="F2037" s="394">
        <v>542.92970000000003</v>
      </c>
    </row>
    <row r="2038" spans="1:6" x14ac:dyDescent="0.25">
      <c r="A2038" s="390">
        <v>41934</v>
      </c>
      <c r="B2038" s="391">
        <v>3.3101851851851851E-3</v>
      </c>
      <c r="C2038" s="392">
        <v>51.306899999999999</v>
      </c>
      <c r="D2038" s="392">
        <v>16.414999999999999</v>
      </c>
      <c r="E2038" s="393">
        <v>41934.003310185188</v>
      </c>
      <c r="F2038" s="394">
        <v>542.84469999999999</v>
      </c>
    </row>
    <row r="2039" spans="1:6" x14ac:dyDescent="0.25">
      <c r="A2039" s="390">
        <v>41935</v>
      </c>
      <c r="B2039" s="391">
        <v>3.3101851851851851E-3</v>
      </c>
      <c r="C2039" s="392">
        <v>51.1937</v>
      </c>
      <c r="D2039" s="392">
        <v>16.414999999999999</v>
      </c>
      <c r="E2039" s="393">
        <v>41935.003310185188</v>
      </c>
      <c r="F2039" s="394">
        <v>542.9579</v>
      </c>
    </row>
    <row r="2040" spans="1:6" x14ac:dyDescent="0.25">
      <c r="A2040" s="390">
        <v>41936</v>
      </c>
      <c r="B2040" s="391">
        <v>3.3101851851851851E-3</v>
      </c>
      <c r="C2040" s="392">
        <v>51.11</v>
      </c>
      <c r="D2040" s="392">
        <v>16.414999999999999</v>
      </c>
      <c r="E2040" s="393">
        <v>41936.003310185188</v>
      </c>
      <c r="F2040" s="394">
        <v>543.04160000000002</v>
      </c>
    </row>
    <row r="2041" spans="1:6" x14ac:dyDescent="0.25">
      <c r="A2041" s="390">
        <v>41937</v>
      </c>
      <c r="B2041" s="391">
        <v>3.3101851851851851E-3</v>
      </c>
      <c r="C2041" s="392">
        <v>51.093800000000002</v>
      </c>
      <c r="D2041" s="392">
        <v>16.414000000000001</v>
      </c>
      <c r="E2041" s="393">
        <v>41937.003310185188</v>
      </c>
      <c r="F2041" s="394">
        <v>543.05780000000004</v>
      </c>
    </row>
    <row r="2042" spans="1:6" x14ac:dyDescent="0.25">
      <c r="A2042" s="390">
        <v>41938</v>
      </c>
      <c r="B2042" s="391">
        <v>3.3101851851851851E-3</v>
      </c>
      <c r="C2042" s="392">
        <v>51.205100000000002</v>
      </c>
      <c r="D2042" s="392">
        <v>16.414000000000001</v>
      </c>
      <c r="E2042" s="393">
        <v>41938.003310185188</v>
      </c>
      <c r="F2042" s="394">
        <v>542.94650000000001</v>
      </c>
    </row>
    <row r="2043" spans="1:6" x14ac:dyDescent="0.25">
      <c r="A2043" s="390">
        <v>41939</v>
      </c>
      <c r="B2043" s="391">
        <v>3.3101851851851851E-3</v>
      </c>
      <c r="C2043" s="392">
        <v>51.48</v>
      </c>
      <c r="D2043" s="392">
        <v>16.414000000000001</v>
      </c>
      <c r="E2043" s="393">
        <v>41939.003310185188</v>
      </c>
      <c r="F2043" s="394">
        <v>542.67160000000001</v>
      </c>
    </row>
    <row r="2044" spans="1:6" x14ac:dyDescent="0.25">
      <c r="A2044" s="390">
        <v>41940</v>
      </c>
      <c r="B2044" s="391">
        <v>3.3101851851851851E-3</v>
      </c>
      <c r="C2044" s="392">
        <v>51.331200000000003</v>
      </c>
      <c r="D2044" s="392">
        <v>16.414000000000001</v>
      </c>
      <c r="E2044" s="393">
        <v>41940.003310185188</v>
      </c>
      <c r="F2044" s="394">
        <v>542.82039999999995</v>
      </c>
    </row>
    <row r="2045" spans="1:6" x14ac:dyDescent="0.25">
      <c r="A2045" s="390">
        <v>41941</v>
      </c>
      <c r="B2045" s="391">
        <v>3.3101851851851851E-3</v>
      </c>
      <c r="C2045" s="392">
        <v>51.177999999999997</v>
      </c>
      <c r="D2045" s="392">
        <v>16.414000000000001</v>
      </c>
      <c r="E2045" s="393">
        <v>41941.003310185188</v>
      </c>
      <c r="F2045" s="394">
        <v>542.97360000000003</v>
      </c>
    </row>
    <row r="2046" spans="1:6" x14ac:dyDescent="0.25">
      <c r="A2046" s="390">
        <v>41942</v>
      </c>
      <c r="B2046" s="391">
        <v>3.3101851851851851E-3</v>
      </c>
      <c r="C2046" s="392">
        <v>51.152299999999997</v>
      </c>
      <c r="D2046" s="392">
        <v>16.414000000000001</v>
      </c>
      <c r="E2046" s="393">
        <v>41942.003310185188</v>
      </c>
      <c r="F2046" s="394">
        <v>542.99929999999995</v>
      </c>
    </row>
    <row r="2047" spans="1:6" x14ac:dyDescent="0.25">
      <c r="A2047" s="390">
        <v>41943</v>
      </c>
      <c r="B2047" s="391">
        <v>3.3101851851851851E-3</v>
      </c>
      <c r="C2047" s="392">
        <v>51.046799999999998</v>
      </c>
      <c r="D2047" s="392">
        <v>16.411999999999999</v>
      </c>
      <c r="E2047" s="393">
        <v>41943.003310185188</v>
      </c>
      <c r="F2047" s="394">
        <v>543.10479999999995</v>
      </c>
    </row>
    <row r="2048" spans="1:6" x14ac:dyDescent="0.25">
      <c r="A2048" s="390">
        <v>41944</v>
      </c>
      <c r="B2048" s="391">
        <v>3.3101851851851851E-3</v>
      </c>
      <c r="C2048" s="392">
        <v>51.162799999999997</v>
      </c>
      <c r="D2048" s="392">
        <v>16.413</v>
      </c>
      <c r="E2048" s="393">
        <v>41944.003310185188</v>
      </c>
      <c r="F2048" s="394">
        <v>542.98879999999997</v>
      </c>
    </row>
    <row r="2049" spans="1:6" x14ac:dyDescent="0.25">
      <c r="A2049" s="390">
        <v>41945</v>
      </c>
      <c r="B2049" s="391">
        <v>3.3101851851851851E-3</v>
      </c>
      <c r="C2049" s="392">
        <v>51.379800000000003</v>
      </c>
      <c r="D2049" s="392">
        <v>16.413</v>
      </c>
      <c r="E2049" s="393">
        <v>41945.003310185188</v>
      </c>
      <c r="F2049" s="394">
        <v>542.77179999999998</v>
      </c>
    </row>
    <row r="2050" spans="1:6" x14ac:dyDescent="0.25">
      <c r="A2050" s="390">
        <v>41946</v>
      </c>
      <c r="B2050" s="391">
        <v>3.3101851851851851E-3</v>
      </c>
      <c r="C2050" s="392">
        <v>51.444600000000001</v>
      </c>
      <c r="D2050" s="392">
        <v>16.413</v>
      </c>
      <c r="E2050" s="393">
        <v>41946.003310185188</v>
      </c>
      <c r="F2050" s="394">
        <v>542.70699999999999</v>
      </c>
    </row>
    <row r="2051" spans="1:6" x14ac:dyDescent="0.25">
      <c r="A2051" s="390">
        <v>41947</v>
      </c>
      <c r="B2051" s="391">
        <v>3.3101851851851851E-3</v>
      </c>
      <c r="C2051" s="392">
        <v>51.286900000000003</v>
      </c>
      <c r="D2051" s="392">
        <v>16.411999999999999</v>
      </c>
      <c r="E2051" s="393">
        <v>41947.003310185188</v>
      </c>
      <c r="F2051" s="394">
        <v>542.86469999999997</v>
      </c>
    </row>
    <row r="2052" spans="1:6" x14ac:dyDescent="0.25">
      <c r="A2052" s="390">
        <v>41948</v>
      </c>
      <c r="B2052" s="391">
        <v>3.3101851851851851E-3</v>
      </c>
      <c r="C2052" s="392">
        <v>51.112299999999998</v>
      </c>
      <c r="D2052" s="392">
        <v>16.411999999999999</v>
      </c>
      <c r="E2052" s="393">
        <v>41948.003310185188</v>
      </c>
      <c r="F2052" s="394">
        <v>543.03930000000003</v>
      </c>
    </row>
    <row r="2053" spans="1:6" x14ac:dyDescent="0.25">
      <c r="A2053" s="390">
        <v>41949</v>
      </c>
      <c r="B2053" s="391">
        <v>3.3101851851851851E-3</v>
      </c>
      <c r="C2053" s="392">
        <v>50.982700000000001</v>
      </c>
      <c r="D2053" s="392">
        <v>16.411999999999999</v>
      </c>
      <c r="E2053" s="393">
        <v>41949.003310185188</v>
      </c>
      <c r="F2053" s="394">
        <v>543.16890000000001</v>
      </c>
    </row>
    <row r="2054" spans="1:6" x14ac:dyDescent="0.25">
      <c r="A2054" s="390">
        <v>41950</v>
      </c>
      <c r="B2054" s="391">
        <v>3.3101851851851851E-3</v>
      </c>
      <c r="C2054" s="392">
        <v>51.035600000000002</v>
      </c>
      <c r="D2054" s="392">
        <v>16.411000000000001</v>
      </c>
      <c r="E2054" s="393">
        <v>41950.003310185188</v>
      </c>
      <c r="F2054" s="394">
        <v>543.11599999999999</v>
      </c>
    </row>
    <row r="2055" spans="1:6" x14ac:dyDescent="0.25">
      <c r="A2055" s="390">
        <v>41951</v>
      </c>
      <c r="B2055" s="391">
        <v>3.3101851851851851E-3</v>
      </c>
      <c r="C2055" s="392">
        <v>51.209200000000003</v>
      </c>
      <c r="D2055" s="392">
        <v>16.411999999999999</v>
      </c>
      <c r="E2055" s="393">
        <v>41951.003310185188</v>
      </c>
      <c r="F2055" s="394">
        <v>542.94240000000002</v>
      </c>
    </row>
    <row r="2056" spans="1:6" x14ac:dyDescent="0.25">
      <c r="A2056" s="390">
        <v>41952</v>
      </c>
      <c r="B2056" s="391">
        <v>3.3101851851851851E-3</v>
      </c>
      <c r="C2056" s="392">
        <v>51.118699999999997</v>
      </c>
      <c r="D2056" s="392">
        <v>16.411000000000001</v>
      </c>
      <c r="E2056" s="393">
        <v>41952.003310185188</v>
      </c>
      <c r="F2056" s="394">
        <v>543.03290000000004</v>
      </c>
    </row>
    <row r="2057" spans="1:6" x14ac:dyDescent="0.25">
      <c r="A2057" s="390">
        <v>41953</v>
      </c>
      <c r="B2057" s="391">
        <v>3.3101851851851851E-3</v>
      </c>
      <c r="C2057" s="392">
        <v>51.549199999999999</v>
      </c>
      <c r="D2057" s="392">
        <v>16.413</v>
      </c>
      <c r="E2057" s="393">
        <v>41953.003310185188</v>
      </c>
      <c r="F2057" s="394">
        <v>542.60239999999999</v>
      </c>
    </row>
    <row r="2058" spans="1:6" x14ac:dyDescent="0.25">
      <c r="A2058" s="390">
        <v>41954</v>
      </c>
      <c r="B2058" s="391">
        <v>3.3101851851851851E-3</v>
      </c>
      <c r="C2058" s="392">
        <v>51.6053</v>
      </c>
      <c r="D2058" s="392">
        <v>16.411000000000001</v>
      </c>
      <c r="E2058" s="393">
        <v>41954.003310185188</v>
      </c>
      <c r="F2058" s="394">
        <v>542.54629999999997</v>
      </c>
    </row>
    <row r="2059" spans="1:6" x14ac:dyDescent="0.25">
      <c r="A2059" s="390">
        <v>41955</v>
      </c>
      <c r="B2059" s="391">
        <v>3.3101851851851851E-3</v>
      </c>
      <c r="C2059" s="392">
        <v>51.4392</v>
      </c>
      <c r="D2059" s="392">
        <v>16.411000000000001</v>
      </c>
      <c r="E2059" s="393">
        <v>41955.003310185188</v>
      </c>
      <c r="F2059" s="394">
        <v>542.7124</v>
      </c>
    </row>
    <row r="2060" spans="1:6" x14ac:dyDescent="0.25">
      <c r="A2060" s="390">
        <v>41956</v>
      </c>
      <c r="B2060" s="391">
        <v>3.3101851851851851E-3</v>
      </c>
      <c r="C2060" s="392">
        <v>51.267200000000003</v>
      </c>
      <c r="D2060" s="392">
        <v>16.411000000000001</v>
      </c>
      <c r="E2060" s="393">
        <v>41956.003310185188</v>
      </c>
      <c r="F2060" s="394">
        <v>542.88440000000003</v>
      </c>
    </row>
    <row r="2061" spans="1:6" x14ac:dyDescent="0.25">
      <c r="A2061" s="390">
        <v>41957</v>
      </c>
      <c r="B2061" s="391">
        <v>3.3101851851851851E-3</v>
      </c>
      <c r="C2061" s="392">
        <v>51.377400000000002</v>
      </c>
      <c r="D2061" s="392">
        <v>16.408999999999999</v>
      </c>
      <c r="E2061" s="393">
        <v>41957.003310185188</v>
      </c>
      <c r="F2061" s="394">
        <v>542.77419999999995</v>
      </c>
    </row>
    <row r="2062" spans="1:6" x14ac:dyDescent="0.25">
      <c r="A2062" s="390">
        <v>41958</v>
      </c>
      <c r="B2062" s="391">
        <v>3.3101851851851851E-3</v>
      </c>
      <c r="C2062" s="392">
        <v>51.497599999999998</v>
      </c>
      <c r="D2062" s="392">
        <v>16.411000000000001</v>
      </c>
      <c r="E2062" s="393">
        <v>41958.003310185188</v>
      </c>
      <c r="F2062" s="394">
        <v>542.654</v>
      </c>
    </row>
    <row r="2063" spans="1:6" x14ac:dyDescent="0.25">
      <c r="A2063" s="390">
        <v>41959</v>
      </c>
      <c r="B2063" s="391">
        <v>3.3101851851851851E-3</v>
      </c>
      <c r="C2063" s="392">
        <v>51.6374</v>
      </c>
      <c r="D2063" s="392">
        <v>16.408000000000001</v>
      </c>
      <c r="E2063" s="393">
        <v>41959.003310185188</v>
      </c>
      <c r="F2063" s="394">
        <v>542.51419999999996</v>
      </c>
    </row>
    <row r="2064" spans="1:6" x14ac:dyDescent="0.25">
      <c r="A2064" s="390">
        <v>41960</v>
      </c>
      <c r="B2064" s="391">
        <v>3.3101851851851851E-3</v>
      </c>
      <c r="C2064" s="392">
        <v>51.232100000000003</v>
      </c>
      <c r="D2064" s="392">
        <v>16.41</v>
      </c>
      <c r="E2064" s="393">
        <v>41960.003310185188</v>
      </c>
      <c r="F2064" s="394">
        <v>542.91949999999997</v>
      </c>
    </row>
    <row r="2065" spans="1:6" x14ac:dyDescent="0.25">
      <c r="A2065" s="390">
        <v>41961</v>
      </c>
      <c r="B2065" s="391">
        <v>3.3101851851851851E-3</v>
      </c>
      <c r="C2065" s="392">
        <v>51.2117</v>
      </c>
      <c r="D2065" s="392">
        <v>16.408999999999999</v>
      </c>
      <c r="E2065" s="393">
        <v>41961.003310185188</v>
      </c>
      <c r="F2065" s="394">
        <v>542.93989999999997</v>
      </c>
    </row>
    <row r="2066" spans="1:6" x14ac:dyDescent="0.25">
      <c r="A2066" s="390">
        <v>41962</v>
      </c>
      <c r="B2066" s="391">
        <v>3.3101851851851851E-3</v>
      </c>
      <c r="C2066" s="392">
        <v>51.176900000000003</v>
      </c>
      <c r="D2066" s="392">
        <v>16.408999999999999</v>
      </c>
      <c r="E2066" s="393">
        <v>41962.003310185188</v>
      </c>
      <c r="F2066" s="394">
        <v>542.97469999999998</v>
      </c>
    </row>
    <row r="2067" spans="1:6" x14ac:dyDescent="0.25">
      <c r="A2067" s="390">
        <v>41963</v>
      </c>
      <c r="B2067" s="391">
        <v>3.3101851851851851E-3</v>
      </c>
      <c r="C2067" s="392">
        <v>51.295000000000002</v>
      </c>
      <c r="D2067" s="392">
        <v>16.408999999999999</v>
      </c>
      <c r="E2067" s="393">
        <v>41963.003310185188</v>
      </c>
      <c r="F2067" s="394">
        <v>542.85659999999996</v>
      </c>
    </row>
    <row r="2068" spans="1:6" x14ac:dyDescent="0.25">
      <c r="A2068" s="390">
        <v>41964</v>
      </c>
      <c r="B2068" s="391">
        <v>3.3101851851851851E-3</v>
      </c>
      <c r="C2068" s="392">
        <v>51.385599999999997</v>
      </c>
      <c r="D2068" s="392">
        <v>16.408999999999999</v>
      </c>
      <c r="E2068" s="393">
        <v>41964.003310185188</v>
      </c>
      <c r="F2068" s="394">
        <v>542.76599999999996</v>
      </c>
    </row>
    <row r="2069" spans="1:6" x14ac:dyDescent="0.25">
      <c r="A2069" s="390">
        <v>41965</v>
      </c>
      <c r="B2069" s="391">
        <v>3.3101851851851851E-3</v>
      </c>
      <c r="C2069" s="392">
        <v>51.363</v>
      </c>
      <c r="D2069" s="392">
        <v>16.411000000000001</v>
      </c>
      <c r="E2069" s="393">
        <v>41965.003310185188</v>
      </c>
      <c r="F2069" s="394">
        <v>542.78859999999997</v>
      </c>
    </row>
    <row r="2070" spans="1:6" x14ac:dyDescent="0.25">
      <c r="A2070" s="390">
        <v>41966</v>
      </c>
      <c r="B2070" s="391">
        <v>3.3101851851851851E-3</v>
      </c>
      <c r="C2070" s="392">
        <v>51.657200000000003</v>
      </c>
      <c r="D2070" s="392">
        <v>16.408000000000001</v>
      </c>
      <c r="E2070" s="393">
        <v>41966.003310185188</v>
      </c>
      <c r="F2070" s="394">
        <v>542.49440000000004</v>
      </c>
    </row>
    <row r="2071" spans="1:6" x14ac:dyDescent="0.25">
      <c r="A2071" s="390">
        <v>41967</v>
      </c>
      <c r="B2071" s="391">
        <v>3.3101851851851851E-3</v>
      </c>
      <c r="C2071" s="392">
        <v>51.457599999999999</v>
      </c>
      <c r="D2071" s="392">
        <v>16.407</v>
      </c>
      <c r="E2071" s="393">
        <v>41967.003310185188</v>
      </c>
      <c r="F2071" s="394">
        <v>542.69399999999996</v>
      </c>
    </row>
    <row r="2072" spans="1:6" x14ac:dyDescent="0.25">
      <c r="A2072" s="390">
        <v>41968</v>
      </c>
      <c r="B2072" s="391">
        <v>3.3101851851851851E-3</v>
      </c>
      <c r="C2072" s="392">
        <v>51.127699999999997</v>
      </c>
      <c r="D2072" s="392">
        <v>16.408000000000001</v>
      </c>
      <c r="E2072" s="393">
        <v>41968.003310185188</v>
      </c>
      <c r="F2072" s="394">
        <v>543.02390000000003</v>
      </c>
    </row>
    <row r="2073" spans="1:6" x14ac:dyDescent="0.25">
      <c r="A2073" s="390">
        <v>41969</v>
      </c>
      <c r="B2073" s="391">
        <v>3.3101851851851851E-3</v>
      </c>
      <c r="C2073" s="392">
        <v>51.195399999999999</v>
      </c>
      <c r="D2073" s="392">
        <v>16.408000000000001</v>
      </c>
      <c r="E2073" s="393">
        <v>41969.003310185188</v>
      </c>
      <c r="F2073" s="394">
        <v>542.95619999999997</v>
      </c>
    </row>
    <row r="2074" spans="1:6" x14ac:dyDescent="0.25">
      <c r="A2074" s="390">
        <v>41970</v>
      </c>
      <c r="B2074" s="391">
        <v>3.3101851851851851E-3</v>
      </c>
      <c r="C2074" s="392">
        <v>51.0244</v>
      </c>
      <c r="D2074" s="392">
        <v>16.408000000000001</v>
      </c>
      <c r="E2074" s="393">
        <v>41970.003310185188</v>
      </c>
      <c r="F2074" s="394">
        <v>543.12720000000002</v>
      </c>
    </row>
    <row r="2075" spans="1:6" x14ac:dyDescent="0.25">
      <c r="A2075" s="390">
        <v>41971</v>
      </c>
      <c r="B2075" s="391">
        <v>3.3101851851851851E-3</v>
      </c>
      <c r="C2075" s="392">
        <v>51.140500000000003</v>
      </c>
      <c r="D2075" s="392">
        <v>16.405999999999999</v>
      </c>
      <c r="E2075" s="393">
        <v>41971.003310185188</v>
      </c>
      <c r="F2075" s="394">
        <v>543.01109999999994</v>
      </c>
    </row>
    <row r="2076" spans="1:6" x14ac:dyDescent="0.25">
      <c r="A2076" s="390">
        <v>41972</v>
      </c>
      <c r="B2076" s="391">
        <v>3.3101851851851851E-3</v>
      </c>
      <c r="C2076" s="392">
        <v>51.3825</v>
      </c>
      <c r="D2076" s="392">
        <v>16.407</v>
      </c>
      <c r="E2076" s="393">
        <v>41972.003310185188</v>
      </c>
      <c r="F2076" s="394">
        <v>542.76909999999998</v>
      </c>
    </row>
    <row r="2077" spans="1:6" x14ac:dyDescent="0.25">
      <c r="A2077" s="390">
        <v>41973</v>
      </c>
      <c r="B2077" s="391">
        <v>3.3101851851851851E-3</v>
      </c>
      <c r="C2077" s="392">
        <v>51.453299999999999</v>
      </c>
      <c r="D2077" s="392">
        <v>16.407</v>
      </c>
      <c r="E2077" s="393">
        <v>41973.003310185188</v>
      </c>
      <c r="F2077" s="394">
        <v>542.69830000000002</v>
      </c>
    </row>
    <row r="2078" spans="1:6" x14ac:dyDescent="0.25">
      <c r="A2078" s="390">
        <v>41974</v>
      </c>
      <c r="B2078" s="391">
        <v>3.3101851851851851E-3</v>
      </c>
      <c r="C2078" s="392">
        <v>51.285200000000003</v>
      </c>
      <c r="D2078" s="392">
        <v>16.407</v>
      </c>
      <c r="E2078" s="393">
        <v>41974.003310185188</v>
      </c>
      <c r="F2078" s="394">
        <v>542.8664</v>
      </c>
    </row>
    <row r="2079" spans="1:6" x14ac:dyDescent="0.25">
      <c r="A2079" s="390">
        <v>41975</v>
      </c>
      <c r="B2079" s="391">
        <v>3.3101851851851851E-3</v>
      </c>
      <c r="C2079" s="392">
        <v>51.177</v>
      </c>
      <c r="D2079" s="392">
        <v>16.405000000000001</v>
      </c>
      <c r="E2079" s="393">
        <v>41975.003310185188</v>
      </c>
      <c r="F2079" s="394">
        <v>542.97460000000001</v>
      </c>
    </row>
    <row r="2080" spans="1:6" x14ac:dyDescent="0.25">
      <c r="A2080" s="390">
        <v>41976</v>
      </c>
      <c r="B2080" s="391">
        <v>3.3101851851851851E-3</v>
      </c>
      <c r="C2080" s="392">
        <v>51.307499999999997</v>
      </c>
      <c r="D2080" s="392">
        <v>16.407</v>
      </c>
      <c r="E2080" s="393">
        <v>41976.003310185188</v>
      </c>
      <c r="F2080" s="394">
        <v>542.84410000000003</v>
      </c>
    </row>
    <row r="2081" spans="1:6" x14ac:dyDescent="0.25">
      <c r="A2081" s="390">
        <v>41977</v>
      </c>
      <c r="B2081" s="391">
        <v>3.3101851851851851E-3</v>
      </c>
      <c r="C2081" s="392">
        <v>51.262799999999999</v>
      </c>
      <c r="D2081" s="392">
        <v>16.404</v>
      </c>
      <c r="E2081" s="393">
        <v>41977.003310185188</v>
      </c>
      <c r="F2081" s="394">
        <v>542.88879999999995</v>
      </c>
    </row>
    <row r="2082" spans="1:6" x14ac:dyDescent="0.25">
      <c r="A2082" s="390">
        <v>41978</v>
      </c>
      <c r="B2082" s="391">
        <v>3.3101851851851851E-3</v>
      </c>
      <c r="C2082" s="392">
        <v>51.398800000000001</v>
      </c>
      <c r="D2082" s="392">
        <v>16.405999999999999</v>
      </c>
      <c r="E2082" s="393">
        <v>41978.003310185188</v>
      </c>
      <c r="F2082" s="394">
        <v>542.75279999999998</v>
      </c>
    </row>
    <row r="2083" spans="1:6" x14ac:dyDescent="0.25">
      <c r="A2083" s="390">
        <v>41979</v>
      </c>
      <c r="B2083" s="391">
        <v>3.3101851851851851E-3</v>
      </c>
      <c r="C2083" s="392">
        <v>51.064100000000003</v>
      </c>
      <c r="D2083" s="392">
        <v>16.405999999999999</v>
      </c>
      <c r="E2083" s="393">
        <v>41979.003310185188</v>
      </c>
      <c r="F2083" s="394">
        <v>543.08749999999998</v>
      </c>
    </row>
    <row r="2084" spans="1:6" x14ac:dyDescent="0.25">
      <c r="A2084" s="390">
        <v>41980</v>
      </c>
      <c r="B2084" s="391">
        <v>3.3101851851851851E-3</v>
      </c>
      <c r="C2084" s="392">
        <v>51.081800000000001</v>
      </c>
      <c r="D2084" s="392">
        <v>16.405999999999999</v>
      </c>
      <c r="E2084" s="393">
        <v>41980.003310185188</v>
      </c>
      <c r="F2084" s="394">
        <v>543.06979999999999</v>
      </c>
    </row>
    <row r="2085" spans="1:6" x14ac:dyDescent="0.25">
      <c r="A2085" s="390">
        <v>41981</v>
      </c>
      <c r="B2085" s="391">
        <v>3.3101851851851851E-3</v>
      </c>
      <c r="C2085" s="392">
        <v>51.1021</v>
      </c>
      <c r="D2085" s="392">
        <v>16.405999999999999</v>
      </c>
      <c r="E2085" s="393">
        <v>41981.003310185188</v>
      </c>
      <c r="F2085" s="394">
        <v>543.04949999999997</v>
      </c>
    </row>
    <row r="2086" spans="1:6" x14ac:dyDescent="0.25">
      <c r="A2086" s="390">
        <v>41982</v>
      </c>
      <c r="B2086" s="391">
        <v>3.3101851851851851E-3</v>
      </c>
      <c r="C2086" s="392">
        <v>51.087400000000002</v>
      </c>
      <c r="D2086" s="392">
        <v>16.407</v>
      </c>
      <c r="E2086" s="393">
        <v>41982.003310185188</v>
      </c>
      <c r="F2086" s="394">
        <v>543.06420000000003</v>
      </c>
    </row>
    <row r="2087" spans="1:6" x14ac:dyDescent="0.25">
      <c r="A2087" s="390">
        <v>41983</v>
      </c>
      <c r="B2087" s="391">
        <v>3.3101851851851851E-3</v>
      </c>
      <c r="C2087" s="392">
        <v>51.206099999999999</v>
      </c>
      <c r="D2087" s="392">
        <v>16.404</v>
      </c>
      <c r="E2087" s="393">
        <v>41983.003310185188</v>
      </c>
      <c r="F2087" s="394">
        <v>542.94550000000004</v>
      </c>
    </row>
    <row r="2088" spans="1:6" x14ac:dyDescent="0.25">
      <c r="A2088" s="390">
        <v>41984</v>
      </c>
      <c r="B2088" s="391">
        <v>3.3101851851851851E-3</v>
      </c>
      <c r="C2088" s="392">
        <v>51.276000000000003</v>
      </c>
      <c r="D2088" s="392">
        <v>16.404</v>
      </c>
      <c r="E2088" s="393">
        <v>41984.003310185188</v>
      </c>
      <c r="F2088" s="394">
        <v>542.87559999999996</v>
      </c>
    </row>
    <row r="2089" spans="1:6" x14ac:dyDescent="0.25">
      <c r="A2089" s="390">
        <v>41985</v>
      </c>
      <c r="B2089" s="391">
        <v>3.3101851851851851E-3</v>
      </c>
      <c r="C2089" s="392">
        <v>51.25</v>
      </c>
      <c r="D2089" s="392">
        <v>16.405999999999999</v>
      </c>
      <c r="E2089" s="393">
        <v>41985.003310185188</v>
      </c>
      <c r="F2089" s="394">
        <v>542.90160000000003</v>
      </c>
    </row>
    <row r="2090" spans="1:6" x14ac:dyDescent="0.25">
      <c r="A2090" s="390">
        <v>41986</v>
      </c>
      <c r="B2090" s="391">
        <v>3.3101851851851851E-3</v>
      </c>
      <c r="C2090" s="392">
        <v>51.282299999999999</v>
      </c>
      <c r="D2090" s="392">
        <v>16.404</v>
      </c>
      <c r="E2090" s="393">
        <v>41986.003310185188</v>
      </c>
      <c r="F2090" s="394">
        <v>542.86929999999995</v>
      </c>
    </row>
    <row r="2091" spans="1:6" x14ac:dyDescent="0.25">
      <c r="A2091" s="390">
        <v>41987</v>
      </c>
      <c r="B2091" s="391">
        <v>3.3101851851851851E-3</v>
      </c>
      <c r="C2091" s="392">
        <v>51.594000000000001</v>
      </c>
      <c r="D2091" s="392">
        <v>16.402000000000001</v>
      </c>
      <c r="E2091" s="393">
        <v>41987.003310185188</v>
      </c>
      <c r="F2091" s="394">
        <v>542.55759999999998</v>
      </c>
    </row>
    <row r="2092" spans="1:6" x14ac:dyDescent="0.25">
      <c r="A2092" s="390">
        <v>41988</v>
      </c>
      <c r="B2092" s="391">
        <v>3.3101851851851851E-3</v>
      </c>
      <c r="C2092" s="392">
        <v>51.429099999999998</v>
      </c>
      <c r="D2092" s="392">
        <v>16.402000000000001</v>
      </c>
      <c r="E2092" s="393">
        <v>41988.003310185188</v>
      </c>
      <c r="F2092" s="394">
        <v>542.72249999999997</v>
      </c>
    </row>
    <row r="2093" spans="1:6" x14ac:dyDescent="0.25">
      <c r="A2093" s="390">
        <v>41989</v>
      </c>
      <c r="B2093" s="391">
        <v>3.3101851851851851E-3</v>
      </c>
      <c r="C2093" s="392">
        <v>51.214599999999997</v>
      </c>
      <c r="D2093" s="392">
        <v>16.405000000000001</v>
      </c>
      <c r="E2093" s="393">
        <v>41989.003310185188</v>
      </c>
      <c r="F2093" s="394">
        <v>542.93700000000001</v>
      </c>
    </row>
    <row r="2094" spans="1:6" x14ac:dyDescent="0.25">
      <c r="A2094" s="390">
        <v>41990</v>
      </c>
      <c r="B2094" s="391">
        <v>3.3101851851851851E-3</v>
      </c>
      <c r="C2094" s="392">
        <v>51.345700000000001</v>
      </c>
      <c r="D2094" s="392">
        <v>16.404</v>
      </c>
      <c r="E2094" s="393">
        <v>41990.003310185188</v>
      </c>
      <c r="F2094" s="394">
        <v>542.80589999999995</v>
      </c>
    </row>
    <row r="2095" spans="1:6" x14ac:dyDescent="0.25">
      <c r="A2095" s="390">
        <v>41991</v>
      </c>
      <c r="B2095" s="391">
        <v>3.3101851851851851E-3</v>
      </c>
      <c r="C2095" s="392">
        <v>51.417700000000004</v>
      </c>
      <c r="D2095" s="392">
        <v>16.402000000000001</v>
      </c>
      <c r="E2095" s="393">
        <v>41991.003310185188</v>
      </c>
      <c r="F2095" s="394">
        <v>542.73389999999995</v>
      </c>
    </row>
    <row r="2096" spans="1:6" x14ac:dyDescent="0.25">
      <c r="A2096" s="390">
        <v>41992</v>
      </c>
      <c r="B2096" s="391">
        <v>3.3101851851851851E-3</v>
      </c>
      <c r="C2096" s="392">
        <v>51.356999999999999</v>
      </c>
      <c r="D2096" s="392">
        <v>16.404</v>
      </c>
      <c r="E2096" s="393">
        <v>41992.003310185188</v>
      </c>
      <c r="F2096" s="394">
        <v>542.79459999999995</v>
      </c>
    </row>
    <row r="2097" spans="1:6" x14ac:dyDescent="0.25">
      <c r="A2097" s="390">
        <v>41993</v>
      </c>
      <c r="B2097" s="391">
        <v>3.3101851851851851E-3</v>
      </c>
      <c r="C2097" s="392">
        <v>51.3217</v>
      </c>
      <c r="D2097" s="392">
        <v>16.404</v>
      </c>
      <c r="E2097" s="393">
        <v>41993.003310185188</v>
      </c>
      <c r="F2097" s="394">
        <v>542.82989999999995</v>
      </c>
    </row>
    <row r="2098" spans="1:6" x14ac:dyDescent="0.25">
      <c r="A2098" s="390">
        <v>41994</v>
      </c>
      <c r="B2098" s="391">
        <v>3.3101851851851851E-3</v>
      </c>
      <c r="C2098" s="392">
        <v>51.414499999999997</v>
      </c>
      <c r="D2098" s="392">
        <v>16.404</v>
      </c>
      <c r="E2098" s="393">
        <v>41994.003310185188</v>
      </c>
      <c r="F2098" s="394">
        <v>542.73710000000005</v>
      </c>
    </row>
    <row r="2099" spans="1:6" x14ac:dyDescent="0.25">
      <c r="A2099" s="390">
        <v>41995</v>
      </c>
      <c r="B2099" s="391">
        <v>3.3101851851851851E-3</v>
      </c>
      <c r="C2099" s="392">
        <v>51.645200000000003</v>
      </c>
      <c r="D2099" s="392">
        <v>16.402000000000001</v>
      </c>
      <c r="E2099" s="393">
        <v>41995.003310185188</v>
      </c>
      <c r="F2099" s="394">
        <v>542.50639999999999</v>
      </c>
    </row>
    <row r="2100" spans="1:6" x14ac:dyDescent="0.25">
      <c r="A2100" s="390">
        <v>41996</v>
      </c>
      <c r="B2100" s="391">
        <v>3.3101851851851851E-3</v>
      </c>
      <c r="C2100" s="392">
        <v>51.681600000000003</v>
      </c>
      <c r="D2100" s="392">
        <v>16.402000000000001</v>
      </c>
      <c r="E2100" s="393">
        <v>41996.003310185188</v>
      </c>
      <c r="F2100" s="394">
        <v>542.47</v>
      </c>
    </row>
    <row r="2101" spans="1:6" x14ac:dyDescent="0.25">
      <c r="A2101" s="390">
        <v>41997</v>
      </c>
      <c r="B2101" s="391">
        <v>3.3101851851851851E-3</v>
      </c>
      <c r="C2101" s="392">
        <v>51.3127</v>
      </c>
      <c r="D2101" s="392">
        <v>16.402999999999999</v>
      </c>
      <c r="E2101" s="393">
        <v>41997.003310185188</v>
      </c>
      <c r="F2101" s="394">
        <v>542.83889999999997</v>
      </c>
    </row>
    <row r="2102" spans="1:6" x14ac:dyDescent="0.25">
      <c r="A2102" s="390">
        <v>41998</v>
      </c>
      <c r="B2102" s="391">
        <v>3.3101851851851851E-3</v>
      </c>
      <c r="C2102" s="392">
        <v>51.624200000000002</v>
      </c>
      <c r="D2102" s="392">
        <v>16.402000000000001</v>
      </c>
      <c r="E2102" s="393">
        <v>41998.003310185188</v>
      </c>
      <c r="F2102" s="394">
        <v>542.52739999999994</v>
      </c>
    </row>
    <row r="2103" spans="1:6" x14ac:dyDescent="0.25">
      <c r="A2103" s="390">
        <v>41999</v>
      </c>
      <c r="B2103" s="391">
        <v>3.3101851851851851E-3</v>
      </c>
      <c r="C2103" s="392">
        <v>51.786799999999999</v>
      </c>
      <c r="D2103" s="392">
        <v>16.399999999999999</v>
      </c>
      <c r="E2103" s="393">
        <v>41999.003310185188</v>
      </c>
      <c r="F2103" s="394">
        <v>542.36479999999995</v>
      </c>
    </row>
    <row r="2104" spans="1:6" x14ac:dyDescent="0.25">
      <c r="A2104" s="390">
        <v>42000</v>
      </c>
      <c r="B2104" s="391">
        <v>3.3101851851851851E-3</v>
      </c>
      <c r="C2104" s="392">
        <v>51.441299999999998</v>
      </c>
      <c r="D2104" s="392">
        <v>16.399000000000001</v>
      </c>
      <c r="E2104" s="393">
        <v>42000.003310185188</v>
      </c>
      <c r="F2104" s="394">
        <v>542.71029999999996</v>
      </c>
    </row>
    <row r="2105" spans="1:6" x14ac:dyDescent="0.25">
      <c r="A2105" s="390">
        <v>42001</v>
      </c>
      <c r="B2105" s="391">
        <v>3.3101851851851851E-3</v>
      </c>
      <c r="C2105" s="392">
        <v>51.239899999999999</v>
      </c>
      <c r="D2105" s="392">
        <v>16.402999999999999</v>
      </c>
      <c r="E2105" s="393">
        <v>42001.003310185188</v>
      </c>
      <c r="F2105" s="394">
        <v>542.9117</v>
      </c>
    </row>
    <row r="2106" spans="1:6" x14ac:dyDescent="0.25">
      <c r="A2106" s="390">
        <v>42002</v>
      </c>
      <c r="B2106" s="391">
        <v>3.3101851851851851E-3</v>
      </c>
      <c r="C2106" s="392">
        <v>51.430599999999998</v>
      </c>
      <c r="D2106" s="392">
        <v>16.399999999999999</v>
      </c>
      <c r="E2106" s="393">
        <v>42002.003310185188</v>
      </c>
      <c r="F2106" s="394">
        <v>542.721</v>
      </c>
    </row>
    <row r="2107" spans="1:6" x14ac:dyDescent="0.25">
      <c r="A2107" s="390">
        <v>42003</v>
      </c>
      <c r="B2107" s="391">
        <v>3.3101851851851851E-3</v>
      </c>
      <c r="C2107" s="392">
        <v>51.412599999999998</v>
      </c>
      <c r="D2107" s="392">
        <v>16.402000000000001</v>
      </c>
      <c r="E2107" s="393">
        <v>42003.003310185188</v>
      </c>
      <c r="F2107" s="394">
        <v>542.73900000000003</v>
      </c>
    </row>
    <row r="2108" spans="1:6" x14ac:dyDescent="0.25">
      <c r="A2108" s="390">
        <v>42004</v>
      </c>
      <c r="B2108" s="391">
        <v>3.3101851851851851E-3</v>
      </c>
      <c r="C2108" s="392">
        <v>51.242800000000003</v>
      </c>
      <c r="D2108" s="392">
        <v>16.399000000000001</v>
      </c>
      <c r="E2108" s="393">
        <v>42004.003310185188</v>
      </c>
      <c r="F2108" s="394">
        <v>542.90880000000004</v>
      </c>
    </row>
    <row r="2109" spans="1:6" x14ac:dyDescent="0.25">
      <c r="A2109" s="390">
        <v>42005</v>
      </c>
      <c r="B2109" s="391">
        <v>3.3101851851851851E-3</v>
      </c>
      <c r="C2109" s="392">
        <v>51.442799999999998</v>
      </c>
      <c r="D2109" s="392">
        <v>16.398</v>
      </c>
      <c r="E2109" s="393">
        <v>42005.003310185188</v>
      </c>
      <c r="F2109" s="394">
        <v>542.7088</v>
      </c>
    </row>
    <row r="2110" spans="1:6" x14ac:dyDescent="0.25">
      <c r="A2110" s="390">
        <v>42006</v>
      </c>
      <c r="B2110" s="391">
        <v>3.3101851851851851E-3</v>
      </c>
      <c r="C2110" s="392">
        <v>51.456099999999999</v>
      </c>
      <c r="D2110" s="392">
        <v>16.399999999999999</v>
      </c>
      <c r="E2110" s="393">
        <v>42006.003310185188</v>
      </c>
      <c r="F2110" s="394">
        <v>542.69550000000004</v>
      </c>
    </row>
    <row r="2111" spans="1:6" x14ac:dyDescent="0.25">
      <c r="A2111" s="390">
        <v>42007</v>
      </c>
      <c r="B2111" s="391">
        <v>3.3101851851851851E-3</v>
      </c>
      <c r="C2111" s="392">
        <v>51.628399999999999</v>
      </c>
      <c r="D2111" s="392">
        <v>16.399000000000001</v>
      </c>
      <c r="E2111" s="393">
        <v>42007.003310185188</v>
      </c>
      <c r="F2111" s="394">
        <v>542.52319999999997</v>
      </c>
    </row>
    <row r="2112" spans="1:6" x14ac:dyDescent="0.25">
      <c r="A2112" s="390">
        <v>42008</v>
      </c>
      <c r="B2112" s="391">
        <v>3.3101851851851851E-3</v>
      </c>
      <c r="C2112" s="392">
        <v>51.276000000000003</v>
      </c>
      <c r="D2112" s="392">
        <v>16.396999999999998</v>
      </c>
      <c r="E2112" s="393">
        <v>42008.003310185188</v>
      </c>
      <c r="F2112" s="394">
        <v>542.87559999999996</v>
      </c>
    </row>
    <row r="2113" spans="1:6" x14ac:dyDescent="0.25">
      <c r="A2113" s="390">
        <v>42009</v>
      </c>
      <c r="B2113" s="391">
        <v>3.3101851851851851E-3</v>
      </c>
      <c r="C2113" s="392">
        <v>51.014600000000002</v>
      </c>
      <c r="D2113" s="392">
        <v>16.399999999999999</v>
      </c>
      <c r="E2113" s="393">
        <v>42009.003310185188</v>
      </c>
      <c r="F2113" s="394">
        <v>543.13699999999994</v>
      </c>
    </row>
    <row r="2114" spans="1:6" x14ac:dyDescent="0.25">
      <c r="A2114" s="390">
        <v>42010</v>
      </c>
      <c r="B2114" s="391">
        <v>3.3101851851851851E-3</v>
      </c>
      <c r="C2114" s="392">
        <v>50.9955</v>
      </c>
      <c r="D2114" s="392">
        <v>16.398</v>
      </c>
      <c r="E2114" s="393">
        <v>42010.003310185188</v>
      </c>
      <c r="F2114" s="394">
        <v>543.15610000000004</v>
      </c>
    </row>
    <row r="2115" spans="1:6" x14ac:dyDescent="0.25">
      <c r="A2115" s="390">
        <v>42011</v>
      </c>
      <c r="B2115" s="391">
        <v>3.3101851851851851E-3</v>
      </c>
      <c r="C2115" s="392">
        <v>51.003900000000002</v>
      </c>
      <c r="D2115" s="392">
        <v>16.398</v>
      </c>
      <c r="E2115" s="393">
        <v>42011.003310185188</v>
      </c>
      <c r="F2115" s="394">
        <v>543.14769999999999</v>
      </c>
    </row>
    <row r="2116" spans="1:6" x14ac:dyDescent="0.25">
      <c r="A2116" s="390">
        <v>42012</v>
      </c>
      <c r="B2116" s="391">
        <v>3.3101851851851851E-3</v>
      </c>
      <c r="C2116" s="392">
        <v>50.935499999999998</v>
      </c>
      <c r="D2116" s="392">
        <v>16.398</v>
      </c>
      <c r="E2116" s="393">
        <v>42012.003310185188</v>
      </c>
      <c r="F2116" s="394">
        <v>543.21609999999998</v>
      </c>
    </row>
    <row r="2117" spans="1:6" x14ac:dyDescent="0.25">
      <c r="A2117" s="390">
        <v>42013</v>
      </c>
      <c r="B2117" s="391">
        <v>3.3101851851851851E-3</v>
      </c>
      <c r="C2117" s="392">
        <v>51.2483</v>
      </c>
      <c r="D2117" s="392">
        <v>16.399000000000001</v>
      </c>
      <c r="E2117" s="393">
        <v>42013.003310185188</v>
      </c>
      <c r="F2117" s="394">
        <v>542.90329999999994</v>
      </c>
    </row>
    <row r="2118" spans="1:6" x14ac:dyDescent="0.25">
      <c r="A2118" s="390">
        <v>42014</v>
      </c>
      <c r="B2118" s="391">
        <v>3.3101851851851851E-3</v>
      </c>
      <c r="C2118" s="392">
        <v>51.207599999999999</v>
      </c>
      <c r="D2118" s="392">
        <v>16.398</v>
      </c>
      <c r="E2118" s="393">
        <v>42014.003310185188</v>
      </c>
      <c r="F2118" s="394">
        <v>542.94399999999996</v>
      </c>
    </row>
    <row r="2119" spans="1:6" x14ac:dyDescent="0.25">
      <c r="A2119" s="390">
        <v>42015</v>
      </c>
      <c r="B2119" s="391">
        <v>3.3101851851851851E-3</v>
      </c>
      <c r="C2119" s="392">
        <v>51.390300000000003</v>
      </c>
      <c r="D2119" s="392">
        <v>16.398</v>
      </c>
      <c r="E2119" s="393">
        <v>42015.003310185188</v>
      </c>
      <c r="F2119" s="394">
        <v>542.76130000000001</v>
      </c>
    </row>
    <row r="2120" spans="1:6" x14ac:dyDescent="0.25">
      <c r="A2120" s="390">
        <v>42016</v>
      </c>
      <c r="B2120" s="391">
        <v>3.3101851851851851E-3</v>
      </c>
      <c r="C2120" s="392">
        <v>51.257300000000001</v>
      </c>
      <c r="D2120" s="392">
        <v>16.396999999999998</v>
      </c>
      <c r="E2120" s="393">
        <v>42016.003310185188</v>
      </c>
      <c r="F2120" s="394">
        <v>542.89430000000004</v>
      </c>
    </row>
    <row r="2121" spans="1:6" x14ac:dyDescent="0.25">
      <c r="A2121" s="390">
        <v>42017</v>
      </c>
      <c r="B2121" s="391">
        <v>3.3101851851851851E-3</v>
      </c>
      <c r="C2121" s="392">
        <v>51.209600000000002</v>
      </c>
      <c r="D2121" s="392">
        <v>16.398</v>
      </c>
      <c r="E2121" s="393">
        <v>42017.003310185188</v>
      </c>
      <c r="F2121" s="394">
        <v>542.94200000000001</v>
      </c>
    </row>
    <row r="2122" spans="1:6" x14ac:dyDescent="0.25">
      <c r="A2122" s="390">
        <v>42018</v>
      </c>
      <c r="B2122" s="391">
        <v>3.3101851851851851E-3</v>
      </c>
      <c r="C2122" s="392">
        <v>51.31</v>
      </c>
      <c r="D2122" s="392">
        <v>16.398</v>
      </c>
      <c r="E2122" s="393">
        <v>42018.003310185188</v>
      </c>
      <c r="F2122" s="394">
        <v>542.84159999999997</v>
      </c>
    </row>
    <row r="2123" spans="1:6" x14ac:dyDescent="0.25">
      <c r="A2123" s="390">
        <v>42019</v>
      </c>
      <c r="B2123" s="391">
        <v>3.3101851851851851E-3</v>
      </c>
      <c r="C2123" s="392">
        <v>51.211100000000002</v>
      </c>
      <c r="D2123" s="392">
        <v>16.399999999999999</v>
      </c>
      <c r="E2123" s="393">
        <v>42019.003310185188</v>
      </c>
      <c r="F2123" s="394">
        <v>542.94050000000004</v>
      </c>
    </row>
    <row r="2124" spans="1:6" x14ac:dyDescent="0.25">
      <c r="A2124" s="390">
        <v>42020</v>
      </c>
      <c r="B2124" s="391">
        <v>3.3101851851851851E-3</v>
      </c>
      <c r="C2124" s="392">
        <v>51.0578</v>
      </c>
      <c r="D2124" s="392">
        <v>16.396999999999998</v>
      </c>
      <c r="E2124" s="393">
        <v>42020.003310185188</v>
      </c>
      <c r="F2124" s="394">
        <v>543.09379999999999</v>
      </c>
    </row>
    <row r="2125" spans="1:6" x14ac:dyDescent="0.25">
      <c r="A2125" s="390">
        <v>42021</v>
      </c>
      <c r="B2125" s="391">
        <v>3.3101851851851851E-3</v>
      </c>
      <c r="C2125" s="392">
        <v>51.289099999999998</v>
      </c>
      <c r="D2125" s="392">
        <v>16.396000000000001</v>
      </c>
      <c r="E2125" s="393">
        <v>42021.003310185188</v>
      </c>
      <c r="F2125" s="394">
        <v>542.86249999999995</v>
      </c>
    </row>
    <row r="2126" spans="1:6" x14ac:dyDescent="0.25">
      <c r="A2126" s="390">
        <v>42022</v>
      </c>
      <c r="B2126" s="391">
        <v>3.3101851851851851E-3</v>
      </c>
      <c r="C2126" s="392">
        <v>51.079099999999997</v>
      </c>
      <c r="D2126" s="392">
        <v>16.396999999999998</v>
      </c>
      <c r="E2126" s="393">
        <v>42022.003310185188</v>
      </c>
      <c r="F2126" s="394">
        <v>543.07249999999999</v>
      </c>
    </row>
    <row r="2127" spans="1:6" x14ac:dyDescent="0.25">
      <c r="A2127" s="390">
        <v>42023</v>
      </c>
      <c r="B2127" s="391">
        <v>3.3101851851851851E-3</v>
      </c>
      <c r="C2127" s="392">
        <v>51.158099999999997</v>
      </c>
      <c r="D2127" s="392">
        <v>16.396999999999998</v>
      </c>
      <c r="E2127" s="393">
        <v>42023.003310185188</v>
      </c>
      <c r="F2127" s="394">
        <v>542.99350000000004</v>
      </c>
    </row>
    <row r="2128" spans="1:6" x14ac:dyDescent="0.25">
      <c r="A2128" s="390">
        <v>42024</v>
      </c>
      <c r="B2128" s="391">
        <v>3.3101851851851851E-3</v>
      </c>
      <c r="C2128" s="392">
        <v>51.368600000000001</v>
      </c>
      <c r="D2128" s="392">
        <v>16.393999999999998</v>
      </c>
      <c r="E2128" s="393">
        <v>42024.003310185188</v>
      </c>
      <c r="F2128" s="394">
        <v>542.78300000000002</v>
      </c>
    </row>
    <row r="2129" spans="1:6" x14ac:dyDescent="0.25">
      <c r="A2129" s="390">
        <v>42025</v>
      </c>
      <c r="B2129" s="391">
        <v>3.3101851851851851E-3</v>
      </c>
      <c r="C2129" s="392">
        <v>51.376399999999997</v>
      </c>
      <c r="D2129" s="392">
        <v>16.395</v>
      </c>
      <c r="E2129" s="393">
        <v>42025.003310185188</v>
      </c>
      <c r="F2129" s="394">
        <v>542.77520000000004</v>
      </c>
    </row>
    <row r="2130" spans="1:6" x14ac:dyDescent="0.25">
      <c r="A2130" s="390">
        <v>42026</v>
      </c>
      <c r="B2130" s="391">
        <v>3.3101851851851851E-3</v>
      </c>
      <c r="C2130" s="392">
        <v>51.416899999999998</v>
      </c>
      <c r="D2130" s="392">
        <v>16.396999999999998</v>
      </c>
      <c r="E2130" s="393">
        <v>42026.003310185188</v>
      </c>
      <c r="F2130" s="394">
        <v>542.73469999999998</v>
      </c>
    </row>
    <row r="2131" spans="1:6" x14ac:dyDescent="0.25">
      <c r="A2131" s="390">
        <v>42027</v>
      </c>
      <c r="B2131" s="391">
        <v>3.3101851851851851E-3</v>
      </c>
      <c r="C2131" s="392">
        <v>51.192900000000002</v>
      </c>
      <c r="D2131" s="392">
        <v>16.395</v>
      </c>
      <c r="E2131" s="393">
        <v>42027.003310185188</v>
      </c>
      <c r="F2131" s="394">
        <v>542.95870000000002</v>
      </c>
    </row>
    <row r="2132" spans="1:6" x14ac:dyDescent="0.25">
      <c r="A2132" s="390">
        <v>42028</v>
      </c>
      <c r="B2132" s="391">
        <v>3.3101851851851851E-3</v>
      </c>
      <c r="C2132" s="392">
        <v>51.170299999999997</v>
      </c>
      <c r="D2132" s="392">
        <v>16.393999999999998</v>
      </c>
      <c r="E2132" s="393">
        <v>42028.003310185188</v>
      </c>
      <c r="F2132" s="394">
        <v>542.98130000000003</v>
      </c>
    </row>
    <row r="2133" spans="1:6" x14ac:dyDescent="0.25">
      <c r="A2133" s="390">
        <v>42029</v>
      </c>
      <c r="B2133" s="391">
        <v>3.3101851851851851E-3</v>
      </c>
      <c r="C2133" s="392">
        <v>51.277799999999999</v>
      </c>
      <c r="D2133" s="392">
        <v>16.393000000000001</v>
      </c>
      <c r="E2133" s="393">
        <v>42029.003310185188</v>
      </c>
      <c r="F2133" s="394">
        <v>542.87379999999996</v>
      </c>
    </row>
    <row r="2134" spans="1:6" x14ac:dyDescent="0.25">
      <c r="A2134" s="390">
        <v>42030</v>
      </c>
      <c r="B2134" s="391">
        <v>3.3101851851851851E-3</v>
      </c>
      <c r="C2134" s="392">
        <v>51.168900000000001</v>
      </c>
      <c r="D2134" s="392">
        <v>16.393999999999998</v>
      </c>
      <c r="E2134" s="393">
        <v>42030.003310185188</v>
      </c>
      <c r="F2134" s="394">
        <v>542.98270000000002</v>
      </c>
    </row>
    <row r="2135" spans="1:6" x14ac:dyDescent="0.25">
      <c r="A2135" s="390">
        <v>42031</v>
      </c>
      <c r="B2135" s="391">
        <v>3.3101851851851851E-3</v>
      </c>
      <c r="C2135" s="392">
        <v>51.100700000000003</v>
      </c>
      <c r="D2135" s="392">
        <v>16.395</v>
      </c>
      <c r="E2135" s="393">
        <v>42031.003310185188</v>
      </c>
      <c r="F2135" s="394">
        <v>543.05089999999996</v>
      </c>
    </row>
    <row r="2136" spans="1:6" x14ac:dyDescent="0.25">
      <c r="A2136" s="390">
        <v>42032</v>
      </c>
      <c r="B2136" s="391">
        <v>3.3101851851851851E-3</v>
      </c>
      <c r="C2136" s="392">
        <v>51.227400000000003</v>
      </c>
      <c r="D2136" s="392">
        <v>16.395</v>
      </c>
      <c r="E2136" s="393">
        <v>42032.003310185188</v>
      </c>
      <c r="F2136" s="394">
        <v>542.92420000000004</v>
      </c>
    </row>
    <row r="2137" spans="1:6" x14ac:dyDescent="0.25">
      <c r="A2137" s="390">
        <v>42033</v>
      </c>
      <c r="B2137" s="391">
        <v>3.3101851851851851E-3</v>
      </c>
      <c r="C2137" s="392">
        <v>51.206600000000002</v>
      </c>
      <c r="D2137" s="392">
        <v>16.396000000000001</v>
      </c>
      <c r="E2137" s="393">
        <v>42033.003310185188</v>
      </c>
      <c r="F2137" s="394">
        <v>542.94499999999994</v>
      </c>
    </row>
    <row r="2138" spans="1:6" x14ac:dyDescent="0.25">
      <c r="A2138" s="390">
        <v>42034</v>
      </c>
      <c r="B2138" s="391">
        <v>3.3101851851851851E-3</v>
      </c>
      <c r="C2138" s="392">
        <v>51.0503</v>
      </c>
      <c r="D2138" s="392">
        <v>16.396000000000001</v>
      </c>
      <c r="E2138" s="393">
        <v>42034.003310185188</v>
      </c>
      <c r="F2138" s="394">
        <v>543.10130000000004</v>
      </c>
    </row>
    <row r="2139" spans="1:6" x14ac:dyDescent="0.25">
      <c r="A2139" s="390">
        <v>42035</v>
      </c>
      <c r="B2139" s="391">
        <v>3.3101851851851851E-3</v>
      </c>
      <c r="C2139" s="392">
        <v>51.479399999999998</v>
      </c>
      <c r="D2139" s="392">
        <v>16.393000000000001</v>
      </c>
      <c r="E2139" s="393">
        <v>42035.003310185188</v>
      </c>
      <c r="F2139" s="394">
        <v>542.67219999999998</v>
      </c>
    </row>
    <row r="2140" spans="1:6" x14ac:dyDescent="0.25">
      <c r="A2140" s="390">
        <v>42036</v>
      </c>
      <c r="B2140" s="391">
        <v>3.3101851851851851E-3</v>
      </c>
      <c r="C2140" s="392">
        <v>51.578499999999998</v>
      </c>
      <c r="D2140" s="392">
        <v>16.393000000000001</v>
      </c>
      <c r="E2140" s="393">
        <v>42036.003310185188</v>
      </c>
      <c r="F2140" s="394">
        <v>542.57309999999995</v>
      </c>
    </row>
    <row r="2141" spans="1:6" x14ac:dyDescent="0.25">
      <c r="A2141" s="390">
        <v>42037</v>
      </c>
      <c r="B2141" s="391">
        <v>3.3101851851851851E-3</v>
      </c>
      <c r="C2141" s="392">
        <v>51.2864</v>
      </c>
      <c r="D2141" s="392">
        <v>16.391999999999999</v>
      </c>
      <c r="E2141" s="393">
        <v>42037.003310185188</v>
      </c>
      <c r="F2141" s="394">
        <v>542.86519999999996</v>
      </c>
    </row>
    <row r="2142" spans="1:6" x14ac:dyDescent="0.25">
      <c r="A2142" s="390">
        <v>42038</v>
      </c>
      <c r="B2142" s="391">
        <v>3.3101851851851851E-3</v>
      </c>
      <c r="C2142" s="392">
        <v>51.3337</v>
      </c>
      <c r="D2142" s="392">
        <v>16.393999999999998</v>
      </c>
      <c r="E2142" s="393">
        <v>42038.003310185188</v>
      </c>
      <c r="F2142" s="394">
        <v>542.81790000000001</v>
      </c>
    </row>
    <row r="2143" spans="1:6" x14ac:dyDescent="0.25">
      <c r="A2143" s="390">
        <v>42039</v>
      </c>
      <c r="B2143" s="391">
        <v>3.3101851851851851E-3</v>
      </c>
      <c r="C2143" s="392">
        <v>51.385300000000001</v>
      </c>
      <c r="D2143" s="392">
        <v>16.395</v>
      </c>
      <c r="E2143" s="393">
        <v>42039.003310185188</v>
      </c>
      <c r="F2143" s="394">
        <v>542.7663</v>
      </c>
    </row>
    <row r="2144" spans="1:6" x14ac:dyDescent="0.25">
      <c r="A2144" s="390">
        <v>42040</v>
      </c>
      <c r="B2144" s="391">
        <v>3.3101851851851851E-3</v>
      </c>
      <c r="C2144" s="392">
        <v>51.244300000000003</v>
      </c>
      <c r="D2144" s="392">
        <v>16.39</v>
      </c>
      <c r="E2144" s="393">
        <v>42040.003310185188</v>
      </c>
      <c r="F2144" s="394">
        <v>542.90729999999996</v>
      </c>
    </row>
    <row r="2145" spans="1:6" x14ac:dyDescent="0.25">
      <c r="A2145" s="390">
        <v>42041</v>
      </c>
      <c r="B2145" s="391">
        <v>3.3101851851851851E-3</v>
      </c>
      <c r="C2145" s="392">
        <v>51.149900000000002</v>
      </c>
      <c r="D2145" s="392">
        <v>16.393000000000001</v>
      </c>
      <c r="E2145" s="393">
        <v>42041.003310185188</v>
      </c>
      <c r="F2145" s="394">
        <v>543.00170000000003</v>
      </c>
    </row>
    <row r="2146" spans="1:6" x14ac:dyDescent="0.25">
      <c r="A2146" s="390">
        <v>42042</v>
      </c>
      <c r="B2146" s="391">
        <v>3.3101851851851851E-3</v>
      </c>
      <c r="C2146" s="392">
        <v>51.232399999999998</v>
      </c>
      <c r="D2146" s="392">
        <v>16.393000000000001</v>
      </c>
      <c r="E2146" s="393">
        <v>42042.003310185188</v>
      </c>
      <c r="F2146" s="394">
        <v>542.91920000000005</v>
      </c>
    </row>
    <row r="2147" spans="1:6" x14ac:dyDescent="0.25">
      <c r="A2147" s="390">
        <v>42043</v>
      </c>
      <c r="B2147" s="391">
        <v>3.3101851851851851E-3</v>
      </c>
      <c r="C2147" s="392">
        <v>51.328699999999998</v>
      </c>
      <c r="D2147" s="392">
        <v>16.393999999999998</v>
      </c>
      <c r="E2147" s="393">
        <v>42043.003310185188</v>
      </c>
      <c r="F2147" s="394">
        <v>542.8229</v>
      </c>
    </row>
    <row r="2148" spans="1:6" x14ac:dyDescent="0.25">
      <c r="A2148" s="390">
        <v>42044</v>
      </c>
      <c r="B2148" s="391">
        <v>3.3101851851851851E-3</v>
      </c>
      <c r="C2148" s="392">
        <v>51.220599999999997</v>
      </c>
      <c r="D2148" s="392">
        <v>16.39</v>
      </c>
      <c r="E2148" s="393">
        <v>42044.003310185188</v>
      </c>
      <c r="F2148" s="394">
        <v>542.93100000000004</v>
      </c>
    </row>
    <row r="2149" spans="1:6" x14ac:dyDescent="0.25">
      <c r="A2149" s="390">
        <v>42045</v>
      </c>
      <c r="B2149" s="391">
        <v>3.3101851851851851E-3</v>
      </c>
      <c r="C2149" s="392">
        <v>51.341900000000003</v>
      </c>
      <c r="D2149" s="392">
        <v>16.388999999999999</v>
      </c>
      <c r="E2149" s="393">
        <v>42045.003310185188</v>
      </c>
      <c r="F2149" s="394">
        <v>542.80970000000002</v>
      </c>
    </row>
    <row r="2150" spans="1:6" x14ac:dyDescent="0.25">
      <c r="A2150" s="390">
        <v>42046</v>
      </c>
      <c r="B2150" s="391">
        <v>3.3101851851851851E-3</v>
      </c>
      <c r="C2150" s="392">
        <v>51.4709</v>
      </c>
      <c r="D2150" s="392">
        <v>16.393999999999998</v>
      </c>
      <c r="E2150" s="393">
        <v>42046.003310185188</v>
      </c>
      <c r="F2150" s="394">
        <v>542.6807</v>
      </c>
    </row>
    <row r="2151" spans="1:6" x14ac:dyDescent="0.25">
      <c r="A2151" s="390">
        <v>42047</v>
      </c>
      <c r="B2151" s="391">
        <v>3.3101851851851851E-3</v>
      </c>
      <c r="C2151" s="392">
        <v>51.073599999999999</v>
      </c>
      <c r="D2151" s="392">
        <v>16.390999999999998</v>
      </c>
      <c r="E2151" s="393">
        <v>42047.003310185188</v>
      </c>
      <c r="F2151" s="394">
        <v>543.07799999999997</v>
      </c>
    </row>
    <row r="2152" spans="1:6" x14ac:dyDescent="0.25">
      <c r="A2152" s="390">
        <v>42048</v>
      </c>
      <c r="B2152" s="391">
        <v>3.3101851851851851E-3</v>
      </c>
      <c r="C2152" s="392">
        <v>51.206800000000001</v>
      </c>
      <c r="D2152" s="392">
        <v>16.39</v>
      </c>
      <c r="E2152" s="393">
        <v>42048.003310185188</v>
      </c>
      <c r="F2152" s="394">
        <v>542.94479999999999</v>
      </c>
    </row>
    <row r="2153" spans="1:6" x14ac:dyDescent="0.25">
      <c r="A2153" s="390">
        <v>42049</v>
      </c>
      <c r="B2153" s="391">
        <v>3.3101851851851851E-3</v>
      </c>
      <c r="C2153" s="392">
        <v>51.170200000000001</v>
      </c>
      <c r="D2153" s="392">
        <v>16.388999999999999</v>
      </c>
      <c r="E2153" s="393">
        <v>42049.003310185188</v>
      </c>
      <c r="F2153" s="394">
        <v>542.98140000000001</v>
      </c>
    </row>
    <row r="2154" spans="1:6" x14ac:dyDescent="0.25">
      <c r="A2154" s="390">
        <v>42050</v>
      </c>
      <c r="B2154" s="391">
        <v>3.3101851851851851E-3</v>
      </c>
      <c r="C2154" s="392">
        <v>51.362900000000003</v>
      </c>
      <c r="D2154" s="392">
        <v>16.388999999999999</v>
      </c>
      <c r="E2154" s="393">
        <v>42050.003310185188</v>
      </c>
      <c r="F2154" s="394">
        <v>542.78869999999995</v>
      </c>
    </row>
    <row r="2155" spans="1:6" x14ac:dyDescent="0.25">
      <c r="A2155" s="390">
        <v>42051</v>
      </c>
      <c r="B2155" s="391">
        <v>3.3101851851851851E-3</v>
      </c>
      <c r="C2155" s="392">
        <v>51.576599999999999</v>
      </c>
      <c r="D2155" s="392">
        <v>16.393999999999998</v>
      </c>
      <c r="E2155" s="393">
        <v>42051.003310185188</v>
      </c>
      <c r="F2155" s="394">
        <v>542.57500000000005</v>
      </c>
    </row>
    <row r="2156" spans="1:6" x14ac:dyDescent="0.25">
      <c r="A2156" s="390">
        <v>42052</v>
      </c>
      <c r="B2156" s="391">
        <v>3.3101851851851851E-3</v>
      </c>
      <c r="C2156" s="392">
        <v>51.448500000000003</v>
      </c>
      <c r="D2156" s="392">
        <v>16.39</v>
      </c>
      <c r="E2156" s="393">
        <v>42052.003310185188</v>
      </c>
      <c r="F2156" s="394">
        <v>542.70309999999995</v>
      </c>
    </row>
    <row r="2157" spans="1:6" x14ac:dyDescent="0.25">
      <c r="A2157" s="390">
        <v>42053</v>
      </c>
      <c r="B2157" s="391">
        <v>3.3101851851851851E-3</v>
      </c>
      <c r="C2157" s="392">
        <v>51.371000000000002</v>
      </c>
      <c r="D2157" s="392">
        <v>16.393000000000001</v>
      </c>
      <c r="E2157" s="393">
        <v>42053.003310185188</v>
      </c>
      <c r="F2157" s="394">
        <v>542.78060000000005</v>
      </c>
    </row>
    <row r="2158" spans="1:6" x14ac:dyDescent="0.25">
      <c r="A2158" s="390">
        <v>42054</v>
      </c>
      <c r="B2158" s="391">
        <v>3.3101851851851851E-3</v>
      </c>
      <c r="C2158" s="392">
        <v>51.232999999999997</v>
      </c>
      <c r="D2158" s="392">
        <v>16.387</v>
      </c>
      <c r="E2158" s="393">
        <v>42054.003310185188</v>
      </c>
      <c r="F2158" s="394">
        <v>542.91859999999997</v>
      </c>
    </row>
    <row r="2159" spans="1:6" x14ac:dyDescent="0.25">
      <c r="A2159" s="390">
        <v>42055</v>
      </c>
      <c r="B2159" s="391">
        <v>3.3101851851851851E-3</v>
      </c>
      <c r="C2159" s="392">
        <v>51.535600000000002</v>
      </c>
      <c r="D2159" s="392">
        <v>16.388000000000002</v>
      </c>
      <c r="E2159" s="393">
        <v>42055.003310185188</v>
      </c>
      <c r="F2159" s="394">
        <v>542.61599999999999</v>
      </c>
    </row>
    <row r="2160" spans="1:6" x14ac:dyDescent="0.25">
      <c r="A2160" s="390">
        <v>42056</v>
      </c>
      <c r="B2160" s="391">
        <v>3.3101851851851851E-3</v>
      </c>
      <c r="C2160" s="392">
        <v>51.717500000000001</v>
      </c>
      <c r="D2160" s="392">
        <v>16.388999999999999</v>
      </c>
      <c r="E2160" s="393">
        <v>42056.003310185188</v>
      </c>
      <c r="F2160" s="394">
        <v>542.43409999999994</v>
      </c>
    </row>
    <row r="2161" spans="1:6" x14ac:dyDescent="0.25">
      <c r="A2161" s="390">
        <v>42057</v>
      </c>
      <c r="B2161" s="391">
        <v>3.3101851851851851E-3</v>
      </c>
      <c r="C2161" s="392">
        <v>51.615699999999997</v>
      </c>
      <c r="D2161" s="392">
        <v>16.388999999999999</v>
      </c>
      <c r="E2161" s="393">
        <v>42057.003310185188</v>
      </c>
      <c r="F2161" s="394">
        <v>542.53589999999997</v>
      </c>
    </row>
    <row r="2162" spans="1:6" x14ac:dyDescent="0.25">
      <c r="A2162" s="390">
        <v>42058</v>
      </c>
      <c r="B2162" s="391">
        <v>3.3101851851851851E-3</v>
      </c>
      <c r="C2162" s="392">
        <v>51.408299999999997</v>
      </c>
      <c r="D2162" s="392">
        <v>16.390999999999998</v>
      </c>
      <c r="E2162" s="393">
        <v>42058.003310185188</v>
      </c>
      <c r="F2162" s="394">
        <v>542.74329999999998</v>
      </c>
    </row>
    <row r="2163" spans="1:6" x14ac:dyDescent="0.25">
      <c r="A2163" s="390">
        <v>42059</v>
      </c>
      <c r="B2163" s="391">
        <v>3.3101851851851851E-3</v>
      </c>
      <c r="C2163" s="392">
        <v>51.409799999999997</v>
      </c>
      <c r="D2163" s="392">
        <v>16.388000000000002</v>
      </c>
      <c r="E2163" s="393">
        <v>42059.003310185188</v>
      </c>
      <c r="F2163" s="394">
        <v>542.74180000000001</v>
      </c>
    </row>
    <row r="2164" spans="1:6" x14ac:dyDescent="0.25">
      <c r="A2164" s="390">
        <v>42060</v>
      </c>
      <c r="B2164" s="391">
        <v>3.3101851851851851E-3</v>
      </c>
      <c r="C2164" s="392">
        <v>51.561799999999998</v>
      </c>
      <c r="D2164" s="392">
        <v>16.387</v>
      </c>
      <c r="E2164" s="393">
        <v>42060.003310185188</v>
      </c>
      <c r="F2164" s="394">
        <v>542.58979999999997</v>
      </c>
    </row>
    <row r="2165" spans="1:6" x14ac:dyDescent="0.25">
      <c r="A2165" s="390">
        <v>42061</v>
      </c>
      <c r="B2165" s="391">
        <v>3.3101851851851851E-3</v>
      </c>
      <c r="C2165" s="392">
        <v>51.593600000000002</v>
      </c>
      <c r="D2165" s="392">
        <v>16.388000000000002</v>
      </c>
      <c r="E2165" s="393">
        <v>42061.003310185188</v>
      </c>
      <c r="F2165" s="394">
        <v>542.55799999999999</v>
      </c>
    </row>
    <row r="2166" spans="1:6" x14ac:dyDescent="0.25">
      <c r="A2166" s="390">
        <v>42062</v>
      </c>
      <c r="B2166" s="391">
        <v>3.3101851851851851E-3</v>
      </c>
      <c r="C2166" s="392">
        <v>51.6252</v>
      </c>
      <c r="D2166" s="392">
        <v>16.387</v>
      </c>
      <c r="E2166" s="393">
        <v>42062.003310185188</v>
      </c>
      <c r="F2166" s="394">
        <v>542.52639999999997</v>
      </c>
    </row>
    <row r="2167" spans="1:6" x14ac:dyDescent="0.25">
      <c r="A2167" s="390">
        <v>42063</v>
      </c>
      <c r="B2167" s="391">
        <v>3.3101851851851851E-3</v>
      </c>
      <c r="C2167" s="392">
        <v>51.679099999999998</v>
      </c>
      <c r="D2167" s="392">
        <v>16.387</v>
      </c>
      <c r="E2167" s="393">
        <v>42063.003310185188</v>
      </c>
      <c r="F2167" s="394">
        <v>542.47249999999997</v>
      </c>
    </row>
    <row r="2168" spans="1:6" x14ac:dyDescent="0.25">
      <c r="A2168" s="390">
        <v>42064</v>
      </c>
      <c r="B2168" s="391">
        <v>3.3101851851851851E-3</v>
      </c>
      <c r="C2168" s="392">
        <v>51.554699999999997</v>
      </c>
      <c r="D2168" s="392">
        <v>16.39</v>
      </c>
      <c r="E2168" s="393">
        <v>42064.003310185188</v>
      </c>
      <c r="F2168" s="394">
        <v>542.59690000000001</v>
      </c>
    </row>
    <row r="2169" spans="1:6" x14ac:dyDescent="0.25">
      <c r="A2169" s="390">
        <v>42065</v>
      </c>
      <c r="B2169" s="391">
        <v>3.3101851851851851E-3</v>
      </c>
      <c r="C2169" s="392">
        <v>51.383200000000002</v>
      </c>
      <c r="D2169" s="392">
        <v>16.385000000000002</v>
      </c>
      <c r="E2169" s="393">
        <v>42065.003310185188</v>
      </c>
      <c r="F2169" s="394">
        <v>542.76840000000004</v>
      </c>
    </row>
    <row r="2170" spans="1:6" x14ac:dyDescent="0.25">
      <c r="A2170" s="390">
        <v>42066</v>
      </c>
      <c r="B2170" s="391">
        <v>3.3101851851851851E-3</v>
      </c>
      <c r="C2170" s="392">
        <v>51.615299999999998</v>
      </c>
      <c r="D2170" s="392">
        <v>16.388999999999999</v>
      </c>
      <c r="E2170" s="393">
        <v>42066.003310185188</v>
      </c>
      <c r="F2170" s="394">
        <v>542.53629999999998</v>
      </c>
    </row>
    <row r="2171" spans="1:6" x14ac:dyDescent="0.25">
      <c r="A2171" s="390">
        <v>42067</v>
      </c>
      <c r="B2171" s="391">
        <v>3.3101851851851851E-3</v>
      </c>
      <c r="C2171" s="392">
        <v>51.697600000000001</v>
      </c>
      <c r="D2171" s="392">
        <v>16.388999999999999</v>
      </c>
      <c r="E2171" s="393">
        <v>42067.003310185188</v>
      </c>
      <c r="F2171" s="394">
        <v>542.45399999999995</v>
      </c>
    </row>
    <row r="2172" spans="1:6" x14ac:dyDescent="0.25">
      <c r="A2172" s="390">
        <v>42068</v>
      </c>
      <c r="B2172" s="391">
        <v>3.3101851851851851E-3</v>
      </c>
      <c r="C2172" s="392">
        <v>51.305799999999998</v>
      </c>
      <c r="D2172" s="392">
        <v>16.385999999999999</v>
      </c>
      <c r="E2172" s="393">
        <v>42068.003310185188</v>
      </c>
      <c r="F2172" s="394">
        <v>542.84580000000005</v>
      </c>
    </row>
    <row r="2173" spans="1:6" x14ac:dyDescent="0.25">
      <c r="A2173" s="390">
        <v>42069</v>
      </c>
      <c r="B2173" s="391">
        <v>3.3101851851851851E-3</v>
      </c>
      <c r="C2173" s="392">
        <v>51.161499999999997</v>
      </c>
      <c r="D2173" s="392">
        <v>16.387</v>
      </c>
      <c r="E2173" s="393">
        <v>42069.003310185188</v>
      </c>
      <c r="F2173" s="394">
        <v>542.99009999999998</v>
      </c>
    </row>
    <row r="2174" spans="1:6" x14ac:dyDescent="0.25">
      <c r="A2174" s="390">
        <v>42070</v>
      </c>
      <c r="B2174" s="391">
        <v>3.3101851851851851E-3</v>
      </c>
      <c r="C2174" s="392">
        <v>51.272500000000001</v>
      </c>
      <c r="D2174" s="392">
        <v>16.384</v>
      </c>
      <c r="E2174" s="393">
        <v>42070.003310185188</v>
      </c>
      <c r="F2174" s="394">
        <v>542.87909999999999</v>
      </c>
    </row>
    <row r="2175" spans="1:6" x14ac:dyDescent="0.25">
      <c r="A2175" s="390">
        <v>42071</v>
      </c>
      <c r="B2175" s="391">
        <v>3.3101851851851851E-3</v>
      </c>
      <c r="C2175" s="392">
        <v>51.4773</v>
      </c>
      <c r="D2175" s="392">
        <v>16.385000000000002</v>
      </c>
      <c r="E2175" s="393">
        <v>42071.003310185188</v>
      </c>
      <c r="F2175" s="394">
        <v>542.67430000000002</v>
      </c>
    </row>
    <row r="2176" spans="1:6" x14ac:dyDescent="0.25">
      <c r="A2176" s="390">
        <v>42072</v>
      </c>
      <c r="B2176" s="391">
        <v>3.3101851851851851E-3</v>
      </c>
      <c r="C2176" s="392">
        <v>51.573099999999997</v>
      </c>
      <c r="D2176" s="392">
        <v>16.385000000000002</v>
      </c>
      <c r="E2176" s="393">
        <v>42072.003310185188</v>
      </c>
      <c r="F2176" s="394">
        <v>542.57849999999996</v>
      </c>
    </row>
    <row r="2177" spans="1:6" x14ac:dyDescent="0.25">
      <c r="A2177" s="390">
        <v>42073</v>
      </c>
      <c r="B2177" s="391">
        <v>3.3101851851851851E-3</v>
      </c>
      <c r="C2177" s="392">
        <v>51.566200000000002</v>
      </c>
      <c r="D2177" s="392">
        <v>16.385000000000002</v>
      </c>
      <c r="E2177" s="393">
        <v>42073.003310185188</v>
      </c>
      <c r="F2177" s="394">
        <v>542.58539999999994</v>
      </c>
    </row>
    <row r="2178" spans="1:6" x14ac:dyDescent="0.25">
      <c r="A2178" s="390">
        <v>42074</v>
      </c>
      <c r="B2178" s="391">
        <v>3.3101851851851851E-3</v>
      </c>
      <c r="C2178" s="392">
        <v>51.348799999999997</v>
      </c>
      <c r="D2178" s="392">
        <v>16.385000000000002</v>
      </c>
      <c r="E2178" s="393">
        <v>42074.003310185188</v>
      </c>
      <c r="F2178" s="394">
        <v>542.80280000000005</v>
      </c>
    </row>
    <row r="2179" spans="1:6" x14ac:dyDescent="0.25">
      <c r="A2179" s="390">
        <v>42075</v>
      </c>
      <c r="B2179" s="391">
        <v>3.3101851851851851E-3</v>
      </c>
      <c r="C2179" s="392">
        <v>51.316099999999999</v>
      </c>
      <c r="D2179" s="392">
        <v>16.385000000000002</v>
      </c>
      <c r="E2179" s="393">
        <v>42075.003310185188</v>
      </c>
      <c r="F2179" s="394">
        <v>542.83550000000002</v>
      </c>
    </row>
    <row r="2180" spans="1:6" x14ac:dyDescent="0.25">
      <c r="A2180" s="390">
        <v>42076</v>
      </c>
      <c r="B2180" s="391">
        <v>3.3101851851851851E-3</v>
      </c>
      <c r="C2180" s="392">
        <v>51.466799999999999</v>
      </c>
      <c r="D2180" s="392">
        <v>16.382999999999999</v>
      </c>
      <c r="E2180" s="393">
        <v>42076.003310185188</v>
      </c>
      <c r="F2180" s="394">
        <v>542.6848</v>
      </c>
    </row>
    <row r="2181" spans="1:6" x14ac:dyDescent="0.25">
      <c r="A2181" s="390">
        <v>42077</v>
      </c>
      <c r="B2181" s="391">
        <v>3.3101851851851851E-3</v>
      </c>
      <c r="C2181" s="392">
        <v>51.231000000000002</v>
      </c>
      <c r="D2181" s="392">
        <v>16.387</v>
      </c>
      <c r="E2181" s="393">
        <v>42077.003310185188</v>
      </c>
      <c r="F2181" s="394">
        <v>542.92060000000004</v>
      </c>
    </row>
    <row r="2182" spans="1:6" x14ac:dyDescent="0.25">
      <c r="A2182" s="390">
        <v>42078</v>
      </c>
      <c r="B2182" s="391">
        <v>3.3101851851851851E-3</v>
      </c>
      <c r="C2182" s="392">
        <v>51.238399999999999</v>
      </c>
      <c r="D2182" s="392">
        <v>16.387</v>
      </c>
      <c r="E2182" s="393">
        <v>42078.003310185188</v>
      </c>
      <c r="F2182" s="394">
        <v>542.91319999999996</v>
      </c>
    </row>
    <row r="2183" spans="1:6" x14ac:dyDescent="0.25">
      <c r="A2183" s="390">
        <v>42079</v>
      </c>
      <c r="B2183" s="391">
        <v>3.3101851851851851E-3</v>
      </c>
      <c r="C2183" s="392">
        <v>51.283099999999997</v>
      </c>
      <c r="D2183" s="392">
        <v>16.382000000000001</v>
      </c>
      <c r="E2183" s="393">
        <v>42079.003310185188</v>
      </c>
      <c r="F2183" s="394">
        <v>542.86850000000004</v>
      </c>
    </row>
    <row r="2184" spans="1:6" x14ac:dyDescent="0.25">
      <c r="A2184" s="390">
        <v>42080</v>
      </c>
      <c r="B2184" s="391">
        <v>3.3101851851851851E-3</v>
      </c>
      <c r="C2184" s="392">
        <v>51.395299999999999</v>
      </c>
      <c r="D2184" s="392">
        <v>16.382999999999999</v>
      </c>
      <c r="E2184" s="393">
        <v>42080.003310185188</v>
      </c>
      <c r="F2184" s="394">
        <v>542.75630000000001</v>
      </c>
    </row>
    <row r="2185" spans="1:6" x14ac:dyDescent="0.25">
      <c r="A2185" s="390">
        <v>42081</v>
      </c>
      <c r="B2185" s="391">
        <v>3.3101851851851851E-3</v>
      </c>
      <c r="C2185" s="392">
        <v>51.460999999999999</v>
      </c>
      <c r="D2185" s="392">
        <v>16.382999999999999</v>
      </c>
      <c r="E2185" s="393">
        <v>42081.003310185188</v>
      </c>
      <c r="F2185" s="394">
        <v>542.69060000000002</v>
      </c>
    </row>
    <row r="2186" spans="1:6" x14ac:dyDescent="0.25">
      <c r="A2186" s="390">
        <v>42082</v>
      </c>
      <c r="B2186" s="391">
        <v>3.3101851851851851E-3</v>
      </c>
      <c r="C2186" s="392">
        <v>51.621699999999997</v>
      </c>
      <c r="D2186" s="392">
        <v>16.382000000000001</v>
      </c>
      <c r="E2186" s="393">
        <v>42082.003310185188</v>
      </c>
      <c r="F2186" s="394">
        <v>542.5299</v>
      </c>
    </row>
    <row r="2187" spans="1:6" x14ac:dyDescent="0.25">
      <c r="A2187" s="390">
        <v>42083</v>
      </c>
      <c r="B2187" s="391">
        <v>3.3101851851851851E-3</v>
      </c>
      <c r="C2187" s="392">
        <v>51.6006</v>
      </c>
      <c r="D2187" s="392">
        <v>16.387</v>
      </c>
      <c r="E2187" s="393">
        <v>42083.003310185188</v>
      </c>
      <c r="F2187" s="394">
        <v>542.55100000000004</v>
      </c>
    </row>
    <row r="2188" spans="1:6" x14ac:dyDescent="0.25">
      <c r="A2188" s="390">
        <v>42084</v>
      </c>
      <c r="B2188" s="391">
        <v>3.3101851851851851E-3</v>
      </c>
      <c r="C2188" s="392">
        <v>51.564500000000002</v>
      </c>
      <c r="D2188" s="392">
        <v>16.384</v>
      </c>
      <c r="E2188" s="393">
        <v>42084.003310185188</v>
      </c>
      <c r="F2188" s="394">
        <v>542.58709999999996</v>
      </c>
    </row>
    <row r="2189" spans="1:6" x14ac:dyDescent="0.25">
      <c r="A2189" s="390">
        <v>42085</v>
      </c>
      <c r="B2189" s="391">
        <v>3.3101851851851851E-3</v>
      </c>
      <c r="C2189" s="392">
        <v>51.681800000000003</v>
      </c>
      <c r="D2189" s="392">
        <v>16.385000000000002</v>
      </c>
      <c r="E2189" s="393">
        <v>42085.003310185188</v>
      </c>
      <c r="F2189" s="394">
        <v>542.46979999999996</v>
      </c>
    </row>
    <row r="2190" spans="1:6" x14ac:dyDescent="0.25">
      <c r="A2190" s="390">
        <v>42086</v>
      </c>
      <c r="B2190" s="391">
        <v>3.3101851851851851E-3</v>
      </c>
      <c r="C2190" s="392">
        <v>51.623399999999997</v>
      </c>
      <c r="D2190" s="392">
        <v>16.382999999999999</v>
      </c>
      <c r="E2190" s="393">
        <v>42086.003310185188</v>
      </c>
      <c r="F2190" s="394">
        <v>542.52819999999997</v>
      </c>
    </row>
    <row r="2191" spans="1:6" x14ac:dyDescent="0.25">
      <c r="A2191" s="390">
        <v>42087</v>
      </c>
      <c r="B2191" s="391">
        <v>3.3101851851851851E-3</v>
      </c>
      <c r="C2191" s="392">
        <v>51.756100000000004</v>
      </c>
      <c r="D2191" s="392">
        <v>16.385000000000002</v>
      </c>
      <c r="E2191" s="393">
        <v>42087.003310185188</v>
      </c>
      <c r="F2191" s="394">
        <v>542.39549999999997</v>
      </c>
    </row>
    <row r="2192" spans="1:6" x14ac:dyDescent="0.25">
      <c r="A2192" s="390">
        <v>42088</v>
      </c>
      <c r="B2192" s="391">
        <v>3.3101851851851851E-3</v>
      </c>
      <c r="C2192" s="392">
        <v>51.797199999999997</v>
      </c>
      <c r="D2192" s="392">
        <v>16.381</v>
      </c>
      <c r="E2192" s="393">
        <v>42088.003310185188</v>
      </c>
      <c r="F2192" s="394">
        <v>542.35439999999994</v>
      </c>
    </row>
    <row r="2193" spans="1:6" x14ac:dyDescent="0.25">
      <c r="A2193" s="390">
        <v>42089</v>
      </c>
      <c r="B2193" s="391">
        <v>3.3101851851851851E-3</v>
      </c>
      <c r="C2193" s="392">
        <v>51.572299999999998</v>
      </c>
      <c r="D2193" s="392">
        <v>16.384</v>
      </c>
      <c r="E2193" s="393">
        <v>42089.003310185188</v>
      </c>
      <c r="F2193" s="394">
        <v>542.57929999999999</v>
      </c>
    </row>
    <row r="2194" spans="1:6" x14ac:dyDescent="0.25">
      <c r="A2194" s="390">
        <v>42090</v>
      </c>
      <c r="B2194" s="391">
        <v>3.3101851851851851E-3</v>
      </c>
      <c r="C2194" s="392">
        <v>51.563099999999999</v>
      </c>
      <c r="D2194" s="392">
        <v>16.381</v>
      </c>
      <c r="E2194" s="393">
        <v>42090.003310185188</v>
      </c>
      <c r="F2194" s="394">
        <v>542.58849999999995</v>
      </c>
    </row>
    <row r="2195" spans="1:6" x14ac:dyDescent="0.25">
      <c r="A2195" s="390">
        <v>42091</v>
      </c>
      <c r="B2195" s="391">
        <v>3.3101851851851851E-3</v>
      </c>
      <c r="C2195" s="392">
        <v>51.585500000000003</v>
      </c>
      <c r="D2195" s="392">
        <v>16.382000000000001</v>
      </c>
      <c r="E2195" s="393">
        <v>42091.003310185188</v>
      </c>
      <c r="F2195" s="394">
        <v>542.56610000000001</v>
      </c>
    </row>
    <row r="2196" spans="1:6" x14ac:dyDescent="0.25">
      <c r="A2196" s="390">
        <v>42092</v>
      </c>
      <c r="B2196" s="391">
        <v>3.3101851851851851E-3</v>
      </c>
      <c r="C2196" s="392">
        <v>51.643900000000002</v>
      </c>
      <c r="D2196" s="392">
        <v>16.381</v>
      </c>
      <c r="E2196" s="393">
        <v>42092.003310185188</v>
      </c>
      <c r="F2196" s="394">
        <v>542.5077</v>
      </c>
    </row>
    <row r="2197" spans="1:6" x14ac:dyDescent="0.25">
      <c r="A2197" s="390">
        <v>42093</v>
      </c>
      <c r="B2197" s="391">
        <v>3.3101851851851851E-3</v>
      </c>
      <c r="C2197" s="392">
        <v>51.515999999999998</v>
      </c>
      <c r="D2197" s="392">
        <v>16.382000000000001</v>
      </c>
      <c r="E2197" s="393">
        <v>42093.003310185188</v>
      </c>
      <c r="F2197" s="394">
        <v>542.63559999999995</v>
      </c>
    </row>
    <row r="2198" spans="1:6" x14ac:dyDescent="0.25">
      <c r="A2198" s="390">
        <v>42094</v>
      </c>
      <c r="B2198" s="391">
        <v>3.3101851851851851E-3</v>
      </c>
      <c r="C2198" s="392">
        <v>51.596699999999998</v>
      </c>
      <c r="D2198" s="392">
        <v>16.381</v>
      </c>
      <c r="E2198" s="393">
        <v>42094.003310185188</v>
      </c>
      <c r="F2198" s="394">
        <v>542.55489999999998</v>
      </c>
    </row>
    <row r="2199" spans="1:6" x14ac:dyDescent="0.25">
      <c r="A2199" s="390">
        <v>42095</v>
      </c>
      <c r="B2199" s="391">
        <v>3.3101851851851851E-3</v>
      </c>
      <c r="C2199" s="392">
        <v>51.795900000000003</v>
      </c>
      <c r="D2199" s="392">
        <v>16.378</v>
      </c>
      <c r="E2199" s="393">
        <v>42095.003310185188</v>
      </c>
      <c r="F2199" s="394">
        <v>542.35569999999996</v>
      </c>
    </row>
    <row r="2200" spans="1:6" x14ac:dyDescent="0.25">
      <c r="A2200" s="390">
        <v>42096</v>
      </c>
      <c r="B2200" s="391">
        <v>3.3101851851851851E-3</v>
      </c>
      <c r="C2200" s="392">
        <v>51.855400000000003</v>
      </c>
      <c r="D2200" s="392">
        <v>16.381</v>
      </c>
      <c r="E2200" s="393">
        <v>42096.003310185188</v>
      </c>
      <c r="F2200" s="394">
        <v>542.2962</v>
      </c>
    </row>
    <row r="2201" spans="1:6" x14ac:dyDescent="0.25">
      <c r="A2201" s="390">
        <v>42097</v>
      </c>
      <c r="B2201" s="391">
        <v>3.3101851851851851E-3</v>
      </c>
      <c r="C2201" s="392">
        <v>51.758200000000002</v>
      </c>
      <c r="D2201" s="392">
        <v>16.38</v>
      </c>
      <c r="E2201" s="393">
        <v>42097.003310185188</v>
      </c>
      <c r="F2201" s="394">
        <v>542.39340000000004</v>
      </c>
    </row>
    <row r="2202" spans="1:6" x14ac:dyDescent="0.25">
      <c r="A2202" s="390">
        <v>42098</v>
      </c>
      <c r="B2202" s="391">
        <v>3.3101851851851851E-3</v>
      </c>
      <c r="C2202" s="392">
        <v>51.507599999999996</v>
      </c>
      <c r="D2202" s="392">
        <v>16.379000000000001</v>
      </c>
      <c r="E2202" s="393">
        <v>42098.003310185188</v>
      </c>
      <c r="F2202" s="394">
        <v>542.64400000000001</v>
      </c>
    </row>
    <row r="2203" spans="1:6" x14ac:dyDescent="0.25">
      <c r="A2203" s="390">
        <v>42099</v>
      </c>
      <c r="B2203" s="391">
        <v>3.3101851851851851E-3</v>
      </c>
      <c r="C2203" s="392">
        <v>51.799100000000003</v>
      </c>
      <c r="D2203" s="392">
        <v>16.381</v>
      </c>
      <c r="E2203" s="393">
        <v>42099.003310185188</v>
      </c>
      <c r="F2203" s="394">
        <v>542.35249999999996</v>
      </c>
    </row>
    <row r="2204" spans="1:6" x14ac:dyDescent="0.25">
      <c r="A2204" s="390">
        <v>42100</v>
      </c>
      <c r="B2204" s="391">
        <v>3.3101851851851851E-3</v>
      </c>
      <c r="C2204" s="392">
        <v>51.890500000000003</v>
      </c>
      <c r="D2204" s="392">
        <v>16.379000000000001</v>
      </c>
      <c r="E2204" s="393">
        <v>42100.003310185188</v>
      </c>
      <c r="F2204" s="394">
        <v>542.26109999999994</v>
      </c>
    </row>
    <row r="2205" spans="1:6" x14ac:dyDescent="0.25">
      <c r="A2205" s="390">
        <v>42101</v>
      </c>
      <c r="B2205" s="391">
        <v>3.3101851851851851E-3</v>
      </c>
      <c r="C2205" s="392">
        <v>51.798499999999997</v>
      </c>
      <c r="D2205" s="392">
        <v>16.378</v>
      </c>
      <c r="E2205" s="393">
        <v>42101.003310185188</v>
      </c>
      <c r="F2205" s="394">
        <v>542.35310000000004</v>
      </c>
    </row>
    <row r="2206" spans="1:6" x14ac:dyDescent="0.25">
      <c r="A2206" s="390">
        <v>42102</v>
      </c>
      <c r="B2206" s="391">
        <v>3.3101851851851851E-3</v>
      </c>
      <c r="C2206" s="392">
        <v>51.810099999999998</v>
      </c>
      <c r="D2206" s="392">
        <v>16.379000000000001</v>
      </c>
      <c r="E2206" s="393">
        <v>42102.003310185188</v>
      </c>
      <c r="F2206" s="394">
        <v>542.3415</v>
      </c>
    </row>
    <row r="2207" spans="1:6" x14ac:dyDescent="0.25">
      <c r="A2207" s="390">
        <v>42103</v>
      </c>
      <c r="B2207" s="391">
        <v>3.3101851851851851E-3</v>
      </c>
      <c r="C2207" s="392">
        <v>51.900799999999997</v>
      </c>
      <c r="D2207" s="392">
        <v>16.378</v>
      </c>
      <c r="E2207" s="393">
        <v>42103.003310185188</v>
      </c>
      <c r="F2207" s="394">
        <v>542.25080000000003</v>
      </c>
    </row>
    <row r="2208" spans="1:6" x14ac:dyDescent="0.25">
      <c r="A2208" s="390">
        <v>42104</v>
      </c>
      <c r="B2208" s="391">
        <v>3.3101851851851851E-3</v>
      </c>
      <c r="C2208" s="392">
        <v>51.664900000000003</v>
      </c>
      <c r="D2208" s="392">
        <v>16.378</v>
      </c>
      <c r="E2208" s="393">
        <v>42104.003310185188</v>
      </c>
      <c r="F2208" s="394">
        <v>542.48670000000004</v>
      </c>
    </row>
    <row r="2209" spans="1:6" x14ac:dyDescent="0.25">
      <c r="A2209" s="390">
        <v>42105</v>
      </c>
      <c r="B2209" s="391">
        <v>3.3101851851851851E-3</v>
      </c>
      <c r="C2209" s="392">
        <v>51.714700000000001</v>
      </c>
      <c r="D2209" s="392">
        <v>16.38</v>
      </c>
      <c r="E2209" s="393">
        <v>42105.003310185188</v>
      </c>
      <c r="F2209" s="394">
        <v>542.43690000000004</v>
      </c>
    </row>
    <row r="2210" spans="1:6" x14ac:dyDescent="0.25">
      <c r="A2210" s="390">
        <v>42106</v>
      </c>
      <c r="B2210" s="391">
        <v>3.3101851851851851E-3</v>
      </c>
      <c r="C2210" s="392">
        <v>51.822899999999997</v>
      </c>
      <c r="D2210" s="392">
        <v>16.38</v>
      </c>
      <c r="E2210" s="393">
        <v>42106.003310185188</v>
      </c>
      <c r="F2210" s="394">
        <v>542.32870000000003</v>
      </c>
    </row>
    <row r="2211" spans="1:6" x14ac:dyDescent="0.25">
      <c r="A2211" s="390">
        <v>42107</v>
      </c>
      <c r="B2211" s="391">
        <v>3.3101851851851851E-3</v>
      </c>
      <c r="C2211" s="392">
        <v>51.799700000000001</v>
      </c>
      <c r="D2211" s="392">
        <v>16.378</v>
      </c>
      <c r="E2211" s="393">
        <v>42107.003310185188</v>
      </c>
      <c r="F2211" s="394">
        <v>542.3519</v>
      </c>
    </row>
    <row r="2212" spans="1:6" x14ac:dyDescent="0.25">
      <c r="A2212" s="390">
        <v>42108</v>
      </c>
      <c r="B2212" s="391">
        <v>3.3101851851851851E-3</v>
      </c>
      <c r="C2212" s="392">
        <v>51.489400000000003</v>
      </c>
      <c r="D2212" s="392">
        <v>16.379000000000001</v>
      </c>
      <c r="E2212" s="393">
        <v>42108.003310185188</v>
      </c>
      <c r="F2212" s="394">
        <v>542.66219999999998</v>
      </c>
    </row>
    <row r="2213" spans="1:6" x14ac:dyDescent="0.25">
      <c r="A2213" s="390">
        <v>42109</v>
      </c>
      <c r="B2213" s="391">
        <v>3.3101851851851851E-3</v>
      </c>
      <c r="C2213" s="392">
        <v>51.801900000000003</v>
      </c>
      <c r="D2213" s="392">
        <v>16.378</v>
      </c>
      <c r="E2213" s="393">
        <v>42109.003310185188</v>
      </c>
      <c r="F2213" s="394">
        <v>542.34969999999998</v>
      </c>
    </row>
    <row r="2214" spans="1:6" x14ac:dyDescent="0.25">
      <c r="A2214" s="390">
        <v>42110</v>
      </c>
      <c r="B2214" s="391">
        <v>3.3101851851851851E-3</v>
      </c>
      <c r="C2214" s="392">
        <v>52.003999999999998</v>
      </c>
      <c r="D2214" s="392">
        <v>16.378</v>
      </c>
      <c r="E2214" s="393">
        <v>42110.003310185188</v>
      </c>
      <c r="F2214" s="394">
        <v>542.14760000000001</v>
      </c>
    </row>
    <row r="2215" spans="1:6" x14ac:dyDescent="0.25">
      <c r="A2215" s="390">
        <v>42111</v>
      </c>
      <c r="B2215" s="391">
        <v>3.3101851851851851E-3</v>
      </c>
      <c r="C2215" s="392">
        <v>51.758600000000001</v>
      </c>
      <c r="D2215" s="392">
        <v>16.376000000000001</v>
      </c>
      <c r="E2215" s="393">
        <v>42111.003310185188</v>
      </c>
      <c r="F2215" s="394">
        <v>542.39300000000003</v>
      </c>
    </row>
    <row r="2216" spans="1:6" x14ac:dyDescent="0.25">
      <c r="A2216" s="390">
        <v>42112</v>
      </c>
      <c r="B2216" s="391">
        <v>3.3101851851851851E-3</v>
      </c>
      <c r="C2216" s="392">
        <v>51.772799999999997</v>
      </c>
      <c r="D2216" s="392">
        <v>16.378</v>
      </c>
      <c r="E2216" s="393">
        <v>42112.003310185188</v>
      </c>
      <c r="F2216" s="394">
        <v>542.37879999999996</v>
      </c>
    </row>
    <row r="2217" spans="1:6" x14ac:dyDescent="0.25">
      <c r="A2217" s="390">
        <v>42113</v>
      </c>
      <c r="B2217" s="391">
        <v>3.3101851851851851E-3</v>
      </c>
      <c r="C2217" s="392">
        <v>51.870800000000003</v>
      </c>
      <c r="D2217" s="392">
        <v>16.378</v>
      </c>
      <c r="E2217" s="393">
        <v>42113.003310185188</v>
      </c>
      <c r="F2217" s="394">
        <v>542.2808</v>
      </c>
    </row>
    <row r="2218" spans="1:6" x14ac:dyDescent="0.25">
      <c r="A2218" s="390">
        <v>42114</v>
      </c>
      <c r="B2218" s="391">
        <v>3.3101851851851851E-3</v>
      </c>
      <c r="C2218" s="392">
        <v>51.776000000000003</v>
      </c>
      <c r="D2218" s="392">
        <v>16.376000000000001</v>
      </c>
      <c r="E2218" s="393">
        <v>42114.003310185188</v>
      </c>
      <c r="F2218" s="394">
        <v>542.37559999999996</v>
      </c>
    </row>
    <row r="2219" spans="1:6" x14ac:dyDescent="0.25">
      <c r="A2219" s="390">
        <v>42115</v>
      </c>
      <c r="B2219" s="391">
        <v>3.3101851851851851E-3</v>
      </c>
      <c r="C2219" s="392">
        <v>51.857900000000001</v>
      </c>
      <c r="D2219" s="392">
        <v>16.376999999999999</v>
      </c>
      <c r="E2219" s="393">
        <v>42115.003310185188</v>
      </c>
      <c r="F2219" s="394">
        <v>542.29369999999994</v>
      </c>
    </row>
    <row r="2220" spans="1:6" x14ac:dyDescent="0.25">
      <c r="A2220" s="390">
        <v>42116</v>
      </c>
      <c r="B2220" s="391">
        <v>3.3101851851851851E-3</v>
      </c>
      <c r="C2220" s="392">
        <v>51.868299999999998</v>
      </c>
      <c r="D2220" s="392">
        <v>16.376999999999999</v>
      </c>
      <c r="E2220" s="393">
        <v>42116.003310185188</v>
      </c>
      <c r="F2220" s="394">
        <v>542.28330000000005</v>
      </c>
    </row>
    <row r="2221" spans="1:6" x14ac:dyDescent="0.25">
      <c r="A2221" s="390">
        <v>42117</v>
      </c>
      <c r="B2221" s="391">
        <v>3.3101851851851851E-3</v>
      </c>
      <c r="C2221" s="392">
        <v>51.853099999999998</v>
      </c>
      <c r="D2221" s="392">
        <v>16.378</v>
      </c>
      <c r="E2221" s="393">
        <v>42117.003310185188</v>
      </c>
      <c r="F2221" s="394">
        <v>542.29849999999999</v>
      </c>
    </row>
    <row r="2222" spans="1:6" x14ac:dyDescent="0.25">
      <c r="A2222" s="390">
        <v>42118</v>
      </c>
      <c r="B2222" s="391">
        <v>3.3101851851851851E-3</v>
      </c>
      <c r="C2222" s="392">
        <v>51.944899999999997</v>
      </c>
      <c r="D2222" s="392">
        <v>16.376000000000001</v>
      </c>
      <c r="E2222" s="393">
        <v>42118.003310185188</v>
      </c>
      <c r="F2222" s="394">
        <v>542.20669999999996</v>
      </c>
    </row>
    <row r="2223" spans="1:6" x14ac:dyDescent="0.25">
      <c r="A2223" s="390">
        <v>42119</v>
      </c>
      <c r="B2223" s="391">
        <v>3.3101851851851851E-3</v>
      </c>
      <c r="C2223" s="392">
        <v>51.870600000000003</v>
      </c>
      <c r="D2223" s="392">
        <v>16.376999999999999</v>
      </c>
      <c r="E2223" s="393">
        <v>42119.003310185188</v>
      </c>
      <c r="F2223" s="394">
        <v>542.28099999999995</v>
      </c>
    </row>
    <row r="2224" spans="1:6" x14ac:dyDescent="0.25">
      <c r="A2224" s="390">
        <v>42120</v>
      </c>
      <c r="B2224" s="391">
        <v>3.3101851851851851E-3</v>
      </c>
      <c r="C2224" s="392">
        <v>52.007399999999997</v>
      </c>
      <c r="D2224" s="392">
        <v>16.375</v>
      </c>
      <c r="E2224" s="393">
        <v>42120.003310185188</v>
      </c>
      <c r="F2224" s="394">
        <v>542.14419999999996</v>
      </c>
    </row>
    <row r="2225" spans="1:6" x14ac:dyDescent="0.25">
      <c r="A2225" s="390">
        <v>42121</v>
      </c>
      <c r="B2225" s="391">
        <v>3.3101851851851851E-3</v>
      </c>
      <c r="C2225" s="392">
        <v>51.922699999999999</v>
      </c>
      <c r="D2225" s="392">
        <v>16.376999999999999</v>
      </c>
      <c r="E2225" s="393">
        <v>42121.003310185188</v>
      </c>
      <c r="F2225" s="394">
        <v>542.22889999999995</v>
      </c>
    </row>
    <row r="2226" spans="1:6" x14ac:dyDescent="0.25">
      <c r="A2226" s="390">
        <v>42122</v>
      </c>
      <c r="B2226" s="391">
        <v>3.3101851851851851E-3</v>
      </c>
      <c r="C2226" s="392">
        <v>51.556699999999999</v>
      </c>
      <c r="D2226" s="392">
        <v>16.378</v>
      </c>
      <c r="E2226" s="393">
        <v>42122.003310185188</v>
      </c>
      <c r="F2226" s="394">
        <v>542.59490000000005</v>
      </c>
    </row>
    <row r="2227" spans="1:6" x14ac:dyDescent="0.25">
      <c r="A2227" s="390">
        <v>42123</v>
      </c>
      <c r="B2227" s="391">
        <v>3.3101851851851851E-3</v>
      </c>
      <c r="C2227" s="392">
        <v>51.525599999999997</v>
      </c>
      <c r="D2227" s="392">
        <v>16.373000000000001</v>
      </c>
      <c r="E2227" s="393">
        <v>42123.003310185188</v>
      </c>
      <c r="F2227" s="394">
        <v>542.62599999999998</v>
      </c>
    </row>
    <row r="2228" spans="1:6" x14ac:dyDescent="0.25">
      <c r="A2228" s="390">
        <v>42124</v>
      </c>
      <c r="B2228" s="391">
        <v>3.3101851851851851E-3</v>
      </c>
      <c r="C2228" s="392">
        <v>51.735100000000003</v>
      </c>
      <c r="D2228" s="392">
        <v>16.375</v>
      </c>
      <c r="E2228" s="393">
        <v>42124.003310185188</v>
      </c>
      <c r="F2228" s="394">
        <v>542.41650000000004</v>
      </c>
    </row>
    <row r="2229" spans="1:6" x14ac:dyDescent="0.25">
      <c r="A2229" s="390">
        <v>42125</v>
      </c>
      <c r="B2229" s="391">
        <v>3.3101851851851851E-3</v>
      </c>
      <c r="C2229" s="392">
        <v>51.7378</v>
      </c>
      <c r="D2229" s="392">
        <v>16.375</v>
      </c>
      <c r="E2229" s="393">
        <v>42125.003310185188</v>
      </c>
      <c r="F2229" s="394">
        <v>542.41380000000004</v>
      </c>
    </row>
    <row r="2230" spans="1:6" x14ac:dyDescent="0.25">
      <c r="A2230" s="390">
        <v>42126</v>
      </c>
      <c r="B2230" s="391">
        <v>3.3101851851851851E-3</v>
      </c>
      <c r="C2230" s="392">
        <v>51.670699999999997</v>
      </c>
      <c r="D2230" s="392">
        <v>16.376999999999999</v>
      </c>
      <c r="E2230" s="393">
        <v>42126.003310185188</v>
      </c>
      <c r="F2230" s="394">
        <v>542.48090000000002</v>
      </c>
    </row>
    <row r="2231" spans="1:6" x14ac:dyDescent="0.25">
      <c r="A2231" s="390">
        <v>42127</v>
      </c>
      <c r="B2231" s="391">
        <v>3.3101851851851851E-3</v>
      </c>
      <c r="C2231" s="392">
        <v>51.711799999999997</v>
      </c>
      <c r="D2231" s="392">
        <v>16.373000000000001</v>
      </c>
      <c r="E2231" s="393">
        <v>42127.003310185188</v>
      </c>
      <c r="F2231" s="394">
        <v>542.43979999999999</v>
      </c>
    </row>
    <row r="2232" spans="1:6" x14ac:dyDescent="0.25">
      <c r="A2232" s="390">
        <v>42128</v>
      </c>
      <c r="B2232" s="391">
        <v>3.3101851851851851E-3</v>
      </c>
      <c r="C2232" s="392">
        <v>51.745600000000003</v>
      </c>
      <c r="D2232" s="392">
        <v>16.375</v>
      </c>
      <c r="E2232" s="393">
        <v>42128.003310185188</v>
      </c>
      <c r="F2232" s="394">
        <v>542.40599999999995</v>
      </c>
    </row>
    <row r="2233" spans="1:6" x14ac:dyDescent="0.25">
      <c r="A2233" s="390">
        <v>42129</v>
      </c>
      <c r="B2233" s="391">
        <v>3.3101851851851851E-3</v>
      </c>
      <c r="C2233" s="392">
        <v>51.769199999999998</v>
      </c>
      <c r="D2233" s="392">
        <v>16.373000000000001</v>
      </c>
      <c r="E2233" s="393">
        <v>42129.003310185188</v>
      </c>
      <c r="F2233" s="394">
        <v>542.38239999999996</v>
      </c>
    </row>
    <row r="2234" spans="1:6" x14ac:dyDescent="0.25">
      <c r="A2234" s="390">
        <v>42130</v>
      </c>
      <c r="B2234" s="391">
        <v>3.3101851851851851E-3</v>
      </c>
      <c r="C2234" s="392">
        <v>51.866199999999999</v>
      </c>
      <c r="D2234" s="392">
        <v>16.373000000000001</v>
      </c>
      <c r="E2234" s="393">
        <v>42130.003310185188</v>
      </c>
      <c r="F2234" s="394">
        <v>542.28539999999998</v>
      </c>
    </row>
    <row r="2235" spans="1:6" x14ac:dyDescent="0.25">
      <c r="A2235" s="390">
        <v>42131</v>
      </c>
      <c r="B2235" s="391">
        <v>3.3101851851851851E-3</v>
      </c>
      <c r="C2235" s="392">
        <v>51.877200000000002</v>
      </c>
      <c r="D2235" s="392">
        <v>16.373000000000001</v>
      </c>
      <c r="E2235" s="393">
        <v>42131.003310185188</v>
      </c>
      <c r="F2235" s="394">
        <v>542.27440000000001</v>
      </c>
    </row>
    <row r="2236" spans="1:6" x14ac:dyDescent="0.25">
      <c r="A2236" s="390">
        <v>42132</v>
      </c>
      <c r="B2236" s="391">
        <v>3.3101851851851851E-3</v>
      </c>
      <c r="C2236" s="392">
        <v>51.858499999999999</v>
      </c>
      <c r="D2236" s="392">
        <v>16.373999999999999</v>
      </c>
      <c r="E2236" s="393">
        <v>42132.003310185188</v>
      </c>
      <c r="F2236" s="394">
        <v>542.29309999999998</v>
      </c>
    </row>
    <row r="2237" spans="1:6" x14ac:dyDescent="0.25">
      <c r="A2237" s="390">
        <v>42133</v>
      </c>
      <c r="B2237" s="391">
        <v>3.3101851851851851E-3</v>
      </c>
      <c r="C2237" s="392">
        <v>51.907499999999999</v>
      </c>
      <c r="D2237" s="392">
        <v>16.373999999999999</v>
      </c>
      <c r="E2237" s="393">
        <v>42133.003310185188</v>
      </c>
      <c r="F2237" s="394">
        <v>542.2441</v>
      </c>
    </row>
    <row r="2238" spans="1:6" x14ac:dyDescent="0.25">
      <c r="A2238" s="390">
        <v>42134</v>
      </c>
      <c r="B2238" s="391">
        <v>3.3101851851851851E-3</v>
      </c>
      <c r="C2238" s="392">
        <v>51.823799999999999</v>
      </c>
      <c r="D2238" s="392">
        <v>16.373000000000001</v>
      </c>
      <c r="E2238" s="393">
        <v>42134.003310185188</v>
      </c>
      <c r="F2238" s="394">
        <v>542.32780000000002</v>
      </c>
    </row>
    <row r="2239" spans="1:6" x14ac:dyDescent="0.25">
      <c r="A2239" s="390">
        <v>42135</v>
      </c>
      <c r="B2239" s="391">
        <v>3.3101851851851851E-3</v>
      </c>
      <c r="C2239" s="392">
        <v>51.676900000000003</v>
      </c>
      <c r="D2239" s="392">
        <v>16.372</v>
      </c>
      <c r="E2239" s="393">
        <v>42135.003310185188</v>
      </c>
      <c r="F2239" s="394">
        <v>542.47469999999998</v>
      </c>
    </row>
    <row r="2240" spans="1:6" x14ac:dyDescent="0.25">
      <c r="A2240" s="390">
        <v>42136</v>
      </c>
      <c r="B2240" s="391">
        <v>3.3101851851851851E-3</v>
      </c>
      <c r="C2240" s="392">
        <v>51.582000000000001</v>
      </c>
      <c r="D2240" s="392">
        <v>16.373000000000001</v>
      </c>
      <c r="E2240" s="393">
        <v>42136.003310185188</v>
      </c>
      <c r="F2240" s="394">
        <v>542.56960000000004</v>
      </c>
    </row>
    <row r="2241" spans="1:6" x14ac:dyDescent="0.25">
      <c r="A2241" s="390">
        <v>42137</v>
      </c>
      <c r="B2241" s="391">
        <v>3.3101851851851851E-3</v>
      </c>
      <c r="C2241" s="392">
        <v>51.603099999999998</v>
      </c>
      <c r="D2241" s="392">
        <v>16.372</v>
      </c>
      <c r="E2241" s="393">
        <v>42137.003310185188</v>
      </c>
      <c r="F2241" s="394">
        <v>542.54849999999999</v>
      </c>
    </row>
    <row r="2242" spans="1:6" x14ac:dyDescent="0.25">
      <c r="A2242" s="390">
        <v>42138</v>
      </c>
      <c r="B2242" s="391">
        <v>3.3101851851851851E-3</v>
      </c>
      <c r="C2242" s="392">
        <v>51.728000000000002</v>
      </c>
      <c r="D2242" s="392">
        <v>16.373000000000001</v>
      </c>
      <c r="E2242" s="393">
        <v>42138.003310185188</v>
      </c>
      <c r="F2242" s="394">
        <v>542.42359999999996</v>
      </c>
    </row>
    <row r="2243" spans="1:6" x14ac:dyDescent="0.25">
      <c r="A2243" s="390">
        <v>42139</v>
      </c>
      <c r="B2243" s="391">
        <v>3.3101851851851851E-3</v>
      </c>
      <c r="C2243" s="392">
        <v>51.8947</v>
      </c>
      <c r="D2243" s="392">
        <v>16.373000000000001</v>
      </c>
      <c r="E2243" s="393">
        <v>42139.003310185188</v>
      </c>
      <c r="F2243" s="394">
        <v>542.25689999999997</v>
      </c>
    </row>
    <row r="2244" spans="1:6" x14ac:dyDescent="0.25">
      <c r="A2244" s="390">
        <v>42140</v>
      </c>
      <c r="B2244" s="391">
        <v>3.3101851851851851E-3</v>
      </c>
      <c r="C2244" s="392">
        <v>51.924100000000003</v>
      </c>
      <c r="D2244" s="392">
        <v>16.372</v>
      </c>
      <c r="E2244" s="393">
        <v>42140.003310185188</v>
      </c>
      <c r="F2244" s="394">
        <v>542.22749999999996</v>
      </c>
    </row>
    <row r="2245" spans="1:6" x14ac:dyDescent="0.25">
      <c r="A2245" s="390">
        <v>42141</v>
      </c>
      <c r="B2245" s="391">
        <v>3.3101851851851851E-3</v>
      </c>
      <c r="C2245" s="392">
        <v>51.775799999999997</v>
      </c>
      <c r="D2245" s="392">
        <v>16.370999999999999</v>
      </c>
      <c r="E2245" s="393">
        <v>42141.003310185188</v>
      </c>
      <c r="F2245" s="394">
        <v>542.37580000000003</v>
      </c>
    </row>
    <row r="2246" spans="1:6" x14ac:dyDescent="0.25">
      <c r="A2246" s="390">
        <v>42142</v>
      </c>
      <c r="B2246" s="391">
        <v>3.3101851851851851E-3</v>
      </c>
      <c r="C2246" s="392">
        <v>51.634099999999997</v>
      </c>
      <c r="D2246" s="392">
        <v>16.372</v>
      </c>
      <c r="E2246" s="393">
        <v>42142.003310185188</v>
      </c>
      <c r="F2246" s="394">
        <v>542.51750000000004</v>
      </c>
    </row>
    <row r="2247" spans="1:6" x14ac:dyDescent="0.25">
      <c r="A2247" s="390">
        <v>42143</v>
      </c>
      <c r="B2247" s="391">
        <v>3.3101851851851851E-3</v>
      </c>
      <c r="C2247" s="392">
        <v>51.827199999999998</v>
      </c>
      <c r="D2247" s="392">
        <v>16.370999999999999</v>
      </c>
      <c r="E2247" s="393">
        <v>42143.003310185188</v>
      </c>
      <c r="F2247" s="394">
        <v>542.32439999999997</v>
      </c>
    </row>
    <row r="2248" spans="1:6" x14ac:dyDescent="0.25">
      <c r="A2248" s="390">
        <v>42144</v>
      </c>
      <c r="B2248" s="391">
        <v>3.3101851851851851E-3</v>
      </c>
      <c r="C2248" s="392">
        <v>51.766800000000003</v>
      </c>
      <c r="D2248" s="392">
        <v>16.372</v>
      </c>
      <c r="E2248" s="393">
        <v>42144.003310185188</v>
      </c>
      <c r="F2248" s="394">
        <v>542.38480000000004</v>
      </c>
    </row>
    <row r="2249" spans="1:6" x14ac:dyDescent="0.25">
      <c r="A2249" s="390">
        <v>42145</v>
      </c>
      <c r="B2249" s="391">
        <v>3.3101851851851851E-3</v>
      </c>
      <c r="C2249" s="392">
        <v>51.672499999999999</v>
      </c>
      <c r="D2249" s="392">
        <v>16.37</v>
      </c>
      <c r="E2249" s="393">
        <v>42145.003310185188</v>
      </c>
      <c r="F2249" s="394">
        <v>542.47910000000002</v>
      </c>
    </row>
    <row r="2250" spans="1:6" x14ac:dyDescent="0.25">
      <c r="A2250" s="390">
        <v>42146</v>
      </c>
      <c r="B2250" s="391">
        <v>3.3101851851851851E-3</v>
      </c>
      <c r="C2250" s="392">
        <v>51.760100000000001</v>
      </c>
      <c r="D2250" s="392">
        <v>16.370999999999999</v>
      </c>
      <c r="E2250" s="393">
        <v>42146.003310185188</v>
      </c>
      <c r="F2250" s="394">
        <v>542.39149999999995</v>
      </c>
    </row>
    <row r="2251" spans="1:6" x14ac:dyDescent="0.25">
      <c r="A2251" s="390">
        <v>42147</v>
      </c>
      <c r="B2251" s="391">
        <v>3.3101851851851851E-3</v>
      </c>
      <c r="C2251" s="392">
        <v>51.877299999999998</v>
      </c>
      <c r="D2251" s="392">
        <v>16.37</v>
      </c>
      <c r="E2251" s="393">
        <v>42147.003310185188</v>
      </c>
      <c r="F2251" s="394">
        <v>542.27430000000004</v>
      </c>
    </row>
    <row r="2252" spans="1:6" x14ac:dyDescent="0.25">
      <c r="A2252" s="390">
        <v>42148</v>
      </c>
      <c r="B2252" s="391">
        <v>3.3101851851851851E-3</v>
      </c>
      <c r="C2252" s="392">
        <v>51.874699999999997</v>
      </c>
      <c r="D2252" s="392">
        <v>16.37</v>
      </c>
      <c r="E2252" s="393">
        <v>42148.003310185188</v>
      </c>
      <c r="F2252" s="394">
        <v>542.27689999999996</v>
      </c>
    </row>
    <row r="2253" spans="1:6" x14ac:dyDescent="0.25">
      <c r="A2253" s="390">
        <v>42149</v>
      </c>
      <c r="B2253" s="391">
        <v>3.3101851851851851E-3</v>
      </c>
      <c r="C2253" s="392">
        <v>51.898200000000003</v>
      </c>
      <c r="D2253" s="392">
        <v>16.369</v>
      </c>
      <c r="E2253" s="393">
        <v>42149.003310185188</v>
      </c>
      <c r="F2253" s="394">
        <v>542.25339999999994</v>
      </c>
    </row>
    <row r="2254" spans="1:6" x14ac:dyDescent="0.25">
      <c r="A2254" s="390">
        <v>42150</v>
      </c>
      <c r="B2254" s="391">
        <v>3.3101851851851851E-3</v>
      </c>
      <c r="C2254" s="392">
        <v>51.828000000000003</v>
      </c>
      <c r="D2254" s="392">
        <v>16.37</v>
      </c>
      <c r="E2254" s="393">
        <v>42150.003310185188</v>
      </c>
      <c r="F2254" s="394">
        <v>542.32359999999994</v>
      </c>
    </row>
    <row r="2255" spans="1:6" x14ac:dyDescent="0.25">
      <c r="A2255" s="390">
        <v>42151</v>
      </c>
      <c r="B2255" s="391">
        <v>3.3101851851851851E-3</v>
      </c>
      <c r="C2255" s="392">
        <v>51.728999999999999</v>
      </c>
      <c r="D2255" s="392">
        <v>16.37</v>
      </c>
      <c r="E2255" s="393">
        <v>42151.003310185188</v>
      </c>
      <c r="F2255" s="394">
        <v>542.42259999999999</v>
      </c>
    </row>
    <row r="2256" spans="1:6" x14ac:dyDescent="0.25">
      <c r="A2256" s="390">
        <v>42152</v>
      </c>
      <c r="B2256" s="391">
        <v>3.3101851851851851E-3</v>
      </c>
      <c r="C2256" s="392">
        <v>51.8095</v>
      </c>
      <c r="D2256" s="392">
        <v>16.37</v>
      </c>
      <c r="E2256" s="393">
        <v>42152.003310185188</v>
      </c>
      <c r="F2256" s="394">
        <v>542.34209999999996</v>
      </c>
    </row>
    <row r="2257" spans="1:6" x14ac:dyDescent="0.25">
      <c r="A2257" s="390">
        <v>42153</v>
      </c>
      <c r="B2257" s="391">
        <v>3.3101851851851851E-3</v>
      </c>
      <c r="C2257" s="392">
        <v>51.820099999999996</v>
      </c>
      <c r="D2257" s="392">
        <v>16.367999999999999</v>
      </c>
      <c r="E2257" s="393">
        <v>42153.003310185188</v>
      </c>
      <c r="F2257" s="394">
        <v>542.33150000000001</v>
      </c>
    </row>
    <row r="2258" spans="1:6" x14ac:dyDescent="0.25">
      <c r="A2258" s="390">
        <v>42154</v>
      </c>
      <c r="B2258" s="391">
        <v>3.3101851851851851E-3</v>
      </c>
      <c r="C2258" s="392">
        <v>51.731299999999997</v>
      </c>
      <c r="D2258" s="392">
        <v>16.367000000000001</v>
      </c>
      <c r="E2258" s="393">
        <v>42154.003310185188</v>
      </c>
      <c r="F2258" s="394">
        <v>542.4203</v>
      </c>
    </row>
    <row r="2259" spans="1:6" x14ac:dyDescent="0.25">
      <c r="A2259" s="390">
        <v>42155</v>
      </c>
      <c r="B2259" s="391">
        <v>3.3101851851851851E-3</v>
      </c>
      <c r="C2259" s="392">
        <v>51.682499999999997</v>
      </c>
      <c r="D2259" s="392">
        <v>16.367000000000001</v>
      </c>
      <c r="E2259" s="393">
        <v>42155.003310185188</v>
      </c>
      <c r="F2259" s="394">
        <v>542.46910000000003</v>
      </c>
    </row>
    <row r="2260" spans="1:6" x14ac:dyDescent="0.25">
      <c r="A2260" s="390">
        <v>42156</v>
      </c>
      <c r="B2260" s="391">
        <v>3.3101851851851851E-3</v>
      </c>
      <c r="C2260" s="392">
        <v>51.729799999999997</v>
      </c>
      <c r="D2260" s="392">
        <v>16.37</v>
      </c>
      <c r="E2260" s="393">
        <v>42156.003310185188</v>
      </c>
      <c r="F2260" s="394">
        <v>542.42179999999996</v>
      </c>
    </row>
    <row r="2261" spans="1:6" x14ac:dyDescent="0.25">
      <c r="A2261" s="390">
        <v>42157</v>
      </c>
      <c r="B2261" s="391">
        <v>3.3101851851851851E-3</v>
      </c>
      <c r="C2261" s="392">
        <v>51.768599999999999</v>
      </c>
      <c r="D2261" s="392">
        <v>16.367000000000001</v>
      </c>
      <c r="E2261" s="393">
        <v>42157.003310185188</v>
      </c>
      <c r="F2261" s="394">
        <v>542.38300000000004</v>
      </c>
    </row>
    <row r="2262" spans="1:6" x14ac:dyDescent="0.25">
      <c r="A2262" s="390">
        <v>42158</v>
      </c>
      <c r="B2262" s="391">
        <v>3.3101851851851851E-3</v>
      </c>
      <c r="C2262" s="392">
        <v>51.895000000000003</v>
      </c>
      <c r="D2262" s="392">
        <v>16.367999999999999</v>
      </c>
      <c r="E2262" s="393">
        <v>42158.003310185188</v>
      </c>
      <c r="F2262" s="394">
        <v>542.25659999999993</v>
      </c>
    </row>
    <row r="2263" spans="1:6" x14ac:dyDescent="0.25">
      <c r="A2263" s="390">
        <v>42159</v>
      </c>
      <c r="B2263" s="391">
        <v>3.3101851851851851E-3</v>
      </c>
      <c r="C2263" s="392">
        <v>51.96</v>
      </c>
      <c r="D2263" s="392">
        <v>16.369</v>
      </c>
      <c r="E2263" s="393">
        <v>42159.003310185188</v>
      </c>
      <c r="F2263" s="394">
        <v>542.19159999999999</v>
      </c>
    </row>
    <row r="2264" spans="1:6" x14ac:dyDescent="0.25">
      <c r="A2264" s="390">
        <v>42160</v>
      </c>
      <c r="B2264" s="391">
        <v>3.3101851851851851E-3</v>
      </c>
      <c r="C2264" s="392">
        <v>51.879300000000001</v>
      </c>
      <c r="D2264" s="392">
        <v>16.37</v>
      </c>
      <c r="E2264" s="393">
        <v>42160.003310185188</v>
      </c>
      <c r="F2264" s="394">
        <v>542.27229999999997</v>
      </c>
    </row>
    <row r="2265" spans="1:6" x14ac:dyDescent="0.25">
      <c r="A2265" s="390">
        <v>42161</v>
      </c>
      <c r="B2265" s="391">
        <v>3.3101851851851851E-3</v>
      </c>
      <c r="C2265" s="392">
        <v>51.7408</v>
      </c>
      <c r="D2265" s="392">
        <v>16.367000000000001</v>
      </c>
      <c r="E2265" s="393">
        <v>42161.003310185188</v>
      </c>
      <c r="F2265" s="394">
        <v>542.41079999999999</v>
      </c>
    </row>
    <row r="2266" spans="1:6" x14ac:dyDescent="0.25">
      <c r="A2266" s="390">
        <v>42162</v>
      </c>
      <c r="B2266" s="391">
        <v>3.3101851851851851E-3</v>
      </c>
      <c r="C2266" s="392">
        <v>51.759700000000002</v>
      </c>
      <c r="D2266" s="392">
        <v>16.367999999999999</v>
      </c>
      <c r="E2266" s="393">
        <v>42162.003310185188</v>
      </c>
      <c r="F2266" s="394">
        <v>542.39189999999996</v>
      </c>
    </row>
    <row r="2267" spans="1:6" x14ac:dyDescent="0.25">
      <c r="A2267" s="390">
        <v>42163</v>
      </c>
      <c r="B2267" s="391">
        <v>3.3101851851851851E-3</v>
      </c>
      <c r="C2267" s="392">
        <v>51.691600000000001</v>
      </c>
      <c r="D2267" s="392">
        <v>16.367000000000001</v>
      </c>
      <c r="E2267" s="393">
        <v>42163.003310185188</v>
      </c>
      <c r="F2267" s="394">
        <v>542.46</v>
      </c>
    </row>
    <row r="2268" spans="1:6" x14ac:dyDescent="0.25">
      <c r="A2268" s="390">
        <v>42164</v>
      </c>
      <c r="B2268" s="391">
        <v>3.3101851851851851E-3</v>
      </c>
      <c r="C2268" s="392">
        <v>51.670900000000003</v>
      </c>
      <c r="D2268" s="392">
        <v>16.366</v>
      </c>
      <c r="E2268" s="393">
        <v>42164.003310185188</v>
      </c>
      <c r="F2268" s="394">
        <v>542.48069999999996</v>
      </c>
    </row>
    <row r="2269" spans="1:6" x14ac:dyDescent="0.25">
      <c r="A2269" s="390">
        <v>42165</v>
      </c>
      <c r="B2269" s="391">
        <v>3.3101851851851851E-3</v>
      </c>
      <c r="C2269" s="392">
        <v>51.756999999999998</v>
      </c>
      <c r="D2269" s="392">
        <v>16.364999999999998</v>
      </c>
      <c r="E2269" s="393">
        <v>42165.003310185188</v>
      </c>
      <c r="F2269" s="394">
        <v>542.39459999999997</v>
      </c>
    </row>
    <row r="2270" spans="1:6" x14ac:dyDescent="0.25">
      <c r="A2270" s="390">
        <v>42166</v>
      </c>
      <c r="B2270" s="391">
        <v>3.3101851851851851E-3</v>
      </c>
      <c r="C2270" s="392">
        <v>51.911999999999999</v>
      </c>
      <c r="D2270" s="392">
        <v>16.364999999999998</v>
      </c>
      <c r="E2270" s="393">
        <v>42166.003310185188</v>
      </c>
      <c r="F2270" s="394">
        <v>542.2396</v>
      </c>
    </row>
    <row r="2271" spans="1:6" x14ac:dyDescent="0.25">
      <c r="A2271" s="390">
        <v>42167</v>
      </c>
      <c r="B2271" s="391">
        <v>3.3101851851851851E-3</v>
      </c>
      <c r="C2271" s="392">
        <v>51.879800000000003</v>
      </c>
      <c r="D2271" s="392">
        <v>16.364999999999998</v>
      </c>
      <c r="E2271" s="393">
        <v>42167.003310185188</v>
      </c>
      <c r="F2271" s="394">
        <v>542.27179999999998</v>
      </c>
    </row>
    <row r="2272" spans="1:6" x14ac:dyDescent="0.25">
      <c r="A2272" s="390">
        <v>42168</v>
      </c>
      <c r="B2272" s="391">
        <v>3.3101851851851851E-3</v>
      </c>
      <c r="C2272" s="392">
        <v>51.841999999999999</v>
      </c>
      <c r="D2272" s="392">
        <v>16.364999999999998</v>
      </c>
      <c r="E2272" s="393">
        <v>42168.003310185188</v>
      </c>
      <c r="F2272" s="394">
        <v>542.30960000000005</v>
      </c>
    </row>
    <row r="2273" spans="1:6" x14ac:dyDescent="0.25">
      <c r="A2273" s="390">
        <v>42169</v>
      </c>
      <c r="B2273" s="391">
        <v>3.3101851851851851E-3</v>
      </c>
      <c r="C2273" s="392">
        <v>51.875500000000002</v>
      </c>
      <c r="D2273" s="392">
        <v>16.364999999999998</v>
      </c>
      <c r="E2273" s="393">
        <v>42169.003310185188</v>
      </c>
      <c r="F2273" s="394">
        <v>542.27610000000004</v>
      </c>
    </row>
    <row r="2274" spans="1:6" x14ac:dyDescent="0.25">
      <c r="A2274" s="390">
        <v>42170</v>
      </c>
      <c r="B2274" s="391">
        <v>3.3101851851851851E-3</v>
      </c>
      <c r="C2274" s="392">
        <v>51.744399999999999</v>
      </c>
      <c r="D2274" s="392">
        <v>16.366</v>
      </c>
      <c r="E2274" s="393">
        <v>42170.003310185188</v>
      </c>
      <c r="F2274" s="394">
        <v>542.40719999999999</v>
      </c>
    </row>
    <row r="2275" spans="1:6" x14ac:dyDescent="0.25">
      <c r="A2275" s="390">
        <v>42171</v>
      </c>
      <c r="B2275" s="391">
        <v>3.3101851851851851E-3</v>
      </c>
      <c r="C2275" s="392">
        <v>51.613700000000001</v>
      </c>
      <c r="D2275" s="392">
        <v>16.364999999999998</v>
      </c>
      <c r="E2275" s="393">
        <v>42171.003310185188</v>
      </c>
      <c r="F2275" s="394">
        <v>542.53790000000004</v>
      </c>
    </row>
    <row r="2276" spans="1:6" x14ac:dyDescent="0.25">
      <c r="A2276" s="390">
        <v>42172</v>
      </c>
      <c r="B2276" s="391">
        <v>3.3101851851851851E-3</v>
      </c>
      <c r="C2276" s="392">
        <v>51.630800000000001</v>
      </c>
      <c r="D2276" s="392">
        <v>16.366</v>
      </c>
      <c r="E2276" s="393">
        <v>42172.003310185188</v>
      </c>
      <c r="F2276" s="394">
        <v>542.52080000000001</v>
      </c>
    </row>
    <row r="2277" spans="1:6" x14ac:dyDescent="0.25">
      <c r="A2277" s="390">
        <v>42173</v>
      </c>
      <c r="B2277" s="391">
        <v>3.3101851851851851E-3</v>
      </c>
      <c r="C2277" s="392">
        <v>51.685600000000001</v>
      </c>
      <c r="D2277" s="392">
        <v>16.364999999999998</v>
      </c>
      <c r="E2277" s="393">
        <v>42173.003310185188</v>
      </c>
      <c r="F2277" s="394">
        <v>542.46600000000001</v>
      </c>
    </row>
    <row r="2278" spans="1:6" x14ac:dyDescent="0.25">
      <c r="A2278" s="390">
        <v>42174</v>
      </c>
      <c r="B2278" s="391">
        <v>3.3101851851851851E-3</v>
      </c>
      <c r="C2278" s="392">
        <v>51.653199999999998</v>
      </c>
      <c r="D2278" s="392">
        <v>16.364999999999998</v>
      </c>
      <c r="E2278" s="393">
        <v>42174.003310185188</v>
      </c>
      <c r="F2278" s="394">
        <v>542.49839999999995</v>
      </c>
    </row>
    <row r="2279" spans="1:6" x14ac:dyDescent="0.25">
      <c r="A2279" s="390">
        <v>42175</v>
      </c>
      <c r="B2279" s="391">
        <v>3.3101851851851851E-3</v>
      </c>
      <c r="C2279" s="392">
        <v>51.723999999999997</v>
      </c>
      <c r="D2279" s="392">
        <v>16.364000000000001</v>
      </c>
      <c r="E2279" s="393">
        <v>42175.003310185188</v>
      </c>
      <c r="F2279" s="394">
        <v>542.42759999999998</v>
      </c>
    </row>
    <row r="2280" spans="1:6" x14ac:dyDescent="0.25">
      <c r="A2280" s="390">
        <v>42176</v>
      </c>
      <c r="B2280" s="391">
        <v>3.3101851851851851E-3</v>
      </c>
      <c r="C2280" s="392">
        <v>51.696399999999997</v>
      </c>
      <c r="D2280" s="392">
        <v>16.364999999999998</v>
      </c>
      <c r="E2280" s="393">
        <v>42176.003310185188</v>
      </c>
      <c r="F2280" s="394">
        <v>542.45519999999999</v>
      </c>
    </row>
    <row r="2281" spans="1:6" x14ac:dyDescent="0.25">
      <c r="A2281" s="390">
        <v>42177</v>
      </c>
      <c r="B2281" s="391">
        <v>3.3101851851851851E-3</v>
      </c>
      <c r="C2281" s="392">
        <v>51.700699999999998</v>
      </c>
      <c r="D2281" s="392">
        <v>16.364000000000001</v>
      </c>
      <c r="E2281" s="393">
        <v>42177.003310185188</v>
      </c>
      <c r="F2281" s="394">
        <v>542.45090000000005</v>
      </c>
    </row>
    <row r="2282" spans="1:6" x14ac:dyDescent="0.25">
      <c r="A2282" s="390">
        <v>42178</v>
      </c>
      <c r="B2282" s="391">
        <v>3.3101851851851851E-3</v>
      </c>
      <c r="C2282" s="392">
        <v>51.640300000000003</v>
      </c>
      <c r="D2282" s="392">
        <v>16.366</v>
      </c>
      <c r="E2282" s="393">
        <v>42178.003310185188</v>
      </c>
      <c r="F2282" s="394">
        <v>542.51130000000001</v>
      </c>
    </row>
    <row r="2283" spans="1:6" x14ac:dyDescent="0.25">
      <c r="A2283" s="390">
        <v>42179</v>
      </c>
      <c r="B2283" s="391">
        <v>3.3101851851851851E-3</v>
      </c>
      <c r="C2283" s="392">
        <v>51.545900000000003</v>
      </c>
      <c r="D2283" s="392">
        <v>16.364000000000001</v>
      </c>
      <c r="E2283" s="393">
        <v>42179.003310185188</v>
      </c>
      <c r="F2283" s="394">
        <v>542.60569999999996</v>
      </c>
    </row>
    <row r="2284" spans="1:6" x14ac:dyDescent="0.25">
      <c r="A2284" s="390">
        <v>42180</v>
      </c>
      <c r="B2284" s="391">
        <v>3.3101851851851851E-3</v>
      </c>
      <c r="C2284" s="392">
        <v>51.562800000000003</v>
      </c>
      <c r="D2284" s="392">
        <v>16.364000000000001</v>
      </c>
      <c r="E2284" s="393">
        <v>42180.003310185188</v>
      </c>
      <c r="F2284" s="394">
        <v>542.58879999999999</v>
      </c>
    </row>
    <row r="2285" spans="1:6" x14ac:dyDescent="0.25">
      <c r="A2285" s="390">
        <v>42181</v>
      </c>
      <c r="B2285" s="391">
        <v>3.3101851851851851E-3</v>
      </c>
      <c r="C2285" s="392">
        <v>51.607100000000003</v>
      </c>
      <c r="D2285" s="392">
        <v>16.363</v>
      </c>
      <c r="E2285" s="393">
        <v>42181.003310185188</v>
      </c>
      <c r="F2285" s="394">
        <v>542.54449999999997</v>
      </c>
    </row>
    <row r="2286" spans="1:6" x14ac:dyDescent="0.25">
      <c r="A2286" s="390">
        <v>42182</v>
      </c>
      <c r="B2286" s="391">
        <v>3.3101851851851851E-3</v>
      </c>
      <c r="C2286" s="392">
        <v>51.561799999999998</v>
      </c>
      <c r="D2286" s="392">
        <v>16.363</v>
      </c>
      <c r="E2286" s="393">
        <v>42182.003310185188</v>
      </c>
      <c r="F2286" s="394">
        <v>542.58979999999997</v>
      </c>
    </row>
    <row r="2287" spans="1:6" x14ac:dyDescent="0.25">
      <c r="A2287" s="390">
        <v>42183</v>
      </c>
      <c r="B2287" s="391">
        <v>3.3101851851851851E-3</v>
      </c>
      <c r="C2287" s="392">
        <v>51.515099999999997</v>
      </c>
      <c r="D2287" s="392">
        <v>16.364000000000001</v>
      </c>
      <c r="E2287" s="393">
        <v>42183.003310185188</v>
      </c>
      <c r="F2287" s="394">
        <v>542.63649999999996</v>
      </c>
    </row>
    <row r="2288" spans="1:6" x14ac:dyDescent="0.25">
      <c r="A2288" s="390">
        <v>42184</v>
      </c>
      <c r="B2288" s="391">
        <v>3.3101851851851851E-3</v>
      </c>
      <c r="C2288" s="392">
        <v>51.610999999999997</v>
      </c>
      <c r="D2288" s="392">
        <v>16.361999999999998</v>
      </c>
      <c r="E2288" s="393">
        <v>42184.003310185188</v>
      </c>
      <c r="F2288" s="394">
        <v>542.54060000000004</v>
      </c>
    </row>
    <row r="2289" spans="1:6" x14ac:dyDescent="0.25">
      <c r="A2289" s="390">
        <v>42185</v>
      </c>
      <c r="B2289" s="391">
        <v>3.3101851851851851E-3</v>
      </c>
      <c r="C2289" s="392">
        <v>51.605899999999998</v>
      </c>
      <c r="D2289" s="392">
        <v>16.361999999999998</v>
      </c>
      <c r="E2289" s="393">
        <v>42185.003310185188</v>
      </c>
      <c r="F2289" s="394">
        <v>542.54570000000001</v>
      </c>
    </row>
    <row r="2290" spans="1:6" x14ac:dyDescent="0.25">
      <c r="A2290" s="390">
        <v>42186</v>
      </c>
      <c r="B2290" s="391">
        <v>3.3101851851851851E-3</v>
      </c>
      <c r="C2290" s="392">
        <v>51.679099999999998</v>
      </c>
      <c r="D2290" s="392">
        <v>16.361999999999998</v>
      </c>
      <c r="E2290" s="393">
        <v>42186.003310185188</v>
      </c>
      <c r="F2290" s="394">
        <v>542.47249999999997</v>
      </c>
    </row>
    <row r="2291" spans="1:6" x14ac:dyDescent="0.25">
      <c r="A2291" s="390">
        <v>42187</v>
      </c>
      <c r="B2291" s="391">
        <v>3.3101851851851851E-3</v>
      </c>
      <c r="C2291" s="392">
        <v>51.692999999999998</v>
      </c>
      <c r="D2291" s="392">
        <v>16.361000000000001</v>
      </c>
      <c r="E2291" s="393">
        <v>42187.003310185188</v>
      </c>
      <c r="F2291" s="394">
        <v>542.45860000000005</v>
      </c>
    </row>
    <row r="2292" spans="1:6" x14ac:dyDescent="0.25">
      <c r="A2292" s="390">
        <v>42188</v>
      </c>
      <c r="B2292" s="391">
        <v>3.3101851851851851E-3</v>
      </c>
      <c r="C2292" s="392">
        <v>51.649900000000002</v>
      </c>
      <c r="D2292" s="392">
        <v>16.361000000000001</v>
      </c>
      <c r="E2292" s="393">
        <v>42188.003310185188</v>
      </c>
      <c r="F2292" s="394">
        <v>542.50170000000003</v>
      </c>
    </row>
    <row r="2293" spans="1:6" x14ac:dyDescent="0.25">
      <c r="A2293" s="390">
        <v>42189</v>
      </c>
      <c r="B2293" s="391">
        <v>3.3101851851851851E-3</v>
      </c>
      <c r="C2293" s="392">
        <v>51.700600000000001</v>
      </c>
      <c r="D2293" s="392">
        <v>16.361999999999998</v>
      </c>
      <c r="E2293" s="393">
        <v>42189.003310185188</v>
      </c>
      <c r="F2293" s="394">
        <v>542.45100000000002</v>
      </c>
    </row>
    <row r="2294" spans="1:6" x14ac:dyDescent="0.25">
      <c r="A2294" s="390">
        <v>42190</v>
      </c>
      <c r="B2294" s="391">
        <v>3.3101851851851851E-3</v>
      </c>
      <c r="C2294" s="392">
        <v>51.755299999999998</v>
      </c>
      <c r="D2294" s="392">
        <v>16.361999999999998</v>
      </c>
      <c r="E2294" s="393">
        <v>42190.003310185188</v>
      </c>
      <c r="F2294" s="394">
        <v>542.3963</v>
      </c>
    </row>
    <row r="2295" spans="1:6" x14ac:dyDescent="0.25">
      <c r="A2295" s="390">
        <v>42191</v>
      </c>
      <c r="B2295" s="391">
        <v>3.3101851851851851E-3</v>
      </c>
      <c r="C2295" s="392">
        <v>51.749600000000001</v>
      </c>
      <c r="D2295" s="392">
        <v>16.361999999999998</v>
      </c>
      <c r="E2295" s="393">
        <v>42191.003310185188</v>
      </c>
      <c r="F2295" s="394">
        <v>542.40200000000004</v>
      </c>
    </row>
    <row r="2296" spans="1:6" x14ac:dyDescent="0.25">
      <c r="A2296" s="390">
        <v>42192</v>
      </c>
      <c r="B2296" s="391">
        <v>3.3101851851851851E-3</v>
      </c>
      <c r="C2296" s="392">
        <v>51.6614</v>
      </c>
      <c r="D2296" s="392">
        <v>16.361999999999998</v>
      </c>
      <c r="E2296" s="393">
        <v>42192.003310185188</v>
      </c>
      <c r="F2296" s="394">
        <v>542.49019999999996</v>
      </c>
    </row>
    <row r="2297" spans="1:6" x14ac:dyDescent="0.25">
      <c r="A2297" s="390">
        <v>42193</v>
      </c>
      <c r="B2297" s="391">
        <v>3.3101851851851851E-3</v>
      </c>
      <c r="C2297" s="392">
        <v>51.708100000000002</v>
      </c>
      <c r="D2297" s="392">
        <v>16.361000000000001</v>
      </c>
      <c r="E2297" s="393">
        <v>42193.003310185188</v>
      </c>
      <c r="F2297" s="394">
        <v>542.44349999999997</v>
      </c>
    </row>
    <row r="2298" spans="1:6" x14ac:dyDescent="0.25">
      <c r="A2298" s="390">
        <v>42194</v>
      </c>
      <c r="B2298" s="391">
        <v>3.3101851851851851E-3</v>
      </c>
      <c r="C2298" s="392">
        <v>51.869199999999999</v>
      </c>
      <c r="D2298" s="392">
        <v>16.361999999999998</v>
      </c>
      <c r="E2298" s="393">
        <v>42194.003310185188</v>
      </c>
      <c r="F2298" s="394">
        <v>542.28240000000005</v>
      </c>
    </row>
    <row r="2299" spans="1:6" x14ac:dyDescent="0.25">
      <c r="A2299" s="390">
        <v>42195</v>
      </c>
      <c r="B2299" s="391">
        <v>3.3101851851851851E-3</v>
      </c>
      <c r="C2299" s="392">
        <v>51.8444</v>
      </c>
      <c r="D2299" s="392">
        <v>16.36</v>
      </c>
      <c r="E2299" s="393">
        <v>42195.003310185188</v>
      </c>
      <c r="F2299" s="394">
        <v>542.30719999999997</v>
      </c>
    </row>
    <row r="2300" spans="1:6" x14ac:dyDescent="0.25">
      <c r="A2300" s="390">
        <v>42196</v>
      </c>
      <c r="B2300" s="391">
        <v>3.3101851851851851E-3</v>
      </c>
      <c r="C2300" s="392">
        <v>51.770800000000001</v>
      </c>
      <c r="D2300" s="392">
        <v>16.36</v>
      </c>
      <c r="E2300" s="393">
        <v>42196.003310185188</v>
      </c>
      <c r="F2300" s="394">
        <v>542.38080000000002</v>
      </c>
    </row>
    <row r="2301" spans="1:6" x14ac:dyDescent="0.25">
      <c r="A2301" s="390">
        <v>42197</v>
      </c>
      <c r="B2301" s="391">
        <v>3.3101851851851851E-3</v>
      </c>
      <c r="C2301" s="392">
        <v>52.0304</v>
      </c>
      <c r="D2301" s="392">
        <v>16.36</v>
      </c>
      <c r="E2301" s="393">
        <v>42197.003310185188</v>
      </c>
      <c r="F2301" s="394">
        <v>542.12120000000004</v>
      </c>
    </row>
    <row r="2302" spans="1:6" x14ac:dyDescent="0.25">
      <c r="A2302" s="390">
        <v>42198</v>
      </c>
      <c r="B2302" s="391">
        <v>3.3101851851851851E-3</v>
      </c>
      <c r="C2302" s="392">
        <v>51.843699999999998</v>
      </c>
      <c r="D2302" s="392">
        <v>16.36</v>
      </c>
      <c r="E2302" s="393">
        <v>42198.003310185188</v>
      </c>
      <c r="F2302" s="394">
        <v>542.30790000000002</v>
      </c>
    </row>
    <row r="2303" spans="1:6" x14ac:dyDescent="0.25">
      <c r="A2303" s="390">
        <v>42199</v>
      </c>
      <c r="B2303" s="391">
        <v>3.3101851851851851E-3</v>
      </c>
      <c r="C2303" s="392">
        <v>51.913400000000003</v>
      </c>
      <c r="D2303" s="392">
        <v>16.361000000000001</v>
      </c>
      <c r="E2303" s="393">
        <v>42199.003310185188</v>
      </c>
      <c r="F2303" s="394">
        <v>542.23820000000001</v>
      </c>
    </row>
    <row r="2304" spans="1:6" x14ac:dyDescent="0.25">
      <c r="A2304" s="390">
        <v>42200</v>
      </c>
      <c r="B2304" s="391">
        <v>3.3101851851851851E-3</v>
      </c>
      <c r="C2304" s="392">
        <v>51.877400000000002</v>
      </c>
      <c r="D2304" s="392">
        <v>16.359000000000002</v>
      </c>
      <c r="E2304" s="393">
        <v>42200.003310185188</v>
      </c>
      <c r="F2304" s="394">
        <v>542.27419999999995</v>
      </c>
    </row>
    <row r="2305" spans="1:6" x14ac:dyDescent="0.25">
      <c r="A2305" s="390">
        <v>42201</v>
      </c>
      <c r="B2305" s="391">
        <v>3.3101851851851851E-3</v>
      </c>
      <c r="C2305" s="392">
        <v>51.874600000000001</v>
      </c>
      <c r="D2305" s="392">
        <v>16.359000000000002</v>
      </c>
      <c r="E2305" s="393">
        <v>42201.003310185188</v>
      </c>
      <c r="F2305" s="394">
        <v>542.27700000000004</v>
      </c>
    </row>
    <row r="2306" spans="1:6" x14ac:dyDescent="0.25">
      <c r="A2306" s="390">
        <v>42202</v>
      </c>
      <c r="B2306" s="391">
        <v>3.3101851851851851E-3</v>
      </c>
      <c r="C2306" s="392">
        <v>51.874699999999997</v>
      </c>
      <c r="D2306" s="392">
        <v>16.359000000000002</v>
      </c>
      <c r="E2306" s="393">
        <v>42202.003310185188</v>
      </c>
      <c r="F2306" s="394">
        <v>542.27689999999996</v>
      </c>
    </row>
    <row r="2307" spans="1:6" x14ac:dyDescent="0.25">
      <c r="A2307" s="390">
        <v>42203</v>
      </c>
      <c r="B2307" s="391">
        <v>3.3101851851851851E-3</v>
      </c>
      <c r="C2307" s="392">
        <v>51.829799999999999</v>
      </c>
      <c r="D2307" s="392">
        <v>16.359000000000002</v>
      </c>
      <c r="E2307" s="393">
        <v>42203.003310185188</v>
      </c>
      <c r="F2307" s="394">
        <v>542.32179999999994</v>
      </c>
    </row>
    <row r="2308" spans="1:6" x14ac:dyDescent="0.25">
      <c r="A2308" s="390">
        <v>42204</v>
      </c>
      <c r="B2308" s="391">
        <v>3.3101851851851851E-3</v>
      </c>
      <c r="C2308" s="392">
        <v>51.7331</v>
      </c>
      <c r="D2308" s="392">
        <v>16.359000000000002</v>
      </c>
      <c r="E2308" s="393">
        <v>42204.003310185188</v>
      </c>
      <c r="F2308" s="394">
        <v>542.41849999999999</v>
      </c>
    </row>
    <row r="2309" spans="1:6" x14ac:dyDescent="0.25">
      <c r="A2309" s="390">
        <v>42205</v>
      </c>
      <c r="B2309" s="391">
        <v>3.3101851851851851E-3</v>
      </c>
      <c r="C2309" s="392">
        <v>51.757800000000003</v>
      </c>
      <c r="D2309" s="392">
        <v>16.359000000000002</v>
      </c>
      <c r="E2309" s="393">
        <v>42205.003310185188</v>
      </c>
      <c r="F2309" s="394">
        <v>542.39379999999994</v>
      </c>
    </row>
    <row r="2310" spans="1:6" x14ac:dyDescent="0.25">
      <c r="A2310" s="390">
        <v>42206</v>
      </c>
      <c r="B2310" s="391">
        <v>3.3101851851851851E-3</v>
      </c>
      <c r="C2310" s="392">
        <v>51.725700000000003</v>
      </c>
      <c r="D2310" s="392">
        <v>16.358000000000001</v>
      </c>
      <c r="E2310" s="393">
        <v>42206.003310185188</v>
      </c>
      <c r="F2310" s="394">
        <v>542.42589999999996</v>
      </c>
    </row>
    <row r="2311" spans="1:6" x14ac:dyDescent="0.25">
      <c r="A2311" s="390">
        <v>42207</v>
      </c>
      <c r="B2311" s="391">
        <v>3.3101851851851851E-3</v>
      </c>
      <c r="C2311" s="392">
        <v>51.893999999999998</v>
      </c>
      <c r="D2311" s="392">
        <v>16.358000000000001</v>
      </c>
      <c r="E2311" s="393">
        <v>42207.003310185188</v>
      </c>
      <c r="F2311" s="394">
        <v>542.25760000000002</v>
      </c>
    </row>
    <row r="2312" spans="1:6" x14ac:dyDescent="0.25">
      <c r="A2312" s="390">
        <v>42208</v>
      </c>
      <c r="B2312" s="391">
        <v>3.3101851851851851E-3</v>
      </c>
      <c r="C2312" s="392">
        <v>51.858499999999999</v>
      </c>
      <c r="D2312" s="392">
        <v>16.36</v>
      </c>
      <c r="E2312" s="393">
        <v>42208.003310185188</v>
      </c>
      <c r="F2312" s="394">
        <v>542.29309999999998</v>
      </c>
    </row>
    <row r="2313" spans="1:6" x14ac:dyDescent="0.25">
      <c r="A2313" s="390">
        <v>42209</v>
      </c>
      <c r="B2313" s="391">
        <v>3.3101851851851851E-3</v>
      </c>
      <c r="C2313" s="392">
        <v>51.897199999999998</v>
      </c>
      <c r="D2313" s="392">
        <v>16.358000000000001</v>
      </c>
      <c r="E2313" s="393">
        <v>42209.003310185188</v>
      </c>
      <c r="F2313" s="394">
        <v>542.25440000000003</v>
      </c>
    </row>
    <row r="2314" spans="1:6" x14ac:dyDescent="0.25">
      <c r="A2314" s="390">
        <v>42210</v>
      </c>
      <c r="B2314" s="391">
        <v>3.3101851851851851E-3</v>
      </c>
      <c r="C2314" s="392">
        <v>51.858899999999998</v>
      </c>
      <c r="D2314" s="392">
        <v>16.358000000000001</v>
      </c>
      <c r="E2314" s="393">
        <v>42210.003310185188</v>
      </c>
      <c r="F2314" s="394">
        <v>542.29269999999997</v>
      </c>
    </row>
    <row r="2315" spans="1:6" x14ac:dyDescent="0.25">
      <c r="A2315" s="390">
        <v>42211</v>
      </c>
      <c r="B2315" s="391">
        <v>3.3101851851851851E-3</v>
      </c>
      <c r="C2315" s="392">
        <v>51.779699999999998</v>
      </c>
      <c r="D2315" s="392">
        <v>16.356999999999999</v>
      </c>
      <c r="E2315" s="393">
        <v>42211.003310185188</v>
      </c>
      <c r="F2315" s="394">
        <v>542.37189999999998</v>
      </c>
    </row>
    <row r="2316" spans="1:6" x14ac:dyDescent="0.25">
      <c r="A2316" s="390">
        <v>42212</v>
      </c>
      <c r="B2316" s="391">
        <v>3.3101851851851851E-3</v>
      </c>
      <c r="C2316" s="392">
        <v>51.759799999999998</v>
      </c>
      <c r="D2316" s="392">
        <v>16.356000000000002</v>
      </c>
      <c r="E2316" s="393">
        <v>42212.003310185188</v>
      </c>
      <c r="F2316" s="394">
        <v>542.39179999999999</v>
      </c>
    </row>
    <row r="2317" spans="1:6" x14ac:dyDescent="0.25">
      <c r="A2317" s="390">
        <v>42213</v>
      </c>
      <c r="B2317" s="391">
        <v>3.3101851851851851E-3</v>
      </c>
      <c r="C2317" s="392">
        <v>51.8202</v>
      </c>
      <c r="D2317" s="392">
        <v>16.356999999999999</v>
      </c>
      <c r="E2317" s="393">
        <v>42213.003310185188</v>
      </c>
      <c r="F2317" s="394">
        <v>542.33140000000003</v>
      </c>
    </row>
    <row r="2318" spans="1:6" x14ac:dyDescent="0.25">
      <c r="A2318" s="390">
        <v>42214</v>
      </c>
      <c r="B2318" s="391">
        <v>3.3101851851851851E-3</v>
      </c>
      <c r="C2318" s="392">
        <v>51.647199999999998</v>
      </c>
      <c r="D2318" s="392">
        <v>16.356999999999999</v>
      </c>
      <c r="E2318" s="393">
        <v>42214.003310185188</v>
      </c>
      <c r="F2318" s="394">
        <v>542.50440000000003</v>
      </c>
    </row>
    <row r="2319" spans="1:6" x14ac:dyDescent="0.25">
      <c r="A2319" s="390">
        <v>42215</v>
      </c>
      <c r="B2319" s="391">
        <v>3.3101851851851851E-3</v>
      </c>
      <c r="C2319" s="392">
        <v>51.528500000000001</v>
      </c>
      <c r="D2319" s="392">
        <v>16.358000000000001</v>
      </c>
      <c r="E2319" s="393">
        <v>42215.003310185188</v>
      </c>
      <c r="F2319" s="394">
        <v>542.62310000000002</v>
      </c>
    </row>
    <row r="2320" spans="1:6" x14ac:dyDescent="0.25">
      <c r="A2320" s="390">
        <v>42216</v>
      </c>
      <c r="B2320" s="391">
        <v>3.3101851851851851E-3</v>
      </c>
      <c r="C2320" s="392">
        <v>51.572600000000001</v>
      </c>
      <c r="D2320" s="392">
        <v>16.355</v>
      </c>
      <c r="E2320" s="393">
        <v>42216.003310185188</v>
      </c>
      <c r="F2320" s="394">
        <v>542.57899999999995</v>
      </c>
    </row>
    <row r="2321" spans="1:6" x14ac:dyDescent="0.25">
      <c r="A2321" s="390">
        <v>42217</v>
      </c>
      <c r="B2321" s="391">
        <v>3.3101851851851851E-3</v>
      </c>
      <c r="C2321" s="392">
        <v>51.640999999999998</v>
      </c>
      <c r="D2321" s="392">
        <v>16.356000000000002</v>
      </c>
      <c r="E2321" s="393">
        <v>42217.003310185188</v>
      </c>
      <c r="F2321" s="394">
        <v>542.51059999999995</v>
      </c>
    </row>
    <row r="2322" spans="1:6" x14ac:dyDescent="0.25">
      <c r="A2322" s="390">
        <v>42218</v>
      </c>
      <c r="B2322" s="391">
        <v>3.3101851851851851E-3</v>
      </c>
      <c r="C2322" s="392">
        <v>51.736499999999999</v>
      </c>
      <c r="D2322" s="392">
        <v>16.356999999999999</v>
      </c>
      <c r="E2322" s="393">
        <v>42218.003310185188</v>
      </c>
      <c r="F2322" s="394">
        <v>542.41509999999994</v>
      </c>
    </row>
    <row r="2323" spans="1:6" x14ac:dyDescent="0.25">
      <c r="A2323" s="390">
        <v>42219</v>
      </c>
      <c r="B2323" s="391">
        <v>3.3101851851851851E-3</v>
      </c>
      <c r="C2323" s="392">
        <v>51.757100000000001</v>
      </c>
      <c r="D2323" s="392">
        <v>16.356999999999999</v>
      </c>
      <c r="E2323" s="393">
        <v>42219.003310185188</v>
      </c>
      <c r="F2323" s="394">
        <v>542.39449999999999</v>
      </c>
    </row>
    <row r="2324" spans="1:6" x14ac:dyDescent="0.25">
      <c r="A2324" s="390">
        <v>42220</v>
      </c>
      <c r="B2324" s="391">
        <v>3.3101851851851851E-3</v>
      </c>
      <c r="C2324" s="392">
        <v>51.779000000000003</v>
      </c>
      <c r="D2324" s="392">
        <v>16.355</v>
      </c>
      <c r="E2324" s="393">
        <v>42220.003310185188</v>
      </c>
      <c r="F2324" s="394">
        <v>542.37260000000003</v>
      </c>
    </row>
    <row r="2325" spans="1:6" x14ac:dyDescent="0.25">
      <c r="A2325" s="390">
        <v>42221</v>
      </c>
      <c r="B2325" s="391">
        <v>3.3101851851851851E-3</v>
      </c>
      <c r="C2325" s="392">
        <v>51.742899999999999</v>
      </c>
      <c r="D2325" s="392">
        <v>16.356000000000002</v>
      </c>
      <c r="E2325" s="393">
        <v>42221.003310185188</v>
      </c>
      <c r="F2325" s="394">
        <v>542.40869999999995</v>
      </c>
    </row>
    <row r="2326" spans="1:6" x14ac:dyDescent="0.25">
      <c r="A2326" s="390">
        <v>42222</v>
      </c>
      <c r="B2326" s="391">
        <v>3.3101851851851851E-3</v>
      </c>
      <c r="C2326" s="392">
        <v>51.794800000000002</v>
      </c>
      <c r="D2326" s="392">
        <v>16.356000000000002</v>
      </c>
      <c r="E2326" s="393">
        <v>42222.003310185188</v>
      </c>
      <c r="F2326" s="394">
        <v>542.35680000000002</v>
      </c>
    </row>
    <row r="2327" spans="1:6" x14ac:dyDescent="0.25">
      <c r="A2327" s="390">
        <v>42223</v>
      </c>
      <c r="B2327" s="391">
        <v>3.3101851851851851E-3</v>
      </c>
      <c r="C2327" s="392">
        <v>51.873600000000003</v>
      </c>
      <c r="D2327" s="392">
        <v>16.356000000000002</v>
      </c>
      <c r="E2327" s="393">
        <v>42223.003310185188</v>
      </c>
      <c r="F2327" s="394">
        <v>542.27800000000002</v>
      </c>
    </row>
    <row r="2328" spans="1:6" x14ac:dyDescent="0.25">
      <c r="A2328" s="390">
        <v>42224</v>
      </c>
      <c r="B2328" s="391">
        <v>3.3101851851851851E-3</v>
      </c>
      <c r="C2328" s="392">
        <v>51.840499999999999</v>
      </c>
      <c r="D2328" s="392">
        <v>16.353999999999999</v>
      </c>
      <c r="E2328" s="393">
        <v>42224.003310185188</v>
      </c>
      <c r="F2328" s="394">
        <v>542.31110000000001</v>
      </c>
    </row>
    <row r="2329" spans="1:6" x14ac:dyDescent="0.25">
      <c r="A2329" s="390">
        <v>42225</v>
      </c>
      <c r="B2329" s="391">
        <v>3.3101851851851851E-3</v>
      </c>
      <c r="C2329" s="392">
        <v>51.775500000000001</v>
      </c>
      <c r="D2329" s="392">
        <v>16.356000000000002</v>
      </c>
      <c r="E2329" s="393">
        <v>42225.003310185188</v>
      </c>
      <c r="F2329" s="394">
        <v>542.37609999999995</v>
      </c>
    </row>
    <row r="2330" spans="1:6" x14ac:dyDescent="0.25">
      <c r="A2330" s="390">
        <v>42226</v>
      </c>
      <c r="B2330" s="391">
        <v>3.3101851851851851E-3</v>
      </c>
      <c r="C2330" s="392">
        <v>51.772500000000001</v>
      </c>
      <c r="D2330" s="392">
        <v>16.355</v>
      </c>
      <c r="E2330" s="393">
        <v>42226.003310185188</v>
      </c>
      <c r="F2330" s="394">
        <v>542.37909999999999</v>
      </c>
    </row>
    <row r="2331" spans="1:6" x14ac:dyDescent="0.25">
      <c r="A2331" s="390">
        <v>42227</v>
      </c>
      <c r="B2331" s="391">
        <v>3.3101851851851851E-3</v>
      </c>
      <c r="C2331" s="392">
        <v>51.609299999999998</v>
      </c>
      <c r="D2331" s="392">
        <v>16.356000000000002</v>
      </c>
      <c r="E2331" s="393">
        <v>42227.003310185188</v>
      </c>
      <c r="F2331" s="394">
        <v>542.54229999999995</v>
      </c>
    </row>
    <row r="2332" spans="1:6" x14ac:dyDescent="0.25">
      <c r="A2332" s="390">
        <v>42228</v>
      </c>
      <c r="B2332" s="391">
        <v>3.3101851851851851E-3</v>
      </c>
      <c r="C2332" s="392">
        <v>51.588500000000003</v>
      </c>
      <c r="D2332" s="392">
        <v>16.356000000000002</v>
      </c>
      <c r="E2332" s="393">
        <v>42228.003310185188</v>
      </c>
      <c r="F2332" s="394">
        <v>542.56309999999996</v>
      </c>
    </row>
    <row r="2333" spans="1:6" x14ac:dyDescent="0.25">
      <c r="A2333" s="390">
        <v>42229</v>
      </c>
      <c r="B2333" s="391">
        <v>3.3101851851851851E-3</v>
      </c>
      <c r="C2333" s="392">
        <v>51.639899999999997</v>
      </c>
      <c r="D2333" s="392">
        <v>16.356000000000002</v>
      </c>
      <c r="E2333" s="393">
        <v>42229.003310185188</v>
      </c>
      <c r="F2333" s="394">
        <v>542.51170000000002</v>
      </c>
    </row>
    <row r="2334" spans="1:6" x14ac:dyDescent="0.25">
      <c r="A2334" s="390">
        <v>42230</v>
      </c>
      <c r="B2334" s="391">
        <v>3.3101851851851851E-3</v>
      </c>
      <c r="C2334" s="392">
        <v>51.697499999999998</v>
      </c>
      <c r="D2334" s="392">
        <v>16.355</v>
      </c>
      <c r="E2334" s="393">
        <v>42230.003310185188</v>
      </c>
      <c r="F2334" s="394">
        <v>542.45410000000004</v>
      </c>
    </row>
    <row r="2335" spans="1:6" x14ac:dyDescent="0.25">
      <c r="A2335" s="390">
        <v>42231</v>
      </c>
      <c r="B2335" s="391">
        <v>3.3101851851851851E-3</v>
      </c>
      <c r="C2335" s="392">
        <v>51.669600000000003</v>
      </c>
      <c r="D2335" s="392">
        <v>16.355</v>
      </c>
      <c r="E2335" s="393">
        <v>42231.003310185188</v>
      </c>
      <c r="F2335" s="394">
        <v>542.48199999999997</v>
      </c>
    </row>
    <row r="2336" spans="1:6" x14ac:dyDescent="0.25">
      <c r="A2336" s="390">
        <v>42232</v>
      </c>
      <c r="B2336" s="391">
        <v>3.3101851851851851E-3</v>
      </c>
      <c r="C2336" s="392">
        <v>51.703400000000002</v>
      </c>
      <c r="D2336" s="392">
        <v>16.353999999999999</v>
      </c>
      <c r="E2336" s="393">
        <v>42232.003310185188</v>
      </c>
      <c r="F2336" s="394">
        <v>542.44820000000004</v>
      </c>
    </row>
    <row r="2337" spans="1:6" x14ac:dyDescent="0.25">
      <c r="A2337" s="390">
        <v>42233</v>
      </c>
      <c r="B2337" s="391">
        <v>3.3101851851851851E-3</v>
      </c>
      <c r="C2337" s="392">
        <v>51.841200000000001</v>
      </c>
      <c r="D2337" s="392">
        <v>16.353999999999999</v>
      </c>
      <c r="E2337" s="393">
        <v>42233.003310185188</v>
      </c>
      <c r="F2337" s="394">
        <v>542.31039999999996</v>
      </c>
    </row>
    <row r="2338" spans="1:6" x14ac:dyDescent="0.25">
      <c r="A2338" s="390">
        <v>42234</v>
      </c>
      <c r="B2338" s="391">
        <v>3.3101851851851851E-3</v>
      </c>
      <c r="C2338" s="392">
        <v>51.925400000000003</v>
      </c>
      <c r="D2338" s="392">
        <v>16.353999999999999</v>
      </c>
      <c r="E2338" s="393">
        <v>42234.003310185188</v>
      </c>
      <c r="F2338" s="394">
        <v>542.22619999999995</v>
      </c>
    </row>
    <row r="2339" spans="1:6" x14ac:dyDescent="0.25">
      <c r="A2339" s="390">
        <v>42235</v>
      </c>
      <c r="B2339" s="391">
        <v>3.3101851851851851E-3</v>
      </c>
      <c r="C2339" s="392">
        <v>52.032299999999999</v>
      </c>
      <c r="D2339" s="392">
        <v>16.353999999999999</v>
      </c>
      <c r="E2339" s="393">
        <v>42235.003310185188</v>
      </c>
      <c r="F2339" s="394">
        <v>542.11929999999995</v>
      </c>
    </row>
    <row r="2340" spans="1:6" x14ac:dyDescent="0.25">
      <c r="A2340" s="390">
        <v>42236</v>
      </c>
      <c r="B2340" s="391">
        <v>3.3101851851851851E-3</v>
      </c>
      <c r="C2340" s="392">
        <v>51.864699999999999</v>
      </c>
      <c r="D2340" s="392">
        <v>16.353000000000002</v>
      </c>
      <c r="E2340" s="393">
        <v>42236.003310185188</v>
      </c>
      <c r="F2340" s="394">
        <v>542.28689999999995</v>
      </c>
    </row>
    <row r="2341" spans="1:6" x14ac:dyDescent="0.25">
      <c r="A2341" s="390">
        <v>42237</v>
      </c>
      <c r="B2341" s="391">
        <v>3.3101851851851851E-3</v>
      </c>
      <c r="C2341" s="392">
        <v>51.943899999999999</v>
      </c>
      <c r="D2341" s="392">
        <v>16.353000000000002</v>
      </c>
      <c r="E2341" s="393">
        <v>42237.003310185188</v>
      </c>
      <c r="F2341" s="394">
        <v>542.20770000000005</v>
      </c>
    </row>
    <row r="2342" spans="1:6" x14ac:dyDescent="0.25">
      <c r="A2342" s="390">
        <v>42238</v>
      </c>
      <c r="B2342" s="391">
        <v>3.3101851851851851E-3</v>
      </c>
      <c r="C2342" s="392">
        <v>51.878500000000003</v>
      </c>
      <c r="D2342" s="392">
        <v>16.353999999999999</v>
      </c>
      <c r="E2342" s="393">
        <v>42238.003310185188</v>
      </c>
      <c r="F2342" s="394">
        <v>542.2731</v>
      </c>
    </row>
    <row r="2343" spans="1:6" x14ac:dyDescent="0.25">
      <c r="A2343" s="390">
        <v>42239</v>
      </c>
      <c r="B2343" s="391">
        <v>3.3101851851851851E-3</v>
      </c>
      <c r="C2343" s="392">
        <v>51.841900000000003</v>
      </c>
      <c r="D2343" s="392">
        <v>16.353999999999999</v>
      </c>
      <c r="E2343" s="393">
        <v>42239.003310185188</v>
      </c>
      <c r="F2343" s="394">
        <v>542.30970000000002</v>
      </c>
    </row>
    <row r="2344" spans="1:6" x14ac:dyDescent="0.25">
      <c r="A2344" s="390">
        <v>42240</v>
      </c>
      <c r="B2344" s="391">
        <v>3.3101851851851851E-3</v>
      </c>
      <c r="C2344" s="392">
        <v>51.664400000000001</v>
      </c>
      <c r="D2344" s="392">
        <v>16.355</v>
      </c>
      <c r="E2344" s="393">
        <v>42240.003310185188</v>
      </c>
      <c r="F2344" s="394">
        <v>542.48720000000003</v>
      </c>
    </row>
    <row r="2345" spans="1:6" x14ac:dyDescent="0.25">
      <c r="A2345" s="390">
        <v>42241</v>
      </c>
      <c r="B2345" s="391">
        <v>3.3101851851851851E-3</v>
      </c>
      <c r="C2345" s="392">
        <v>51.676299999999998</v>
      </c>
      <c r="D2345" s="392">
        <v>16.353000000000002</v>
      </c>
      <c r="E2345" s="393">
        <v>42241.003310185188</v>
      </c>
      <c r="F2345" s="394">
        <v>542.47529999999995</v>
      </c>
    </row>
    <row r="2346" spans="1:6" x14ac:dyDescent="0.25">
      <c r="A2346" s="390">
        <v>42242</v>
      </c>
      <c r="B2346" s="391">
        <v>3.3101851851851851E-3</v>
      </c>
      <c r="C2346" s="392">
        <v>51.648200000000003</v>
      </c>
      <c r="D2346" s="392">
        <v>16.353000000000002</v>
      </c>
      <c r="E2346" s="393">
        <v>42242.003310185188</v>
      </c>
      <c r="F2346" s="394">
        <v>542.50339999999994</v>
      </c>
    </row>
    <row r="2347" spans="1:6" x14ac:dyDescent="0.25">
      <c r="A2347" s="390">
        <v>42243</v>
      </c>
      <c r="B2347" s="391">
        <v>3.3101851851851851E-3</v>
      </c>
      <c r="C2347" s="392">
        <v>51.636600000000001</v>
      </c>
      <c r="D2347" s="392">
        <v>16.353000000000002</v>
      </c>
      <c r="E2347" s="393">
        <v>42243.003310185188</v>
      </c>
      <c r="F2347" s="394">
        <v>542.51499999999999</v>
      </c>
    </row>
    <row r="2348" spans="1:6" x14ac:dyDescent="0.25">
      <c r="A2348" s="390">
        <v>42244</v>
      </c>
      <c r="B2348" s="391">
        <v>3.3101851851851851E-3</v>
      </c>
      <c r="C2348" s="392">
        <v>51.788499999999999</v>
      </c>
      <c r="D2348" s="392">
        <v>16.352</v>
      </c>
      <c r="E2348" s="393">
        <v>42244.003310185188</v>
      </c>
      <c r="F2348" s="394">
        <v>542.36310000000003</v>
      </c>
    </row>
    <row r="2349" spans="1:6" x14ac:dyDescent="0.25">
      <c r="A2349" s="390">
        <v>42245</v>
      </c>
      <c r="B2349" s="391">
        <v>3.3101851851851851E-3</v>
      </c>
      <c r="C2349" s="392">
        <v>51.758400000000002</v>
      </c>
      <c r="D2349" s="392">
        <v>16.352</v>
      </c>
      <c r="E2349" s="393">
        <v>42245.003310185188</v>
      </c>
      <c r="F2349" s="394">
        <v>542.39319999999998</v>
      </c>
    </row>
    <row r="2350" spans="1:6" x14ac:dyDescent="0.25">
      <c r="A2350" s="390">
        <v>42246</v>
      </c>
      <c r="B2350" s="391">
        <v>3.3101851851851851E-3</v>
      </c>
      <c r="C2350" s="392">
        <v>51.761899999999997</v>
      </c>
      <c r="D2350" s="392">
        <v>16.352</v>
      </c>
      <c r="E2350" s="393">
        <v>42246.003310185188</v>
      </c>
      <c r="F2350" s="394">
        <v>542.38969999999995</v>
      </c>
    </row>
    <row r="2351" spans="1:6" x14ac:dyDescent="0.25">
      <c r="A2351" s="390">
        <v>42247</v>
      </c>
      <c r="B2351" s="391">
        <v>3.3101851851851851E-3</v>
      </c>
      <c r="C2351" s="392">
        <v>51.904600000000002</v>
      </c>
      <c r="D2351" s="392">
        <v>16.352</v>
      </c>
      <c r="E2351" s="393">
        <v>42247.003310185188</v>
      </c>
      <c r="F2351" s="394">
        <v>542.24699999999996</v>
      </c>
    </row>
    <row r="2352" spans="1:6" x14ac:dyDescent="0.25">
      <c r="A2352" s="390">
        <v>42248</v>
      </c>
      <c r="B2352" s="391">
        <v>3.3101851851851851E-3</v>
      </c>
      <c r="C2352" s="392">
        <v>51.8551</v>
      </c>
      <c r="D2352" s="392">
        <v>16.350999999999999</v>
      </c>
      <c r="E2352" s="393">
        <v>42248.003310185188</v>
      </c>
      <c r="F2352" s="394">
        <v>542.29650000000004</v>
      </c>
    </row>
    <row r="2353" spans="1:6" x14ac:dyDescent="0.25">
      <c r="A2353" s="390">
        <v>42249</v>
      </c>
      <c r="B2353" s="391">
        <v>3.3101851851851851E-3</v>
      </c>
      <c r="C2353" s="392">
        <v>51.819899999999997</v>
      </c>
      <c r="D2353" s="392">
        <v>16.350999999999999</v>
      </c>
      <c r="E2353" s="393">
        <v>42249.003310185188</v>
      </c>
      <c r="F2353" s="394">
        <v>542.33169999999996</v>
      </c>
    </row>
    <row r="2354" spans="1:6" x14ac:dyDescent="0.25">
      <c r="A2354" s="390">
        <v>42250</v>
      </c>
      <c r="B2354" s="391">
        <v>3.3101851851851851E-3</v>
      </c>
      <c r="C2354" s="392">
        <v>51.839300000000001</v>
      </c>
      <c r="D2354" s="392">
        <v>16.352</v>
      </c>
      <c r="E2354" s="393">
        <v>42250.003310185188</v>
      </c>
      <c r="F2354" s="394">
        <v>542.31230000000005</v>
      </c>
    </row>
    <row r="2355" spans="1:6" x14ac:dyDescent="0.25">
      <c r="A2355" s="390">
        <v>42251</v>
      </c>
      <c r="B2355" s="391">
        <v>3.3101851851851851E-3</v>
      </c>
      <c r="C2355" s="392">
        <v>51.810200000000002</v>
      </c>
      <c r="D2355" s="392">
        <v>16.353000000000002</v>
      </c>
      <c r="E2355" s="393">
        <v>42251.003310185188</v>
      </c>
      <c r="F2355" s="394">
        <v>542.34140000000002</v>
      </c>
    </row>
    <row r="2356" spans="1:6" x14ac:dyDescent="0.25">
      <c r="A2356" s="390">
        <v>42252</v>
      </c>
      <c r="B2356" s="391">
        <v>3.3101851851851851E-3</v>
      </c>
      <c r="C2356" s="392">
        <v>51.744500000000002</v>
      </c>
      <c r="D2356" s="392">
        <v>16.350000000000001</v>
      </c>
      <c r="E2356" s="393">
        <v>42252.003310185188</v>
      </c>
      <c r="F2356" s="394">
        <v>542.40710000000001</v>
      </c>
    </row>
    <row r="2357" spans="1:6" x14ac:dyDescent="0.25">
      <c r="A2357" s="390">
        <v>42253</v>
      </c>
      <c r="B2357" s="391">
        <v>3.3101851851851851E-3</v>
      </c>
      <c r="C2357" s="392">
        <v>51.692500000000003</v>
      </c>
      <c r="D2357" s="392">
        <v>16.350999999999999</v>
      </c>
      <c r="E2357" s="393">
        <v>42253.003310185188</v>
      </c>
      <c r="F2357" s="394">
        <v>542.45910000000003</v>
      </c>
    </row>
    <row r="2358" spans="1:6" x14ac:dyDescent="0.25">
      <c r="A2358" s="390">
        <v>42254</v>
      </c>
      <c r="B2358" s="391">
        <v>3.3101851851851851E-3</v>
      </c>
      <c r="C2358" s="392">
        <v>51.7121</v>
      </c>
      <c r="D2358" s="392">
        <v>16.350000000000001</v>
      </c>
      <c r="E2358" s="393">
        <v>42254.003310185188</v>
      </c>
      <c r="F2358" s="394">
        <v>542.43949999999995</v>
      </c>
    </row>
    <row r="2359" spans="1:6" x14ac:dyDescent="0.25">
      <c r="A2359" s="390">
        <v>42255</v>
      </c>
      <c r="B2359" s="391">
        <v>3.3101851851851851E-3</v>
      </c>
      <c r="C2359" s="392">
        <v>51.733400000000003</v>
      </c>
      <c r="D2359" s="392">
        <v>16.350000000000001</v>
      </c>
      <c r="E2359" s="393">
        <v>42255.003310185188</v>
      </c>
      <c r="F2359" s="394">
        <v>542.41819999999996</v>
      </c>
    </row>
    <row r="2360" spans="1:6" x14ac:dyDescent="0.25">
      <c r="A2360" s="390">
        <v>42256</v>
      </c>
      <c r="B2360" s="391">
        <v>3.3101851851851851E-3</v>
      </c>
      <c r="C2360" s="392">
        <v>51.744300000000003</v>
      </c>
      <c r="D2360" s="392">
        <v>16.350000000000001</v>
      </c>
      <c r="E2360" s="393">
        <v>42256.003310185188</v>
      </c>
      <c r="F2360" s="394">
        <v>542.40729999999996</v>
      </c>
    </row>
    <row r="2361" spans="1:6" x14ac:dyDescent="0.25">
      <c r="A2361" s="390">
        <v>42257</v>
      </c>
      <c r="B2361" s="391">
        <v>3.3101851851851851E-3</v>
      </c>
      <c r="C2361" s="392">
        <v>51.740699999999997</v>
      </c>
      <c r="D2361" s="392">
        <v>16.349</v>
      </c>
      <c r="E2361" s="393">
        <v>42257.003310185188</v>
      </c>
      <c r="F2361" s="394">
        <v>542.41089999999997</v>
      </c>
    </row>
    <row r="2362" spans="1:6" x14ac:dyDescent="0.25">
      <c r="A2362" s="390">
        <v>42258</v>
      </c>
      <c r="B2362" s="391">
        <v>3.3101851851851851E-3</v>
      </c>
      <c r="C2362" s="392">
        <v>51.791200000000003</v>
      </c>
      <c r="D2362" s="392">
        <v>16.350000000000001</v>
      </c>
      <c r="E2362" s="393">
        <v>42258.003310185188</v>
      </c>
      <c r="F2362" s="394">
        <v>542.36040000000003</v>
      </c>
    </row>
    <row r="2363" spans="1:6" x14ac:dyDescent="0.25">
      <c r="A2363" s="390">
        <v>42259</v>
      </c>
      <c r="B2363" s="391">
        <v>3.3101851851851851E-3</v>
      </c>
      <c r="C2363" s="392">
        <v>51.723100000000002</v>
      </c>
      <c r="D2363" s="392">
        <v>16.350999999999999</v>
      </c>
      <c r="E2363" s="393">
        <v>42259.003310185188</v>
      </c>
      <c r="F2363" s="394">
        <v>542.42849999999999</v>
      </c>
    </row>
    <row r="2364" spans="1:6" x14ac:dyDescent="0.25">
      <c r="A2364" s="390">
        <v>42260</v>
      </c>
      <c r="B2364" s="391">
        <v>3.3101851851851851E-3</v>
      </c>
      <c r="C2364" s="392">
        <v>51.847900000000003</v>
      </c>
      <c r="D2364" s="392">
        <v>16.352</v>
      </c>
      <c r="E2364" s="393">
        <v>42260.003310185188</v>
      </c>
      <c r="F2364" s="394">
        <v>542.30369999999994</v>
      </c>
    </row>
    <row r="2365" spans="1:6" x14ac:dyDescent="0.25">
      <c r="A2365" s="390">
        <v>42261</v>
      </c>
      <c r="B2365" s="391">
        <v>3.3101851851851851E-3</v>
      </c>
      <c r="C2365" s="392">
        <v>51.954000000000001</v>
      </c>
      <c r="D2365" s="392">
        <v>16.350000000000001</v>
      </c>
      <c r="E2365" s="393">
        <v>42261.003310185188</v>
      </c>
      <c r="F2365" s="394">
        <v>542.19759999999997</v>
      </c>
    </row>
    <row r="2366" spans="1:6" x14ac:dyDescent="0.25">
      <c r="A2366" s="390">
        <v>42262</v>
      </c>
      <c r="B2366" s="391">
        <v>3.3101851851851851E-3</v>
      </c>
      <c r="C2366" s="392">
        <v>51.936999999999998</v>
      </c>
      <c r="D2366" s="392">
        <v>16.350999999999999</v>
      </c>
      <c r="E2366" s="393">
        <v>42262.003310185188</v>
      </c>
      <c r="F2366" s="394">
        <v>542.21460000000002</v>
      </c>
    </row>
    <row r="2367" spans="1:6" x14ac:dyDescent="0.25">
      <c r="A2367" s="390">
        <v>42263</v>
      </c>
      <c r="B2367" s="391">
        <v>3.3101851851851851E-3</v>
      </c>
      <c r="C2367" s="392">
        <v>51.859499999999997</v>
      </c>
      <c r="D2367" s="392">
        <v>16.350000000000001</v>
      </c>
      <c r="E2367" s="393">
        <v>42263.003310185188</v>
      </c>
      <c r="F2367" s="394">
        <v>542.2921</v>
      </c>
    </row>
    <row r="2368" spans="1:6" x14ac:dyDescent="0.25">
      <c r="A2368" s="390">
        <v>42264</v>
      </c>
      <c r="B2368" s="391">
        <v>3.3101851851851851E-3</v>
      </c>
      <c r="C2368" s="392">
        <v>51.852499999999999</v>
      </c>
      <c r="D2368" s="392">
        <v>16.350000000000001</v>
      </c>
      <c r="E2368" s="393">
        <v>42264.003310185188</v>
      </c>
      <c r="F2368" s="394">
        <v>542.29909999999995</v>
      </c>
    </row>
    <row r="2369" spans="1:6" x14ac:dyDescent="0.25">
      <c r="A2369" s="390">
        <v>42265</v>
      </c>
      <c r="B2369" s="391">
        <v>3.3101851851851851E-3</v>
      </c>
      <c r="C2369" s="392">
        <v>51.935699999999997</v>
      </c>
      <c r="D2369" s="392">
        <v>16.349</v>
      </c>
      <c r="E2369" s="393">
        <v>42265.003310185188</v>
      </c>
      <c r="F2369" s="394">
        <v>542.21590000000003</v>
      </c>
    </row>
    <row r="2370" spans="1:6" x14ac:dyDescent="0.25">
      <c r="A2370" s="390">
        <v>42266</v>
      </c>
      <c r="B2370" s="391">
        <v>3.3101851851851851E-3</v>
      </c>
      <c r="C2370" s="392">
        <v>51.868600000000001</v>
      </c>
      <c r="D2370" s="392">
        <v>16.349</v>
      </c>
      <c r="E2370" s="393">
        <v>42266.003310185188</v>
      </c>
      <c r="F2370" s="394">
        <v>542.28300000000002</v>
      </c>
    </row>
    <row r="2371" spans="1:6" x14ac:dyDescent="0.25">
      <c r="A2371" s="390">
        <v>42267</v>
      </c>
      <c r="B2371" s="391">
        <v>3.3101851851851851E-3</v>
      </c>
      <c r="C2371" s="392">
        <v>51.816699999999997</v>
      </c>
      <c r="D2371" s="392">
        <v>16.347999999999999</v>
      </c>
      <c r="E2371" s="393">
        <v>42267.003310185188</v>
      </c>
      <c r="F2371" s="394">
        <v>542.33489999999995</v>
      </c>
    </row>
    <row r="2372" spans="1:6" x14ac:dyDescent="0.25">
      <c r="A2372" s="390">
        <v>42268</v>
      </c>
      <c r="B2372" s="391">
        <v>3.3101851851851851E-3</v>
      </c>
      <c r="C2372" s="392">
        <v>51.867199999999997</v>
      </c>
      <c r="D2372" s="392">
        <v>16.347999999999999</v>
      </c>
      <c r="E2372" s="393">
        <v>42268.003310185188</v>
      </c>
      <c r="F2372" s="394">
        <v>542.28440000000001</v>
      </c>
    </row>
    <row r="2373" spans="1:6" x14ac:dyDescent="0.25">
      <c r="A2373" s="390">
        <v>42269</v>
      </c>
      <c r="B2373" s="391">
        <v>3.3101851851851851E-3</v>
      </c>
      <c r="C2373" s="392">
        <v>51.875900000000001</v>
      </c>
      <c r="D2373" s="392">
        <v>16.347999999999999</v>
      </c>
      <c r="E2373" s="393">
        <v>42269.003310185188</v>
      </c>
      <c r="F2373" s="394">
        <v>542.27570000000003</v>
      </c>
    </row>
    <row r="2374" spans="1:6" x14ac:dyDescent="0.25">
      <c r="A2374" s="390">
        <v>42270</v>
      </c>
      <c r="B2374" s="391">
        <v>3.3101851851851851E-3</v>
      </c>
      <c r="C2374" s="392">
        <v>51.864100000000001</v>
      </c>
      <c r="D2374" s="392">
        <v>16.347000000000001</v>
      </c>
      <c r="E2374" s="393">
        <v>42270.003310185188</v>
      </c>
      <c r="F2374" s="394">
        <v>542.28750000000002</v>
      </c>
    </row>
    <row r="2375" spans="1:6" x14ac:dyDescent="0.25">
      <c r="A2375" s="390">
        <v>42271</v>
      </c>
      <c r="B2375" s="391">
        <v>3.3101851851851851E-3</v>
      </c>
      <c r="C2375" s="392">
        <v>51.765799999999999</v>
      </c>
      <c r="D2375" s="392">
        <v>16.347000000000001</v>
      </c>
      <c r="E2375" s="393">
        <v>42271.003310185188</v>
      </c>
      <c r="F2375" s="394">
        <v>542.38580000000002</v>
      </c>
    </row>
    <row r="2376" spans="1:6" x14ac:dyDescent="0.25">
      <c r="A2376" s="390">
        <v>42272</v>
      </c>
      <c r="B2376" s="391">
        <v>3.3101851851851851E-3</v>
      </c>
      <c r="C2376" s="392">
        <v>51.635100000000001</v>
      </c>
      <c r="D2376" s="392">
        <v>16.347999999999999</v>
      </c>
      <c r="E2376" s="393">
        <v>42272.003310185188</v>
      </c>
      <c r="F2376" s="394">
        <v>542.51649999999995</v>
      </c>
    </row>
    <row r="2377" spans="1:6" x14ac:dyDescent="0.25">
      <c r="A2377" s="390">
        <v>42273</v>
      </c>
      <c r="B2377" s="391">
        <v>3.3101851851851851E-3</v>
      </c>
      <c r="C2377" s="392">
        <v>51.700499999999998</v>
      </c>
      <c r="D2377" s="392">
        <v>16.347000000000001</v>
      </c>
      <c r="E2377" s="393">
        <v>42273.003310185188</v>
      </c>
      <c r="F2377" s="394">
        <v>542.4511</v>
      </c>
    </row>
    <row r="2378" spans="1:6" x14ac:dyDescent="0.25">
      <c r="A2378" s="390">
        <v>42274</v>
      </c>
      <c r="B2378" s="391">
        <v>3.3101851851851851E-3</v>
      </c>
      <c r="C2378" s="392">
        <v>51.853999999999999</v>
      </c>
      <c r="D2378" s="392">
        <v>16.347000000000001</v>
      </c>
      <c r="E2378" s="393">
        <v>42274.003310185188</v>
      </c>
      <c r="F2378" s="394">
        <v>542.29759999999999</v>
      </c>
    </row>
    <row r="2379" spans="1:6" x14ac:dyDescent="0.25">
      <c r="A2379" s="390">
        <v>42275</v>
      </c>
      <c r="B2379" s="391">
        <v>3.3101851851851851E-3</v>
      </c>
      <c r="C2379" s="392">
        <v>51.918199999999999</v>
      </c>
      <c r="D2379" s="392">
        <v>16.347000000000001</v>
      </c>
      <c r="E2379" s="393">
        <v>42275.003310185188</v>
      </c>
      <c r="F2379" s="394">
        <v>542.23339999999996</v>
      </c>
    </row>
    <row r="2380" spans="1:6" x14ac:dyDescent="0.25">
      <c r="A2380" s="390">
        <v>42276</v>
      </c>
      <c r="B2380" s="391">
        <v>3.3101851851851851E-3</v>
      </c>
      <c r="C2380" s="392">
        <v>51.910200000000003</v>
      </c>
      <c r="D2380" s="392">
        <v>16.347000000000001</v>
      </c>
      <c r="E2380" s="393">
        <v>42276.003310185188</v>
      </c>
      <c r="F2380" s="394">
        <v>542.2414</v>
      </c>
    </row>
    <row r="2381" spans="1:6" x14ac:dyDescent="0.25">
      <c r="A2381" s="390">
        <v>42277</v>
      </c>
      <c r="B2381" s="391">
        <v>3.3101851851851851E-3</v>
      </c>
      <c r="C2381" s="392">
        <v>51.793900000000001</v>
      </c>
      <c r="D2381" s="392">
        <v>16.346</v>
      </c>
      <c r="E2381" s="393">
        <v>42277.003310185188</v>
      </c>
      <c r="F2381" s="394">
        <v>542.35770000000002</v>
      </c>
    </row>
    <row r="2382" spans="1:6" x14ac:dyDescent="0.25">
      <c r="A2382" s="390">
        <v>42278</v>
      </c>
      <c r="B2382" s="391">
        <v>3.3101851851851851E-3</v>
      </c>
      <c r="C2382" s="392">
        <v>51.781599999999997</v>
      </c>
      <c r="D2382" s="392">
        <v>16.346</v>
      </c>
      <c r="E2382" s="393">
        <v>42278.003310185188</v>
      </c>
      <c r="F2382" s="394">
        <v>542.37</v>
      </c>
    </row>
    <row r="2383" spans="1:6" x14ac:dyDescent="0.25">
      <c r="A2383" s="390">
        <v>42279</v>
      </c>
      <c r="B2383" s="391">
        <v>3.3101851851851851E-3</v>
      </c>
      <c r="C2383" s="392">
        <v>51.842500000000001</v>
      </c>
      <c r="D2383" s="392">
        <v>16.347000000000001</v>
      </c>
      <c r="E2383" s="393">
        <v>42279.003310185188</v>
      </c>
      <c r="F2383" s="394">
        <v>542.30909999999994</v>
      </c>
    </row>
    <row r="2384" spans="1:6" x14ac:dyDescent="0.25">
      <c r="A2384" s="390">
        <v>42280</v>
      </c>
      <c r="B2384" s="391">
        <v>3.3101851851851851E-3</v>
      </c>
      <c r="C2384" s="392">
        <v>52.069600000000001</v>
      </c>
      <c r="D2384" s="392">
        <v>16.347000000000001</v>
      </c>
      <c r="E2384" s="393">
        <v>42280.003310185188</v>
      </c>
      <c r="F2384" s="394">
        <v>542.08199999999999</v>
      </c>
    </row>
    <row r="2385" spans="1:6" x14ac:dyDescent="0.25">
      <c r="A2385" s="390">
        <v>42281</v>
      </c>
      <c r="B2385" s="391">
        <v>3.3101851851851851E-3</v>
      </c>
      <c r="C2385" s="392">
        <v>52.0608</v>
      </c>
      <c r="D2385" s="392">
        <v>16.344000000000001</v>
      </c>
      <c r="E2385" s="393">
        <v>42281.003310185188</v>
      </c>
      <c r="F2385" s="394">
        <v>542.09079999999994</v>
      </c>
    </row>
    <row r="2386" spans="1:6" x14ac:dyDescent="0.25">
      <c r="A2386" s="390">
        <v>42282</v>
      </c>
      <c r="B2386" s="391">
        <v>3.3101851851851851E-3</v>
      </c>
      <c r="C2386" s="392">
        <v>51.875999999999998</v>
      </c>
      <c r="D2386" s="392">
        <v>16.346</v>
      </c>
      <c r="E2386" s="393">
        <v>42282.003310185188</v>
      </c>
      <c r="F2386" s="394">
        <v>542.27559999999994</v>
      </c>
    </row>
    <row r="2387" spans="1:6" x14ac:dyDescent="0.25">
      <c r="A2387" s="390">
        <v>42283</v>
      </c>
      <c r="B2387" s="391">
        <v>3.3101851851851851E-3</v>
      </c>
      <c r="C2387" s="392">
        <v>51.764299999999999</v>
      </c>
      <c r="D2387" s="392">
        <v>16.346</v>
      </c>
      <c r="E2387" s="393">
        <v>42283.003310185188</v>
      </c>
      <c r="F2387" s="394">
        <v>542.38729999999998</v>
      </c>
    </row>
    <row r="2388" spans="1:6" x14ac:dyDescent="0.25">
      <c r="A2388" s="390">
        <v>42284</v>
      </c>
      <c r="B2388" s="391">
        <v>3.3101851851851851E-3</v>
      </c>
      <c r="C2388" s="392">
        <v>51.759700000000002</v>
      </c>
      <c r="D2388" s="392">
        <v>16.344000000000001</v>
      </c>
      <c r="E2388" s="393">
        <v>42284.003310185188</v>
      </c>
      <c r="F2388" s="394">
        <v>542.39189999999996</v>
      </c>
    </row>
    <row r="2389" spans="1:6" x14ac:dyDescent="0.25">
      <c r="A2389" s="390">
        <v>42285</v>
      </c>
      <c r="B2389" s="391">
        <v>3.3101851851851851E-3</v>
      </c>
      <c r="C2389" s="392">
        <v>51.780500000000004</v>
      </c>
      <c r="D2389" s="392">
        <v>16.347999999999999</v>
      </c>
      <c r="E2389" s="393">
        <v>42285.003310185188</v>
      </c>
      <c r="F2389" s="394">
        <v>542.37109999999996</v>
      </c>
    </row>
    <row r="2390" spans="1:6" x14ac:dyDescent="0.25">
      <c r="A2390" s="390">
        <v>42286</v>
      </c>
      <c r="B2390" s="391">
        <v>3.3101851851851851E-3</v>
      </c>
      <c r="C2390" s="392">
        <v>51.692399999999999</v>
      </c>
      <c r="D2390" s="392">
        <v>16.346</v>
      </c>
      <c r="E2390" s="393">
        <v>42286.003310185188</v>
      </c>
      <c r="F2390" s="394">
        <v>542.45920000000001</v>
      </c>
    </row>
    <row r="2391" spans="1:6" x14ac:dyDescent="0.25">
      <c r="A2391" s="390">
        <v>42287</v>
      </c>
      <c r="B2391" s="391">
        <v>3.3101851851851851E-3</v>
      </c>
      <c r="C2391" s="392">
        <v>51.597499999999997</v>
      </c>
      <c r="D2391" s="392">
        <v>16.344000000000001</v>
      </c>
      <c r="E2391" s="393">
        <v>42287.003310185188</v>
      </c>
      <c r="F2391" s="394">
        <v>542.55409999999995</v>
      </c>
    </row>
    <row r="2392" spans="1:6" x14ac:dyDescent="0.25">
      <c r="A2392" s="390">
        <v>42288</v>
      </c>
      <c r="B2392" s="391">
        <v>3.3101851851851851E-3</v>
      </c>
      <c r="C2392" s="392">
        <v>51.734900000000003</v>
      </c>
      <c r="D2392" s="392">
        <v>16.344000000000001</v>
      </c>
      <c r="E2392" s="393">
        <v>42288.003310185188</v>
      </c>
      <c r="F2392" s="394">
        <v>542.41669999999999</v>
      </c>
    </row>
    <row r="2393" spans="1:6" x14ac:dyDescent="0.25">
      <c r="A2393" s="390">
        <v>42289</v>
      </c>
      <c r="B2393" s="391">
        <v>3.3101851851851851E-3</v>
      </c>
      <c r="C2393" s="392">
        <v>51.856099999999998</v>
      </c>
      <c r="D2393" s="392">
        <v>16.343</v>
      </c>
      <c r="E2393" s="393">
        <v>42289.003310185188</v>
      </c>
      <c r="F2393" s="394">
        <v>542.29549999999995</v>
      </c>
    </row>
    <row r="2394" spans="1:6" x14ac:dyDescent="0.25">
      <c r="A2394" s="390">
        <v>42290</v>
      </c>
      <c r="B2394" s="391">
        <v>3.3101851851851851E-3</v>
      </c>
      <c r="C2394" s="392">
        <v>51.739600000000003</v>
      </c>
      <c r="D2394" s="392">
        <v>16.344000000000001</v>
      </c>
      <c r="E2394" s="393">
        <v>42290.003310185188</v>
      </c>
      <c r="F2394" s="394">
        <v>542.41200000000003</v>
      </c>
    </row>
    <row r="2395" spans="1:6" x14ac:dyDescent="0.25">
      <c r="A2395" s="390">
        <v>42291</v>
      </c>
      <c r="B2395" s="391">
        <v>3.3101851851851851E-3</v>
      </c>
      <c r="C2395" s="392">
        <v>51.735999999999997</v>
      </c>
      <c r="D2395" s="392">
        <v>16.344999999999999</v>
      </c>
      <c r="E2395" s="393">
        <v>42291.003310185188</v>
      </c>
      <c r="F2395" s="394">
        <v>542.41560000000004</v>
      </c>
    </row>
    <row r="2396" spans="1:6" x14ac:dyDescent="0.25">
      <c r="A2396" s="390">
        <v>42292</v>
      </c>
      <c r="B2396" s="391">
        <v>3.3101851851851851E-3</v>
      </c>
      <c r="C2396" s="392">
        <v>51.782200000000003</v>
      </c>
      <c r="D2396" s="392">
        <v>16.343</v>
      </c>
      <c r="E2396" s="393">
        <v>42292.003310185188</v>
      </c>
      <c r="F2396" s="394">
        <v>542.36940000000004</v>
      </c>
    </row>
    <row r="2397" spans="1:6" x14ac:dyDescent="0.25">
      <c r="A2397" s="390">
        <v>42293</v>
      </c>
      <c r="B2397" s="391">
        <v>3.3101851851851851E-3</v>
      </c>
      <c r="C2397" s="392">
        <v>51.703800000000001</v>
      </c>
      <c r="D2397" s="392">
        <v>16.343</v>
      </c>
      <c r="E2397" s="393">
        <v>42293.003310185188</v>
      </c>
      <c r="F2397" s="394">
        <v>542.44780000000003</v>
      </c>
    </row>
    <row r="2398" spans="1:6" x14ac:dyDescent="0.25">
      <c r="A2398" s="390">
        <v>42294</v>
      </c>
      <c r="B2398" s="391">
        <v>3.3101851851851851E-3</v>
      </c>
      <c r="C2398" s="392">
        <v>51.6447</v>
      </c>
      <c r="D2398" s="392">
        <v>16.344000000000001</v>
      </c>
      <c r="E2398" s="393">
        <v>42294.003310185188</v>
      </c>
      <c r="F2398" s="394">
        <v>542.50689999999997</v>
      </c>
    </row>
    <row r="2399" spans="1:6" x14ac:dyDescent="0.25">
      <c r="A2399" s="390">
        <v>42295</v>
      </c>
      <c r="B2399" s="391">
        <v>3.3101851851851851E-3</v>
      </c>
      <c r="C2399" s="392">
        <v>51.7271</v>
      </c>
      <c r="D2399" s="392">
        <v>16.344000000000001</v>
      </c>
      <c r="E2399" s="393">
        <v>42295.003310185188</v>
      </c>
      <c r="F2399" s="394">
        <v>542.42449999999997</v>
      </c>
    </row>
    <row r="2400" spans="1:6" x14ac:dyDescent="0.25">
      <c r="A2400" s="390">
        <v>42296</v>
      </c>
      <c r="B2400" s="391">
        <v>3.3101851851851851E-3</v>
      </c>
      <c r="C2400" s="392">
        <v>51.7973</v>
      </c>
      <c r="D2400" s="392">
        <v>16.341999999999999</v>
      </c>
      <c r="E2400" s="393">
        <v>42296.003310185188</v>
      </c>
      <c r="F2400" s="394">
        <v>542.35429999999997</v>
      </c>
    </row>
    <row r="2401" spans="1:6" x14ac:dyDescent="0.25">
      <c r="A2401" s="390">
        <v>42297</v>
      </c>
      <c r="B2401" s="391">
        <v>3.3101851851851851E-3</v>
      </c>
      <c r="C2401" s="392">
        <v>51.954500000000003</v>
      </c>
      <c r="D2401" s="392">
        <v>16.341000000000001</v>
      </c>
      <c r="E2401" s="393">
        <v>42297.003310185188</v>
      </c>
      <c r="F2401" s="394">
        <v>542.19709999999998</v>
      </c>
    </row>
    <row r="2402" spans="1:6" x14ac:dyDescent="0.25">
      <c r="A2402" s="390">
        <v>42298</v>
      </c>
      <c r="B2402" s="391">
        <v>3.3101851851851851E-3</v>
      </c>
      <c r="C2402" s="392">
        <v>51.971899999999998</v>
      </c>
      <c r="D2402" s="392">
        <v>16.341999999999999</v>
      </c>
      <c r="E2402" s="393">
        <v>42298.003310185188</v>
      </c>
      <c r="F2402" s="394">
        <v>542.17970000000003</v>
      </c>
    </row>
    <row r="2403" spans="1:6" x14ac:dyDescent="0.25">
      <c r="A2403" s="390">
        <v>42299</v>
      </c>
      <c r="B2403" s="391">
        <v>3.3101851851851851E-3</v>
      </c>
      <c r="C2403" s="392">
        <v>51.968299999999999</v>
      </c>
      <c r="D2403" s="392">
        <v>16.341999999999999</v>
      </c>
      <c r="E2403" s="393">
        <v>42299.003310185188</v>
      </c>
      <c r="F2403" s="394">
        <v>542.18330000000003</v>
      </c>
    </row>
    <row r="2404" spans="1:6" x14ac:dyDescent="0.25">
      <c r="A2404" s="390">
        <v>42300</v>
      </c>
      <c r="B2404" s="391">
        <v>3.3101851851851851E-3</v>
      </c>
      <c r="C2404" s="392">
        <v>52.018999999999998</v>
      </c>
      <c r="D2404" s="392">
        <v>16.341000000000001</v>
      </c>
      <c r="E2404" s="393">
        <v>42300.003310185188</v>
      </c>
      <c r="F2404" s="394">
        <v>542.13260000000002</v>
      </c>
    </row>
    <row r="2405" spans="1:6" x14ac:dyDescent="0.25">
      <c r="A2405" s="390">
        <v>42301</v>
      </c>
      <c r="B2405" s="391">
        <v>3.3101851851851851E-3</v>
      </c>
      <c r="C2405" s="392">
        <v>51.849600000000002</v>
      </c>
      <c r="D2405" s="392">
        <v>16.341000000000001</v>
      </c>
      <c r="E2405" s="393">
        <v>42301.003310185188</v>
      </c>
      <c r="F2405" s="394">
        <v>542.30200000000002</v>
      </c>
    </row>
    <row r="2406" spans="1:6" x14ac:dyDescent="0.25">
      <c r="A2406" s="390">
        <v>42302</v>
      </c>
      <c r="B2406" s="391">
        <v>3.3101851851851851E-3</v>
      </c>
      <c r="C2406" s="392">
        <v>51.746000000000002</v>
      </c>
      <c r="D2406" s="392">
        <v>16.341999999999999</v>
      </c>
      <c r="E2406" s="393">
        <v>42302.003310185188</v>
      </c>
      <c r="F2406" s="394">
        <v>542.40560000000005</v>
      </c>
    </row>
    <row r="2407" spans="1:6" x14ac:dyDescent="0.25">
      <c r="A2407" s="390">
        <v>42303</v>
      </c>
      <c r="B2407" s="391">
        <v>3.3101851851851851E-3</v>
      </c>
      <c r="C2407" s="392">
        <v>51.865200000000002</v>
      </c>
      <c r="D2407" s="392">
        <v>16.34</v>
      </c>
      <c r="E2407" s="393">
        <v>42303.003310185188</v>
      </c>
      <c r="F2407" s="394">
        <v>542.28639999999996</v>
      </c>
    </row>
    <row r="2408" spans="1:6" x14ac:dyDescent="0.25">
      <c r="A2408" s="390">
        <v>42304</v>
      </c>
      <c r="B2408" s="391">
        <v>3.3101851851851851E-3</v>
      </c>
      <c r="C2408" s="392">
        <v>51.991599999999998</v>
      </c>
      <c r="D2408" s="392">
        <v>16.341000000000001</v>
      </c>
      <c r="E2408" s="393">
        <v>42304.003310185188</v>
      </c>
      <c r="F2408" s="394">
        <v>542.16</v>
      </c>
    </row>
    <row r="2409" spans="1:6" x14ac:dyDescent="0.25">
      <c r="A2409" s="390">
        <v>42305</v>
      </c>
      <c r="B2409" s="391">
        <v>3.3101851851851851E-3</v>
      </c>
      <c r="C2409" s="392">
        <v>52.021900000000002</v>
      </c>
      <c r="D2409" s="392">
        <v>16.34</v>
      </c>
      <c r="E2409" s="393">
        <v>42305.003310185188</v>
      </c>
      <c r="F2409" s="394">
        <v>542.12969999999996</v>
      </c>
    </row>
    <row r="2410" spans="1:6" x14ac:dyDescent="0.25">
      <c r="A2410" s="390">
        <v>42306</v>
      </c>
      <c r="B2410" s="391">
        <v>3.3101851851851851E-3</v>
      </c>
      <c r="C2410" s="392">
        <v>52.087000000000003</v>
      </c>
      <c r="D2410" s="392">
        <v>16.34</v>
      </c>
      <c r="E2410" s="393">
        <v>42306.003310185188</v>
      </c>
      <c r="F2410" s="394">
        <v>542.06460000000004</v>
      </c>
    </row>
    <row r="2411" spans="1:6" x14ac:dyDescent="0.25">
      <c r="A2411" s="390">
        <v>42307</v>
      </c>
      <c r="B2411" s="391">
        <v>3.3101851851851851E-3</v>
      </c>
      <c r="C2411" s="392">
        <v>52.247700000000002</v>
      </c>
      <c r="D2411" s="392">
        <v>16.34</v>
      </c>
      <c r="E2411" s="393">
        <v>42307.003310185188</v>
      </c>
      <c r="F2411" s="394">
        <v>541.90390000000002</v>
      </c>
    </row>
    <row r="2412" spans="1:6" x14ac:dyDescent="0.25">
      <c r="A2412" s="390">
        <v>42308</v>
      </c>
      <c r="B2412" s="391">
        <v>3.3101851851851851E-3</v>
      </c>
      <c r="C2412" s="392">
        <v>52.172499999999999</v>
      </c>
      <c r="D2412" s="392">
        <v>16.341000000000001</v>
      </c>
      <c r="E2412" s="393">
        <v>42308.003310185188</v>
      </c>
      <c r="F2412" s="394">
        <v>541.97910000000002</v>
      </c>
    </row>
    <row r="2413" spans="1:6" x14ac:dyDescent="0.25">
      <c r="A2413" s="390">
        <v>42309</v>
      </c>
      <c r="B2413" s="391">
        <v>3.3101851851851851E-3</v>
      </c>
      <c r="C2413" s="392">
        <v>51.920200000000001</v>
      </c>
      <c r="D2413" s="392">
        <v>16.34</v>
      </c>
      <c r="E2413" s="393">
        <v>42309.003310185188</v>
      </c>
      <c r="F2413" s="394">
        <v>542.23140000000001</v>
      </c>
    </row>
    <row r="2414" spans="1:6" x14ac:dyDescent="0.25">
      <c r="A2414" s="390">
        <v>42310</v>
      </c>
      <c r="B2414" s="391">
        <v>3.3101851851851851E-3</v>
      </c>
      <c r="C2414" s="392">
        <v>51.965200000000003</v>
      </c>
      <c r="D2414" s="392">
        <v>16.338999999999999</v>
      </c>
      <c r="E2414" s="393">
        <v>42310.003310185188</v>
      </c>
      <c r="F2414" s="394">
        <v>542.18640000000005</v>
      </c>
    </row>
    <row r="2415" spans="1:6" x14ac:dyDescent="0.25">
      <c r="A2415" s="390">
        <v>42311</v>
      </c>
      <c r="B2415" s="391">
        <v>3.3101851851851851E-3</v>
      </c>
      <c r="C2415" s="392">
        <v>52.095199999999998</v>
      </c>
      <c r="D2415" s="392">
        <v>16.338999999999999</v>
      </c>
      <c r="E2415" s="393">
        <v>42311.003310185188</v>
      </c>
      <c r="F2415" s="394">
        <v>542.05639999999994</v>
      </c>
    </row>
    <row r="2416" spans="1:6" x14ac:dyDescent="0.25">
      <c r="A2416" s="390">
        <v>42312</v>
      </c>
      <c r="B2416" s="391">
        <v>3.3101851851851851E-3</v>
      </c>
      <c r="C2416" s="392">
        <v>52.163499999999999</v>
      </c>
      <c r="D2416" s="392">
        <v>16.338000000000001</v>
      </c>
      <c r="E2416" s="393">
        <v>42312.003310185188</v>
      </c>
      <c r="F2416" s="394">
        <v>541.98810000000003</v>
      </c>
    </row>
    <row r="2417" spans="1:6" x14ac:dyDescent="0.25">
      <c r="A2417" s="390">
        <v>42313</v>
      </c>
      <c r="B2417" s="391">
        <v>3.3101851851851851E-3</v>
      </c>
      <c r="C2417" s="392">
        <v>52.115200000000002</v>
      </c>
      <c r="D2417" s="392">
        <v>16.34</v>
      </c>
      <c r="E2417" s="393">
        <v>42313.003310185188</v>
      </c>
      <c r="F2417" s="394">
        <v>542.03639999999996</v>
      </c>
    </row>
    <row r="2418" spans="1:6" x14ac:dyDescent="0.25">
      <c r="A2418" s="390">
        <v>42314</v>
      </c>
      <c r="B2418" s="391">
        <v>3.3101851851851851E-3</v>
      </c>
      <c r="C2418" s="392">
        <v>51.907299999999999</v>
      </c>
      <c r="D2418" s="392">
        <v>16.338999999999999</v>
      </c>
      <c r="E2418" s="393">
        <v>42314.003310185188</v>
      </c>
      <c r="F2418" s="394">
        <v>542.24429999999995</v>
      </c>
    </row>
    <row r="2419" spans="1:6" x14ac:dyDescent="0.25">
      <c r="A2419" s="390">
        <v>42315</v>
      </c>
      <c r="B2419" s="391">
        <v>3.3101851851851851E-3</v>
      </c>
      <c r="C2419" s="392">
        <v>51.838200000000001</v>
      </c>
      <c r="D2419" s="392">
        <v>16.338999999999999</v>
      </c>
      <c r="E2419" s="393">
        <v>42315.003310185188</v>
      </c>
      <c r="F2419" s="394">
        <v>542.3134</v>
      </c>
    </row>
    <row r="2420" spans="1:6" x14ac:dyDescent="0.25">
      <c r="A2420" s="390">
        <v>42316</v>
      </c>
      <c r="B2420" s="391">
        <v>3.3101851851851851E-3</v>
      </c>
      <c r="C2420" s="392">
        <v>51.742100000000001</v>
      </c>
      <c r="D2420" s="392">
        <v>16.338999999999999</v>
      </c>
      <c r="E2420" s="393">
        <v>42316.003310185188</v>
      </c>
      <c r="F2420" s="394">
        <v>542.40949999999998</v>
      </c>
    </row>
    <row r="2421" spans="1:6" x14ac:dyDescent="0.25">
      <c r="A2421" s="390">
        <v>42317</v>
      </c>
      <c r="B2421" s="391">
        <v>3.3101851851851851E-3</v>
      </c>
      <c r="C2421" s="392">
        <v>51.932299999999998</v>
      </c>
      <c r="D2421" s="392">
        <v>16.338999999999999</v>
      </c>
      <c r="E2421" s="393">
        <v>42317.003310185188</v>
      </c>
      <c r="F2421" s="394">
        <v>542.21929999999998</v>
      </c>
    </row>
    <row r="2422" spans="1:6" x14ac:dyDescent="0.25">
      <c r="A2422" s="390">
        <v>42318</v>
      </c>
      <c r="B2422" s="391">
        <v>3.3101851851851851E-3</v>
      </c>
      <c r="C2422" s="392">
        <v>52.035200000000003</v>
      </c>
      <c r="D2422" s="392">
        <v>16.338000000000001</v>
      </c>
      <c r="E2422" s="393">
        <v>42318.003310185188</v>
      </c>
      <c r="F2422" s="394">
        <v>542.1164</v>
      </c>
    </row>
    <row r="2423" spans="1:6" x14ac:dyDescent="0.25">
      <c r="A2423" s="390">
        <v>42319</v>
      </c>
      <c r="B2423" s="391">
        <v>3.3101851851851851E-3</v>
      </c>
      <c r="C2423" s="392">
        <v>52.225099999999998</v>
      </c>
      <c r="D2423" s="392">
        <v>16.338000000000001</v>
      </c>
      <c r="E2423" s="393">
        <v>42319.003310185188</v>
      </c>
      <c r="F2423" s="394">
        <v>541.92650000000003</v>
      </c>
    </row>
    <row r="2424" spans="1:6" x14ac:dyDescent="0.25">
      <c r="A2424" s="390">
        <v>42320</v>
      </c>
      <c r="B2424" s="391">
        <v>3.3101851851851851E-3</v>
      </c>
      <c r="C2424" s="392">
        <v>51.838999999999999</v>
      </c>
      <c r="D2424" s="392">
        <v>16.338000000000001</v>
      </c>
      <c r="E2424" s="393">
        <v>42320.003310185188</v>
      </c>
      <c r="F2424" s="394">
        <v>542.31259999999997</v>
      </c>
    </row>
    <row r="2425" spans="1:6" x14ac:dyDescent="0.25">
      <c r="A2425" s="390">
        <v>42321</v>
      </c>
      <c r="B2425" s="391">
        <v>3.3101851851851851E-3</v>
      </c>
      <c r="C2425" s="392">
        <v>51.8277</v>
      </c>
      <c r="D2425" s="392">
        <v>16.338000000000001</v>
      </c>
      <c r="E2425" s="393">
        <v>42321.003310185188</v>
      </c>
      <c r="F2425" s="394">
        <v>542.32389999999998</v>
      </c>
    </row>
    <row r="2426" spans="1:6" x14ac:dyDescent="0.25">
      <c r="A2426" s="390">
        <v>42322</v>
      </c>
      <c r="B2426" s="391">
        <v>3.3101851851851851E-3</v>
      </c>
      <c r="C2426" s="392">
        <v>51.843800000000002</v>
      </c>
      <c r="D2426" s="392">
        <v>16.337</v>
      </c>
      <c r="E2426" s="393">
        <v>42322.003310185188</v>
      </c>
      <c r="F2426" s="394">
        <v>542.30780000000004</v>
      </c>
    </row>
    <row r="2427" spans="1:6" x14ac:dyDescent="0.25">
      <c r="A2427" s="390">
        <v>42323</v>
      </c>
      <c r="B2427" s="391">
        <v>3.3101851851851851E-3</v>
      </c>
      <c r="C2427" s="392">
        <v>51.9587</v>
      </c>
      <c r="D2427" s="392">
        <v>16.338000000000001</v>
      </c>
      <c r="E2427" s="393">
        <v>42323.003310185188</v>
      </c>
      <c r="F2427" s="394">
        <v>542.19290000000001</v>
      </c>
    </row>
    <row r="2428" spans="1:6" x14ac:dyDescent="0.25">
      <c r="A2428" s="390">
        <v>42324</v>
      </c>
      <c r="B2428" s="391">
        <v>3.3101851851851851E-3</v>
      </c>
      <c r="C2428" s="392">
        <v>52.244900000000001</v>
      </c>
      <c r="D2428" s="392">
        <v>16.337</v>
      </c>
      <c r="E2428" s="393">
        <v>42324.003310185188</v>
      </c>
      <c r="F2428" s="394">
        <v>541.9067</v>
      </c>
    </row>
    <row r="2429" spans="1:6" x14ac:dyDescent="0.25">
      <c r="A2429" s="390">
        <v>42325</v>
      </c>
      <c r="B2429" s="391">
        <v>3.3101851851851851E-3</v>
      </c>
      <c r="C2429" s="392">
        <v>52.622399999999999</v>
      </c>
      <c r="D2429" s="392">
        <v>16.335999999999999</v>
      </c>
      <c r="E2429" s="393">
        <v>42325.003310185188</v>
      </c>
      <c r="F2429" s="394">
        <v>541.52919999999995</v>
      </c>
    </row>
    <row r="2430" spans="1:6" x14ac:dyDescent="0.25">
      <c r="A2430" s="390">
        <v>42326</v>
      </c>
      <c r="B2430" s="391">
        <v>3.3101851851851851E-3</v>
      </c>
      <c r="C2430" s="392">
        <v>52.247300000000003</v>
      </c>
      <c r="D2430" s="392">
        <v>16.337</v>
      </c>
      <c r="E2430" s="393">
        <v>42326.003310185188</v>
      </c>
      <c r="F2430" s="394">
        <v>541.90430000000003</v>
      </c>
    </row>
    <row r="2431" spans="1:6" x14ac:dyDescent="0.25">
      <c r="A2431" s="390">
        <v>42327</v>
      </c>
      <c r="B2431" s="391">
        <v>3.3101851851851851E-3</v>
      </c>
      <c r="C2431" s="392">
        <v>51.974499999999999</v>
      </c>
      <c r="D2431" s="392">
        <v>16.335999999999999</v>
      </c>
      <c r="E2431" s="393">
        <v>42327.003310185188</v>
      </c>
      <c r="F2431" s="394">
        <v>542.1771</v>
      </c>
    </row>
    <row r="2432" spans="1:6" x14ac:dyDescent="0.25">
      <c r="A2432" s="390">
        <v>42328</v>
      </c>
      <c r="B2432" s="391">
        <v>3.3101851851851851E-3</v>
      </c>
      <c r="C2432" s="392">
        <v>51.941000000000003</v>
      </c>
      <c r="D2432" s="392">
        <v>16.337</v>
      </c>
      <c r="E2432" s="393">
        <v>42328.003310185188</v>
      </c>
      <c r="F2432" s="394">
        <v>542.2106</v>
      </c>
    </row>
    <row r="2433" spans="1:6" x14ac:dyDescent="0.25">
      <c r="A2433" s="390">
        <v>42329</v>
      </c>
      <c r="B2433" s="391">
        <v>3.3101851851851851E-3</v>
      </c>
      <c r="C2433" s="392">
        <v>51.906500000000001</v>
      </c>
      <c r="D2433" s="392">
        <v>16.335000000000001</v>
      </c>
      <c r="E2433" s="393">
        <v>42329.003310185188</v>
      </c>
      <c r="F2433" s="394">
        <v>542.24509999999998</v>
      </c>
    </row>
    <row r="2434" spans="1:6" x14ac:dyDescent="0.25">
      <c r="A2434" s="390">
        <v>42330</v>
      </c>
      <c r="B2434" s="391">
        <v>3.3101851851851851E-3</v>
      </c>
      <c r="C2434" s="392">
        <v>51.826999999999998</v>
      </c>
      <c r="D2434" s="392">
        <v>16.335999999999999</v>
      </c>
      <c r="E2434" s="393">
        <v>42330.003310185188</v>
      </c>
      <c r="F2434" s="394">
        <v>542.32460000000003</v>
      </c>
    </row>
    <row r="2435" spans="1:6" x14ac:dyDescent="0.25">
      <c r="A2435" s="390">
        <v>42331</v>
      </c>
      <c r="B2435" s="391">
        <v>3.3101851851851851E-3</v>
      </c>
      <c r="C2435" s="392">
        <v>51.8613</v>
      </c>
      <c r="D2435" s="392">
        <v>16.335000000000001</v>
      </c>
      <c r="E2435" s="393">
        <v>42331.003310185188</v>
      </c>
      <c r="F2435" s="394">
        <v>542.2903</v>
      </c>
    </row>
    <row r="2436" spans="1:6" x14ac:dyDescent="0.25">
      <c r="A2436" s="390">
        <v>42332</v>
      </c>
      <c r="B2436" s="391">
        <v>3.3101851851851851E-3</v>
      </c>
      <c r="C2436" s="392">
        <v>51.988799999999998</v>
      </c>
      <c r="D2436" s="392">
        <v>16.335999999999999</v>
      </c>
      <c r="E2436" s="393">
        <v>42332.003310185188</v>
      </c>
      <c r="F2436" s="394">
        <v>542.16279999999995</v>
      </c>
    </row>
    <row r="2437" spans="1:6" x14ac:dyDescent="0.25">
      <c r="A2437" s="390">
        <v>42333</v>
      </c>
      <c r="B2437" s="391">
        <v>3.3101851851851851E-3</v>
      </c>
      <c r="C2437" s="392">
        <v>52.101500000000001</v>
      </c>
      <c r="D2437" s="392">
        <v>16.335999999999999</v>
      </c>
      <c r="E2437" s="393">
        <v>42333.003310185188</v>
      </c>
      <c r="F2437" s="394">
        <v>542.05010000000004</v>
      </c>
    </row>
    <row r="2438" spans="1:6" x14ac:dyDescent="0.25">
      <c r="A2438" s="390">
        <v>42334</v>
      </c>
      <c r="B2438" s="391">
        <v>3.3101851851851851E-3</v>
      </c>
      <c r="C2438" s="392">
        <v>52.189399999999999</v>
      </c>
      <c r="D2438" s="392">
        <v>16.335000000000001</v>
      </c>
      <c r="E2438" s="393">
        <v>42334.003310185188</v>
      </c>
      <c r="F2438" s="394">
        <v>541.96219999999994</v>
      </c>
    </row>
    <row r="2439" spans="1:6" x14ac:dyDescent="0.25">
      <c r="A2439" s="390">
        <v>42335</v>
      </c>
      <c r="B2439" s="391">
        <v>3.3101851851851851E-3</v>
      </c>
      <c r="C2439" s="392">
        <v>52.069699999999997</v>
      </c>
      <c r="D2439" s="392">
        <v>16.335000000000001</v>
      </c>
      <c r="E2439" s="393">
        <v>42335.003310185188</v>
      </c>
      <c r="F2439" s="394">
        <v>542.08190000000002</v>
      </c>
    </row>
    <row r="2440" spans="1:6" x14ac:dyDescent="0.25">
      <c r="A2440" s="390">
        <v>42336</v>
      </c>
      <c r="B2440" s="391">
        <v>3.3101851851851851E-3</v>
      </c>
      <c r="C2440" s="392">
        <v>51.993299999999998</v>
      </c>
      <c r="D2440" s="392">
        <v>16.335999999999999</v>
      </c>
      <c r="E2440" s="393">
        <v>42336.003310185188</v>
      </c>
      <c r="F2440" s="394">
        <v>542.15830000000005</v>
      </c>
    </row>
    <row r="2441" spans="1:6" x14ac:dyDescent="0.25">
      <c r="A2441" s="390">
        <v>42337</v>
      </c>
      <c r="B2441" s="391">
        <v>3.3101851851851851E-3</v>
      </c>
      <c r="C2441" s="392">
        <v>52.004399999999997</v>
      </c>
      <c r="D2441" s="392">
        <v>16.334</v>
      </c>
      <c r="E2441" s="393">
        <v>42337.003310185188</v>
      </c>
      <c r="F2441" s="394">
        <v>542.1472</v>
      </c>
    </row>
    <row r="2442" spans="1:6" x14ac:dyDescent="0.25">
      <c r="A2442" s="390">
        <v>42338</v>
      </c>
      <c r="B2442" s="391">
        <v>3.3101851851851851E-3</v>
      </c>
      <c r="C2442" s="392">
        <v>52.146799999999999</v>
      </c>
      <c r="D2442" s="392">
        <v>16.335000000000001</v>
      </c>
      <c r="E2442" s="393">
        <v>42338.003310185188</v>
      </c>
      <c r="F2442" s="394">
        <v>542.00480000000005</v>
      </c>
    </row>
    <row r="2443" spans="1:6" x14ac:dyDescent="0.25">
      <c r="A2443" s="390">
        <v>42339</v>
      </c>
      <c r="B2443" s="391">
        <v>3.3101851851851851E-3</v>
      </c>
      <c r="C2443" s="392">
        <v>52.0062</v>
      </c>
      <c r="D2443" s="392">
        <v>16.334</v>
      </c>
      <c r="E2443" s="393">
        <v>42339.003310185188</v>
      </c>
      <c r="F2443" s="394">
        <v>542.1454</v>
      </c>
    </row>
    <row r="2444" spans="1:6" x14ac:dyDescent="0.25">
      <c r="A2444" s="390">
        <v>42340</v>
      </c>
      <c r="B2444" s="391">
        <v>3.3101851851851851E-3</v>
      </c>
      <c r="C2444" s="392">
        <v>51.906199999999998</v>
      </c>
      <c r="D2444" s="392">
        <v>16.334</v>
      </c>
      <c r="E2444" s="393">
        <v>42340.003310185188</v>
      </c>
      <c r="F2444" s="394">
        <v>542.24540000000002</v>
      </c>
    </row>
    <row r="2445" spans="1:6" x14ac:dyDescent="0.25">
      <c r="A2445" s="390">
        <v>42341</v>
      </c>
      <c r="B2445" s="391">
        <v>3.3101851851851851E-3</v>
      </c>
      <c r="C2445" s="392">
        <v>51.776800000000001</v>
      </c>
      <c r="D2445" s="392">
        <v>16.335000000000001</v>
      </c>
      <c r="E2445" s="393">
        <v>42341.003310185188</v>
      </c>
      <c r="F2445" s="394">
        <v>542.37480000000005</v>
      </c>
    </row>
    <row r="2446" spans="1:6" x14ac:dyDescent="0.25">
      <c r="A2446" s="390">
        <v>42342</v>
      </c>
      <c r="B2446" s="391">
        <v>3.3101851851851851E-3</v>
      </c>
      <c r="C2446" s="392">
        <v>51.7913</v>
      </c>
      <c r="D2446" s="392">
        <v>16.334</v>
      </c>
      <c r="E2446" s="393">
        <v>42342.003310185188</v>
      </c>
      <c r="F2446" s="394">
        <v>542.36030000000005</v>
      </c>
    </row>
    <row r="2447" spans="1:6" x14ac:dyDescent="0.25">
      <c r="A2447" s="390">
        <v>42343</v>
      </c>
      <c r="B2447" s="391">
        <v>3.3101851851851851E-3</v>
      </c>
      <c r="C2447" s="392">
        <v>51.819099999999999</v>
      </c>
      <c r="D2447" s="392">
        <v>16.334</v>
      </c>
      <c r="E2447" s="393">
        <v>42343.003310185188</v>
      </c>
      <c r="F2447" s="394">
        <v>542.33249999999998</v>
      </c>
    </row>
    <row r="2448" spans="1:6" x14ac:dyDescent="0.25">
      <c r="A2448" s="390">
        <v>42344</v>
      </c>
      <c r="B2448" s="391">
        <v>3.3101851851851851E-3</v>
      </c>
      <c r="C2448" s="392">
        <v>51.565800000000003</v>
      </c>
      <c r="D2448" s="392">
        <v>16.332999999999998</v>
      </c>
      <c r="E2448" s="393">
        <v>42344.003310185188</v>
      </c>
      <c r="F2448" s="394">
        <v>542.58579999999995</v>
      </c>
    </row>
    <row r="2449" spans="1:6" x14ac:dyDescent="0.25">
      <c r="A2449" s="390">
        <v>42345</v>
      </c>
      <c r="B2449" s="391">
        <v>3.3101851851851851E-3</v>
      </c>
      <c r="C2449" s="392">
        <v>51.636600000000001</v>
      </c>
      <c r="D2449" s="392">
        <v>16.332000000000001</v>
      </c>
      <c r="E2449" s="393">
        <v>42345.003310185188</v>
      </c>
      <c r="F2449" s="394">
        <v>542.51499999999999</v>
      </c>
    </row>
    <row r="2450" spans="1:6" x14ac:dyDescent="0.25">
      <c r="A2450" s="390">
        <v>42346</v>
      </c>
      <c r="B2450" s="391">
        <v>3.3101851851851851E-3</v>
      </c>
      <c r="C2450" s="392">
        <v>51.857700000000001</v>
      </c>
      <c r="D2450" s="392">
        <v>16.332999999999998</v>
      </c>
      <c r="E2450" s="393">
        <v>42346.003310185188</v>
      </c>
      <c r="F2450" s="394">
        <v>542.29390000000001</v>
      </c>
    </row>
    <row r="2451" spans="1:6" x14ac:dyDescent="0.25">
      <c r="A2451" s="390">
        <v>42347</v>
      </c>
      <c r="B2451" s="391">
        <v>3.3101851851851851E-3</v>
      </c>
      <c r="C2451" s="392">
        <v>51.878799999999998</v>
      </c>
      <c r="D2451" s="392">
        <v>16.332999999999998</v>
      </c>
      <c r="E2451" s="393">
        <v>42347.003310185188</v>
      </c>
      <c r="F2451" s="394">
        <v>542.27279999999996</v>
      </c>
    </row>
    <row r="2452" spans="1:6" x14ac:dyDescent="0.25">
      <c r="A2452" s="390">
        <v>42348</v>
      </c>
      <c r="B2452" s="391">
        <v>3.3101851851851851E-3</v>
      </c>
      <c r="C2452" s="392">
        <v>52.0244</v>
      </c>
      <c r="D2452" s="392">
        <v>16.332999999999998</v>
      </c>
      <c r="E2452" s="393">
        <v>42348.003310185188</v>
      </c>
      <c r="F2452" s="394">
        <v>542.12720000000002</v>
      </c>
    </row>
    <row r="2453" spans="1:6" x14ac:dyDescent="0.25">
      <c r="A2453" s="390">
        <v>42349</v>
      </c>
      <c r="B2453" s="391">
        <v>3.3101851851851851E-3</v>
      </c>
      <c r="C2453" s="392">
        <v>52.195900000000002</v>
      </c>
      <c r="D2453" s="392">
        <v>16.332999999999998</v>
      </c>
      <c r="E2453" s="393">
        <v>42349.003310185188</v>
      </c>
      <c r="F2453" s="394">
        <v>541.95569999999998</v>
      </c>
    </row>
    <row r="2454" spans="1:6" x14ac:dyDescent="0.25">
      <c r="A2454" s="390">
        <v>42350</v>
      </c>
      <c r="B2454" s="391">
        <v>3.3101851851851851E-3</v>
      </c>
      <c r="C2454" s="392">
        <v>52.361400000000003</v>
      </c>
      <c r="D2454" s="392">
        <v>16.332000000000001</v>
      </c>
      <c r="E2454" s="393">
        <v>42350.003310185188</v>
      </c>
      <c r="F2454" s="394">
        <v>541.79020000000003</v>
      </c>
    </row>
    <row r="2455" spans="1:6" x14ac:dyDescent="0.25">
      <c r="A2455" s="390">
        <v>42351</v>
      </c>
      <c r="B2455" s="391">
        <v>3.3101851851851851E-3</v>
      </c>
      <c r="C2455" s="392">
        <v>52.458300000000001</v>
      </c>
      <c r="D2455" s="392">
        <v>16.332000000000001</v>
      </c>
      <c r="E2455" s="393">
        <v>42351.003310185188</v>
      </c>
      <c r="F2455" s="394">
        <v>541.69330000000002</v>
      </c>
    </row>
    <row r="2456" spans="1:6" x14ac:dyDescent="0.25">
      <c r="A2456" s="390">
        <v>42352</v>
      </c>
      <c r="B2456" s="391">
        <v>3.3101851851851851E-3</v>
      </c>
      <c r="C2456" s="392">
        <v>52.255400000000002</v>
      </c>
      <c r="D2456" s="392">
        <v>16.331</v>
      </c>
      <c r="E2456" s="393">
        <v>42352.003310185188</v>
      </c>
      <c r="F2456" s="394">
        <v>541.89620000000002</v>
      </c>
    </row>
    <row r="2457" spans="1:6" x14ac:dyDescent="0.25">
      <c r="A2457" s="390">
        <v>42353</v>
      </c>
      <c r="B2457" s="391">
        <v>3.3101851851851851E-3</v>
      </c>
      <c r="C2457" s="392">
        <v>52.513800000000003</v>
      </c>
      <c r="D2457" s="392">
        <v>16.332000000000001</v>
      </c>
      <c r="E2457" s="393">
        <v>42353.003310185188</v>
      </c>
      <c r="F2457" s="394">
        <v>541.63779999999997</v>
      </c>
    </row>
    <row r="2458" spans="1:6" x14ac:dyDescent="0.25">
      <c r="A2458" s="390">
        <v>42354</v>
      </c>
      <c r="B2458" s="391">
        <v>3.3101851851851851E-3</v>
      </c>
      <c r="C2458" s="392">
        <v>52.251600000000003</v>
      </c>
      <c r="D2458" s="392">
        <v>16.329999999999998</v>
      </c>
      <c r="E2458" s="393">
        <v>42354.003310185188</v>
      </c>
      <c r="F2458" s="394">
        <v>541.9</v>
      </c>
    </row>
    <row r="2459" spans="1:6" x14ac:dyDescent="0.25">
      <c r="A2459" s="390">
        <v>42355</v>
      </c>
      <c r="B2459" s="391">
        <v>3.3101851851851851E-3</v>
      </c>
      <c r="C2459" s="392">
        <v>52.106200000000001</v>
      </c>
      <c r="D2459" s="392">
        <v>16.332000000000001</v>
      </c>
      <c r="E2459" s="393">
        <v>42355.003310185188</v>
      </c>
      <c r="F2459" s="394">
        <v>542.04539999999997</v>
      </c>
    </row>
    <row r="2460" spans="1:6" x14ac:dyDescent="0.25">
      <c r="A2460" s="390">
        <v>42356</v>
      </c>
      <c r="B2460" s="391">
        <v>3.3101851851851851E-3</v>
      </c>
      <c r="C2460" s="392">
        <v>51.857999999999997</v>
      </c>
      <c r="D2460" s="392">
        <v>16.332000000000001</v>
      </c>
      <c r="E2460" s="393">
        <v>42356.003310185188</v>
      </c>
      <c r="F2460" s="394">
        <v>542.29359999999997</v>
      </c>
    </row>
    <row r="2461" spans="1:6" x14ac:dyDescent="0.25">
      <c r="A2461" s="390">
        <v>42357</v>
      </c>
      <c r="B2461" s="391">
        <v>3.3101851851851851E-3</v>
      </c>
      <c r="C2461" s="392">
        <v>51.764600000000002</v>
      </c>
      <c r="D2461" s="392">
        <v>16.332000000000001</v>
      </c>
      <c r="E2461" s="393">
        <v>42357.003310185188</v>
      </c>
      <c r="F2461" s="394">
        <v>542.38699999999994</v>
      </c>
    </row>
    <row r="2462" spans="1:6" x14ac:dyDescent="0.25">
      <c r="A2462" s="390">
        <v>42358</v>
      </c>
      <c r="B2462" s="391">
        <v>3.3101851851851851E-3</v>
      </c>
      <c r="C2462" s="392">
        <v>51.944299999999998</v>
      </c>
      <c r="D2462" s="392">
        <v>16.331</v>
      </c>
      <c r="E2462" s="393">
        <v>42358.003310185188</v>
      </c>
      <c r="F2462" s="394">
        <v>542.20730000000003</v>
      </c>
    </row>
    <row r="2463" spans="1:6" x14ac:dyDescent="0.25">
      <c r="A2463" s="390">
        <v>42359</v>
      </c>
      <c r="B2463" s="391">
        <v>3.3101851851851851E-3</v>
      </c>
      <c r="C2463" s="392">
        <v>52.001100000000001</v>
      </c>
      <c r="D2463" s="392">
        <v>16.331</v>
      </c>
      <c r="E2463" s="393">
        <v>42359.003310185188</v>
      </c>
      <c r="F2463" s="394">
        <v>542.15049999999997</v>
      </c>
    </row>
    <row r="2464" spans="1:6" x14ac:dyDescent="0.25">
      <c r="A2464" s="390">
        <v>42360</v>
      </c>
      <c r="B2464" s="391">
        <v>3.3101851851851851E-3</v>
      </c>
      <c r="C2464" s="392">
        <v>52.142600000000002</v>
      </c>
      <c r="D2464" s="392">
        <v>16.331</v>
      </c>
      <c r="E2464" s="393">
        <v>42360.003310185188</v>
      </c>
      <c r="F2464" s="394">
        <v>542.00900000000001</v>
      </c>
    </row>
    <row r="2465" spans="1:6" x14ac:dyDescent="0.25">
      <c r="A2465" s="390">
        <v>42361</v>
      </c>
      <c r="B2465" s="391">
        <v>3.3101851851851851E-3</v>
      </c>
      <c r="C2465" s="392">
        <v>52.64</v>
      </c>
      <c r="D2465" s="392">
        <v>16.331</v>
      </c>
      <c r="E2465" s="393">
        <v>42361.003310185188</v>
      </c>
      <c r="F2465" s="394">
        <v>541.51160000000004</v>
      </c>
    </row>
    <row r="2466" spans="1:6" x14ac:dyDescent="0.25">
      <c r="A2466" s="390">
        <v>42362</v>
      </c>
      <c r="B2466" s="391">
        <v>3.3101851851851851E-3</v>
      </c>
      <c r="C2466" s="392">
        <v>52.3947</v>
      </c>
      <c r="D2466" s="392">
        <v>16.331</v>
      </c>
      <c r="E2466" s="393">
        <v>42362.003310185188</v>
      </c>
      <c r="F2466" s="394">
        <v>541.75689999999997</v>
      </c>
    </row>
    <row r="2467" spans="1:6" x14ac:dyDescent="0.25">
      <c r="A2467" s="390">
        <v>42363</v>
      </c>
      <c r="B2467" s="391">
        <v>3.3101851851851851E-3</v>
      </c>
      <c r="C2467" s="392">
        <v>52.1663</v>
      </c>
      <c r="D2467" s="392">
        <v>16.329999999999998</v>
      </c>
      <c r="E2467" s="393">
        <v>42363.003310185188</v>
      </c>
      <c r="F2467" s="394">
        <v>541.98530000000005</v>
      </c>
    </row>
    <row r="2468" spans="1:6" x14ac:dyDescent="0.25">
      <c r="A2468" s="390">
        <v>42364</v>
      </c>
      <c r="B2468" s="391">
        <v>3.3101851851851851E-3</v>
      </c>
      <c r="C2468" s="392">
        <v>52.224299999999999</v>
      </c>
      <c r="D2468" s="392">
        <v>16.331</v>
      </c>
      <c r="E2468" s="393">
        <v>42364.003310185188</v>
      </c>
      <c r="F2468" s="394">
        <v>541.92729999999995</v>
      </c>
    </row>
    <row r="2469" spans="1:6" x14ac:dyDescent="0.25">
      <c r="A2469" s="390">
        <v>42365</v>
      </c>
      <c r="B2469" s="391">
        <v>3.3101851851851851E-3</v>
      </c>
      <c r="C2469" s="392">
        <v>52.091900000000003</v>
      </c>
      <c r="D2469" s="392">
        <v>16.331</v>
      </c>
      <c r="E2469" s="393">
        <v>42365.003310185188</v>
      </c>
      <c r="F2469" s="394">
        <v>542.05970000000002</v>
      </c>
    </row>
    <row r="2470" spans="1:6" x14ac:dyDescent="0.25">
      <c r="A2470" s="390">
        <v>42366</v>
      </c>
      <c r="B2470" s="391">
        <v>3.3101851851851851E-3</v>
      </c>
      <c r="C2470" s="392">
        <v>52.001600000000003</v>
      </c>
      <c r="D2470" s="392">
        <v>16.331</v>
      </c>
      <c r="E2470" s="393">
        <v>42366.003310185188</v>
      </c>
      <c r="F2470" s="394">
        <v>542.15</v>
      </c>
    </row>
    <row r="2471" spans="1:6" x14ac:dyDescent="0.25">
      <c r="A2471" s="390">
        <v>42367</v>
      </c>
      <c r="B2471" s="391">
        <v>3.3101851851851851E-3</v>
      </c>
      <c r="C2471" s="392">
        <v>52.311199999999999</v>
      </c>
      <c r="D2471" s="392">
        <v>16.331</v>
      </c>
      <c r="E2471" s="393">
        <v>42367.003310185188</v>
      </c>
      <c r="F2471" s="394">
        <v>541.84040000000005</v>
      </c>
    </row>
    <row r="2472" spans="1:6" x14ac:dyDescent="0.25">
      <c r="A2472" s="390">
        <v>42368</v>
      </c>
      <c r="B2472" s="391">
        <v>3.3101851851851851E-3</v>
      </c>
      <c r="C2472" s="392">
        <v>52.079799999999999</v>
      </c>
      <c r="D2472" s="392">
        <v>16.329000000000001</v>
      </c>
      <c r="E2472" s="393">
        <v>42368.003310185188</v>
      </c>
      <c r="F2472" s="394">
        <v>542.07179999999994</v>
      </c>
    </row>
    <row r="2473" spans="1:6" x14ac:dyDescent="0.25">
      <c r="A2473" s="390">
        <v>42369</v>
      </c>
      <c r="B2473" s="391">
        <v>3.3101851851851851E-3</v>
      </c>
      <c r="C2473" s="392">
        <v>51.905200000000001</v>
      </c>
      <c r="D2473" s="392">
        <v>16.329000000000001</v>
      </c>
      <c r="E2473" s="393">
        <v>42369.003310185188</v>
      </c>
      <c r="F2473" s="394">
        <v>542.24639999999999</v>
      </c>
    </row>
    <row r="2474" spans="1:6" x14ac:dyDescent="0.25">
      <c r="A2474" s="390">
        <v>42370</v>
      </c>
      <c r="B2474" s="391">
        <v>3.3101851851851851E-3</v>
      </c>
      <c r="C2474" s="392">
        <v>51.757300000000001</v>
      </c>
      <c r="D2474" s="392">
        <v>16.329999999999998</v>
      </c>
      <c r="E2474" s="393">
        <v>42370.003310185188</v>
      </c>
      <c r="F2474" s="394">
        <v>542.39430000000004</v>
      </c>
    </row>
    <row r="2475" spans="1:6" x14ac:dyDescent="0.25">
      <c r="A2475" s="390">
        <v>42371</v>
      </c>
      <c r="B2475" s="391">
        <v>3.3101851851851851E-3</v>
      </c>
      <c r="C2475" s="392">
        <v>51.710999999999999</v>
      </c>
      <c r="D2475" s="392">
        <v>16.329999999999998</v>
      </c>
      <c r="E2475" s="393">
        <v>42371.003310185188</v>
      </c>
      <c r="F2475" s="394">
        <v>542.44060000000002</v>
      </c>
    </row>
    <row r="2476" spans="1:6" x14ac:dyDescent="0.25">
      <c r="A2476" s="390">
        <v>42372</v>
      </c>
      <c r="B2476" s="391">
        <v>3.3101851851851851E-3</v>
      </c>
      <c r="C2476" s="392">
        <v>51.734200000000001</v>
      </c>
      <c r="D2476" s="392">
        <v>16.327999999999999</v>
      </c>
      <c r="E2476" s="393">
        <v>42372.003310185188</v>
      </c>
      <c r="F2476" s="394">
        <v>542.41740000000004</v>
      </c>
    </row>
    <row r="2477" spans="1:6" x14ac:dyDescent="0.25">
      <c r="A2477" s="390">
        <v>42373</v>
      </c>
      <c r="B2477" s="391">
        <v>3.3101851851851851E-3</v>
      </c>
      <c r="C2477" s="392">
        <v>51.779699999999998</v>
      </c>
      <c r="D2477" s="392">
        <v>16.329000000000001</v>
      </c>
      <c r="E2477" s="393">
        <v>42373.003310185188</v>
      </c>
      <c r="F2477" s="394">
        <v>542.37189999999998</v>
      </c>
    </row>
    <row r="2478" spans="1:6" x14ac:dyDescent="0.25">
      <c r="A2478" s="390">
        <v>42374</v>
      </c>
      <c r="B2478" s="391">
        <v>3.3101851851851851E-3</v>
      </c>
      <c r="C2478" s="392">
        <v>51.969200000000001</v>
      </c>
      <c r="D2478" s="392">
        <v>16.327999999999999</v>
      </c>
      <c r="E2478" s="393">
        <v>42374.003310185188</v>
      </c>
      <c r="F2478" s="394">
        <v>542.18240000000003</v>
      </c>
    </row>
    <row r="2479" spans="1:6" x14ac:dyDescent="0.25">
      <c r="A2479" s="390">
        <v>42375</v>
      </c>
      <c r="B2479" s="391">
        <v>3.3101851851851851E-3</v>
      </c>
      <c r="C2479" s="392">
        <v>52.033200000000001</v>
      </c>
      <c r="D2479" s="392">
        <v>16.327999999999999</v>
      </c>
      <c r="E2479" s="393">
        <v>42375.003310185188</v>
      </c>
      <c r="F2479" s="394">
        <v>542.11839999999995</v>
      </c>
    </row>
    <row r="2480" spans="1:6" x14ac:dyDescent="0.25">
      <c r="A2480" s="390">
        <v>42376</v>
      </c>
      <c r="B2480" s="391">
        <v>3.3101851851851851E-3</v>
      </c>
      <c r="C2480" s="392">
        <v>52.239800000000002</v>
      </c>
      <c r="D2480" s="392">
        <v>16.329000000000001</v>
      </c>
      <c r="E2480" s="393">
        <v>42376.003310185188</v>
      </c>
      <c r="F2480" s="394">
        <v>541.91179999999997</v>
      </c>
    </row>
    <row r="2481" spans="1:6" x14ac:dyDescent="0.25">
      <c r="A2481" s="390">
        <v>42377</v>
      </c>
      <c r="B2481" s="391">
        <v>3.3101851851851851E-3</v>
      </c>
      <c r="C2481" s="392">
        <v>52.316099999999999</v>
      </c>
      <c r="D2481" s="392">
        <v>16.329000000000001</v>
      </c>
      <c r="E2481" s="393">
        <v>42377.003310185188</v>
      </c>
      <c r="F2481" s="394">
        <v>541.83550000000002</v>
      </c>
    </row>
    <row r="2482" spans="1:6" x14ac:dyDescent="0.25">
      <c r="A2482" s="390">
        <v>42378</v>
      </c>
      <c r="B2482" s="391">
        <v>3.3101851851851851E-3</v>
      </c>
      <c r="C2482" s="392">
        <v>52.1434</v>
      </c>
      <c r="D2482" s="392">
        <v>16.327999999999999</v>
      </c>
      <c r="E2482" s="393">
        <v>42378.003310185188</v>
      </c>
      <c r="F2482" s="394">
        <v>542.00819999999999</v>
      </c>
    </row>
    <row r="2483" spans="1:6" x14ac:dyDescent="0.25">
      <c r="A2483" s="390">
        <v>42379</v>
      </c>
      <c r="B2483" s="391">
        <v>3.3101851851851851E-3</v>
      </c>
      <c r="C2483" s="392">
        <v>51.923099999999998</v>
      </c>
      <c r="D2483" s="392">
        <v>16.329000000000001</v>
      </c>
      <c r="E2483" s="393">
        <v>42379.003310185188</v>
      </c>
      <c r="F2483" s="394">
        <v>542.22849999999994</v>
      </c>
    </row>
    <row r="2484" spans="1:6" x14ac:dyDescent="0.25">
      <c r="A2484" s="390">
        <v>42380</v>
      </c>
      <c r="B2484" s="391">
        <v>3.3101851851851851E-3</v>
      </c>
      <c r="C2484" s="392">
        <v>51.921100000000003</v>
      </c>
      <c r="D2484" s="392">
        <v>16.327999999999999</v>
      </c>
      <c r="E2484" s="393">
        <v>42380.003310185188</v>
      </c>
      <c r="F2484" s="394">
        <v>542.23050000000001</v>
      </c>
    </row>
    <row r="2485" spans="1:6" x14ac:dyDescent="0.25">
      <c r="A2485" s="390">
        <v>42381</v>
      </c>
      <c r="B2485" s="391">
        <v>3.3101851851851851E-3</v>
      </c>
      <c r="C2485" s="392">
        <v>51.756799999999998</v>
      </c>
      <c r="D2485" s="392">
        <v>16.327999999999999</v>
      </c>
      <c r="E2485" s="393">
        <v>42381.003310185188</v>
      </c>
      <c r="F2485" s="394">
        <v>542.39480000000003</v>
      </c>
    </row>
    <row r="2486" spans="1:6" x14ac:dyDescent="0.25">
      <c r="A2486" s="390">
        <v>42382</v>
      </c>
      <c r="B2486" s="391">
        <v>3.3101851851851851E-3</v>
      </c>
      <c r="C2486" s="392">
        <v>51.854999999999997</v>
      </c>
      <c r="D2486" s="392">
        <v>16.327999999999999</v>
      </c>
      <c r="E2486" s="393">
        <v>42382.003310185188</v>
      </c>
      <c r="F2486" s="394">
        <v>542.29660000000001</v>
      </c>
    </row>
    <row r="2487" spans="1:6" x14ac:dyDescent="0.25">
      <c r="A2487" s="390">
        <v>42383</v>
      </c>
      <c r="B2487" s="391">
        <v>3.3101851851851851E-3</v>
      </c>
      <c r="C2487" s="392">
        <v>52.063800000000001</v>
      </c>
      <c r="D2487" s="392">
        <v>16.327999999999999</v>
      </c>
      <c r="E2487" s="393">
        <v>42383.003310185188</v>
      </c>
      <c r="F2487" s="394">
        <v>542.08780000000002</v>
      </c>
    </row>
    <row r="2488" spans="1:6" x14ac:dyDescent="0.25">
      <c r="A2488" s="390">
        <v>42384</v>
      </c>
      <c r="B2488" s="391">
        <v>3.3101851851851851E-3</v>
      </c>
      <c r="C2488" s="392">
        <v>52.182600000000001</v>
      </c>
      <c r="D2488" s="392">
        <v>16.327000000000002</v>
      </c>
      <c r="E2488" s="393">
        <v>42384.003310185188</v>
      </c>
      <c r="F2488" s="394">
        <v>541.96900000000005</v>
      </c>
    </row>
    <row r="2489" spans="1:6" x14ac:dyDescent="0.25">
      <c r="A2489" s="390">
        <v>42385</v>
      </c>
      <c r="B2489" s="391">
        <v>3.3101851851851851E-3</v>
      </c>
      <c r="C2489" s="392">
        <v>52.229199999999999</v>
      </c>
      <c r="D2489" s="392">
        <v>16.327000000000002</v>
      </c>
      <c r="E2489" s="393">
        <v>42385.003310185188</v>
      </c>
      <c r="F2489" s="394">
        <v>541.92240000000004</v>
      </c>
    </row>
    <row r="2490" spans="1:6" x14ac:dyDescent="0.25">
      <c r="A2490" s="390">
        <v>42386</v>
      </c>
      <c r="B2490" s="391">
        <v>3.3101851851851851E-3</v>
      </c>
      <c r="C2490" s="392">
        <v>52.005200000000002</v>
      </c>
      <c r="D2490" s="392">
        <v>16.327000000000002</v>
      </c>
      <c r="E2490" s="393">
        <v>42386.003310185188</v>
      </c>
      <c r="F2490" s="394">
        <v>542.14639999999997</v>
      </c>
    </row>
    <row r="2491" spans="1:6" x14ac:dyDescent="0.25">
      <c r="A2491" s="390">
        <v>42387</v>
      </c>
      <c r="B2491" s="391">
        <v>3.3101851851851851E-3</v>
      </c>
      <c r="C2491" s="392">
        <v>51.869700000000002</v>
      </c>
      <c r="D2491" s="392">
        <v>16.327000000000002</v>
      </c>
      <c r="E2491" s="393">
        <v>42387.003310185188</v>
      </c>
      <c r="F2491" s="394">
        <v>542.28189999999995</v>
      </c>
    </row>
    <row r="2492" spans="1:6" x14ac:dyDescent="0.25">
      <c r="A2492" s="390">
        <v>42388</v>
      </c>
      <c r="B2492" s="391">
        <v>3.3101851851851851E-3</v>
      </c>
      <c r="C2492" s="392">
        <v>51.974899999999998</v>
      </c>
      <c r="D2492" s="392">
        <v>16.327999999999999</v>
      </c>
      <c r="E2492" s="393">
        <v>42388.003310185188</v>
      </c>
      <c r="F2492" s="394">
        <v>542.17669999999998</v>
      </c>
    </row>
    <row r="2493" spans="1:6" x14ac:dyDescent="0.25">
      <c r="A2493" s="390">
        <v>42389</v>
      </c>
      <c r="B2493" s="391">
        <v>3.3101851851851851E-3</v>
      </c>
      <c r="C2493" s="392">
        <v>51.892299999999999</v>
      </c>
      <c r="D2493" s="392">
        <v>16.326000000000001</v>
      </c>
      <c r="E2493" s="393">
        <v>42389.003310185188</v>
      </c>
      <c r="F2493" s="394">
        <v>542.25929999999994</v>
      </c>
    </row>
    <row r="2494" spans="1:6" x14ac:dyDescent="0.25">
      <c r="A2494" s="390">
        <v>42390</v>
      </c>
      <c r="B2494" s="391">
        <v>3.3101851851851851E-3</v>
      </c>
      <c r="C2494" s="392">
        <v>52.005200000000002</v>
      </c>
      <c r="D2494" s="392">
        <v>16.327999999999999</v>
      </c>
      <c r="E2494" s="393">
        <v>42390.003310185188</v>
      </c>
      <c r="F2494" s="394">
        <v>542.14639999999997</v>
      </c>
    </row>
    <row r="2495" spans="1:6" x14ac:dyDescent="0.25">
      <c r="A2495" s="390">
        <v>42391</v>
      </c>
      <c r="B2495" s="391">
        <v>3.3101851851851851E-3</v>
      </c>
      <c r="C2495" s="392">
        <v>51.7301</v>
      </c>
      <c r="D2495" s="392">
        <v>16.324999999999999</v>
      </c>
      <c r="E2495" s="393">
        <v>42391.003310185188</v>
      </c>
      <c r="F2495" s="394">
        <v>542.42150000000004</v>
      </c>
    </row>
    <row r="2496" spans="1:6" x14ac:dyDescent="0.25">
      <c r="A2496" s="390">
        <v>42392</v>
      </c>
      <c r="B2496" s="391">
        <v>3.3101851851851851E-3</v>
      </c>
      <c r="C2496" s="392">
        <v>51.799399999999999</v>
      </c>
      <c r="D2496" s="392">
        <v>16.326000000000001</v>
      </c>
      <c r="E2496" s="393">
        <v>42392.003310185188</v>
      </c>
      <c r="F2496" s="394">
        <v>542.35220000000004</v>
      </c>
    </row>
    <row r="2497" spans="1:6" x14ac:dyDescent="0.25">
      <c r="A2497" s="390">
        <v>42393</v>
      </c>
      <c r="B2497" s="391">
        <v>3.3101851851851851E-3</v>
      </c>
      <c r="C2497" s="392">
        <v>52.063899999999997</v>
      </c>
      <c r="D2497" s="392">
        <v>16.327000000000002</v>
      </c>
      <c r="E2497" s="393">
        <v>42393.003310185188</v>
      </c>
      <c r="F2497" s="394">
        <v>542.08770000000004</v>
      </c>
    </row>
    <row r="2498" spans="1:6" x14ac:dyDescent="0.25">
      <c r="A2498" s="390">
        <v>42394</v>
      </c>
      <c r="B2498" s="391">
        <v>3.3101851851851851E-3</v>
      </c>
      <c r="C2498" s="392">
        <v>52.205300000000001</v>
      </c>
      <c r="D2498" s="392">
        <v>16.326000000000001</v>
      </c>
      <c r="E2498" s="393">
        <v>42394.003310185188</v>
      </c>
      <c r="F2498" s="394">
        <v>541.94629999999995</v>
      </c>
    </row>
    <row r="2499" spans="1:6" x14ac:dyDescent="0.25">
      <c r="A2499" s="390">
        <v>42395</v>
      </c>
      <c r="B2499" s="391">
        <v>3.3101851851851851E-3</v>
      </c>
      <c r="C2499" s="392">
        <v>51.940399999999997</v>
      </c>
      <c r="D2499" s="392">
        <v>16.324999999999999</v>
      </c>
      <c r="E2499" s="393">
        <v>42395.003310185188</v>
      </c>
      <c r="F2499" s="394">
        <v>542.21119999999996</v>
      </c>
    </row>
    <row r="2500" spans="1:6" x14ac:dyDescent="0.25">
      <c r="A2500" s="390">
        <v>42396</v>
      </c>
      <c r="B2500" s="391">
        <v>3.3101851851851851E-3</v>
      </c>
      <c r="C2500" s="392">
        <v>51.796900000000001</v>
      </c>
      <c r="D2500" s="392">
        <v>16.327000000000002</v>
      </c>
      <c r="E2500" s="393">
        <v>42396.003310185188</v>
      </c>
      <c r="F2500" s="394">
        <v>542.35469999999998</v>
      </c>
    </row>
    <row r="2501" spans="1:6" x14ac:dyDescent="0.25">
      <c r="A2501" s="390">
        <v>42397</v>
      </c>
      <c r="B2501" s="391">
        <v>3.3101851851851851E-3</v>
      </c>
      <c r="C2501" s="392">
        <v>51.7928</v>
      </c>
      <c r="D2501" s="392">
        <v>16.326000000000001</v>
      </c>
      <c r="E2501" s="393">
        <v>42397.003310185188</v>
      </c>
      <c r="F2501" s="394">
        <v>542.35879999999997</v>
      </c>
    </row>
    <row r="2502" spans="1:6" x14ac:dyDescent="0.25">
      <c r="A2502" s="390">
        <v>42398</v>
      </c>
      <c r="B2502" s="391">
        <v>3.3101851851851851E-3</v>
      </c>
      <c r="C2502" s="392">
        <v>51.929600000000001</v>
      </c>
      <c r="D2502" s="392">
        <v>16.324999999999999</v>
      </c>
      <c r="E2502" s="393">
        <v>42398.003310185188</v>
      </c>
      <c r="F2502" s="394">
        <v>542.22199999999998</v>
      </c>
    </row>
    <row r="2503" spans="1:6" x14ac:dyDescent="0.25">
      <c r="A2503" s="390">
        <v>42399</v>
      </c>
      <c r="B2503" s="391">
        <v>3.3101851851851851E-3</v>
      </c>
      <c r="C2503" s="392">
        <v>52.054900000000004</v>
      </c>
      <c r="D2503" s="392">
        <v>16.324000000000002</v>
      </c>
      <c r="E2503" s="393">
        <v>42399.003310185188</v>
      </c>
      <c r="F2503" s="394">
        <v>542.09669999999994</v>
      </c>
    </row>
    <row r="2504" spans="1:6" x14ac:dyDescent="0.25">
      <c r="A2504" s="390">
        <v>42400</v>
      </c>
      <c r="B2504" s="391">
        <v>3.3101851851851851E-3</v>
      </c>
      <c r="C2504" s="392">
        <v>52.203499999999998</v>
      </c>
      <c r="D2504" s="392">
        <v>16.324999999999999</v>
      </c>
      <c r="E2504" s="393">
        <v>42400.003310185188</v>
      </c>
      <c r="F2504" s="394">
        <v>541.94809999999995</v>
      </c>
    </row>
    <row r="2505" spans="1:6" x14ac:dyDescent="0.25">
      <c r="A2505" s="390">
        <v>42401</v>
      </c>
      <c r="B2505" s="391">
        <v>3.3101851851851851E-3</v>
      </c>
      <c r="C2505" s="392">
        <v>52.303400000000003</v>
      </c>
      <c r="D2505" s="392">
        <v>16.324999999999999</v>
      </c>
      <c r="E2505" s="393">
        <v>42401.003310185188</v>
      </c>
      <c r="F2505" s="394">
        <v>541.84820000000002</v>
      </c>
    </row>
    <row r="2506" spans="1:6" x14ac:dyDescent="0.25">
      <c r="A2506" s="390">
        <v>42402</v>
      </c>
      <c r="B2506" s="391">
        <v>3.3101851851851851E-3</v>
      </c>
      <c r="C2506" s="392">
        <v>52.4998</v>
      </c>
      <c r="D2506" s="392">
        <v>16.324999999999999</v>
      </c>
      <c r="E2506" s="393">
        <v>42402.003310185188</v>
      </c>
      <c r="F2506" s="394">
        <v>541.65179999999998</v>
      </c>
    </row>
    <row r="2507" spans="1:6" x14ac:dyDescent="0.25">
      <c r="A2507" s="390">
        <v>42403</v>
      </c>
      <c r="B2507" s="391">
        <v>3.3101851851851851E-3</v>
      </c>
      <c r="C2507" s="392">
        <v>52.108800000000002</v>
      </c>
      <c r="D2507" s="392">
        <v>16.324000000000002</v>
      </c>
      <c r="E2507" s="393">
        <v>42403.003310185188</v>
      </c>
      <c r="F2507" s="394">
        <v>542.04279999999994</v>
      </c>
    </row>
    <row r="2508" spans="1:6" x14ac:dyDescent="0.25">
      <c r="A2508" s="390">
        <v>42404</v>
      </c>
      <c r="B2508" s="391">
        <v>3.3101851851851851E-3</v>
      </c>
      <c r="C2508" s="392">
        <v>51.731499999999997</v>
      </c>
      <c r="D2508" s="392">
        <v>16.323</v>
      </c>
      <c r="E2508" s="393">
        <v>42404.003310185188</v>
      </c>
      <c r="F2508" s="394">
        <v>542.42010000000005</v>
      </c>
    </row>
    <row r="2509" spans="1:6" x14ac:dyDescent="0.25">
      <c r="A2509" s="390">
        <v>42405</v>
      </c>
      <c r="B2509" s="391">
        <v>3.3101851851851851E-3</v>
      </c>
      <c r="C2509" s="392">
        <v>51.821399999999997</v>
      </c>
      <c r="D2509" s="392">
        <v>16.324000000000002</v>
      </c>
      <c r="E2509" s="393">
        <v>42405.003310185188</v>
      </c>
      <c r="F2509" s="394">
        <v>542.33019999999999</v>
      </c>
    </row>
    <row r="2510" spans="1:6" x14ac:dyDescent="0.25">
      <c r="A2510" s="390">
        <v>42406</v>
      </c>
      <c r="B2510" s="391">
        <v>3.3101851851851851E-3</v>
      </c>
      <c r="C2510" s="392">
        <v>51.645000000000003</v>
      </c>
      <c r="D2510" s="392">
        <v>16.324000000000002</v>
      </c>
      <c r="E2510" s="393">
        <v>42406.003310185188</v>
      </c>
      <c r="F2510" s="394">
        <v>542.50659999999993</v>
      </c>
    </row>
    <row r="2511" spans="1:6" x14ac:dyDescent="0.25">
      <c r="A2511" s="390">
        <v>42407</v>
      </c>
      <c r="B2511" s="391">
        <v>3.3101851851851851E-3</v>
      </c>
      <c r="C2511" s="392">
        <v>51.728200000000001</v>
      </c>
      <c r="D2511" s="392">
        <v>16.323</v>
      </c>
      <c r="E2511" s="393">
        <v>42407.003310185188</v>
      </c>
      <c r="F2511" s="394">
        <v>542.42340000000002</v>
      </c>
    </row>
    <row r="2512" spans="1:6" x14ac:dyDescent="0.25">
      <c r="A2512" s="390">
        <v>42408</v>
      </c>
      <c r="B2512" s="391">
        <v>3.3101851851851851E-3</v>
      </c>
      <c r="C2512" s="392">
        <v>51.676600000000001</v>
      </c>
      <c r="D2512" s="392">
        <v>16.323</v>
      </c>
      <c r="E2512" s="393">
        <v>42408.003310185188</v>
      </c>
      <c r="F2512" s="394">
        <v>542.47500000000002</v>
      </c>
    </row>
    <row r="2513" spans="1:6" x14ac:dyDescent="0.25">
      <c r="A2513" s="390">
        <v>42409</v>
      </c>
      <c r="B2513" s="391">
        <v>3.3101851851851851E-3</v>
      </c>
      <c r="C2513" s="392">
        <v>51.6477</v>
      </c>
      <c r="D2513" s="392">
        <v>16.323</v>
      </c>
      <c r="E2513" s="393">
        <v>42409.003310185188</v>
      </c>
      <c r="F2513" s="394">
        <v>542.50390000000004</v>
      </c>
    </row>
    <row r="2514" spans="1:6" x14ac:dyDescent="0.25">
      <c r="A2514" s="390">
        <v>42410</v>
      </c>
      <c r="B2514" s="391">
        <v>3.3101851851851851E-3</v>
      </c>
      <c r="C2514" s="392">
        <v>51.643700000000003</v>
      </c>
      <c r="D2514" s="392">
        <v>16.323</v>
      </c>
      <c r="E2514" s="393">
        <v>42410.003310185188</v>
      </c>
      <c r="F2514" s="394">
        <v>542.50789999999995</v>
      </c>
    </row>
    <row r="2515" spans="1:6" x14ac:dyDescent="0.25">
      <c r="A2515" s="390">
        <v>42411</v>
      </c>
      <c r="B2515" s="391">
        <v>3.3101851851851851E-3</v>
      </c>
      <c r="C2515" s="392">
        <v>51.748100000000001</v>
      </c>
      <c r="D2515" s="392">
        <v>16.323</v>
      </c>
      <c r="E2515" s="393">
        <v>42411.003310185188</v>
      </c>
      <c r="F2515" s="394">
        <v>542.40350000000001</v>
      </c>
    </row>
    <row r="2516" spans="1:6" x14ac:dyDescent="0.25">
      <c r="A2516" s="390">
        <v>42412</v>
      </c>
      <c r="B2516" s="391">
        <v>3.3101851851851851E-3</v>
      </c>
      <c r="C2516" s="392">
        <v>51.703299999999999</v>
      </c>
      <c r="D2516" s="392">
        <v>16.321999999999999</v>
      </c>
      <c r="E2516" s="393">
        <v>42412.003310185188</v>
      </c>
      <c r="F2516" s="394">
        <v>542.44830000000002</v>
      </c>
    </row>
    <row r="2517" spans="1:6" x14ac:dyDescent="0.25">
      <c r="A2517" s="390">
        <v>42413</v>
      </c>
      <c r="B2517" s="391">
        <v>3.3101851851851851E-3</v>
      </c>
      <c r="C2517" s="392">
        <v>51.687199999999997</v>
      </c>
      <c r="D2517" s="392">
        <v>16.321999999999999</v>
      </c>
      <c r="E2517" s="393">
        <v>42413.003310185188</v>
      </c>
      <c r="F2517" s="394">
        <v>542.46439999999996</v>
      </c>
    </row>
    <row r="2518" spans="1:6" x14ac:dyDescent="0.25">
      <c r="A2518" s="390">
        <v>42414</v>
      </c>
      <c r="B2518" s="391">
        <v>3.3101851851851851E-3</v>
      </c>
      <c r="C2518" s="392">
        <v>51.927100000000003</v>
      </c>
      <c r="D2518" s="392">
        <v>16.321000000000002</v>
      </c>
      <c r="E2518" s="393">
        <v>42414.003310185188</v>
      </c>
      <c r="F2518" s="394">
        <v>542.22450000000003</v>
      </c>
    </row>
    <row r="2519" spans="1:6" x14ac:dyDescent="0.25">
      <c r="A2519" s="390">
        <v>42415</v>
      </c>
      <c r="B2519" s="391">
        <v>3.3101851851851851E-3</v>
      </c>
      <c r="C2519" s="392">
        <v>51.983600000000003</v>
      </c>
      <c r="D2519" s="392">
        <v>16.321999999999999</v>
      </c>
      <c r="E2519" s="393">
        <v>42415.003310185188</v>
      </c>
      <c r="F2519" s="394">
        <v>542.16800000000001</v>
      </c>
    </row>
    <row r="2520" spans="1:6" x14ac:dyDescent="0.25">
      <c r="A2520" s="390">
        <v>42416</v>
      </c>
      <c r="B2520" s="391">
        <v>3.3101851851851851E-3</v>
      </c>
      <c r="C2520" s="392">
        <v>51.976700000000001</v>
      </c>
      <c r="D2520" s="392">
        <v>16.321999999999999</v>
      </c>
      <c r="E2520" s="393">
        <v>42416.003310185188</v>
      </c>
      <c r="F2520" s="394">
        <v>542.17489999999998</v>
      </c>
    </row>
    <row r="2521" spans="1:6" x14ac:dyDescent="0.25">
      <c r="A2521" s="390">
        <v>42417</v>
      </c>
      <c r="B2521" s="391">
        <v>3.3101851851851851E-3</v>
      </c>
      <c r="C2521" s="392">
        <v>51.891599999999997</v>
      </c>
      <c r="D2521" s="392">
        <v>16.321000000000002</v>
      </c>
      <c r="E2521" s="393">
        <v>42417.003310185188</v>
      </c>
      <c r="F2521" s="394">
        <v>542.26</v>
      </c>
    </row>
    <row r="2522" spans="1:6" x14ac:dyDescent="0.25">
      <c r="A2522" s="390">
        <v>42418</v>
      </c>
      <c r="B2522" s="391">
        <v>3.3101851851851851E-3</v>
      </c>
      <c r="C2522" s="392">
        <v>51.988199999999999</v>
      </c>
      <c r="D2522" s="392">
        <v>16.321000000000002</v>
      </c>
      <c r="E2522" s="393">
        <v>42418.003310185188</v>
      </c>
      <c r="F2522" s="394">
        <v>542.16340000000002</v>
      </c>
    </row>
    <row r="2523" spans="1:6" x14ac:dyDescent="0.25">
      <c r="A2523" s="390">
        <v>42419</v>
      </c>
      <c r="B2523" s="391">
        <v>3.3101851851851851E-3</v>
      </c>
      <c r="C2523" s="392">
        <v>51.9373</v>
      </c>
      <c r="D2523" s="392">
        <v>16.321000000000002</v>
      </c>
      <c r="E2523" s="393">
        <v>42419.003310185188</v>
      </c>
      <c r="F2523" s="394">
        <v>542.21429999999998</v>
      </c>
    </row>
    <row r="2524" spans="1:6" x14ac:dyDescent="0.25">
      <c r="A2524" s="390">
        <v>42420</v>
      </c>
      <c r="B2524" s="391">
        <v>3.3101851851851851E-3</v>
      </c>
      <c r="C2524" s="392">
        <v>51.846600000000002</v>
      </c>
      <c r="D2524" s="392">
        <v>16.321000000000002</v>
      </c>
      <c r="E2524" s="393">
        <v>42420.003310185188</v>
      </c>
      <c r="F2524" s="394">
        <v>542.30499999999995</v>
      </c>
    </row>
    <row r="2525" spans="1:6" x14ac:dyDescent="0.25">
      <c r="A2525" s="390">
        <v>42421</v>
      </c>
      <c r="B2525" s="391">
        <v>3.3101851851851851E-3</v>
      </c>
      <c r="C2525" s="392">
        <v>51.871099999999998</v>
      </c>
      <c r="D2525" s="392">
        <v>16.32</v>
      </c>
      <c r="E2525" s="393">
        <v>42421.003310185188</v>
      </c>
      <c r="F2525" s="394">
        <v>542.28049999999996</v>
      </c>
    </row>
    <row r="2526" spans="1:6" x14ac:dyDescent="0.25">
      <c r="A2526" s="390">
        <v>42422</v>
      </c>
      <c r="B2526" s="391">
        <v>3.3101851851851851E-3</v>
      </c>
      <c r="C2526" s="392">
        <v>51.905799999999999</v>
      </c>
      <c r="D2526" s="392">
        <v>16.32</v>
      </c>
      <c r="E2526" s="393">
        <v>42422.003310185188</v>
      </c>
      <c r="F2526" s="394">
        <v>542.24580000000003</v>
      </c>
    </row>
    <row r="2527" spans="1:6" x14ac:dyDescent="0.25">
      <c r="A2527" s="390">
        <v>42423</v>
      </c>
      <c r="B2527" s="391">
        <v>3.3101851851851851E-3</v>
      </c>
      <c r="C2527" s="392">
        <v>52.308799999999998</v>
      </c>
      <c r="D2527" s="392">
        <v>16.32</v>
      </c>
      <c r="E2527" s="393">
        <v>42423.003310185188</v>
      </c>
      <c r="F2527" s="394">
        <v>541.84280000000001</v>
      </c>
    </row>
    <row r="2528" spans="1:6" x14ac:dyDescent="0.25">
      <c r="A2528" s="390">
        <v>42424</v>
      </c>
      <c r="B2528" s="391">
        <v>3.3101851851851851E-3</v>
      </c>
      <c r="C2528" s="392">
        <v>51.796300000000002</v>
      </c>
      <c r="D2528" s="392">
        <v>16.321000000000002</v>
      </c>
      <c r="E2528" s="393">
        <v>42424.003310185188</v>
      </c>
      <c r="F2528" s="394">
        <v>542.35529999999994</v>
      </c>
    </row>
    <row r="2529" spans="1:6" x14ac:dyDescent="0.25">
      <c r="A2529" s="390">
        <v>42425</v>
      </c>
      <c r="B2529" s="391">
        <v>3.3101851851851851E-3</v>
      </c>
      <c r="C2529" s="392">
        <v>51.868299999999998</v>
      </c>
      <c r="D2529" s="392">
        <v>16.32</v>
      </c>
      <c r="E2529" s="393">
        <v>42425.003310185188</v>
      </c>
      <c r="F2529" s="394">
        <v>542.28330000000005</v>
      </c>
    </row>
    <row r="2530" spans="1:6" x14ac:dyDescent="0.25">
      <c r="A2530" s="390">
        <v>42426</v>
      </c>
      <c r="B2530" s="391">
        <v>3.3101851851851851E-3</v>
      </c>
      <c r="C2530" s="392">
        <v>51.7622</v>
      </c>
      <c r="D2530" s="392">
        <v>16.32</v>
      </c>
      <c r="E2530" s="393">
        <v>42426.003310185188</v>
      </c>
      <c r="F2530" s="394">
        <v>542.38940000000002</v>
      </c>
    </row>
    <row r="2531" spans="1:6" x14ac:dyDescent="0.25">
      <c r="A2531" s="390">
        <v>42427</v>
      </c>
      <c r="B2531" s="391">
        <v>3.3101851851851851E-3</v>
      </c>
      <c r="C2531" s="392">
        <v>51.802599999999998</v>
      </c>
      <c r="D2531" s="392">
        <v>16.318999999999999</v>
      </c>
      <c r="E2531" s="393">
        <v>42427.003310185188</v>
      </c>
      <c r="F2531" s="394">
        <v>542.34900000000005</v>
      </c>
    </row>
    <row r="2532" spans="1:6" x14ac:dyDescent="0.25">
      <c r="A2532" s="390">
        <v>42428</v>
      </c>
      <c r="B2532" s="391">
        <v>3.3101851851851851E-3</v>
      </c>
      <c r="C2532" s="392">
        <v>52.027200000000001</v>
      </c>
      <c r="D2532" s="392">
        <v>16.32</v>
      </c>
      <c r="E2532" s="393">
        <v>42428.003310185188</v>
      </c>
      <c r="F2532" s="394">
        <v>542.12440000000004</v>
      </c>
    </row>
    <row r="2533" spans="1:6" x14ac:dyDescent="0.25">
      <c r="A2533" s="390">
        <v>42429</v>
      </c>
      <c r="B2533" s="391">
        <v>3.3101851851851851E-3</v>
      </c>
      <c r="C2533" s="392">
        <v>51.918999999999997</v>
      </c>
      <c r="D2533" s="392">
        <v>16.32</v>
      </c>
      <c r="E2533" s="393">
        <v>42429.003310185188</v>
      </c>
      <c r="F2533" s="394">
        <v>542.23260000000005</v>
      </c>
    </row>
    <row r="2534" spans="1:6" x14ac:dyDescent="0.25">
      <c r="A2534" s="390">
        <v>42430</v>
      </c>
      <c r="B2534" s="391">
        <v>3.3101851851851851E-3</v>
      </c>
      <c r="C2534" s="392">
        <v>51.933199999999999</v>
      </c>
      <c r="D2534" s="392">
        <v>16.318999999999999</v>
      </c>
      <c r="E2534" s="393">
        <v>42430.003310185188</v>
      </c>
      <c r="F2534" s="394">
        <v>542.21839999999997</v>
      </c>
    </row>
    <row r="2535" spans="1:6" x14ac:dyDescent="0.25">
      <c r="A2535" s="390">
        <v>42431</v>
      </c>
      <c r="B2535" s="391">
        <v>3.3101851851851851E-3</v>
      </c>
      <c r="C2535" s="392">
        <v>51.885100000000001</v>
      </c>
      <c r="D2535" s="392">
        <v>16.318999999999999</v>
      </c>
      <c r="E2535" s="393">
        <v>42431.003310185188</v>
      </c>
      <c r="F2535" s="394">
        <v>542.26649999999995</v>
      </c>
    </row>
    <row r="2536" spans="1:6" x14ac:dyDescent="0.25">
      <c r="A2536" s="390">
        <v>42432</v>
      </c>
      <c r="B2536" s="391">
        <v>3.3101851851851851E-3</v>
      </c>
      <c r="C2536" s="392">
        <v>51.889899999999997</v>
      </c>
      <c r="D2536" s="392">
        <v>16.318000000000001</v>
      </c>
      <c r="E2536" s="393">
        <v>42432.003310185188</v>
      </c>
      <c r="F2536" s="394">
        <v>542.26170000000002</v>
      </c>
    </row>
    <row r="2537" spans="1:6" x14ac:dyDescent="0.25">
      <c r="A2537" s="390">
        <v>42433</v>
      </c>
      <c r="B2537" s="391">
        <v>3.3101851851851851E-3</v>
      </c>
      <c r="C2537" s="392">
        <v>51.8962</v>
      </c>
      <c r="D2537" s="392">
        <v>16.318999999999999</v>
      </c>
      <c r="E2537" s="393">
        <v>42433.003310185188</v>
      </c>
      <c r="F2537" s="394">
        <v>542.25540000000001</v>
      </c>
    </row>
    <row r="2538" spans="1:6" x14ac:dyDescent="0.25">
      <c r="A2538" s="390">
        <v>42434</v>
      </c>
      <c r="B2538" s="391">
        <v>3.3101851851851851E-3</v>
      </c>
      <c r="C2538" s="392">
        <v>51.891399999999997</v>
      </c>
      <c r="D2538" s="392">
        <v>16.318000000000001</v>
      </c>
      <c r="E2538" s="393">
        <v>42434.003310185188</v>
      </c>
      <c r="F2538" s="394">
        <v>542.26019999999994</v>
      </c>
    </row>
    <row r="2539" spans="1:6" x14ac:dyDescent="0.25">
      <c r="A2539" s="390">
        <v>42435</v>
      </c>
      <c r="B2539" s="391">
        <v>3.3101851851851851E-3</v>
      </c>
      <c r="C2539" s="392">
        <v>51.994300000000003</v>
      </c>
      <c r="D2539" s="392">
        <v>16.318000000000001</v>
      </c>
      <c r="E2539" s="393">
        <v>42435.003310185188</v>
      </c>
      <c r="F2539" s="394">
        <v>542.15729999999996</v>
      </c>
    </row>
    <row r="2540" spans="1:6" x14ac:dyDescent="0.25">
      <c r="A2540" s="390">
        <v>42436</v>
      </c>
      <c r="B2540" s="391">
        <v>3.3101851851851851E-3</v>
      </c>
      <c r="C2540" s="392">
        <v>52.290399999999998</v>
      </c>
      <c r="D2540" s="392">
        <v>16.318999999999999</v>
      </c>
      <c r="E2540" s="393">
        <v>42436.003310185188</v>
      </c>
      <c r="F2540" s="394">
        <v>541.86120000000005</v>
      </c>
    </row>
    <row r="2541" spans="1:6" x14ac:dyDescent="0.25">
      <c r="A2541" s="390">
        <v>42437</v>
      </c>
      <c r="B2541" s="391">
        <v>3.3101851851851851E-3</v>
      </c>
      <c r="C2541" s="392">
        <v>52.3673</v>
      </c>
      <c r="D2541" s="392">
        <v>16.318000000000001</v>
      </c>
      <c r="E2541" s="393">
        <v>42437.003310185188</v>
      </c>
      <c r="F2541" s="394">
        <v>541.78430000000003</v>
      </c>
    </row>
    <row r="2542" spans="1:6" x14ac:dyDescent="0.25">
      <c r="A2542" s="390">
        <v>42438</v>
      </c>
      <c r="B2542" s="391">
        <v>3.3101851851851851E-3</v>
      </c>
      <c r="C2542" s="392">
        <v>52.179900000000004</v>
      </c>
      <c r="D2542" s="392">
        <v>16.317</v>
      </c>
      <c r="E2542" s="393">
        <v>42438.003310185188</v>
      </c>
      <c r="F2542" s="394">
        <v>541.97169999999994</v>
      </c>
    </row>
    <row r="2543" spans="1:6" x14ac:dyDescent="0.25">
      <c r="A2543" s="390">
        <v>42439</v>
      </c>
      <c r="B2543" s="391">
        <v>3.3101851851851851E-3</v>
      </c>
      <c r="C2543" s="392">
        <v>51.967100000000002</v>
      </c>
      <c r="D2543" s="392">
        <v>16.317</v>
      </c>
      <c r="E2543" s="393">
        <v>42439.003310185188</v>
      </c>
      <c r="F2543" s="394">
        <v>542.18449999999996</v>
      </c>
    </row>
    <row r="2544" spans="1:6" x14ac:dyDescent="0.25">
      <c r="A2544" s="390">
        <v>42440</v>
      </c>
      <c r="B2544" s="391">
        <v>3.3101851851851851E-3</v>
      </c>
      <c r="C2544" s="392">
        <v>51.8065</v>
      </c>
      <c r="D2544" s="392">
        <v>16.317</v>
      </c>
      <c r="E2544" s="393">
        <v>42440.003310185188</v>
      </c>
      <c r="F2544" s="394">
        <v>542.3451</v>
      </c>
    </row>
    <row r="2545" spans="1:6" x14ac:dyDescent="0.25">
      <c r="A2545" s="390">
        <v>42441</v>
      </c>
      <c r="B2545" s="391">
        <v>3.3101851851851851E-3</v>
      </c>
      <c r="C2545" s="392">
        <v>52.019500000000001</v>
      </c>
      <c r="D2545" s="392">
        <v>16.315999999999999</v>
      </c>
      <c r="E2545" s="393">
        <v>42441.003310185188</v>
      </c>
      <c r="F2545" s="394">
        <v>542.13210000000004</v>
      </c>
    </row>
    <row r="2546" spans="1:6" x14ac:dyDescent="0.25">
      <c r="A2546" s="390">
        <v>42442</v>
      </c>
      <c r="B2546" s="391">
        <v>3.3101851851851851E-3</v>
      </c>
      <c r="C2546" s="392">
        <v>52.156999999999996</v>
      </c>
      <c r="D2546" s="392">
        <v>16.317</v>
      </c>
      <c r="E2546" s="393">
        <v>42442.003310185188</v>
      </c>
      <c r="F2546" s="394">
        <v>541.99459999999999</v>
      </c>
    </row>
    <row r="2547" spans="1:6" x14ac:dyDescent="0.25">
      <c r="A2547" s="390">
        <v>42443</v>
      </c>
      <c r="B2547" s="391">
        <v>3.3101851851851851E-3</v>
      </c>
      <c r="C2547" s="392">
        <v>52.116799999999998</v>
      </c>
      <c r="D2547" s="392">
        <v>16.315999999999999</v>
      </c>
      <c r="E2547" s="393">
        <v>42443.003310185188</v>
      </c>
      <c r="F2547" s="394">
        <v>542.03480000000002</v>
      </c>
    </row>
    <row r="2548" spans="1:6" x14ac:dyDescent="0.25">
      <c r="A2548" s="390">
        <v>42444</v>
      </c>
      <c r="B2548" s="391">
        <v>3.3101851851851851E-3</v>
      </c>
      <c r="C2548" s="392">
        <v>52.186399999999999</v>
      </c>
      <c r="D2548" s="392">
        <v>16.318000000000001</v>
      </c>
      <c r="E2548" s="393">
        <v>42444.003310185188</v>
      </c>
      <c r="F2548" s="394">
        <v>541.96519999999998</v>
      </c>
    </row>
    <row r="2549" spans="1:6" x14ac:dyDescent="0.25">
      <c r="A2549" s="390">
        <v>42445</v>
      </c>
      <c r="B2549" s="391">
        <v>3.3101851851851851E-3</v>
      </c>
      <c r="C2549" s="392">
        <v>52.0152</v>
      </c>
      <c r="D2549" s="392">
        <v>16.317</v>
      </c>
      <c r="E2549" s="393">
        <v>42445.003310185188</v>
      </c>
      <c r="F2549" s="394">
        <v>542.13639999999998</v>
      </c>
    </row>
    <row r="2550" spans="1:6" x14ac:dyDescent="0.25">
      <c r="A2550" s="390">
        <v>42446</v>
      </c>
      <c r="B2550" s="391">
        <v>3.3101851851851851E-3</v>
      </c>
      <c r="C2550" s="392">
        <v>51.987000000000002</v>
      </c>
      <c r="D2550" s="392">
        <v>16.318000000000001</v>
      </c>
      <c r="E2550" s="393">
        <v>42446.003310185188</v>
      </c>
      <c r="F2550" s="394">
        <v>542.16459999999995</v>
      </c>
    </row>
    <row r="2551" spans="1:6" x14ac:dyDescent="0.25">
      <c r="A2551" s="390">
        <v>42447</v>
      </c>
      <c r="B2551" s="391">
        <v>3.3101851851851851E-3</v>
      </c>
      <c r="C2551" s="392">
        <v>52.142200000000003</v>
      </c>
      <c r="D2551" s="392">
        <v>16.318000000000001</v>
      </c>
      <c r="E2551" s="393">
        <v>42447.003310185188</v>
      </c>
      <c r="F2551" s="394">
        <v>542.00940000000003</v>
      </c>
    </row>
    <row r="2552" spans="1:6" x14ac:dyDescent="0.25">
      <c r="A2552" s="390">
        <v>42448</v>
      </c>
      <c r="B2552" s="391">
        <v>3.3101851851851851E-3</v>
      </c>
      <c r="C2552" s="392">
        <v>51.982399999999998</v>
      </c>
      <c r="D2552" s="392">
        <v>16.317</v>
      </c>
      <c r="E2552" s="393">
        <v>42448.003310185188</v>
      </c>
      <c r="F2552" s="394">
        <v>542.16920000000005</v>
      </c>
    </row>
    <row r="2553" spans="1:6" x14ac:dyDescent="0.25">
      <c r="A2553" s="390">
        <v>42449</v>
      </c>
      <c r="B2553" s="391">
        <v>3.3101851851851851E-3</v>
      </c>
      <c r="C2553" s="392">
        <v>51.816099999999999</v>
      </c>
      <c r="D2553" s="392">
        <v>16.315000000000001</v>
      </c>
      <c r="E2553" s="393">
        <v>42449.003310185188</v>
      </c>
      <c r="F2553" s="394">
        <v>542.33550000000002</v>
      </c>
    </row>
    <row r="2554" spans="1:6" x14ac:dyDescent="0.25">
      <c r="A2554" s="390">
        <v>42450</v>
      </c>
      <c r="B2554" s="391">
        <v>3.3101851851851851E-3</v>
      </c>
      <c r="C2554" s="392">
        <v>51.819000000000003</v>
      </c>
      <c r="D2554" s="392">
        <v>16.315000000000001</v>
      </c>
      <c r="E2554" s="393">
        <v>42450.003310185188</v>
      </c>
      <c r="F2554" s="394">
        <v>542.33259999999996</v>
      </c>
    </row>
    <row r="2555" spans="1:6" x14ac:dyDescent="0.25">
      <c r="A2555" s="390">
        <v>42451</v>
      </c>
      <c r="B2555" s="391">
        <v>3.3101851851851851E-3</v>
      </c>
      <c r="C2555" s="392">
        <v>52.057600000000001</v>
      </c>
      <c r="D2555" s="392">
        <v>16.315000000000001</v>
      </c>
      <c r="E2555" s="393">
        <v>42451.003310185188</v>
      </c>
      <c r="F2555" s="394">
        <v>542.09400000000005</v>
      </c>
    </row>
    <row r="2556" spans="1:6" x14ac:dyDescent="0.25">
      <c r="A2556" s="390">
        <v>42452</v>
      </c>
      <c r="B2556" s="391">
        <v>3.3101851851851851E-3</v>
      </c>
      <c r="C2556" s="392">
        <v>52.403399999999998</v>
      </c>
      <c r="D2556" s="392">
        <v>16.315999999999999</v>
      </c>
      <c r="E2556" s="393">
        <v>42452.003310185188</v>
      </c>
      <c r="F2556" s="394">
        <v>541.7482</v>
      </c>
    </row>
    <row r="2557" spans="1:6" x14ac:dyDescent="0.25">
      <c r="A2557" s="390">
        <v>42453</v>
      </c>
      <c r="B2557" s="391">
        <v>3.3101851851851851E-3</v>
      </c>
      <c r="C2557" s="392">
        <v>51.994300000000003</v>
      </c>
      <c r="D2557" s="392">
        <v>16.317</v>
      </c>
      <c r="E2557" s="393">
        <v>42453.003310185188</v>
      </c>
      <c r="F2557" s="394">
        <v>542.15729999999996</v>
      </c>
    </row>
    <row r="2558" spans="1:6" x14ac:dyDescent="0.25">
      <c r="A2558" s="390">
        <v>42454</v>
      </c>
      <c r="B2558" s="391">
        <v>3.3101851851851851E-3</v>
      </c>
      <c r="C2558" s="392">
        <v>52.133499999999998</v>
      </c>
      <c r="D2558" s="392">
        <v>16.315000000000001</v>
      </c>
      <c r="E2558" s="393">
        <v>42454.003310185188</v>
      </c>
      <c r="F2558" s="394">
        <v>542.0181</v>
      </c>
    </row>
    <row r="2559" spans="1:6" x14ac:dyDescent="0.25">
      <c r="A2559" s="390">
        <v>42455</v>
      </c>
      <c r="B2559" s="391">
        <v>3.3101851851851851E-3</v>
      </c>
      <c r="C2559" s="392">
        <v>52.270400000000002</v>
      </c>
      <c r="D2559" s="392">
        <v>16.315000000000001</v>
      </c>
      <c r="E2559" s="393">
        <v>42455.003310185188</v>
      </c>
      <c r="F2559" s="394">
        <v>541.88120000000004</v>
      </c>
    </row>
    <row r="2560" spans="1:6" x14ac:dyDescent="0.25">
      <c r="A2560" s="390">
        <v>42456</v>
      </c>
      <c r="B2560" s="391">
        <v>3.3101851851851851E-3</v>
      </c>
      <c r="C2560" s="392">
        <v>51.949800000000003</v>
      </c>
      <c r="D2560" s="392">
        <v>16.315000000000001</v>
      </c>
      <c r="E2560" s="393">
        <v>42456.003310185188</v>
      </c>
      <c r="F2560" s="394">
        <v>542.20180000000005</v>
      </c>
    </row>
    <row r="2561" spans="1:6" x14ac:dyDescent="0.25">
      <c r="A2561" s="390">
        <v>42457</v>
      </c>
      <c r="B2561" s="391">
        <v>3.3101851851851851E-3</v>
      </c>
      <c r="C2561" s="392">
        <v>51.967300000000002</v>
      </c>
      <c r="D2561" s="392">
        <v>16.315999999999999</v>
      </c>
      <c r="E2561" s="393">
        <v>42457.003310185188</v>
      </c>
      <c r="F2561" s="394">
        <v>542.18430000000001</v>
      </c>
    </row>
    <row r="2562" spans="1:6" x14ac:dyDescent="0.25">
      <c r="A2562" s="390">
        <v>42458</v>
      </c>
      <c r="B2562" s="391">
        <v>3.3101851851851851E-3</v>
      </c>
      <c r="C2562" s="392">
        <v>52.250700000000002</v>
      </c>
      <c r="D2562" s="392">
        <v>16.314</v>
      </c>
      <c r="E2562" s="393">
        <v>42458.003310185188</v>
      </c>
      <c r="F2562" s="394">
        <v>541.90089999999998</v>
      </c>
    </row>
    <row r="2563" spans="1:6" x14ac:dyDescent="0.25">
      <c r="A2563" s="390">
        <v>42459</v>
      </c>
      <c r="B2563" s="391">
        <v>3.3101851851851851E-3</v>
      </c>
      <c r="C2563" s="392">
        <v>52.270600000000002</v>
      </c>
      <c r="D2563" s="392">
        <v>16.312999999999999</v>
      </c>
      <c r="E2563" s="393">
        <v>42459.003310185188</v>
      </c>
      <c r="F2563" s="394">
        <v>541.88099999999997</v>
      </c>
    </row>
    <row r="2564" spans="1:6" x14ac:dyDescent="0.25">
      <c r="A2564" s="390">
        <v>42460</v>
      </c>
      <c r="B2564" s="391">
        <v>3.3101851851851851E-3</v>
      </c>
      <c r="C2564" s="392">
        <v>52.192399999999999</v>
      </c>
      <c r="D2564" s="392">
        <v>16.314</v>
      </c>
      <c r="E2564" s="393">
        <v>42460.003310185188</v>
      </c>
      <c r="F2564" s="394">
        <v>541.95920000000001</v>
      </c>
    </row>
    <row r="2565" spans="1:6" x14ac:dyDescent="0.25">
      <c r="A2565" s="390">
        <v>42461</v>
      </c>
      <c r="B2565" s="391">
        <v>3.3101851851851851E-3</v>
      </c>
      <c r="C2565" s="392">
        <v>52.123199999999997</v>
      </c>
      <c r="D2565" s="392">
        <v>16.314</v>
      </c>
      <c r="E2565" s="393">
        <v>42461.003310185188</v>
      </c>
      <c r="F2565" s="394">
        <v>542.02840000000003</v>
      </c>
    </row>
    <row r="2566" spans="1:6" x14ac:dyDescent="0.25">
      <c r="A2566" s="390">
        <v>42462</v>
      </c>
      <c r="B2566" s="391">
        <v>3.3101851851851851E-3</v>
      </c>
      <c r="C2566" s="392">
        <v>51.804499999999997</v>
      </c>
      <c r="D2566" s="392">
        <v>16.314</v>
      </c>
      <c r="E2566" s="393">
        <v>42462.003310185188</v>
      </c>
      <c r="F2566" s="394">
        <v>542.34709999999995</v>
      </c>
    </row>
    <row r="2567" spans="1:6" x14ac:dyDescent="0.25">
      <c r="A2567" s="390">
        <v>42463</v>
      </c>
      <c r="B2567" s="391">
        <v>3.3101851851851851E-3</v>
      </c>
      <c r="C2567" s="392">
        <v>51.820099999999996</v>
      </c>
      <c r="D2567" s="392">
        <v>16.314</v>
      </c>
      <c r="E2567" s="393">
        <v>42463.003310185188</v>
      </c>
      <c r="F2567" s="394">
        <v>542.33150000000001</v>
      </c>
    </row>
    <row r="2568" spans="1:6" x14ac:dyDescent="0.25">
      <c r="A2568" s="390">
        <v>42464</v>
      </c>
      <c r="B2568" s="391">
        <v>3.3101851851851851E-3</v>
      </c>
      <c r="C2568" s="392">
        <v>51.868699999999997</v>
      </c>
      <c r="D2568" s="392">
        <v>16.312999999999999</v>
      </c>
      <c r="E2568" s="393">
        <v>42464.003310185188</v>
      </c>
      <c r="F2568" s="394">
        <v>542.28290000000004</v>
      </c>
    </row>
    <row r="2569" spans="1:6" x14ac:dyDescent="0.25">
      <c r="A2569" s="390">
        <v>42465</v>
      </c>
      <c r="B2569" s="391">
        <v>3.3101851851851851E-3</v>
      </c>
      <c r="C2569" s="392">
        <v>51.856200000000001</v>
      </c>
      <c r="D2569" s="392">
        <v>16.312999999999999</v>
      </c>
      <c r="E2569" s="393">
        <v>42465.003310185188</v>
      </c>
      <c r="F2569" s="394">
        <v>542.29539999999997</v>
      </c>
    </row>
    <row r="2570" spans="1:6" x14ac:dyDescent="0.25">
      <c r="A2570" s="390">
        <v>42466</v>
      </c>
      <c r="B2570" s="391">
        <v>3.3101851851851851E-3</v>
      </c>
      <c r="C2570" s="392">
        <v>51.846600000000002</v>
      </c>
      <c r="D2570" s="392">
        <v>16.312999999999999</v>
      </c>
      <c r="E2570" s="393">
        <v>42466.003310185188</v>
      </c>
      <c r="F2570" s="394">
        <v>542.30499999999995</v>
      </c>
    </row>
    <row r="2571" spans="1:6" x14ac:dyDescent="0.25">
      <c r="A2571" s="390">
        <v>42467</v>
      </c>
      <c r="B2571" s="391">
        <v>3.3101851851851851E-3</v>
      </c>
      <c r="C2571" s="392">
        <v>51.830399999999997</v>
      </c>
      <c r="D2571" s="392">
        <v>16.312999999999999</v>
      </c>
      <c r="E2571" s="393">
        <v>42467.003310185188</v>
      </c>
      <c r="F2571" s="394">
        <v>542.32119999999998</v>
      </c>
    </row>
    <row r="2572" spans="1:6" x14ac:dyDescent="0.25">
      <c r="A2572" s="390">
        <v>42468</v>
      </c>
      <c r="B2572" s="391">
        <v>3.3101851851851851E-3</v>
      </c>
      <c r="C2572" s="392">
        <v>51.8782</v>
      </c>
      <c r="D2572" s="392">
        <v>16.312999999999999</v>
      </c>
      <c r="E2572" s="393">
        <v>42468.003310185188</v>
      </c>
      <c r="F2572" s="394">
        <v>542.27340000000004</v>
      </c>
    </row>
    <row r="2573" spans="1:6" x14ac:dyDescent="0.25">
      <c r="A2573" s="390">
        <v>42469</v>
      </c>
      <c r="B2573" s="391">
        <v>3.3101851851851851E-3</v>
      </c>
      <c r="C2573" s="392">
        <v>51.900500000000001</v>
      </c>
      <c r="D2573" s="392">
        <v>16.314</v>
      </c>
      <c r="E2573" s="393">
        <v>42469.003310185188</v>
      </c>
      <c r="F2573" s="394">
        <v>542.25109999999995</v>
      </c>
    </row>
    <row r="2574" spans="1:6" x14ac:dyDescent="0.25">
      <c r="A2574" s="390">
        <v>42470</v>
      </c>
      <c r="B2574" s="391">
        <v>3.3101851851851851E-3</v>
      </c>
      <c r="C2574" s="392">
        <v>52.117699999999999</v>
      </c>
      <c r="D2574" s="392">
        <v>16.312999999999999</v>
      </c>
      <c r="E2574" s="393">
        <v>42470.003310185188</v>
      </c>
      <c r="F2574" s="394">
        <v>542.03390000000002</v>
      </c>
    </row>
    <row r="2575" spans="1:6" x14ac:dyDescent="0.25">
      <c r="A2575" s="390">
        <v>42471</v>
      </c>
      <c r="B2575" s="391">
        <v>3.3101851851851851E-3</v>
      </c>
      <c r="C2575" s="392">
        <v>52.138599999999997</v>
      </c>
      <c r="D2575" s="392">
        <v>16.312999999999999</v>
      </c>
      <c r="E2575" s="393">
        <v>42471.003310185188</v>
      </c>
      <c r="F2575" s="394">
        <v>542.01300000000003</v>
      </c>
    </row>
    <row r="2576" spans="1:6" x14ac:dyDescent="0.25">
      <c r="A2576" s="390">
        <v>42472</v>
      </c>
      <c r="B2576" s="391">
        <v>3.3101851851851851E-3</v>
      </c>
      <c r="C2576" s="392">
        <v>51.870699999999999</v>
      </c>
      <c r="D2576" s="392">
        <v>16.312999999999999</v>
      </c>
      <c r="E2576" s="393">
        <v>42472.003310185188</v>
      </c>
      <c r="F2576" s="394">
        <v>542.28089999999997</v>
      </c>
    </row>
    <row r="2577" spans="1:6" x14ac:dyDescent="0.25">
      <c r="A2577" s="390">
        <v>42473</v>
      </c>
      <c r="B2577" s="391">
        <v>3.3101851851851851E-3</v>
      </c>
      <c r="C2577" s="392">
        <v>51.894599999999997</v>
      </c>
      <c r="D2577" s="392">
        <v>16.311</v>
      </c>
      <c r="E2577" s="393">
        <v>42473.003310185188</v>
      </c>
      <c r="F2577" s="394">
        <v>542.25699999999995</v>
      </c>
    </row>
    <row r="2578" spans="1:6" x14ac:dyDescent="0.25">
      <c r="A2578" s="390">
        <v>42474</v>
      </c>
      <c r="B2578" s="391">
        <v>3.3101851851851851E-3</v>
      </c>
      <c r="C2578" s="392">
        <v>51.993099999999998</v>
      </c>
      <c r="D2578" s="392">
        <v>16.314</v>
      </c>
      <c r="E2578" s="393">
        <v>42474.003310185188</v>
      </c>
      <c r="F2578" s="394">
        <v>542.1585</v>
      </c>
    </row>
    <row r="2579" spans="1:6" x14ac:dyDescent="0.25">
      <c r="A2579" s="390">
        <v>42475</v>
      </c>
      <c r="B2579" s="391">
        <v>3.3101851851851851E-3</v>
      </c>
      <c r="C2579" s="392">
        <v>52.269399999999997</v>
      </c>
      <c r="D2579" s="392">
        <v>16.312999999999999</v>
      </c>
      <c r="E2579" s="393">
        <v>42475.003310185188</v>
      </c>
      <c r="F2579" s="394">
        <v>541.88220000000001</v>
      </c>
    </row>
    <row r="2580" spans="1:6" x14ac:dyDescent="0.25">
      <c r="A2580" s="390">
        <v>42476</v>
      </c>
      <c r="B2580" s="391">
        <v>3.3101851851851851E-3</v>
      </c>
      <c r="C2580" s="392">
        <v>52.391399999999997</v>
      </c>
      <c r="D2580" s="392">
        <v>16.312000000000001</v>
      </c>
      <c r="E2580" s="393">
        <v>42476.003310185188</v>
      </c>
      <c r="F2580" s="394">
        <v>541.76019999999994</v>
      </c>
    </row>
    <row r="2581" spans="1:6" x14ac:dyDescent="0.25">
      <c r="A2581" s="390">
        <v>42477</v>
      </c>
      <c r="B2581" s="391">
        <v>3.3101851851851851E-3</v>
      </c>
      <c r="C2581" s="392">
        <v>52.053899999999999</v>
      </c>
      <c r="D2581" s="392">
        <v>16.311</v>
      </c>
      <c r="E2581" s="393">
        <v>42477.003310185188</v>
      </c>
      <c r="F2581" s="394">
        <v>542.09770000000003</v>
      </c>
    </row>
    <row r="2582" spans="1:6" x14ac:dyDescent="0.25">
      <c r="A2582" s="390">
        <v>42478</v>
      </c>
      <c r="B2582" s="391">
        <v>3.3101851851851851E-3</v>
      </c>
      <c r="C2582" s="392">
        <v>51.891399999999997</v>
      </c>
      <c r="D2582" s="392">
        <v>16.311</v>
      </c>
      <c r="E2582" s="393">
        <v>42478.003310185188</v>
      </c>
      <c r="F2582" s="394">
        <v>542.26019999999994</v>
      </c>
    </row>
    <row r="2583" spans="1:6" x14ac:dyDescent="0.25">
      <c r="A2583" s="390">
        <v>42479</v>
      </c>
      <c r="B2583" s="391">
        <v>3.3101851851851851E-3</v>
      </c>
      <c r="C2583" s="392">
        <v>51.850499999999997</v>
      </c>
      <c r="D2583" s="392">
        <v>16.311</v>
      </c>
      <c r="E2583" s="393">
        <v>42479.003310185188</v>
      </c>
      <c r="F2583" s="394">
        <v>542.30110000000002</v>
      </c>
    </row>
    <row r="2584" spans="1:6" x14ac:dyDescent="0.25">
      <c r="A2584" s="390">
        <v>42480</v>
      </c>
      <c r="B2584" s="391">
        <v>3.3101851851851851E-3</v>
      </c>
      <c r="C2584" s="392">
        <v>51.962200000000003</v>
      </c>
      <c r="D2584" s="392">
        <v>16.309999999999999</v>
      </c>
      <c r="E2584" s="393">
        <v>42480.003310185188</v>
      </c>
      <c r="F2584" s="394">
        <v>542.18939999999998</v>
      </c>
    </row>
    <row r="2585" spans="1:6" x14ac:dyDescent="0.25">
      <c r="A2585" s="390">
        <v>42481</v>
      </c>
      <c r="B2585" s="391">
        <v>3.3101851851851851E-3</v>
      </c>
      <c r="C2585" s="392">
        <v>51.935200000000002</v>
      </c>
      <c r="D2585" s="392">
        <v>16.309999999999999</v>
      </c>
      <c r="E2585" s="393">
        <v>42481.003310185188</v>
      </c>
      <c r="F2585" s="394">
        <v>542.21640000000002</v>
      </c>
    </row>
    <row r="2586" spans="1:6" x14ac:dyDescent="0.25">
      <c r="A2586" s="390">
        <v>42482</v>
      </c>
      <c r="B2586" s="391">
        <v>3.3101851851851851E-3</v>
      </c>
      <c r="C2586" s="392">
        <v>51.869599999999998</v>
      </c>
      <c r="D2586" s="392">
        <v>16.311</v>
      </c>
      <c r="E2586" s="393">
        <v>42482.003310185188</v>
      </c>
      <c r="F2586" s="394">
        <v>542.28200000000004</v>
      </c>
    </row>
    <row r="2587" spans="1:6" x14ac:dyDescent="0.25">
      <c r="A2587" s="390">
        <v>42483</v>
      </c>
      <c r="B2587" s="391">
        <v>3.3101851851851851E-3</v>
      </c>
      <c r="C2587" s="392">
        <v>51.911499999999997</v>
      </c>
      <c r="D2587" s="392">
        <v>16.311</v>
      </c>
      <c r="E2587" s="393">
        <v>42483.003310185188</v>
      </c>
      <c r="F2587" s="394">
        <v>542.24009999999998</v>
      </c>
    </row>
    <row r="2588" spans="1:6" x14ac:dyDescent="0.25">
      <c r="A2588" s="390">
        <v>42484</v>
      </c>
      <c r="B2588" s="391">
        <v>3.3101851851851851E-3</v>
      </c>
      <c r="C2588" s="392">
        <v>52.211199999999998</v>
      </c>
      <c r="D2588" s="392">
        <v>16.309999999999999</v>
      </c>
      <c r="E2588" s="393">
        <v>42484.003310185188</v>
      </c>
      <c r="F2588" s="394">
        <v>541.94039999999995</v>
      </c>
    </row>
    <row r="2589" spans="1:6" x14ac:dyDescent="0.25">
      <c r="A2589" s="390">
        <v>42485</v>
      </c>
      <c r="B2589" s="391">
        <v>3.3101851851851851E-3</v>
      </c>
      <c r="C2589" s="392">
        <v>52.234999999999999</v>
      </c>
      <c r="D2589" s="392">
        <v>16.311</v>
      </c>
      <c r="E2589" s="393">
        <v>42485.003310185188</v>
      </c>
      <c r="F2589" s="394">
        <v>541.91660000000002</v>
      </c>
    </row>
    <row r="2590" spans="1:6" x14ac:dyDescent="0.25">
      <c r="A2590" s="390">
        <v>42486</v>
      </c>
      <c r="B2590" s="391">
        <v>3.3101851851851851E-3</v>
      </c>
      <c r="C2590" s="392">
        <v>52.289200000000001</v>
      </c>
      <c r="D2590" s="392">
        <v>16.311</v>
      </c>
      <c r="E2590" s="393">
        <v>42486.003310185188</v>
      </c>
      <c r="F2590" s="394">
        <v>541.86239999999998</v>
      </c>
    </row>
    <row r="2591" spans="1:6" x14ac:dyDescent="0.25">
      <c r="A2591" s="390">
        <v>42487</v>
      </c>
      <c r="B2591" s="391">
        <v>3.3101851851851851E-3</v>
      </c>
      <c r="C2591" s="392">
        <v>52.241700000000002</v>
      </c>
      <c r="D2591" s="392">
        <v>16.311</v>
      </c>
      <c r="E2591" s="393">
        <v>42487.003310185188</v>
      </c>
      <c r="F2591" s="394">
        <v>541.90989999999999</v>
      </c>
    </row>
    <row r="2592" spans="1:6" x14ac:dyDescent="0.25">
      <c r="A2592" s="390">
        <v>42488</v>
      </c>
      <c r="B2592" s="391">
        <v>3.3101851851851851E-3</v>
      </c>
      <c r="C2592" s="392">
        <v>52.303699999999999</v>
      </c>
      <c r="D2592" s="392">
        <v>16.309999999999999</v>
      </c>
      <c r="E2592" s="393">
        <v>42488.003310185188</v>
      </c>
      <c r="F2592" s="394">
        <v>541.84789999999998</v>
      </c>
    </row>
    <row r="2593" spans="1:6" x14ac:dyDescent="0.25">
      <c r="A2593" s="390">
        <v>42489</v>
      </c>
      <c r="B2593" s="391">
        <v>3.3101851851851851E-3</v>
      </c>
      <c r="C2593" s="392">
        <v>52.332999999999998</v>
      </c>
      <c r="D2593" s="392">
        <v>16.309999999999999</v>
      </c>
      <c r="E2593" s="393">
        <v>42489.003310185188</v>
      </c>
      <c r="F2593" s="394">
        <v>541.81859999999995</v>
      </c>
    </row>
    <row r="2594" spans="1:6" x14ac:dyDescent="0.25">
      <c r="A2594" s="390">
        <v>42490</v>
      </c>
      <c r="B2594" s="391">
        <v>3.3101851851851851E-3</v>
      </c>
      <c r="C2594" s="392">
        <v>52.2318</v>
      </c>
      <c r="D2594" s="392">
        <v>16.309999999999999</v>
      </c>
      <c r="E2594" s="393">
        <v>42490.003310185188</v>
      </c>
      <c r="F2594" s="394">
        <v>541.91980000000001</v>
      </c>
    </row>
    <row r="2595" spans="1:6" x14ac:dyDescent="0.25">
      <c r="A2595" s="390">
        <v>42491</v>
      </c>
      <c r="B2595" s="391">
        <v>3.3101851851851851E-3</v>
      </c>
      <c r="C2595" s="392">
        <v>52.131</v>
      </c>
      <c r="D2595" s="392">
        <v>16.309999999999999</v>
      </c>
      <c r="E2595" s="393">
        <v>42491.003310185188</v>
      </c>
      <c r="F2595" s="394">
        <v>542.02059999999994</v>
      </c>
    </row>
    <row r="2596" spans="1:6" x14ac:dyDescent="0.25">
      <c r="A2596" s="390">
        <v>42492</v>
      </c>
      <c r="B2596" s="391">
        <v>3.3101851851851851E-3</v>
      </c>
      <c r="C2596" s="392">
        <v>51.83</v>
      </c>
      <c r="D2596" s="392">
        <v>16.309000000000001</v>
      </c>
      <c r="E2596" s="393">
        <v>42492.003310185188</v>
      </c>
      <c r="F2596" s="394">
        <v>542.32159999999999</v>
      </c>
    </row>
    <row r="2597" spans="1:6" x14ac:dyDescent="0.25">
      <c r="A2597" s="390">
        <v>42493</v>
      </c>
      <c r="B2597" s="391">
        <v>3.3101851851851851E-3</v>
      </c>
      <c r="C2597" s="392">
        <v>51.901299999999999</v>
      </c>
      <c r="D2597" s="392">
        <v>16.309000000000001</v>
      </c>
      <c r="E2597" s="393">
        <v>42493.003310185188</v>
      </c>
      <c r="F2597" s="394">
        <v>542.25030000000004</v>
      </c>
    </row>
    <row r="2598" spans="1:6" x14ac:dyDescent="0.25">
      <c r="A2598" s="390">
        <v>42494</v>
      </c>
      <c r="B2598" s="391">
        <v>3.3101851851851851E-3</v>
      </c>
      <c r="C2598" s="392">
        <v>51.790999999999997</v>
      </c>
      <c r="D2598" s="392">
        <v>16.309000000000001</v>
      </c>
      <c r="E2598" s="393">
        <v>42494.003310185188</v>
      </c>
      <c r="F2598" s="394">
        <v>542.36059999999998</v>
      </c>
    </row>
    <row r="2599" spans="1:6" x14ac:dyDescent="0.25">
      <c r="A2599" s="390">
        <v>42495</v>
      </c>
      <c r="B2599" s="391">
        <v>3.3101851851851851E-3</v>
      </c>
      <c r="C2599" s="392">
        <v>51.834400000000002</v>
      </c>
      <c r="D2599" s="392">
        <v>16.306999999999999</v>
      </c>
      <c r="E2599" s="393">
        <v>42495.003310185188</v>
      </c>
      <c r="F2599" s="394">
        <v>542.31719999999996</v>
      </c>
    </row>
    <row r="2600" spans="1:6" x14ac:dyDescent="0.25">
      <c r="A2600" s="390">
        <v>42496</v>
      </c>
      <c r="B2600" s="391">
        <v>3.3101851851851851E-3</v>
      </c>
      <c r="C2600" s="392">
        <v>51.9786</v>
      </c>
      <c r="D2600" s="392">
        <v>16.308</v>
      </c>
      <c r="E2600" s="393">
        <v>42496.003310185188</v>
      </c>
      <c r="F2600" s="394">
        <v>542.173</v>
      </c>
    </row>
    <row r="2601" spans="1:6" x14ac:dyDescent="0.25">
      <c r="A2601" s="390">
        <v>42497</v>
      </c>
      <c r="B2601" s="391">
        <v>3.3101851851851851E-3</v>
      </c>
      <c r="C2601" s="392">
        <v>52.208199999999998</v>
      </c>
      <c r="D2601" s="392">
        <v>16.309000000000001</v>
      </c>
      <c r="E2601" s="393">
        <v>42497.003310185188</v>
      </c>
      <c r="F2601" s="394">
        <v>541.9434</v>
      </c>
    </row>
    <row r="2602" spans="1:6" x14ac:dyDescent="0.25">
      <c r="A2602" s="390">
        <v>42498</v>
      </c>
      <c r="B2602" s="391">
        <v>3.3101851851851851E-3</v>
      </c>
      <c r="C2602" s="392">
        <v>52.164499999999997</v>
      </c>
      <c r="D2602" s="392">
        <v>16.309000000000001</v>
      </c>
      <c r="E2602" s="393">
        <v>42498.003310185188</v>
      </c>
      <c r="F2602" s="394">
        <v>541.98710000000005</v>
      </c>
    </row>
    <row r="2603" spans="1:6" x14ac:dyDescent="0.25">
      <c r="A2603" s="390">
        <v>42499</v>
      </c>
      <c r="B2603" s="391">
        <v>3.3101851851851851E-3</v>
      </c>
      <c r="C2603" s="392">
        <v>52.251800000000003</v>
      </c>
      <c r="D2603" s="392">
        <v>16.308</v>
      </c>
      <c r="E2603" s="393">
        <v>42499.003310185188</v>
      </c>
      <c r="F2603" s="394">
        <v>541.89980000000003</v>
      </c>
    </row>
    <row r="2604" spans="1:6" x14ac:dyDescent="0.25">
      <c r="A2604" s="390">
        <v>42500</v>
      </c>
      <c r="B2604" s="391">
        <v>3.3101851851851851E-3</v>
      </c>
      <c r="C2604" s="392">
        <v>52.168799999999997</v>
      </c>
      <c r="D2604" s="392">
        <v>16.308</v>
      </c>
      <c r="E2604" s="393">
        <v>42500.003310185188</v>
      </c>
      <c r="F2604" s="394">
        <v>541.9828</v>
      </c>
    </row>
    <row r="2605" spans="1:6" x14ac:dyDescent="0.25">
      <c r="A2605" s="390">
        <v>42501</v>
      </c>
      <c r="B2605" s="391">
        <v>3.3101851851851851E-3</v>
      </c>
      <c r="C2605" s="392">
        <v>52.042000000000002</v>
      </c>
      <c r="D2605" s="392">
        <v>16.308</v>
      </c>
      <c r="E2605" s="393">
        <v>42501.003310185188</v>
      </c>
      <c r="F2605" s="394">
        <v>542.1096</v>
      </c>
    </row>
    <row r="2606" spans="1:6" x14ac:dyDescent="0.25">
      <c r="A2606" s="390">
        <v>42502</v>
      </c>
      <c r="B2606" s="391">
        <v>3.3101851851851851E-3</v>
      </c>
      <c r="C2606" s="392">
        <v>51.804400000000001</v>
      </c>
      <c r="D2606" s="392">
        <v>16.306999999999999</v>
      </c>
      <c r="E2606" s="393">
        <v>42502.003310185188</v>
      </c>
      <c r="F2606" s="394">
        <v>542.34720000000004</v>
      </c>
    </row>
    <row r="2607" spans="1:6" x14ac:dyDescent="0.25">
      <c r="A2607" s="390">
        <v>42503</v>
      </c>
      <c r="B2607" s="391">
        <v>3.3101851851851851E-3</v>
      </c>
      <c r="C2607" s="392">
        <v>51.762500000000003</v>
      </c>
      <c r="D2607" s="392">
        <v>16.308</v>
      </c>
      <c r="E2607" s="393">
        <v>42503.003310185188</v>
      </c>
      <c r="F2607" s="394">
        <v>542.38909999999998</v>
      </c>
    </row>
    <row r="2608" spans="1:6" x14ac:dyDescent="0.25">
      <c r="A2608" s="390">
        <v>42504</v>
      </c>
      <c r="B2608" s="391">
        <v>3.3101851851851851E-3</v>
      </c>
      <c r="C2608" s="392">
        <v>51.895499999999998</v>
      </c>
      <c r="D2608" s="392">
        <v>16.306999999999999</v>
      </c>
      <c r="E2608" s="393">
        <v>42504.003310185188</v>
      </c>
      <c r="F2608" s="394">
        <v>542.25609999999995</v>
      </c>
    </row>
    <row r="2609" spans="1:6" x14ac:dyDescent="0.25">
      <c r="A2609" s="390">
        <v>42505</v>
      </c>
      <c r="B2609" s="391">
        <v>3.3101851851851851E-3</v>
      </c>
      <c r="C2609" s="392">
        <v>51.9754</v>
      </c>
      <c r="D2609" s="392">
        <v>16.306000000000001</v>
      </c>
      <c r="E2609" s="393">
        <v>42505.003310185188</v>
      </c>
      <c r="F2609" s="394">
        <v>542.17619999999999</v>
      </c>
    </row>
    <row r="2610" spans="1:6" x14ac:dyDescent="0.25">
      <c r="A2610" s="390">
        <v>42506</v>
      </c>
      <c r="B2610" s="391">
        <v>3.3101851851851851E-3</v>
      </c>
      <c r="C2610" s="392">
        <v>52.172600000000003</v>
      </c>
      <c r="D2610" s="392">
        <v>16.306999999999999</v>
      </c>
      <c r="E2610" s="393">
        <v>42506.003310185188</v>
      </c>
      <c r="F2610" s="394">
        <v>541.97900000000004</v>
      </c>
    </row>
    <row r="2611" spans="1:6" x14ac:dyDescent="0.25">
      <c r="A2611" s="390">
        <v>42507</v>
      </c>
      <c r="B2611" s="391">
        <v>3.3101851851851851E-3</v>
      </c>
      <c r="C2611" s="392">
        <v>52.067700000000002</v>
      </c>
      <c r="D2611" s="392">
        <v>16.306999999999999</v>
      </c>
      <c r="E2611" s="393">
        <v>42507.003310185188</v>
      </c>
      <c r="F2611" s="394">
        <v>542.08389999999997</v>
      </c>
    </row>
    <row r="2612" spans="1:6" x14ac:dyDescent="0.25">
      <c r="A2612" s="390">
        <v>42508</v>
      </c>
      <c r="B2612" s="391">
        <v>3.3101851851851851E-3</v>
      </c>
      <c r="C2612" s="392">
        <v>51.895000000000003</v>
      </c>
      <c r="D2612" s="392">
        <v>16.308</v>
      </c>
      <c r="E2612" s="393">
        <v>42508.003310185188</v>
      </c>
      <c r="F2612" s="394">
        <v>542.25659999999993</v>
      </c>
    </row>
    <row r="2613" spans="1:6" x14ac:dyDescent="0.25">
      <c r="A2613" s="390">
        <v>42509</v>
      </c>
      <c r="B2613" s="391">
        <v>3.3101851851851851E-3</v>
      </c>
      <c r="C2613" s="392">
        <v>51.947699999999998</v>
      </c>
      <c r="D2613" s="392">
        <v>16.306999999999999</v>
      </c>
      <c r="E2613" s="393">
        <v>42509.003310185188</v>
      </c>
      <c r="F2613" s="394">
        <v>542.20389999999998</v>
      </c>
    </row>
    <row r="2614" spans="1:6" x14ac:dyDescent="0.25">
      <c r="A2614" s="390">
        <v>42510</v>
      </c>
      <c r="B2614" s="391">
        <v>3.3101851851851851E-3</v>
      </c>
      <c r="C2614" s="392">
        <v>52.091799999999999</v>
      </c>
      <c r="D2614" s="392">
        <v>16.306000000000001</v>
      </c>
      <c r="E2614" s="393">
        <v>42510.003310185188</v>
      </c>
      <c r="F2614" s="394">
        <v>542.0598</v>
      </c>
    </row>
    <row r="2615" spans="1:6" x14ac:dyDescent="0.25">
      <c r="A2615" s="390">
        <v>42511</v>
      </c>
      <c r="B2615" s="391">
        <v>3.3101851851851851E-3</v>
      </c>
      <c r="C2615" s="392">
        <v>52.044800000000002</v>
      </c>
      <c r="D2615" s="392">
        <v>16.305</v>
      </c>
      <c r="E2615" s="393">
        <v>42511.003310185188</v>
      </c>
      <c r="F2615" s="394">
        <v>542.10680000000002</v>
      </c>
    </row>
    <row r="2616" spans="1:6" x14ac:dyDescent="0.25">
      <c r="A2616" s="390">
        <v>42512</v>
      </c>
      <c r="B2616" s="391">
        <v>3.3101851851851851E-3</v>
      </c>
      <c r="C2616" s="392">
        <v>52.033799999999999</v>
      </c>
      <c r="D2616" s="392">
        <v>16.306999999999999</v>
      </c>
      <c r="E2616" s="393">
        <v>42512.003310185188</v>
      </c>
      <c r="F2616" s="394">
        <v>542.11779999999999</v>
      </c>
    </row>
    <row r="2617" spans="1:6" x14ac:dyDescent="0.25">
      <c r="A2617" s="390">
        <v>42513</v>
      </c>
      <c r="B2617" s="391">
        <v>3.3101851851851851E-3</v>
      </c>
      <c r="C2617" s="392">
        <v>52.1355</v>
      </c>
      <c r="D2617" s="392">
        <v>16.305</v>
      </c>
      <c r="E2617" s="393">
        <v>42513.003310185188</v>
      </c>
      <c r="F2617" s="394">
        <v>542.01610000000005</v>
      </c>
    </row>
    <row r="2618" spans="1:6" x14ac:dyDescent="0.25">
      <c r="A2618" s="390">
        <v>42514</v>
      </c>
      <c r="B2618" s="391">
        <v>3.3101851851851851E-3</v>
      </c>
      <c r="C2618" s="392">
        <v>52.140900000000002</v>
      </c>
      <c r="D2618" s="392">
        <v>16.306000000000001</v>
      </c>
      <c r="E2618" s="393">
        <v>42514.003310185188</v>
      </c>
      <c r="F2618" s="394">
        <v>542.01070000000004</v>
      </c>
    </row>
    <row r="2619" spans="1:6" x14ac:dyDescent="0.25">
      <c r="A2619" s="390">
        <v>42515</v>
      </c>
      <c r="B2619" s="391">
        <v>3.3101851851851851E-3</v>
      </c>
      <c r="C2619" s="392">
        <v>52.0396</v>
      </c>
      <c r="D2619" s="392">
        <v>16.306000000000001</v>
      </c>
      <c r="E2619" s="393">
        <v>42515.003310185188</v>
      </c>
      <c r="F2619" s="394">
        <v>542.11199999999997</v>
      </c>
    </row>
    <row r="2620" spans="1:6" x14ac:dyDescent="0.25">
      <c r="A2620" s="390">
        <v>42516</v>
      </c>
      <c r="B2620" s="391">
        <v>3.3101851851851851E-3</v>
      </c>
      <c r="C2620" s="392">
        <v>52.0837</v>
      </c>
      <c r="D2620" s="392">
        <v>16.306000000000001</v>
      </c>
      <c r="E2620" s="393">
        <v>42516.003310185188</v>
      </c>
      <c r="F2620" s="394">
        <v>542.06790000000001</v>
      </c>
    </row>
    <row r="2621" spans="1:6" x14ac:dyDescent="0.25">
      <c r="A2621" s="390">
        <v>42517</v>
      </c>
      <c r="B2621" s="391">
        <v>3.3101851851851851E-3</v>
      </c>
      <c r="C2621" s="392">
        <v>52.176600000000001</v>
      </c>
      <c r="D2621" s="392">
        <v>16.306000000000001</v>
      </c>
      <c r="E2621" s="393">
        <v>42517.003310185188</v>
      </c>
      <c r="F2621" s="394">
        <v>541.97500000000002</v>
      </c>
    </row>
    <row r="2622" spans="1:6" x14ac:dyDescent="0.25">
      <c r="A2622" s="390">
        <v>42518</v>
      </c>
      <c r="B2622" s="391">
        <v>3.3101851851851851E-3</v>
      </c>
      <c r="C2622" s="392">
        <v>52.086799999999997</v>
      </c>
      <c r="D2622" s="392">
        <v>16.303999999999998</v>
      </c>
      <c r="E2622" s="393">
        <v>42518.003310185188</v>
      </c>
      <c r="F2622" s="394">
        <v>542.06479999999999</v>
      </c>
    </row>
    <row r="2623" spans="1:6" x14ac:dyDescent="0.25">
      <c r="A2623" s="390">
        <v>42519</v>
      </c>
      <c r="B2623" s="391">
        <v>3.3101851851851851E-3</v>
      </c>
      <c r="C2623" s="392">
        <v>51.946599999999997</v>
      </c>
      <c r="D2623" s="392">
        <v>16.306000000000001</v>
      </c>
      <c r="E2623" s="393">
        <v>42519.003310185188</v>
      </c>
      <c r="F2623" s="394">
        <v>542.20500000000004</v>
      </c>
    </row>
    <row r="2624" spans="1:6" x14ac:dyDescent="0.25">
      <c r="A2624" s="390">
        <v>42520</v>
      </c>
      <c r="B2624" s="391">
        <v>3.3101851851851851E-3</v>
      </c>
      <c r="C2624" s="392">
        <v>51.989100000000001</v>
      </c>
      <c r="D2624" s="392">
        <v>16.306000000000001</v>
      </c>
      <c r="E2624" s="393">
        <v>42520.003310185188</v>
      </c>
      <c r="F2624" s="394">
        <v>542.16250000000002</v>
      </c>
    </row>
    <row r="2625" spans="1:6" x14ac:dyDescent="0.25">
      <c r="A2625" s="390">
        <v>42521</v>
      </c>
      <c r="B2625" s="391">
        <v>3.3101851851851851E-3</v>
      </c>
      <c r="C2625" s="392">
        <v>52.073099999999997</v>
      </c>
      <c r="D2625" s="392">
        <v>16.303999999999998</v>
      </c>
      <c r="E2625" s="393">
        <v>42521.003310185188</v>
      </c>
      <c r="F2625" s="394">
        <v>542.07849999999996</v>
      </c>
    </row>
    <row r="2626" spans="1:6" x14ac:dyDescent="0.25">
      <c r="A2626" s="390">
        <v>42522</v>
      </c>
      <c r="B2626" s="391">
        <v>3.3101851851851851E-3</v>
      </c>
      <c r="C2626" s="392">
        <v>52.007899999999999</v>
      </c>
      <c r="D2626" s="392">
        <v>16.306000000000001</v>
      </c>
      <c r="E2626" s="393">
        <v>42522.003310185188</v>
      </c>
      <c r="F2626" s="394">
        <v>542.14369999999997</v>
      </c>
    </row>
    <row r="2627" spans="1:6" x14ac:dyDescent="0.25">
      <c r="A2627" s="390">
        <v>42523</v>
      </c>
      <c r="B2627" s="391">
        <v>3.3101851851851851E-3</v>
      </c>
      <c r="C2627" s="392">
        <v>51.908099999999997</v>
      </c>
      <c r="D2627" s="392">
        <v>16.303999999999998</v>
      </c>
      <c r="E2627" s="393">
        <v>42523.003310185188</v>
      </c>
      <c r="F2627" s="394">
        <v>542.24350000000004</v>
      </c>
    </row>
    <row r="2628" spans="1:6" x14ac:dyDescent="0.25">
      <c r="A2628" s="390">
        <v>42524</v>
      </c>
      <c r="B2628" s="391">
        <v>3.3101851851851851E-3</v>
      </c>
      <c r="C2628" s="392">
        <v>51.901499999999999</v>
      </c>
      <c r="D2628" s="392">
        <v>16.305</v>
      </c>
      <c r="E2628" s="393">
        <v>42524.003310185188</v>
      </c>
      <c r="F2628" s="394">
        <v>542.25009999999997</v>
      </c>
    </row>
    <row r="2629" spans="1:6" x14ac:dyDescent="0.25">
      <c r="A2629" s="390">
        <v>42525</v>
      </c>
      <c r="B2629" s="391">
        <v>3.3101851851851851E-3</v>
      </c>
      <c r="C2629" s="392">
        <v>51.980800000000002</v>
      </c>
      <c r="D2629" s="392">
        <v>16.303000000000001</v>
      </c>
      <c r="E2629" s="393">
        <v>42525.003310185188</v>
      </c>
      <c r="F2629" s="394">
        <v>542.17079999999999</v>
      </c>
    </row>
    <row r="2630" spans="1:6" x14ac:dyDescent="0.25">
      <c r="A2630" s="390">
        <v>42526</v>
      </c>
      <c r="B2630" s="391">
        <v>3.3101851851851851E-3</v>
      </c>
      <c r="C2630" s="392">
        <v>51.880400000000002</v>
      </c>
      <c r="D2630" s="392">
        <v>16.306000000000001</v>
      </c>
      <c r="E2630" s="393">
        <v>42526.003310185188</v>
      </c>
      <c r="F2630" s="394">
        <v>542.27120000000002</v>
      </c>
    </row>
    <row r="2631" spans="1:6" x14ac:dyDescent="0.25">
      <c r="A2631" s="390">
        <v>42527</v>
      </c>
      <c r="B2631" s="391">
        <v>3.3101851851851851E-3</v>
      </c>
      <c r="C2631" s="392">
        <v>52</v>
      </c>
      <c r="D2631" s="392">
        <v>16.303999999999998</v>
      </c>
      <c r="E2631" s="393">
        <v>42527.003310185188</v>
      </c>
      <c r="F2631" s="394">
        <v>542.15160000000003</v>
      </c>
    </row>
    <row r="2632" spans="1:6" x14ac:dyDescent="0.25">
      <c r="A2632" s="390">
        <v>42528</v>
      </c>
      <c r="B2632" s="391">
        <v>3.3101851851851851E-3</v>
      </c>
      <c r="C2632" s="392">
        <v>52.096800000000002</v>
      </c>
      <c r="D2632" s="392">
        <v>16.303999999999998</v>
      </c>
      <c r="E2632" s="393">
        <v>42528.003310185188</v>
      </c>
      <c r="F2632" s="394">
        <v>542.0548</v>
      </c>
    </row>
    <row r="2633" spans="1:6" x14ac:dyDescent="0.25">
      <c r="A2633" s="390">
        <v>42529</v>
      </c>
      <c r="B2633" s="391">
        <v>3.3101851851851851E-3</v>
      </c>
      <c r="C2633" s="392">
        <v>52.0486</v>
      </c>
      <c r="D2633" s="392">
        <v>16.303999999999998</v>
      </c>
      <c r="E2633" s="393">
        <v>42529.003310185188</v>
      </c>
      <c r="F2633" s="394">
        <v>542.10299999999995</v>
      </c>
    </row>
    <row r="2634" spans="1:6" x14ac:dyDescent="0.25">
      <c r="A2634" s="390">
        <v>42530</v>
      </c>
      <c r="B2634" s="391">
        <v>3.3101851851851851E-3</v>
      </c>
      <c r="C2634" s="392">
        <v>52.046700000000001</v>
      </c>
      <c r="D2634" s="392">
        <v>16.303000000000001</v>
      </c>
      <c r="E2634" s="393">
        <v>42530.003310185188</v>
      </c>
      <c r="F2634" s="394">
        <v>542.10490000000004</v>
      </c>
    </row>
    <row r="2635" spans="1:6" x14ac:dyDescent="0.25">
      <c r="A2635" s="390">
        <v>42531</v>
      </c>
      <c r="B2635" s="391">
        <v>3.3101851851851851E-3</v>
      </c>
      <c r="C2635" s="392">
        <v>51.978900000000003</v>
      </c>
      <c r="D2635" s="392">
        <v>16.302</v>
      </c>
      <c r="E2635" s="393">
        <v>42531.003310185188</v>
      </c>
      <c r="F2635" s="394">
        <v>542.17269999999996</v>
      </c>
    </row>
    <row r="2636" spans="1:6" x14ac:dyDescent="0.25">
      <c r="A2636" s="390">
        <v>42532</v>
      </c>
      <c r="B2636" s="391">
        <v>3.3101851851851851E-3</v>
      </c>
      <c r="C2636" s="392">
        <v>51.925400000000003</v>
      </c>
      <c r="D2636" s="392">
        <v>16.303999999999998</v>
      </c>
      <c r="E2636" s="393">
        <v>42532.003310185188</v>
      </c>
      <c r="F2636" s="394">
        <v>542.22619999999995</v>
      </c>
    </row>
    <row r="2637" spans="1:6" x14ac:dyDescent="0.25">
      <c r="A2637" s="390">
        <v>42533</v>
      </c>
      <c r="B2637" s="391">
        <v>3.3101851851851851E-3</v>
      </c>
      <c r="C2637" s="392">
        <v>51.907899999999998</v>
      </c>
      <c r="D2637" s="392">
        <v>16.303999999999998</v>
      </c>
      <c r="E2637" s="393">
        <v>42533.003310185188</v>
      </c>
      <c r="F2637" s="394">
        <v>542.24369999999999</v>
      </c>
    </row>
    <row r="2638" spans="1:6" x14ac:dyDescent="0.25">
      <c r="A2638" s="390">
        <v>42534</v>
      </c>
      <c r="B2638" s="391">
        <v>3.3101851851851851E-3</v>
      </c>
      <c r="C2638" s="392">
        <v>51.924300000000002</v>
      </c>
      <c r="D2638" s="392">
        <v>16.303000000000001</v>
      </c>
      <c r="E2638" s="393">
        <v>42534.003310185188</v>
      </c>
      <c r="F2638" s="394">
        <v>542.22730000000001</v>
      </c>
    </row>
    <row r="2639" spans="1:6" x14ac:dyDescent="0.25">
      <c r="A2639" s="390">
        <v>42535</v>
      </c>
      <c r="B2639" s="391">
        <v>3.3101851851851851E-3</v>
      </c>
      <c r="C2639" s="392">
        <v>52.024999999999999</v>
      </c>
      <c r="D2639" s="392">
        <v>16.303000000000001</v>
      </c>
      <c r="E2639" s="393">
        <v>42535.003310185188</v>
      </c>
      <c r="F2639" s="394">
        <v>542.12660000000005</v>
      </c>
    </row>
    <row r="2640" spans="1:6" x14ac:dyDescent="0.25">
      <c r="A2640" s="390">
        <v>42536</v>
      </c>
      <c r="B2640" s="391">
        <v>3.3101851851851851E-3</v>
      </c>
      <c r="C2640" s="392">
        <v>52.045299999999997</v>
      </c>
      <c r="D2640" s="392">
        <v>16.302</v>
      </c>
      <c r="E2640" s="393">
        <v>42536.003310185188</v>
      </c>
      <c r="F2640" s="394">
        <v>542.10630000000003</v>
      </c>
    </row>
    <row r="2641" spans="1:6" x14ac:dyDescent="0.25">
      <c r="A2641" s="390">
        <v>42537</v>
      </c>
      <c r="B2641" s="391">
        <v>3.3101851851851851E-3</v>
      </c>
      <c r="C2641" s="392">
        <v>52.063800000000001</v>
      </c>
      <c r="D2641" s="392">
        <v>16.302</v>
      </c>
      <c r="E2641" s="393">
        <v>42537.003310185188</v>
      </c>
      <c r="F2641" s="394">
        <v>542.08780000000002</v>
      </c>
    </row>
    <row r="2642" spans="1:6" x14ac:dyDescent="0.25">
      <c r="A2642" s="390">
        <v>42538</v>
      </c>
      <c r="B2642" s="391">
        <v>3.3101851851851851E-3</v>
      </c>
      <c r="C2642" s="392">
        <v>51.949199999999998</v>
      </c>
      <c r="D2642" s="392">
        <v>16.303000000000001</v>
      </c>
      <c r="E2642" s="393">
        <v>42538.003310185188</v>
      </c>
      <c r="F2642" s="394">
        <v>542.20240000000001</v>
      </c>
    </row>
    <row r="2643" spans="1:6" x14ac:dyDescent="0.25">
      <c r="A2643" s="390">
        <v>42539</v>
      </c>
      <c r="B2643" s="391">
        <v>3.3101851851851851E-3</v>
      </c>
      <c r="C2643" s="392">
        <v>51.875</v>
      </c>
      <c r="D2643" s="392">
        <v>16.303000000000001</v>
      </c>
      <c r="E2643" s="393">
        <v>42539.003310185188</v>
      </c>
      <c r="F2643" s="394">
        <v>542.27660000000003</v>
      </c>
    </row>
    <row r="2644" spans="1:6" x14ac:dyDescent="0.25">
      <c r="A2644" s="390">
        <v>42540</v>
      </c>
      <c r="B2644" s="391">
        <v>3.3101851851851851E-3</v>
      </c>
      <c r="C2644" s="392">
        <v>51.796999999999997</v>
      </c>
      <c r="D2644" s="392">
        <v>16.300999999999998</v>
      </c>
      <c r="E2644" s="393">
        <v>42540.003310185188</v>
      </c>
      <c r="F2644" s="394">
        <v>542.3546</v>
      </c>
    </row>
    <row r="2645" spans="1:6" x14ac:dyDescent="0.25">
      <c r="A2645" s="390">
        <v>42541</v>
      </c>
      <c r="B2645" s="391">
        <v>3.3101851851851851E-3</v>
      </c>
      <c r="C2645" s="392">
        <v>51.804499999999997</v>
      </c>
      <c r="D2645" s="392">
        <v>16.302</v>
      </c>
      <c r="E2645" s="393">
        <v>42541.003310185188</v>
      </c>
      <c r="F2645" s="394">
        <v>542.34709999999995</v>
      </c>
    </row>
    <row r="2646" spans="1:6" x14ac:dyDescent="0.25">
      <c r="A2646" s="390">
        <v>42542</v>
      </c>
      <c r="B2646" s="391">
        <v>3.3101851851851851E-3</v>
      </c>
      <c r="C2646" s="392">
        <v>51.739400000000003</v>
      </c>
      <c r="D2646" s="392">
        <v>16.303000000000001</v>
      </c>
      <c r="E2646" s="393">
        <v>42542.003310185188</v>
      </c>
      <c r="F2646" s="394">
        <v>542.41219999999998</v>
      </c>
    </row>
    <row r="2647" spans="1:6" x14ac:dyDescent="0.25">
      <c r="A2647" s="390">
        <v>42543</v>
      </c>
      <c r="B2647" s="391">
        <v>3.3101851851851851E-3</v>
      </c>
      <c r="C2647" s="392">
        <v>51.919199999999996</v>
      </c>
      <c r="D2647" s="392">
        <v>16.300999999999998</v>
      </c>
      <c r="E2647" s="393">
        <v>42543.003310185188</v>
      </c>
      <c r="F2647" s="394">
        <v>542.23239999999998</v>
      </c>
    </row>
    <row r="2648" spans="1:6" x14ac:dyDescent="0.25">
      <c r="A2648" s="390">
        <v>42544</v>
      </c>
      <c r="B2648" s="391">
        <v>3.3101851851851851E-3</v>
      </c>
      <c r="C2648" s="392">
        <v>51.901800000000001</v>
      </c>
      <c r="D2648" s="392">
        <v>16.300999999999998</v>
      </c>
      <c r="E2648" s="393">
        <v>42544.003310185188</v>
      </c>
      <c r="F2648" s="394">
        <v>542.24980000000005</v>
      </c>
    </row>
    <row r="2649" spans="1:6" x14ac:dyDescent="0.25">
      <c r="A2649" s="390">
        <v>42545</v>
      </c>
      <c r="B2649" s="391">
        <v>3.3101851851851851E-3</v>
      </c>
      <c r="C2649" s="392">
        <v>51.874099999999999</v>
      </c>
      <c r="D2649" s="392">
        <v>16.300999999999998</v>
      </c>
      <c r="E2649" s="393">
        <v>42545.003310185188</v>
      </c>
      <c r="F2649" s="394">
        <v>542.27750000000003</v>
      </c>
    </row>
    <row r="2650" spans="1:6" x14ac:dyDescent="0.25">
      <c r="A2650" s="390">
        <v>42546</v>
      </c>
      <c r="B2650" s="391">
        <v>3.3101851851851851E-3</v>
      </c>
      <c r="C2650" s="392">
        <v>52.0199</v>
      </c>
      <c r="D2650" s="392">
        <v>16.302</v>
      </c>
      <c r="E2650" s="393">
        <v>42546.003310185188</v>
      </c>
      <c r="F2650" s="394">
        <v>542.13170000000002</v>
      </c>
    </row>
    <row r="2651" spans="1:6" x14ac:dyDescent="0.25">
      <c r="A2651" s="390">
        <v>42547</v>
      </c>
      <c r="B2651" s="391">
        <v>3.3101851851851851E-3</v>
      </c>
      <c r="C2651" s="392">
        <v>51.931800000000003</v>
      </c>
      <c r="D2651" s="392">
        <v>16.3</v>
      </c>
      <c r="E2651" s="393">
        <v>42547.003310185188</v>
      </c>
      <c r="F2651" s="394">
        <v>542.21979999999996</v>
      </c>
    </row>
    <row r="2652" spans="1:6" x14ac:dyDescent="0.25">
      <c r="A2652" s="390">
        <v>42548</v>
      </c>
      <c r="B2652" s="391">
        <v>3.3101851851851851E-3</v>
      </c>
      <c r="C2652" s="392">
        <v>51.832900000000002</v>
      </c>
      <c r="D2652" s="392">
        <v>16.300999999999998</v>
      </c>
      <c r="E2652" s="393">
        <v>42548.003310185188</v>
      </c>
      <c r="F2652" s="394">
        <v>542.31870000000004</v>
      </c>
    </row>
    <row r="2653" spans="1:6" x14ac:dyDescent="0.25">
      <c r="A2653" s="390">
        <v>42549</v>
      </c>
      <c r="B2653" s="391">
        <v>3.3101851851851851E-3</v>
      </c>
      <c r="C2653" s="392">
        <v>51.830599999999997</v>
      </c>
      <c r="D2653" s="392">
        <v>16.3</v>
      </c>
      <c r="E2653" s="393">
        <v>42549.003310185188</v>
      </c>
      <c r="F2653" s="394">
        <v>542.32100000000003</v>
      </c>
    </row>
    <row r="2654" spans="1:6" x14ac:dyDescent="0.25">
      <c r="A2654" s="390">
        <v>42550</v>
      </c>
      <c r="B2654" s="391">
        <v>3.3101851851851851E-3</v>
      </c>
      <c r="C2654" s="392">
        <v>51.8583</v>
      </c>
      <c r="D2654" s="392">
        <v>16.3</v>
      </c>
      <c r="E2654" s="393">
        <v>42550.003310185188</v>
      </c>
      <c r="F2654" s="394">
        <v>542.29330000000004</v>
      </c>
    </row>
    <row r="2655" spans="1:6" x14ac:dyDescent="0.25">
      <c r="A2655" s="390">
        <v>42551</v>
      </c>
      <c r="B2655" s="391">
        <v>3.3101851851851851E-3</v>
      </c>
      <c r="C2655" s="392">
        <v>51.920699999999997</v>
      </c>
      <c r="D2655" s="392">
        <v>16.3</v>
      </c>
      <c r="E2655" s="393">
        <v>42551.003310185188</v>
      </c>
      <c r="F2655" s="394">
        <v>542.23090000000002</v>
      </c>
    </row>
    <row r="2656" spans="1:6" x14ac:dyDescent="0.25">
      <c r="A2656" s="390">
        <v>42552</v>
      </c>
      <c r="B2656" s="391">
        <v>3.3101851851851851E-3</v>
      </c>
      <c r="C2656" s="392">
        <v>51.977699999999999</v>
      </c>
      <c r="D2656" s="392">
        <v>16.3</v>
      </c>
      <c r="E2656" s="393">
        <v>42552.003310185188</v>
      </c>
      <c r="F2656" s="394">
        <v>542.1739</v>
      </c>
    </row>
    <row r="2657" spans="1:6" x14ac:dyDescent="0.25">
      <c r="A2657" s="390">
        <v>42553</v>
      </c>
      <c r="B2657" s="391">
        <v>3.3101851851851851E-3</v>
      </c>
      <c r="C2657" s="392">
        <v>52.018599999999999</v>
      </c>
      <c r="D2657" s="392">
        <v>16.3</v>
      </c>
      <c r="E2657" s="393">
        <v>42553.003310185188</v>
      </c>
      <c r="F2657" s="394">
        <v>542.13300000000004</v>
      </c>
    </row>
    <row r="2658" spans="1:6" x14ac:dyDescent="0.25">
      <c r="A2658" s="390">
        <v>42554</v>
      </c>
      <c r="B2658" s="391">
        <v>3.3101851851851851E-3</v>
      </c>
      <c r="C2658" s="392">
        <v>52.017299999999999</v>
      </c>
      <c r="D2658" s="392">
        <v>16.298999999999999</v>
      </c>
      <c r="E2658" s="393">
        <v>42554.003310185188</v>
      </c>
      <c r="F2658" s="394">
        <v>542.13429999999994</v>
      </c>
    </row>
    <row r="2659" spans="1:6" x14ac:dyDescent="0.25">
      <c r="A2659" s="390">
        <v>42555</v>
      </c>
      <c r="B2659" s="391">
        <v>3.3101851851851851E-3</v>
      </c>
      <c r="C2659" s="392">
        <v>51.903300000000002</v>
      </c>
      <c r="D2659" s="392">
        <v>16.298999999999999</v>
      </c>
      <c r="E2659" s="393">
        <v>42555.003310185188</v>
      </c>
      <c r="F2659" s="394">
        <v>542.24829999999997</v>
      </c>
    </row>
    <row r="2660" spans="1:6" x14ac:dyDescent="0.25">
      <c r="A2660" s="390">
        <v>42556</v>
      </c>
      <c r="B2660" s="391">
        <v>3.3101851851851851E-3</v>
      </c>
      <c r="C2660" s="392">
        <v>51.905999999999999</v>
      </c>
      <c r="D2660" s="392">
        <v>16.3</v>
      </c>
      <c r="E2660" s="393">
        <v>42556.003310185188</v>
      </c>
      <c r="F2660" s="394">
        <v>542.24559999999997</v>
      </c>
    </row>
    <row r="2661" spans="1:6" x14ac:dyDescent="0.25">
      <c r="A2661" s="390">
        <v>42557</v>
      </c>
      <c r="B2661" s="391">
        <v>3.3101851851851851E-3</v>
      </c>
      <c r="C2661" s="392">
        <v>52.003599999999999</v>
      </c>
      <c r="D2661" s="392">
        <v>16.298999999999999</v>
      </c>
      <c r="E2661" s="393">
        <v>42557.003310185188</v>
      </c>
      <c r="F2661" s="394">
        <v>542.14800000000002</v>
      </c>
    </row>
    <row r="2662" spans="1:6" x14ac:dyDescent="0.25">
      <c r="A2662" s="390">
        <v>42558</v>
      </c>
      <c r="B2662" s="391">
        <v>3.3101851851851851E-3</v>
      </c>
      <c r="C2662" s="392">
        <v>52.026299999999999</v>
      </c>
      <c r="D2662" s="392">
        <v>16.3</v>
      </c>
      <c r="E2662" s="393">
        <v>42558.003310185188</v>
      </c>
      <c r="F2662" s="394">
        <v>542.12530000000004</v>
      </c>
    </row>
    <row r="2663" spans="1:6" x14ac:dyDescent="0.25">
      <c r="A2663" s="390">
        <v>42559</v>
      </c>
      <c r="B2663" s="391">
        <v>3.3101851851851851E-3</v>
      </c>
      <c r="C2663" s="392">
        <v>51.981499999999997</v>
      </c>
      <c r="D2663" s="392">
        <v>16.3</v>
      </c>
      <c r="E2663" s="393">
        <v>42559.003310185188</v>
      </c>
      <c r="F2663" s="394">
        <v>542.17010000000005</v>
      </c>
    </row>
    <row r="2664" spans="1:6" x14ac:dyDescent="0.25">
      <c r="A2664" s="390">
        <v>42560</v>
      </c>
      <c r="B2664" s="391">
        <v>3.3101851851851851E-3</v>
      </c>
      <c r="C2664" s="392">
        <v>51.8842</v>
      </c>
      <c r="D2664" s="392">
        <v>16.298999999999999</v>
      </c>
      <c r="E2664" s="393">
        <v>42560.003310185188</v>
      </c>
      <c r="F2664" s="394">
        <v>542.26739999999995</v>
      </c>
    </row>
    <row r="2665" spans="1:6" x14ac:dyDescent="0.25">
      <c r="A2665" s="390">
        <v>42561</v>
      </c>
      <c r="B2665" s="391">
        <v>3.3101851851851851E-3</v>
      </c>
      <c r="C2665" s="392">
        <v>51.968499999999999</v>
      </c>
      <c r="D2665" s="392">
        <v>16.297999999999998</v>
      </c>
      <c r="E2665" s="393">
        <v>42561.003310185188</v>
      </c>
      <c r="F2665" s="394">
        <v>542.18309999999997</v>
      </c>
    </row>
    <row r="2666" spans="1:6" x14ac:dyDescent="0.25">
      <c r="A2666" s="390">
        <v>42562</v>
      </c>
      <c r="B2666" s="391">
        <v>3.3101851851851851E-3</v>
      </c>
      <c r="C2666" s="392">
        <v>52.142499999999998</v>
      </c>
      <c r="D2666" s="392">
        <v>16.298999999999999</v>
      </c>
      <c r="E2666" s="393">
        <v>42562.003310185188</v>
      </c>
      <c r="F2666" s="394">
        <v>542.00909999999999</v>
      </c>
    </row>
  </sheetData>
  <sortState ref="A2486:IR2666">
    <sortCondition ref="A2486:A2666"/>
  </sortState>
  <mergeCells count="4">
    <mergeCell ref="A1:E1"/>
    <mergeCell ref="A2:C2"/>
    <mergeCell ref="A3:C3"/>
    <mergeCell ref="A4:C4"/>
  </mergeCells>
  <phoneticPr fontId="2" type="noConversion"/>
  <pageMargins left="0.75" right="0.75" top="0.7" bottom="1" header="0.5" footer="0.5"/>
  <pageSetup scale="83" fitToHeight="2" orientation="portrait" r:id="rId1"/>
  <headerFooter alignWithMargins="0">
    <oddFooter>&amp;LBuckman Wellfield Water Level Monitoring Program 2009 Daily Production and Water- level Data Report&amp;RFebruary 26, 2010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K1542"/>
  <sheetViews>
    <sheetView zoomScale="85" zoomScaleNormal="85" workbookViewId="0">
      <pane xSplit="3" ySplit="12" topLeftCell="D1512" activePane="bottomRight" state="frozen"/>
      <selection pane="topRight" activeCell="D1" sqref="D1"/>
      <selection pane="bottomLeft" activeCell="A12" sqref="A12"/>
      <selection pane="bottomRight" activeCell="A1521" sqref="A1521:F1521"/>
    </sheetView>
  </sheetViews>
  <sheetFormatPr defaultRowHeight="12.75" x14ac:dyDescent="0.2"/>
  <cols>
    <col min="1" max="1" width="18" style="296" customWidth="1"/>
    <col min="2" max="2" width="12.7109375" style="296" customWidth="1"/>
    <col min="3" max="3" width="15.7109375" style="296" customWidth="1"/>
    <col min="4" max="4" width="18.5703125" style="297" customWidth="1"/>
    <col min="5" max="5" width="20.7109375" style="296" customWidth="1"/>
    <col min="6" max="6" width="17" style="296" customWidth="1"/>
    <col min="7" max="7" width="16.42578125" style="296" customWidth="1"/>
    <col min="8" max="8" width="12.7109375" style="296" customWidth="1"/>
    <col min="9" max="10" width="13.85546875" style="296" customWidth="1"/>
    <col min="11" max="11" width="14.140625" style="296" customWidth="1"/>
    <col min="12" max="16384" width="9.140625" style="296"/>
  </cols>
  <sheetData>
    <row r="1" spans="1:11" ht="18.75" x14ac:dyDescent="0.3">
      <c r="A1" s="430" t="s">
        <v>357</v>
      </c>
      <c r="B1" s="430"/>
      <c r="C1" s="430"/>
      <c r="D1" s="430"/>
      <c r="E1" s="430"/>
      <c r="F1" s="430"/>
    </row>
    <row r="2" spans="1:11" ht="18.75" x14ac:dyDescent="0.3">
      <c r="A2" s="431" t="s">
        <v>346</v>
      </c>
      <c r="B2" s="431"/>
      <c r="C2" s="431"/>
    </row>
    <row r="3" spans="1:11" ht="18.75" x14ac:dyDescent="0.3">
      <c r="A3" s="431" t="s">
        <v>358</v>
      </c>
      <c r="B3" s="431"/>
      <c r="C3" s="431"/>
    </row>
    <row r="4" spans="1:11" ht="19.5" thickBot="1" x14ac:dyDescent="0.35">
      <c r="A4" s="431" t="s">
        <v>359</v>
      </c>
      <c r="B4" s="431"/>
      <c r="C4" s="431"/>
    </row>
    <row r="5" spans="1:11" s="201" customFormat="1" ht="19.5" thickBot="1" x14ac:dyDescent="0.35">
      <c r="A5" s="215"/>
      <c r="B5" s="216"/>
      <c r="C5" s="216"/>
      <c r="D5" s="216"/>
      <c r="E5" s="217"/>
      <c r="F5" s="216"/>
      <c r="G5" s="216"/>
    </row>
    <row r="6" spans="1:11" s="203" customFormat="1" ht="31.5" x14ac:dyDescent="0.25">
      <c r="A6" s="203" t="s">
        <v>302</v>
      </c>
      <c r="B6" s="207" t="s">
        <v>310</v>
      </c>
      <c r="C6" s="207" t="s">
        <v>311</v>
      </c>
      <c r="D6" s="204" t="s">
        <v>312</v>
      </c>
      <c r="E6" s="205" t="s">
        <v>313</v>
      </c>
      <c r="F6" s="203" t="s">
        <v>314</v>
      </c>
      <c r="G6" s="203" t="s">
        <v>315</v>
      </c>
    </row>
    <row r="7" spans="1:11" ht="15" customHeight="1" x14ac:dyDescent="0.25">
      <c r="A7" s="188">
        <v>38133</v>
      </c>
      <c r="B7" s="298"/>
      <c r="C7" s="298"/>
      <c r="D7" s="299"/>
      <c r="E7" s="298"/>
      <c r="F7" s="190">
        <v>467.52</v>
      </c>
      <c r="G7" s="191" t="s">
        <v>316</v>
      </c>
      <c r="H7" s="298"/>
      <c r="I7" s="300"/>
      <c r="J7" s="301"/>
      <c r="K7" s="301"/>
    </row>
    <row r="8" spans="1:11" ht="15" customHeight="1" x14ac:dyDescent="0.25">
      <c r="A8" s="188">
        <v>39840</v>
      </c>
      <c r="B8" s="298"/>
      <c r="C8" s="298"/>
      <c r="D8" s="299"/>
      <c r="E8" s="298"/>
      <c r="F8" s="190">
        <v>468.77</v>
      </c>
      <c r="G8" s="191" t="s">
        <v>352</v>
      </c>
      <c r="H8" s="298"/>
      <c r="I8" s="300"/>
      <c r="J8" s="301"/>
      <c r="K8" s="302"/>
    </row>
    <row r="9" spans="1:11" ht="15" customHeight="1" x14ac:dyDescent="0.25">
      <c r="A9" s="188">
        <v>40024</v>
      </c>
      <c r="B9" s="298"/>
      <c r="C9" s="298"/>
      <c r="D9" s="299"/>
      <c r="E9" s="298"/>
      <c r="F9" s="190">
        <v>474.25</v>
      </c>
      <c r="G9" s="191" t="s">
        <v>352</v>
      </c>
      <c r="H9" s="298"/>
      <c r="I9" s="300"/>
      <c r="J9" s="301"/>
      <c r="K9" s="302"/>
    </row>
    <row r="10" spans="1:11" ht="15" customHeight="1" x14ac:dyDescent="0.25">
      <c r="A10" s="188">
        <v>40277</v>
      </c>
      <c r="B10" s="298"/>
      <c r="C10" s="298"/>
      <c r="D10" s="299"/>
      <c r="E10" s="298"/>
      <c r="F10" s="190">
        <v>474.10999999999996</v>
      </c>
      <c r="G10" s="191" t="s">
        <v>352</v>
      </c>
      <c r="H10" s="298"/>
      <c r="I10" s="300"/>
      <c r="J10" s="301"/>
      <c r="K10" s="302"/>
    </row>
    <row r="11" spans="1:11" ht="15" customHeight="1" x14ac:dyDescent="0.25">
      <c r="A11" s="188">
        <v>40757</v>
      </c>
      <c r="B11" s="298"/>
      <c r="C11" s="298"/>
      <c r="D11" s="299"/>
      <c r="E11" s="298"/>
      <c r="F11" s="190">
        <v>470.59</v>
      </c>
      <c r="G11" s="191" t="s">
        <v>352</v>
      </c>
      <c r="H11" s="298"/>
      <c r="I11" s="300"/>
      <c r="J11" s="301"/>
      <c r="K11" s="302"/>
    </row>
    <row r="12" spans="1:11" s="293" customFormat="1" ht="15" customHeight="1" x14ac:dyDescent="0.25">
      <c r="A12" s="188">
        <v>41032</v>
      </c>
      <c r="B12" s="209">
        <v>0.44384259259259262</v>
      </c>
      <c r="C12" s="213">
        <v>75.608099999999993</v>
      </c>
      <c r="D12" s="310">
        <v>17.882000000000001</v>
      </c>
      <c r="E12" s="309">
        <f t="shared" ref="E12:E75" si="0">A12+B12</f>
        <v>41032.443842592591</v>
      </c>
      <c r="F12" s="308">
        <v>470.45</v>
      </c>
      <c r="G12" s="212" t="s">
        <v>364</v>
      </c>
      <c r="H12" s="307"/>
      <c r="I12" s="306"/>
      <c r="J12" s="312"/>
      <c r="K12" s="311"/>
    </row>
    <row r="13" spans="1:11" s="293" customFormat="1" ht="15" customHeight="1" x14ac:dyDescent="0.25">
      <c r="A13" s="195">
        <v>41033</v>
      </c>
      <c r="B13" s="209">
        <v>2.7175925925925926E-2</v>
      </c>
      <c r="C13" s="213">
        <v>74.887900000000002</v>
      </c>
      <c r="D13" s="184">
        <v>17.885000000000002</v>
      </c>
      <c r="E13" s="309">
        <f t="shared" si="0"/>
        <v>41033.027175925927</v>
      </c>
      <c r="F13" s="196">
        <v>470.3725</v>
      </c>
      <c r="H13" s="304"/>
    </row>
    <row r="14" spans="1:11" ht="15" customHeight="1" x14ac:dyDescent="0.25">
      <c r="A14" s="195">
        <v>41034</v>
      </c>
      <c r="B14" s="209">
        <v>2.7175925925925926E-2</v>
      </c>
      <c r="C14" s="213">
        <v>74.897199999999998</v>
      </c>
      <c r="D14" s="184">
        <v>17.943999999999999</v>
      </c>
      <c r="E14" s="309">
        <f t="shared" si="0"/>
        <v>41034.027175925927</v>
      </c>
      <c r="F14" s="196">
        <v>470.36320000000001</v>
      </c>
      <c r="H14" s="304"/>
    </row>
    <row r="15" spans="1:11" ht="15" customHeight="1" x14ac:dyDescent="0.25">
      <c r="A15" s="195">
        <v>41035</v>
      </c>
      <c r="B15" s="209">
        <v>2.7175925925925926E-2</v>
      </c>
      <c r="C15" s="213">
        <v>74.967200000000005</v>
      </c>
      <c r="D15" s="184">
        <v>17.920999999999999</v>
      </c>
      <c r="E15" s="309">
        <f t="shared" si="0"/>
        <v>41035.027175925927</v>
      </c>
      <c r="F15" s="196">
        <v>470.29319999999996</v>
      </c>
      <c r="H15" s="304"/>
    </row>
    <row r="16" spans="1:11" ht="15" customHeight="1" x14ac:dyDescent="0.25">
      <c r="A16" s="195">
        <v>41036</v>
      </c>
      <c r="B16" s="209">
        <v>2.7175925925925926E-2</v>
      </c>
      <c r="C16" s="213">
        <v>74.982900000000001</v>
      </c>
      <c r="D16" s="184">
        <v>17.989999999999998</v>
      </c>
      <c r="E16" s="309">
        <f t="shared" si="0"/>
        <v>41036.027175925927</v>
      </c>
      <c r="F16" s="196">
        <v>470.27749999999997</v>
      </c>
      <c r="H16" s="304"/>
    </row>
    <row r="17" spans="1:10" ht="15" customHeight="1" x14ac:dyDescent="0.25">
      <c r="A17" s="195">
        <v>41037</v>
      </c>
      <c r="B17" s="209">
        <v>2.7175925925925926E-2</v>
      </c>
      <c r="C17" s="213">
        <v>74.917900000000003</v>
      </c>
      <c r="D17" s="184">
        <v>17.87</v>
      </c>
      <c r="E17" s="309">
        <f t="shared" si="0"/>
        <v>41037.027175925927</v>
      </c>
      <c r="F17" s="196">
        <v>470.34249999999997</v>
      </c>
      <c r="H17" s="304"/>
    </row>
    <row r="18" spans="1:10" ht="15" customHeight="1" x14ac:dyDescent="0.25">
      <c r="A18" s="195">
        <v>41038</v>
      </c>
      <c r="B18" s="209">
        <v>2.7175925925925926E-2</v>
      </c>
      <c r="C18" s="213">
        <v>74.842100000000002</v>
      </c>
      <c r="D18" s="184">
        <v>18.064</v>
      </c>
      <c r="E18" s="309">
        <f t="shared" si="0"/>
        <v>41038.027175925927</v>
      </c>
      <c r="F18" s="196">
        <v>470.41829999999999</v>
      </c>
      <c r="H18" s="304"/>
    </row>
    <row r="19" spans="1:10" ht="15" customHeight="1" x14ac:dyDescent="0.25">
      <c r="A19" s="195">
        <v>41039</v>
      </c>
      <c r="B19" s="209">
        <v>2.7175925925925926E-2</v>
      </c>
      <c r="C19" s="213">
        <v>74.913700000000006</v>
      </c>
      <c r="D19" s="184">
        <v>17.946999999999999</v>
      </c>
      <c r="E19" s="309">
        <f t="shared" si="0"/>
        <v>41039.027175925927</v>
      </c>
      <c r="F19" s="196">
        <v>470.3467</v>
      </c>
      <c r="H19" s="304"/>
    </row>
    <row r="20" spans="1:10" ht="15" customHeight="1" x14ac:dyDescent="0.25">
      <c r="A20" s="195">
        <v>41040</v>
      </c>
      <c r="B20" s="209">
        <v>2.7175925925925926E-2</v>
      </c>
      <c r="C20" s="213">
        <v>75.027900000000002</v>
      </c>
      <c r="D20" s="184">
        <v>17.895</v>
      </c>
      <c r="E20" s="309">
        <f t="shared" si="0"/>
        <v>41040.027175925927</v>
      </c>
      <c r="F20" s="196">
        <v>470.23249999999996</v>
      </c>
      <c r="H20" s="304"/>
    </row>
    <row r="21" spans="1:10" ht="15" customHeight="1" x14ac:dyDescent="0.25">
      <c r="A21" s="195">
        <v>41041</v>
      </c>
      <c r="B21" s="209">
        <v>2.7175925925925926E-2</v>
      </c>
      <c r="C21" s="213">
        <v>74.861199999999997</v>
      </c>
      <c r="D21" s="184">
        <v>17.853999999999999</v>
      </c>
      <c r="E21" s="309">
        <f t="shared" si="0"/>
        <v>41041.027175925927</v>
      </c>
      <c r="F21" s="196">
        <v>470.39920000000001</v>
      </c>
      <c r="H21" s="304"/>
    </row>
    <row r="22" spans="1:10" ht="15" customHeight="1" x14ac:dyDescent="0.25">
      <c r="A22" s="195">
        <v>41042</v>
      </c>
      <c r="B22" s="209">
        <v>2.7175925925925926E-2</v>
      </c>
      <c r="C22" s="213">
        <v>74.823899999999995</v>
      </c>
      <c r="D22" s="184">
        <v>17.858000000000001</v>
      </c>
      <c r="E22" s="309">
        <f t="shared" si="0"/>
        <v>41042.027175925927</v>
      </c>
      <c r="F22" s="196">
        <v>470.43650000000002</v>
      </c>
      <c r="H22" s="304"/>
    </row>
    <row r="23" spans="1:10" ht="15" customHeight="1" x14ac:dyDescent="0.25">
      <c r="A23" s="195">
        <v>41043</v>
      </c>
      <c r="B23" s="209">
        <v>2.7175925925925926E-2</v>
      </c>
      <c r="C23" s="213">
        <v>74.8369</v>
      </c>
      <c r="D23" s="184">
        <v>17.873999999999999</v>
      </c>
      <c r="E23" s="309">
        <f t="shared" si="0"/>
        <v>41043.027175925927</v>
      </c>
      <c r="F23" s="196">
        <v>470.42349999999999</v>
      </c>
      <c r="H23" s="304"/>
    </row>
    <row r="24" spans="1:10" ht="15" customHeight="1" x14ac:dyDescent="0.25">
      <c r="A24" s="195">
        <v>41044</v>
      </c>
      <c r="B24" s="209">
        <v>2.7175925925925926E-2</v>
      </c>
      <c r="C24" s="213">
        <v>74.798699999999997</v>
      </c>
      <c r="D24" s="184">
        <v>17.826000000000001</v>
      </c>
      <c r="E24" s="309">
        <f t="shared" si="0"/>
        <v>41044.027175925927</v>
      </c>
      <c r="F24" s="196">
        <v>470.46170000000001</v>
      </c>
      <c r="H24" s="304"/>
      <c r="J24" s="303"/>
    </row>
    <row r="25" spans="1:10" ht="15" customHeight="1" x14ac:dyDescent="0.25">
      <c r="A25" s="195">
        <v>41045</v>
      </c>
      <c r="B25" s="209">
        <v>2.7175925925925926E-2</v>
      </c>
      <c r="C25" s="213">
        <v>74.792299999999997</v>
      </c>
      <c r="D25" s="184">
        <v>17.884</v>
      </c>
      <c r="E25" s="309">
        <f t="shared" si="0"/>
        <v>41045.027175925927</v>
      </c>
      <c r="F25" s="196">
        <v>470.46809999999999</v>
      </c>
      <c r="H25" s="304"/>
    </row>
    <row r="26" spans="1:10" ht="15" customHeight="1" x14ac:dyDescent="0.25">
      <c r="A26" s="195">
        <v>41046</v>
      </c>
      <c r="B26" s="209">
        <v>2.7175925925925926E-2</v>
      </c>
      <c r="C26" s="213">
        <v>74.890799999999999</v>
      </c>
      <c r="D26" s="184">
        <v>17.951000000000001</v>
      </c>
      <c r="E26" s="309">
        <f t="shared" si="0"/>
        <v>41046.027175925927</v>
      </c>
      <c r="F26" s="196">
        <v>470.36959999999999</v>
      </c>
      <c r="H26" s="304"/>
    </row>
    <row r="27" spans="1:10" ht="15" customHeight="1" x14ac:dyDescent="0.25">
      <c r="A27" s="195">
        <v>41047</v>
      </c>
      <c r="B27" s="209">
        <v>2.7175925925925926E-2</v>
      </c>
      <c r="C27" s="213">
        <v>75.001300000000001</v>
      </c>
      <c r="D27" s="184">
        <v>17.849</v>
      </c>
      <c r="E27" s="309">
        <f t="shared" si="0"/>
        <v>41047.027175925927</v>
      </c>
      <c r="F27" s="196">
        <v>470.25909999999999</v>
      </c>
      <c r="H27" s="304"/>
    </row>
    <row r="28" spans="1:10" ht="15" customHeight="1" x14ac:dyDescent="0.25">
      <c r="A28" s="195">
        <v>41048</v>
      </c>
      <c r="B28" s="209">
        <v>2.7175925925925926E-2</v>
      </c>
      <c r="C28" s="213">
        <v>75.054500000000004</v>
      </c>
      <c r="D28" s="184">
        <v>17.873999999999999</v>
      </c>
      <c r="E28" s="309">
        <f t="shared" si="0"/>
        <v>41048.027175925927</v>
      </c>
      <c r="F28" s="196">
        <v>470.20589999999999</v>
      </c>
      <c r="H28" s="304"/>
    </row>
    <row r="29" spans="1:10" ht="15" customHeight="1" x14ac:dyDescent="0.25">
      <c r="A29" s="195">
        <v>41049</v>
      </c>
      <c r="B29" s="209">
        <v>2.7175925925925926E-2</v>
      </c>
      <c r="C29" s="213">
        <v>74.937600000000003</v>
      </c>
      <c r="D29" s="184">
        <v>17.997</v>
      </c>
      <c r="E29" s="309">
        <f t="shared" si="0"/>
        <v>41049.027175925927</v>
      </c>
      <c r="F29" s="196">
        <v>470.32279999999997</v>
      </c>
      <c r="H29" s="304"/>
    </row>
    <row r="30" spans="1:10" ht="15" customHeight="1" x14ac:dyDescent="0.25">
      <c r="A30" s="195">
        <v>41050</v>
      </c>
      <c r="B30" s="209">
        <v>2.7175925925925926E-2</v>
      </c>
      <c r="C30" s="213">
        <v>74.853300000000004</v>
      </c>
      <c r="D30" s="184">
        <v>17.978000000000002</v>
      </c>
      <c r="E30" s="309">
        <f t="shared" si="0"/>
        <v>41050.027175925927</v>
      </c>
      <c r="F30" s="196">
        <v>470.40710000000001</v>
      </c>
      <c r="H30" s="304"/>
    </row>
    <row r="31" spans="1:10" ht="15" customHeight="1" x14ac:dyDescent="0.25">
      <c r="A31" s="195">
        <v>41051</v>
      </c>
      <c r="B31" s="209">
        <v>2.7175925925925926E-2</v>
      </c>
      <c r="C31" s="213">
        <v>74.840800000000002</v>
      </c>
      <c r="D31" s="184">
        <v>17.997</v>
      </c>
      <c r="E31" s="309">
        <f t="shared" si="0"/>
        <v>41051.027175925927</v>
      </c>
      <c r="F31" s="196">
        <v>470.4196</v>
      </c>
      <c r="H31" s="304"/>
    </row>
    <row r="32" spans="1:10" ht="15" customHeight="1" x14ac:dyDescent="0.25">
      <c r="A32" s="195">
        <v>41052</v>
      </c>
      <c r="B32" s="209">
        <v>2.7175925925925926E-2</v>
      </c>
      <c r="C32" s="213">
        <v>75.038499999999999</v>
      </c>
      <c r="D32" s="184">
        <v>17.917999999999999</v>
      </c>
      <c r="E32" s="309">
        <f t="shared" si="0"/>
        <v>41052.027175925927</v>
      </c>
      <c r="F32" s="196">
        <v>470.22190000000001</v>
      </c>
      <c r="H32" s="304"/>
    </row>
    <row r="33" spans="1:8" ht="15" customHeight="1" x14ac:dyDescent="0.25">
      <c r="A33" s="195">
        <v>41053</v>
      </c>
      <c r="B33" s="209">
        <v>2.7175925925925926E-2</v>
      </c>
      <c r="C33" s="213">
        <v>75.198499999999996</v>
      </c>
      <c r="D33" s="184">
        <v>17.986999999999998</v>
      </c>
      <c r="E33" s="309">
        <f t="shared" si="0"/>
        <v>41053.027175925927</v>
      </c>
      <c r="F33" s="196">
        <v>470.06189999999998</v>
      </c>
      <c r="H33" s="304"/>
    </row>
    <row r="34" spans="1:8" ht="15" customHeight="1" x14ac:dyDescent="0.25">
      <c r="A34" s="195">
        <v>41054</v>
      </c>
      <c r="B34" s="209">
        <v>2.7175925925925926E-2</v>
      </c>
      <c r="C34" s="213">
        <v>75.171099999999996</v>
      </c>
      <c r="D34" s="184">
        <v>17.885999999999999</v>
      </c>
      <c r="E34" s="309">
        <f t="shared" si="0"/>
        <v>41054.027175925927</v>
      </c>
      <c r="F34" s="196">
        <v>470.08929999999998</v>
      </c>
      <c r="H34" s="304"/>
    </row>
    <row r="35" spans="1:8" ht="15" customHeight="1" x14ac:dyDescent="0.25">
      <c r="A35" s="195">
        <v>41055</v>
      </c>
      <c r="B35" s="209">
        <v>2.7175925925925926E-2</v>
      </c>
      <c r="C35" s="213">
        <v>75.0518</v>
      </c>
      <c r="D35" s="184">
        <v>17.863</v>
      </c>
      <c r="E35" s="309">
        <f t="shared" si="0"/>
        <v>41055.027175925927</v>
      </c>
      <c r="F35" s="196">
        <v>470.20859999999999</v>
      </c>
      <c r="H35" s="304"/>
    </row>
    <row r="36" spans="1:8" ht="15" customHeight="1" x14ac:dyDescent="0.25">
      <c r="A36" s="195">
        <v>41056</v>
      </c>
      <c r="B36" s="209">
        <v>2.7175925925925926E-2</v>
      </c>
      <c r="C36" s="213">
        <v>75.040099999999995</v>
      </c>
      <c r="D36" s="184">
        <v>17.879000000000001</v>
      </c>
      <c r="E36" s="309">
        <f t="shared" si="0"/>
        <v>41056.027175925927</v>
      </c>
      <c r="F36" s="196">
        <v>470.22030000000001</v>
      </c>
      <c r="H36" s="304"/>
    </row>
    <row r="37" spans="1:8" ht="15" customHeight="1" x14ac:dyDescent="0.25">
      <c r="A37" s="195">
        <v>41057</v>
      </c>
      <c r="B37" s="209">
        <v>2.7175925925925926E-2</v>
      </c>
      <c r="C37" s="213">
        <v>74.973299999999995</v>
      </c>
      <c r="D37" s="184">
        <v>17.998000000000001</v>
      </c>
      <c r="E37" s="309">
        <f t="shared" si="0"/>
        <v>41057.027175925927</v>
      </c>
      <c r="F37" s="196">
        <v>470.28710000000001</v>
      </c>
      <c r="H37" s="304"/>
    </row>
    <row r="38" spans="1:8" ht="15" customHeight="1" x14ac:dyDescent="0.25">
      <c r="A38" s="195">
        <v>41058</v>
      </c>
      <c r="B38" s="209">
        <v>2.7175925925925926E-2</v>
      </c>
      <c r="C38" s="213">
        <v>70.043800000000005</v>
      </c>
      <c r="D38" s="184">
        <v>17.844000000000001</v>
      </c>
      <c r="E38" s="309">
        <f t="shared" si="0"/>
        <v>41058.027175925927</v>
      </c>
      <c r="F38" s="196">
        <v>475.21659999999997</v>
      </c>
      <c r="H38" s="304"/>
    </row>
    <row r="39" spans="1:8" ht="15" customHeight="1" x14ac:dyDescent="0.25">
      <c r="A39" s="195">
        <v>41059</v>
      </c>
      <c r="B39" s="209">
        <v>2.7175925925925926E-2</v>
      </c>
      <c r="C39" s="213">
        <v>74.8977</v>
      </c>
      <c r="D39" s="184">
        <v>17.864999999999998</v>
      </c>
      <c r="E39" s="309">
        <f t="shared" si="0"/>
        <v>41059.027175925927</v>
      </c>
      <c r="F39" s="196">
        <v>470.36270000000002</v>
      </c>
      <c r="H39" s="304"/>
    </row>
    <row r="40" spans="1:8" ht="15" customHeight="1" x14ac:dyDescent="0.25">
      <c r="A40" s="195">
        <v>41060</v>
      </c>
      <c r="B40" s="209">
        <v>2.7175925925925926E-2</v>
      </c>
      <c r="C40" s="213">
        <v>74.926500000000004</v>
      </c>
      <c r="D40" s="184">
        <v>17.942</v>
      </c>
      <c r="E40" s="309">
        <f t="shared" si="0"/>
        <v>41060.027175925927</v>
      </c>
      <c r="F40" s="196">
        <v>470.33389999999997</v>
      </c>
      <c r="H40" s="304"/>
    </row>
    <row r="41" spans="1:8" ht="15" customHeight="1" x14ac:dyDescent="0.25">
      <c r="A41" s="195">
        <v>41061</v>
      </c>
      <c r="B41" s="209">
        <v>2.7175925925925926E-2</v>
      </c>
      <c r="C41" s="213">
        <v>74.869399999999999</v>
      </c>
      <c r="D41" s="184">
        <v>17.891999999999999</v>
      </c>
      <c r="E41" s="309">
        <f t="shared" si="0"/>
        <v>41061.027175925927</v>
      </c>
      <c r="F41" s="196">
        <v>470.39099999999996</v>
      </c>
      <c r="H41" s="304"/>
    </row>
    <row r="42" spans="1:8" ht="15" customHeight="1" x14ac:dyDescent="0.25">
      <c r="A42" s="195">
        <v>41062</v>
      </c>
      <c r="B42" s="209">
        <v>2.7175925925925926E-2</v>
      </c>
      <c r="C42" s="213">
        <v>74.885099999999994</v>
      </c>
      <c r="D42" s="184">
        <v>18.126000000000001</v>
      </c>
      <c r="E42" s="309">
        <f t="shared" si="0"/>
        <v>41062.027175925927</v>
      </c>
      <c r="F42" s="196">
        <v>470.37529999999998</v>
      </c>
      <c r="H42" s="304"/>
    </row>
    <row r="43" spans="1:8" ht="15" customHeight="1" x14ac:dyDescent="0.25">
      <c r="A43" s="195">
        <v>41063</v>
      </c>
      <c r="B43" s="209">
        <v>2.7175925925925926E-2</v>
      </c>
      <c r="C43" s="213">
        <v>74.9298</v>
      </c>
      <c r="D43" s="184">
        <v>18.001999999999999</v>
      </c>
      <c r="E43" s="309">
        <f t="shared" si="0"/>
        <v>41063.027175925927</v>
      </c>
      <c r="F43" s="196">
        <v>470.3306</v>
      </c>
      <c r="H43" s="304"/>
    </row>
    <row r="44" spans="1:8" ht="15" customHeight="1" x14ac:dyDescent="0.25">
      <c r="A44" s="195">
        <v>41064</v>
      </c>
      <c r="B44" s="209">
        <v>2.7175925925925926E-2</v>
      </c>
      <c r="C44" s="213">
        <v>74.846199999999996</v>
      </c>
      <c r="D44" s="184">
        <v>17.91</v>
      </c>
      <c r="E44" s="309">
        <f t="shared" si="0"/>
        <v>41064.027175925927</v>
      </c>
      <c r="F44" s="196">
        <v>470.41419999999999</v>
      </c>
      <c r="H44" s="304"/>
    </row>
    <row r="45" spans="1:8" ht="15" customHeight="1" x14ac:dyDescent="0.25">
      <c r="A45" s="195">
        <v>41065</v>
      </c>
      <c r="B45" s="209">
        <v>2.7175925925925926E-2</v>
      </c>
      <c r="C45" s="213">
        <v>74.840599999999995</v>
      </c>
      <c r="D45" s="184">
        <v>17.896000000000001</v>
      </c>
      <c r="E45" s="309">
        <f t="shared" si="0"/>
        <v>41065.027175925927</v>
      </c>
      <c r="F45" s="196">
        <v>470.41980000000001</v>
      </c>
      <c r="H45" s="304"/>
    </row>
    <row r="46" spans="1:8" ht="15" customHeight="1" x14ac:dyDescent="0.25">
      <c r="A46" s="195">
        <v>41066</v>
      </c>
      <c r="B46" s="209">
        <v>2.7175925925925926E-2</v>
      </c>
      <c r="C46" s="213">
        <v>74.910600000000002</v>
      </c>
      <c r="D46" s="184">
        <v>17.879000000000001</v>
      </c>
      <c r="E46" s="309">
        <f t="shared" si="0"/>
        <v>41066.027175925927</v>
      </c>
      <c r="F46" s="196">
        <v>470.34979999999996</v>
      </c>
      <c r="H46" s="304"/>
    </row>
    <row r="47" spans="1:8" ht="15" customHeight="1" x14ac:dyDescent="0.25">
      <c r="A47" s="195">
        <v>41067</v>
      </c>
      <c r="B47" s="209">
        <v>2.7175925925925926E-2</v>
      </c>
      <c r="C47" s="213">
        <v>74.908199999999994</v>
      </c>
      <c r="D47" s="184">
        <v>17.992999999999999</v>
      </c>
      <c r="E47" s="309">
        <f t="shared" si="0"/>
        <v>41067.027175925927</v>
      </c>
      <c r="F47" s="196">
        <v>470.35219999999998</v>
      </c>
      <c r="H47" s="304"/>
    </row>
    <row r="48" spans="1:8" ht="15" customHeight="1" x14ac:dyDescent="0.25">
      <c r="A48" s="195">
        <v>41068</v>
      </c>
      <c r="B48" s="209">
        <v>2.7175925925925926E-2</v>
      </c>
      <c r="C48" s="213">
        <v>74.822999999999993</v>
      </c>
      <c r="D48" s="184">
        <v>18.053000000000001</v>
      </c>
      <c r="E48" s="309">
        <f t="shared" si="0"/>
        <v>41068.027175925927</v>
      </c>
      <c r="F48" s="196">
        <v>470.43740000000003</v>
      </c>
      <c r="H48" s="304"/>
    </row>
    <row r="49" spans="1:8" ht="15" customHeight="1" x14ac:dyDescent="0.25">
      <c r="A49" s="195">
        <v>41069</v>
      </c>
      <c r="B49" s="209">
        <v>2.7175925925925926E-2</v>
      </c>
      <c r="C49" s="213">
        <v>74.895600000000002</v>
      </c>
      <c r="D49" s="184">
        <v>18.088999999999999</v>
      </c>
      <c r="E49" s="309">
        <f t="shared" si="0"/>
        <v>41069.027175925927</v>
      </c>
      <c r="F49" s="196">
        <v>470.3648</v>
      </c>
      <c r="H49" s="304"/>
    </row>
    <row r="50" spans="1:8" ht="15" customHeight="1" x14ac:dyDescent="0.25">
      <c r="A50" s="195">
        <v>41070</v>
      </c>
      <c r="B50" s="209">
        <v>2.7175925925925926E-2</v>
      </c>
      <c r="C50" s="213">
        <v>74.957499999999996</v>
      </c>
      <c r="D50" s="184">
        <v>18.027999999999999</v>
      </c>
      <c r="E50" s="309">
        <f t="shared" si="0"/>
        <v>41070.027175925927</v>
      </c>
      <c r="F50" s="196">
        <v>470.30290000000002</v>
      </c>
      <c r="H50" s="304"/>
    </row>
    <row r="51" spans="1:8" ht="15" customHeight="1" x14ac:dyDescent="0.25">
      <c r="A51" s="195">
        <v>41071</v>
      </c>
      <c r="B51" s="209">
        <v>2.7175925925925926E-2</v>
      </c>
      <c r="C51" s="213">
        <v>74.855800000000002</v>
      </c>
      <c r="D51" s="184">
        <v>18.056999999999999</v>
      </c>
      <c r="E51" s="309">
        <f t="shared" si="0"/>
        <v>41071.027175925927</v>
      </c>
      <c r="F51" s="196">
        <v>470.40459999999996</v>
      </c>
      <c r="H51" s="304"/>
    </row>
    <row r="52" spans="1:8" ht="15" customHeight="1" x14ac:dyDescent="0.25">
      <c r="A52" s="195">
        <v>41072</v>
      </c>
      <c r="B52" s="209">
        <v>2.7175925925925926E-2</v>
      </c>
      <c r="C52" s="213">
        <v>74.769000000000005</v>
      </c>
      <c r="D52" s="184">
        <v>17.972999999999999</v>
      </c>
      <c r="E52" s="309">
        <f t="shared" si="0"/>
        <v>41072.027175925927</v>
      </c>
      <c r="F52" s="196">
        <v>470.4914</v>
      </c>
      <c r="H52" s="304"/>
    </row>
    <row r="53" spans="1:8" ht="15" customHeight="1" x14ac:dyDescent="0.25">
      <c r="A53" s="195">
        <v>41073</v>
      </c>
      <c r="B53" s="209">
        <v>2.7175925925925926E-2</v>
      </c>
      <c r="C53" s="213">
        <v>74.771699999999996</v>
      </c>
      <c r="D53" s="184">
        <v>17.920000000000002</v>
      </c>
      <c r="E53" s="309">
        <f t="shared" si="0"/>
        <v>41073.027175925927</v>
      </c>
      <c r="F53" s="196">
        <v>470.48869999999999</v>
      </c>
      <c r="H53" s="304"/>
    </row>
    <row r="54" spans="1:8" ht="15" customHeight="1" x14ac:dyDescent="0.25">
      <c r="A54" s="195">
        <v>41074</v>
      </c>
      <c r="B54" s="209">
        <v>2.7175925925925926E-2</v>
      </c>
      <c r="C54" s="213">
        <v>74.848600000000005</v>
      </c>
      <c r="D54" s="184">
        <v>17.943000000000001</v>
      </c>
      <c r="E54" s="309">
        <f t="shared" si="0"/>
        <v>41074.027175925927</v>
      </c>
      <c r="F54" s="196">
        <v>470.41179999999997</v>
      </c>
      <c r="H54" s="304"/>
    </row>
    <row r="55" spans="1:8" ht="15" customHeight="1" x14ac:dyDescent="0.25">
      <c r="A55" s="195">
        <v>41075</v>
      </c>
      <c r="B55" s="209">
        <v>2.7175925925925926E-2</v>
      </c>
      <c r="C55" s="213">
        <v>74.863900000000001</v>
      </c>
      <c r="D55" s="184">
        <v>17.940999999999999</v>
      </c>
      <c r="E55" s="309">
        <f t="shared" si="0"/>
        <v>41075.027175925927</v>
      </c>
      <c r="F55" s="196">
        <v>470.3965</v>
      </c>
      <c r="H55" s="304"/>
    </row>
    <row r="56" spans="1:8" ht="15" customHeight="1" x14ac:dyDescent="0.25">
      <c r="A56" s="195">
        <v>41076</v>
      </c>
      <c r="B56" s="209">
        <v>2.7175925925925926E-2</v>
      </c>
      <c r="C56" s="213">
        <v>74.816599999999994</v>
      </c>
      <c r="D56" s="184">
        <v>17.88</v>
      </c>
      <c r="E56" s="309">
        <f t="shared" si="0"/>
        <v>41076.027175925927</v>
      </c>
      <c r="F56" s="196">
        <v>470.44380000000001</v>
      </c>
      <c r="H56" s="304"/>
    </row>
    <row r="57" spans="1:8" ht="15" customHeight="1" x14ac:dyDescent="0.25">
      <c r="A57" s="195">
        <v>41077</v>
      </c>
      <c r="B57" s="209">
        <v>2.7175925925925926E-2</v>
      </c>
      <c r="C57" s="213">
        <v>74.671199999999999</v>
      </c>
      <c r="D57" s="184">
        <v>17.887</v>
      </c>
      <c r="E57" s="309">
        <f t="shared" si="0"/>
        <v>41077.027175925927</v>
      </c>
      <c r="F57" s="196">
        <v>470.58920000000001</v>
      </c>
      <c r="H57" s="304"/>
    </row>
    <row r="58" spans="1:8" ht="15" customHeight="1" x14ac:dyDescent="0.25">
      <c r="A58" s="195">
        <v>41078</v>
      </c>
      <c r="B58" s="209">
        <v>2.7175925925925926E-2</v>
      </c>
      <c r="C58" s="213">
        <v>74.797300000000007</v>
      </c>
      <c r="D58" s="184">
        <v>17.994</v>
      </c>
      <c r="E58" s="309">
        <f t="shared" si="0"/>
        <v>41078.027175925927</v>
      </c>
      <c r="F58" s="196">
        <v>470.4631</v>
      </c>
      <c r="H58" s="304"/>
    </row>
    <row r="59" spans="1:8" ht="15" customHeight="1" x14ac:dyDescent="0.25">
      <c r="A59" s="195">
        <v>41079</v>
      </c>
      <c r="B59" s="209">
        <v>2.7175925925925926E-2</v>
      </c>
      <c r="C59" s="213">
        <v>74.867099999999994</v>
      </c>
      <c r="D59" s="184">
        <v>17.870999999999999</v>
      </c>
      <c r="E59" s="309">
        <f t="shared" si="0"/>
        <v>41079.027175925927</v>
      </c>
      <c r="F59" s="196">
        <v>470.39330000000001</v>
      </c>
      <c r="H59" s="304"/>
    </row>
    <row r="60" spans="1:8" ht="15" customHeight="1" x14ac:dyDescent="0.25">
      <c r="A60" s="195">
        <v>41080</v>
      </c>
      <c r="B60" s="209">
        <v>2.7175925925925926E-2</v>
      </c>
      <c r="C60" s="213">
        <v>74.929699999999997</v>
      </c>
      <c r="D60" s="184">
        <v>17.899999999999999</v>
      </c>
      <c r="E60" s="309">
        <f t="shared" si="0"/>
        <v>41080.027175925927</v>
      </c>
      <c r="F60" s="196">
        <v>470.33069999999998</v>
      </c>
      <c r="H60" s="304"/>
    </row>
    <row r="61" spans="1:8" ht="15" customHeight="1" x14ac:dyDescent="0.25">
      <c r="A61" s="195">
        <v>41081</v>
      </c>
      <c r="B61" s="209">
        <v>2.7175925925925926E-2</v>
      </c>
      <c r="C61" s="213">
        <v>74.825699999999998</v>
      </c>
      <c r="D61" s="184">
        <v>17.902000000000001</v>
      </c>
      <c r="E61" s="309">
        <f t="shared" si="0"/>
        <v>41081.027175925927</v>
      </c>
      <c r="F61" s="196">
        <v>470.43470000000002</v>
      </c>
      <c r="H61" s="304"/>
    </row>
    <row r="62" spans="1:8" ht="15" customHeight="1" x14ac:dyDescent="0.25">
      <c r="A62" s="195">
        <v>41082</v>
      </c>
      <c r="B62" s="209">
        <v>2.7175925925925926E-2</v>
      </c>
      <c r="C62" s="213">
        <v>74.7196</v>
      </c>
      <c r="D62" s="184">
        <v>17.887</v>
      </c>
      <c r="E62" s="309">
        <f t="shared" si="0"/>
        <v>41082.027175925927</v>
      </c>
      <c r="F62" s="196">
        <v>470.54079999999999</v>
      </c>
      <c r="H62" s="304"/>
    </row>
    <row r="63" spans="1:8" ht="15" customHeight="1" x14ac:dyDescent="0.25">
      <c r="A63" s="195">
        <v>41083</v>
      </c>
      <c r="B63" s="209">
        <v>2.7175925925925926E-2</v>
      </c>
      <c r="C63" s="213">
        <v>74.752499999999998</v>
      </c>
      <c r="D63" s="184">
        <v>17.93</v>
      </c>
      <c r="E63" s="309">
        <f t="shared" si="0"/>
        <v>41083.027175925927</v>
      </c>
      <c r="F63" s="196">
        <v>470.50790000000001</v>
      </c>
      <c r="H63" s="304"/>
    </row>
    <row r="64" spans="1:8" ht="15" customHeight="1" x14ac:dyDescent="0.25">
      <c r="A64" s="195">
        <v>41084</v>
      </c>
      <c r="B64" s="209">
        <v>2.7175925925925926E-2</v>
      </c>
      <c r="C64" s="213">
        <v>74.665499999999994</v>
      </c>
      <c r="D64" s="184">
        <v>17.997</v>
      </c>
      <c r="E64" s="309">
        <f t="shared" si="0"/>
        <v>41084.027175925927</v>
      </c>
      <c r="F64" s="196">
        <v>470.5949</v>
      </c>
      <c r="H64" s="304"/>
    </row>
    <row r="65" spans="1:8" ht="15" customHeight="1" x14ac:dyDescent="0.25">
      <c r="A65" s="195">
        <v>41085</v>
      </c>
      <c r="B65" s="209">
        <v>2.7175925925925926E-2</v>
      </c>
      <c r="C65" s="213">
        <v>74.611900000000006</v>
      </c>
      <c r="D65" s="184">
        <v>17.911000000000001</v>
      </c>
      <c r="E65" s="309">
        <f t="shared" si="0"/>
        <v>41085.027175925927</v>
      </c>
      <c r="F65" s="196">
        <v>470.64850000000001</v>
      </c>
      <c r="H65" s="304"/>
    </row>
    <row r="66" spans="1:8" ht="15" customHeight="1" x14ac:dyDescent="0.25">
      <c r="A66" s="195">
        <v>41086</v>
      </c>
      <c r="B66" s="209">
        <v>2.7175925925925926E-2</v>
      </c>
      <c r="C66" s="213">
        <v>74.604399999999998</v>
      </c>
      <c r="D66" s="184">
        <v>18.007000000000001</v>
      </c>
      <c r="E66" s="309">
        <f t="shared" si="0"/>
        <v>41086.027175925927</v>
      </c>
      <c r="F66" s="196">
        <v>470.65600000000001</v>
      </c>
      <c r="H66" s="304"/>
    </row>
    <row r="67" spans="1:8" ht="15" customHeight="1" x14ac:dyDescent="0.25">
      <c r="A67" s="195">
        <v>41087</v>
      </c>
      <c r="B67" s="209">
        <v>2.7175925925925926E-2</v>
      </c>
      <c r="C67" s="213">
        <v>74.733699999999999</v>
      </c>
      <c r="D67" s="184">
        <v>17.863</v>
      </c>
      <c r="E67" s="309">
        <f t="shared" si="0"/>
        <v>41087.027175925927</v>
      </c>
      <c r="F67" s="196">
        <v>470.52670000000001</v>
      </c>
      <c r="H67" s="304"/>
    </row>
    <row r="68" spans="1:8" ht="15" customHeight="1" x14ac:dyDescent="0.25">
      <c r="A68" s="195">
        <v>41088</v>
      </c>
      <c r="B68" s="209">
        <v>2.7175925925925926E-2</v>
      </c>
      <c r="C68" s="213">
        <v>74.663700000000006</v>
      </c>
      <c r="D68" s="184">
        <v>17.986000000000001</v>
      </c>
      <c r="E68" s="309">
        <f t="shared" si="0"/>
        <v>41088.027175925927</v>
      </c>
      <c r="F68" s="196">
        <v>470.5967</v>
      </c>
      <c r="H68" s="304"/>
    </row>
    <row r="69" spans="1:8" ht="15" customHeight="1" x14ac:dyDescent="0.25">
      <c r="A69" s="195">
        <v>41089</v>
      </c>
      <c r="B69" s="209">
        <v>2.7175925925925926E-2</v>
      </c>
      <c r="C69" s="213">
        <v>74.615600000000001</v>
      </c>
      <c r="D69" s="184">
        <v>17.866</v>
      </c>
      <c r="E69" s="309">
        <f t="shared" si="0"/>
        <v>41089.027175925927</v>
      </c>
      <c r="F69" s="196">
        <v>470.64479999999998</v>
      </c>
      <c r="H69" s="304"/>
    </row>
    <row r="70" spans="1:8" ht="15" customHeight="1" x14ac:dyDescent="0.25">
      <c r="A70" s="195">
        <v>41090</v>
      </c>
      <c r="B70" s="209">
        <v>2.7175925925925926E-2</v>
      </c>
      <c r="C70" s="213">
        <v>74.692300000000003</v>
      </c>
      <c r="D70" s="184">
        <v>17.936</v>
      </c>
      <c r="E70" s="309">
        <f t="shared" si="0"/>
        <v>41090.027175925927</v>
      </c>
      <c r="F70" s="196">
        <v>470.56809999999996</v>
      </c>
      <c r="H70" s="304"/>
    </row>
    <row r="71" spans="1:8" ht="15" customHeight="1" x14ac:dyDescent="0.25">
      <c r="A71" s="195">
        <v>41091</v>
      </c>
      <c r="B71" s="209">
        <v>2.7175925925925926E-2</v>
      </c>
      <c r="C71" s="213">
        <v>74.772300000000001</v>
      </c>
      <c r="D71" s="184">
        <v>17.922999999999998</v>
      </c>
      <c r="E71" s="309">
        <f t="shared" si="0"/>
        <v>41091.027175925927</v>
      </c>
      <c r="F71" s="196">
        <v>470.48809999999997</v>
      </c>
      <c r="H71" s="304"/>
    </row>
    <row r="72" spans="1:8" ht="15" customHeight="1" x14ac:dyDescent="0.25">
      <c r="A72" s="195">
        <v>41092</v>
      </c>
      <c r="B72" s="209">
        <v>2.7175925925925926E-2</v>
      </c>
      <c r="C72" s="213">
        <v>74.735900000000001</v>
      </c>
      <c r="D72" s="184">
        <v>17.934000000000001</v>
      </c>
      <c r="E72" s="309">
        <f t="shared" si="0"/>
        <v>41092.027175925927</v>
      </c>
      <c r="F72" s="196">
        <v>470.52449999999999</v>
      </c>
      <c r="H72" s="304"/>
    </row>
    <row r="73" spans="1:8" ht="15" customHeight="1" x14ac:dyDescent="0.25">
      <c r="A73" s="195">
        <v>41093</v>
      </c>
      <c r="B73" s="209">
        <v>2.7175925925925926E-2</v>
      </c>
      <c r="C73" s="213">
        <v>74.750399999999999</v>
      </c>
      <c r="D73" s="184">
        <v>17.913</v>
      </c>
      <c r="E73" s="309">
        <f t="shared" si="0"/>
        <v>41093.027175925927</v>
      </c>
      <c r="F73" s="196">
        <v>470.51</v>
      </c>
      <c r="H73" s="304"/>
    </row>
    <row r="74" spans="1:8" ht="15" customHeight="1" x14ac:dyDescent="0.25">
      <c r="A74" s="195">
        <v>41094</v>
      </c>
      <c r="B74" s="209">
        <v>2.7175925925925926E-2</v>
      </c>
      <c r="C74" s="213">
        <v>74.649000000000001</v>
      </c>
      <c r="D74" s="184">
        <v>18.004999999999999</v>
      </c>
      <c r="E74" s="309">
        <f t="shared" si="0"/>
        <v>41094.027175925927</v>
      </c>
      <c r="F74" s="196">
        <v>470.6114</v>
      </c>
      <c r="H74" s="304"/>
    </row>
    <row r="75" spans="1:8" ht="15" customHeight="1" x14ac:dyDescent="0.25">
      <c r="A75" s="195">
        <v>41095</v>
      </c>
      <c r="B75" s="209">
        <v>2.7175925925925926E-2</v>
      </c>
      <c r="C75" s="213">
        <v>74.757999999999996</v>
      </c>
      <c r="D75" s="184">
        <v>17.873999999999999</v>
      </c>
      <c r="E75" s="309">
        <f t="shared" si="0"/>
        <v>41095.027175925927</v>
      </c>
      <c r="F75" s="196">
        <v>470.50239999999997</v>
      </c>
      <c r="H75" s="304"/>
    </row>
    <row r="76" spans="1:8" ht="15" customHeight="1" x14ac:dyDescent="0.25">
      <c r="A76" s="195">
        <v>41096</v>
      </c>
      <c r="B76" s="209">
        <v>2.7175925925925926E-2</v>
      </c>
      <c r="C76" s="213">
        <v>74.685199999999995</v>
      </c>
      <c r="D76" s="184">
        <v>17.959</v>
      </c>
      <c r="E76" s="309">
        <f t="shared" ref="E76:E139" si="1">A76+B76</f>
        <v>41096.027175925927</v>
      </c>
      <c r="F76" s="196">
        <v>470.5752</v>
      </c>
      <c r="H76" s="304"/>
    </row>
    <row r="77" spans="1:8" ht="15" customHeight="1" x14ac:dyDescent="0.25">
      <c r="A77" s="195">
        <v>41097</v>
      </c>
      <c r="B77" s="209">
        <v>2.7175925925925926E-2</v>
      </c>
      <c r="C77" s="213">
        <v>74.614900000000006</v>
      </c>
      <c r="D77" s="184">
        <v>17.946000000000002</v>
      </c>
      <c r="E77" s="309">
        <f t="shared" si="1"/>
        <v>41097.027175925927</v>
      </c>
      <c r="F77" s="196">
        <v>470.64549999999997</v>
      </c>
      <c r="H77" s="304"/>
    </row>
    <row r="78" spans="1:8" ht="15" customHeight="1" x14ac:dyDescent="0.25">
      <c r="A78" s="195">
        <v>41098</v>
      </c>
      <c r="B78" s="209">
        <v>2.7175925925925926E-2</v>
      </c>
      <c r="C78" s="213">
        <v>74.546400000000006</v>
      </c>
      <c r="D78" s="184">
        <v>18.009</v>
      </c>
      <c r="E78" s="309">
        <f t="shared" si="1"/>
        <v>41098.027175925927</v>
      </c>
      <c r="F78" s="196">
        <v>470.714</v>
      </c>
      <c r="H78" s="304"/>
    </row>
    <row r="79" spans="1:8" ht="15" customHeight="1" x14ac:dyDescent="0.25">
      <c r="A79" s="195">
        <v>41099</v>
      </c>
      <c r="B79" s="209">
        <v>2.7175925925925926E-2</v>
      </c>
      <c r="C79" s="213">
        <v>74.324600000000004</v>
      </c>
      <c r="D79" s="184">
        <v>17.888000000000002</v>
      </c>
      <c r="E79" s="309">
        <f t="shared" si="1"/>
        <v>41099.027175925927</v>
      </c>
      <c r="F79" s="196">
        <v>470.93579999999997</v>
      </c>
      <c r="H79" s="304"/>
    </row>
    <row r="80" spans="1:8" ht="15" customHeight="1" x14ac:dyDescent="0.25">
      <c r="A80" s="195">
        <v>41100</v>
      </c>
      <c r="B80" s="209">
        <v>2.7175925925925926E-2</v>
      </c>
      <c r="C80" s="213">
        <v>74.575900000000004</v>
      </c>
      <c r="D80" s="184">
        <v>17.884</v>
      </c>
      <c r="E80" s="309">
        <f t="shared" si="1"/>
        <v>41100.027175925927</v>
      </c>
      <c r="F80" s="196">
        <v>470.68449999999996</v>
      </c>
      <c r="H80" s="304"/>
    </row>
    <row r="81" spans="1:8" ht="15" customHeight="1" x14ac:dyDescent="0.25">
      <c r="A81" s="195">
        <v>41101</v>
      </c>
      <c r="B81" s="209">
        <v>2.7175925925925926E-2</v>
      </c>
      <c r="C81" s="213">
        <v>74.629800000000003</v>
      </c>
      <c r="D81" s="184">
        <v>17.873000000000001</v>
      </c>
      <c r="E81" s="309">
        <f t="shared" si="1"/>
        <v>41101.027175925927</v>
      </c>
      <c r="F81" s="196">
        <v>470.63059999999996</v>
      </c>
      <c r="H81" s="304"/>
    </row>
    <row r="82" spans="1:8" ht="15" customHeight="1" x14ac:dyDescent="0.25">
      <c r="A82" s="195">
        <v>41102</v>
      </c>
      <c r="B82" s="209">
        <v>2.7175925925925926E-2</v>
      </c>
      <c r="C82" s="213">
        <v>74.644099999999995</v>
      </c>
      <c r="D82" s="184">
        <v>17.858000000000001</v>
      </c>
      <c r="E82" s="309">
        <f t="shared" si="1"/>
        <v>41102.027175925927</v>
      </c>
      <c r="F82" s="196">
        <v>470.61630000000002</v>
      </c>
      <c r="H82" s="304"/>
    </row>
    <row r="83" spans="1:8" ht="15" customHeight="1" x14ac:dyDescent="0.25">
      <c r="A83" s="195">
        <v>41103</v>
      </c>
      <c r="B83" s="209">
        <v>2.7175925925925926E-2</v>
      </c>
      <c r="C83" s="213">
        <v>74.694199999999995</v>
      </c>
      <c r="D83" s="184">
        <v>17.984999999999999</v>
      </c>
      <c r="E83" s="309">
        <f t="shared" si="1"/>
        <v>41103.027175925927</v>
      </c>
      <c r="F83" s="196">
        <v>470.56619999999998</v>
      </c>
      <c r="H83" s="304"/>
    </row>
    <row r="84" spans="1:8" ht="15" customHeight="1" x14ac:dyDescent="0.25">
      <c r="A84" s="195">
        <v>41104</v>
      </c>
      <c r="B84" s="209">
        <v>2.7175925925925926E-2</v>
      </c>
      <c r="C84" s="213">
        <v>74.6434</v>
      </c>
      <c r="D84" s="184">
        <v>17.869</v>
      </c>
      <c r="E84" s="309">
        <f t="shared" si="1"/>
        <v>41104.027175925927</v>
      </c>
      <c r="F84" s="196">
        <v>470.61699999999996</v>
      </c>
      <c r="H84" s="304"/>
    </row>
    <row r="85" spans="1:8" ht="15" customHeight="1" x14ac:dyDescent="0.25">
      <c r="A85" s="195">
        <v>41105</v>
      </c>
      <c r="B85" s="209">
        <v>2.7175925925925926E-2</v>
      </c>
      <c r="C85" s="213">
        <v>74.675399999999996</v>
      </c>
      <c r="D85" s="184">
        <v>17.859000000000002</v>
      </c>
      <c r="E85" s="309">
        <f t="shared" si="1"/>
        <v>41105.027175925927</v>
      </c>
      <c r="F85" s="196">
        <v>470.58499999999998</v>
      </c>
      <c r="H85" s="304"/>
    </row>
    <row r="86" spans="1:8" ht="15" customHeight="1" x14ac:dyDescent="0.25">
      <c r="A86" s="195">
        <v>41106</v>
      </c>
      <c r="B86" s="209">
        <v>2.7175925925925926E-2</v>
      </c>
      <c r="C86" s="213">
        <v>74.700999999999993</v>
      </c>
      <c r="D86" s="184">
        <v>17.861999999999998</v>
      </c>
      <c r="E86" s="309">
        <f t="shared" si="1"/>
        <v>41106.027175925927</v>
      </c>
      <c r="F86" s="196">
        <v>470.55939999999998</v>
      </c>
      <c r="H86" s="304"/>
    </row>
    <row r="87" spans="1:8" ht="15" customHeight="1" x14ac:dyDescent="0.25">
      <c r="A87" s="195">
        <v>41107</v>
      </c>
      <c r="B87" s="209">
        <v>2.7175925925925926E-2</v>
      </c>
      <c r="C87" s="213">
        <v>74.746300000000005</v>
      </c>
      <c r="D87" s="184">
        <v>17.972999999999999</v>
      </c>
      <c r="E87" s="309">
        <f t="shared" si="1"/>
        <v>41107.027175925927</v>
      </c>
      <c r="F87" s="196">
        <v>470.51409999999998</v>
      </c>
      <c r="H87" s="304"/>
    </row>
    <row r="88" spans="1:8" ht="15" customHeight="1" x14ac:dyDescent="0.25">
      <c r="A88" s="195">
        <v>41108</v>
      </c>
      <c r="B88" s="209">
        <v>2.7175925925925926E-2</v>
      </c>
      <c r="C88" s="213">
        <v>74.760999999999996</v>
      </c>
      <c r="D88" s="184">
        <v>17.896000000000001</v>
      </c>
      <c r="E88" s="309">
        <f t="shared" si="1"/>
        <v>41108.027175925927</v>
      </c>
      <c r="F88" s="196">
        <v>470.49939999999998</v>
      </c>
      <c r="H88" s="304"/>
    </row>
    <row r="89" spans="1:8" ht="15" customHeight="1" x14ac:dyDescent="0.25">
      <c r="A89" s="195">
        <v>41109</v>
      </c>
      <c r="B89" s="209">
        <v>2.7175925925925926E-2</v>
      </c>
      <c r="C89" s="213">
        <v>74.716999999999999</v>
      </c>
      <c r="D89" s="184">
        <v>17.844999999999999</v>
      </c>
      <c r="E89" s="309">
        <f t="shared" si="1"/>
        <v>41109.027175925927</v>
      </c>
      <c r="F89" s="196">
        <v>470.54340000000002</v>
      </c>
      <c r="H89" s="304"/>
    </row>
    <row r="90" spans="1:8" ht="15" customHeight="1" x14ac:dyDescent="0.25">
      <c r="A90" s="195">
        <v>41110</v>
      </c>
      <c r="B90" s="209">
        <v>2.7175925925925926E-2</v>
      </c>
      <c r="C90" s="213">
        <v>74.628699999999995</v>
      </c>
      <c r="D90" s="184">
        <v>17.914999999999999</v>
      </c>
      <c r="E90" s="309">
        <f t="shared" si="1"/>
        <v>41110.027175925927</v>
      </c>
      <c r="F90" s="196">
        <v>470.63170000000002</v>
      </c>
      <c r="H90" s="304"/>
    </row>
    <row r="91" spans="1:8" ht="15" customHeight="1" x14ac:dyDescent="0.25">
      <c r="A91" s="195">
        <v>41111</v>
      </c>
      <c r="B91" s="209">
        <v>2.7175925925925926E-2</v>
      </c>
      <c r="C91" s="213">
        <v>74.594800000000006</v>
      </c>
      <c r="D91" s="184">
        <v>17.954999999999998</v>
      </c>
      <c r="E91" s="309">
        <f t="shared" si="1"/>
        <v>41111.027175925927</v>
      </c>
      <c r="F91" s="196">
        <v>470.66559999999998</v>
      </c>
      <c r="H91" s="304"/>
    </row>
    <row r="92" spans="1:8" ht="15" customHeight="1" x14ac:dyDescent="0.25">
      <c r="A92" s="195">
        <v>41112</v>
      </c>
      <c r="B92" s="209">
        <v>2.7175925925925926E-2</v>
      </c>
      <c r="C92" s="213">
        <v>74.596100000000007</v>
      </c>
      <c r="D92" s="184">
        <v>17.989999999999998</v>
      </c>
      <c r="E92" s="309">
        <f t="shared" si="1"/>
        <v>41112.027175925927</v>
      </c>
      <c r="F92" s="196">
        <v>470.66429999999997</v>
      </c>
      <c r="H92" s="304"/>
    </row>
    <row r="93" spans="1:8" ht="15" customHeight="1" x14ac:dyDescent="0.25">
      <c r="A93" s="195">
        <v>41113</v>
      </c>
      <c r="B93" s="209">
        <v>2.7175925925925926E-2</v>
      </c>
      <c r="C93" s="213">
        <v>74.623599999999996</v>
      </c>
      <c r="D93" s="184">
        <v>18.030999999999999</v>
      </c>
      <c r="E93" s="309">
        <f t="shared" si="1"/>
        <v>41113.027175925927</v>
      </c>
      <c r="F93" s="196">
        <v>470.63679999999999</v>
      </c>
      <c r="H93" s="304"/>
    </row>
    <row r="94" spans="1:8" ht="15" customHeight="1" x14ac:dyDescent="0.25">
      <c r="A94" s="195">
        <v>41114</v>
      </c>
      <c r="B94" s="209">
        <v>2.7175925925925926E-2</v>
      </c>
      <c r="C94" s="213">
        <v>73.882499999999993</v>
      </c>
      <c r="D94" s="184">
        <v>18.009</v>
      </c>
      <c r="E94" s="309">
        <f t="shared" si="1"/>
        <v>41114.027175925927</v>
      </c>
      <c r="F94" s="196">
        <v>471.37790000000001</v>
      </c>
      <c r="H94" s="304"/>
    </row>
    <row r="95" spans="1:8" ht="15" customHeight="1" x14ac:dyDescent="0.25">
      <c r="A95" s="195">
        <v>41115</v>
      </c>
      <c r="B95" s="209">
        <v>2.7175925925925926E-2</v>
      </c>
      <c r="C95" s="213">
        <v>74.746799999999993</v>
      </c>
      <c r="D95" s="184">
        <v>18.172000000000001</v>
      </c>
      <c r="E95" s="309">
        <f t="shared" si="1"/>
        <v>41115.027175925927</v>
      </c>
      <c r="F95" s="196">
        <v>470.5136</v>
      </c>
      <c r="H95" s="304"/>
    </row>
    <row r="96" spans="1:8" ht="15" customHeight="1" x14ac:dyDescent="0.25">
      <c r="A96" s="195">
        <v>41116</v>
      </c>
      <c r="B96" s="209">
        <v>2.7175925925925926E-2</v>
      </c>
      <c r="C96" s="213">
        <v>74.7774</v>
      </c>
      <c r="D96" s="184">
        <v>18.062000000000001</v>
      </c>
      <c r="E96" s="309">
        <f t="shared" si="1"/>
        <v>41116.027175925927</v>
      </c>
      <c r="F96" s="196">
        <v>470.483</v>
      </c>
      <c r="H96" s="304"/>
    </row>
    <row r="97" spans="1:8" ht="15" customHeight="1" x14ac:dyDescent="0.25">
      <c r="A97" s="195">
        <v>41117</v>
      </c>
      <c r="B97" s="209">
        <v>2.7175925925925926E-2</v>
      </c>
      <c r="C97" s="213">
        <v>74.717100000000002</v>
      </c>
      <c r="D97" s="184">
        <v>18.007999999999999</v>
      </c>
      <c r="E97" s="309">
        <f t="shared" si="1"/>
        <v>41117.027175925927</v>
      </c>
      <c r="F97" s="196">
        <v>470.54329999999999</v>
      </c>
      <c r="H97" s="304"/>
    </row>
    <row r="98" spans="1:8" ht="15" customHeight="1" x14ac:dyDescent="0.25">
      <c r="A98" s="195">
        <v>41118</v>
      </c>
      <c r="B98" s="209">
        <v>2.7175925925925926E-2</v>
      </c>
      <c r="C98" s="213">
        <v>74.663799999999995</v>
      </c>
      <c r="D98" s="184">
        <v>18.088999999999999</v>
      </c>
      <c r="E98" s="309">
        <f t="shared" si="1"/>
        <v>41118.027175925927</v>
      </c>
      <c r="F98" s="196">
        <v>470.59659999999997</v>
      </c>
      <c r="H98" s="304"/>
    </row>
    <row r="99" spans="1:8" ht="15" customHeight="1" x14ac:dyDescent="0.25">
      <c r="A99" s="195">
        <v>41119</v>
      </c>
      <c r="B99" s="209">
        <v>2.7175925925925926E-2</v>
      </c>
      <c r="C99" s="213">
        <v>74.622600000000006</v>
      </c>
      <c r="D99" s="184">
        <v>18.059999999999999</v>
      </c>
      <c r="E99" s="309">
        <f t="shared" si="1"/>
        <v>41119.027175925927</v>
      </c>
      <c r="F99" s="196">
        <v>470.63779999999997</v>
      </c>
      <c r="H99" s="304"/>
    </row>
    <row r="100" spans="1:8" ht="15" customHeight="1" x14ac:dyDescent="0.25">
      <c r="A100" s="195">
        <v>41120</v>
      </c>
      <c r="B100" s="209">
        <v>2.7175925925925926E-2</v>
      </c>
      <c r="C100" s="213">
        <v>74.356800000000007</v>
      </c>
      <c r="D100" s="184">
        <v>18.042999999999999</v>
      </c>
      <c r="E100" s="309">
        <f t="shared" si="1"/>
        <v>41120.027175925927</v>
      </c>
      <c r="F100" s="196">
        <v>470.90359999999998</v>
      </c>
      <c r="H100" s="304"/>
    </row>
    <row r="101" spans="1:8" ht="15" customHeight="1" x14ac:dyDescent="0.25">
      <c r="A101" s="195">
        <v>41121</v>
      </c>
      <c r="B101" s="209">
        <v>2.7175925925925926E-2</v>
      </c>
      <c r="C101" s="213">
        <v>74.644199999999998</v>
      </c>
      <c r="D101" s="184">
        <v>18.059999999999999</v>
      </c>
      <c r="E101" s="309">
        <f t="shared" si="1"/>
        <v>41121.027175925927</v>
      </c>
      <c r="F101" s="196">
        <v>470.61619999999999</v>
      </c>
      <c r="H101" s="304"/>
    </row>
    <row r="102" spans="1:8" ht="15" customHeight="1" x14ac:dyDescent="0.25">
      <c r="A102" s="195">
        <v>41122</v>
      </c>
      <c r="B102" s="209">
        <v>2.7175925925925926E-2</v>
      </c>
      <c r="C102" s="213">
        <v>74.618399999999994</v>
      </c>
      <c r="D102" s="184">
        <v>18.077000000000002</v>
      </c>
      <c r="E102" s="309">
        <f t="shared" si="1"/>
        <v>41122.027175925927</v>
      </c>
      <c r="F102" s="196">
        <v>470.642</v>
      </c>
      <c r="H102" s="304"/>
    </row>
    <row r="103" spans="1:8" ht="15" customHeight="1" x14ac:dyDescent="0.25">
      <c r="A103" s="195">
        <v>41123</v>
      </c>
      <c r="B103" s="209">
        <v>2.7175925925925926E-2</v>
      </c>
      <c r="C103" s="213">
        <v>70.4208</v>
      </c>
      <c r="D103" s="184">
        <v>17.972999999999999</v>
      </c>
      <c r="E103" s="309">
        <f t="shared" si="1"/>
        <v>41123.027175925927</v>
      </c>
      <c r="F103" s="196">
        <v>474.83960000000002</v>
      </c>
      <c r="H103" s="304"/>
    </row>
    <row r="104" spans="1:8" ht="15" customHeight="1" x14ac:dyDescent="0.25">
      <c r="A104" s="195">
        <v>41124</v>
      </c>
      <c r="B104" s="209">
        <v>2.7175925925925926E-2</v>
      </c>
      <c r="C104" s="213">
        <v>74.664199999999994</v>
      </c>
      <c r="D104" s="184">
        <v>18.001999999999999</v>
      </c>
      <c r="E104" s="309">
        <f t="shared" si="1"/>
        <v>41124.027175925927</v>
      </c>
      <c r="F104" s="196">
        <v>470.59620000000001</v>
      </c>
      <c r="H104" s="304"/>
    </row>
    <row r="105" spans="1:8" ht="15" customHeight="1" x14ac:dyDescent="0.25">
      <c r="A105" s="195">
        <v>41125</v>
      </c>
      <c r="B105" s="209">
        <v>2.7175925925925926E-2</v>
      </c>
      <c r="C105" s="213">
        <v>74.672899999999998</v>
      </c>
      <c r="D105" s="184">
        <v>18.094999999999999</v>
      </c>
      <c r="E105" s="309">
        <f t="shared" si="1"/>
        <v>41125.027175925927</v>
      </c>
      <c r="F105" s="196">
        <v>470.58749999999998</v>
      </c>
      <c r="H105" s="304"/>
    </row>
    <row r="106" spans="1:8" ht="15" customHeight="1" x14ac:dyDescent="0.25">
      <c r="A106" s="195">
        <v>41126</v>
      </c>
      <c r="B106" s="209">
        <v>2.7175925925925926E-2</v>
      </c>
      <c r="C106" s="213">
        <v>74.627899999999997</v>
      </c>
      <c r="D106" s="184">
        <v>18.036999999999999</v>
      </c>
      <c r="E106" s="309">
        <f t="shared" si="1"/>
        <v>41126.027175925927</v>
      </c>
      <c r="F106" s="196">
        <v>470.63249999999999</v>
      </c>
      <c r="H106" s="304"/>
    </row>
    <row r="107" spans="1:8" ht="15" customHeight="1" x14ac:dyDescent="0.25">
      <c r="A107" s="195">
        <v>41127</v>
      </c>
      <c r="B107" s="209">
        <v>2.7175925925925926E-2</v>
      </c>
      <c r="C107" s="213">
        <v>74.518100000000004</v>
      </c>
      <c r="D107" s="184">
        <v>18.039000000000001</v>
      </c>
      <c r="E107" s="309">
        <f t="shared" si="1"/>
        <v>41127.027175925927</v>
      </c>
      <c r="F107" s="196">
        <v>470.7423</v>
      </c>
      <c r="H107" s="304"/>
    </row>
    <row r="108" spans="1:8" ht="15" customHeight="1" x14ac:dyDescent="0.25">
      <c r="A108" s="195">
        <v>41128</v>
      </c>
      <c r="B108" s="209">
        <v>2.7175925925925926E-2</v>
      </c>
      <c r="C108" s="213">
        <v>74.602599999999995</v>
      </c>
      <c r="D108" s="184">
        <v>17.884</v>
      </c>
      <c r="E108" s="309">
        <f t="shared" si="1"/>
        <v>41128.027175925927</v>
      </c>
      <c r="F108" s="196">
        <v>470.65780000000001</v>
      </c>
      <c r="H108" s="304"/>
    </row>
    <row r="109" spans="1:8" ht="15" customHeight="1" x14ac:dyDescent="0.25">
      <c r="A109" s="195">
        <v>41129</v>
      </c>
      <c r="B109" s="209">
        <v>2.7175925925925926E-2</v>
      </c>
      <c r="C109" s="213">
        <v>74.632800000000003</v>
      </c>
      <c r="D109" s="184">
        <v>17.882999999999999</v>
      </c>
      <c r="E109" s="309">
        <f t="shared" si="1"/>
        <v>41129.027175925927</v>
      </c>
      <c r="F109" s="196">
        <v>470.62759999999997</v>
      </c>
      <c r="H109" s="304"/>
    </row>
    <row r="110" spans="1:8" ht="15" customHeight="1" x14ac:dyDescent="0.25">
      <c r="A110" s="195">
        <v>41130</v>
      </c>
      <c r="B110" s="209">
        <v>2.7175925925925926E-2</v>
      </c>
      <c r="C110" s="213">
        <v>74.619900000000001</v>
      </c>
      <c r="D110" s="184">
        <v>17.96</v>
      </c>
      <c r="E110" s="309">
        <f t="shared" si="1"/>
        <v>41130.027175925927</v>
      </c>
      <c r="F110" s="196">
        <v>470.64049999999997</v>
      </c>
      <c r="H110" s="304"/>
    </row>
    <row r="111" spans="1:8" ht="15" customHeight="1" x14ac:dyDescent="0.25">
      <c r="A111" s="195">
        <v>41131</v>
      </c>
      <c r="B111" s="209">
        <v>2.7175925925925926E-2</v>
      </c>
      <c r="C111" s="213">
        <v>74.623900000000006</v>
      </c>
      <c r="D111" s="184">
        <v>17.876999999999999</v>
      </c>
      <c r="E111" s="309">
        <f t="shared" si="1"/>
        <v>41131.027175925927</v>
      </c>
      <c r="F111" s="196">
        <v>470.63649999999996</v>
      </c>
      <c r="H111" s="304"/>
    </row>
    <row r="112" spans="1:8" ht="15" customHeight="1" x14ac:dyDescent="0.25">
      <c r="A112" s="195">
        <v>41132</v>
      </c>
      <c r="B112" s="209">
        <v>2.7175925925925926E-2</v>
      </c>
      <c r="C112" s="213">
        <v>74.665999999999997</v>
      </c>
      <c r="D112" s="184">
        <v>17.95</v>
      </c>
      <c r="E112" s="309">
        <f t="shared" si="1"/>
        <v>41132.027175925927</v>
      </c>
      <c r="F112" s="196">
        <v>470.59440000000001</v>
      </c>
      <c r="H112" s="304"/>
    </row>
    <row r="113" spans="1:8" ht="15" customHeight="1" x14ac:dyDescent="0.25">
      <c r="A113" s="195">
        <v>41133</v>
      </c>
      <c r="B113" s="209">
        <v>2.7175925925925926E-2</v>
      </c>
      <c r="C113" s="213">
        <v>74.688400000000001</v>
      </c>
      <c r="D113" s="184">
        <v>17.890999999999998</v>
      </c>
      <c r="E113" s="309">
        <f t="shared" si="1"/>
        <v>41133.027175925927</v>
      </c>
      <c r="F113" s="196">
        <v>470.572</v>
      </c>
      <c r="H113" s="304"/>
    </row>
    <row r="114" spans="1:8" ht="15" customHeight="1" x14ac:dyDescent="0.25">
      <c r="A114" s="195">
        <v>41134</v>
      </c>
      <c r="B114" s="209">
        <v>2.7175925925925926E-2</v>
      </c>
      <c r="C114" s="213">
        <v>71.5334</v>
      </c>
      <c r="D114" s="184">
        <v>17.783000000000001</v>
      </c>
      <c r="E114" s="309">
        <f t="shared" si="1"/>
        <v>41134.027175925927</v>
      </c>
      <c r="F114" s="196">
        <v>473.72699999999998</v>
      </c>
      <c r="H114" s="304"/>
    </row>
    <row r="115" spans="1:8" ht="15" customHeight="1" x14ac:dyDescent="0.25">
      <c r="A115" s="195">
        <v>41135</v>
      </c>
      <c r="B115" s="209">
        <v>2.7175925925925926E-2</v>
      </c>
      <c r="C115" s="213">
        <v>74.680000000000007</v>
      </c>
      <c r="D115" s="184">
        <v>17.939</v>
      </c>
      <c r="E115" s="309">
        <f t="shared" si="1"/>
        <v>41135.027175925927</v>
      </c>
      <c r="F115" s="196">
        <v>470.5804</v>
      </c>
      <c r="H115" s="304"/>
    </row>
    <row r="116" spans="1:8" ht="15" customHeight="1" x14ac:dyDescent="0.25">
      <c r="A116" s="195">
        <v>41136</v>
      </c>
      <c r="B116" s="209">
        <v>2.7175925925925926E-2</v>
      </c>
      <c r="C116" s="213">
        <v>74.752899999999997</v>
      </c>
      <c r="D116" s="184">
        <v>17.885000000000002</v>
      </c>
      <c r="E116" s="309">
        <f t="shared" si="1"/>
        <v>41136.027175925927</v>
      </c>
      <c r="F116" s="196">
        <v>470.50749999999999</v>
      </c>
      <c r="H116" s="304"/>
    </row>
    <row r="117" spans="1:8" ht="15" customHeight="1" x14ac:dyDescent="0.25">
      <c r="A117" s="195">
        <v>41137</v>
      </c>
      <c r="B117" s="209">
        <v>2.7175925925925926E-2</v>
      </c>
      <c r="C117" s="213">
        <v>74.789199999999994</v>
      </c>
      <c r="D117" s="184">
        <v>17.867999999999999</v>
      </c>
      <c r="E117" s="309">
        <f t="shared" si="1"/>
        <v>41137.027175925927</v>
      </c>
      <c r="F117" s="196">
        <v>470.47120000000001</v>
      </c>
      <c r="H117" s="304"/>
    </row>
    <row r="118" spans="1:8" ht="15" customHeight="1" x14ac:dyDescent="0.25">
      <c r="A118" s="195">
        <v>41138</v>
      </c>
      <c r="B118" s="209">
        <v>2.7175925925925926E-2</v>
      </c>
      <c r="C118" s="213">
        <v>74.714200000000005</v>
      </c>
      <c r="D118" s="184">
        <v>17.922000000000001</v>
      </c>
      <c r="E118" s="309">
        <f t="shared" si="1"/>
        <v>41138.027175925927</v>
      </c>
      <c r="F118" s="196">
        <v>470.5462</v>
      </c>
      <c r="H118" s="304"/>
    </row>
    <row r="119" spans="1:8" ht="15" customHeight="1" x14ac:dyDescent="0.25">
      <c r="A119" s="195">
        <v>41139</v>
      </c>
      <c r="B119" s="209">
        <v>2.7175925925925926E-2</v>
      </c>
      <c r="C119" s="213">
        <v>74.725800000000007</v>
      </c>
      <c r="D119" s="184">
        <v>17.948</v>
      </c>
      <c r="E119" s="309">
        <f t="shared" si="1"/>
        <v>41139.027175925927</v>
      </c>
      <c r="F119" s="196">
        <v>470.53459999999995</v>
      </c>
      <c r="H119" s="304"/>
    </row>
    <row r="120" spans="1:8" ht="15" customHeight="1" x14ac:dyDescent="0.25">
      <c r="A120" s="195">
        <v>41140</v>
      </c>
      <c r="B120" s="209">
        <v>2.7175925925925926E-2</v>
      </c>
      <c r="C120" s="213">
        <v>74.782799999999995</v>
      </c>
      <c r="D120" s="184">
        <v>17.937999999999999</v>
      </c>
      <c r="E120" s="309">
        <f t="shared" si="1"/>
        <v>41140.027175925927</v>
      </c>
      <c r="F120" s="196">
        <v>470.4776</v>
      </c>
      <c r="H120" s="304"/>
    </row>
    <row r="121" spans="1:8" ht="15" customHeight="1" x14ac:dyDescent="0.25">
      <c r="A121" s="195">
        <v>41141</v>
      </c>
      <c r="B121" s="209">
        <v>2.7175925925925926E-2</v>
      </c>
      <c r="C121" s="213">
        <v>74.729600000000005</v>
      </c>
      <c r="D121" s="184">
        <v>17.911000000000001</v>
      </c>
      <c r="E121" s="309">
        <f t="shared" si="1"/>
        <v>41141.027175925927</v>
      </c>
      <c r="F121" s="196">
        <v>470.5308</v>
      </c>
      <c r="H121" s="304"/>
    </row>
    <row r="122" spans="1:8" ht="15" customHeight="1" x14ac:dyDescent="0.25">
      <c r="A122" s="195">
        <v>41142</v>
      </c>
      <c r="B122" s="209">
        <v>2.7175925925925926E-2</v>
      </c>
      <c r="C122" s="213">
        <v>74.691800000000001</v>
      </c>
      <c r="D122" s="184">
        <v>17.913</v>
      </c>
      <c r="E122" s="309">
        <f t="shared" si="1"/>
        <v>41142.027175925927</v>
      </c>
      <c r="F122" s="196">
        <v>470.5686</v>
      </c>
      <c r="H122" s="304"/>
    </row>
    <row r="123" spans="1:8" ht="15" customHeight="1" x14ac:dyDescent="0.25">
      <c r="A123" s="195">
        <v>41143</v>
      </c>
      <c r="B123" s="209">
        <v>2.7175925925925926E-2</v>
      </c>
      <c r="C123" s="213">
        <v>74.701300000000003</v>
      </c>
      <c r="D123" s="184">
        <v>17.904</v>
      </c>
      <c r="E123" s="309">
        <f t="shared" si="1"/>
        <v>41143.027175925927</v>
      </c>
      <c r="F123" s="196">
        <v>470.5591</v>
      </c>
      <c r="H123" s="304"/>
    </row>
    <row r="124" spans="1:8" ht="15" customHeight="1" x14ac:dyDescent="0.25">
      <c r="A124" s="195">
        <v>41144</v>
      </c>
      <c r="B124" s="209">
        <v>2.7175925925925926E-2</v>
      </c>
      <c r="C124" s="213">
        <v>74.751000000000005</v>
      </c>
      <c r="D124" s="184">
        <v>17.949000000000002</v>
      </c>
      <c r="E124" s="309">
        <f t="shared" si="1"/>
        <v>41144.027175925927</v>
      </c>
      <c r="F124" s="196">
        <v>470.50939999999997</v>
      </c>
      <c r="H124" s="304"/>
    </row>
    <row r="125" spans="1:8" ht="15" customHeight="1" x14ac:dyDescent="0.25">
      <c r="A125" s="195">
        <v>41145</v>
      </c>
      <c r="B125" s="209">
        <v>2.7175925925925926E-2</v>
      </c>
      <c r="C125" s="213">
        <v>74.746200000000002</v>
      </c>
      <c r="D125" s="184">
        <v>17.917000000000002</v>
      </c>
      <c r="E125" s="309">
        <f t="shared" si="1"/>
        <v>41145.027175925927</v>
      </c>
      <c r="F125" s="196">
        <v>470.51419999999996</v>
      </c>
      <c r="H125" s="304"/>
    </row>
    <row r="126" spans="1:8" ht="15" customHeight="1" x14ac:dyDescent="0.25">
      <c r="A126" s="195">
        <v>41146</v>
      </c>
      <c r="B126" s="209">
        <v>2.7175925925925926E-2</v>
      </c>
      <c r="C126" s="213">
        <v>74.778000000000006</v>
      </c>
      <c r="D126" s="184">
        <v>17.858000000000001</v>
      </c>
      <c r="E126" s="309">
        <f t="shared" si="1"/>
        <v>41146.027175925927</v>
      </c>
      <c r="F126" s="196">
        <v>470.48239999999998</v>
      </c>
      <c r="H126" s="304"/>
    </row>
    <row r="127" spans="1:8" ht="15" customHeight="1" x14ac:dyDescent="0.25">
      <c r="A127" s="195">
        <v>41147</v>
      </c>
      <c r="B127" s="209">
        <v>2.7175925925925926E-2</v>
      </c>
      <c r="C127" s="213">
        <v>74.729200000000006</v>
      </c>
      <c r="D127" s="184">
        <v>17.911000000000001</v>
      </c>
      <c r="E127" s="309">
        <f t="shared" si="1"/>
        <v>41147.027175925927</v>
      </c>
      <c r="F127" s="196">
        <v>470.53120000000001</v>
      </c>
      <c r="H127" s="304"/>
    </row>
    <row r="128" spans="1:8" ht="15" customHeight="1" x14ac:dyDescent="0.25">
      <c r="A128" s="195">
        <v>41148</v>
      </c>
      <c r="B128" s="209">
        <v>2.7175925925925926E-2</v>
      </c>
      <c r="C128" s="213">
        <v>74.656700000000001</v>
      </c>
      <c r="D128" s="184">
        <v>17.934000000000001</v>
      </c>
      <c r="E128" s="309">
        <f t="shared" si="1"/>
        <v>41148.027175925927</v>
      </c>
      <c r="F128" s="196">
        <v>470.6037</v>
      </c>
      <c r="H128" s="304"/>
    </row>
    <row r="129" spans="1:8" ht="15" customHeight="1" x14ac:dyDescent="0.25">
      <c r="A129" s="195">
        <v>41149</v>
      </c>
      <c r="B129" s="209">
        <v>2.7175925925925926E-2</v>
      </c>
      <c r="C129" s="213">
        <v>74.577500000000001</v>
      </c>
      <c r="D129" s="184">
        <v>17.95</v>
      </c>
      <c r="E129" s="309">
        <f t="shared" si="1"/>
        <v>41149.027175925927</v>
      </c>
      <c r="F129" s="196">
        <v>470.68290000000002</v>
      </c>
      <c r="H129" s="304"/>
    </row>
    <row r="130" spans="1:8" ht="15" customHeight="1" x14ac:dyDescent="0.25">
      <c r="A130" s="195">
        <v>41150</v>
      </c>
      <c r="B130" s="209">
        <v>2.7175925925925926E-2</v>
      </c>
      <c r="C130" s="213">
        <v>74.610500000000002</v>
      </c>
      <c r="D130" s="184">
        <v>17.890999999999998</v>
      </c>
      <c r="E130" s="309">
        <f t="shared" si="1"/>
        <v>41150.027175925927</v>
      </c>
      <c r="F130" s="196">
        <v>470.6499</v>
      </c>
      <c r="H130" s="304"/>
    </row>
    <row r="131" spans="1:8" ht="15" customHeight="1" x14ac:dyDescent="0.25">
      <c r="A131" s="195">
        <v>41151</v>
      </c>
      <c r="B131" s="209">
        <v>2.7175925925925926E-2</v>
      </c>
      <c r="C131" s="213">
        <v>74.649900000000002</v>
      </c>
      <c r="D131" s="184">
        <v>18.024999999999999</v>
      </c>
      <c r="E131" s="309">
        <f t="shared" si="1"/>
        <v>41151.027175925927</v>
      </c>
      <c r="F131" s="196">
        <v>470.6105</v>
      </c>
      <c r="H131" s="304"/>
    </row>
    <row r="132" spans="1:8" ht="15" customHeight="1" x14ac:dyDescent="0.25">
      <c r="A132" s="195">
        <v>41152</v>
      </c>
      <c r="B132" s="209">
        <v>2.7175925925925926E-2</v>
      </c>
      <c r="C132" s="213">
        <v>74.695800000000006</v>
      </c>
      <c r="D132" s="184">
        <v>18.001000000000001</v>
      </c>
      <c r="E132" s="309">
        <f t="shared" si="1"/>
        <v>41152.027175925927</v>
      </c>
      <c r="F132" s="196">
        <v>470.56459999999998</v>
      </c>
      <c r="H132" s="304"/>
    </row>
    <row r="133" spans="1:8" ht="15" customHeight="1" x14ac:dyDescent="0.25">
      <c r="A133" s="195">
        <v>41153</v>
      </c>
      <c r="B133" s="209">
        <v>2.7175925925925926E-2</v>
      </c>
      <c r="C133" s="213">
        <v>74.659899999999993</v>
      </c>
      <c r="D133" s="184">
        <v>17.86</v>
      </c>
      <c r="E133" s="309">
        <f t="shared" si="1"/>
        <v>41153.027175925927</v>
      </c>
      <c r="F133" s="196">
        <v>470.60050000000001</v>
      </c>
      <c r="H133" s="304"/>
    </row>
    <row r="134" spans="1:8" ht="15" customHeight="1" x14ac:dyDescent="0.25">
      <c r="A134" s="195">
        <v>41154</v>
      </c>
      <c r="B134" s="209">
        <v>2.7175925925925926E-2</v>
      </c>
      <c r="C134" s="213">
        <v>74.6554</v>
      </c>
      <c r="D134" s="184">
        <v>17.837</v>
      </c>
      <c r="E134" s="309">
        <f t="shared" si="1"/>
        <v>41154.027175925927</v>
      </c>
      <c r="F134" s="196">
        <v>470.60500000000002</v>
      </c>
      <c r="H134" s="304"/>
    </row>
    <row r="135" spans="1:8" ht="15" customHeight="1" x14ac:dyDescent="0.25">
      <c r="A135" s="195">
        <v>41155</v>
      </c>
      <c r="B135" s="209">
        <v>2.7175925925925926E-2</v>
      </c>
      <c r="C135" s="213">
        <v>74.691100000000006</v>
      </c>
      <c r="D135" s="184">
        <v>17.827000000000002</v>
      </c>
      <c r="E135" s="309">
        <f t="shared" si="1"/>
        <v>41155.027175925927</v>
      </c>
      <c r="F135" s="196">
        <v>470.5693</v>
      </c>
      <c r="H135" s="304"/>
    </row>
    <row r="136" spans="1:8" ht="15" customHeight="1" x14ac:dyDescent="0.25">
      <c r="A136" s="195">
        <v>41156</v>
      </c>
      <c r="B136" s="209">
        <v>2.7175925925925926E-2</v>
      </c>
      <c r="C136" s="213">
        <v>74.678399999999996</v>
      </c>
      <c r="D136" s="184">
        <v>17.849</v>
      </c>
      <c r="E136" s="309">
        <f t="shared" si="1"/>
        <v>41156.027175925927</v>
      </c>
      <c r="F136" s="196">
        <v>470.58199999999999</v>
      </c>
      <c r="H136" s="304"/>
    </row>
    <row r="137" spans="1:8" ht="15" customHeight="1" x14ac:dyDescent="0.25">
      <c r="A137" s="195">
        <v>41157</v>
      </c>
      <c r="B137" s="209">
        <v>2.7175925925925926E-2</v>
      </c>
      <c r="C137" s="213">
        <v>74.731999999999999</v>
      </c>
      <c r="D137" s="184">
        <v>17.835000000000001</v>
      </c>
      <c r="E137" s="309">
        <f t="shared" si="1"/>
        <v>41157.027175925927</v>
      </c>
      <c r="F137" s="196">
        <v>470.52839999999998</v>
      </c>
      <c r="H137" s="304"/>
    </row>
    <row r="138" spans="1:8" ht="15" customHeight="1" x14ac:dyDescent="0.25">
      <c r="A138" s="195">
        <v>41158</v>
      </c>
      <c r="B138" s="209">
        <v>2.7175925925925926E-2</v>
      </c>
      <c r="C138" s="213">
        <v>74.679299999999998</v>
      </c>
      <c r="D138" s="184">
        <v>18.042999999999999</v>
      </c>
      <c r="E138" s="309">
        <f t="shared" si="1"/>
        <v>41158.027175925927</v>
      </c>
      <c r="F138" s="196">
        <v>470.58109999999999</v>
      </c>
      <c r="H138" s="304"/>
    </row>
    <row r="139" spans="1:8" ht="15" customHeight="1" x14ac:dyDescent="0.25">
      <c r="A139" s="195">
        <v>41159</v>
      </c>
      <c r="B139" s="209">
        <v>2.7175925925925926E-2</v>
      </c>
      <c r="C139" s="213">
        <v>74.706599999999995</v>
      </c>
      <c r="D139" s="184">
        <v>18.035</v>
      </c>
      <c r="E139" s="309">
        <f t="shared" si="1"/>
        <v>41159.027175925927</v>
      </c>
      <c r="F139" s="196">
        <v>470.55380000000002</v>
      </c>
      <c r="H139" s="304"/>
    </row>
    <row r="140" spans="1:8" ht="15" customHeight="1" x14ac:dyDescent="0.25">
      <c r="A140" s="195">
        <v>41160</v>
      </c>
      <c r="B140" s="209">
        <v>2.7175925925925926E-2</v>
      </c>
      <c r="C140" s="213">
        <v>74.571799999999996</v>
      </c>
      <c r="D140" s="184">
        <v>18.266999999999999</v>
      </c>
      <c r="E140" s="309">
        <f t="shared" ref="E140:E203" si="2">A140+B140</f>
        <v>41160.027175925927</v>
      </c>
      <c r="F140" s="196">
        <v>470.68860000000001</v>
      </c>
      <c r="H140" s="304"/>
    </row>
    <row r="141" spans="1:8" ht="15" customHeight="1" x14ac:dyDescent="0.25">
      <c r="A141" s="195">
        <v>41161</v>
      </c>
      <c r="B141" s="209">
        <v>2.7175925925925926E-2</v>
      </c>
      <c r="C141" s="213">
        <v>74.5077</v>
      </c>
      <c r="D141" s="184">
        <v>18.006</v>
      </c>
      <c r="E141" s="309">
        <f t="shared" si="2"/>
        <v>41161.027175925927</v>
      </c>
      <c r="F141" s="196">
        <v>470.7527</v>
      </c>
      <c r="H141" s="304"/>
    </row>
    <row r="142" spans="1:8" ht="15" customHeight="1" x14ac:dyDescent="0.25">
      <c r="A142" s="195">
        <v>41162</v>
      </c>
      <c r="B142" s="209">
        <v>2.7175925925925926E-2</v>
      </c>
      <c r="C142" s="213">
        <v>74.561800000000005</v>
      </c>
      <c r="D142" s="184">
        <v>18.032</v>
      </c>
      <c r="E142" s="309">
        <f t="shared" si="2"/>
        <v>41162.027175925927</v>
      </c>
      <c r="F142" s="196">
        <v>470.6986</v>
      </c>
      <c r="H142" s="304"/>
    </row>
    <row r="143" spans="1:8" ht="15" customHeight="1" x14ac:dyDescent="0.25">
      <c r="A143" s="195">
        <v>41163</v>
      </c>
      <c r="B143" s="209">
        <v>2.7175925925925926E-2</v>
      </c>
      <c r="C143" s="213">
        <v>74.642499999999998</v>
      </c>
      <c r="D143" s="184">
        <v>18.029</v>
      </c>
      <c r="E143" s="309">
        <f t="shared" si="2"/>
        <v>41163.027175925927</v>
      </c>
      <c r="F143" s="196">
        <v>470.61789999999996</v>
      </c>
      <c r="H143" s="304"/>
    </row>
    <row r="144" spans="1:8" ht="15" customHeight="1" x14ac:dyDescent="0.25">
      <c r="A144" s="195">
        <v>41164</v>
      </c>
      <c r="B144" s="209">
        <v>2.7175925925925926E-2</v>
      </c>
      <c r="C144" s="213">
        <v>74.677400000000006</v>
      </c>
      <c r="D144" s="184">
        <v>18.091999999999999</v>
      </c>
      <c r="E144" s="309">
        <f t="shared" si="2"/>
        <v>41164.027175925927</v>
      </c>
      <c r="F144" s="196">
        <v>470.58299999999997</v>
      </c>
      <c r="H144" s="304"/>
    </row>
    <row r="145" spans="1:8" ht="15" customHeight="1" x14ac:dyDescent="0.25">
      <c r="A145" s="195">
        <v>41165</v>
      </c>
      <c r="B145" s="209">
        <v>2.7175925925925926E-2</v>
      </c>
      <c r="C145" s="213">
        <v>74.620500000000007</v>
      </c>
      <c r="D145" s="184">
        <v>18.053999999999998</v>
      </c>
      <c r="E145" s="309">
        <f t="shared" si="2"/>
        <v>41165.027175925927</v>
      </c>
      <c r="F145" s="196">
        <v>470.63990000000001</v>
      </c>
      <c r="H145" s="304"/>
    </row>
    <row r="146" spans="1:8" ht="15" customHeight="1" x14ac:dyDescent="0.25">
      <c r="A146" s="195">
        <v>41166</v>
      </c>
      <c r="B146" s="209">
        <v>2.7175925925925926E-2</v>
      </c>
      <c r="C146" s="213">
        <v>74.47</v>
      </c>
      <c r="D146" s="184">
        <v>18.102</v>
      </c>
      <c r="E146" s="309">
        <f t="shared" si="2"/>
        <v>41166.027175925927</v>
      </c>
      <c r="F146" s="196">
        <v>470.79039999999998</v>
      </c>
      <c r="H146" s="304"/>
    </row>
    <row r="147" spans="1:8" ht="15" customHeight="1" x14ac:dyDescent="0.25">
      <c r="A147" s="195">
        <v>41167</v>
      </c>
      <c r="B147" s="209">
        <v>2.7175925925925926E-2</v>
      </c>
      <c r="C147" s="213">
        <v>74.468699999999998</v>
      </c>
      <c r="D147" s="184">
        <v>18.033000000000001</v>
      </c>
      <c r="E147" s="309">
        <f t="shared" si="2"/>
        <v>41167.027175925927</v>
      </c>
      <c r="F147" s="196">
        <v>470.79169999999999</v>
      </c>
      <c r="H147" s="304"/>
    </row>
    <row r="148" spans="1:8" ht="15" customHeight="1" x14ac:dyDescent="0.25">
      <c r="A148" s="195">
        <v>41168</v>
      </c>
      <c r="B148" s="209">
        <v>2.7175925925925926E-2</v>
      </c>
      <c r="C148" s="213">
        <v>74.552499999999995</v>
      </c>
      <c r="D148" s="184">
        <v>18.085000000000001</v>
      </c>
      <c r="E148" s="309">
        <f t="shared" si="2"/>
        <v>41168.027175925927</v>
      </c>
      <c r="F148" s="196">
        <v>470.7079</v>
      </c>
      <c r="H148" s="304"/>
    </row>
    <row r="149" spans="1:8" ht="15" customHeight="1" x14ac:dyDescent="0.25">
      <c r="A149" s="195">
        <v>41169</v>
      </c>
      <c r="B149" s="209">
        <v>2.7175925925925926E-2</v>
      </c>
      <c r="C149" s="213">
        <v>74.651300000000006</v>
      </c>
      <c r="D149" s="184">
        <v>18.059999999999999</v>
      </c>
      <c r="E149" s="309">
        <f t="shared" si="2"/>
        <v>41169.027175925927</v>
      </c>
      <c r="F149" s="196">
        <v>470.60910000000001</v>
      </c>
      <c r="H149" s="304"/>
    </row>
    <row r="150" spans="1:8" ht="15" customHeight="1" x14ac:dyDescent="0.25">
      <c r="A150" s="195">
        <v>41170</v>
      </c>
      <c r="B150" s="209">
        <v>2.7175925925925926E-2</v>
      </c>
      <c r="C150" s="213">
        <v>74.6203</v>
      </c>
      <c r="D150" s="184">
        <v>18.106999999999999</v>
      </c>
      <c r="E150" s="309">
        <f t="shared" si="2"/>
        <v>41170.027175925927</v>
      </c>
      <c r="F150" s="196">
        <v>470.64009999999996</v>
      </c>
      <c r="H150" s="304"/>
    </row>
    <row r="151" spans="1:8" ht="15" customHeight="1" x14ac:dyDescent="0.25">
      <c r="A151" s="195">
        <v>41171</v>
      </c>
      <c r="B151" s="209">
        <v>2.7175925925925926E-2</v>
      </c>
      <c r="C151" s="213">
        <v>74.5929</v>
      </c>
      <c r="D151" s="184">
        <v>18.077000000000002</v>
      </c>
      <c r="E151" s="309">
        <f t="shared" si="2"/>
        <v>41171.027175925927</v>
      </c>
      <c r="F151" s="196">
        <v>470.66750000000002</v>
      </c>
      <c r="H151" s="304"/>
    </row>
    <row r="152" spans="1:8" ht="15" customHeight="1" x14ac:dyDescent="0.25">
      <c r="A152" s="195">
        <v>41172</v>
      </c>
      <c r="B152" s="209">
        <v>2.7175925925925926E-2</v>
      </c>
      <c r="C152" s="213">
        <v>74.635400000000004</v>
      </c>
      <c r="D152" s="184">
        <v>18.021000000000001</v>
      </c>
      <c r="E152" s="309">
        <f t="shared" si="2"/>
        <v>41172.027175925927</v>
      </c>
      <c r="F152" s="196">
        <v>470.625</v>
      </c>
      <c r="H152" s="304"/>
    </row>
    <row r="153" spans="1:8" ht="15" customHeight="1" x14ac:dyDescent="0.25">
      <c r="A153" s="195">
        <v>41173</v>
      </c>
      <c r="B153" s="209">
        <v>2.7175925925925926E-2</v>
      </c>
      <c r="C153" s="213">
        <v>74.667699999999996</v>
      </c>
      <c r="D153" s="184">
        <v>18.042999999999999</v>
      </c>
      <c r="E153" s="309">
        <f t="shared" si="2"/>
        <v>41173.027175925927</v>
      </c>
      <c r="F153" s="196">
        <v>470.59269999999998</v>
      </c>
      <c r="H153" s="304"/>
    </row>
    <row r="154" spans="1:8" ht="15" customHeight="1" x14ac:dyDescent="0.25">
      <c r="A154" s="195">
        <v>41174</v>
      </c>
      <c r="B154" s="209">
        <v>2.7175925925925926E-2</v>
      </c>
      <c r="C154" s="213">
        <v>74.656999999999996</v>
      </c>
      <c r="D154" s="184">
        <v>18.172000000000001</v>
      </c>
      <c r="E154" s="309">
        <f t="shared" si="2"/>
        <v>41174.027175925927</v>
      </c>
      <c r="F154" s="196">
        <v>470.60339999999997</v>
      </c>
      <c r="H154" s="304"/>
    </row>
    <row r="155" spans="1:8" ht="15" customHeight="1" x14ac:dyDescent="0.25">
      <c r="A155" s="195">
        <v>41175</v>
      </c>
      <c r="B155" s="209">
        <v>2.7175925925925926E-2</v>
      </c>
      <c r="C155" s="213">
        <v>74.5899</v>
      </c>
      <c r="D155" s="184">
        <v>18.087</v>
      </c>
      <c r="E155" s="309">
        <f t="shared" si="2"/>
        <v>41175.027175925927</v>
      </c>
      <c r="F155" s="196">
        <v>470.6705</v>
      </c>
      <c r="H155" s="304"/>
    </row>
    <row r="156" spans="1:8" ht="15" customHeight="1" x14ac:dyDescent="0.25">
      <c r="A156" s="195">
        <v>41176</v>
      </c>
      <c r="B156" s="209">
        <v>2.7175925925925926E-2</v>
      </c>
      <c r="C156" s="213">
        <v>74.470100000000002</v>
      </c>
      <c r="D156" s="184">
        <v>18.117999999999999</v>
      </c>
      <c r="E156" s="309">
        <f t="shared" si="2"/>
        <v>41176.027175925927</v>
      </c>
      <c r="F156" s="196">
        <v>470.7903</v>
      </c>
      <c r="H156" s="304"/>
    </row>
    <row r="157" spans="1:8" ht="15" customHeight="1" x14ac:dyDescent="0.25">
      <c r="A157" s="195">
        <v>41177</v>
      </c>
      <c r="B157" s="209">
        <v>2.7175925925925926E-2</v>
      </c>
      <c r="C157" s="213">
        <v>74.7042</v>
      </c>
      <c r="D157" s="184">
        <v>18.033000000000001</v>
      </c>
      <c r="E157" s="309">
        <f t="shared" si="2"/>
        <v>41177.027175925927</v>
      </c>
      <c r="F157" s="196">
        <v>470.55619999999999</v>
      </c>
      <c r="H157" s="304"/>
    </row>
    <row r="158" spans="1:8" ht="15" customHeight="1" x14ac:dyDescent="0.25">
      <c r="A158" s="195">
        <v>41178</v>
      </c>
      <c r="B158" s="209">
        <v>2.7175925925925926E-2</v>
      </c>
      <c r="C158" s="213">
        <v>74.735600000000005</v>
      </c>
      <c r="D158" s="184">
        <v>18.059000000000001</v>
      </c>
      <c r="E158" s="309">
        <f t="shared" si="2"/>
        <v>41178.027175925927</v>
      </c>
      <c r="F158" s="196">
        <v>470.52479999999997</v>
      </c>
      <c r="H158" s="304"/>
    </row>
    <row r="159" spans="1:8" ht="15" customHeight="1" x14ac:dyDescent="0.25">
      <c r="A159" s="195">
        <v>41179</v>
      </c>
      <c r="B159" s="209">
        <v>2.7175925925925926E-2</v>
      </c>
      <c r="C159" s="213">
        <v>74.678399999999996</v>
      </c>
      <c r="D159" s="184">
        <v>18.042999999999999</v>
      </c>
      <c r="E159" s="309">
        <f t="shared" si="2"/>
        <v>41179.027175925927</v>
      </c>
      <c r="F159" s="196">
        <v>470.58199999999999</v>
      </c>
      <c r="H159" s="304"/>
    </row>
    <row r="160" spans="1:8" ht="15" customHeight="1" x14ac:dyDescent="0.25">
      <c r="A160" s="195">
        <v>41180</v>
      </c>
      <c r="B160" s="209">
        <v>2.7175925925925926E-2</v>
      </c>
      <c r="C160" s="213">
        <v>74.656099999999995</v>
      </c>
      <c r="D160" s="184">
        <v>17.977</v>
      </c>
      <c r="E160" s="309">
        <f t="shared" si="2"/>
        <v>41180.027175925927</v>
      </c>
      <c r="F160" s="196">
        <v>470.60429999999997</v>
      </c>
      <c r="H160" s="304"/>
    </row>
    <row r="161" spans="1:8" ht="15" customHeight="1" x14ac:dyDescent="0.25">
      <c r="A161" s="195">
        <v>41181</v>
      </c>
      <c r="B161" s="209">
        <v>2.7175925925925926E-2</v>
      </c>
      <c r="C161" s="213">
        <v>74.664500000000004</v>
      </c>
      <c r="D161" s="184">
        <v>17.902999999999999</v>
      </c>
      <c r="E161" s="309">
        <f t="shared" si="2"/>
        <v>41181.027175925927</v>
      </c>
      <c r="F161" s="196">
        <v>470.59589999999997</v>
      </c>
      <c r="H161" s="304"/>
    </row>
    <row r="162" spans="1:8" ht="15" customHeight="1" x14ac:dyDescent="0.25">
      <c r="A162" s="195">
        <v>41182</v>
      </c>
      <c r="B162" s="209">
        <v>2.7175925925925926E-2</v>
      </c>
      <c r="C162" s="213">
        <v>74.625600000000006</v>
      </c>
      <c r="D162" s="184">
        <v>17.893999999999998</v>
      </c>
      <c r="E162" s="309">
        <f t="shared" si="2"/>
        <v>41182.027175925927</v>
      </c>
      <c r="F162" s="196">
        <v>470.63479999999998</v>
      </c>
      <c r="H162" s="304"/>
    </row>
    <row r="163" spans="1:8" ht="15" customHeight="1" x14ac:dyDescent="0.25">
      <c r="A163" s="195">
        <v>41183</v>
      </c>
      <c r="B163" s="209">
        <v>2.7175925925925926E-2</v>
      </c>
      <c r="C163" s="213">
        <v>74.676599999999993</v>
      </c>
      <c r="D163" s="184">
        <v>17.895</v>
      </c>
      <c r="E163" s="309">
        <f t="shared" si="2"/>
        <v>41183.027175925927</v>
      </c>
      <c r="F163" s="196">
        <v>470.5838</v>
      </c>
      <c r="H163" s="304"/>
    </row>
    <row r="164" spans="1:8" ht="15" customHeight="1" x14ac:dyDescent="0.25">
      <c r="A164" s="195">
        <v>41184</v>
      </c>
      <c r="B164" s="209">
        <v>2.7175925925925926E-2</v>
      </c>
      <c r="C164" s="213">
        <v>74.605400000000003</v>
      </c>
      <c r="D164" s="184">
        <v>17.908999999999999</v>
      </c>
      <c r="E164" s="309">
        <f t="shared" si="2"/>
        <v>41184.027175925927</v>
      </c>
      <c r="F164" s="196">
        <v>470.65499999999997</v>
      </c>
      <c r="H164" s="304"/>
    </row>
    <row r="165" spans="1:8" ht="15" customHeight="1" x14ac:dyDescent="0.25">
      <c r="A165" s="195">
        <v>41185</v>
      </c>
      <c r="B165" s="209">
        <v>2.7175925925925926E-2</v>
      </c>
      <c r="C165" s="213">
        <v>74.708100000000002</v>
      </c>
      <c r="D165" s="184">
        <v>17.896999999999998</v>
      </c>
      <c r="E165" s="309">
        <f t="shared" si="2"/>
        <v>41185.027175925927</v>
      </c>
      <c r="F165" s="196">
        <v>470.5523</v>
      </c>
      <c r="H165" s="304"/>
    </row>
    <row r="166" spans="1:8" ht="15" customHeight="1" x14ac:dyDescent="0.25">
      <c r="A166" s="195">
        <v>41186</v>
      </c>
      <c r="B166" s="209">
        <v>2.7175925925925926E-2</v>
      </c>
      <c r="C166" s="213">
        <v>74.711799999999997</v>
      </c>
      <c r="D166" s="184">
        <v>17.928000000000001</v>
      </c>
      <c r="E166" s="309">
        <f t="shared" si="2"/>
        <v>41186.027175925927</v>
      </c>
      <c r="F166" s="196">
        <v>470.54859999999996</v>
      </c>
      <c r="H166" s="304"/>
    </row>
    <row r="167" spans="1:8" ht="15" customHeight="1" x14ac:dyDescent="0.25">
      <c r="A167" s="195">
        <v>41187</v>
      </c>
      <c r="B167" s="209">
        <v>2.7175925925925926E-2</v>
      </c>
      <c r="C167" s="213">
        <v>74.703800000000001</v>
      </c>
      <c r="D167" s="184">
        <v>17.948</v>
      </c>
      <c r="E167" s="309">
        <f t="shared" si="2"/>
        <v>41187.027175925927</v>
      </c>
      <c r="F167" s="196">
        <v>470.5566</v>
      </c>
      <c r="H167" s="304"/>
    </row>
    <row r="168" spans="1:8" ht="15" customHeight="1" x14ac:dyDescent="0.25">
      <c r="A168" s="195">
        <v>41188</v>
      </c>
      <c r="B168" s="209">
        <v>2.7175925925925926E-2</v>
      </c>
      <c r="C168" s="213">
        <v>74.754999999999995</v>
      </c>
      <c r="D168" s="184">
        <v>17.882000000000001</v>
      </c>
      <c r="E168" s="309">
        <f t="shared" si="2"/>
        <v>41188.027175925927</v>
      </c>
      <c r="F168" s="196">
        <v>470.50540000000001</v>
      </c>
      <c r="H168" s="304"/>
    </row>
    <row r="169" spans="1:8" ht="15" customHeight="1" x14ac:dyDescent="0.25">
      <c r="A169" s="195">
        <v>41189</v>
      </c>
      <c r="B169" s="209">
        <v>2.7175925925925926E-2</v>
      </c>
      <c r="C169" s="213">
        <v>74.728399999999993</v>
      </c>
      <c r="D169" s="184">
        <v>18.038</v>
      </c>
      <c r="E169" s="309">
        <f t="shared" si="2"/>
        <v>41189.027175925927</v>
      </c>
      <c r="F169" s="196">
        <v>470.53199999999998</v>
      </c>
      <c r="H169" s="304"/>
    </row>
    <row r="170" spans="1:8" ht="15" customHeight="1" x14ac:dyDescent="0.25">
      <c r="A170" s="195">
        <v>41190</v>
      </c>
      <c r="B170" s="209">
        <v>2.7175925925925926E-2</v>
      </c>
      <c r="C170" s="213">
        <v>74.762</v>
      </c>
      <c r="D170" s="184">
        <v>17.954999999999998</v>
      </c>
      <c r="E170" s="309">
        <f t="shared" si="2"/>
        <v>41190.027175925927</v>
      </c>
      <c r="F170" s="196">
        <v>470.4984</v>
      </c>
      <c r="H170" s="304"/>
    </row>
    <row r="171" spans="1:8" ht="15" customHeight="1" x14ac:dyDescent="0.25">
      <c r="A171" s="195">
        <v>41191</v>
      </c>
      <c r="B171" s="209">
        <v>2.7175925925925926E-2</v>
      </c>
      <c r="C171" s="213">
        <v>74.772599999999997</v>
      </c>
      <c r="D171" s="184">
        <v>17.908000000000001</v>
      </c>
      <c r="E171" s="309">
        <f t="shared" si="2"/>
        <v>41191.027175925927</v>
      </c>
      <c r="F171" s="196">
        <v>470.48779999999999</v>
      </c>
      <c r="H171" s="304"/>
    </row>
    <row r="172" spans="1:8" ht="15" customHeight="1" x14ac:dyDescent="0.25">
      <c r="A172" s="195">
        <v>41192</v>
      </c>
      <c r="B172" s="209">
        <v>2.7175925925925926E-2</v>
      </c>
      <c r="C172" s="213">
        <v>74.749399999999994</v>
      </c>
      <c r="D172" s="184">
        <v>17.952000000000002</v>
      </c>
      <c r="E172" s="309">
        <f t="shared" si="2"/>
        <v>41192.027175925927</v>
      </c>
      <c r="F172" s="196">
        <v>470.51099999999997</v>
      </c>
      <c r="H172" s="304"/>
    </row>
    <row r="173" spans="1:8" ht="15" customHeight="1" x14ac:dyDescent="0.25">
      <c r="A173" s="195">
        <v>41193</v>
      </c>
      <c r="B173" s="209">
        <v>2.7175925925925926E-2</v>
      </c>
      <c r="C173" s="213">
        <v>74.702399999999997</v>
      </c>
      <c r="D173" s="184">
        <v>17.899000000000001</v>
      </c>
      <c r="E173" s="309">
        <f t="shared" si="2"/>
        <v>41193.027175925927</v>
      </c>
      <c r="F173" s="196">
        <v>470.55799999999999</v>
      </c>
      <c r="H173" s="304"/>
    </row>
    <row r="174" spans="1:8" ht="15" customHeight="1" x14ac:dyDescent="0.25">
      <c r="A174" s="195">
        <v>41194</v>
      </c>
      <c r="B174" s="209">
        <v>2.7175925925925926E-2</v>
      </c>
      <c r="C174" s="213">
        <v>74.683899999999994</v>
      </c>
      <c r="D174" s="184">
        <v>17.864000000000001</v>
      </c>
      <c r="E174" s="309">
        <f t="shared" si="2"/>
        <v>41194.027175925927</v>
      </c>
      <c r="F174" s="196">
        <v>470.57650000000001</v>
      </c>
      <c r="H174" s="304"/>
    </row>
    <row r="175" spans="1:8" ht="15" customHeight="1" x14ac:dyDescent="0.25">
      <c r="A175" s="195">
        <v>41195</v>
      </c>
      <c r="B175" s="209">
        <v>2.7175925925925926E-2</v>
      </c>
      <c r="C175" s="213">
        <v>74.792000000000002</v>
      </c>
      <c r="D175" s="184">
        <v>17.928000000000001</v>
      </c>
      <c r="E175" s="309">
        <f t="shared" si="2"/>
        <v>41195.027175925927</v>
      </c>
      <c r="F175" s="196">
        <v>470.46839999999997</v>
      </c>
      <c r="H175" s="304"/>
    </row>
    <row r="176" spans="1:8" ht="15" customHeight="1" x14ac:dyDescent="0.25">
      <c r="A176" s="195">
        <v>41196</v>
      </c>
      <c r="B176" s="209">
        <v>2.7175925925925926E-2</v>
      </c>
      <c r="C176" s="213">
        <v>74.703299999999999</v>
      </c>
      <c r="D176" s="184">
        <v>17.954999999999998</v>
      </c>
      <c r="E176" s="309">
        <f t="shared" si="2"/>
        <v>41196.027175925927</v>
      </c>
      <c r="F176" s="196">
        <v>470.55709999999999</v>
      </c>
      <c r="H176" s="304"/>
    </row>
    <row r="177" spans="1:8" ht="15" customHeight="1" x14ac:dyDescent="0.25">
      <c r="A177" s="195">
        <v>41197</v>
      </c>
      <c r="B177" s="209">
        <v>2.7175925925925926E-2</v>
      </c>
      <c r="C177" s="213">
        <v>74.620500000000007</v>
      </c>
      <c r="D177" s="184">
        <v>17.885999999999999</v>
      </c>
      <c r="E177" s="309">
        <f t="shared" si="2"/>
        <v>41197.027175925927</v>
      </c>
      <c r="F177" s="196">
        <v>470.63990000000001</v>
      </c>
      <c r="H177" s="304"/>
    </row>
    <row r="178" spans="1:8" ht="15" customHeight="1" x14ac:dyDescent="0.25">
      <c r="A178" s="195">
        <v>41198</v>
      </c>
      <c r="B178" s="209">
        <v>2.7175925925925926E-2</v>
      </c>
      <c r="C178" s="213">
        <v>74.7697</v>
      </c>
      <c r="D178" s="184">
        <v>17.882000000000001</v>
      </c>
      <c r="E178" s="309">
        <f t="shared" si="2"/>
        <v>41198.027175925927</v>
      </c>
      <c r="F178" s="196">
        <v>470.4907</v>
      </c>
      <c r="H178" s="304"/>
    </row>
    <row r="179" spans="1:8" ht="15" customHeight="1" x14ac:dyDescent="0.25">
      <c r="A179" s="195">
        <v>41199</v>
      </c>
      <c r="B179" s="209">
        <v>2.7175925925925926E-2</v>
      </c>
      <c r="C179" s="213">
        <v>74.939400000000006</v>
      </c>
      <c r="D179" s="184">
        <v>17.928000000000001</v>
      </c>
      <c r="E179" s="309">
        <f t="shared" si="2"/>
        <v>41199.027175925927</v>
      </c>
      <c r="F179" s="196">
        <v>470.32099999999997</v>
      </c>
      <c r="H179" s="304"/>
    </row>
    <row r="180" spans="1:8" ht="15" customHeight="1" x14ac:dyDescent="0.25">
      <c r="A180" s="195">
        <v>41200</v>
      </c>
      <c r="B180" s="209">
        <v>2.7175925925925926E-2</v>
      </c>
      <c r="C180" s="213">
        <v>74.879000000000005</v>
      </c>
      <c r="D180" s="184">
        <v>17.948</v>
      </c>
      <c r="E180" s="309">
        <f t="shared" si="2"/>
        <v>41200.027175925927</v>
      </c>
      <c r="F180" s="196">
        <v>470.38139999999999</v>
      </c>
      <c r="H180" s="304"/>
    </row>
    <row r="181" spans="1:8" ht="15" customHeight="1" x14ac:dyDescent="0.25">
      <c r="A181" s="195">
        <v>41201</v>
      </c>
      <c r="B181" s="209">
        <v>2.7175925925925926E-2</v>
      </c>
      <c r="C181" s="213">
        <v>74.799700000000001</v>
      </c>
      <c r="D181" s="184">
        <v>17.872</v>
      </c>
      <c r="E181" s="309">
        <f t="shared" si="2"/>
        <v>41201.027175925927</v>
      </c>
      <c r="F181" s="196">
        <v>470.46069999999997</v>
      </c>
      <c r="H181" s="304"/>
    </row>
    <row r="182" spans="1:8" ht="15" customHeight="1" x14ac:dyDescent="0.25">
      <c r="A182" s="195">
        <v>41202</v>
      </c>
      <c r="B182" s="209">
        <v>2.7175925925925926E-2</v>
      </c>
      <c r="C182" s="213">
        <v>74.825500000000005</v>
      </c>
      <c r="D182" s="184">
        <v>17.959</v>
      </c>
      <c r="E182" s="309">
        <f t="shared" si="2"/>
        <v>41202.027175925927</v>
      </c>
      <c r="F182" s="196">
        <v>470.43489999999997</v>
      </c>
      <c r="H182" s="304"/>
    </row>
    <row r="183" spans="1:8" ht="15" customHeight="1" x14ac:dyDescent="0.25">
      <c r="A183" s="195">
        <v>41203</v>
      </c>
      <c r="B183" s="209">
        <v>2.7175925925925926E-2</v>
      </c>
      <c r="C183" s="213">
        <v>74.926100000000005</v>
      </c>
      <c r="D183" s="184">
        <v>17.88</v>
      </c>
      <c r="E183" s="309">
        <f t="shared" si="2"/>
        <v>41203.027175925927</v>
      </c>
      <c r="F183" s="196">
        <v>470.33429999999998</v>
      </c>
      <c r="H183" s="304"/>
    </row>
    <row r="184" spans="1:8" ht="15" customHeight="1" x14ac:dyDescent="0.25">
      <c r="A184" s="195">
        <v>41204</v>
      </c>
      <c r="B184" s="209">
        <v>2.7175925925925926E-2</v>
      </c>
      <c r="C184" s="213">
        <v>74.917000000000002</v>
      </c>
      <c r="D184" s="184">
        <v>17.908000000000001</v>
      </c>
      <c r="E184" s="309">
        <f t="shared" si="2"/>
        <v>41204.027175925927</v>
      </c>
      <c r="F184" s="196">
        <v>470.34339999999997</v>
      </c>
      <c r="H184" s="304"/>
    </row>
    <row r="185" spans="1:8" ht="15" customHeight="1" x14ac:dyDescent="0.25">
      <c r="A185" s="195">
        <v>41205</v>
      </c>
      <c r="B185" s="209">
        <v>2.7175925925925926E-2</v>
      </c>
      <c r="C185" s="213">
        <v>74.915700000000001</v>
      </c>
      <c r="D185" s="184">
        <v>17.904</v>
      </c>
      <c r="E185" s="309">
        <f t="shared" si="2"/>
        <v>41205.027175925927</v>
      </c>
      <c r="F185" s="196">
        <v>470.34469999999999</v>
      </c>
      <c r="H185" s="304"/>
    </row>
    <row r="186" spans="1:8" ht="15" customHeight="1" x14ac:dyDescent="0.25">
      <c r="A186" s="195">
        <v>41206</v>
      </c>
      <c r="B186" s="209">
        <v>2.7175925925925926E-2</v>
      </c>
      <c r="C186" s="213">
        <v>74.903599999999997</v>
      </c>
      <c r="D186" s="184">
        <v>17.928999999999998</v>
      </c>
      <c r="E186" s="309">
        <f t="shared" si="2"/>
        <v>41206.027175925927</v>
      </c>
      <c r="F186" s="196">
        <v>470.35680000000002</v>
      </c>
      <c r="H186" s="304"/>
    </row>
    <row r="187" spans="1:8" ht="15" customHeight="1" x14ac:dyDescent="0.25">
      <c r="A187" s="195">
        <v>41207</v>
      </c>
      <c r="B187" s="209">
        <v>2.7175925925925926E-2</v>
      </c>
      <c r="C187" s="213">
        <v>75.008200000000002</v>
      </c>
      <c r="D187" s="184">
        <v>17.922999999999998</v>
      </c>
      <c r="E187" s="309">
        <f t="shared" si="2"/>
        <v>41207.027175925927</v>
      </c>
      <c r="F187" s="196">
        <v>470.25220000000002</v>
      </c>
      <c r="H187" s="304"/>
    </row>
    <row r="188" spans="1:8" ht="15" customHeight="1" x14ac:dyDescent="0.25">
      <c r="A188" s="195">
        <v>41208</v>
      </c>
      <c r="B188" s="209">
        <v>2.7175925925925926E-2</v>
      </c>
      <c r="C188" s="213">
        <v>74.828999999999994</v>
      </c>
      <c r="D188" s="184">
        <v>17.902000000000001</v>
      </c>
      <c r="E188" s="309">
        <f t="shared" si="2"/>
        <v>41208.027175925927</v>
      </c>
      <c r="F188" s="196">
        <v>470.4314</v>
      </c>
      <c r="H188" s="304"/>
    </row>
    <row r="189" spans="1:8" ht="15" customHeight="1" x14ac:dyDescent="0.25">
      <c r="A189" s="195">
        <v>41209</v>
      </c>
      <c r="B189" s="209">
        <v>2.7175925925925926E-2</v>
      </c>
      <c r="C189" s="213">
        <v>74.705399999999997</v>
      </c>
      <c r="D189" s="184">
        <v>17.893000000000001</v>
      </c>
      <c r="E189" s="309">
        <f t="shared" si="2"/>
        <v>41209.027175925927</v>
      </c>
      <c r="F189" s="196">
        <v>470.55500000000001</v>
      </c>
      <c r="H189" s="304"/>
    </row>
    <row r="190" spans="1:8" ht="15" customHeight="1" x14ac:dyDescent="0.25">
      <c r="A190" s="195">
        <v>41210</v>
      </c>
      <c r="B190" s="209">
        <v>2.7175925925925926E-2</v>
      </c>
      <c r="C190" s="213">
        <v>74.785799999999995</v>
      </c>
      <c r="D190" s="184">
        <v>17.89</v>
      </c>
      <c r="E190" s="309">
        <f t="shared" si="2"/>
        <v>41210.027175925927</v>
      </c>
      <c r="F190" s="196">
        <v>470.47460000000001</v>
      </c>
      <c r="H190" s="304"/>
    </row>
    <row r="191" spans="1:8" ht="15" customHeight="1" x14ac:dyDescent="0.25">
      <c r="A191" s="195">
        <v>41211</v>
      </c>
      <c r="B191" s="209">
        <v>2.7175925925925926E-2</v>
      </c>
      <c r="C191" s="213">
        <v>74.751199999999997</v>
      </c>
      <c r="D191" s="184">
        <v>17.963999999999999</v>
      </c>
      <c r="E191" s="309">
        <f t="shared" si="2"/>
        <v>41211.027175925927</v>
      </c>
      <c r="F191" s="196">
        <v>470.50919999999996</v>
      </c>
      <c r="H191" s="304"/>
    </row>
    <row r="192" spans="1:8" ht="15" customHeight="1" x14ac:dyDescent="0.25">
      <c r="A192" s="195">
        <v>41212</v>
      </c>
      <c r="B192" s="209">
        <v>2.7175925925925926E-2</v>
      </c>
      <c r="C192" s="213">
        <v>74.714600000000004</v>
      </c>
      <c r="D192" s="184">
        <v>17.975000000000001</v>
      </c>
      <c r="E192" s="309">
        <f t="shared" si="2"/>
        <v>41212.027175925927</v>
      </c>
      <c r="F192" s="196">
        <v>470.54579999999999</v>
      </c>
      <c r="H192" s="304"/>
    </row>
    <row r="193" spans="1:8" ht="15" customHeight="1" x14ac:dyDescent="0.25">
      <c r="A193" s="195">
        <v>41213</v>
      </c>
      <c r="B193" s="209">
        <v>2.7175925925925926E-2</v>
      </c>
      <c r="C193" s="213">
        <v>74.733699999999999</v>
      </c>
      <c r="D193" s="184">
        <v>17.922000000000001</v>
      </c>
      <c r="E193" s="309">
        <f t="shared" si="2"/>
        <v>41213.027175925927</v>
      </c>
      <c r="F193" s="196">
        <v>470.52670000000001</v>
      </c>
      <c r="H193" s="304"/>
    </row>
    <row r="194" spans="1:8" ht="15" customHeight="1" x14ac:dyDescent="0.25">
      <c r="A194" s="195">
        <v>41214</v>
      </c>
      <c r="B194" s="209">
        <v>2.7175925925925926E-2</v>
      </c>
      <c r="C194" s="213">
        <v>74.711500000000001</v>
      </c>
      <c r="D194" s="184">
        <v>17.914000000000001</v>
      </c>
      <c r="E194" s="309">
        <f t="shared" si="2"/>
        <v>41214.027175925927</v>
      </c>
      <c r="F194" s="196">
        <v>470.5489</v>
      </c>
      <c r="H194" s="304"/>
    </row>
    <row r="195" spans="1:8" ht="15" customHeight="1" x14ac:dyDescent="0.25">
      <c r="A195" s="195">
        <v>41215</v>
      </c>
      <c r="B195" s="209">
        <v>2.7175925925925926E-2</v>
      </c>
      <c r="C195" s="213">
        <v>74.755399999999995</v>
      </c>
      <c r="D195" s="184">
        <v>17.876999999999999</v>
      </c>
      <c r="E195" s="309">
        <f t="shared" si="2"/>
        <v>41215.027175925927</v>
      </c>
      <c r="F195" s="196">
        <v>470.505</v>
      </c>
      <c r="H195" s="304"/>
    </row>
    <row r="196" spans="1:8" ht="15" customHeight="1" x14ac:dyDescent="0.25">
      <c r="A196" s="195">
        <v>41216</v>
      </c>
      <c r="B196" s="209">
        <v>2.7175925925925926E-2</v>
      </c>
      <c r="C196" s="213">
        <v>74.764799999999994</v>
      </c>
      <c r="D196" s="184">
        <v>17.913</v>
      </c>
      <c r="E196" s="309">
        <f t="shared" si="2"/>
        <v>41216.027175925927</v>
      </c>
      <c r="F196" s="196">
        <v>470.49559999999997</v>
      </c>
      <c r="H196" s="304"/>
    </row>
    <row r="197" spans="1:8" ht="15" customHeight="1" x14ac:dyDescent="0.25">
      <c r="A197" s="195">
        <v>41217</v>
      </c>
      <c r="B197" s="209">
        <v>2.7175925925925926E-2</v>
      </c>
      <c r="C197" s="213">
        <v>74.677899999999994</v>
      </c>
      <c r="D197" s="184">
        <v>18.024000000000001</v>
      </c>
      <c r="E197" s="309">
        <f t="shared" si="2"/>
        <v>41217.027175925927</v>
      </c>
      <c r="F197" s="196">
        <v>470.58249999999998</v>
      </c>
      <c r="H197" s="304"/>
    </row>
    <row r="198" spans="1:8" ht="15" customHeight="1" x14ac:dyDescent="0.25">
      <c r="A198" s="195">
        <v>41218</v>
      </c>
      <c r="B198" s="209">
        <v>2.7175925925925926E-2</v>
      </c>
      <c r="C198" s="213">
        <v>74.648799999999994</v>
      </c>
      <c r="D198" s="184">
        <v>17.940000000000001</v>
      </c>
      <c r="E198" s="309">
        <f t="shared" si="2"/>
        <v>41218.027175925927</v>
      </c>
      <c r="F198" s="196">
        <v>470.61160000000001</v>
      </c>
      <c r="H198" s="304"/>
    </row>
    <row r="199" spans="1:8" ht="15" customHeight="1" x14ac:dyDescent="0.25">
      <c r="A199" s="195">
        <v>41219</v>
      </c>
      <c r="B199" s="209">
        <v>2.7175925925925926E-2</v>
      </c>
      <c r="C199" s="213">
        <v>74.661500000000004</v>
      </c>
      <c r="D199" s="184">
        <v>17.969000000000001</v>
      </c>
      <c r="E199" s="309">
        <f t="shared" si="2"/>
        <v>41219.027175925927</v>
      </c>
      <c r="F199" s="196">
        <v>470.59889999999996</v>
      </c>
      <c r="H199" s="304"/>
    </row>
    <row r="200" spans="1:8" ht="15" customHeight="1" x14ac:dyDescent="0.25">
      <c r="A200" s="195">
        <v>41220</v>
      </c>
      <c r="B200" s="209">
        <v>2.7175925925925926E-2</v>
      </c>
      <c r="C200" s="213">
        <v>74.6661</v>
      </c>
      <c r="D200" s="184">
        <v>17.887</v>
      </c>
      <c r="E200" s="309">
        <f t="shared" si="2"/>
        <v>41220.027175925927</v>
      </c>
      <c r="F200" s="196">
        <v>470.59429999999998</v>
      </c>
      <c r="H200" s="304"/>
    </row>
    <row r="201" spans="1:8" ht="15" customHeight="1" x14ac:dyDescent="0.25">
      <c r="A201" s="195">
        <v>41221</v>
      </c>
      <c r="B201" s="209">
        <v>2.7175925925925926E-2</v>
      </c>
      <c r="C201" s="213">
        <v>74.745199999999997</v>
      </c>
      <c r="D201" s="184">
        <v>17.881</v>
      </c>
      <c r="E201" s="309">
        <f t="shared" si="2"/>
        <v>41221.027175925927</v>
      </c>
      <c r="F201" s="196">
        <v>470.51519999999999</v>
      </c>
      <c r="H201" s="304"/>
    </row>
    <row r="202" spans="1:8" ht="15" customHeight="1" x14ac:dyDescent="0.25">
      <c r="A202" s="195">
        <v>41222</v>
      </c>
      <c r="B202" s="209">
        <v>2.7175925925925926E-2</v>
      </c>
      <c r="C202" s="213">
        <v>74.857900000000001</v>
      </c>
      <c r="D202" s="184">
        <v>17.931000000000001</v>
      </c>
      <c r="E202" s="309">
        <f t="shared" si="2"/>
        <v>41222.027175925927</v>
      </c>
      <c r="F202" s="196">
        <v>470.40249999999997</v>
      </c>
      <c r="H202" s="304"/>
    </row>
    <row r="203" spans="1:8" ht="15" customHeight="1" x14ac:dyDescent="0.25">
      <c r="A203" s="195">
        <v>41223</v>
      </c>
      <c r="B203" s="209">
        <v>2.7175925925925926E-2</v>
      </c>
      <c r="C203" s="213">
        <v>74.944800000000001</v>
      </c>
      <c r="D203" s="184">
        <v>17.957000000000001</v>
      </c>
      <c r="E203" s="309">
        <f t="shared" si="2"/>
        <v>41223.027175925927</v>
      </c>
      <c r="F203" s="196">
        <v>470.31560000000002</v>
      </c>
      <c r="H203" s="304"/>
    </row>
    <row r="204" spans="1:8" ht="15" customHeight="1" x14ac:dyDescent="0.25">
      <c r="A204" s="195">
        <v>41224</v>
      </c>
      <c r="B204" s="209">
        <v>2.7175925925925926E-2</v>
      </c>
      <c r="C204" s="213">
        <v>75.013400000000004</v>
      </c>
      <c r="D204" s="184">
        <v>17.908999999999999</v>
      </c>
      <c r="E204" s="309">
        <f t="shared" ref="E204:E267" si="3">A204+B204</f>
        <v>41224.027175925927</v>
      </c>
      <c r="F204" s="196">
        <v>470.24699999999996</v>
      </c>
      <c r="H204" s="304"/>
    </row>
    <row r="205" spans="1:8" ht="15" customHeight="1" x14ac:dyDescent="0.25">
      <c r="A205" s="195">
        <v>41225</v>
      </c>
      <c r="B205" s="209">
        <v>2.7175925925925926E-2</v>
      </c>
      <c r="C205" s="213">
        <v>74.75</v>
      </c>
      <c r="D205" s="184">
        <v>18.082999999999998</v>
      </c>
      <c r="E205" s="309">
        <f t="shared" si="3"/>
        <v>41225.027175925927</v>
      </c>
      <c r="F205" s="196">
        <v>470.5104</v>
      </c>
      <c r="H205" s="304"/>
    </row>
    <row r="206" spans="1:8" ht="15" customHeight="1" x14ac:dyDescent="0.25">
      <c r="A206" s="195">
        <v>41226</v>
      </c>
      <c r="B206" s="209">
        <v>2.7175925925925926E-2</v>
      </c>
      <c r="C206" s="213">
        <v>74.6417</v>
      </c>
      <c r="D206" s="184">
        <v>17.956</v>
      </c>
      <c r="E206" s="309">
        <f t="shared" si="3"/>
        <v>41226.027175925927</v>
      </c>
      <c r="F206" s="196">
        <v>470.61869999999999</v>
      </c>
      <c r="H206" s="304"/>
    </row>
    <row r="207" spans="1:8" ht="15" customHeight="1" x14ac:dyDescent="0.25">
      <c r="A207" s="195">
        <v>41227</v>
      </c>
      <c r="B207" s="209">
        <v>2.7175925925925926E-2</v>
      </c>
      <c r="C207" s="213">
        <v>74.6601</v>
      </c>
      <c r="D207" s="184">
        <v>17.978999999999999</v>
      </c>
      <c r="E207" s="309">
        <f t="shared" si="3"/>
        <v>41227.027175925927</v>
      </c>
      <c r="F207" s="196">
        <v>470.6003</v>
      </c>
      <c r="H207" s="304"/>
    </row>
    <row r="208" spans="1:8" ht="15" customHeight="1" x14ac:dyDescent="0.25">
      <c r="A208" s="195">
        <v>41228</v>
      </c>
      <c r="B208" s="209">
        <v>2.7175925925925926E-2</v>
      </c>
      <c r="C208" s="213">
        <v>74.581900000000005</v>
      </c>
      <c r="D208" s="184">
        <v>18.117999999999999</v>
      </c>
      <c r="E208" s="309">
        <f t="shared" si="3"/>
        <v>41228.027175925927</v>
      </c>
      <c r="F208" s="196">
        <v>470.67849999999999</v>
      </c>
      <c r="H208" s="304"/>
    </row>
    <row r="209" spans="1:8" ht="15" customHeight="1" x14ac:dyDescent="0.25">
      <c r="A209" s="195">
        <v>41229</v>
      </c>
      <c r="B209" s="209">
        <v>2.7175925925925926E-2</v>
      </c>
      <c r="C209" s="213">
        <v>74.607299999999995</v>
      </c>
      <c r="D209" s="184">
        <v>18.042999999999999</v>
      </c>
      <c r="E209" s="309">
        <f t="shared" si="3"/>
        <v>41229.027175925927</v>
      </c>
      <c r="F209" s="196">
        <v>470.65309999999999</v>
      </c>
      <c r="H209" s="304"/>
    </row>
    <row r="210" spans="1:8" ht="15" customHeight="1" x14ac:dyDescent="0.25">
      <c r="A210" s="195">
        <v>41230</v>
      </c>
      <c r="B210" s="209">
        <v>2.7175925925925926E-2</v>
      </c>
      <c r="C210" s="213">
        <v>74.665700000000001</v>
      </c>
      <c r="D210" s="184">
        <v>18.094999999999999</v>
      </c>
      <c r="E210" s="309">
        <f t="shared" si="3"/>
        <v>41230.027175925927</v>
      </c>
      <c r="F210" s="196">
        <v>470.59469999999999</v>
      </c>
      <c r="H210" s="304"/>
    </row>
    <row r="211" spans="1:8" ht="15" customHeight="1" x14ac:dyDescent="0.25">
      <c r="A211" s="195">
        <v>41231</v>
      </c>
      <c r="B211" s="209">
        <v>2.7175925925925926E-2</v>
      </c>
      <c r="C211" s="213">
        <v>74.650099999999995</v>
      </c>
      <c r="D211" s="184">
        <v>18.163</v>
      </c>
      <c r="E211" s="309">
        <f t="shared" si="3"/>
        <v>41231.027175925927</v>
      </c>
      <c r="F211" s="196">
        <v>470.6103</v>
      </c>
      <c r="H211" s="304"/>
    </row>
    <row r="212" spans="1:8" ht="15" customHeight="1" x14ac:dyDescent="0.25">
      <c r="A212" s="195">
        <v>41232</v>
      </c>
      <c r="B212" s="209">
        <v>2.7175925925925926E-2</v>
      </c>
      <c r="C212" s="213">
        <v>74.721400000000003</v>
      </c>
      <c r="D212" s="184">
        <v>18.132999999999999</v>
      </c>
      <c r="E212" s="309">
        <f t="shared" si="3"/>
        <v>41232.027175925927</v>
      </c>
      <c r="F212" s="196">
        <v>470.53899999999999</v>
      </c>
      <c r="H212" s="304"/>
    </row>
    <row r="213" spans="1:8" ht="15" customHeight="1" x14ac:dyDescent="0.25">
      <c r="A213" s="195">
        <v>41233</v>
      </c>
      <c r="B213" s="209">
        <v>2.7175925925925926E-2</v>
      </c>
      <c r="C213" s="213">
        <v>74.626800000000003</v>
      </c>
      <c r="D213" s="184">
        <v>18.344999999999999</v>
      </c>
      <c r="E213" s="309">
        <f t="shared" si="3"/>
        <v>41233.027175925927</v>
      </c>
      <c r="F213" s="196">
        <v>470.6336</v>
      </c>
      <c r="H213" s="304"/>
    </row>
    <row r="214" spans="1:8" ht="15" customHeight="1" x14ac:dyDescent="0.25">
      <c r="A214" s="195">
        <v>41234</v>
      </c>
      <c r="B214" s="209">
        <v>2.7175925925925926E-2</v>
      </c>
      <c r="C214" s="213">
        <v>69.978999999999999</v>
      </c>
      <c r="D214" s="184">
        <v>17.927</v>
      </c>
      <c r="E214" s="309">
        <f t="shared" si="3"/>
        <v>41234.027175925927</v>
      </c>
      <c r="F214" s="196">
        <v>475.28139999999996</v>
      </c>
      <c r="H214" s="304"/>
    </row>
    <row r="215" spans="1:8" ht="15" customHeight="1" x14ac:dyDescent="0.25">
      <c r="A215" s="195">
        <v>41235</v>
      </c>
      <c r="B215" s="209">
        <v>2.7175925925925926E-2</v>
      </c>
      <c r="C215" s="213">
        <v>74.775499999999994</v>
      </c>
      <c r="D215" s="184">
        <v>17.923999999999999</v>
      </c>
      <c r="E215" s="309">
        <f t="shared" si="3"/>
        <v>41235.027175925927</v>
      </c>
      <c r="F215" s="196">
        <v>470.48489999999998</v>
      </c>
      <c r="H215" s="304"/>
    </row>
    <row r="216" spans="1:8" ht="15" customHeight="1" x14ac:dyDescent="0.25">
      <c r="A216" s="195">
        <v>41236</v>
      </c>
      <c r="B216" s="209">
        <v>2.7175925925925926E-2</v>
      </c>
      <c r="C216" s="213">
        <v>74.660200000000003</v>
      </c>
      <c r="D216" s="184">
        <v>17.91</v>
      </c>
      <c r="E216" s="309">
        <f t="shared" si="3"/>
        <v>41236.027175925927</v>
      </c>
      <c r="F216" s="196">
        <v>470.60019999999997</v>
      </c>
      <c r="H216" s="304"/>
    </row>
    <row r="217" spans="1:8" ht="15" customHeight="1" x14ac:dyDescent="0.25">
      <c r="A217" s="195">
        <v>41237</v>
      </c>
      <c r="B217" s="209">
        <v>2.7175925925925926E-2</v>
      </c>
      <c r="C217" s="213">
        <v>74.022900000000007</v>
      </c>
      <c r="D217" s="184">
        <v>17.853000000000002</v>
      </c>
      <c r="E217" s="309">
        <f t="shared" si="3"/>
        <v>41237.027175925927</v>
      </c>
      <c r="F217" s="196">
        <v>471.23749999999995</v>
      </c>
      <c r="H217" s="304"/>
    </row>
    <row r="218" spans="1:8" ht="15" customHeight="1" x14ac:dyDescent="0.25">
      <c r="A218" s="195">
        <v>41238</v>
      </c>
      <c r="B218" s="209">
        <v>2.7175925925925926E-2</v>
      </c>
      <c r="C218" s="213">
        <v>74.748800000000003</v>
      </c>
      <c r="D218" s="184">
        <v>17.989000000000001</v>
      </c>
      <c r="E218" s="309">
        <f t="shared" si="3"/>
        <v>41238.027175925927</v>
      </c>
      <c r="F218" s="196">
        <v>470.51159999999999</v>
      </c>
      <c r="H218" s="304"/>
    </row>
    <row r="219" spans="1:8" ht="15" customHeight="1" x14ac:dyDescent="0.25">
      <c r="A219" s="195">
        <v>41239</v>
      </c>
      <c r="B219" s="209">
        <v>2.7175925925925926E-2</v>
      </c>
      <c r="C219" s="213">
        <v>74.881399999999999</v>
      </c>
      <c r="D219" s="184">
        <v>17.88</v>
      </c>
      <c r="E219" s="309">
        <f t="shared" si="3"/>
        <v>41239.027175925927</v>
      </c>
      <c r="F219" s="196">
        <v>470.37900000000002</v>
      </c>
      <c r="H219" s="304"/>
    </row>
    <row r="220" spans="1:8" ht="15" customHeight="1" x14ac:dyDescent="0.25">
      <c r="A220" s="195">
        <v>41240</v>
      </c>
      <c r="B220" s="209">
        <v>2.7175925925925926E-2</v>
      </c>
      <c r="C220" s="213">
        <v>74.715500000000006</v>
      </c>
      <c r="D220" s="184">
        <v>17.952999999999999</v>
      </c>
      <c r="E220" s="309">
        <f t="shared" si="3"/>
        <v>41240.027175925927</v>
      </c>
      <c r="F220" s="196">
        <v>470.54489999999998</v>
      </c>
      <c r="H220" s="304"/>
    </row>
    <row r="221" spans="1:8" ht="15" customHeight="1" x14ac:dyDescent="0.25">
      <c r="A221" s="195">
        <v>41241</v>
      </c>
      <c r="B221" s="209">
        <v>2.7175925925925926E-2</v>
      </c>
      <c r="C221" s="213">
        <v>74.669200000000004</v>
      </c>
      <c r="D221" s="184">
        <v>17.943000000000001</v>
      </c>
      <c r="E221" s="309">
        <f t="shared" si="3"/>
        <v>41241.027175925927</v>
      </c>
      <c r="F221" s="196">
        <v>470.59119999999996</v>
      </c>
      <c r="H221" s="304"/>
    </row>
    <row r="222" spans="1:8" ht="15" customHeight="1" x14ac:dyDescent="0.25">
      <c r="A222" s="195">
        <v>41242</v>
      </c>
      <c r="B222" s="209">
        <v>2.7175925925925926E-2</v>
      </c>
      <c r="C222" s="213">
        <v>74.709400000000002</v>
      </c>
      <c r="D222" s="184">
        <v>17.933</v>
      </c>
      <c r="E222" s="309">
        <f t="shared" si="3"/>
        <v>41242.027175925927</v>
      </c>
      <c r="F222" s="196">
        <v>470.55099999999999</v>
      </c>
      <c r="H222" s="304"/>
    </row>
    <row r="223" spans="1:8" ht="15" customHeight="1" x14ac:dyDescent="0.25">
      <c r="A223" s="195">
        <v>41243</v>
      </c>
      <c r="B223" s="209">
        <v>2.7175925925925926E-2</v>
      </c>
      <c r="C223" s="213">
        <v>74.737200000000001</v>
      </c>
      <c r="D223" s="184">
        <v>17.952999999999999</v>
      </c>
      <c r="E223" s="309">
        <f t="shared" si="3"/>
        <v>41243.027175925927</v>
      </c>
      <c r="F223" s="196">
        <v>470.52319999999997</v>
      </c>
      <c r="H223" s="304"/>
    </row>
    <row r="224" spans="1:8" ht="15" customHeight="1" x14ac:dyDescent="0.25">
      <c r="A224" s="195">
        <v>41244</v>
      </c>
      <c r="B224" s="209">
        <v>2.7175925925925926E-2</v>
      </c>
      <c r="C224" s="213">
        <v>74.788399999999996</v>
      </c>
      <c r="D224" s="184">
        <v>17.928000000000001</v>
      </c>
      <c r="E224" s="309">
        <f t="shared" si="3"/>
        <v>41244.027175925927</v>
      </c>
      <c r="F224" s="196">
        <v>470.47199999999998</v>
      </c>
      <c r="H224" s="304"/>
    </row>
    <row r="225" spans="1:8" ht="15" customHeight="1" x14ac:dyDescent="0.25">
      <c r="A225" s="195">
        <v>41245</v>
      </c>
      <c r="B225" s="209">
        <v>2.7175925925925926E-2</v>
      </c>
      <c r="C225" s="213">
        <v>74.793400000000005</v>
      </c>
      <c r="D225" s="184">
        <v>18.036000000000001</v>
      </c>
      <c r="E225" s="309">
        <f t="shared" si="3"/>
        <v>41245.027175925927</v>
      </c>
      <c r="F225" s="196">
        <v>470.46699999999998</v>
      </c>
      <c r="H225" s="304"/>
    </row>
    <row r="226" spans="1:8" ht="15" customHeight="1" x14ac:dyDescent="0.25">
      <c r="A226" s="195">
        <v>41246</v>
      </c>
      <c r="B226" s="209">
        <v>2.7175925925925926E-2</v>
      </c>
      <c r="C226" s="213">
        <v>74.883799999999994</v>
      </c>
      <c r="D226" s="184">
        <v>17.922000000000001</v>
      </c>
      <c r="E226" s="309">
        <f t="shared" si="3"/>
        <v>41246.027175925927</v>
      </c>
      <c r="F226" s="196">
        <v>470.3766</v>
      </c>
      <c r="H226" s="304"/>
    </row>
    <row r="227" spans="1:8" ht="15" customHeight="1" x14ac:dyDescent="0.25">
      <c r="A227" s="195">
        <v>41247</v>
      </c>
      <c r="B227" s="209">
        <v>2.7175925925925926E-2</v>
      </c>
      <c r="C227" s="213">
        <v>74.833399999999997</v>
      </c>
      <c r="D227" s="184">
        <v>18.027000000000001</v>
      </c>
      <c r="E227" s="309">
        <f t="shared" si="3"/>
        <v>41247.027175925927</v>
      </c>
      <c r="F227" s="196">
        <v>470.42700000000002</v>
      </c>
      <c r="H227" s="304"/>
    </row>
    <row r="228" spans="1:8" ht="15" customHeight="1" x14ac:dyDescent="0.25">
      <c r="A228" s="195">
        <v>41248</v>
      </c>
      <c r="B228" s="209">
        <v>2.7175925925925926E-2</v>
      </c>
      <c r="C228" s="213">
        <v>74.684700000000007</v>
      </c>
      <c r="D228" s="184">
        <v>17.873000000000001</v>
      </c>
      <c r="E228" s="309">
        <f t="shared" si="3"/>
        <v>41248.027175925927</v>
      </c>
      <c r="F228" s="196">
        <v>470.57569999999998</v>
      </c>
      <c r="H228" s="304"/>
    </row>
    <row r="229" spans="1:8" ht="15" customHeight="1" x14ac:dyDescent="0.25">
      <c r="A229" s="195">
        <v>41249</v>
      </c>
      <c r="B229" s="209">
        <v>2.7175925925925926E-2</v>
      </c>
      <c r="C229" s="213">
        <v>74.877399999999994</v>
      </c>
      <c r="D229" s="184">
        <v>17.89</v>
      </c>
      <c r="E229" s="309">
        <f t="shared" si="3"/>
        <v>41249.027175925927</v>
      </c>
      <c r="F229" s="196">
        <v>470.38299999999998</v>
      </c>
      <c r="H229" s="304"/>
    </row>
    <row r="230" spans="1:8" ht="15" customHeight="1" x14ac:dyDescent="0.25">
      <c r="A230" s="195">
        <v>41250</v>
      </c>
      <c r="B230" s="209">
        <v>2.7175925925925926E-2</v>
      </c>
      <c r="C230" s="213">
        <v>75.000299999999996</v>
      </c>
      <c r="D230" s="184">
        <v>17.861000000000001</v>
      </c>
      <c r="E230" s="309">
        <f t="shared" si="3"/>
        <v>41250.027175925927</v>
      </c>
      <c r="F230" s="196">
        <v>470.26009999999997</v>
      </c>
      <c r="H230" s="304"/>
    </row>
    <row r="231" spans="1:8" ht="15" customHeight="1" x14ac:dyDescent="0.25">
      <c r="A231" s="195">
        <v>41251</v>
      </c>
      <c r="B231" s="209">
        <v>2.7175925925925926E-2</v>
      </c>
      <c r="C231" s="213">
        <v>75.019400000000005</v>
      </c>
      <c r="D231" s="184">
        <v>17.87</v>
      </c>
      <c r="E231" s="309">
        <f t="shared" si="3"/>
        <v>41251.027175925927</v>
      </c>
      <c r="F231" s="196">
        <v>470.24099999999999</v>
      </c>
      <c r="H231" s="304"/>
    </row>
    <row r="232" spans="1:8" ht="15" customHeight="1" x14ac:dyDescent="0.25">
      <c r="A232" s="195">
        <v>41252</v>
      </c>
      <c r="B232" s="209">
        <v>2.7175925925925926E-2</v>
      </c>
      <c r="C232" s="213">
        <v>75.069299999999998</v>
      </c>
      <c r="D232" s="184">
        <v>17.879000000000001</v>
      </c>
      <c r="E232" s="309">
        <f t="shared" si="3"/>
        <v>41252.027175925927</v>
      </c>
      <c r="F232" s="196">
        <v>470.19110000000001</v>
      </c>
      <c r="H232" s="304"/>
    </row>
    <row r="233" spans="1:8" ht="15" customHeight="1" x14ac:dyDescent="0.25">
      <c r="A233" s="195">
        <v>41253</v>
      </c>
      <c r="B233" s="209">
        <v>2.7175925925925926E-2</v>
      </c>
      <c r="C233" s="213">
        <v>74.950299999999999</v>
      </c>
      <c r="D233" s="184">
        <v>17.977</v>
      </c>
      <c r="E233" s="309">
        <f t="shared" si="3"/>
        <v>41253.027175925927</v>
      </c>
      <c r="F233" s="196">
        <v>470.31009999999998</v>
      </c>
      <c r="H233" s="304"/>
    </row>
    <row r="234" spans="1:8" ht="15" customHeight="1" x14ac:dyDescent="0.25">
      <c r="A234" s="195">
        <v>41254</v>
      </c>
      <c r="B234" s="209">
        <v>2.7175925925925926E-2</v>
      </c>
      <c r="C234" s="213">
        <v>74.989500000000007</v>
      </c>
      <c r="D234" s="184">
        <v>17.863</v>
      </c>
      <c r="E234" s="309">
        <f t="shared" si="3"/>
        <v>41254.027175925927</v>
      </c>
      <c r="F234" s="196">
        <v>470.27089999999998</v>
      </c>
      <c r="H234" s="304"/>
    </row>
    <row r="235" spans="1:8" ht="15" customHeight="1" x14ac:dyDescent="0.25">
      <c r="A235" s="195">
        <v>41255</v>
      </c>
      <c r="B235" s="209">
        <v>2.7175925925925926E-2</v>
      </c>
      <c r="C235" s="213">
        <v>74.940899999999999</v>
      </c>
      <c r="D235" s="184">
        <v>17.852</v>
      </c>
      <c r="E235" s="309">
        <f t="shared" si="3"/>
        <v>41255.027175925927</v>
      </c>
      <c r="F235" s="196">
        <v>470.31950000000001</v>
      </c>
      <c r="H235" s="304"/>
    </row>
    <row r="236" spans="1:8" ht="15" customHeight="1" x14ac:dyDescent="0.25">
      <c r="A236" s="195">
        <v>41256</v>
      </c>
      <c r="B236" s="209">
        <v>2.7175925925925926E-2</v>
      </c>
      <c r="C236" s="213">
        <v>74.900599999999997</v>
      </c>
      <c r="D236" s="184">
        <v>17.972999999999999</v>
      </c>
      <c r="E236" s="309">
        <f t="shared" si="3"/>
        <v>41256.027175925927</v>
      </c>
      <c r="F236" s="196">
        <v>470.35980000000001</v>
      </c>
      <c r="H236" s="304"/>
    </row>
    <row r="237" spans="1:8" ht="15" customHeight="1" x14ac:dyDescent="0.25">
      <c r="A237" s="195">
        <v>41257</v>
      </c>
      <c r="B237" s="209">
        <v>2.7175925925925926E-2</v>
      </c>
      <c r="C237" s="213">
        <v>74.959299999999999</v>
      </c>
      <c r="D237" s="184">
        <v>17.896999999999998</v>
      </c>
      <c r="E237" s="309">
        <f t="shared" si="3"/>
        <v>41257.027175925927</v>
      </c>
      <c r="F237" s="196">
        <v>470.30110000000002</v>
      </c>
      <c r="H237" s="304"/>
    </row>
    <row r="238" spans="1:8" ht="15" customHeight="1" x14ac:dyDescent="0.25">
      <c r="A238" s="195">
        <v>41258</v>
      </c>
      <c r="B238" s="209">
        <v>2.7175925925925926E-2</v>
      </c>
      <c r="C238" s="213">
        <v>75.122399999999999</v>
      </c>
      <c r="D238" s="184">
        <v>17.919</v>
      </c>
      <c r="E238" s="309">
        <f t="shared" si="3"/>
        <v>41258.027175925927</v>
      </c>
      <c r="F238" s="196">
        <v>470.13799999999998</v>
      </c>
      <c r="H238" s="304"/>
    </row>
    <row r="239" spans="1:8" ht="15" customHeight="1" x14ac:dyDescent="0.25">
      <c r="A239" s="195">
        <v>41259</v>
      </c>
      <c r="B239" s="209">
        <v>2.7175925925925926E-2</v>
      </c>
      <c r="C239" s="213">
        <v>75.118099999999998</v>
      </c>
      <c r="D239" s="184">
        <v>17.989000000000001</v>
      </c>
      <c r="E239" s="309">
        <f t="shared" si="3"/>
        <v>41259.027175925927</v>
      </c>
      <c r="F239" s="196">
        <v>470.14229999999998</v>
      </c>
      <c r="H239" s="304"/>
    </row>
    <row r="240" spans="1:8" ht="15" customHeight="1" x14ac:dyDescent="0.25">
      <c r="A240" s="195">
        <v>41260</v>
      </c>
      <c r="B240" s="209">
        <v>2.7175925925925926E-2</v>
      </c>
      <c r="C240" s="213">
        <v>75.007800000000003</v>
      </c>
      <c r="D240" s="184">
        <v>17.966999999999999</v>
      </c>
      <c r="E240" s="309">
        <f t="shared" si="3"/>
        <v>41260.027175925927</v>
      </c>
      <c r="F240" s="196">
        <v>470.25259999999997</v>
      </c>
      <c r="H240" s="304"/>
    </row>
    <row r="241" spans="1:8" ht="15" customHeight="1" x14ac:dyDescent="0.25">
      <c r="A241" s="195">
        <v>41261</v>
      </c>
      <c r="B241" s="209">
        <v>2.7175925925925926E-2</v>
      </c>
      <c r="C241" s="213">
        <v>75.017600000000002</v>
      </c>
      <c r="D241" s="184">
        <v>17.853000000000002</v>
      </c>
      <c r="E241" s="309">
        <f t="shared" si="3"/>
        <v>41261.027175925927</v>
      </c>
      <c r="F241" s="196">
        <v>470.24279999999999</v>
      </c>
      <c r="H241" s="304"/>
    </row>
    <row r="242" spans="1:8" ht="15" customHeight="1" x14ac:dyDescent="0.25">
      <c r="A242" s="195">
        <v>41262</v>
      </c>
      <c r="B242" s="209">
        <v>2.7175925925925926E-2</v>
      </c>
      <c r="C242" s="213">
        <v>75.145600000000002</v>
      </c>
      <c r="D242" s="184">
        <v>17.838000000000001</v>
      </c>
      <c r="E242" s="309">
        <f t="shared" si="3"/>
        <v>41262.027175925927</v>
      </c>
      <c r="F242" s="196">
        <v>470.1148</v>
      </c>
      <c r="H242" s="304"/>
    </row>
    <row r="243" spans="1:8" ht="15" customHeight="1" x14ac:dyDescent="0.25">
      <c r="A243" s="195">
        <v>41263</v>
      </c>
      <c r="B243" s="209">
        <v>2.7175925925925926E-2</v>
      </c>
      <c r="C243" s="213">
        <v>75.006600000000006</v>
      </c>
      <c r="D243" s="184">
        <v>17.881</v>
      </c>
      <c r="E243" s="309">
        <f t="shared" si="3"/>
        <v>41263.027175925927</v>
      </c>
      <c r="F243" s="196">
        <v>470.25379999999996</v>
      </c>
      <c r="H243" s="304"/>
    </row>
    <row r="244" spans="1:8" ht="15" customHeight="1" x14ac:dyDescent="0.25">
      <c r="A244" s="195">
        <v>41264</v>
      </c>
      <c r="B244" s="209">
        <v>2.7175925925925926E-2</v>
      </c>
      <c r="C244" s="213">
        <v>74.712100000000007</v>
      </c>
      <c r="D244" s="184">
        <v>17.901</v>
      </c>
      <c r="E244" s="309">
        <f t="shared" si="3"/>
        <v>41264.027175925927</v>
      </c>
      <c r="F244" s="196">
        <v>470.54829999999998</v>
      </c>
      <c r="H244" s="304"/>
    </row>
    <row r="245" spans="1:8" ht="15" customHeight="1" x14ac:dyDescent="0.25">
      <c r="A245" s="195">
        <v>41265</v>
      </c>
      <c r="B245" s="209">
        <v>2.7175925925925926E-2</v>
      </c>
      <c r="C245" s="213">
        <v>74.781000000000006</v>
      </c>
      <c r="D245" s="184">
        <v>17.913</v>
      </c>
      <c r="E245" s="309">
        <f t="shared" si="3"/>
        <v>41265.027175925927</v>
      </c>
      <c r="F245" s="196">
        <v>470.4794</v>
      </c>
      <c r="H245" s="304"/>
    </row>
    <row r="246" spans="1:8" ht="15" customHeight="1" x14ac:dyDescent="0.25">
      <c r="A246" s="195">
        <v>41266</v>
      </c>
      <c r="B246" s="209">
        <v>2.7175925925925926E-2</v>
      </c>
      <c r="C246" s="213">
        <v>74.817400000000006</v>
      </c>
      <c r="D246" s="184">
        <v>17.946999999999999</v>
      </c>
      <c r="E246" s="309">
        <f t="shared" si="3"/>
        <v>41266.027175925927</v>
      </c>
      <c r="F246" s="196">
        <v>470.44299999999998</v>
      </c>
      <c r="H246" s="304"/>
    </row>
    <row r="247" spans="1:8" ht="15" customHeight="1" x14ac:dyDescent="0.25">
      <c r="A247" s="195">
        <v>41267</v>
      </c>
      <c r="B247" s="209">
        <v>2.7175925925925926E-2</v>
      </c>
      <c r="C247" s="213">
        <v>74.843199999999996</v>
      </c>
      <c r="D247" s="184">
        <v>17.901</v>
      </c>
      <c r="E247" s="309">
        <f t="shared" si="3"/>
        <v>41267.027175925927</v>
      </c>
      <c r="F247" s="196">
        <v>470.41719999999998</v>
      </c>
      <c r="H247" s="304"/>
    </row>
    <row r="248" spans="1:8" ht="15" customHeight="1" x14ac:dyDescent="0.25">
      <c r="A248" s="195">
        <v>41268</v>
      </c>
      <c r="B248" s="209">
        <v>2.7175925925925926E-2</v>
      </c>
      <c r="C248" s="213">
        <v>75.156800000000004</v>
      </c>
      <c r="D248" s="184">
        <v>17.878</v>
      </c>
      <c r="E248" s="309">
        <f t="shared" si="3"/>
        <v>41268.027175925927</v>
      </c>
      <c r="F248" s="196">
        <v>470.10359999999997</v>
      </c>
      <c r="H248" s="304"/>
    </row>
    <row r="249" spans="1:8" ht="15" customHeight="1" x14ac:dyDescent="0.25">
      <c r="A249" s="195">
        <v>41269</v>
      </c>
      <c r="B249" s="209">
        <v>2.7175925925925926E-2</v>
      </c>
      <c r="C249" s="213">
        <v>74.930300000000003</v>
      </c>
      <c r="D249" s="184">
        <v>17.902000000000001</v>
      </c>
      <c r="E249" s="309">
        <f t="shared" si="3"/>
        <v>41269.027175925927</v>
      </c>
      <c r="F249" s="196">
        <v>470.33010000000002</v>
      </c>
      <c r="H249" s="304"/>
    </row>
    <row r="250" spans="1:8" ht="15" customHeight="1" x14ac:dyDescent="0.25">
      <c r="A250" s="195">
        <v>41270</v>
      </c>
      <c r="B250" s="209">
        <v>2.7175925925925926E-2</v>
      </c>
      <c r="C250" s="213">
        <v>75.098600000000005</v>
      </c>
      <c r="D250" s="184">
        <v>17.844000000000001</v>
      </c>
      <c r="E250" s="309">
        <f t="shared" si="3"/>
        <v>41270.027175925927</v>
      </c>
      <c r="F250" s="196">
        <v>470.16179999999997</v>
      </c>
      <c r="H250" s="304"/>
    </row>
    <row r="251" spans="1:8" ht="15" customHeight="1" x14ac:dyDescent="0.25">
      <c r="A251" s="195">
        <v>41271</v>
      </c>
      <c r="B251" s="209">
        <v>2.7175925925925926E-2</v>
      </c>
      <c r="C251" s="213">
        <v>75.104299999999995</v>
      </c>
      <c r="D251" s="184">
        <v>17.983000000000001</v>
      </c>
      <c r="E251" s="309">
        <f t="shared" si="3"/>
        <v>41271.027175925927</v>
      </c>
      <c r="F251" s="196">
        <v>470.15609999999998</v>
      </c>
      <c r="H251" s="304"/>
    </row>
    <row r="252" spans="1:8" ht="15" customHeight="1" x14ac:dyDescent="0.25">
      <c r="A252" s="195">
        <v>41272</v>
      </c>
      <c r="B252" s="209">
        <v>2.7175925925925926E-2</v>
      </c>
      <c r="C252" s="213">
        <v>74.873900000000006</v>
      </c>
      <c r="D252" s="184">
        <v>17.850999999999999</v>
      </c>
      <c r="E252" s="309">
        <f t="shared" si="3"/>
        <v>41272.027175925927</v>
      </c>
      <c r="F252" s="196">
        <v>470.38649999999996</v>
      </c>
      <c r="H252" s="304"/>
    </row>
    <row r="253" spans="1:8" ht="15" customHeight="1" x14ac:dyDescent="0.25">
      <c r="A253" s="195">
        <v>41273</v>
      </c>
      <c r="B253" s="209">
        <v>2.7175925925925926E-2</v>
      </c>
      <c r="C253" s="213">
        <v>74.855000000000004</v>
      </c>
      <c r="D253" s="184">
        <v>17.864000000000001</v>
      </c>
      <c r="E253" s="309">
        <f t="shared" si="3"/>
        <v>41273.027175925927</v>
      </c>
      <c r="F253" s="196">
        <v>470.40539999999999</v>
      </c>
      <c r="H253" s="304"/>
    </row>
    <row r="254" spans="1:8" ht="15" customHeight="1" x14ac:dyDescent="0.25">
      <c r="A254" s="195">
        <v>41274</v>
      </c>
      <c r="B254" s="209">
        <v>2.7175925925925926E-2</v>
      </c>
      <c r="C254" s="213">
        <v>75.032899999999998</v>
      </c>
      <c r="D254" s="184">
        <v>17.943000000000001</v>
      </c>
      <c r="E254" s="309">
        <f t="shared" si="3"/>
        <v>41274.027175925927</v>
      </c>
      <c r="F254" s="196">
        <v>470.22749999999996</v>
      </c>
      <c r="H254" s="304"/>
    </row>
    <row r="255" spans="1:8" ht="15" customHeight="1" x14ac:dyDescent="0.25">
      <c r="A255" s="195">
        <v>41275</v>
      </c>
      <c r="B255" s="209">
        <v>2.7175925925925926E-2</v>
      </c>
      <c r="C255" s="213">
        <v>74.965400000000002</v>
      </c>
      <c r="D255" s="184">
        <v>17.934999999999999</v>
      </c>
      <c r="E255" s="309">
        <f t="shared" si="3"/>
        <v>41275.027175925927</v>
      </c>
      <c r="F255" s="196">
        <v>470.29499999999996</v>
      </c>
      <c r="H255" s="304"/>
    </row>
    <row r="256" spans="1:8" ht="15" customHeight="1" x14ac:dyDescent="0.25">
      <c r="A256" s="195">
        <v>41276</v>
      </c>
      <c r="B256" s="209">
        <v>2.7175925925925926E-2</v>
      </c>
      <c r="C256" s="213">
        <v>74.892899999999997</v>
      </c>
      <c r="D256" s="184">
        <v>17.948</v>
      </c>
      <c r="E256" s="309">
        <f t="shared" si="3"/>
        <v>41276.027175925927</v>
      </c>
      <c r="F256" s="196">
        <v>470.36750000000001</v>
      </c>
      <c r="H256" s="304"/>
    </row>
    <row r="257" spans="1:8" ht="15" customHeight="1" x14ac:dyDescent="0.25">
      <c r="A257" s="195">
        <v>41277</v>
      </c>
      <c r="B257" s="209">
        <v>2.7175925925925926E-2</v>
      </c>
      <c r="C257" s="213">
        <v>74.831299999999999</v>
      </c>
      <c r="D257" s="184">
        <v>17.881</v>
      </c>
      <c r="E257" s="309">
        <f t="shared" si="3"/>
        <v>41277.027175925927</v>
      </c>
      <c r="F257" s="196">
        <v>470.42910000000001</v>
      </c>
      <c r="H257" s="304"/>
    </row>
    <row r="258" spans="1:8" ht="15" customHeight="1" x14ac:dyDescent="0.25">
      <c r="A258" s="195">
        <v>41278</v>
      </c>
      <c r="B258" s="209">
        <v>2.7175925925925926E-2</v>
      </c>
      <c r="C258" s="213">
        <v>74.785899999999998</v>
      </c>
      <c r="D258" s="184">
        <v>17.960999999999999</v>
      </c>
      <c r="E258" s="309">
        <f t="shared" si="3"/>
        <v>41278.027175925927</v>
      </c>
      <c r="F258" s="196">
        <v>470.47449999999998</v>
      </c>
      <c r="H258" s="304"/>
    </row>
    <row r="259" spans="1:8" ht="15" customHeight="1" x14ac:dyDescent="0.25">
      <c r="A259" s="195">
        <v>41279</v>
      </c>
      <c r="B259" s="209">
        <v>2.7175925925925926E-2</v>
      </c>
      <c r="C259" s="213">
        <v>74.854399999999998</v>
      </c>
      <c r="D259" s="184">
        <v>17.84</v>
      </c>
      <c r="E259" s="309">
        <f t="shared" si="3"/>
        <v>41279.027175925927</v>
      </c>
      <c r="F259" s="196">
        <v>470.40600000000001</v>
      </c>
      <c r="H259" s="304"/>
    </row>
    <row r="260" spans="1:8" ht="15" customHeight="1" x14ac:dyDescent="0.25">
      <c r="A260" s="195">
        <v>41280</v>
      </c>
      <c r="B260" s="209">
        <v>2.7175925925925926E-2</v>
      </c>
      <c r="C260" s="213">
        <v>74.704599999999999</v>
      </c>
      <c r="D260" s="184">
        <v>17.972999999999999</v>
      </c>
      <c r="E260" s="309">
        <f t="shared" si="3"/>
        <v>41280.027175925927</v>
      </c>
      <c r="F260" s="196">
        <v>470.55579999999998</v>
      </c>
      <c r="H260" s="304"/>
    </row>
    <row r="261" spans="1:8" ht="15" customHeight="1" x14ac:dyDescent="0.25">
      <c r="A261" s="195">
        <v>41281</v>
      </c>
      <c r="B261" s="209">
        <v>2.7175925925925926E-2</v>
      </c>
      <c r="C261" s="213">
        <v>74.806399999999996</v>
      </c>
      <c r="D261" s="184">
        <v>17.884</v>
      </c>
      <c r="E261" s="309">
        <f t="shared" si="3"/>
        <v>41281.027175925927</v>
      </c>
      <c r="F261" s="196">
        <v>470.45400000000001</v>
      </c>
      <c r="H261" s="304"/>
    </row>
    <row r="262" spans="1:8" ht="15" customHeight="1" x14ac:dyDescent="0.25">
      <c r="A262" s="195">
        <v>41282</v>
      </c>
      <c r="B262" s="209">
        <v>2.7175925925925926E-2</v>
      </c>
      <c r="C262" s="213">
        <v>74.963200000000001</v>
      </c>
      <c r="D262" s="184">
        <v>17.879000000000001</v>
      </c>
      <c r="E262" s="309">
        <f t="shared" si="3"/>
        <v>41282.027175925927</v>
      </c>
      <c r="F262" s="196">
        <v>470.29719999999998</v>
      </c>
      <c r="H262" s="304"/>
    </row>
    <row r="263" spans="1:8" ht="15" customHeight="1" x14ac:dyDescent="0.25">
      <c r="A263" s="195">
        <v>41283</v>
      </c>
      <c r="B263" s="209">
        <v>2.7175925925925926E-2</v>
      </c>
      <c r="C263" s="213">
        <v>74.822699999999998</v>
      </c>
      <c r="D263" s="184">
        <v>17.841000000000001</v>
      </c>
      <c r="E263" s="309">
        <f t="shared" si="3"/>
        <v>41283.027175925927</v>
      </c>
      <c r="F263" s="196">
        <v>470.43770000000001</v>
      </c>
      <c r="H263" s="304"/>
    </row>
    <row r="264" spans="1:8" ht="15" customHeight="1" x14ac:dyDescent="0.25">
      <c r="A264" s="195">
        <v>41284</v>
      </c>
      <c r="B264" s="209">
        <v>2.7175925925925926E-2</v>
      </c>
      <c r="C264" s="213">
        <v>74.737700000000004</v>
      </c>
      <c r="D264" s="184">
        <v>17.815999999999999</v>
      </c>
      <c r="E264" s="309">
        <f t="shared" si="3"/>
        <v>41284.027175925927</v>
      </c>
      <c r="F264" s="196">
        <v>470.52269999999999</v>
      </c>
      <c r="H264" s="304"/>
    </row>
    <row r="265" spans="1:8" ht="15" customHeight="1" x14ac:dyDescent="0.25">
      <c r="A265" s="195">
        <v>41285</v>
      </c>
      <c r="B265" s="209">
        <v>2.7175925925925926E-2</v>
      </c>
      <c r="C265" s="213">
        <v>75.007199999999997</v>
      </c>
      <c r="D265" s="184">
        <v>17.869</v>
      </c>
      <c r="E265" s="309">
        <f t="shared" si="3"/>
        <v>41285.027175925927</v>
      </c>
      <c r="F265" s="196">
        <v>470.25319999999999</v>
      </c>
      <c r="H265" s="304"/>
    </row>
    <row r="266" spans="1:8" ht="15" customHeight="1" x14ac:dyDescent="0.25">
      <c r="A266" s="195">
        <v>41286</v>
      </c>
      <c r="B266" s="209">
        <v>2.7175925925925926E-2</v>
      </c>
      <c r="C266" s="213">
        <v>75.061400000000006</v>
      </c>
      <c r="D266" s="184">
        <v>17.867000000000001</v>
      </c>
      <c r="E266" s="309">
        <f t="shared" si="3"/>
        <v>41286.027175925927</v>
      </c>
      <c r="F266" s="196">
        <v>470.19899999999996</v>
      </c>
      <c r="H266" s="304"/>
    </row>
    <row r="267" spans="1:8" ht="15" customHeight="1" x14ac:dyDescent="0.25">
      <c r="A267" s="195">
        <v>41287</v>
      </c>
      <c r="B267" s="209">
        <v>2.7175925925925926E-2</v>
      </c>
      <c r="C267" s="213">
        <v>75.061099999999996</v>
      </c>
      <c r="D267" s="184">
        <v>17.844000000000001</v>
      </c>
      <c r="E267" s="309">
        <f t="shared" si="3"/>
        <v>41287.027175925927</v>
      </c>
      <c r="F267" s="196">
        <v>470.19929999999999</v>
      </c>
      <c r="H267" s="304"/>
    </row>
    <row r="268" spans="1:8" ht="15" customHeight="1" x14ac:dyDescent="0.25">
      <c r="A268" s="195">
        <v>41288</v>
      </c>
      <c r="B268" s="209">
        <v>2.7175925925925926E-2</v>
      </c>
      <c r="C268" s="213">
        <v>75.030199999999994</v>
      </c>
      <c r="D268" s="184">
        <v>17.867999999999999</v>
      </c>
      <c r="E268" s="309">
        <f t="shared" ref="E268:E331" si="4">A268+B268</f>
        <v>41288.027175925927</v>
      </c>
      <c r="F268" s="196">
        <v>470.23019999999997</v>
      </c>
      <c r="H268" s="304"/>
    </row>
    <row r="269" spans="1:8" ht="15" customHeight="1" x14ac:dyDescent="0.25">
      <c r="A269" s="195">
        <v>41289</v>
      </c>
      <c r="B269" s="209">
        <v>2.7175925925925926E-2</v>
      </c>
      <c r="C269" s="213">
        <v>74.978899999999996</v>
      </c>
      <c r="D269" s="184">
        <v>17.873000000000001</v>
      </c>
      <c r="E269" s="309">
        <f t="shared" si="4"/>
        <v>41289.027175925927</v>
      </c>
      <c r="F269" s="196">
        <v>470.28149999999999</v>
      </c>
      <c r="H269" s="304"/>
    </row>
    <row r="270" spans="1:8" ht="15" customHeight="1" x14ac:dyDescent="0.25">
      <c r="A270" s="195">
        <v>41290</v>
      </c>
      <c r="B270" s="209">
        <v>2.7175925925925926E-2</v>
      </c>
      <c r="C270" s="213">
        <v>74.855999999999995</v>
      </c>
      <c r="D270" s="184">
        <v>17.875</v>
      </c>
      <c r="E270" s="309">
        <f t="shared" si="4"/>
        <v>41290.027175925927</v>
      </c>
      <c r="F270" s="196">
        <v>470.40440000000001</v>
      </c>
      <c r="H270" s="304"/>
    </row>
    <row r="271" spans="1:8" ht="15" customHeight="1" x14ac:dyDescent="0.25">
      <c r="A271" s="195">
        <v>41291</v>
      </c>
      <c r="B271" s="209">
        <v>2.7175925925925926E-2</v>
      </c>
      <c r="C271" s="213">
        <v>74.733500000000006</v>
      </c>
      <c r="D271" s="184">
        <v>17.859000000000002</v>
      </c>
      <c r="E271" s="309">
        <f t="shared" si="4"/>
        <v>41291.027175925927</v>
      </c>
      <c r="F271" s="196">
        <v>470.52689999999996</v>
      </c>
      <c r="H271" s="304"/>
    </row>
    <row r="272" spans="1:8" ht="15" customHeight="1" x14ac:dyDescent="0.25">
      <c r="A272" s="195">
        <v>41292</v>
      </c>
      <c r="B272" s="209">
        <v>2.7175925925925926E-2</v>
      </c>
      <c r="C272" s="213">
        <v>74.656700000000001</v>
      </c>
      <c r="D272" s="184">
        <v>17.850999999999999</v>
      </c>
      <c r="E272" s="309">
        <f t="shared" si="4"/>
        <v>41292.027175925927</v>
      </c>
      <c r="F272" s="196">
        <v>470.6037</v>
      </c>
      <c r="H272" s="304"/>
    </row>
    <row r="273" spans="1:8" ht="15" customHeight="1" x14ac:dyDescent="0.25">
      <c r="A273" s="195">
        <v>41293</v>
      </c>
      <c r="B273" s="209">
        <v>2.7175925925925926E-2</v>
      </c>
      <c r="C273" s="213">
        <v>74.756100000000004</v>
      </c>
      <c r="D273" s="184">
        <v>17.835000000000001</v>
      </c>
      <c r="E273" s="309">
        <f t="shared" si="4"/>
        <v>41293.027175925927</v>
      </c>
      <c r="F273" s="196">
        <v>470.5043</v>
      </c>
      <c r="H273" s="304"/>
    </row>
    <row r="274" spans="1:8" ht="15" customHeight="1" x14ac:dyDescent="0.25">
      <c r="A274" s="195">
        <v>41294</v>
      </c>
      <c r="B274" s="209">
        <v>2.7175925925925926E-2</v>
      </c>
      <c r="C274" s="213">
        <v>74.697400000000002</v>
      </c>
      <c r="D274" s="184">
        <v>17.864000000000001</v>
      </c>
      <c r="E274" s="309">
        <f t="shared" si="4"/>
        <v>41294.027175925927</v>
      </c>
      <c r="F274" s="196">
        <v>470.56299999999999</v>
      </c>
      <c r="H274" s="304"/>
    </row>
    <row r="275" spans="1:8" ht="15" customHeight="1" x14ac:dyDescent="0.25">
      <c r="A275" s="195">
        <v>41295</v>
      </c>
      <c r="B275" s="209">
        <v>2.7175925925925926E-2</v>
      </c>
      <c r="C275" s="213">
        <v>74.771900000000002</v>
      </c>
      <c r="D275" s="184">
        <v>17.954999999999998</v>
      </c>
      <c r="E275" s="309">
        <f t="shared" si="4"/>
        <v>41295.027175925927</v>
      </c>
      <c r="F275" s="196">
        <v>470.48849999999999</v>
      </c>
      <c r="H275" s="304"/>
    </row>
    <row r="276" spans="1:8" ht="15" customHeight="1" x14ac:dyDescent="0.25">
      <c r="A276" s="195">
        <v>41296</v>
      </c>
      <c r="B276" s="209">
        <v>2.7175925925925926E-2</v>
      </c>
      <c r="C276" s="213">
        <v>74.753699999999995</v>
      </c>
      <c r="D276" s="184">
        <v>17.952000000000002</v>
      </c>
      <c r="E276" s="309">
        <f t="shared" si="4"/>
        <v>41296.027175925927</v>
      </c>
      <c r="F276" s="196">
        <v>470.50670000000002</v>
      </c>
      <c r="H276" s="304"/>
    </row>
    <row r="277" spans="1:8" ht="15" customHeight="1" x14ac:dyDescent="0.25">
      <c r="A277" s="195">
        <v>41297</v>
      </c>
      <c r="B277" s="209">
        <v>2.7175925925925926E-2</v>
      </c>
      <c r="C277" s="213">
        <v>74.701099999999997</v>
      </c>
      <c r="D277" s="184">
        <v>17.882000000000001</v>
      </c>
      <c r="E277" s="309">
        <f t="shared" si="4"/>
        <v>41297.027175925927</v>
      </c>
      <c r="F277" s="196">
        <v>470.55930000000001</v>
      </c>
      <c r="H277" s="304"/>
    </row>
    <row r="278" spans="1:8" ht="15" customHeight="1" x14ac:dyDescent="0.25">
      <c r="A278" s="195">
        <v>41298</v>
      </c>
      <c r="B278" s="209">
        <v>2.7175925925925926E-2</v>
      </c>
      <c r="C278" s="213">
        <v>74.661199999999994</v>
      </c>
      <c r="D278" s="184">
        <v>17.89</v>
      </c>
      <c r="E278" s="309">
        <f t="shared" si="4"/>
        <v>41298.027175925927</v>
      </c>
      <c r="F278" s="196">
        <v>470.5992</v>
      </c>
      <c r="H278" s="304"/>
    </row>
    <row r="279" spans="1:8" ht="15" customHeight="1" x14ac:dyDescent="0.25">
      <c r="A279" s="195">
        <v>41299</v>
      </c>
      <c r="B279" s="209">
        <v>2.7175925925925926E-2</v>
      </c>
      <c r="C279" s="213">
        <v>74.732699999999994</v>
      </c>
      <c r="D279" s="184">
        <v>17.867000000000001</v>
      </c>
      <c r="E279" s="309">
        <f t="shared" si="4"/>
        <v>41299.027175925927</v>
      </c>
      <c r="F279" s="196">
        <v>470.52769999999998</v>
      </c>
      <c r="H279" s="304"/>
    </row>
    <row r="280" spans="1:8" ht="15" customHeight="1" x14ac:dyDescent="0.25">
      <c r="A280" s="195">
        <v>41300</v>
      </c>
      <c r="B280" s="209">
        <v>2.7175925925925926E-2</v>
      </c>
      <c r="C280" s="213">
        <v>74.745800000000003</v>
      </c>
      <c r="D280" s="184">
        <v>17.876000000000001</v>
      </c>
      <c r="E280" s="309">
        <f t="shared" si="4"/>
        <v>41300.027175925927</v>
      </c>
      <c r="F280" s="196">
        <v>470.51459999999997</v>
      </c>
      <c r="H280" s="304"/>
    </row>
    <row r="281" spans="1:8" ht="15" customHeight="1" x14ac:dyDescent="0.25">
      <c r="A281" s="195">
        <v>41301</v>
      </c>
      <c r="B281" s="209">
        <v>2.7175925925925926E-2</v>
      </c>
      <c r="C281" s="213">
        <v>74.951700000000002</v>
      </c>
      <c r="D281" s="184">
        <v>17.872</v>
      </c>
      <c r="E281" s="309">
        <f t="shared" si="4"/>
        <v>41301.027175925927</v>
      </c>
      <c r="F281" s="196">
        <v>470.30869999999999</v>
      </c>
      <c r="H281" s="304"/>
    </row>
    <row r="282" spans="1:8" ht="15" customHeight="1" x14ac:dyDescent="0.25">
      <c r="A282" s="195">
        <v>41302</v>
      </c>
      <c r="B282" s="209">
        <v>2.7175925925925926E-2</v>
      </c>
      <c r="C282" s="213">
        <v>74.977000000000004</v>
      </c>
      <c r="D282" s="184">
        <v>17.885000000000002</v>
      </c>
      <c r="E282" s="309">
        <f t="shared" si="4"/>
        <v>41302.027175925927</v>
      </c>
      <c r="F282" s="196">
        <v>470.28339999999997</v>
      </c>
      <c r="H282" s="304"/>
    </row>
    <row r="283" spans="1:8" ht="15" customHeight="1" x14ac:dyDescent="0.25">
      <c r="A283" s="195">
        <v>41303</v>
      </c>
      <c r="B283" s="209">
        <v>2.7175925925925926E-2</v>
      </c>
      <c r="C283" s="213">
        <v>75.099000000000004</v>
      </c>
      <c r="D283" s="184">
        <v>17.945</v>
      </c>
      <c r="E283" s="309">
        <f t="shared" si="4"/>
        <v>41303.027175925927</v>
      </c>
      <c r="F283" s="196">
        <v>470.16139999999996</v>
      </c>
      <c r="H283" s="304"/>
    </row>
    <row r="284" spans="1:8" ht="15" customHeight="1" x14ac:dyDescent="0.25">
      <c r="A284" s="195">
        <v>41304</v>
      </c>
      <c r="B284" s="209">
        <v>2.7175925925925926E-2</v>
      </c>
      <c r="C284" s="213">
        <v>75.180099999999996</v>
      </c>
      <c r="D284" s="184">
        <v>17.878</v>
      </c>
      <c r="E284" s="309">
        <f t="shared" si="4"/>
        <v>41304.027175925927</v>
      </c>
      <c r="F284" s="196">
        <v>470.08029999999997</v>
      </c>
      <c r="H284" s="304"/>
    </row>
    <row r="285" spans="1:8" ht="15" customHeight="1" x14ac:dyDescent="0.25">
      <c r="A285" s="195">
        <v>41305</v>
      </c>
      <c r="B285" s="209">
        <v>2.7175925925925926E-2</v>
      </c>
      <c r="C285" s="213">
        <v>74.9405</v>
      </c>
      <c r="D285" s="184">
        <v>17.923999999999999</v>
      </c>
      <c r="E285" s="309">
        <f t="shared" si="4"/>
        <v>41305.027175925927</v>
      </c>
      <c r="F285" s="196">
        <v>470.31989999999996</v>
      </c>
      <c r="H285" s="304"/>
    </row>
    <row r="286" spans="1:8" ht="15" customHeight="1" x14ac:dyDescent="0.25">
      <c r="A286" s="195">
        <v>41306</v>
      </c>
      <c r="B286" s="209">
        <v>2.7175925925925926E-2</v>
      </c>
      <c r="C286" s="213">
        <v>74.834199999999996</v>
      </c>
      <c r="D286" s="184">
        <v>17.902999999999999</v>
      </c>
      <c r="E286" s="309">
        <f t="shared" si="4"/>
        <v>41306.027175925927</v>
      </c>
      <c r="F286" s="196">
        <v>470.42619999999999</v>
      </c>
      <c r="H286" s="304"/>
    </row>
    <row r="287" spans="1:8" ht="15" customHeight="1" x14ac:dyDescent="0.25">
      <c r="A287" s="195">
        <v>41307</v>
      </c>
      <c r="B287" s="209">
        <v>2.7175925925925926E-2</v>
      </c>
      <c r="C287" s="213">
        <v>73.991100000000003</v>
      </c>
      <c r="D287" s="184">
        <v>17.832999999999998</v>
      </c>
      <c r="E287" s="309">
        <f t="shared" si="4"/>
        <v>41307.027175925927</v>
      </c>
      <c r="F287" s="196">
        <v>471.26929999999999</v>
      </c>
      <c r="H287" s="304"/>
    </row>
    <row r="288" spans="1:8" ht="15" customHeight="1" x14ac:dyDescent="0.25">
      <c r="A288" s="195">
        <v>41308</v>
      </c>
      <c r="B288" s="209">
        <v>2.7175925925925926E-2</v>
      </c>
      <c r="C288" s="213">
        <v>74.7226</v>
      </c>
      <c r="D288" s="184">
        <v>17.946999999999999</v>
      </c>
      <c r="E288" s="309">
        <f t="shared" si="4"/>
        <v>41308.027175925927</v>
      </c>
      <c r="F288" s="196">
        <v>470.5378</v>
      </c>
      <c r="H288" s="304"/>
    </row>
    <row r="289" spans="1:8" ht="15" customHeight="1" x14ac:dyDescent="0.25">
      <c r="A289" s="195">
        <v>41309</v>
      </c>
      <c r="B289" s="209">
        <v>2.7175925925925926E-2</v>
      </c>
      <c r="C289" s="213">
        <v>74.907899999999998</v>
      </c>
      <c r="D289" s="184">
        <v>17.841999999999999</v>
      </c>
      <c r="E289" s="309">
        <f t="shared" si="4"/>
        <v>41309.027175925927</v>
      </c>
      <c r="F289" s="196">
        <v>470.35249999999996</v>
      </c>
      <c r="H289" s="304"/>
    </row>
    <row r="290" spans="1:8" ht="15" customHeight="1" x14ac:dyDescent="0.25">
      <c r="A290" s="195">
        <v>41310</v>
      </c>
      <c r="B290" s="209">
        <v>2.7175925925925926E-2</v>
      </c>
      <c r="C290" s="213">
        <v>74.941100000000006</v>
      </c>
      <c r="D290" s="184">
        <v>17.850999999999999</v>
      </c>
      <c r="E290" s="309">
        <f t="shared" si="4"/>
        <v>41310.027175925927</v>
      </c>
      <c r="F290" s="196">
        <v>470.3193</v>
      </c>
      <c r="H290" s="304"/>
    </row>
    <row r="291" spans="1:8" ht="15" customHeight="1" x14ac:dyDescent="0.25">
      <c r="A291" s="195">
        <v>41311</v>
      </c>
      <c r="B291" s="209">
        <v>2.7175925925925926E-2</v>
      </c>
      <c r="C291" s="213">
        <v>74.934299999999993</v>
      </c>
      <c r="D291" s="184">
        <v>17.872</v>
      </c>
      <c r="E291" s="309">
        <f t="shared" si="4"/>
        <v>41311.027175925927</v>
      </c>
      <c r="F291" s="196">
        <v>470.3261</v>
      </c>
      <c r="H291" s="304"/>
    </row>
    <row r="292" spans="1:8" ht="15" customHeight="1" x14ac:dyDescent="0.25">
      <c r="A292" s="195">
        <v>41312</v>
      </c>
      <c r="B292" s="209">
        <v>2.7175925925925926E-2</v>
      </c>
      <c r="C292" s="213">
        <v>75.003799999999998</v>
      </c>
      <c r="D292" s="184">
        <v>17.835999999999999</v>
      </c>
      <c r="E292" s="309">
        <f t="shared" si="4"/>
        <v>41312.027175925927</v>
      </c>
      <c r="F292" s="196">
        <v>470.25659999999999</v>
      </c>
      <c r="H292" s="304"/>
    </row>
    <row r="293" spans="1:8" ht="15" customHeight="1" x14ac:dyDescent="0.25">
      <c r="A293" s="195">
        <v>41313</v>
      </c>
      <c r="B293" s="209">
        <v>2.7175925925925926E-2</v>
      </c>
      <c r="C293" s="213">
        <v>74.855400000000003</v>
      </c>
      <c r="D293" s="184">
        <v>17.888999999999999</v>
      </c>
      <c r="E293" s="309">
        <f t="shared" si="4"/>
        <v>41313.027175925927</v>
      </c>
      <c r="F293" s="196">
        <v>470.40499999999997</v>
      </c>
      <c r="H293" s="304"/>
    </row>
    <row r="294" spans="1:8" ht="15" customHeight="1" x14ac:dyDescent="0.25">
      <c r="A294" s="195">
        <v>41314</v>
      </c>
      <c r="B294" s="209">
        <v>2.7175925925925926E-2</v>
      </c>
      <c r="C294" s="213">
        <v>75.036900000000003</v>
      </c>
      <c r="D294" s="184">
        <v>17.84</v>
      </c>
      <c r="E294" s="309">
        <f t="shared" si="4"/>
        <v>41314.027175925927</v>
      </c>
      <c r="F294" s="196">
        <v>470.2235</v>
      </c>
      <c r="H294" s="304"/>
    </row>
    <row r="295" spans="1:8" ht="15" customHeight="1" x14ac:dyDescent="0.25">
      <c r="A295" s="195">
        <v>41315</v>
      </c>
      <c r="B295" s="209">
        <v>2.7175925925925926E-2</v>
      </c>
      <c r="C295" s="213">
        <v>75.208200000000005</v>
      </c>
      <c r="D295" s="184">
        <v>17.84</v>
      </c>
      <c r="E295" s="309">
        <f t="shared" si="4"/>
        <v>41315.027175925927</v>
      </c>
      <c r="F295" s="196">
        <v>470.05219999999997</v>
      </c>
      <c r="H295" s="304"/>
    </row>
    <row r="296" spans="1:8" ht="15" customHeight="1" x14ac:dyDescent="0.25">
      <c r="A296" s="195">
        <v>41316</v>
      </c>
      <c r="B296" s="209">
        <v>2.7175925925925926E-2</v>
      </c>
      <c r="C296" s="213">
        <v>75.051199999999994</v>
      </c>
      <c r="D296" s="184">
        <v>17.981000000000002</v>
      </c>
      <c r="E296" s="309">
        <f t="shared" si="4"/>
        <v>41316.027175925927</v>
      </c>
      <c r="F296" s="196">
        <v>470.20920000000001</v>
      </c>
      <c r="H296" s="304"/>
    </row>
    <row r="297" spans="1:8" ht="15" customHeight="1" x14ac:dyDescent="0.25">
      <c r="A297" s="195">
        <v>41317</v>
      </c>
      <c r="B297" s="209">
        <v>2.7175925925925926E-2</v>
      </c>
      <c r="C297" s="213">
        <v>75.038300000000007</v>
      </c>
      <c r="D297" s="184">
        <v>17.809999999999999</v>
      </c>
      <c r="E297" s="309">
        <f t="shared" si="4"/>
        <v>41317.027175925927</v>
      </c>
      <c r="F297" s="196">
        <v>470.22209999999995</v>
      </c>
      <c r="H297" s="304"/>
    </row>
    <row r="298" spans="1:8" ht="15" customHeight="1" x14ac:dyDescent="0.25">
      <c r="A298" s="195">
        <v>41318</v>
      </c>
      <c r="B298" s="209">
        <v>2.7175925925925926E-2</v>
      </c>
      <c r="C298" s="213">
        <v>74.965800000000002</v>
      </c>
      <c r="D298" s="184">
        <v>17.802</v>
      </c>
      <c r="E298" s="309">
        <f t="shared" si="4"/>
        <v>41318.027175925927</v>
      </c>
      <c r="F298" s="196">
        <v>470.2946</v>
      </c>
      <c r="H298" s="304"/>
    </row>
    <row r="299" spans="1:8" ht="15" customHeight="1" x14ac:dyDescent="0.25">
      <c r="A299" s="195">
        <v>41319</v>
      </c>
      <c r="B299" s="209">
        <v>2.7175925925925926E-2</v>
      </c>
      <c r="C299" s="213">
        <v>74.989800000000002</v>
      </c>
      <c r="D299" s="184">
        <v>17.823</v>
      </c>
      <c r="E299" s="309">
        <f t="shared" si="4"/>
        <v>41319.027175925927</v>
      </c>
      <c r="F299" s="196">
        <v>470.2706</v>
      </c>
      <c r="H299" s="304"/>
    </row>
    <row r="300" spans="1:8" ht="15" customHeight="1" x14ac:dyDescent="0.25">
      <c r="A300" s="195">
        <v>41320</v>
      </c>
      <c r="B300" s="209">
        <v>2.7175925925925926E-2</v>
      </c>
      <c r="C300" s="213">
        <v>74.909000000000006</v>
      </c>
      <c r="D300" s="184">
        <v>17.806000000000001</v>
      </c>
      <c r="E300" s="309">
        <f t="shared" si="4"/>
        <v>41320.027175925927</v>
      </c>
      <c r="F300" s="196">
        <v>470.35140000000001</v>
      </c>
      <c r="H300" s="304"/>
    </row>
    <row r="301" spans="1:8" ht="15" customHeight="1" x14ac:dyDescent="0.25">
      <c r="A301" s="195">
        <v>41321</v>
      </c>
      <c r="B301" s="209">
        <v>2.7175925925925926E-2</v>
      </c>
      <c r="C301" s="213">
        <v>74.790599999999998</v>
      </c>
      <c r="D301" s="184">
        <v>17.785</v>
      </c>
      <c r="E301" s="309">
        <f t="shared" si="4"/>
        <v>41321.027175925927</v>
      </c>
      <c r="F301" s="196">
        <v>470.46979999999996</v>
      </c>
      <c r="H301" s="304"/>
    </row>
    <row r="302" spans="1:8" ht="15" customHeight="1" x14ac:dyDescent="0.25">
      <c r="A302" s="195">
        <v>41322</v>
      </c>
      <c r="B302" s="209">
        <v>2.7175925925925926E-2</v>
      </c>
      <c r="C302" s="213">
        <v>74.832400000000007</v>
      </c>
      <c r="D302" s="184">
        <v>17.806999999999999</v>
      </c>
      <c r="E302" s="309">
        <f t="shared" si="4"/>
        <v>41322.027175925927</v>
      </c>
      <c r="F302" s="196">
        <v>470.428</v>
      </c>
      <c r="H302" s="304"/>
    </row>
    <row r="303" spans="1:8" ht="15" customHeight="1" x14ac:dyDescent="0.25">
      <c r="A303" s="195">
        <v>41323</v>
      </c>
      <c r="B303" s="209">
        <v>2.7175925925925926E-2</v>
      </c>
      <c r="C303" s="213">
        <v>75.107200000000006</v>
      </c>
      <c r="D303" s="184">
        <v>17.989999999999998</v>
      </c>
      <c r="E303" s="309">
        <f t="shared" si="4"/>
        <v>41323.027175925927</v>
      </c>
      <c r="F303" s="196">
        <v>470.15319999999997</v>
      </c>
      <c r="H303" s="304"/>
    </row>
    <row r="304" spans="1:8" ht="15" customHeight="1" x14ac:dyDescent="0.25">
      <c r="A304" s="195">
        <v>41324</v>
      </c>
      <c r="B304" s="209">
        <v>2.7175925925925926E-2</v>
      </c>
      <c r="C304" s="213">
        <v>74.937700000000007</v>
      </c>
      <c r="D304" s="184">
        <v>17.847000000000001</v>
      </c>
      <c r="E304" s="309">
        <f t="shared" si="4"/>
        <v>41324.027175925927</v>
      </c>
      <c r="F304" s="196">
        <v>470.3227</v>
      </c>
      <c r="H304" s="304"/>
    </row>
    <row r="305" spans="1:8" ht="15" customHeight="1" x14ac:dyDescent="0.25">
      <c r="A305" s="195">
        <v>41325</v>
      </c>
      <c r="B305" s="209">
        <v>2.7175925925925926E-2</v>
      </c>
      <c r="C305" s="213">
        <v>75.098200000000006</v>
      </c>
      <c r="D305" s="184">
        <v>17.907</v>
      </c>
      <c r="E305" s="309">
        <f t="shared" si="4"/>
        <v>41325.027175925927</v>
      </c>
      <c r="F305" s="196">
        <v>470.16219999999998</v>
      </c>
      <c r="H305" s="304"/>
    </row>
    <row r="306" spans="1:8" ht="15" customHeight="1" x14ac:dyDescent="0.25">
      <c r="A306" s="195">
        <v>41326</v>
      </c>
      <c r="B306" s="209">
        <v>2.7175925925925926E-2</v>
      </c>
      <c r="C306" s="213">
        <v>75.246499999999997</v>
      </c>
      <c r="D306" s="184">
        <v>17.882999999999999</v>
      </c>
      <c r="E306" s="309">
        <f t="shared" si="4"/>
        <v>41326.027175925927</v>
      </c>
      <c r="F306" s="196">
        <v>470.01389999999998</v>
      </c>
      <c r="H306" s="304"/>
    </row>
    <row r="307" spans="1:8" ht="15" customHeight="1" x14ac:dyDescent="0.25">
      <c r="A307" s="195">
        <v>41327</v>
      </c>
      <c r="B307" s="209">
        <v>2.7175925925925926E-2</v>
      </c>
      <c r="C307" s="213">
        <v>75.130399999999995</v>
      </c>
      <c r="D307" s="184">
        <v>17.946000000000002</v>
      </c>
      <c r="E307" s="309">
        <f t="shared" si="4"/>
        <v>41327.027175925927</v>
      </c>
      <c r="F307" s="196">
        <v>470.13</v>
      </c>
      <c r="H307" s="304"/>
    </row>
    <row r="308" spans="1:8" ht="15" customHeight="1" x14ac:dyDescent="0.25">
      <c r="A308" s="195">
        <v>41328</v>
      </c>
      <c r="B308" s="209">
        <v>2.7175925925925926E-2</v>
      </c>
      <c r="C308" s="213">
        <v>75.034899999999993</v>
      </c>
      <c r="D308" s="184">
        <v>17.885999999999999</v>
      </c>
      <c r="E308" s="309">
        <f t="shared" si="4"/>
        <v>41328.027175925927</v>
      </c>
      <c r="F308" s="196">
        <v>470.22550000000001</v>
      </c>
      <c r="H308" s="304"/>
    </row>
    <row r="309" spans="1:8" ht="15" customHeight="1" x14ac:dyDescent="0.25">
      <c r="A309" s="195">
        <v>41329</v>
      </c>
      <c r="B309" s="209">
        <v>2.7175925925925926E-2</v>
      </c>
      <c r="C309" s="213">
        <v>75.162800000000004</v>
      </c>
      <c r="D309" s="184">
        <v>17.885000000000002</v>
      </c>
      <c r="E309" s="309">
        <f t="shared" si="4"/>
        <v>41329.027175925927</v>
      </c>
      <c r="F309" s="196">
        <v>470.0976</v>
      </c>
      <c r="H309" s="304"/>
    </row>
    <row r="310" spans="1:8" ht="15" customHeight="1" x14ac:dyDescent="0.25">
      <c r="A310" s="195">
        <v>41330</v>
      </c>
      <c r="B310" s="209">
        <v>2.7175925925925926E-2</v>
      </c>
      <c r="C310" s="213">
        <v>75.197400000000002</v>
      </c>
      <c r="D310" s="184">
        <v>17.869</v>
      </c>
      <c r="E310" s="309">
        <f t="shared" si="4"/>
        <v>41330.027175925927</v>
      </c>
      <c r="F310" s="196">
        <v>470.06299999999999</v>
      </c>
      <c r="H310" s="304"/>
    </row>
    <row r="311" spans="1:8" ht="15" customHeight="1" x14ac:dyDescent="0.25">
      <c r="A311" s="195">
        <v>41331</v>
      </c>
      <c r="B311" s="209">
        <v>2.7175925925925926E-2</v>
      </c>
      <c r="C311" s="213">
        <v>75.034800000000004</v>
      </c>
      <c r="D311" s="184">
        <v>17.931999999999999</v>
      </c>
      <c r="E311" s="309">
        <f t="shared" si="4"/>
        <v>41331.027175925927</v>
      </c>
      <c r="F311" s="196">
        <v>470.22559999999999</v>
      </c>
      <c r="H311" s="304"/>
    </row>
    <row r="312" spans="1:8" ht="15" customHeight="1" x14ac:dyDescent="0.25">
      <c r="A312" s="195">
        <v>41332</v>
      </c>
      <c r="B312" s="209">
        <v>2.7175925925925926E-2</v>
      </c>
      <c r="C312" s="213">
        <v>75.024799999999999</v>
      </c>
      <c r="D312" s="184">
        <v>17.856000000000002</v>
      </c>
      <c r="E312" s="309">
        <f t="shared" si="4"/>
        <v>41332.027175925927</v>
      </c>
      <c r="F312" s="196">
        <v>470.23559999999998</v>
      </c>
      <c r="H312" s="304"/>
    </row>
    <row r="313" spans="1:8" ht="15" customHeight="1" x14ac:dyDescent="0.25">
      <c r="A313" s="195">
        <v>41333</v>
      </c>
      <c r="B313" s="209">
        <v>2.7175925925925926E-2</v>
      </c>
      <c r="C313" s="213">
        <v>74.841200000000001</v>
      </c>
      <c r="D313" s="184">
        <v>17.876999999999999</v>
      </c>
      <c r="E313" s="309">
        <f t="shared" si="4"/>
        <v>41333.027175925927</v>
      </c>
      <c r="F313" s="196">
        <v>470.41919999999999</v>
      </c>
      <c r="H313" s="304"/>
    </row>
    <row r="314" spans="1:8" ht="15" customHeight="1" x14ac:dyDescent="0.25">
      <c r="A314" s="195">
        <v>41334</v>
      </c>
      <c r="B314" s="209">
        <v>2.7175925925925926E-2</v>
      </c>
      <c r="C314" s="213">
        <v>74.782899999999998</v>
      </c>
      <c r="D314" s="184">
        <v>17.826000000000001</v>
      </c>
      <c r="E314" s="309">
        <f t="shared" si="4"/>
        <v>41334.027175925927</v>
      </c>
      <c r="F314" s="196">
        <v>470.47749999999996</v>
      </c>
      <c r="H314" s="304"/>
    </row>
    <row r="315" spans="1:8" ht="15" customHeight="1" x14ac:dyDescent="0.25">
      <c r="A315" s="195">
        <v>41335</v>
      </c>
      <c r="B315" s="209">
        <v>2.7175925925925926E-2</v>
      </c>
      <c r="C315" s="213">
        <v>74.728499999999997</v>
      </c>
      <c r="D315" s="184">
        <v>17.905000000000001</v>
      </c>
      <c r="E315" s="309">
        <f t="shared" si="4"/>
        <v>41335.027175925927</v>
      </c>
      <c r="F315" s="196">
        <v>470.53190000000001</v>
      </c>
      <c r="H315" s="304"/>
    </row>
    <row r="316" spans="1:8" ht="15" customHeight="1" x14ac:dyDescent="0.25">
      <c r="A316" s="195">
        <v>41336</v>
      </c>
      <c r="B316" s="209">
        <v>2.7175925925925926E-2</v>
      </c>
      <c r="C316" s="213">
        <v>74.723399999999998</v>
      </c>
      <c r="D316" s="184">
        <v>17.86</v>
      </c>
      <c r="E316" s="309">
        <f t="shared" si="4"/>
        <v>41336.027175925927</v>
      </c>
      <c r="F316" s="196">
        <v>470.53699999999998</v>
      </c>
      <c r="H316" s="304"/>
    </row>
    <row r="317" spans="1:8" ht="15" customHeight="1" x14ac:dyDescent="0.25">
      <c r="A317" s="195">
        <v>41337</v>
      </c>
      <c r="B317" s="209">
        <v>2.7175925925925926E-2</v>
      </c>
      <c r="C317" s="213">
        <v>74.958500000000001</v>
      </c>
      <c r="D317" s="184">
        <v>17.846</v>
      </c>
      <c r="E317" s="309">
        <f t="shared" si="4"/>
        <v>41337.027175925927</v>
      </c>
      <c r="F317" s="196">
        <v>470.30189999999999</v>
      </c>
      <c r="H317" s="304"/>
    </row>
    <row r="318" spans="1:8" ht="15" customHeight="1" x14ac:dyDescent="0.25">
      <c r="A318" s="195">
        <v>41338</v>
      </c>
      <c r="B318" s="209">
        <v>2.7175925925925926E-2</v>
      </c>
      <c r="C318" s="213">
        <v>74.9285</v>
      </c>
      <c r="D318" s="184">
        <v>17.888999999999999</v>
      </c>
      <c r="E318" s="309">
        <f t="shared" si="4"/>
        <v>41338.027175925927</v>
      </c>
      <c r="F318" s="196">
        <v>470.33190000000002</v>
      </c>
      <c r="H318" s="304"/>
    </row>
    <row r="319" spans="1:8" ht="15" customHeight="1" x14ac:dyDescent="0.25">
      <c r="A319" s="195">
        <v>41339</v>
      </c>
      <c r="B319" s="209">
        <v>2.7175925925925926E-2</v>
      </c>
      <c r="C319" s="213">
        <v>74.755200000000002</v>
      </c>
      <c r="D319" s="184">
        <v>17.858000000000001</v>
      </c>
      <c r="E319" s="309">
        <f t="shared" si="4"/>
        <v>41339.027175925927</v>
      </c>
      <c r="F319" s="196">
        <v>470.5052</v>
      </c>
      <c r="H319" s="304"/>
    </row>
    <row r="320" spans="1:8" ht="15" customHeight="1" x14ac:dyDescent="0.25">
      <c r="A320" s="195">
        <v>41340</v>
      </c>
      <c r="B320" s="209">
        <v>2.7175925925925926E-2</v>
      </c>
      <c r="C320" s="213">
        <v>74.889499999999998</v>
      </c>
      <c r="D320" s="184">
        <v>17.864000000000001</v>
      </c>
      <c r="E320" s="309">
        <f t="shared" si="4"/>
        <v>41340.027175925927</v>
      </c>
      <c r="F320" s="196">
        <v>470.37090000000001</v>
      </c>
      <c r="H320" s="304"/>
    </row>
    <row r="321" spans="1:8" ht="15" customHeight="1" x14ac:dyDescent="0.25">
      <c r="A321" s="195">
        <v>41341</v>
      </c>
      <c r="B321" s="209">
        <v>2.7175925925925926E-2</v>
      </c>
      <c r="C321" s="213">
        <v>74.925700000000006</v>
      </c>
      <c r="D321" s="184">
        <v>17.841000000000001</v>
      </c>
      <c r="E321" s="309">
        <f t="shared" si="4"/>
        <v>41341.027175925927</v>
      </c>
      <c r="F321" s="196">
        <v>470.3347</v>
      </c>
      <c r="H321" s="304"/>
    </row>
    <row r="322" spans="1:8" ht="15" customHeight="1" x14ac:dyDescent="0.25">
      <c r="A322" s="195">
        <v>41342</v>
      </c>
      <c r="B322" s="209">
        <v>2.7175925925925926E-2</v>
      </c>
      <c r="C322" s="213">
        <v>75.061899999999994</v>
      </c>
      <c r="D322" s="184">
        <v>17.881</v>
      </c>
      <c r="E322" s="309">
        <f t="shared" si="4"/>
        <v>41342.027175925927</v>
      </c>
      <c r="F322" s="196">
        <v>470.19849999999997</v>
      </c>
      <c r="H322" s="304"/>
    </row>
    <row r="323" spans="1:8" ht="15" customHeight="1" x14ac:dyDescent="0.25">
      <c r="A323" s="195">
        <v>41343</v>
      </c>
      <c r="B323" s="209">
        <v>2.7175925925925926E-2</v>
      </c>
      <c r="C323" s="213">
        <v>75.010999999999996</v>
      </c>
      <c r="D323" s="184">
        <v>17.882999999999999</v>
      </c>
      <c r="E323" s="309">
        <f t="shared" si="4"/>
        <v>41343.027175925927</v>
      </c>
      <c r="F323" s="196">
        <v>470.24939999999998</v>
      </c>
      <c r="H323" s="304"/>
    </row>
    <row r="324" spans="1:8" ht="15" customHeight="1" x14ac:dyDescent="0.25">
      <c r="A324" s="195">
        <v>41344</v>
      </c>
      <c r="B324" s="209">
        <v>2.7175925925925926E-2</v>
      </c>
      <c r="C324" s="213">
        <v>74.895099999999999</v>
      </c>
      <c r="D324" s="184">
        <v>17.885999999999999</v>
      </c>
      <c r="E324" s="309">
        <f t="shared" si="4"/>
        <v>41344.027175925927</v>
      </c>
      <c r="F324" s="196">
        <v>470.36529999999999</v>
      </c>
      <c r="H324" s="304"/>
    </row>
    <row r="325" spans="1:8" ht="15" customHeight="1" x14ac:dyDescent="0.25">
      <c r="A325" s="195">
        <v>41345</v>
      </c>
      <c r="B325" s="209">
        <v>2.7175925925925926E-2</v>
      </c>
      <c r="C325" s="213">
        <v>74.869900000000001</v>
      </c>
      <c r="D325" s="184">
        <v>17.870999999999999</v>
      </c>
      <c r="E325" s="309">
        <f t="shared" si="4"/>
        <v>41345.027175925927</v>
      </c>
      <c r="F325" s="196">
        <v>470.39049999999997</v>
      </c>
      <c r="H325" s="304"/>
    </row>
    <row r="326" spans="1:8" ht="15" customHeight="1" x14ac:dyDescent="0.25">
      <c r="A326" s="195">
        <v>41346</v>
      </c>
      <c r="B326" s="209">
        <v>2.7175925925925926E-2</v>
      </c>
      <c r="C326" s="213">
        <v>74.731300000000005</v>
      </c>
      <c r="D326" s="184">
        <v>17.797000000000001</v>
      </c>
      <c r="E326" s="309">
        <f t="shared" si="4"/>
        <v>41346.027175925927</v>
      </c>
      <c r="F326" s="196">
        <v>470.52909999999997</v>
      </c>
      <c r="H326" s="304"/>
    </row>
    <row r="327" spans="1:8" ht="15" customHeight="1" x14ac:dyDescent="0.25">
      <c r="A327" s="195">
        <v>41347</v>
      </c>
      <c r="B327" s="209">
        <v>2.7175925925925926E-2</v>
      </c>
      <c r="C327" s="213">
        <v>74.6965</v>
      </c>
      <c r="D327" s="184">
        <v>17.84</v>
      </c>
      <c r="E327" s="309">
        <f t="shared" si="4"/>
        <v>41347.027175925927</v>
      </c>
      <c r="F327" s="196">
        <v>470.56389999999999</v>
      </c>
      <c r="H327" s="304"/>
    </row>
    <row r="328" spans="1:8" ht="15" customHeight="1" x14ac:dyDescent="0.25">
      <c r="A328" s="195">
        <v>41348</v>
      </c>
      <c r="B328" s="209">
        <v>2.7175925925925926E-2</v>
      </c>
      <c r="C328" s="213">
        <v>74.691000000000003</v>
      </c>
      <c r="D328" s="184">
        <v>17.885000000000002</v>
      </c>
      <c r="E328" s="309">
        <f t="shared" si="4"/>
        <v>41348.027175925927</v>
      </c>
      <c r="F328" s="196">
        <v>470.56939999999997</v>
      </c>
      <c r="H328" s="304"/>
    </row>
    <row r="329" spans="1:8" ht="15" customHeight="1" x14ac:dyDescent="0.25">
      <c r="A329" s="195">
        <v>41349</v>
      </c>
      <c r="B329" s="209">
        <v>2.7175925925925926E-2</v>
      </c>
      <c r="C329" s="213">
        <v>74.865099999999998</v>
      </c>
      <c r="D329" s="184">
        <v>17.844000000000001</v>
      </c>
      <c r="E329" s="309">
        <f t="shared" si="4"/>
        <v>41349.027175925927</v>
      </c>
      <c r="F329" s="196">
        <v>470.39530000000002</v>
      </c>
      <c r="H329" s="304"/>
    </row>
    <row r="330" spans="1:8" ht="15" customHeight="1" x14ac:dyDescent="0.25">
      <c r="A330" s="195">
        <v>41350</v>
      </c>
      <c r="B330" s="209">
        <v>2.7175925925925926E-2</v>
      </c>
      <c r="C330" s="213">
        <v>74.921700000000001</v>
      </c>
      <c r="D330" s="184">
        <v>17.896000000000001</v>
      </c>
      <c r="E330" s="309">
        <f t="shared" si="4"/>
        <v>41350.027175925927</v>
      </c>
      <c r="F330" s="196">
        <v>470.33870000000002</v>
      </c>
      <c r="H330" s="304"/>
    </row>
    <row r="331" spans="1:8" ht="15" customHeight="1" x14ac:dyDescent="0.25">
      <c r="A331" s="195">
        <v>41351</v>
      </c>
      <c r="B331" s="209">
        <v>2.7175925925925926E-2</v>
      </c>
      <c r="C331" s="213">
        <v>75.059299999999993</v>
      </c>
      <c r="D331" s="184">
        <v>17.831</v>
      </c>
      <c r="E331" s="309">
        <f t="shared" si="4"/>
        <v>41351.027175925927</v>
      </c>
      <c r="F331" s="196">
        <v>470.2011</v>
      </c>
      <c r="H331" s="304"/>
    </row>
    <row r="332" spans="1:8" ht="15" customHeight="1" x14ac:dyDescent="0.25">
      <c r="A332" s="195">
        <v>41352</v>
      </c>
      <c r="B332" s="209">
        <v>2.7175925925925926E-2</v>
      </c>
      <c r="C332" s="213">
        <v>74.938500000000005</v>
      </c>
      <c r="D332" s="184">
        <v>17.831</v>
      </c>
      <c r="E332" s="309">
        <f t="shared" ref="E332:E395" si="5">A332+B332</f>
        <v>41352.027175925927</v>
      </c>
      <c r="F332" s="196">
        <v>470.32189999999997</v>
      </c>
      <c r="H332" s="304"/>
    </row>
    <row r="333" spans="1:8" ht="15" customHeight="1" x14ac:dyDescent="0.25">
      <c r="A333" s="195">
        <v>41353</v>
      </c>
      <c r="B333" s="209">
        <v>2.7175925925925926E-2</v>
      </c>
      <c r="C333" s="213">
        <v>74.828699999999998</v>
      </c>
      <c r="D333" s="184">
        <v>17.817</v>
      </c>
      <c r="E333" s="309">
        <f t="shared" si="5"/>
        <v>41353.027175925927</v>
      </c>
      <c r="F333" s="196">
        <v>470.43169999999998</v>
      </c>
      <c r="H333" s="304"/>
    </row>
    <row r="334" spans="1:8" ht="15" customHeight="1" x14ac:dyDescent="0.25">
      <c r="A334" s="195">
        <v>41354</v>
      </c>
      <c r="B334" s="209">
        <v>2.7175925925925926E-2</v>
      </c>
      <c r="C334" s="213">
        <v>74.928600000000003</v>
      </c>
      <c r="D334" s="184">
        <v>17.823</v>
      </c>
      <c r="E334" s="309">
        <f t="shared" si="5"/>
        <v>41354.027175925927</v>
      </c>
      <c r="F334" s="196">
        <v>470.33179999999999</v>
      </c>
      <c r="H334" s="304"/>
    </row>
    <row r="335" spans="1:8" ht="15" customHeight="1" x14ac:dyDescent="0.25">
      <c r="A335" s="195">
        <v>41355</v>
      </c>
      <c r="B335" s="209">
        <v>2.7175925925925926E-2</v>
      </c>
      <c r="C335" s="213">
        <v>75.072599999999994</v>
      </c>
      <c r="D335" s="184">
        <v>17.957999999999998</v>
      </c>
      <c r="E335" s="309">
        <f t="shared" si="5"/>
        <v>41355.027175925927</v>
      </c>
      <c r="F335" s="196">
        <v>470.18779999999998</v>
      </c>
      <c r="H335" s="304"/>
    </row>
    <row r="336" spans="1:8" ht="15" customHeight="1" x14ac:dyDescent="0.25">
      <c r="A336" s="195">
        <v>41356</v>
      </c>
      <c r="B336" s="209">
        <v>2.7175925925925926E-2</v>
      </c>
      <c r="C336" s="213">
        <v>75.134299999999996</v>
      </c>
      <c r="D336" s="184">
        <v>17.940000000000001</v>
      </c>
      <c r="E336" s="309">
        <f t="shared" si="5"/>
        <v>41356.027175925927</v>
      </c>
      <c r="F336" s="196">
        <v>470.12610000000001</v>
      </c>
      <c r="H336" s="304"/>
    </row>
    <row r="337" spans="1:8" ht="15" customHeight="1" x14ac:dyDescent="0.25">
      <c r="A337" s="195">
        <v>41357</v>
      </c>
      <c r="B337" s="209">
        <v>2.7175925925925926E-2</v>
      </c>
      <c r="C337" s="213">
        <v>74.937700000000007</v>
      </c>
      <c r="D337" s="184">
        <v>17.837</v>
      </c>
      <c r="E337" s="309">
        <f t="shared" si="5"/>
        <v>41357.027175925927</v>
      </c>
      <c r="F337" s="196">
        <v>470.3227</v>
      </c>
      <c r="H337" s="304"/>
    </row>
    <row r="338" spans="1:8" ht="15" customHeight="1" x14ac:dyDescent="0.25">
      <c r="A338" s="195">
        <v>41358</v>
      </c>
      <c r="B338" s="209">
        <v>2.7175925925925926E-2</v>
      </c>
      <c r="C338" s="213">
        <v>74.924899999999994</v>
      </c>
      <c r="D338" s="184">
        <v>17.931000000000001</v>
      </c>
      <c r="E338" s="309">
        <f t="shared" si="5"/>
        <v>41358.027175925927</v>
      </c>
      <c r="F338" s="196">
        <v>470.33550000000002</v>
      </c>
      <c r="H338" s="304"/>
    </row>
    <row r="339" spans="1:8" ht="15" customHeight="1" x14ac:dyDescent="0.25">
      <c r="A339" s="195">
        <v>41359</v>
      </c>
      <c r="B339" s="209">
        <v>2.7175925925925926E-2</v>
      </c>
      <c r="C339" s="213">
        <v>74.786000000000001</v>
      </c>
      <c r="D339" s="184">
        <v>17.872</v>
      </c>
      <c r="E339" s="309">
        <f t="shared" si="5"/>
        <v>41359.027175925927</v>
      </c>
      <c r="F339" s="196">
        <v>470.4744</v>
      </c>
      <c r="H339" s="304"/>
    </row>
    <row r="340" spans="1:8" ht="15" customHeight="1" x14ac:dyDescent="0.25">
      <c r="A340" s="195">
        <v>41360</v>
      </c>
      <c r="B340" s="209">
        <v>2.7175925925925926E-2</v>
      </c>
      <c r="C340" s="213">
        <v>74.8673</v>
      </c>
      <c r="D340" s="184">
        <v>17.838999999999999</v>
      </c>
      <c r="E340" s="309">
        <f t="shared" si="5"/>
        <v>41360.027175925927</v>
      </c>
      <c r="F340" s="196">
        <v>470.3931</v>
      </c>
      <c r="H340" s="304"/>
    </row>
    <row r="341" spans="1:8" ht="15" customHeight="1" x14ac:dyDescent="0.25">
      <c r="A341" s="195">
        <v>41361</v>
      </c>
      <c r="B341" s="209">
        <v>2.7175925925925926E-2</v>
      </c>
      <c r="C341" s="213">
        <v>74.806600000000003</v>
      </c>
      <c r="D341" s="184">
        <v>17.818999999999999</v>
      </c>
      <c r="E341" s="309">
        <f t="shared" si="5"/>
        <v>41361.027175925927</v>
      </c>
      <c r="F341" s="196">
        <v>470.4538</v>
      </c>
      <c r="H341" s="304"/>
    </row>
    <row r="342" spans="1:8" ht="15" customHeight="1" x14ac:dyDescent="0.25">
      <c r="A342" s="195">
        <v>41362</v>
      </c>
      <c r="B342" s="209">
        <v>2.7175925925925926E-2</v>
      </c>
      <c r="C342" s="213">
        <v>74.766800000000003</v>
      </c>
      <c r="D342" s="184">
        <v>17.917000000000002</v>
      </c>
      <c r="E342" s="309">
        <f t="shared" si="5"/>
        <v>41362.027175925927</v>
      </c>
      <c r="F342" s="196">
        <v>470.49360000000001</v>
      </c>
      <c r="H342" s="304"/>
    </row>
    <row r="343" spans="1:8" ht="15" customHeight="1" x14ac:dyDescent="0.25">
      <c r="A343" s="195">
        <v>41363</v>
      </c>
      <c r="B343" s="209">
        <v>2.7175925925925926E-2</v>
      </c>
      <c r="C343" s="213">
        <v>74.716099999999997</v>
      </c>
      <c r="D343" s="184">
        <v>17.878</v>
      </c>
      <c r="E343" s="309">
        <f t="shared" si="5"/>
        <v>41363.027175925927</v>
      </c>
      <c r="F343" s="196">
        <v>470.54430000000002</v>
      </c>
      <c r="H343" s="304"/>
    </row>
    <row r="344" spans="1:8" ht="15" customHeight="1" x14ac:dyDescent="0.25">
      <c r="A344" s="195">
        <v>41364</v>
      </c>
      <c r="B344" s="209">
        <v>2.7175925925925926E-2</v>
      </c>
      <c r="C344" s="213">
        <v>74.800700000000006</v>
      </c>
      <c r="D344" s="184">
        <v>17.841999999999999</v>
      </c>
      <c r="E344" s="309">
        <f t="shared" si="5"/>
        <v>41364.027175925927</v>
      </c>
      <c r="F344" s="196">
        <v>470.4597</v>
      </c>
      <c r="H344" s="304"/>
    </row>
    <row r="345" spans="1:8" ht="15" customHeight="1" x14ac:dyDescent="0.25">
      <c r="A345" s="195">
        <v>41365</v>
      </c>
      <c r="B345" s="209">
        <v>2.7175925925925926E-2</v>
      </c>
      <c r="C345" s="213">
        <v>74.804100000000005</v>
      </c>
      <c r="D345" s="184">
        <v>17.904</v>
      </c>
      <c r="E345" s="309">
        <f t="shared" si="5"/>
        <v>41365.027175925927</v>
      </c>
      <c r="F345" s="196">
        <v>470.4563</v>
      </c>
      <c r="H345" s="304"/>
    </row>
    <row r="346" spans="1:8" ht="15" customHeight="1" x14ac:dyDescent="0.25">
      <c r="A346" s="195">
        <v>41366</v>
      </c>
      <c r="B346" s="209">
        <v>2.7175925925925926E-2</v>
      </c>
      <c r="C346" s="213">
        <v>74.91</v>
      </c>
      <c r="D346" s="184">
        <v>17.831</v>
      </c>
      <c r="E346" s="309">
        <f t="shared" si="5"/>
        <v>41366.027175925927</v>
      </c>
      <c r="F346" s="196">
        <v>470.35039999999998</v>
      </c>
      <c r="H346" s="304"/>
    </row>
    <row r="347" spans="1:8" ht="15" customHeight="1" x14ac:dyDescent="0.25">
      <c r="A347" s="195">
        <v>41367</v>
      </c>
      <c r="B347" s="209">
        <v>2.7175925925925926E-2</v>
      </c>
      <c r="C347" s="213">
        <v>74.895899999999997</v>
      </c>
      <c r="D347" s="184">
        <v>17.846</v>
      </c>
      <c r="E347" s="309">
        <f t="shared" si="5"/>
        <v>41367.027175925927</v>
      </c>
      <c r="F347" s="196">
        <v>470.36450000000002</v>
      </c>
      <c r="H347" s="304"/>
    </row>
    <row r="348" spans="1:8" ht="15" customHeight="1" x14ac:dyDescent="0.25">
      <c r="A348" s="195">
        <v>41368</v>
      </c>
      <c r="B348" s="209">
        <v>2.7175925925925926E-2</v>
      </c>
      <c r="C348" s="213">
        <v>74.753500000000003</v>
      </c>
      <c r="D348" s="184">
        <v>17.93</v>
      </c>
      <c r="E348" s="309">
        <f t="shared" si="5"/>
        <v>41368.027175925927</v>
      </c>
      <c r="F348" s="196">
        <v>470.50689999999997</v>
      </c>
      <c r="H348" s="304"/>
    </row>
    <row r="349" spans="1:8" ht="15" customHeight="1" x14ac:dyDescent="0.25">
      <c r="A349" s="195">
        <v>41369</v>
      </c>
      <c r="B349" s="209">
        <v>2.7175925925925926E-2</v>
      </c>
      <c r="C349" s="213">
        <v>74.744799999999998</v>
      </c>
      <c r="D349" s="184">
        <v>17.844999999999999</v>
      </c>
      <c r="E349" s="309">
        <f t="shared" si="5"/>
        <v>41369.027175925927</v>
      </c>
      <c r="F349" s="196">
        <v>470.51560000000001</v>
      </c>
      <c r="H349" s="304"/>
    </row>
    <row r="350" spans="1:8" ht="15" customHeight="1" x14ac:dyDescent="0.25">
      <c r="A350" s="195">
        <v>41370</v>
      </c>
      <c r="B350" s="209">
        <v>2.7175925925925926E-2</v>
      </c>
      <c r="C350" s="213">
        <v>74.867199999999997</v>
      </c>
      <c r="D350" s="184">
        <v>17.818000000000001</v>
      </c>
      <c r="E350" s="309">
        <f t="shared" si="5"/>
        <v>41370.027175925927</v>
      </c>
      <c r="F350" s="196">
        <v>470.39319999999998</v>
      </c>
      <c r="H350" s="304"/>
    </row>
    <row r="351" spans="1:8" ht="15" customHeight="1" x14ac:dyDescent="0.25">
      <c r="A351" s="195">
        <v>41371</v>
      </c>
      <c r="B351" s="209">
        <v>2.7175925925925926E-2</v>
      </c>
      <c r="C351" s="213">
        <v>74.879599999999996</v>
      </c>
      <c r="D351" s="184">
        <v>17.827000000000002</v>
      </c>
      <c r="E351" s="309">
        <f t="shared" si="5"/>
        <v>41371.027175925927</v>
      </c>
      <c r="F351" s="196">
        <v>470.38080000000002</v>
      </c>
      <c r="H351" s="304"/>
    </row>
    <row r="352" spans="1:8" ht="15" customHeight="1" x14ac:dyDescent="0.25">
      <c r="A352" s="195">
        <v>41372</v>
      </c>
      <c r="B352" s="209">
        <v>2.7175925925925926E-2</v>
      </c>
      <c r="C352" s="213">
        <v>74.948099999999997</v>
      </c>
      <c r="D352" s="184">
        <v>17.841000000000001</v>
      </c>
      <c r="E352" s="309">
        <f t="shared" si="5"/>
        <v>41372.027175925927</v>
      </c>
      <c r="F352" s="196">
        <v>470.31229999999999</v>
      </c>
      <c r="H352" s="304"/>
    </row>
    <row r="353" spans="1:8" ht="15" customHeight="1" x14ac:dyDescent="0.25">
      <c r="A353" s="195">
        <v>41373</v>
      </c>
      <c r="B353" s="209">
        <v>2.7175925925925926E-2</v>
      </c>
      <c r="C353" s="213">
        <v>75.196600000000004</v>
      </c>
      <c r="D353" s="184">
        <v>17.91</v>
      </c>
      <c r="E353" s="309">
        <f t="shared" si="5"/>
        <v>41373.027175925927</v>
      </c>
      <c r="F353" s="196">
        <v>470.06380000000001</v>
      </c>
      <c r="H353" s="304"/>
    </row>
    <row r="354" spans="1:8" ht="15" customHeight="1" x14ac:dyDescent="0.25">
      <c r="A354" s="195">
        <v>41374</v>
      </c>
      <c r="B354" s="209">
        <v>2.7175925925925926E-2</v>
      </c>
      <c r="C354" s="213">
        <v>75.060199999999995</v>
      </c>
      <c r="D354" s="184">
        <v>17.818999999999999</v>
      </c>
      <c r="E354" s="309">
        <f t="shared" si="5"/>
        <v>41374.027175925927</v>
      </c>
      <c r="F354" s="196">
        <v>470.2002</v>
      </c>
      <c r="H354" s="304"/>
    </row>
    <row r="355" spans="1:8" ht="15" customHeight="1" x14ac:dyDescent="0.25">
      <c r="A355" s="195">
        <v>41375</v>
      </c>
      <c r="B355" s="209">
        <v>2.7175925925925926E-2</v>
      </c>
      <c r="C355" s="213">
        <v>74.935699999999997</v>
      </c>
      <c r="D355" s="184">
        <v>17.832000000000001</v>
      </c>
      <c r="E355" s="309">
        <f t="shared" si="5"/>
        <v>41375.027175925927</v>
      </c>
      <c r="F355" s="196">
        <v>470.32470000000001</v>
      </c>
      <c r="H355" s="304"/>
    </row>
    <row r="356" spans="1:8" ht="15" customHeight="1" x14ac:dyDescent="0.25">
      <c r="A356" s="195">
        <v>41376</v>
      </c>
      <c r="B356" s="209">
        <v>2.7175925925925926E-2</v>
      </c>
      <c r="C356" s="213">
        <v>74.977199999999996</v>
      </c>
      <c r="D356" s="184">
        <v>17.835999999999999</v>
      </c>
      <c r="E356" s="309">
        <f t="shared" si="5"/>
        <v>41376.027175925927</v>
      </c>
      <c r="F356" s="196">
        <v>470.28319999999997</v>
      </c>
      <c r="H356" s="304"/>
    </row>
    <row r="357" spans="1:8" ht="15" customHeight="1" x14ac:dyDescent="0.25">
      <c r="A357" s="195">
        <v>41377</v>
      </c>
      <c r="B357" s="209">
        <v>2.7175925925925926E-2</v>
      </c>
      <c r="C357" s="213">
        <v>74.899299999999997</v>
      </c>
      <c r="D357" s="184">
        <v>17.837</v>
      </c>
      <c r="E357" s="309">
        <f t="shared" si="5"/>
        <v>41377.027175925927</v>
      </c>
      <c r="F357" s="196">
        <v>470.36109999999996</v>
      </c>
      <c r="H357" s="304"/>
    </row>
    <row r="358" spans="1:8" ht="15" customHeight="1" x14ac:dyDescent="0.25">
      <c r="A358" s="195">
        <v>41378</v>
      </c>
      <c r="B358" s="209">
        <v>2.7175925925925926E-2</v>
      </c>
      <c r="C358" s="213">
        <v>75.025099999999995</v>
      </c>
      <c r="D358" s="184">
        <v>17.873999999999999</v>
      </c>
      <c r="E358" s="309">
        <f t="shared" si="5"/>
        <v>41378.027175925927</v>
      </c>
      <c r="F358" s="196">
        <v>470.2353</v>
      </c>
      <c r="H358" s="304"/>
    </row>
    <row r="359" spans="1:8" ht="15" customHeight="1" x14ac:dyDescent="0.25">
      <c r="A359" s="195">
        <v>41379</v>
      </c>
      <c r="B359" s="209">
        <v>2.7175925925925926E-2</v>
      </c>
      <c r="C359" s="213">
        <v>75.066599999999994</v>
      </c>
      <c r="D359" s="184">
        <v>17.984999999999999</v>
      </c>
      <c r="E359" s="309">
        <f t="shared" si="5"/>
        <v>41379.027175925927</v>
      </c>
      <c r="F359" s="196">
        <v>470.19380000000001</v>
      </c>
      <c r="H359" s="304"/>
    </row>
    <row r="360" spans="1:8" ht="15" customHeight="1" x14ac:dyDescent="0.25">
      <c r="A360" s="195">
        <v>41380</v>
      </c>
      <c r="B360" s="209">
        <v>2.7175925925925926E-2</v>
      </c>
      <c r="C360" s="213">
        <v>75.049199999999999</v>
      </c>
      <c r="D360" s="184">
        <v>17.902000000000001</v>
      </c>
      <c r="E360" s="309">
        <f t="shared" si="5"/>
        <v>41380.027175925927</v>
      </c>
      <c r="F360" s="196">
        <v>470.21119999999996</v>
      </c>
      <c r="H360" s="304"/>
    </row>
    <row r="361" spans="1:8" ht="15" customHeight="1" x14ac:dyDescent="0.25">
      <c r="A361" s="195">
        <v>41381</v>
      </c>
      <c r="B361" s="209">
        <v>2.7175925925925926E-2</v>
      </c>
      <c r="C361" s="213">
        <v>75.038300000000007</v>
      </c>
      <c r="D361" s="184">
        <v>17.841999999999999</v>
      </c>
      <c r="E361" s="309">
        <f t="shared" si="5"/>
        <v>41381.027175925927</v>
      </c>
      <c r="F361" s="196">
        <v>470.22209999999995</v>
      </c>
      <c r="H361" s="304"/>
    </row>
    <row r="362" spans="1:8" ht="15" customHeight="1" x14ac:dyDescent="0.25">
      <c r="A362" s="195">
        <v>41382</v>
      </c>
      <c r="B362" s="209">
        <v>2.7175925925925926E-2</v>
      </c>
      <c r="C362" s="213">
        <v>74.965100000000007</v>
      </c>
      <c r="D362" s="184">
        <v>17.853000000000002</v>
      </c>
      <c r="E362" s="309">
        <f t="shared" si="5"/>
        <v>41382.027175925927</v>
      </c>
      <c r="F362" s="196">
        <v>470.2953</v>
      </c>
      <c r="H362" s="304"/>
    </row>
    <row r="363" spans="1:8" ht="15" customHeight="1" x14ac:dyDescent="0.25">
      <c r="A363" s="195">
        <v>41383</v>
      </c>
      <c r="B363" s="209">
        <v>2.7175925925925926E-2</v>
      </c>
      <c r="C363" s="213">
        <v>74.793700000000001</v>
      </c>
      <c r="D363" s="184">
        <v>17.849</v>
      </c>
      <c r="E363" s="309">
        <f t="shared" si="5"/>
        <v>41383.027175925927</v>
      </c>
      <c r="F363" s="196">
        <v>470.4667</v>
      </c>
      <c r="H363" s="304"/>
    </row>
    <row r="364" spans="1:8" ht="15" customHeight="1" x14ac:dyDescent="0.25">
      <c r="A364" s="195">
        <v>41384</v>
      </c>
      <c r="B364" s="209">
        <v>2.7175925925925926E-2</v>
      </c>
      <c r="C364" s="213">
        <v>74.805099999999996</v>
      </c>
      <c r="D364" s="184">
        <v>17.949000000000002</v>
      </c>
      <c r="E364" s="309">
        <f t="shared" si="5"/>
        <v>41384.027175925927</v>
      </c>
      <c r="F364" s="196">
        <v>470.45529999999997</v>
      </c>
      <c r="H364" s="304"/>
    </row>
    <row r="365" spans="1:8" ht="15" customHeight="1" x14ac:dyDescent="0.25">
      <c r="A365" s="195">
        <v>41385</v>
      </c>
      <c r="B365" s="209">
        <v>2.7175925925925926E-2</v>
      </c>
      <c r="C365" s="213">
        <v>74.7971</v>
      </c>
      <c r="D365" s="184">
        <v>17.818999999999999</v>
      </c>
      <c r="E365" s="309">
        <f t="shared" si="5"/>
        <v>41385.027175925927</v>
      </c>
      <c r="F365" s="196">
        <v>470.4633</v>
      </c>
      <c r="H365" s="304"/>
    </row>
    <row r="366" spans="1:8" ht="15" customHeight="1" x14ac:dyDescent="0.25">
      <c r="A366" s="195">
        <v>41386</v>
      </c>
      <c r="B366" s="209">
        <v>2.7175925925925926E-2</v>
      </c>
      <c r="C366" s="213">
        <v>74.657899999999998</v>
      </c>
      <c r="D366" s="184">
        <v>17.841000000000001</v>
      </c>
      <c r="E366" s="309">
        <f t="shared" si="5"/>
        <v>41386.027175925927</v>
      </c>
      <c r="F366" s="196">
        <v>470.60249999999996</v>
      </c>
      <c r="H366" s="304"/>
    </row>
    <row r="367" spans="1:8" ht="15" customHeight="1" x14ac:dyDescent="0.25">
      <c r="A367" s="195">
        <v>41387</v>
      </c>
      <c r="B367" s="209">
        <v>2.7175925925925926E-2</v>
      </c>
      <c r="C367" s="213">
        <v>74.863</v>
      </c>
      <c r="D367" s="184">
        <v>17.844000000000001</v>
      </c>
      <c r="E367" s="309">
        <f t="shared" si="5"/>
        <v>41387.027175925927</v>
      </c>
      <c r="F367" s="196">
        <v>470.3974</v>
      </c>
      <c r="H367" s="304"/>
    </row>
    <row r="368" spans="1:8" ht="15" customHeight="1" x14ac:dyDescent="0.25">
      <c r="A368" s="195">
        <v>41388</v>
      </c>
      <c r="B368" s="209">
        <v>2.7175925925925926E-2</v>
      </c>
      <c r="C368" s="213">
        <v>74.719899999999996</v>
      </c>
      <c r="D368" s="184">
        <v>17.832000000000001</v>
      </c>
      <c r="E368" s="309">
        <f t="shared" si="5"/>
        <v>41388.027175925927</v>
      </c>
      <c r="F368" s="196">
        <v>470.54050000000001</v>
      </c>
      <c r="H368" s="304"/>
    </row>
    <row r="369" spans="1:8" ht="15" customHeight="1" x14ac:dyDescent="0.25">
      <c r="A369" s="195">
        <v>41389</v>
      </c>
      <c r="B369" s="209">
        <v>2.7175925925925926E-2</v>
      </c>
      <c r="C369" s="213">
        <v>74.673699999999997</v>
      </c>
      <c r="D369" s="184">
        <v>17.876999999999999</v>
      </c>
      <c r="E369" s="309">
        <f t="shared" si="5"/>
        <v>41389.027175925927</v>
      </c>
      <c r="F369" s="196">
        <v>470.58670000000001</v>
      </c>
      <c r="H369" s="304"/>
    </row>
    <row r="370" spans="1:8" ht="15" customHeight="1" x14ac:dyDescent="0.25">
      <c r="A370" s="195">
        <v>41390</v>
      </c>
      <c r="B370" s="209">
        <v>2.7175925925925926E-2</v>
      </c>
      <c r="C370" s="213">
        <v>74.755200000000002</v>
      </c>
      <c r="D370" s="184">
        <v>17.856999999999999</v>
      </c>
      <c r="E370" s="309">
        <f t="shared" si="5"/>
        <v>41390.027175925927</v>
      </c>
      <c r="F370" s="196">
        <v>470.5052</v>
      </c>
      <c r="H370" s="304"/>
    </row>
    <row r="371" spans="1:8" ht="15" customHeight="1" x14ac:dyDescent="0.25">
      <c r="A371" s="195">
        <v>41391</v>
      </c>
      <c r="B371" s="209">
        <v>2.7175925925925926E-2</v>
      </c>
      <c r="C371" s="213">
        <v>74.558199999999999</v>
      </c>
      <c r="D371" s="184">
        <v>18.013999999999999</v>
      </c>
      <c r="E371" s="309">
        <f t="shared" si="5"/>
        <v>41391.027175925927</v>
      </c>
      <c r="F371" s="196">
        <v>470.7022</v>
      </c>
      <c r="H371" s="304"/>
    </row>
    <row r="372" spans="1:8" ht="15" customHeight="1" x14ac:dyDescent="0.25">
      <c r="A372" s="195">
        <v>41392</v>
      </c>
      <c r="B372" s="209">
        <v>2.7175925925925926E-2</v>
      </c>
      <c r="C372" s="213">
        <v>74.553799999999995</v>
      </c>
      <c r="D372" s="184">
        <v>17.861999999999998</v>
      </c>
      <c r="E372" s="309">
        <f t="shared" si="5"/>
        <v>41392.027175925927</v>
      </c>
      <c r="F372" s="196">
        <v>470.70659999999998</v>
      </c>
      <c r="H372" s="304"/>
    </row>
    <row r="373" spans="1:8" ht="15" customHeight="1" x14ac:dyDescent="0.25">
      <c r="A373" s="195">
        <v>41393</v>
      </c>
      <c r="B373" s="209">
        <v>2.7175925925925926E-2</v>
      </c>
      <c r="C373" s="213">
        <v>74.672899999999998</v>
      </c>
      <c r="D373" s="184">
        <v>17.864000000000001</v>
      </c>
      <c r="E373" s="309">
        <f t="shared" si="5"/>
        <v>41393.027175925927</v>
      </c>
      <c r="F373" s="196">
        <v>470.58749999999998</v>
      </c>
      <c r="H373" s="304"/>
    </row>
    <row r="374" spans="1:8" ht="15" customHeight="1" x14ac:dyDescent="0.25">
      <c r="A374" s="195">
        <v>41394</v>
      </c>
      <c r="B374" s="209">
        <v>2.7175925925925926E-2</v>
      </c>
      <c r="C374" s="213">
        <v>74.807299999999998</v>
      </c>
      <c r="D374" s="184">
        <v>17.902000000000001</v>
      </c>
      <c r="E374" s="309">
        <f t="shared" si="5"/>
        <v>41394.027175925927</v>
      </c>
      <c r="F374" s="196">
        <v>470.45310000000001</v>
      </c>
      <c r="H374" s="304"/>
    </row>
    <row r="375" spans="1:8" ht="15" customHeight="1" x14ac:dyDescent="0.25">
      <c r="A375" s="195">
        <v>41395</v>
      </c>
      <c r="B375" s="209">
        <v>2.7175925925925926E-2</v>
      </c>
      <c r="C375" s="213">
        <v>74.828000000000003</v>
      </c>
      <c r="D375" s="184">
        <v>17.893000000000001</v>
      </c>
      <c r="E375" s="309">
        <f t="shared" si="5"/>
        <v>41395.027175925927</v>
      </c>
      <c r="F375" s="196">
        <v>470.43239999999997</v>
      </c>
      <c r="H375" s="304"/>
    </row>
    <row r="376" spans="1:8" ht="15" customHeight="1" x14ac:dyDescent="0.25">
      <c r="A376" s="195">
        <v>41396</v>
      </c>
      <c r="B376" s="209">
        <v>2.7175925925925926E-2</v>
      </c>
      <c r="C376" s="213">
        <v>74.652600000000007</v>
      </c>
      <c r="D376" s="184">
        <v>17.864999999999998</v>
      </c>
      <c r="E376" s="309">
        <f t="shared" si="5"/>
        <v>41396.027175925927</v>
      </c>
      <c r="F376" s="196">
        <v>470.6078</v>
      </c>
      <c r="H376" s="304"/>
    </row>
    <row r="377" spans="1:8" ht="15" customHeight="1" x14ac:dyDescent="0.25">
      <c r="A377" s="195">
        <v>41397</v>
      </c>
      <c r="B377" s="209">
        <v>2.7175925925925926E-2</v>
      </c>
      <c r="C377" s="213">
        <v>74.390900000000002</v>
      </c>
      <c r="D377" s="184">
        <v>17.934000000000001</v>
      </c>
      <c r="E377" s="309">
        <f t="shared" si="5"/>
        <v>41397.027175925927</v>
      </c>
      <c r="F377" s="196">
        <v>470.86950000000002</v>
      </c>
      <c r="H377" s="304"/>
    </row>
    <row r="378" spans="1:8" ht="15" customHeight="1" x14ac:dyDescent="0.25">
      <c r="A378" s="195">
        <v>41398</v>
      </c>
      <c r="B378" s="209">
        <v>2.7175925925925926E-2</v>
      </c>
      <c r="C378" s="213">
        <v>74.591700000000003</v>
      </c>
      <c r="D378" s="184">
        <v>17.795999999999999</v>
      </c>
      <c r="E378" s="309">
        <f t="shared" si="5"/>
        <v>41398.027175925927</v>
      </c>
      <c r="F378" s="196">
        <v>470.6687</v>
      </c>
      <c r="H378" s="304"/>
    </row>
    <row r="379" spans="1:8" ht="15" customHeight="1" x14ac:dyDescent="0.25">
      <c r="A379" s="195">
        <v>41399</v>
      </c>
      <c r="B379" s="209">
        <v>2.7175925925925926E-2</v>
      </c>
      <c r="C379" s="213">
        <v>74.637200000000007</v>
      </c>
      <c r="D379" s="184">
        <v>17.847000000000001</v>
      </c>
      <c r="E379" s="309">
        <f t="shared" si="5"/>
        <v>41399.027175925927</v>
      </c>
      <c r="F379" s="196">
        <v>470.6232</v>
      </c>
      <c r="H379" s="304"/>
    </row>
    <row r="380" spans="1:8" ht="15" customHeight="1" x14ac:dyDescent="0.25">
      <c r="A380" s="195">
        <v>41400</v>
      </c>
      <c r="B380" s="209">
        <v>2.7175925925925926E-2</v>
      </c>
      <c r="C380" s="213">
        <v>74.574200000000005</v>
      </c>
      <c r="D380" s="184">
        <v>17.905999999999999</v>
      </c>
      <c r="E380" s="309">
        <f t="shared" si="5"/>
        <v>41400.027175925927</v>
      </c>
      <c r="F380" s="196">
        <v>470.68619999999999</v>
      </c>
      <c r="H380" s="304"/>
    </row>
    <row r="381" spans="1:8" ht="15" customHeight="1" x14ac:dyDescent="0.25">
      <c r="A381" s="195">
        <v>41401</v>
      </c>
      <c r="B381" s="209">
        <v>2.7175925925925926E-2</v>
      </c>
      <c r="C381" s="213">
        <v>74.651300000000006</v>
      </c>
      <c r="D381" s="184">
        <v>17.832999999999998</v>
      </c>
      <c r="E381" s="309">
        <f t="shared" si="5"/>
        <v>41401.027175925927</v>
      </c>
      <c r="F381" s="196">
        <v>470.60910000000001</v>
      </c>
      <c r="H381" s="304"/>
    </row>
    <row r="382" spans="1:8" ht="15" customHeight="1" x14ac:dyDescent="0.25">
      <c r="A382" s="195">
        <v>41402</v>
      </c>
      <c r="B382" s="209">
        <v>2.7175925925925926E-2</v>
      </c>
      <c r="C382" s="213">
        <v>74.734099999999998</v>
      </c>
      <c r="D382" s="184">
        <v>17.879000000000001</v>
      </c>
      <c r="E382" s="309">
        <f t="shared" si="5"/>
        <v>41402.027175925927</v>
      </c>
      <c r="F382" s="196">
        <v>470.52629999999999</v>
      </c>
      <c r="H382" s="304"/>
    </row>
    <row r="383" spans="1:8" ht="15" customHeight="1" x14ac:dyDescent="0.25">
      <c r="A383" s="195">
        <v>41403</v>
      </c>
      <c r="B383" s="209">
        <v>2.7175925925925926E-2</v>
      </c>
      <c r="C383" s="213">
        <v>74.630300000000005</v>
      </c>
      <c r="D383" s="184">
        <v>17.861000000000001</v>
      </c>
      <c r="E383" s="309">
        <f t="shared" si="5"/>
        <v>41403.027175925927</v>
      </c>
      <c r="F383" s="196">
        <v>470.63009999999997</v>
      </c>
      <c r="H383" s="304"/>
    </row>
    <row r="384" spans="1:8" ht="15" customHeight="1" x14ac:dyDescent="0.25">
      <c r="A384" s="195">
        <v>41404</v>
      </c>
      <c r="B384" s="209">
        <v>2.7175925925925926E-2</v>
      </c>
      <c r="C384" s="213">
        <v>74.628799999999998</v>
      </c>
      <c r="D384" s="184">
        <v>17.873000000000001</v>
      </c>
      <c r="E384" s="309">
        <f t="shared" si="5"/>
        <v>41404.027175925927</v>
      </c>
      <c r="F384" s="196">
        <v>470.63159999999999</v>
      </c>
      <c r="H384" s="304"/>
    </row>
    <row r="385" spans="1:8" ht="15" customHeight="1" x14ac:dyDescent="0.25">
      <c r="A385" s="195">
        <v>41405</v>
      </c>
      <c r="B385" s="209">
        <v>2.7175925925925926E-2</v>
      </c>
      <c r="C385" s="213">
        <v>74.4572</v>
      </c>
      <c r="D385" s="184">
        <v>17.866</v>
      </c>
      <c r="E385" s="309">
        <f t="shared" si="5"/>
        <v>41405.027175925927</v>
      </c>
      <c r="F385" s="196">
        <v>470.8032</v>
      </c>
      <c r="H385" s="304"/>
    </row>
    <row r="386" spans="1:8" ht="15" customHeight="1" x14ac:dyDescent="0.25">
      <c r="A386" s="195">
        <v>41406</v>
      </c>
      <c r="B386" s="209">
        <v>2.7175925925925926E-2</v>
      </c>
      <c r="C386" s="213">
        <v>74.401300000000006</v>
      </c>
      <c r="D386" s="184">
        <v>17.841000000000001</v>
      </c>
      <c r="E386" s="309">
        <f t="shared" si="5"/>
        <v>41406.027175925927</v>
      </c>
      <c r="F386" s="196">
        <v>470.85910000000001</v>
      </c>
      <c r="H386" s="304"/>
    </row>
    <row r="387" spans="1:8" ht="15" customHeight="1" x14ac:dyDescent="0.25">
      <c r="A387" s="195">
        <v>41407</v>
      </c>
      <c r="B387" s="209">
        <v>2.7175925925925926E-2</v>
      </c>
      <c r="C387" s="213">
        <v>74.475200000000001</v>
      </c>
      <c r="D387" s="184">
        <v>17.887</v>
      </c>
      <c r="E387" s="309">
        <f t="shared" si="5"/>
        <v>41407.027175925927</v>
      </c>
      <c r="F387" s="196">
        <v>470.78519999999997</v>
      </c>
      <c r="H387" s="304"/>
    </row>
    <row r="388" spans="1:8" ht="15" customHeight="1" x14ac:dyDescent="0.25">
      <c r="A388" s="195">
        <v>41408</v>
      </c>
      <c r="B388" s="209">
        <v>2.7175925925925926E-2</v>
      </c>
      <c r="C388" s="213">
        <v>74.513800000000003</v>
      </c>
      <c r="D388" s="184">
        <v>17.934000000000001</v>
      </c>
      <c r="E388" s="309">
        <f t="shared" si="5"/>
        <v>41408.027175925927</v>
      </c>
      <c r="F388" s="196">
        <v>470.7466</v>
      </c>
      <c r="H388" s="304"/>
    </row>
    <row r="389" spans="1:8" ht="15" customHeight="1" x14ac:dyDescent="0.25">
      <c r="A389" s="195">
        <v>41409</v>
      </c>
      <c r="B389" s="209">
        <v>2.7175925925925926E-2</v>
      </c>
      <c r="C389" s="213">
        <v>74.608400000000003</v>
      </c>
      <c r="D389" s="184">
        <v>17.884</v>
      </c>
      <c r="E389" s="309">
        <f t="shared" si="5"/>
        <v>41409.027175925927</v>
      </c>
      <c r="F389" s="196">
        <v>470.65199999999999</v>
      </c>
      <c r="H389" s="304"/>
    </row>
    <row r="390" spans="1:8" ht="15" customHeight="1" x14ac:dyDescent="0.25">
      <c r="A390" s="195">
        <v>41410</v>
      </c>
      <c r="B390" s="209">
        <v>2.7175925925925926E-2</v>
      </c>
      <c r="C390" s="213">
        <v>74.678600000000003</v>
      </c>
      <c r="D390" s="184">
        <v>17.806000000000001</v>
      </c>
      <c r="E390" s="309">
        <f t="shared" si="5"/>
        <v>41410.027175925927</v>
      </c>
      <c r="F390" s="196">
        <v>470.58179999999999</v>
      </c>
      <c r="H390" s="304"/>
    </row>
    <row r="391" spans="1:8" ht="15" customHeight="1" x14ac:dyDescent="0.25">
      <c r="A391" s="195">
        <v>41411</v>
      </c>
      <c r="B391" s="209">
        <v>2.7175925925925926E-2</v>
      </c>
      <c r="C391" s="213">
        <v>74.700199999999995</v>
      </c>
      <c r="D391" s="184">
        <v>17.956</v>
      </c>
      <c r="E391" s="309">
        <f t="shared" si="5"/>
        <v>41411.027175925927</v>
      </c>
      <c r="F391" s="196">
        <v>470.56020000000001</v>
      </c>
      <c r="H391" s="304"/>
    </row>
    <row r="392" spans="1:8" ht="15" customHeight="1" x14ac:dyDescent="0.25">
      <c r="A392" s="195">
        <v>41412</v>
      </c>
      <c r="B392" s="209">
        <v>2.7175925925925926E-2</v>
      </c>
      <c r="C392" s="213">
        <v>74.653999999999996</v>
      </c>
      <c r="D392" s="184">
        <v>17.902999999999999</v>
      </c>
      <c r="E392" s="309">
        <f t="shared" si="5"/>
        <v>41412.027175925927</v>
      </c>
      <c r="F392" s="196">
        <v>470.60640000000001</v>
      </c>
      <c r="H392" s="304"/>
    </row>
    <row r="393" spans="1:8" ht="15" customHeight="1" x14ac:dyDescent="0.25">
      <c r="A393" s="195">
        <v>41413</v>
      </c>
      <c r="B393" s="209">
        <v>2.7175925925925926E-2</v>
      </c>
      <c r="C393" s="213">
        <v>74.6751</v>
      </c>
      <c r="D393" s="184">
        <v>17.945</v>
      </c>
      <c r="E393" s="309">
        <f t="shared" si="5"/>
        <v>41413.027175925927</v>
      </c>
      <c r="F393" s="196">
        <v>470.58529999999996</v>
      </c>
      <c r="H393" s="304"/>
    </row>
    <row r="394" spans="1:8" ht="15" customHeight="1" x14ac:dyDescent="0.25">
      <c r="A394" s="195">
        <v>41414</v>
      </c>
      <c r="B394" s="209">
        <v>2.7175925925925926E-2</v>
      </c>
      <c r="C394" s="213">
        <v>74.7059</v>
      </c>
      <c r="D394" s="184">
        <v>17.893000000000001</v>
      </c>
      <c r="E394" s="309">
        <f t="shared" si="5"/>
        <v>41414.027175925927</v>
      </c>
      <c r="F394" s="196">
        <v>470.55449999999996</v>
      </c>
      <c r="H394" s="304"/>
    </row>
    <row r="395" spans="1:8" ht="15" customHeight="1" x14ac:dyDescent="0.25">
      <c r="A395" s="195">
        <v>41415</v>
      </c>
      <c r="B395" s="209">
        <v>2.7175925925925926E-2</v>
      </c>
      <c r="C395" s="213">
        <v>74.649500000000003</v>
      </c>
      <c r="D395" s="184">
        <v>17.940000000000001</v>
      </c>
      <c r="E395" s="309">
        <f t="shared" si="5"/>
        <v>41415.027175925927</v>
      </c>
      <c r="F395" s="196">
        <v>470.61090000000002</v>
      </c>
      <c r="H395" s="304"/>
    </row>
    <row r="396" spans="1:8" ht="15" customHeight="1" x14ac:dyDescent="0.25">
      <c r="A396" s="195">
        <v>41416</v>
      </c>
      <c r="B396" s="209">
        <v>2.7175925925925926E-2</v>
      </c>
      <c r="C396" s="213">
        <v>74.624399999999994</v>
      </c>
      <c r="D396" s="184">
        <v>17.896000000000001</v>
      </c>
      <c r="E396" s="309">
        <f t="shared" ref="E396:E459" si="6">A396+B396</f>
        <v>41416.027175925927</v>
      </c>
      <c r="F396" s="196">
        <v>470.63599999999997</v>
      </c>
      <c r="H396" s="304"/>
    </row>
    <row r="397" spans="1:8" ht="15" customHeight="1" x14ac:dyDescent="0.25">
      <c r="A397" s="195">
        <v>41417</v>
      </c>
      <c r="B397" s="209">
        <v>2.7175925925925926E-2</v>
      </c>
      <c r="C397" s="213">
        <v>74.684100000000001</v>
      </c>
      <c r="D397" s="184">
        <v>17.888999999999999</v>
      </c>
      <c r="E397" s="309">
        <f t="shared" si="6"/>
        <v>41417.027175925927</v>
      </c>
      <c r="F397" s="196">
        <v>470.5763</v>
      </c>
      <c r="H397" s="304"/>
    </row>
    <row r="398" spans="1:8" ht="15" customHeight="1" x14ac:dyDescent="0.25">
      <c r="A398" s="195">
        <v>41418</v>
      </c>
      <c r="B398" s="209">
        <v>2.7175925925925926E-2</v>
      </c>
      <c r="C398" s="213">
        <v>74.624700000000004</v>
      </c>
      <c r="D398" s="184">
        <v>17.917999999999999</v>
      </c>
      <c r="E398" s="309">
        <f t="shared" si="6"/>
        <v>41418.027175925927</v>
      </c>
      <c r="F398" s="196">
        <v>470.63569999999999</v>
      </c>
      <c r="H398" s="304"/>
    </row>
    <row r="399" spans="1:8" ht="15" customHeight="1" x14ac:dyDescent="0.25">
      <c r="A399" s="195">
        <v>41419</v>
      </c>
      <c r="B399" s="209">
        <v>2.7175925925925926E-2</v>
      </c>
      <c r="C399" s="213">
        <v>74.513300000000001</v>
      </c>
      <c r="D399" s="184">
        <v>17.814</v>
      </c>
      <c r="E399" s="309">
        <f t="shared" si="6"/>
        <v>41419.027175925927</v>
      </c>
      <c r="F399" s="196">
        <v>470.74709999999999</v>
      </c>
      <c r="H399" s="304"/>
    </row>
    <row r="400" spans="1:8" ht="15" customHeight="1" x14ac:dyDescent="0.25">
      <c r="A400" s="195">
        <v>41420</v>
      </c>
      <c r="B400" s="209">
        <v>2.7175925925925926E-2</v>
      </c>
      <c r="C400" s="213">
        <v>74.596999999999994</v>
      </c>
      <c r="D400" s="184">
        <v>17.780999999999999</v>
      </c>
      <c r="E400" s="309">
        <f t="shared" si="6"/>
        <v>41420.027175925927</v>
      </c>
      <c r="F400" s="196">
        <v>470.66340000000002</v>
      </c>
      <c r="H400" s="304"/>
    </row>
    <row r="401" spans="1:8" ht="15" customHeight="1" x14ac:dyDescent="0.25">
      <c r="A401" s="195">
        <v>41421</v>
      </c>
      <c r="B401" s="209">
        <v>2.7175925925925926E-2</v>
      </c>
      <c r="C401" s="213">
        <v>74.615399999999994</v>
      </c>
      <c r="D401" s="184">
        <v>17.789000000000001</v>
      </c>
      <c r="E401" s="309">
        <f t="shared" si="6"/>
        <v>41421.027175925927</v>
      </c>
      <c r="F401" s="196">
        <v>470.64499999999998</v>
      </c>
      <c r="H401" s="304"/>
    </row>
    <row r="402" spans="1:8" ht="15" customHeight="1" x14ac:dyDescent="0.25">
      <c r="A402" s="195">
        <v>41422</v>
      </c>
      <c r="B402" s="209">
        <v>2.7175925925925926E-2</v>
      </c>
      <c r="C402" s="213">
        <v>74.660700000000006</v>
      </c>
      <c r="D402" s="184">
        <v>17.751999999999999</v>
      </c>
      <c r="E402" s="309">
        <f t="shared" si="6"/>
        <v>41422.027175925927</v>
      </c>
      <c r="F402" s="196">
        <v>470.59969999999998</v>
      </c>
      <c r="H402" s="304"/>
    </row>
    <row r="403" spans="1:8" ht="15" customHeight="1" x14ac:dyDescent="0.25">
      <c r="A403" s="195">
        <v>41423</v>
      </c>
      <c r="B403" s="209">
        <v>2.7175925925925926E-2</v>
      </c>
      <c r="C403" s="213">
        <v>74.791899999999998</v>
      </c>
      <c r="D403" s="184">
        <v>17.882999999999999</v>
      </c>
      <c r="E403" s="309">
        <f t="shared" si="6"/>
        <v>41423.027175925927</v>
      </c>
      <c r="F403" s="196">
        <v>470.46850000000001</v>
      </c>
      <c r="H403" s="304"/>
    </row>
    <row r="404" spans="1:8" ht="15" customHeight="1" x14ac:dyDescent="0.25">
      <c r="A404" s="195">
        <v>41424</v>
      </c>
      <c r="B404" s="209">
        <v>2.7175925925925926E-2</v>
      </c>
      <c r="C404" s="213">
        <v>74.820999999999998</v>
      </c>
      <c r="D404" s="184">
        <v>17.818000000000001</v>
      </c>
      <c r="E404" s="309">
        <f t="shared" si="6"/>
        <v>41424.027175925927</v>
      </c>
      <c r="F404" s="196">
        <v>470.43939999999998</v>
      </c>
      <c r="H404" s="304"/>
    </row>
    <row r="405" spans="1:8" ht="15" customHeight="1" x14ac:dyDescent="0.25">
      <c r="A405" s="195">
        <v>41425</v>
      </c>
      <c r="B405" s="209">
        <v>2.7175925925925926E-2</v>
      </c>
      <c r="C405" s="213">
        <v>74.692599999999999</v>
      </c>
      <c r="D405" s="184">
        <v>17.821000000000002</v>
      </c>
      <c r="E405" s="309">
        <f t="shared" si="6"/>
        <v>41425.027175925927</v>
      </c>
      <c r="F405" s="196">
        <v>470.56779999999998</v>
      </c>
      <c r="H405" s="304"/>
    </row>
    <row r="406" spans="1:8" ht="15" customHeight="1" x14ac:dyDescent="0.25">
      <c r="A406" s="195">
        <v>41426</v>
      </c>
      <c r="B406" s="209">
        <v>2.7175925925925926E-2</v>
      </c>
      <c r="C406" s="213">
        <v>74.575500000000005</v>
      </c>
      <c r="D406" s="184">
        <v>17.805</v>
      </c>
      <c r="E406" s="309">
        <f t="shared" si="6"/>
        <v>41426.027175925927</v>
      </c>
      <c r="F406" s="196">
        <v>470.68489999999997</v>
      </c>
      <c r="H406" s="304"/>
    </row>
    <row r="407" spans="1:8" ht="15" customHeight="1" x14ac:dyDescent="0.25">
      <c r="A407" s="195">
        <v>41427</v>
      </c>
      <c r="B407" s="209">
        <v>2.7175925925925926E-2</v>
      </c>
      <c r="C407" s="213">
        <v>74.482600000000005</v>
      </c>
      <c r="D407" s="184">
        <v>17.821999999999999</v>
      </c>
      <c r="E407" s="309">
        <f t="shared" si="6"/>
        <v>41427.027175925927</v>
      </c>
      <c r="F407" s="196">
        <v>470.77779999999996</v>
      </c>
      <c r="H407" s="304"/>
    </row>
    <row r="408" spans="1:8" ht="15" customHeight="1" x14ac:dyDescent="0.25">
      <c r="A408" s="195">
        <v>41428</v>
      </c>
      <c r="B408" s="209">
        <v>2.7175925925925926E-2</v>
      </c>
      <c r="C408" s="213">
        <v>74.552800000000005</v>
      </c>
      <c r="D408" s="184">
        <v>17.902999999999999</v>
      </c>
      <c r="E408" s="309">
        <f t="shared" si="6"/>
        <v>41428.027175925927</v>
      </c>
      <c r="F408" s="196">
        <v>470.70759999999996</v>
      </c>
      <c r="H408" s="304"/>
    </row>
    <row r="409" spans="1:8" ht="15" customHeight="1" x14ac:dyDescent="0.25">
      <c r="A409" s="195">
        <v>41429</v>
      </c>
      <c r="B409" s="209">
        <v>2.7175925925925926E-2</v>
      </c>
      <c r="C409" s="213">
        <v>74.59</v>
      </c>
      <c r="D409" s="184">
        <v>17.858000000000001</v>
      </c>
      <c r="E409" s="309">
        <f t="shared" si="6"/>
        <v>41429.027175925927</v>
      </c>
      <c r="F409" s="196">
        <v>470.67039999999997</v>
      </c>
      <c r="H409" s="304"/>
    </row>
    <row r="410" spans="1:8" ht="15" customHeight="1" x14ac:dyDescent="0.25">
      <c r="A410" s="195">
        <v>41430</v>
      </c>
      <c r="B410" s="209">
        <v>2.7175925925925926E-2</v>
      </c>
      <c r="C410" s="213">
        <v>74.561000000000007</v>
      </c>
      <c r="D410" s="184">
        <v>17.864000000000001</v>
      </c>
      <c r="E410" s="309">
        <f t="shared" si="6"/>
        <v>41430.027175925927</v>
      </c>
      <c r="F410" s="196">
        <v>470.69939999999997</v>
      </c>
      <c r="H410" s="304"/>
    </row>
    <row r="411" spans="1:8" ht="15" customHeight="1" x14ac:dyDescent="0.25">
      <c r="A411" s="195">
        <v>41431</v>
      </c>
      <c r="B411" s="209">
        <v>2.7175925925925926E-2</v>
      </c>
      <c r="C411" s="213">
        <v>74.4833</v>
      </c>
      <c r="D411" s="184">
        <v>17.919</v>
      </c>
      <c r="E411" s="309">
        <f t="shared" si="6"/>
        <v>41431.027175925927</v>
      </c>
      <c r="F411" s="196">
        <v>470.77710000000002</v>
      </c>
      <c r="H411" s="304"/>
    </row>
    <row r="412" spans="1:8" ht="15" customHeight="1" x14ac:dyDescent="0.25">
      <c r="A412" s="195">
        <v>41432</v>
      </c>
      <c r="B412" s="209">
        <v>2.7175925925925926E-2</v>
      </c>
      <c r="C412" s="213">
        <v>74.511399999999995</v>
      </c>
      <c r="D412" s="184">
        <v>17.88</v>
      </c>
      <c r="E412" s="309">
        <f t="shared" si="6"/>
        <v>41432.027175925927</v>
      </c>
      <c r="F412" s="196">
        <v>470.74900000000002</v>
      </c>
      <c r="H412" s="304"/>
    </row>
    <row r="413" spans="1:8" ht="15" customHeight="1" x14ac:dyDescent="0.25">
      <c r="A413" s="195">
        <v>41433</v>
      </c>
      <c r="B413" s="209">
        <v>2.7175925925925926E-2</v>
      </c>
      <c r="C413" s="213">
        <v>74.559700000000007</v>
      </c>
      <c r="D413" s="184">
        <v>17.855</v>
      </c>
      <c r="E413" s="309">
        <f t="shared" si="6"/>
        <v>41433.027175925927</v>
      </c>
      <c r="F413" s="196">
        <v>470.70069999999998</v>
      </c>
      <c r="H413" s="304"/>
    </row>
    <row r="414" spans="1:8" ht="15" customHeight="1" x14ac:dyDescent="0.25">
      <c r="A414" s="195">
        <v>41434</v>
      </c>
      <c r="B414" s="209">
        <v>2.7175925925925926E-2</v>
      </c>
      <c r="C414" s="213">
        <v>74.622699999999995</v>
      </c>
      <c r="D414" s="184">
        <v>17.966999999999999</v>
      </c>
      <c r="E414" s="309">
        <f t="shared" si="6"/>
        <v>41434.027175925927</v>
      </c>
      <c r="F414" s="196">
        <v>470.6377</v>
      </c>
      <c r="H414" s="304"/>
    </row>
    <row r="415" spans="1:8" ht="15" customHeight="1" x14ac:dyDescent="0.25">
      <c r="A415" s="195">
        <v>41435</v>
      </c>
      <c r="B415" s="209">
        <v>2.7175925925925926E-2</v>
      </c>
      <c r="C415" s="213">
        <v>74.508200000000002</v>
      </c>
      <c r="D415" s="184">
        <v>17.943999999999999</v>
      </c>
      <c r="E415" s="309">
        <f t="shared" si="6"/>
        <v>41435.027175925927</v>
      </c>
      <c r="F415" s="196">
        <v>470.75220000000002</v>
      </c>
      <c r="H415" s="304"/>
    </row>
    <row r="416" spans="1:8" ht="15" customHeight="1" x14ac:dyDescent="0.25">
      <c r="A416" s="195">
        <v>41436</v>
      </c>
      <c r="B416" s="209">
        <v>2.7175925925925926E-2</v>
      </c>
      <c r="C416" s="213">
        <v>74.553299999999993</v>
      </c>
      <c r="D416" s="184">
        <v>17.856000000000002</v>
      </c>
      <c r="E416" s="309">
        <f t="shared" si="6"/>
        <v>41436.027175925927</v>
      </c>
      <c r="F416" s="196">
        <v>470.70709999999997</v>
      </c>
      <c r="H416" s="304"/>
    </row>
    <row r="417" spans="1:8" ht="15" customHeight="1" x14ac:dyDescent="0.25">
      <c r="A417" s="195">
        <v>41437</v>
      </c>
      <c r="B417" s="209">
        <v>2.7175925925925926E-2</v>
      </c>
      <c r="C417" s="213">
        <v>74.507900000000006</v>
      </c>
      <c r="D417" s="184">
        <v>18.023</v>
      </c>
      <c r="E417" s="309">
        <f t="shared" si="6"/>
        <v>41437.027175925927</v>
      </c>
      <c r="F417" s="196">
        <v>470.7525</v>
      </c>
      <c r="H417" s="304"/>
    </row>
    <row r="418" spans="1:8" ht="15" customHeight="1" x14ac:dyDescent="0.25">
      <c r="A418" s="195">
        <v>41438</v>
      </c>
      <c r="B418" s="209">
        <v>2.7175925925925926E-2</v>
      </c>
      <c r="C418" s="213">
        <v>74.508899999999997</v>
      </c>
      <c r="D418" s="184">
        <v>17.859000000000002</v>
      </c>
      <c r="E418" s="309">
        <f t="shared" si="6"/>
        <v>41438.027175925927</v>
      </c>
      <c r="F418" s="196">
        <v>470.75149999999996</v>
      </c>
      <c r="H418" s="304"/>
    </row>
    <row r="419" spans="1:8" ht="15" customHeight="1" x14ac:dyDescent="0.25">
      <c r="A419" s="195">
        <v>41439</v>
      </c>
      <c r="B419" s="209">
        <v>2.7175925925925926E-2</v>
      </c>
      <c r="C419" s="213">
        <v>74.420400000000001</v>
      </c>
      <c r="D419" s="184">
        <v>17.914000000000001</v>
      </c>
      <c r="E419" s="309">
        <f t="shared" si="6"/>
        <v>41439.027175925927</v>
      </c>
      <c r="F419" s="196">
        <v>470.84</v>
      </c>
      <c r="H419" s="304"/>
    </row>
    <row r="420" spans="1:8" ht="15" customHeight="1" x14ac:dyDescent="0.25">
      <c r="A420" s="195">
        <v>41440</v>
      </c>
      <c r="B420" s="209">
        <v>2.7175925925925926E-2</v>
      </c>
      <c r="C420" s="213">
        <v>74.511200000000002</v>
      </c>
      <c r="D420" s="184">
        <v>17.884</v>
      </c>
      <c r="E420" s="309">
        <f t="shared" si="6"/>
        <v>41440.027175925927</v>
      </c>
      <c r="F420" s="196">
        <v>470.74919999999997</v>
      </c>
      <c r="H420" s="304"/>
    </row>
    <row r="421" spans="1:8" ht="15" customHeight="1" x14ac:dyDescent="0.25">
      <c r="A421" s="195">
        <v>41441</v>
      </c>
      <c r="B421" s="209">
        <v>2.7175925925925926E-2</v>
      </c>
      <c r="C421" s="213">
        <v>74.444699999999997</v>
      </c>
      <c r="D421" s="184">
        <v>17.879000000000001</v>
      </c>
      <c r="E421" s="309">
        <f t="shared" si="6"/>
        <v>41441.027175925927</v>
      </c>
      <c r="F421" s="196">
        <v>470.81569999999999</v>
      </c>
      <c r="H421" s="304"/>
    </row>
    <row r="422" spans="1:8" ht="15" customHeight="1" x14ac:dyDescent="0.25">
      <c r="A422" s="195">
        <v>41442</v>
      </c>
      <c r="B422" s="209">
        <v>2.7175925925925926E-2</v>
      </c>
      <c r="C422" s="213">
        <v>74.466899999999995</v>
      </c>
      <c r="D422" s="184">
        <v>17.882999999999999</v>
      </c>
      <c r="E422" s="309">
        <f t="shared" si="6"/>
        <v>41442.027175925927</v>
      </c>
      <c r="F422" s="196">
        <v>470.79349999999999</v>
      </c>
      <c r="H422" s="304"/>
    </row>
    <row r="423" spans="1:8" ht="15" customHeight="1" x14ac:dyDescent="0.25">
      <c r="A423" s="195">
        <v>41443</v>
      </c>
      <c r="B423" s="209">
        <v>2.7175925925925926E-2</v>
      </c>
      <c r="C423" s="213">
        <v>74.524900000000002</v>
      </c>
      <c r="D423" s="184">
        <v>17.850999999999999</v>
      </c>
      <c r="E423" s="309">
        <f t="shared" si="6"/>
        <v>41443.027175925927</v>
      </c>
      <c r="F423" s="196">
        <v>470.7355</v>
      </c>
      <c r="H423" s="304"/>
    </row>
    <row r="424" spans="1:8" ht="15" customHeight="1" x14ac:dyDescent="0.25">
      <c r="A424" s="195">
        <v>41444</v>
      </c>
      <c r="B424" s="209">
        <v>2.7175925925925926E-2</v>
      </c>
      <c r="C424" s="213">
        <v>74.535799999999995</v>
      </c>
      <c r="D424" s="184">
        <v>17.856000000000002</v>
      </c>
      <c r="E424" s="309">
        <f t="shared" si="6"/>
        <v>41444.027175925927</v>
      </c>
      <c r="F424" s="196">
        <v>470.72460000000001</v>
      </c>
      <c r="H424" s="304"/>
    </row>
    <row r="425" spans="1:8" ht="15" customHeight="1" x14ac:dyDescent="0.25">
      <c r="A425" s="195">
        <v>41445</v>
      </c>
      <c r="B425" s="209">
        <v>2.7175925925925926E-2</v>
      </c>
      <c r="C425" s="213">
        <v>74.621399999999994</v>
      </c>
      <c r="D425" s="184">
        <v>17.829999999999998</v>
      </c>
      <c r="E425" s="309">
        <f t="shared" si="6"/>
        <v>41445.027175925927</v>
      </c>
      <c r="F425" s="196">
        <v>470.63900000000001</v>
      </c>
      <c r="H425" s="304"/>
    </row>
    <row r="426" spans="1:8" ht="15" customHeight="1" x14ac:dyDescent="0.25">
      <c r="A426" s="195">
        <v>41446</v>
      </c>
      <c r="B426" s="209">
        <v>2.7175925925925926E-2</v>
      </c>
      <c r="C426" s="213">
        <v>74.566699999999997</v>
      </c>
      <c r="D426" s="184">
        <v>17.876000000000001</v>
      </c>
      <c r="E426" s="309">
        <f t="shared" si="6"/>
        <v>41446.027175925927</v>
      </c>
      <c r="F426" s="196">
        <v>470.69369999999998</v>
      </c>
      <c r="H426" s="304"/>
    </row>
    <row r="427" spans="1:8" ht="15" customHeight="1" x14ac:dyDescent="0.25">
      <c r="A427" s="195">
        <v>41447</v>
      </c>
      <c r="B427" s="209">
        <v>2.7175925925925926E-2</v>
      </c>
      <c r="C427" s="213">
        <v>74.5899</v>
      </c>
      <c r="D427" s="184">
        <v>17.837</v>
      </c>
      <c r="E427" s="309">
        <f t="shared" si="6"/>
        <v>41447.027175925927</v>
      </c>
      <c r="F427" s="196">
        <v>470.6705</v>
      </c>
      <c r="H427" s="304"/>
    </row>
    <row r="428" spans="1:8" ht="15" customHeight="1" x14ac:dyDescent="0.25">
      <c r="A428" s="195">
        <v>41448</v>
      </c>
      <c r="B428" s="209">
        <v>2.7175925925925926E-2</v>
      </c>
      <c r="C428" s="213">
        <v>74.593299999999999</v>
      </c>
      <c r="D428" s="184">
        <v>17.957999999999998</v>
      </c>
      <c r="E428" s="309">
        <f t="shared" si="6"/>
        <v>41448.027175925927</v>
      </c>
      <c r="F428" s="196">
        <v>470.6671</v>
      </c>
      <c r="H428" s="304"/>
    </row>
    <row r="429" spans="1:8" ht="15" customHeight="1" x14ac:dyDescent="0.25">
      <c r="A429" s="195">
        <v>41449</v>
      </c>
      <c r="B429" s="209">
        <v>2.7175925925925926E-2</v>
      </c>
      <c r="C429" s="213">
        <v>74.6631</v>
      </c>
      <c r="D429" s="184">
        <v>17.902000000000001</v>
      </c>
      <c r="E429" s="309">
        <f t="shared" si="6"/>
        <v>41449.027175925927</v>
      </c>
      <c r="F429" s="196">
        <v>470.59730000000002</v>
      </c>
      <c r="H429" s="304"/>
    </row>
    <row r="430" spans="1:8" ht="15" customHeight="1" x14ac:dyDescent="0.25">
      <c r="A430" s="195">
        <v>41450</v>
      </c>
      <c r="B430" s="209">
        <v>2.7175925925925926E-2</v>
      </c>
      <c r="C430" s="213">
        <v>74.609800000000007</v>
      </c>
      <c r="D430" s="184">
        <v>17.882000000000001</v>
      </c>
      <c r="E430" s="309">
        <f t="shared" si="6"/>
        <v>41450.027175925927</v>
      </c>
      <c r="F430" s="196">
        <v>470.6506</v>
      </c>
      <c r="H430" s="304"/>
    </row>
    <row r="431" spans="1:8" ht="15" customHeight="1" x14ac:dyDescent="0.25">
      <c r="A431" s="195">
        <v>41451</v>
      </c>
      <c r="B431" s="209">
        <v>2.7175925925925926E-2</v>
      </c>
      <c r="C431" s="213">
        <v>74.529200000000003</v>
      </c>
      <c r="D431" s="184">
        <v>17.884</v>
      </c>
      <c r="E431" s="309">
        <f t="shared" si="6"/>
        <v>41451.027175925927</v>
      </c>
      <c r="F431" s="196">
        <v>470.7312</v>
      </c>
      <c r="H431" s="304"/>
    </row>
    <row r="432" spans="1:8" ht="15" customHeight="1" x14ac:dyDescent="0.25">
      <c r="A432" s="195">
        <v>41452</v>
      </c>
      <c r="B432" s="209">
        <v>2.7175925925925926E-2</v>
      </c>
      <c r="C432" s="213">
        <v>74.491600000000005</v>
      </c>
      <c r="D432" s="184">
        <v>17.879000000000001</v>
      </c>
      <c r="E432" s="309">
        <f t="shared" si="6"/>
        <v>41452.027175925927</v>
      </c>
      <c r="F432" s="196">
        <v>470.7688</v>
      </c>
      <c r="H432" s="304"/>
    </row>
    <row r="433" spans="1:8" ht="15" customHeight="1" x14ac:dyDescent="0.25">
      <c r="A433" s="195">
        <v>41453</v>
      </c>
      <c r="B433" s="209">
        <v>2.7175925925925926E-2</v>
      </c>
      <c r="C433" s="213">
        <v>71.005799999999994</v>
      </c>
      <c r="D433" s="184">
        <v>17.763999999999999</v>
      </c>
      <c r="E433" s="309">
        <f t="shared" si="6"/>
        <v>41453.027175925927</v>
      </c>
      <c r="F433" s="196">
        <v>474.25459999999998</v>
      </c>
      <c r="H433" s="304"/>
    </row>
    <row r="434" spans="1:8" ht="15" customHeight="1" x14ac:dyDescent="0.25">
      <c r="A434" s="195">
        <v>41454</v>
      </c>
      <c r="B434" s="209">
        <v>2.7175925925925926E-2</v>
      </c>
      <c r="C434" s="213">
        <v>74.372900000000001</v>
      </c>
      <c r="D434" s="184">
        <v>17.968</v>
      </c>
      <c r="E434" s="309">
        <f t="shared" si="6"/>
        <v>41454.027175925927</v>
      </c>
      <c r="F434" s="196">
        <v>470.88749999999999</v>
      </c>
      <c r="H434" s="304"/>
    </row>
    <row r="435" spans="1:8" ht="15" customHeight="1" x14ac:dyDescent="0.25">
      <c r="A435" s="195">
        <v>41455</v>
      </c>
      <c r="B435" s="209">
        <v>2.7175925925925926E-2</v>
      </c>
      <c r="C435" s="213">
        <v>74.438800000000001</v>
      </c>
      <c r="D435" s="184">
        <v>17.835999999999999</v>
      </c>
      <c r="E435" s="309">
        <f t="shared" si="6"/>
        <v>41455.027175925927</v>
      </c>
      <c r="F435" s="196">
        <v>470.82159999999999</v>
      </c>
      <c r="H435" s="304"/>
    </row>
    <row r="436" spans="1:8" ht="15" customHeight="1" x14ac:dyDescent="0.25">
      <c r="A436" s="195">
        <v>41456</v>
      </c>
      <c r="B436" s="209">
        <v>2.7175925925925926E-2</v>
      </c>
      <c r="C436" s="213">
        <v>74.429000000000002</v>
      </c>
      <c r="D436" s="184">
        <v>17.847999999999999</v>
      </c>
      <c r="E436" s="309">
        <f t="shared" si="6"/>
        <v>41456.027175925927</v>
      </c>
      <c r="F436" s="196">
        <v>470.83139999999997</v>
      </c>
      <c r="H436" s="304"/>
    </row>
    <row r="437" spans="1:8" ht="15" customHeight="1" x14ac:dyDescent="0.25">
      <c r="A437" s="195">
        <v>41457</v>
      </c>
      <c r="B437" s="209">
        <v>2.7175925925925926E-2</v>
      </c>
      <c r="C437" s="213">
        <v>74.384600000000006</v>
      </c>
      <c r="D437" s="184">
        <v>17.885999999999999</v>
      </c>
      <c r="E437" s="309">
        <f t="shared" si="6"/>
        <v>41457.027175925927</v>
      </c>
      <c r="F437" s="196">
        <v>470.87579999999997</v>
      </c>
      <c r="H437" s="304"/>
    </row>
    <row r="438" spans="1:8" ht="15" customHeight="1" x14ac:dyDescent="0.25">
      <c r="A438" s="195">
        <v>41458</v>
      </c>
      <c r="B438" s="209">
        <v>2.7175925925925926E-2</v>
      </c>
      <c r="C438" s="213">
        <v>74.351600000000005</v>
      </c>
      <c r="D438" s="184">
        <v>17.870999999999999</v>
      </c>
      <c r="E438" s="309">
        <f t="shared" si="6"/>
        <v>41458.027175925927</v>
      </c>
      <c r="F438" s="196">
        <v>470.90879999999999</v>
      </c>
      <c r="H438" s="304"/>
    </row>
    <row r="439" spans="1:8" ht="15" customHeight="1" x14ac:dyDescent="0.25">
      <c r="A439" s="195">
        <v>41459</v>
      </c>
      <c r="B439" s="209">
        <v>2.7175925925925926E-2</v>
      </c>
      <c r="C439" s="213">
        <v>74.532700000000006</v>
      </c>
      <c r="D439" s="184">
        <v>17.88</v>
      </c>
      <c r="E439" s="309">
        <f t="shared" si="6"/>
        <v>41459.027175925927</v>
      </c>
      <c r="F439" s="196">
        <v>470.72769999999997</v>
      </c>
      <c r="H439" s="304"/>
    </row>
    <row r="440" spans="1:8" ht="15" customHeight="1" x14ac:dyDescent="0.25">
      <c r="A440" s="195">
        <v>41460</v>
      </c>
      <c r="B440" s="209">
        <v>2.7175925925925926E-2</v>
      </c>
      <c r="C440" s="213">
        <v>74.568799999999996</v>
      </c>
      <c r="D440" s="184">
        <v>17.896999999999998</v>
      </c>
      <c r="E440" s="309">
        <f t="shared" si="6"/>
        <v>41460.027175925927</v>
      </c>
      <c r="F440" s="196">
        <v>470.69159999999999</v>
      </c>
      <c r="H440" s="304"/>
    </row>
    <row r="441" spans="1:8" ht="15" customHeight="1" x14ac:dyDescent="0.25">
      <c r="A441" s="195">
        <v>41461</v>
      </c>
      <c r="B441" s="209">
        <v>2.7175925925925926E-2</v>
      </c>
      <c r="C441" s="213">
        <v>74.567899999999995</v>
      </c>
      <c r="D441" s="184">
        <v>17.867999999999999</v>
      </c>
      <c r="E441" s="309">
        <f t="shared" si="6"/>
        <v>41461.027175925927</v>
      </c>
      <c r="F441" s="196">
        <v>470.6925</v>
      </c>
      <c r="H441" s="304"/>
    </row>
    <row r="442" spans="1:8" ht="15" customHeight="1" x14ac:dyDescent="0.25">
      <c r="A442" s="195">
        <v>41462</v>
      </c>
      <c r="B442" s="209">
        <v>2.7175925925925926E-2</v>
      </c>
      <c r="C442" s="213">
        <v>74.474199999999996</v>
      </c>
      <c r="D442" s="184">
        <v>17.858000000000001</v>
      </c>
      <c r="E442" s="309">
        <f t="shared" si="6"/>
        <v>41462.027175925927</v>
      </c>
      <c r="F442" s="196">
        <v>470.78620000000001</v>
      </c>
      <c r="H442" s="304"/>
    </row>
    <row r="443" spans="1:8" ht="15" customHeight="1" x14ac:dyDescent="0.25">
      <c r="A443" s="195">
        <v>41463</v>
      </c>
      <c r="B443" s="209">
        <v>2.7175925925925926E-2</v>
      </c>
      <c r="C443" s="213">
        <v>74.421800000000005</v>
      </c>
      <c r="D443" s="184">
        <v>17.876999999999999</v>
      </c>
      <c r="E443" s="309">
        <f t="shared" si="6"/>
        <v>41463.027175925927</v>
      </c>
      <c r="F443" s="196">
        <v>470.83859999999999</v>
      </c>
      <c r="H443" s="304"/>
    </row>
    <row r="444" spans="1:8" ht="15" customHeight="1" x14ac:dyDescent="0.25">
      <c r="A444" s="195">
        <v>41464</v>
      </c>
      <c r="B444" s="209">
        <v>2.7175925925925926E-2</v>
      </c>
      <c r="C444" s="213">
        <v>74.394900000000007</v>
      </c>
      <c r="D444" s="184">
        <v>17.849</v>
      </c>
      <c r="E444" s="309">
        <f t="shared" si="6"/>
        <v>41464.027175925927</v>
      </c>
      <c r="F444" s="196">
        <v>470.8655</v>
      </c>
      <c r="H444" s="304"/>
    </row>
    <row r="445" spans="1:8" ht="15" customHeight="1" x14ac:dyDescent="0.25">
      <c r="A445" s="195">
        <v>41465</v>
      </c>
      <c r="B445" s="209">
        <v>2.7175925925925926E-2</v>
      </c>
      <c r="C445" s="213">
        <v>74.397800000000004</v>
      </c>
      <c r="D445" s="184">
        <v>17.911999999999999</v>
      </c>
      <c r="E445" s="309">
        <f t="shared" si="6"/>
        <v>41465.027175925927</v>
      </c>
      <c r="F445" s="196">
        <v>470.86259999999999</v>
      </c>
      <c r="H445" s="304"/>
    </row>
    <row r="446" spans="1:8" ht="15" customHeight="1" x14ac:dyDescent="0.25">
      <c r="A446" s="195">
        <v>41466</v>
      </c>
      <c r="B446" s="209">
        <v>2.7175925925925926E-2</v>
      </c>
      <c r="C446" s="213">
        <v>74.387799999999999</v>
      </c>
      <c r="D446" s="184">
        <v>17.852</v>
      </c>
      <c r="E446" s="309">
        <f t="shared" si="6"/>
        <v>41466.027175925927</v>
      </c>
      <c r="F446" s="196">
        <v>470.87259999999998</v>
      </c>
      <c r="H446" s="304"/>
    </row>
    <row r="447" spans="1:8" ht="15" customHeight="1" x14ac:dyDescent="0.25">
      <c r="A447" s="195">
        <v>41467</v>
      </c>
      <c r="B447" s="209">
        <v>2.7175925925925926E-2</v>
      </c>
      <c r="C447" s="213">
        <v>74.432599999999994</v>
      </c>
      <c r="D447" s="184">
        <v>17.856999999999999</v>
      </c>
      <c r="E447" s="309">
        <f t="shared" si="6"/>
        <v>41467.027175925927</v>
      </c>
      <c r="F447" s="196">
        <v>470.82780000000002</v>
      </c>
      <c r="H447" s="304"/>
    </row>
    <row r="448" spans="1:8" ht="15" customHeight="1" x14ac:dyDescent="0.25">
      <c r="A448" s="195">
        <v>41468</v>
      </c>
      <c r="B448" s="209">
        <v>2.7175925925925926E-2</v>
      </c>
      <c r="C448" s="213">
        <v>74.076800000000006</v>
      </c>
      <c r="D448" s="184">
        <v>17.838000000000001</v>
      </c>
      <c r="E448" s="309">
        <f t="shared" si="6"/>
        <v>41468.027175925927</v>
      </c>
      <c r="F448" s="196">
        <v>471.18359999999996</v>
      </c>
      <c r="H448" s="304"/>
    </row>
    <row r="449" spans="1:8" ht="15" customHeight="1" x14ac:dyDescent="0.25">
      <c r="A449" s="195">
        <v>41469</v>
      </c>
      <c r="B449" s="209">
        <v>2.7175925925925926E-2</v>
      </c>
      <c r="C449" s="213">
        <v>74.477699999999999</v>
      </c>
      <c r="D449" s="184">
        <v>17.969000000000001</v>
      </c>
      <c r="E449" s="309">
        <f t="shared" si="6"/>
        <v>41469.027175925927</v>
      </c>
      <c r="F449" s="196">
        <v>470.78269999999998</v>
      </c>
      <c r="H449" s="304"/>
    </row>
    <row r="450" spans="1:8" ht="15" customHeight="1" x14ac:dyDescent="0.25">
      <c r="A450" s="195">
        <v>41470</v>
      </c>
      <c r="B450" s="209">
        <v>2.7175925925925926E-2</v>
      </c>
      <c r="C450" s="213">
        <v>74.455200000000005</v>
      </c>
      <c r="D450" s="184">
        <v>17.88</v>
      </c>
      <c r="E450" s="309">
        <f t="shared" si="6"/>
        <v>41470.027175925927</v>
      </c>
      <c r="F450" s="196">
        <v>470.80520000000001</v>
      </c>
      <c r="H450" s="304"/>
    </row>
    <row r="451" spans="1:8" ht="15" customHeight="1" x14ac:dyDescent="0.25">
      <c r="A451" s="195">
        <v>41471</v>
      </c>
      <c r="B451" s="209">
        <v>2.7175925925925926E-2</v>
      </c>
      <c r="C451" s="213">
        <v>74.438199999999995</v>
      </c>
      <c r="D451" s="184">
        <v>17.905999999999999</v>
      </c>
      <c r="E451" s="309">
        <f t="shared" si="6"/>
        <v>41471.027175925927</v>
      </c>
      <c r="F451" s="196">
        <v>470.82220000000001</v>
      </c>
      <c r="H451" s="304"/>
    </row>
    <row r="452" spans="1:8" ht="15" customHeight="1" x14ac:dyDescent="0.25">
      <c r="A452" s="195">
        <v>41472</v>
      </c>
      <c r="B452" s="209">
        <v>2.7175925925925926E-2</v>
      </c>
      <c r="C452" s="213">
        <v>74.351399999999998</v>
      </c>
      <c r="D452" s="184">
        <v>17.89</v>
      </c>
      <c r="E452" s="309">
        <f t="shared" si="6"/>
        <v>41472.027175925927</v>
      </c>
      <c r="F452" s="196">
        <v>470.90899999999999</v>
      </c>
      <c r="H452" s="304"/>
    </row>
    <row r="453" spans="1:8" ht="15" customHeight="1" x14ac:dyDescent="0.25">
      <c r="A453" s="195">
        <v>41473</v>
      </c>
      <c r="B453" s="209">
        <v>2.7175925925925926E-2</v>
      </c>
      <c r="C453" s="213">
        <v>74.353499999999997</v>
      </c>
      <c r="D453" s="184">
        <v>17.844999999999999</v>
      </c>
      <c r="E453" s="309">
        <f t="shared" si="6"/>
        <v>41473.027175925927</v>
      </c>
      <c r="F453" s="196">
        <v>470.90690000000001</v>
      </c>
      <c r="H453" s="304"/>
    </row>
    <row r="454" spans="1:8" ht="15" customHeight="1" x14ac:dyDescent="0.25">
      <c r="A454" s="195">
        <v>41474</v>
      </c>
      <c r="B454" s="209">
        <v>2.7175925925925926E-2</v>
      </c>
      <c r="C454" s="213">
        <v>74.392499999999998</v>
      </c>
      <c r="D454" s="184">
        <v>17.943000000000001</v>
      </c>
      <c r="E454" s="309">
        <f t="shared" si="6"/>
        <v>41474.027175925927</v>
      </c>
      <c r="F454" s="196">
        <v>470.86789999999996</v>
      </c>
      <c r="H454" s="304"/>
    </row>
    <row r="455" spans="1:8" ht="15" customHeight="1" x14ac:dyDescent="0.25">
      <c r="A455" s="195">
        <v>41475</v>
      </c>
      <c r="B455" s="209">
        <v>2.7175925925925926E-2</v>
      </c>
      <c r="C455" s="213">
        <v>74.435000000000002</v>
      </c>
      <c r="D455" s="184">
        <v>17.869</v>
      </c>
      <c r="E455" s="309">
        <f t="shared" si="6"/>
        <v>41475.027175925927</v>
      </c>
      <c r="F455" s="196">
        <v>470.8254</v>
      </c>
      <c r="H455" s="304"/>
    </row>
    <row r="456" spans="1:8" ht="15" customHeight="1" x14ac:dyDescent="0.25">
      <c r="A456" s="195">
        <v>41476</v>
      </c>
      <c r="B456" s="209">
        <v>2.7175925925925926E-2</v>
      </c>
      <c r="C456" s="213">
        <v>74.503699999999995</v>
      </c>
      <c r="D456" s="184">
        <v>17.977</v>
      </c>
      <c r="E456" s="309">
        <f t="shared" si="6"/>
        <v>41476.027175925927</v>
      </c>
      <c r="F456" s="196">
        <v>470.75670000000002</v>
      </c>
      <c r="H456" s="304"/>
    </row>
    <row r="457" spans="1:8" ht="15" customHeight="1" x14ac:dyDescent="0.25">
      <c r="A457" s="195">
        <v>41477</v>
      </c>
      <c r="B457" s="209">
        <v>2.7175925925925926E-2</v>
      </c>
      <c r="C457" s="213">
        <v>74.510300000000001</v>
      </c>
      <c r="D457" s="184">
        <v>17.940000000000001</v>
      </c>
      <c r="E457" s="309">
        <f t="shared" si="6"/>
        <v>41477.027175925927</v>
      </c>
      <c r="F457" s="196">
        <v>470.75009999999997</v>
      </c>
      <c r="H457" s="304"/>
    </row>
    <row r="458" spans="1:8" ht="15" customHeight="1" x14ac:dyDescent="0.25">
      <c r="A458" s="195">
        <v>41478</v>
      </c>
      <c r="B458" s="209">
        <v>2.7175925925925926E-2</v>
      </c>
      <c r="C458" s="213">
        <v>74.517399999999995</v>
      </c>
      <c r="D458" s="184">
        <v>17.859000000000002</v>
      </c>
      <c r="E458" s="309">
        <f t="shared" si="6"/>
        <v>41478.027175925927</v>
      </c>
      <c r="F458" s="196">
        <v>470.74299999999999</v>
      </c>
      <c r="H458" s="304"/>
    </row>
    <row r="459" spans="1:8" ht="15" customHeight="1" x14ac:dyDescent="0.25">
      <c r="A459" s="195">
        <v>41479</v>
      </c>
      <c r="B459" s="209">
        <v>2.7175925925925926E-2</v>
      </c>
      <c r="C459" s="213">
        <v>74.491</v>
      </c>
      <c r="D459" s="184">
        <v>17.86</v>
      </c>
      <c r="E459" s="309">
        <f t="shared" si="6"/>
        <v>41479.027175925927</v>
      </c>
      <c r="F459" s="196">
        <v>470.76940000000002</v>
      </c>
      <c r="H459" s="304"/>
    </row>
    <row r="460" spans="1:8" ht="15" customHeight="1" x14ac:dyDescent="0.25">
      <c r="A460" s="195">
        <v>41480</v>
      </c>
      <c r="B460" s="209">
        <v>2.7175925925925926E-2</v>
      </c>
      <c r="C460" s="213">
        <v>74.420500000000004</v>
      </c>
      <c r="D460" s="184">
        <v>17.86</v>
      </c>
      <c r="E460" s="309">
        <f t="shared" ref="E460:E506" si="7">A460+B460</f>
        <v>41480.027175925927</v>
      </c>
      <c r="F460" s="196">
        <v>470.8399</v>
      </c>
      <c r="H460" s="304"/>
    </row>
    <row r="461" spans="1:8" ht="15" customHeight="1" x14ac:dyDescent="0.25">
      <c r="A461" s="195">
        <v>41481</v>
      </c>
      <c r="B461" s="209">
        <v>2.7175925925925926E-2</v>
      </c>
      <c r="C461" s="213">
        <v>74.4422</v>
      </c>
      <c r="D461" s="184">
        <v>17.946999999999999</v>
      </c>
      <c r="E461" s="309">
        <f t="shared" si="7"/>
        <v>41481.027175925927</v>
      </c>
      <c r="F461" s="196">
        <v>470.81819999999999</v>
      </c>
      <c r="H461" s="304"/>
    </row>
    <row r="462" spans="1:8" ht="15" customHeight="1" x14ac:dyDescent="0.25">
      <c r="A462" s="195">
        <v>41482</v>
      </c>
      <c r="B462" s="209">
        <v>2.7175925925925926E-2</v>
      </c>
      <c r="C462" s="213">
        <v>74.369</v>
      </c>
      <c r="D462" s="184">
        <v>17.859000000000002</v>
      </c>
      <c r="E462" s="309">
        <f t="shared" si="7"/>
        <v>41482.027175925927</v>
      </c>
      <c r="F462" s="196">
        <v>470.89139999999998</v>
      </c>
      <c r="H462" s="304"/>
    </row>
    <row r="463" spans="1:8" ht="15" customHeight="1" x14ac:dyDescent="0.25">
      <c r="A463" s="195">
        <v>41483</v>
      </c>
      <c r="B463" s="209">
        <v>2.7175925925925926E-2</v>
      </c>
      <c r="C463" s="213">
        <v>74.502799999999993</v>
      </c>
      <c r="D463" s="184">
        <v>17.879000000000001</v>
      </c>
      <c r="E463" s="309">
        <f t="shared" si="7"/>
        <v>41483.027175925927</v>
      </c>
      <c r="F463" s="196">
        <v>470.75760000000002</v>
      </c>
      <c r="H463" s="304"/>
    </row>
    <row r="464" spans="1:8" ht="15" customHeight="1" x14ac:dyDescent="0.25">
      <c r="A464" s="195">
        <v>41484</v>
      </c>
      <c r="B464" s="209">
        <v>2.7175925925925926E-2</v>
      </c>
      <c r="C464" s="213">
        <v>74.511300000000006</v>
      </c>
      <c r="D464" s="184">
        <v>18.018000000000001</v>
      </c>
      <c r="E464" s="309">
        <f t="shared" si="7"/>
        <v>41484.027175925927</v>
      </c>
      <c r="F464" s="196">
        <v>470.7491</v>
      </c>
      <c r="H464" s="304"/>
    </row>
    <row r="465" spans="1:8" ht="15" customHeight="1" x14ac:dyDescent="0.25">
      <c r="A465" s="195">
        <v>41485</v>
      </c>
      <c r="B465" s="209">
        <v>2.7175925925925926E-2</v>
      </c>
      <c r="C465" s="213">
        <v>74.471699999999998</v>
      </c>
      <c r="D465" s="184">
        <v>17.844000000000001</v>
      </c>
      <c r="E465" s="309">
        <f t="shared" si="7"/>
        <v>41485.027175925927</v>
      </c>
      <c r="F465" s="196">
        <v>470.78870000000001</v>
      </c>
      <c r="H465" s="304"/>
    </row>
    <row r="466" spans="1:8" ht="15" customHeight="1" x14ac:dyDescent="0.25">
      <c r="A466" s="195">
        <v>41486</v>
      </c>
      <c r="B466" s="209">
        <v>2.7175925925925926E-2</v>
      </c>
      <c r="C466" s="213">
        <v>74.389700000000005</v>
      </c>
      <c r="D466" s="184">
        <v>17.861000000000001</v>
      </c>
      <c r="E466" s="309">
        <f t="shared" si="7"/>
        <v>41486.027175925927</v>
      </c>
      <c r="F466" s="196">
        <v>470.8707</v>
      </c>
      <c r="H466" s="304"/>
    </row>
    <row r="467" spans="1:8" ht="15" customHeight="1" x14ac:dyDescent="0.25">
      <c r="A467" s="195">
        <v>41487</v>
      </c>
      <c r="B467" s="209">
        <v>2.7175925925925926E-2</v>
      </c>
      <c r="C467" s="213">
        <v>74.424899999999994</v>
      </c>
      <c r="D467" s="184">
        <v>17.847000000000001</v>
      </c>
      <c r="E467" s="309">
        <f t="shared" si="7"/>
        <v>41487.027175925927</v>
      </c>
      <c r="F467" s="196">
        <v>470.83550000000002</v>
      </c>
      <c r="H467" s="304"/>
    </row>
    <row r="468" spans="1:8" ht="15" customHeight="1" x14ac:dyDescent="0.25">
      <c r="A468" s="195">
        <v>41488</v>
      </c>
      <c r="B468" s="209">
        <v>2.7175925925925926E-2</v>
      </c>
      <c r="C468" s="213">
        <v>74.372500000000002</v>
      </c>
      <c r="D468" s="184">
        <v>17.888999999999999</v>
      </c>
      <c r="E468" s="309">
        <f t="shared" si="7"/>
        <v>41488.027175925927</v>
      </c>
      <c r="F468" s="196">
        <v>470.8879</v>
      </c>
      <c r="H468" s="304"/>
    </row>
    <row r="469" spans="1:8" ht="15" customHeight="1" x14ac:dyDescent="0.25">
      <c r="A469" s="195">
        <v>41489</v>
      </c>
      <c r="B469" s="209">
        <v>2.7175925925925926E-2</v>
      </c>
      <c r="C469" s="213">
        <v>74.428399999999996</v>
      </c>
      <c r="D469" s="184">
        <v>17.893000000000001</v>
      </c>
      <c r="E469" s="309">
        <f t="shared" si="7"/>
        <v>41489.027175925927</v>
      </c>
      <c r="F469" s="196">
        <v>470.83199999999999</v>
      </c>
      <c r="H469" s="304"/>
    </row>
    <row r="470" spans="1:8" ht="15" customHeight="1" x14ac:dyDescent="0.25">
      <c r="A470" s="195">
        <v>41490</v>
      </c>
      <c r="B470" s="209">
        <v>2.7175925925925926E-2</v>
      </c>
      <c r="C470" s="213">
        <v>74.465699999999998</v>
      </c>
      <c r="D470" s="184">
        <v>17.832000000000001</v>
      </c>
      <c r="E470" s="309">
        <f t="shared" si="7"/>
        <v>41490.027175925927</v>
      </c>
      <c r="F470" s="196">
        <v>470.79469999999998</v>
      </c>
      <c r="H470" s="304"/>
    </row>
    <row r="471" spans="1:8" ht="15" customHeight="1" x14ac:dyDescent="0.25">
      <c r="A471" s="195">
        <v>41491</v>
      </c>
      <c r="B471" s="209">
        <v>2.7175925925925926E-2</v>
      </c>
      <c r="C471" s="213">
        <v>74.403300000000002</v>
      </c>
      <c r="D471" s="184">
        <v>17.872</v>
      </c>
      <c r="E471" s="309">
        <f t="shared" si="7"/>
        <v>41491.027175925927</v>
      </c>
      <c r="F471" s="196">
        <v>470.8571</v>
      </c>
      <c r="H471" s="304"/>
    </row>
    <row r="472" spans="1:8" ht="15" customHeight="1" x14ac:dyDescent="0.25">
      <c r="A472" s="195">
        <v>41492</v>
      </c>
      <c r="B472" s="209">
        <v>2.7175925925925926E-2</v>
      </c>
      <c r="C472" s="213">
        <v>74.473399999999998</v>
      </c>
      <c r="D472" s="184">
        <v>17.896999999999998</v>
      </c>
      <c r="E472" s="309">
        <f t="shared" si="7"/>
        <v>41492.027175925927</v>
      </c>
      <c r="F472" s="196">
        <v>470.78699999999998</v>
      </c>
      <c r="H472" s="304"/>
    </row>
    <row r="473" spans="1:8" ht="15" customHeight="1" x14ac:dyDescent="0.25">
      <c r="A473" s="195">
        <v>41493</v>
      </c>
      <c r="B473" s="209">
        <v>2.7175925925925926E-2</v>
      </c>
      <c r="C473" s="213">
        <v>74.526200000000003</v>
      </c>
      <c r="D473" s="184">
        <v>17.835999999999999</v>
      </c>
      <c r="E473" s="309">
        <f t="shared" si="7"/>
        <v>41493.027175925927</v>
      </c>
      <c r="F473" s="196">
        <v>470.73419999999999</v>
      </c>
      <c r="H473" s="304"/>
    </row>
    <row r="474" spans="1:8" ht="15" customHeight="1" x14ac:dyDescent="0.25">
      <c r="A474" s="195">
        <v>41494</v>
      </c>
      <c r="B474" s="209">
        <v>2.7175925925925926E-2</v>
      </c>
      <c r="C474" s="213">
        <v>74.5351</v>
      </c>
      <c r="D474" s="184">
        <v>17.882000000000001</v>
      </c>
      <c r="E474" s="309">
        <f t="shared" si="7"/>
        <v>41494.027175925927</v>
      </c>
      <c r="F474" s="196">
        <v>470.7253</v>
      </c>
      <c r="H474" s="304"/>
    </row>
    <row r="475" spans="1:8" ht="15" customHeight="1" x14ac:dyDescent="0.25">
      <c r="A475" s="195">
        <v>41495</v>
      </c>
      <c r="B475" s="209">
        <v>2.7175925925925926E-2</v>
      </c>
      <c r="C475" s="213">
        <v>74.483400000000003</v>
      </c>
      <c r="D475" s="184">
        <v>17.940999999999999</v>
      </c>
      <c r="E475" s="309">
        <f t="shared" si="7"/>
        <v>41495.027175925927</v>
      </c>
      <c r="F475" s="196">
        <v>470.77699999999999</v>
      </c>
      <c r="H475" s="304"/>
    </row>
    <row r="476" spans="1:8" ht="15" customHeight="1" x14ac:dyDescent="0.25">
      <c r="A476" s="195">
        <v>41496</v>
      </c>
      <c r="B476" s="209">
        <v>2.7175925925925926E-2</v>
      </c>
      <c r="C476" s="213">
        <v>74.431100000000001</v>
      </c>
      <c r="D476" s="184">
        <v>17.876000000000001</v>
      </c>
      <c r="E476" s="309">
        <f t="shared" si="7"/>
        <v>41496.027175925927</v>
      </c>
      <c r="F476" s="196">
        <v>470.82929999999999</v>
      </c>
      <c r="H476" s="304"/>
    </row>
    <row r="477" spans="1:8" ht="15" customHeight="1" x14ac:dyDescent="0.25">
      <c r="A477" s="195">
        <v>41497</v>
      </c>
      <c r="B477" s="209">
        <v>2.7175925925925926E-2</v>
      </c>
      <c r="C477" s="213">
        <v>74.359800000000007</v>
      </c>
      <c r="D477" s="184">
        <v>17.882999999999999</v>
      </c>
      <c r="E477" s="309">
        <f t="shared" si="7"/>
        <v>41497.027175925927</v>
      </c>
      <c r="F477" s="196">
        <v>470.9006</v>
      </c>
      <c r="H477" s="304"/>
    </row>
    <row r="478" spans="1:8" ht="15" customHeight="1" x14ac:dyDescent="0.25">
      <c r="A478" s="195">
        <v>41498</v>
      </c>
      <c r="B478" s="209">
        <v>2.7175925925925926E-2</v>
      </c>
      <c r="C478" s="213">
        <v>74.426400000000001</v>
      </c>
      <c r="D478" s="184">
        <v>17.962</v>
      </c>
      <c r="E478" s="309">
        <f t="shared" si="7"/>
        <v>41498.027175925927</v>
      </c>
      <c r="F478" s="196">
        <v>470.834</v>
      </c>
      <c r="H478" s="304"/>
    </row>
    <row r="479" spans="1:8" ht="15" customHeight="1" x14ac:dyDescent="0.25">
      <c r="A479" s="195">
        <v>41499</v>
      </c>
      <c r="B479" s="209">
        <v>2.7175925925925926E-2</v>
      </c>
      <c r="C479" s="213">
        <v>74.499700000000004</v>
      </c>
      <c r="D479" s="184">
        <v>17.87</v>
      </c>
      <c r="E479" s="309">
        <f t="shared" si="7"/>
        <v>41499.027175925927</v>
      </c>
      <c r="F479" s="196">
        <v>470.76069999999999</v>
      </c>
      <c r="H479" s="304"/>
    </row>
    <row r="480" spans="1:8" ht="15" customHeight="1" x14ac:dyDescent="0.25">
      <c r="A480" s="195">
        <v>41500</v>
      </c>
      <c r="B480" s="209">
        <v>2.7175925925925926E-2</v>
      </c>
      <c r="C480" s="213">
        <v>74.420500000000004</v>
      </c>
      <c r="D480" s="184">
        <v>18.251999999999999</v>
      </c>
      <c r="E480" s="309">
        <f t="shared" si="7"/>
        <v>41500.027175925927</v>
      </c>
      <c r="F480" s="196">
        <v>470.8399</v>
      </c>
      <c r="H480" s="304"/>
    </row>
    <row r="481" spans="1:8" ht="15" customHeight="1" x14ac:dyDescent="0.25">
      <c r="A481" s="195">
        <v>41501</v>
      </c>
      <c r="B481" s="209">
        <v>2.7175925925925926E-2</v>
      </c>
      <c r="C481" s="213">
        <v>74.471699999999998</v>
      </c>
      <c r="D481" s="184">
        <v>17.902999999999999</v>
      </c>
      <c r="E481" s="309">
        <f t="shared" si="7"/>
        <v>41501.027175925927</v>
      </c>
      <c r="F481" s="196">
        <v>470.78870000000001</v>
      </c>
      <c r="H481" s="304"/>
    </row>
    <row r="482" spans="1:8" ht="15" customHeight="1" x14ac:dyDescent="0.25">
      <c r="A482" s="195">
        <v>41502</v>
      </c>
      <c r="B482" s="209">
        <v>2.7175925925925926E-2</v>
      </c>
      <c r="C482" s="213">
        <v>74.432500000000005</v>
      </c>
      <c r="D482" s="184">
        <v>17.989999999999998</v>
      </c>
      <c r="E482" s="309">
        <f t="shared" si="7"/>
        <v>41502.027175925927</v>
      </c>
      <c r="F482" s="196">
        <v>470.8279</v>
      </c>
      <c r="H482" s="304"/>
    </row>
    <row r="483" spans="1:8" ht="15" customHeight="1" x14ac:dyDescent="0.25">
      <c r="A483" s="195">
        <v>41503</v>
      </c>
      <c r="B483" s="209">
        <v>2.7175925925925926E-2</v>
      </c>
      <c r="C483" s="213">
        <v>74.440700000000007</v>
      </c>
      <c r="D483" s="184">
        <v>17.902000000000001</v>
      </c>
      <c r="E483" s="309">
        <f t="shared" si="7"/>
        <v>41503.027175925927</v>
      </c>
      <c r="F483" s="196">
        <v>470.81970000000001</v>
      </c>
      <c r="H483" s="304"/>
    </row>
    <row r="484" spans="1:8" ht="15" customHeight="1" x14ac:dyDescent="0.25">
      <c r="A484" s="195">
        <v>41504</v>
      </c>
      <c r="B484" s="209">
        <v>2.7175925925925926E-2</v>
      </c>
      <c r="C484" s="213">
        <v>74.443100000000001</v>
      </c>
      <c r="D484" s="184">
        <v>17.887</v>
      </c>
      <c r="E484" s="309">
        <f t="shared" si="7"/>
        <v>41504.027175925927</v>
      </c>
      <c r="F484" s="196">
        <v>470.81729999999999</v>
      </c>
      <c r="H484" s="304"/>
    </row>
    <row r="485" spans="1:8" ht="15" customHeight="1" x14ac:dyDescent="0.25">
      <c r="A485" s="195">
        <v>41505</v>
      </c>
      <c r="B485" s="209">
        <v>2.7175925925925926E-2</v>
      </c>
      <c r="C485" s="213">
        <v>74.44</v>
      </c>
      <c r="D485" s="184">
        <v>17.963999999999999</v>
      </c>
      <c r="E485" s="309">
        <f t="shared" si="7"/>
        <v>41505.027175925927</v>
      </c>
      <c r="F485" s="196">
        <v>470.82040000000001</v>
      </c>
      <c r="H485" s="304"/>
    </row>
    <row r="486" spans="1:8" ht="15" customHeight="1" x14ac:dyDescent="0.25">
      <c r="A486" s="195">
        <v>41506</v>
      </c>
      <c r="B486" s="209">
        <v>2.7175925925925926E-2</v>
      </c>
      <c r="C486" s="213">
        <v>74.4405</v>
      </c>
      <c r="D486" s="184">
        <v>17.831</v>
      </c>
      <c r="E486" s="309">
        <f t="shared" si="7"/>
        <v>41506.027175925927</v>
      </c>
      <c r="F486" s="196">
        <v>470.81989999999996</v>
      </c>
      <c r="H486" s="304"/>
    </row>
    <row r="487" spans="1:8" ht="15" customHeight="1" x14ac:dyDescent="0.25">
      <c r="A487" s="195">
        <v>41507</v>
      </c>
      <c r="B487" s="209">
        <v>2.7175925925925926E-2</v>
      </c>
      <c r="C487" s="213">
        <v>74.452500000000001</v>
      </c>
      <c r="D487" s="184">
        <v>17.841000000000001</v>
      </c>
      <c r="E487" s="309">
        <f t="shared" si="7"/>
        <v>41507.027175925927</v>
      </c>
      <c r="F487" s="196">
        <v>470.80790000000002</v>
      </c>
      <c r="H487" s="304"/>
    </row>
    <row r="488" spans="1:8" ht="15" customHeight="1" x14ac:dyDescent="0.25">
      <c r="A488" s="195">
        <v>41508</v>
      </c>
      <c r="B488" s="209">
        <v>2.7175925925925926E-2</v>
      </c>
      <c r="C488" s="213">
        <v>74.452699999999993</v>
      </c>
      <c r="D488" s="184">
        <v>17.861000000000001</v>
      </c>
      <c r="E488" s="309">
        <f t="shared" si="7"/>
        <v>41508.027175925927</v>
      </c>
      <c r="F488" s="196">
        <v>470.80770000000001</v>
      </c>
      <c r="H488" s="304"/>
    </row>
    <row r="489" spans="1:8" ht="15" customHeight="1" x14ac:dyDescent="0.25">
      <c r="A489" s="195">
        <v>41509</v>
      </c>
      <c r="B489" s="209">
        <v>2.7175925925925926E-2</v>
      </c>
      <c r="C489" s="213">
        <v>74.447599999999994</v>
      </c>
      <c r="D489" s="184">
        <v>17.881</v>
      </c>
      <c r="E489" s="309">
        <f t="shared" si="7"/>
        <v>41509.027175925927</v>
      </c>
      <c r="F489" s="196">
        <v>470.81279999999998</v>
      </c>
      <c r="H489" s="304"/>
    </row>
    <row r="490" spans="1:8" ht="15" customHeight="1" x14ac:dyDescent="0.25">
      <c r="A490" s="195">
        <v>41510</v>
      </c>
      <c r="B490" s="209">
        <v>2.7175925925925926E-2</v>
      </c>
      <c r="C490" s="213">
        <v>74.474699999999999</v>
      </c>
      <c r="D490" s="184">
        <v>17.885000000000002</v>
      </c>
      <c r="E490" s="309">
        <f t="shared" si="7"/>
        <v>41510.027175925927</v>
      </c>
      <c r="F490" s="196">
        <v>470.78570000000002</v>
      </c>
      <c r="H490" s="304"/>
    </row>
    <row r="491" spans="1:8" ht="15" customHeight="1" x14ac:dyDescent="0.25">
      <c r="A491" s="195">
        <v>41511</v>
      </c>
      <c r="B491" s="209">
        <v>2.7175925925925926E-2</v>
      </c>
      <c r="C491" s="213">
        <v>74.441299999999998</v>
      </c>
      <c r="D491" s="184">
        <v>17.876000000000001</v>
      </c>
      <c r="E491" s="309">
        <f t="shared" si="7"/>
        <v>41511.027175925927</v>
      </c>
      <c r="F491" s="196">
        <v>470.81909999999999</v>
      </c>
      <c r="H491" s="304"/>
    </row>
    <row r="492" spans="1:8" ht="15" customHeight="1" x14ac:dyDescent="0.25">
      <c r="A492" s="195">
        <v>41512</v>
      </c>
      <c r="B492" s="209">
        <v>2.7175925925925926E-2</v>
      </c>
      <c r="C492" s="213">
        <v>74.391599999999997</v>
      </c>
      <c r="D492" s="184">
        <v>17.956</v>
      </c>
      <c r="E492" s="309">
        <f t="shared" si="7"/>
        <v>41512.027175925927</v>
      </c>
      <c r="F492" s="196">
        <v>470.86879999999996</v>
      </c>
      <c r="H492" s="304"/>
    </row>
    <row r="493" spans="1:8" ht="15" customHeight="1" x14ac:dyDescent="0.25">
      <c r="A493" s="195">
        <v>41513</v>
      </c>
      <c r="B493" s="209">
        <v>2.7175925925925926E-2</v>
      </c>
      <c r="C493" s="213">
        <v>74.427199999999999</v>
      </c>
      <c r="D493" s="184">
        <v>17.863</v>
      </c>
      <c r="E493" s="309">
        <f t="shared" si="7"/>
        <v>41513.027175925927</v>
      </c>
      <c r="F493" s="196">
        <v>470.83319999999998</v>
      </c>
      <c r="H493" s="304"/>
    </row>
    <row r="494" spans="1:8" ht="15" customHeight="1" x14ac:dyDescent="0.25">
      <c r="A494" s="195">
        <v>41514</v>
      </c>
      <c r="B494" s="209">
        <v>2.7175925925925926E-2</v>
      </c>
      <c r="C494" s="213">
        <v>74.460800000000006</v>
      </c>
      <c r="D494" s="184">
        <v>17.849</v>
      </c>
      <c r="E494" s="309">
        <f t="shared" si="7"/>
        <v>41514.027175925927</v>
      </c>
      <c r="F494" s="196">
        <v>470.7996</v>
      </c>
      <c r="H494" s="304"/>
    </row>
    <row r="495" spans="1:8" ht="15" customHeight="1" x14ac:dyDescent="0.25">
      <c r="A495" s="195">
        <v>41515</v>
      </c>
      <c r="B495" s="209">
        <v>2.7175925925925926E-2</v>
      </c>
      <c r="C495" s="213">
        <v>74.431299999999993</v>
      </c>
      <c r="D495" s="184">
        <v>17.940999999999999</v>
      </c>
      <c r="E495" s="309">
        <f t="shared" si="7"/>
        <v>41515.027175925927</v>
      </c>
      <c r="F495" s="196">
        <v>470.82909999999998</v>
      </c>
      <c r="H495" s="304"/>
    </row>
    <row r="496" spans="1:8" ht="15" customHeight="1" x14ac:dyDescent="0.25">
      <c r="A496" s="195">
        <v>41516</v>
      </c>
      <c r="B496" s="209">
        <v>2.7175925925925926E-2</v>
      </c>
      <c r="C496" s="213">
        <v>74.397400000000005</v>
      </c>
      <c r="D496" s="184">
        <v>17.827000000000002</v>
      </c>
      <c r="E496" s="309">
        <f t="shared" si="7"/>
        <v>41516.027175925927</v>
      </c>
      <c r="F496" s="196">
        <v>470.863</v>
      </c>
      <c r="H496" s="304"/>
    </row>
    <row r="497" spans="1:8" ht="15" customHeight="1" x14ac:dyDescent="0.25">
      <c r="A497" s="195">
        <v>41517</v>
      </c>
      <c r="B497" s="209">
        <v>2.7175925925925926E-2</v>
      </c>
      <c r="C497" s="213">
        <v>74.476900000000001</v>
      </c>
      <c r="D497" s="184">
        <v>17.881</v>
      </c>
      <c r="E497" s="309">
        <f t="shared" si="7"/>
        <v>41517.027175925927</v>
      </c>
      <c r="F497" s="196">
        <v>470.7835</v>
      </c>
      <c r="H497" s="304"/>
    </row>
    <row r="498" spans="1:8" ht="15" customHeight="1" x14ac:dyDescent="0.25">
      <c r="A498" s="195">
        <v>41518</v>
      </c>
      <c r="B498" s="209">
        <v>2.7175925925925926E-2</v>
      </c>
      <c r="C498" s="213">
        <v>74.5047</v>
      </c>
      <c r="D498" s="184">
        <v>17.902000000000001</v>
      </c>
      <c r="E498" s="309">
        <f t="shared" si="7"/>
        <v>41518.027175925927</v>
      </c>
      <c r="F498" s="196">
        <v>470.75569999999999</v>
      </c>
      <c r="H498" s="304"/>
    </row>
    <row r="499" spans="1:8" ht="15" customHeight="1" x14ac:dyDescent="0.25">
      <c r="A499" s="195">
        <v>41519</v>
      </c>
      <c r="B499" s="209">
        <v>2.7175925925925926E-2</v>
      </c>
      <c r="C499" s="213">
        <v>74.438699999999997</v>
      </c>
      <c r="D499" s="184">
        <v>17.849</v>
      </c>
      <c r="E499" s="309">
        <f t="shared" si="7"/>
        <v>41519.027175925927</v>
      </c>
      <c r="F499" s="196">
        <v>470.82169999999996</v>
      </c>
      <c r="H499" s="304"/>
    </row>
    <row r="500" spans="1:8" ht="15" customHeight="1" x14ac:dyDescent="0.25">
      <c r="A500" s="195">
        <v>41520</v>
      </c>
      <c r="B500" s="209">
        <v>2.7175925925925926E-2</v>
      </c>
      <c r="C500" s="213">
        <v>74.451800000000006</v>
      </c>
      <c r="D500" s="184">
        <v>17.864999999999998</v>
      </c>
      <c r="E500" s="309">
        <f t="shared" si="7"/>
        <v>41520.027175925927</v>
      </c>
      <c r="F500" s="196">
        <v>470.80859999999996</v>
      </c>
      <c r="H500" s="304"/>
    </row>
    <row r="501" spans="1:8" ht="15" customHeight="1" x14ac:dyDescent="0.25">
      <c r="A501" s="195">
        <v>41521</v>
      </c>
      <c r="B501" s="209">
        <v>2.7175925925925926E-2</v>
      </c>
      <c r="C501" s="213">
        <v>74.427099999999996</v>
      </c>
      <c r="D501" s="184">
        <v>17.858000000000001</v>
      </c>
      <c r="E501" s="309">
        <f t="shared" si="7"/>
        <v>41521.027175925927</v>
      </c>
      <c r="F501" s="196">
        <v>470.83330000000001</v>
      </c>
      <c r="H501" s="304"/>
    </row>
    <row r="502" spans="1:8" ht="15" customHeight="1" x14ac:dyDescent="0.25">
      <c r="A502" s="195">
        <v>41522</v>
      </c>
      <c r="B502" s="209">
        <v>2.7175925925925926E-2</v>
      </c>
      <c r="C502" s="213">
        <v>74.397999999999996</v>
      </c>
      <c r="D502" s="184">
        <v>17.834</v>
      </c>
      <c r="E502" s="309">
        <f t="shared" si="7"/>
        <v>41522.027175925927</v>
      </c>
      <c r="F502" s="196">
        <v>470.86239999999998</v>
      </c>
      <c r="H502" s="304"/>
    </row>
    <row r="503" spans="1:8" ht="15" customHeight="1" x14ac:dyDescent="0.25">
      <c r="A503" s="195">
        <v>41523</v>
      </c>
      <c r="B503" s="209">
        <v>2.7175925925925926E-2</v>
      </c>
      <c r="C503" s="213">
        <v>74.356200000000001</v>
      </c>
      <c r="D503" s="184">
        <v>17.803999999999998</v>
      </c>
      <c r="E503" s="309">
        <f t="shared" si="7"/>
        <v>41523.027175925927</v>
      </c>
      <c r="F503" s="196">
        <v>470.9042</v>
      </c>
      <c r="H503" s="304"/>
    </row>
    <row r="504" spans="1:8" ht="15" customHeight="1" x14ac:dyDescent="0.25">
      <c r="A504" s="195">
        <v>41524</v>
      </c>
      <c r="B504" s="209">
        <v>2.7175925925925926E-2</v>
      </c>
      <c r="C504" s="213">
        <v>74.138900000000007</v>
      </c>
      <c r="D504" s="184">
        <v>17.831</v>
      </c>
      <c r="E504" s="309">
        <f t="shared" si="7"/>
        <v>41524.027175925927</v>
      </c>
      <c r="F504" s="196">
        <v>471.12149999999997</v>
      </c>
      <c r="H504" s="304"/>
    </row>
    <row r="505" spans="1:8" ht="15" customHeight="1" x14ac:dyDescent="0.25">
      <c r="A505" s="195">
        <v>41525</v>
      </c>
      <c r="B505" s="209">
        <v>2.7175925925925926E-2</v>
      </c>
      <c r="C505" s="213">
        <v>74.431200000000004</v>
      </c>
      <c r="D505" s="184">
        <v>17.809000000000001</v>
      </c>
      <c r="E505" s="309">
        <f t="shared" si="7"/>
        <v>41525.027175925927</v>
      </c>
      <c r="F505" s="196">
        <v>470.82920000000001</v>
      </c>
      <c r="H505" s="304"/>
    </row>
    <row r="506" spans="1:8" ht="15" customHeight="1" x14ac:dyDescent="0.25">
      <c r="A506" s="195">
        <v>41526</v>
      </c>
      <c r="B506" s="209">
        <v>2.7175925925925926E-2</v>
      </c>
      <c r="C506" s="213">
        <v>74.515900000000002</v>
      </c>
      <c r="D506" s="184">
        <v>17.814</v>
      </c>
      <c r="E506" s="309">
        <f t="shared" si="7"/>
        <v>41526.027175925927</v>
      </c>
      <c r="F506" s="196">
        <v>470.74450000000002</v>
      </c>
      <c r="H506" s="304"/>
    </row>
    <row r="507" spans="1:8" ht="15" customHeight="1" x14ac:dyDescent="0.25">
      <c r="A507" s="395">
        <v>41527</v>
      </c>
      <c r="B507" s="396">
        <v>2.7175925925925926E-2</v>
      </c>
      <c r="C507" s="399">
        <v>73.651300000000006</v>
      </c>
      <c r="D507" s="399">
        <v>17.844000000000001</v>
      </c>
      <c r="E507" s="398">
        <v>41527.027175925927</v>
      </c>
      <c r="F507" s="397">
        <v>471.60910000000001</v>
      </c>
      <c r="H507" s="304"/>
    </row>
    <row r="508" spans="1:8" ht="15" customHeight="1" x14ac:dyDescent="0.25">
      <c r="A508" s="395">
        <v>41528</v>
      </c>
      <c r="B508" s="396">
        <v>2.7175925925925926E-2</v>
      </c>
      <c r="C508" s="399">
        <v>74.5458</v>
      </c>
      <c r="D508" s="399">
        <v>17.834</v>
      </c>
      <c r="E508" s="398">
        <v>41528.027175925927</v>
      </c>
      <c r="F508" s="397">
        <v>470.71460000000002</v>
      </c>
      <c r="H508" s="304"/>
    </row>
    <row r="509" spans="1:8" ht="15" customHeight="1" x14ac:dyDescent="0.25">
      <c r="A509" s="395">
        <v>41529</v>
      </c>
      <c r="B509" s="396">
        <v>2.7175925925925926E-2</v>
      </c>
      <c r="C509" s="399">
        <v>74.534800000000004</v>
      </c>
      <c r="D509" s="399">
        <v>17.876999999999999</v>
      </c>
      <c r="E509" s="398">
        <v>41529.027175925927</v>
      </c>
      <c r="F509" s="397">
        <v>470.72559999999999</v>
      </c>
      <c r="H509" s="304"/>
    </row>
    <row r="510" spans="1:8" ht="15" customHeight="1" x14ac:dyDescent="0.25">
      <c r="A510" s="395">
        <v>41530</v>
      </c>
      <c r="B510" s="396">
        <v>2.7175925925925926E-2</v>
      </c>
      <c r="C510" s="399">
        <v>74.546099999999996</v>
      </c>
      <c r="D510" s="399">
        <v>17.835000000000001</v>
      </c>
      <c r="E510" s="398">
        <v>41530.027175925927</v>
      </c>
      <c r="F510" s="397">
        <v>470.71429999999998</v>
      </c>
      <c r="H510" s="304"/>
    </row>
    <row r="511" spans="1:8" ht="15" customHeight="1" x14ac:dyDescent="0.25">
      <c r="A511" s="395">
        <v>41531</v>
      </c>
      <c r="B511" s="396">
        <v>2.7175925925925926E-2</v>
      </c>
      <c r="C511" s="399">
        <v>74.630799999999994</v>
      </c>
      <c r="D511" s="399">
        <v>17.89</v>
      </c>
      <c r="E511" s="398">
        <v>41531.027175925927</v>
      </c>
      <c r="F511" s="397">
        <v>470.62959999999998</v>
      </c>
      <c r="H511" s="304"/>
    </row>
    <row r="512" spans="1:8" ht="15" customHeight="1" x14ac:dyDescent="0.25">
      <c r="A512" s="395">
        <v>41532</v>
      </c>
      <c r="B512" s="396">
        <v>2.7175925925925926E-2</v>
      </c>
      <c r="C512" s="399">
        <v>74.722700000000003</v>
      </c>
      <c r="D512" s="399">
        <v>17.821999999999999</v>
      </c>
      <c r="E512" s="398">
        <v>41532.027175925927</v>
      </c>
      <c r="F512" s="397">
        <v>470.53769999999997</v>
      </c>
      <c r="H512" s="304"/>
    </row>
    <row r="513" spans="1:8" ht="15" customHeight="1" x14ac:dyDescent="0.25">
      <c r="A513" s="395">
        <v>41533</v>
      </c>
      <c r="B513" s="396">
        <v>2.7175925925925926E-2</v>
      </c>
      <c r="C513" s="399">
        <v>74.586500000000001</v>
      </c>
      <c r="D513" s="399">
        <v>17.855</v>
      </c>
      <c r="E513" s="398">
        <v>41533.027175925927</v>
      </c>
      <c r="F513" s="397">
        <v>470.6739</v>
      </c>
      <c r="H513" s="304"/>
    </row>
    <row r="514" spans="1:8" ht="15" customHeight="1" x14ac:dyDescent="0.25">
      <c r="A514" s="395">
        <v>41534</v>
      </c>
      <c r="B514" s="396">
        <v>2.7175925925925926E-2</v>
      </c>
      <c r="C514" s="399">
        <v>74.543400000000005</v>
      </c>
      <c r="D514" s="399">
        <v>17.937999999999999</v>
      </c>
      <c r="E514" s="398">
        <v>41534.027175925927</v>
      </c>
      <c r="F514" s="397">
        <v>470.71699999999998</v>
      </c>
      <c r="H514" s="304"/>
    </row>
    <row r="515" spans="1:8" ht="15" customHeight="1" x14ac:dyDescent="0.25">
      <c r="A515" s="395">
        <v>41535</v>
      </c>
      <c r="B515" s="396">
        <v>2.7175925925925926E-2</v>
      </c>
      <c r="C515" s="399">
        <v>74.582099999999997</v>
      </c>
      <c r="D515" s="399">
        <v>17.831</v>
      </c>
      <c r="E515" s="398">
        <v>41535.027175925927</v>
      </c>
      <c r="F515" s="397">
        <v>470.67829999999998</v>
      </c>
      <c r="H515" s="304"/>
    </row>
    <row r="516" spans="1:8" ht="15" customHeight="1" x14ac:dyDescent="0.25">
      <c r="A516" s="395">
        <v>41536</v>
      </c>
      <c r="B516" s="396">
        <v>2.7175925925925926E-2</v>
      </c>
      <c r="C516" s="399">
        <v>74.677499999999995</v>
      </c>
      <c r="D516" s="399">
        <v>17.834</v>
      </c>
      <c r="E516" s="398">
        <v>41536.027175925927</v>
      </c>
      <c r="F516" s="397">
        <v>470.5829</v>
      </c>
      <c r="H516" s="304"/>
    </row>
    <row r="517" spans="1:8" ht="15" customHeight="1" x14ac:dyDescent="0.25">
      <c r="A517" s="395">
        <v>41537</v>
      </c>
      <c r="B517" s="396">
        <v>2.7175925925925926E-2</v>
      </c>
      <c r="C517" s="399">
        <v>74.612700000000004</v>
      </c>
      <c r="D517" s="399">
        <v>17.853999999999999</v>
      </c>
      <c r="E517" s="398">
        <v>41537.027175925927</v>
      </c>
      <c r="F517" s="397">
        <v>470.64769999999999</v>
      </c>
      <c r="H517" s="304"/>
    </row>
    <row r="518" spans="1:8" ht="15" customHeight="1" x14ac:dyDescent="0.25">
      <c r="A518" s="395">
        <v>41538</v>
      </c>
      <c r="B518" s="396">
        <v>2.7175925925925926E-2</v>
      </c>
      <c r="C518" s="399">
        <v>74.572599999999994</v>
      </c>
      <c r="D518" s="399">
        <v>17.901</v>
      </c>
      <c r="E518" s="398">
        <v>41538.027175925927</v>
      </c>
      <c r="F518" s="397">
        <v>470.68779999999998</v>
      </c>
      <c r="H518" s="304"/>
    </row>
    <row r="519" spans="1:8" ht="15" customHeight="1" x14ac:dyDescent="0.25">
      <c r="A519" s="395">
        <v>41539</v>
      </c>
      <c r="B519" s="396">
        <v>2.7175925925925926E-2</v>
      </c>
      <c r="C519" s="399">
        <v>74.631900000000002</v>
      </c>
      <c r="D519" s="399">
        <v>17.847999999999999</v>
      </c>
      <c r="E519" s="398">
        <v>41539.027175925927</v>
      </c>
      <c r="F519" s="397">
        <v>470.62849999999997</v>
      </c>
      <c r="H519" s="304"/>
    </row>
    <row r="520" spans="1:8" ht="15" customHeight="1" x14ac:dyDescent="0.25">
      <c r="A520" s="395">
        <v>41540</v>
      </c>
      <c r="B520" s="396">
        <v>2.7175925925925926E-2</v>
      </c>
      <c r="C520" s="399">
        <v>74.809399999999997</v>
      </c>
      <c r="D520" s="399">
        <v>17.82</v>
      </c>
      <c r="E520" s="398">
        <v>41540.027175925927</v>
      </c>
      <c r="F520" s="397">
        <v>470.45100000000002</v>
      </c>
      <c r="H520" s="304"/>
    </row>
    <row r="521" spans="1:8" ht="15" customHeight="1" x14ac:dyDescent="0.25">
      <c r="A521" s="395">
        <v>41541</v>
      </c>
      <c r="B521" s="396">
        <v>2.7175925925925926E-2</v>
      </c>
      <c r="C521" s="399">
        <v>74.628399999999999</v>
      </c>
      <c r="D521" s="399">
        <v>17.846</v>
      </c>
      <c r="E521" s="398">
        <v>41541.027175925927</v>
      </c>
      <c r="F521" s="397">
        <v>470.63200000000001</v>
      </c>
      <c r="H521" s="304"/>
    </row>
    <row r="522" spans="1:8" ht="15" customHeight="1" x14ac:dyDescent="0.25">
      <c r="A522" s="395">
        <v>41542</v>
      </c>
      <c r="B522" s="396">
        <v>2.7175925925925926E-2</v>
      </c>
      <c r="C522" s="399">
        <v>72.665700000000001</v>
      </c>
      <c r="D522" s="399">
        <v>17.809999999999999</v>
      </c>
      <c r="E522" s="398">
        <v>41542.027175925927</v>
      </c>
      <c r="F522" s="397">
        <v>472.59469999999999</v>
      </c>
      <c r="H522" s="304"/>
    </row>
    <row r="523" spans="1:8" ht="15" customHeight="1" x14ac:dyDescent="0.25">
      <c r="A523" s="395">
        <v>41543</v>
      </c>
      <c r="B523" s="396">
        <v>2.7175925925925926E-2</v>
      </c>
      <c r="C523" s="399">
        <v>74.752099999999999</v>
      </c>
      <c r="D523" s="399">
        <v>17.86</v>
      </c>
      <c r="E523" s="398">
        <v>41543.027175925927</v>
      </c>
      <c r="F523" s="397">
        <v>470.50829999999996</v>
      </c>
      <c r="H523" s="304"/>
    </row>
    <row r="524" spans="1:8" ht="15" customHeight="1" x14ac:dyDescent="0.25">
      <c r="A524" s="395">
        <v>41544</v>
      </c>
      <c r="B524" s="396">
        <v>2.7175925925925926E-2</v>
      </c>
      <c r="C524" s="399">
        <v>74.706599999999995</v>
      </c>
      <c r="D524" s="399">
        <v>17.876999999999999</v>
      </c>
      <c r="E524" s="398">
        <v>41544.027175925927</v>
      </c>
      <c r="F524" s="397">
        <v>470.55380000000002</v>
      </c>
      <c r="H524" s="304"/>
    </row>
    <row r="525" spans="1:8" ht="15" customHeight="1" x14ac:dyDescent="0.25">
      <c r="A525" s="395">
        <v>41545</v>
      </c>
      <c r="B525" s="396">
        <v>2.7175925925925926E-2</v>
      </c>
      <c r="C525" s="399">
        <v>74.658900000000003</v>
      </c>
      <c r="D525" s="399">
        <v>17.925999999999998</v>
      </c>
      <c r="E525" s="398">
        <v>41545.027175925927</v>
      </c>
      <c r="F525" s="397">
        <v>470.60149999999999</v>
      </c>
      <c r="H525" s="304"/>
    </row>
    <row r="526" spans="1:8" ht="15" customHeight="1" x14ac:dyDescent="0.25">
      <c r="A526" s="395">
        <v>41546</v>
      </c>
      <c r="B526" s="396">
        <v>2.7175925925925926E-2</v>
      </c>
      <c r="C526" s="399">
        <v>74.458500000000001</v>
      </c>
      <c r="D526" s="399">
        <v>17.850999999999999</v>
      </c>
      <c r="E526" s="398">
        <v>41546.027175925927</v>
      </c>
      <c r="F526" s="397">
        <v>470.80189999999999</v>
      </c>
      <c r="H526" s="304"/>
    </row>
    <row r="527" spans="1:8" ht="15" customHeight="1" x14ac:dyDescent="0.25">
      <c r="A527" s="395">
        <v>41547</v>
      </c>
      <c r="B527" s="396">
        <v>2.7175925925925926E-2</v>
      </c>
      <c r="C527" s="399">
        <v>74.520200000000003</v>
      </c>
      <c r="D527" s="399">
        <v>17.876000000000001</v>
      </c>
      <c r="E527" s="398">
        <v>41547.027175925927</v>
      </c>
      <c r="F527" s="397">
        <v>470.74019999999996</v>
      </c>
      <c r="H527" s="304"/>
    </row>
    <row r="528" spans="1:8" ht="15" customHeight="1" x14ac:dyDescent="0.25">
      <c r="A528" s="395">
        <v>41548</v>
      </c>
      <c r="B528" s="396">
        <v>2.7175925925925926E-2</v>
      </c>
      <c r="C528" s="399">
        <v>74.602900000000005</v>
      </c>
      <c r="D528" s="399">
        <v>17.84</v>
      </c>
      <c r="E528" s="398">
        <v>41548.027175925927</v>
      </c>
      <c r="F528" s="397">
        <v>470.65749999999997</v>
      </c>
      <c r="H528" s="304"/>
    </row>
    <row r="529" spans="1:8" ht="15" customHeight="1" x14ac:dyDescent="0.25">
      <c r="A529" s="395">
        <v>41549</v>
      </c>
      <c r="B529" s="396">
        <v>2.7175925925925926E-2</v>
      </c>
      <c r="C529" s="399">
        <v>74.544200000000004</v>
      </c>
      <c r="D529" s="399">
        <v>17.818000000000001</v>
      </c>
      <c r="E529" s="398">
        <v>41549.027175925927</v>
      </c>
      <c r="F529" s="397">
        <v>470.71619999999996</v>
      </c>
      <c r="H529" s="304"/>
    </row>
    <row r="530" spans="1:8" ht="15" customHeight="1" x14ac:dyDescent="0.25">
      <c r="A530" s="395">
        <v>41550</v>
      </c>
      <c r="B530" s="396">
        <v>2.7175925925925926E-2</v>
      </c>
      <c r="C530" s="399">
        <v>74.579700000000003</v>
      </c>
      <c r="D530" s="399">
        <v>17.844999999999999</v>
      </c>
      <c r="E530" s="398">
        <v>41550.027175925927</v>
      </c>
      <c r="F530" s="397">
        <v>470.6807</v>
      </c>
      <c r="H530" s="304"/>
    </row>
    <row r="531" spans="1:8" ht="15" customHeight="1" x14ac:dyDescent="0.25">
      <c r="A531" s="395">
        <v>41551</v>
      </c>
      <c r="B531" s="396">
        <v>2.7175925925925926E-2</v>
      </c>
      <c r="C531" s="399">
        <v>74.647000000000006</v>
      </c>
      <c r="D531" s="399">
        <v>17.895</v>
      </c>
      <c r="E531" s="398">
        <v>41551.027175925927</v>
      </c>
      <c r="F531" s="397">
        <v>470.61339999999996</v>
      </c>
      <c r="H531" s="304"/>
    </row>
    <row r="532" spans="1:8" ht="15" customHeight="1" x14ac:dyDescent="0.25">
      <c r="A532" s="395">
        <v>41552</v>
      </c>
      <c r="B532" s="396">
        <v>2.7175925925925926E-2</v>
      </c>
      <c r="C532" s="399">
        <v>69.096999999999994</v>
      </c>
      <c r="D532" s="399">
        <v>17.792999999999999</v>
      </c>
      <c r="E532" s="398">
        <v>41552.027175925927</v>
      </c>
      <c r="F532" s="397">
        <v>476.16340000000002</v>
      </c>
      <c r="H532" s="304"/>
    </row>
    <row r="533" spans="1:8" ht="15" customHeight="1" x14ac:dyDescent="0.25">
      <c r="A533" s="395">
        <v>41553</v>
      </c>
      <c r="B533" s="396">
        <v>2.7175925925925926E-2</v>
      </c>
      <c r="C533" s="399">
        <v>74.390699999999995</v>
      </c>
      <c r="D533" s="399">
        <v>17.966000000000001</v>
      </c>
      <c r="E533" s="398">
        <v>41553.027175925927</v>
      </c>
      <c r="F533" s="397">
        <v>470.86969999999997</v>
      </c>
      <c r="H533" s="304"/>
    </row>
    <row r="534" spans="1:8" ht="15" customHeight="1" x14ac:dyDescent="0.25">
      <c r="A534" s="395">
        <v>41554</v>
      </c>
      <c r="B534" s="396">
        <v>2.7175925925925926E-2</v>
      </c>
      <c r="C534" s="399">
        <v>74.357299999999995</v>
      </c>
      <c r="D534" s="399">
        <v>17.832000000000001</v>
      </c>
      <c r="E534" s="398">
        <v>41554.027175925927</v>
      </c>
      <c r="F534" s="397">
        <v>470.90309999999999</v>
      </c>
      <c r="H534" s="304"/>
    </row>
    <row r="535" spans="1:8" ht="15" customHeight="1" x14ac:dyDescent="0.25">
      <c r="A535" s="395">
        <v>41555</v>
      </c>
      <c r="B535" s="396">
        <v>2.7175925925925926E-2</v>
      </c>
      <c r="C535" s="399">
        <v>74.440799999999996</v>
      </c>
      <c r="D535" s="399">
        <v>17.821999999999999</v>
      </c>
      <c r="E535" s="398">
        <v>41555.027175925927</v>
      </c>
      <c r="F535" s="397">
        <v>470.81959999999998</v>
      </c>
      <c r="H535" s="304"/>
    </row>
    <row r="536" spans="1:8" ht="15" customHeight="1" x14ac:dyDescent="0.25">
      <c r="A536" s="395">
        <v>41556</v>
      </c>
      <c r="B536" s="396">
        <v>2.7175925925925926E-2</v>
      </c>
      <c r="C536" s="399">
        <v>74.591899999999995</v>
      </c>
      <c r="D536" s="399">
        <v>17.812000000000001</v>
      </c>
      <c r="E536" s="398">
        <v>41556.027175925927</v>
      </c>
      <c r="F536" s="397">
        <v>470.66849999999999</v>
      </c>
      <c r="H536" s="304"/>
    </row>
    <row r="537" spans="1:8" ht="15" customHeight="1" x14ac:dyDescent="0.25">
      <c r="A537" s="395">
        <v>41557</v>
      </c>
      <c r="B537" s="396">
        <v>2.7175925925925926E-2</v>
      </c>
      <c r="C537" s="399">
        <v>74.611400000000003</v>
      </c>
      <c r="D537" s="399">
        <v>17.949000000000002</v>
      </c>
      <c r="E537" s="398">
        <v>41557.027175925927</v>
      </c>
      <c r="F537" s="397">
        <v>470.649</v>
      </c>
      <c r="H537" s="304"/>
    </row>
    <row r="538" spans="1:8" ht="15" customHeight="1" x14ac:dyDescent="0.25">
      <c r="A538" s="395">
        <v>41558</v>
      </c>
      <c r="B538" s="396">
        <v>2.7175925925925926E-2</v>
      </c>
      <c r="C538" s="399">
        <v>74.615600000000001</v>
      </c>
      <c r="D538" s="399">
        <v>17.815999999999999</v>
      </c>
      <c r="E538" s="398">
        <v>41558.027175925927</v>
      </c>
      <c r="F538" s="397">
        <v>470.64479999999998</v>
      </c>
      <c r="H538" s="304"/>
    </row>
    <row r="539" spans="1:8" ht="15" customHeight="1" x14ac:dyDescent="0.25">
      <c r="A539" s="395">
        <v>41559</v>
      </c>
      <c r="B539" s="396">
        <v>2.7175925925925926E-2</v>
      </c>
      <c r="C539" s="399">
        <v>74.584000000000003</v>
      </c>
      <c r="D539" s="399">
        <v>17.920999999999999</v>
      </c>
      <c r="E539" s="398">
        <v>41559.027175925927</v>
      </c>
      <c r="F539" s="397">
        <v>470.6764</v>
      </c>
      <c r="H539" s="304"/>
    </row>
    <row r="540" spans="1:8" ht="15" customHeight="1" x14ac:dyDescent="0.25">
      <c r="A540" s="395">
        <v>41560</v>
      </c>
      <c r="B540" s="396">
        <v>2.7175925925925926E-2</v>
      </c>
      <c r="C540" s="399">
        <v>74.493600000000001</v>
      </c>
      <c r="D540" s="399">
        <v>17.812999999999999</v>
      </c>
      <c r="E540" s="398">
        <v>41560.027175925927</v>
      </c>
      <c r="F540" s="397">
        <v>470.76679999999999</v>
      </c>
      <c r="H540" s="304"/>
    </row>
    <row r="541" spans="1:8" ht="15" customHeight="1" x14ac:dyDescent="0.25">
      <c r="A541" s="395">
        <v>41561</v>
      </c>
      <c r="B541" s="396">
        <v>2.7175925925925926E-2</v>
      </c>
      <c r="C541" s="399">
        <v>74.554100000000005</v>
      </c>
      <c r="D541" s="399">
        <v>17.82</v>
      </c>
      <c r="E541" s="398">
        <v>41561.027175925927</v>
      </c>
      <c r="F541" s="397">
        <v>470.7063</v>
      </c>
      <c r="H541" s="304"/>
    </row>
    <row r="542" spans="1:8" ht="15" customHeight="1" x14ac:dyDescent="0.25">
      <c r="A542" s="395">
        <v>41562</v>
      </c>
      <c r="B542" s="396">
        <v>2.7175925925925926E-2</v>
      </c>
      <c r="C542" s="399">
        <v>74.538899999999998</v>
      </c>
      <c r="D542" s="399">
        <v>17.875</v>
      </c>
      <c r="E542" s="398">
        <v>41562.027175925927</v>
      </c>
      <c r="F542" s="397">
        <v>470.72149999999999</v>
      </c>
      <c r="H542" s="304"/>
    </row>
    <row r="543" spans="1:8" ht="15" customHeight="1" x14ac:dyDescent="0.25">
      <c r="A543" s="395">
        <v>41563</v>
      </c>
      <c r="B543" s="396">
        <v>2.7175925925925926E-2</v>
      </c>
      <c r="C543" s="399">
        <v>74.501999999999995</v>
      </c>
      <c r="D543" s="399">
        <v>17.84</v>
      </c>
      <c r="E543" s="398">
        <v>41563.027175925927</v>
      </c>
      <c r="F543" s="397">
        <v>470.75839999999999</v>
      </c>
      <c r="H543" s="304"/>
    </row>
    <row r="544" spans="1:8" ht="15" customHeight="1" x14ac:dyDescent="0.25">
      <c r="A544" s="395">
        <v>41564</v>
      </c>
      <c r="B544" s="396">
        <v>2.7175925925925926E-2</v>
      </c>
      <c r="C544" s="399">
        <v>74.522499999999994</v>
      </c>
      <c r="D544" s="399">
        <v>17.939</v>
      </c>
      <c r="E544" s="398">
        <v>41564.027175925927</v>
      </c>
      <c r="F544" s="397">
        <v>470.73789999999997</v>
      </c>
      <c r="H544" s="304"/>
    </row>
    <row r="545" spans="1:8" ht="15" customHeight="1" x14ac:dyDescent="0.25">
      <c r="A545" s="395">
        <v>41565</v>
      </c>
      <c r="B545" s="396">
        <v>2.7175925925925926E-2</v>
      </c>
      <c r="C545" s="399">
        <v>74.570899999999995</v>
      </c>
      <c r="D545" s="399">
        <v>17.834</v>
      </c>
      <c r="E545" s="398">
        <v>41565.027175925927</v>
      </c>
      <c r="F545" s="397">
        <v>470.68950000000001</v>
      </c>
      <c r="H545" s="304"/>
    </row>
    <row r="546" spans="1:8" ht="15" customHeight="1" x14ac:dyDescent="0.25">
      <c r="A546" s="395">
        <v>41566</v>
      </c>
      <c r="B546" s="396">
        <v>2.7175925925925926E-2</v>
      </c>
      <c r="C546" s="399">
        <v>74.482799999999997</v>
      </c>
      <c r="D546" s="399">
        <v>17.837</v>
      </c>
      <c r="E546" s="398">
        <v>41566.027175925927</v>
      </c>
      <c r="F546" s="397">
        <v>470.77760000000001</v>
      </c>
      <c r="H546" s="304"/>
    </row>
    <row r="547" spans="1:8" ht="15" customHeight="1" x14ac:dyDescent="0.25">
      <c r="A547" s="395">
        <v>41567</v>
      </c>
      <c r="B547" s="396">
        <v>2.7175925925925926E-2</v>
      </c>
      <c r="C547" s="399">
        <v>74.503500000000003</v>
      </c>
      <c r="D547" s="399">
        <v>17.858000000000001</v>
      </c>
      <c r="E547" s="398">
        <v>41567.027175925927</v>
      </c>
      <c r="F547" s="397">
        <v>470.75689999999997</v>
      </c>
      <c r="H547" s="304"/>
    </row>
    <row r="548" spans="1:8" ht="15" customHeight="1" x14ac:dyDescent="0.25">
      <c r="A548" s="395">
        <v>41568</v>
      </c>
      <c r="B548" s="396">
        <v>2.7175925925925926E-2</v>
      </c>
      <c r="C548" s="399">
        <v>74.596000000000004</v>
      </c>
      <c r="D548" s="399">
        <v>17.885999999999999</v>
      </c>
      <c r="E548" s="398">
        <v>41568.027175925927</v>
      </c>
      <c r="F548" s="397">
        <v>470.6644</v>
      </c>
      <c r="H548" s="304"/>
    </row>
    <row r="549" spans="1:8" ht="15" customHeight="1" x14ac:dyDescent="0.25">
      <c r="A549" s="395">
        <v>41569</v>
      </c>
      <c r="B549" s="396">
        <v>2.7175925925925926E-2</v>
      </c>
      <c r="C549" s="399">
        <v>74.463399999999993</v>
      </c>
      <c r="D549" s="399">
        <v>17.890999999999998</v>
      </c>
      <c r="E549" s="398">
        <v>41569.027175925927</v>
      </c>
      <c r="F549" s="397">
        <v>470.79700000000003</v>
      </c>
      <c r="H549" s="304"/>
    </row>
    <row r="550" spans="1:8" ht="15" customHeight="1" x14ac:dyDescent="0.25">
      <c r="A550" s="395">
        <v>41570</v>
      </c>
      <c r="B550" s="396">
        <v>2.7175925925925926E-2</v>
      </c>
      <c r="C550" s="399">
        <v>74.4191</v>
      </c>
      <c r="D550" s="399">
        <v>17.872</v>
      </c>
      <c r="E550" s="398">
        <v>41570.027175925927</v>
      </c>
      <c r="F550" s="397">
        <v>470.84129999999999</v>
      </c>
      <c r="H550" s="304"/>
    </row>
    <row r="551" spans="1:8" ht="15" customHeight="1" x14ac:dyDescent="0.25">
      <c r="A551" s="395">
        <v>41571</v>
      </c>
      <c r="B551" s="396">
        <v>2.7175925925925926E-2</v>
      </c>
      <c r="C551" s="399">
        <v>74.458500000000001</v>
      </c>
      <c r="D551" s="399">
        <v>17.946999999999999</v>
      </c>
      <c r="E551" s="398">
        <v>41571.027175925927</v>
      </c>
      <c r="F551" s="397">
        <v>470.80189999999999</v>
      </c>
      <c r="H551" s="304"/>
    </row>
    <row r="552" spans="1:8" ht="15" customHeight="1" x14ac:dyDescent="0.25">
      <c r="A552" s="395">
        <v>41572</v>
      </c>
      <c r="B552" s="396">
        <v>2.7175925925925926E-2</v>
      </c>
      <c r="C552" s="399">
        <v>74.376599999999996</v>
      </c>
      <c r="D552" s="399">
        <v>17.858000000000001</v>
      </c>
      <c r="E552" s="398">
        <v>41572.027175925927</v>
      </c>
      <c r="F552" s="397">
        <v>470.88380000000001</v>
      </c>
      <c r="H552" s="304"/>
    </row>
    <row r="553" spans="1:8" ht="15" customHeight="1" x14ac:dyDescent="0.25">
      <c r="A553" s="395">
        <v>41573</v>
      </c>
      <c r="B553" s="396">
        <v>2.7175925925925926E-2</v>
      </c>
      <c r="C553" s="399">
        <v>74.441999999999993</v>
      </c>
      <c r="D553" s="399">
        <v>17.808</v>
      </c>
      <c r="E553" s="398">
        <v>41573.027175925927</v>
      </c>
      <c r="F553" s="397">
        <v>470.8184</v>
      </c>
      <c r="H553" s="304"/>
    </row>
    <row r="554" spans="1:8" ht="15" customHeight="1" x14ac:dyDescent="0.25">
      <c r="A554" s="395">
        <v>41574</v>
      </c>
      <c r="B554" s="396">
        <v>2.7175925925925926E-2</v>
      </c>
      <c r="C554" s="399">
        <v>74.388400000000004</v>
      </c>
      <c r="D554" s="399">
        <v>17.888999999999999</v>
      </c>
      <c r="E554" s="398">
        <v>41574.027175925927</v>
      </c>
      <c r="F554" s="397">
        <v>470.87199999999996</v>
      </c>
      <c r="H554" s="304"/>
    </row>
    <row r="555" spans="1:8" ht="15" customHeight="1" x14ac:dyDescent="0.25">
      <c r="A555" s="395">
        <v>41575</v>
      </c>
      <c r="B555" s="396">
        <v>2.7175925925925926E-2</v>
      </c>
      <c r="C555" s="399">
        <v>74.615499999999997</v>
      </c>
      <c r="D555" s="399">
        <v>17.872</v>
      </c>
      <c r="E555" s="398">
        <v>41575.027175925927</v>
      </c>
      <c r="F555" s="397">
        <v>470.64490000000001</v>
      </c>
      <c r="H555" s="304"/>
    </row>
    <row r="556" spans="1:8" ht="15" customHeight="1" x14ac:dyDescent="0.25">
      <c r="A556" s="395">
        <v>41576</v>
      </c>
      <c r="B556" s="396">
        <v>2.7175925925925926E-2</v>
      </c>
      <c r="C556" s="399">
        <v>74.654300000000006</v>
      </c>
      <c r="D556" s="399">
        <v>17.853000000000002</v>
      </c>
      <c r="E556" s="398">
        <v>41576.027175925927</v>
      </c>
      <c r="F556" s="397">
        <v>470.60609999999997</v>
      </c>
      <c r="H556" s="304"/>
    </row>
    <row r="557" spans="1:8" ht="15" customHeight="1" x14ac:dyDescent="0.25">
      <c r="A557" s="395">
        <v>41577</v>
      </c>
      <c r="B557" s="396">
        <v>2.7175925925925926E-2</v>
      </c>
      <c r="C557" s="399">
        <v>74.677499999999995</v>
      </c>
      <c r="D557" s="399">
        <v>17.835999999999999</v>
      </c>
      <c r="E557" s="398">
        <v>41577.027175925927</v>
      </c>
      <c r="F557" s="397">
        <v>470.5829</v>
      </c>
      <c r="H557" s="304"/>
    </row>
    <row r="558" spans="1:8" ht="15" customHeight="1" x14ac:dyDescent="0.25">
      <c r="A558" s="395">
        <v>41578</v>
      </c>
      <c r="B558" s="396">
        <v>2.7175925925925926E-2</v>
      </c>
      <c r="C558" s="399">
        <v>74.704400000000007</v>
      </c>
      <c r="D558" s="399">
        <v>17.899000000000001</v>
      </c>
      <c r="E558" s="398">
        <v>41578.027175925927</v>
      </c>
      <c r="F558" s="397">
        <v>470.55599999999998</v>
      </c>
      <c r="H558" s="304"/>
    </row>
    <row r="559" spans="1:8" ht="15" customHeight="1" x14ac:dyDescent="0.25">
      <c r="A559" s="395">
        <v>41579</v>
      </c>
      <c r="B559" s="396">
        <v>2.7175925925925926E-2</v>
      </c>
      <c r="C559" s="399">
        <v>74.596199999999996</v>
      </c>
      <c r="D559" s="399">
        <v>17.957999999999998</v>
      </c>
      <c r="E559" s="398">
        <v>41579.027175925927</v>
      </c>
      <c r="F559" s="397">
        <v>470.66419999999999</v>
      </c>
      <c r="H559" s="304"/>
    </row>
    <row r="560" spans="1:8" ht="15" customHeight="1" x14ac:dyDescent="0.25">
      <c r="A560" s="395">
        <v>41580</v>
      </c>
      <c r="B560" s="396">
        <v>2.7175925925925926E-2</v>
      </c>
      <c r="C560" s="399">
        <v>74.456599999999995</v>
      </c>
      <c r="D560" s="399">
        <v>17.818000000000001</v>
      </c>
      <c r="E560" s="398">
        <v>41580.027175925927</v>
      </c>
      <c r="F560" s="397">
        <v>470.80380000000002</v>
      </c>
      <c r="H560" s="304"/>
    </row>
    <row r="561" spans="1:8" ht="15" customHeight="1" x14ac:dyDescent="0.25">
      <c r="A561" s="395">
        <v>41581</v>
      </c>
      <c r="B561" s="396">
        <v>2.7175925925925926E-2</v>
      </c>
      <c r="C561" s="399">
        <v>74.491500000000002</v>
      </c>
      <c r="D561" s="399">
        <v>17.88</v>
      </c>
      <c r="E561" s="398">
        <v>41581.027175925927</v>
      </c>
      <c r="F561" s="397">
        <v>470.76889999999997</v>
      </c>
      <c r="H561" s="304"/>
    </row>
    <row r="562" spans="1:8" ht="15" customHeight="1" x14ac:dyDescent="0.25">
      <c r="A562" s="395">
        <v>41582</v>
      </c>
      <c r="B562" s="396">
        <v>2.7175925925925926E-2</v>
      </c>
      <c r="C562" s="399">
        <v>74.689899999999994</v>
      </c>
      <c r="D562" s="399">
        <v>17.905000000000001</v>
      </c>
      <c r="E562" s="398">
        <v>41582.027175925927</v>
      </c>
      <c r="F562" s="397">
        <v>470.57049999999998</v>
      </c>
      <c r="H562" s="304"/>
    </row>
    <row r="563" spans="1:8" ht="15" customHeight="1" x14ac:dyDescent="0.25">
      <c r="A563" s="395">
        <v>41583</v>
      </c>
      <c r="B563" s="396">
        <v>2.7175925925925926E-2</v>
      </c>
      <c r="C563" s="399">
        <v>74.72</v>
      </c>
      <c r="D563" s="399">
        <v>17.908999999999999</v>
      </c>
      <c r="E563" s="398">
        <v>41583.027175925927</v>
      </c>
      <c r="F563" s="397">
        <v>470.54039999999998</v>
      </c>
      <c r="H563" s="304"/>
    </row>
    <row r="564" spans="1:8" ht="15" customHeight="1" x14ac:dyDescent="0.25">
      <c r="A564" s="395">
        <v>41584</v>
      </c>
      <c r="B564" s="396">
        <v>2.7175925925925926E-2</v>
      </c>
      <c r="C564" s="399">
        <v>74.584999999999994</v>
      </c>
      <c r="D564" s="399">
        <v>17.831</v>
      </c>
      <c r="E564" s="398">
        <v>41584.027175925927</v>
      </c>
      <c r="F564" s="397">
        <v>470.67539999999997</v>
      </c>
      <c r="H564" s="304"/>
    </row>
    <row r="565" spans="1:8" ht="15" customHeight="1" x14ac:dyDescent="0.25">
      <c r="A565" s="395">
        <v>41585</v>
      </c>
      <c r="B565" s="396">
        <v>2.7175925925925926E-2</v>
      </c>
      <c r="C565" s="399">
        <v>74.388300000000001</v>
      </c>
      <c r="D565" s="399">
        <v>17.87</v>
      </c>
      <c r="E565" s="398">
        <v>41585.027175925927</v>
      </c>
      <c r="F565" s="397">
        <v>470.87209999999999</v>
      </c>
      <c r="H565" s="304"/>
    </row>
    <row r="566" spans="1:8" ht="15" customHeight="1" x14ac:dyDescent="0.25">
      <c r="A566" s="395">
        <v>41586</v>
      </c>
      <c r="B566" s="396">
        <v>2.7175925925925926E-2</v>
      </c>
      <c r="C566" s="399">
        <v>74.411199999999994</v>
      </c>
      <c r="D566" s="399">
        <v>17.936</v>
      </c>
      <c r="E566" s="398">
        <v>41586.027175925927</v>
      </c>
      <c r="F566" s="397">
        <v>470.8492</v>
      </c>
      <c r="H566" s="304"/>
    </row>
    <row r="567" spans="1:8" ht="15" customHeight="1" x14ac:dyDescent="0.25">
      <c r="A567" s="395">
        <v>41587</v>
      </c>
      <c r="B567" s="396">
        <v>2.7175925925925926E-2</v>
      </c>
      <c r="C567" s="399">
        <v>74.5304</v>
      </c>
      <c r="D567" s="399">
        <v>17.972000000000001</v>
      </c>
      <c r="E567" s="398">
        <v>41587.027175925927</v>
      </c>
      <c r="F567" s="397">
        <v>470.73</v>
      </c>
      <c r="H567" s="304"/>
    </row>
    <row r="568" spans="1:8" ht="15" customHeight="1" x14ac:dyDescent="0.25">
      <c r="A568" s="395">
        <v>41588</v>
      </c>
      <c r="B568" s="396">
        <v>2.7175925925925926E-2</v>
      </c>
      <c r="C568" s="399">
        <v>74.481200000000001</v>
      </c>
      <c r="D568" s="399">
        <v>18.050999999999998</v>
      </c>
      <c r="E568" s="398">
        <v>41588.027175925927</v>
      </c>
      <c r="F568" s="397">
        <v>470.7792</v>
      </c>
      <c r="H568" s="304"/>
    </row>
    <row r="569" spans="1:8" ht="15" customHeight="1" x14ac:dyDescent="0.25">
      <c r="A569" s="395">
        <v>41589</v>
      </c>
      <c r="B569" s="396">
        <v>2.7175925925925926E-2</v>
      </c>
      <c r="C569" s="399">
        <v>74.452399999999997</v>
      </c>
      <c r="D569" s="399">
        <v>17.91</v>
      </c>
      <c r="E569" s="398">
        <v>41589.027175925927</v>
      </c>
      <c r="F569" s="397">
        <v>470.80799999999999</v>
      </c>
      <c r="H569" s="304"/>
    </row>
    <row r="570" spans="1:8" ht="15" customHeight="1" x14ac:dyDescent="0.25">
      <c r="A570" s="395">
        <v>41590</v>
      </c>
      <c r="B570" s="396">
        <v>2.7175925925925926E-2</v>
      </c>
      <c r="C570" s="399">
        <v>74.383799999999994</v>
      </c>
      <c r="D570" s="399">
        <v>18.001000000000001</v>
      </c>
      <c r="E570" s="398">
        <v>41590.027175925927</v>
      </c>
      <c r="F570" s="397">
        <v>470.8766</v>
      </c>
      <c r="H570" s="304"/>
    </row>
    <row r="571" spans="1:8" ht="15" customHeight="1" x14ac:dyDescent="0.25">
      <c r="A571" s="395">
        <v>41591</v>
      </c>
      <c r="B571" s="396">
        <v>2.7175925925925926E-2</v>
      </c>
      <c r="C571" s="399">
        <v>74.238299999999995</v>
      </c>
      <c r="D571" s="399">
        <v>17.940999999999999</v>
      </c>
      <c r="E571" s="398">
        <v>41591.027175925927</v>
      </c>
      <c r="F571" s="397">
        <v>471.02210000000002</v>
      </c>
      <c r="H571" s="304"/>
    </row>
    <row r="572" spans="1:8" ht="15" customHeight="1" x14ac:dyDescent="0.25">
      <c r="A572" s="395">
        <v>41592</v>
      </c>
      <c r="B572" s="396">
        <v>2.7175925925925926E-2</v>
      </c>
      <c r="C572" s="399">
        <v>74.468800000000002</v>
      </c>
      <c r="D572" s="399">
        <v>17.888000000000002</v>
      </c>
      <c r="E572" s="398">
        <v>41592.027175925927</v>
      </c>
      <c r="F572" s="397">
        <v>470.79160000000002</v>
      </c>
      <c r="H572" s="304"/>
    </row>
    <row r="573" spans="1:8" ht="15" customHeight="1" x14ac:dyDescent="0.25">
      <c r="A573" s="395">
        <v>41593</v>
      </c>
      <c r="B573" s="396">
        <v>2.7175925925925926E-2</v>
      </c>
      <c r="C573" s="399">
        <v>74.631900000000002</v>
      </c>
      <c r="D573" s="399">
        <v>17.818000000000001</v>
      </c>
      <c r="E573" s="398">
        <v>41593.027175925927</v>
      </c>
      <c r="F573" s="397">
        <v>470.62849999999997</v>
      </c>
      <c r="H573" s="304"/>
    </row>
    <row r="574" spans="1:8" ht="15" customHeight="1" x14ac:dyDescent="0.25">
      <c r="A574" s="395">
        <v>41594</v>
      </c>
      <c r="B574" s="396">
        <v>2.7175925925925926E-2</v>
      </c>
      <c r="C574" s="399">
        <v>74.858199999999997</v>
      </c>
      <c r="D574" s="399">
        <v>17.794</v>
      </c>
      <c r="E574" s="398">
        <v>41594.027175925927</v>
      </c>
      <c r="F574" s="397">
        <v>470.40219999999999</v>
      </c>
      <c r="H574" s="304"/>
    </row>
    <row r="575" spans="1:8" ht="15" customHeight="1" x14ac:dyDescent="0.25">
      <c r="A575" s="395">
        <v>41595</v>
      </c>
      <c r="B575" s="396">
        <v>2.7175925925925926E-2</v>
      </c>
      <c r="C575" s="399">
        <v>74.862300000000005</v>
      </c>
      <c r="D575" s="399">
        <v>17.888999999999999</v>
      </c>
      <c r="E575" s="398">
        <v>41595.027175925927</v>
      </c>
      <c r="F575" s="397">
        <v>470.3981</v>
      </c>
      <c r="H575" s="304"/>
    </row>
    <row r="576" spans="1:8" ht="15" customHeight="1" x14ac:dyDescent="0.25">
      <c r="A576" s="395">
        <v>41596</v>
      </c>
      <c r="B576" s="396">
        <v>2.7175925925925926E-2</v>
      </c>
      <c r="C576" s="399">
        <v>74.635800000000003</v>
      </c>
      <c r="D576" s="399">
        <v>17.788</v>
      </c>
      <c r="E576" s="398">
        <v>41596.027175925927</v>
      </c>
      <c r="F576" s="397">
        <v>470.62459999999999</v>
      </c>
      <c r="H576" s="304"/>
    </row>
    <row r="577" spans="1:8" ht="15" customHeight="1" x14ac:dyDescent="0.25">
      <c r="A577" s="395">
        <v>41597</v>
      </c>
      <c r="B577" s="396">
        <v>2.7175925925925926E-2</v>
      </c>
      <c r="C577" s="399">
        <v>74.584000000000003</v>
      </c>
      <c r="D577" s="399">
        <v>17.795999999999999</v>
      </c>
      <c r="E577" s="398">
        <v>41597.027175925927</v>
      </c>
      <c r="F577" s="397">
        <v>470.6764</v>
      </c>
      <c r="H577" s="304"/>
    </row>
    <row r="578" spans="1:8" ht="15" customHeight="1" x14ac:dyDescent="0.25">
      <c r="A578" s="395">
        <v>41598</v>
      </c>
      <c r="B578" s="396">
        <v>2.7175925925925926E-2</v>
      </c>
      <c r="C578" s="399">
        <v>74.764099999999999</v>
      </c>
      <c r="D578" s="399">
        <v>17.771999999999998</v>
      </c>
      <c r="E578" s="398">
        <v>41598.027175925927</v>
      </c>
      <c r="F578" s="397">
        <v>470.49630000000002</v>
      </c>
      <c r="H578" s="304"/>
    </row>
    <row r="579" spans="1:8" ht="15" customHeight="1" x14ac:dyDescent="0.25">
      <c r="A579" s="395">
        <v>41599</v>
      </c>
      <c r="B579" s="396">
        <v>2.7175925925925926E-2</v>
      </c>
      <c r="C579" s="399">
        <v>74.792299999999997</v>
      </c>
      <c r="D579" s="399">
        <v>17.782</v>
      </c>
      <c r="E579" s="398">
        <v>41599.027175925927</v>
      </c>
      <c r="F579" s="397">
        <v>470.46809999999999</v>
      </c>
      <c r="H579" s="304"/>
    </row>
    <row r="580" spans="1:8" ht="15" customHeight="1" x14ac:dyDescent="0.25">
      <c r="A580" s="395">
        <v>41600</v>
      </c>
      <c r="B580" s="396">
        <v>2.7175925925925926E-2</v>
      </c>
      <c r="C580" s="399">
        <v>74.674400000000006</v>
      </c>
      <c r="D580" s="399">
        <v>17.788</v>
      </c>
      <c r="E580" s="398">
        <v>41600.027175925927</v>
      </c>
      <c r="F580" s="397">
        <v>470.58600000000001</v>
      </c>
      <c r="H580" s="304"/>
    </row>
    <row r="581" spans="1:8" ht="15" customHeight="1" x14ac:dyDescent="0.25">
      <c r="A581" s="395">
        <v>41601</v>
      </c>
      <c r="B581" s="396">
        <v>2.7175925925925926E-2</v>
      </c>
      <c r="C581" s="399">
        <v>74.505099999999999</v>
      </c>
      <c r="D581" s="399">
        <v>17.745000000000001</v>
      </c>
      <c r="E581" s="398">
        <v>41601.027175925927</v>
      </c>
      <c r="F581" s="397">
        <v>470.75529999999998</v>
      </c>
      <c r="H581" s="304"/>
    </row>
    <row r="582" spans="1:8" ht="15" customHeight="1" x14ac:dyDescent="0.25">
      <c r="A582" s="395">
        <v>41602</v>
      </c>
      <c r="B582" s="396">
        <v>2.7175925925925926E-2</v>
      </c>
      <c r="C582" s="399">
        <v>74.529300000000006</v>
      </c>
      <c r="D582" s="399">
        <v>17.751999999999999</v>
      </c>
      <c r="E582" s="398">
        <v>41602.027175925927</v>
      </c>
      <c r="F582" s="397">
        <v>470.73109999999997</v>
      </c>
      <c r="H582" s="304"/>
    </row>
    <row r="583" spans="1:8" ht="15" customHeight="1" x14ac:dyDescent="0.25">
      <c r="A583" s="395">
        <v>41603</v>
      </c>
      <c r="B583" s="396">
        <v>2.7175925925925926E-2</v>
      </c>
      <c r="C583" s="399">
        <v>74.700999999999993</v>
      </c>
      <c r="D583" s="399">
        <v>17.763999999999999</v>
      </c>
      <c r="E583" s="398">
        <v>41603.027175925927</v>
      </c>
      <c r="F583" s="397">
        <v>470.55939999999998</v>
      </c>
      <c r="H583" s="304"/>
    </row>
    <row r="584" spans="1:8" ht="15" customHeight="1" x14ac:dyDescent="0.25">
      <c r="A584" s="395">
        <v>41604</v>
      </c>
      <c r="B584" s="396">
        <v>2.7175925925925926E-2</v>
      </c>
      <c r="C584" s="399">
        <v>74.619299999999996</v>
      </c>
      <c r="D584" s="399">
        <v>17.734000000000002</v>
      </c>
      <c r="E584" s="398">
        <v>41604.027175925927</v>
      </c>
      <c r="F584" s="397">
        <v>470.64109999999999</v>
      </c>
      <c r="H584" s="304"/>
    </row>
    <row r="585" spans="1:8" ht="15" customHeight="1" x14ac:dyDescent="0.25">
      <c r="A585" s="395">
        <v>41605</v>
      </c>
      <c r="B585" s="396">
        <v>2.7175925925925926E-2</v>
      </c>
      <c r="C585" s="399">
        <v>74.503299999999996</v>
      </c>
      <c r="D585" s="399">
        <v>17.760999999999999</v>
      </c>
      <c r="E585" s="398">
        <v>41605.027175925927</v>
      </c>
      <c r="F585" s="397">
        <v>470.75709999999998</v>
      </c>
      <c r="H585" s="304"/>
    </row>
    <row r="586" spans="1:8" ht="15" customHeight="1" x14ac:dyDescent="0.25">
      <c r="A586" s="395">
        <v>41606</v>
      </c>
      <c r="B586" s="396">
        <v>2.7175925925925926E-2</v>
      </c>
      <c r="C586" s="399">
        <v>74.581699999999998</v>
      </c>
      <c r="D586" s="399">
        <v>17.870999999999999</v>
      </c>
      <c r="E586" s="398">
        <v>41606.027175925927</v>
      </c>
      <c r="F586" s="397">
        <v>470.67869999999999</v>
      </c>
      <c r="G586" s="293"/>
      <c r="H586" s="304"/>
    </row>
    <row r="587" spans="1:8" ht="15" customHeight="1" x14ac:dyDescent="0.25">
      <c r="A587" s="395">
        <v>41607</v>
      </c>
      <c r="B587" s="396">
        <v>2.7175925925925926E-2</v>
      </c>
      <c r="C587" s="399">
        <v>74.561400000000006</v>
      </c>
      <c r="D587" s="399">
        <v>17.812999999999999</v>
      </c>
      <c r="E587" s="398">
        <v>41607.027175925927</v>
      </c>
      <c r="F587" s="397">
        <v>470.69899999999996</v>
      </c>
      <c r="G587" s="293"/>
      <c r="H587" s="304"/>
    </row>
    <row r="588" spans="1:8" ht="15" customHeight="1" x14ac:dyDescent="0.25">
      <c r="A588" s="395">
        <v>41608</v>
      </c>
      <c r="B588" s="396">
        <v>2.7175925925925926E-2</v>
      </c>
      <c r="C588" s="399">
        <v>74.521100000000004</v>
      </c>
      <c r="D588" s="399">
        <v>17.963000000000001</v>
      </c>
      <c r="E588" s="398">
        <v>41608.027175925927</v>
      </c>
      <c r="F588" s="397">
        <v>470.73929999999996</v>
      </c>
      <c r="G588" s="293"/>
      <c r="H588" s="304"/>
    </row>
    <row r="589" spans="1:8" ht="15" customHeight="1" x14ac:dyDescent="0.25">
      <c r="A589" s="395">
        <v>41609</v>
      </c>
      <c r="B589" s="396">
        <v>2.7175925925925926E-2</v>
      </c>
      <c r="C589" s="399">
        <v>74.5107</v>
      </c>
      <c r="D589" s="399">
        <v>17.927</v>
      </c>
      <c r="E589" s="398">
        <v>41609.027175925927</v>
      </c>
      <c r="F589" s="397">
        <v>470.74969999999996</v>
      </c>
      <c r="G589" s="293"/>
      <c r="H589" s="304"/>
    </row>
    <row r="590" spans="1:8" ht="15" customHeight="1" x14ac:dyDescent="0.25">
      <c r="A590" s="395">
        <v>41610</v>
      </c>
      <c r="B590" s="396">
        <v>2.7175925925925926E-2</v>
      </c>
      <c r="C590" s="399">
        <v>74.503200000000007</v>
      </c>
      <c r="D590" s="399">
        <v>18.091999999999999</v>
      </c>
      <c r="E590" s="398">
        <v>41610.027175925927</v>
      </c>
      <c r="F590" s="397">
        <v>470.75720000000001</v>
      </c>
      <c r="G590" s="293"/>
      <c r="H590" s="304"/>
    </row>
    <row r="591" spans="1:8" ht="15" customHeight="1" x14ac:dyDescent="0.25">
      <c r="A591" s="395">
        <v>41611</v>
      </c>
      <c r="B591" s="396">
        <v>2.7175925925925926E-2</v>
      </c>
      <c r="C591" s="399">
        <v>74.768500000000003</v>
      </c>
      <c r="D591" s="399">
        <v>17.905000000000001</v>
      </c>
      <c r="E591" s="398">
        <v>41611.027175925927</v>
      </c>
      <c r="F591" s="397">
        <v>470.49189999999999</v>
      </c>
      <c r="G591" s="293"/>
      <c r="H591" s="304"/>
    </row>
    <row r="592" spans="1:8" ht="15" customHeight="1" x14ac:dyDescent="0.25">
      <c r="A592" s="395">
        <v>41612</v>
      </c>
      <c r="B592" s="396">
        <v>2.7175925925925926E-2</v>
      </c>
      <c r="C592" s="399">
        <v>74.863200000000006</v>
      </c>
      <c r="D592" s="399">
        <v>17.864000000000001</v>
      </c>
      <c r="E592" s="398">
        <v>41612.027175925927</v>
      </c>
      <c r="F592" s="397">
        <v>470.3972</v>
      </c>
      <c r="G592" s="293"/>
      <c r="H592" s="304"/>
    </row>
    <row r="593" spans="1:8" ht="15" customHeight="1" x14ac:dyDescent="0.25">
      <c r="A593" s="395">
        <v>41613</v>
      </c>
      <c r="B593" s="396">
        <v>2.7175925925925926E-2</v>
      </c>
      <c r="C593" s="399">
        <v>74.923100000000005</v>
      </c>
      <c r="D593" s="399">
        <v>17.914000000000001</v>
      </c>
      <c r="E593" s="398">
        <v>41613.027175925927</v>
      </c>
      <c r="F593" s="397">
        <v>470.33729999999997</v>
      </c>
      <c r="G593" s="293"/>
      <c r="H593" s="304"/>
    </row>
    <row r="594" spans="1:8" ht="15" customHeight="1" x14ac:dyDescent="0.25">
      <c r="A594" s="395">
        <v>41614</v>
      </c>
      <c r="B594" s="396">
        <v>2.7175925925925926E-2</v>
      </c>
      <c r="C594" s="399">
        <v>74.873000000000005</v>
      </c>
      <c r="D594" s="399">
        <v>17.881</v>
      </c>
      <c r="E594" s="398">
        <v>41614.027175925927</v>
      </c>
      <c r="F594" s="397">
        <v>470.38739999999996</v>
      </c>
      <c r="G594" s="293"/>
      <c r="H594" s="304"/>
    </row>
    <row r="595" spans="1:8" ht="15" customHeight="1" x14ac:dyDescent="0.25">
      <c r="A595" s="395">
        <v>41615</v>
      </c>
      <c r="B595" s="396">
        <v>2.7175925925925926E-2</v>
      </c>
      <c r="C595" s="399">
        <v>74.748999999999995</v>
      </c>
      <c r="D595" s="399">
        <v>17.858000000000001</v>
      </c>
      <c r="E595" s="398">
        <v>41615.027175925927</v>
      </c>
      <c r="F595" s="397">
        <v>470.51139999999998</v>
      </c>
      <c r="G595" s="293"/>
      <c r="H595" s="304"/>
    </row>
    <row r="596" spans="1:8" ht="15" customHeight="1" x14ac:dyDescent="0.25">
      <c r="A596" s="395">
        <v>41616</v>
      </c>
      <c r="B596" s="396">
        <v>2.7175925925925926E-2</v>
      </c>
      <c r="C596" s="399">
        <v>74.91</v>
      </c>
      <c r="D596" s="399">
        <v>17.855</v>
      </c>
      <c r="E596" s="398">
        <v>41616.027175925927</v>
      </c>
      <c r="F596" s="397">
        <v>470.35039999999998</v>
      </c>
      <c r="G596" s="293"/>
      <c r="H596" s="304"/>
    </row>
    <row r="597" spans="1:8" ht="15" customHeight="1" x14ac:dyDescent="0.25">
      <c r="A597" s="395">
        <v>41617</v>
      </c>
      <c r="B597" s="396">
        <v>2.7175925925925926E-2</v>
      </c>
      <c r="C597" s="399">
        <v>74.864699999999999</v>
      </c>
      <c r="D597" s="399">
        <v>17.911999999999999</v>
      </c>
      <c r="E597" s="398">
        <v>41617.027175925927</v>
      </c>
      <c r="F597" s="397">
        <v>470.39569999999998</v>
      </c>
      <c r="G597" s="293"/>
      <c r="H597" s="304"/>
    </row>
    <row r="598" spans="1:8" ht="15" customHeight="1" x14ac:dyDescent="0.25">
      <c r="A598" s="395">
        <v>41618</v>
      </c>
      <c r="B598" s="396">
        <v>2.7175925925925926E-2</v>
      </c>
      <c r="C598" s="399">
        <v>74.625799999999998</v>
      </c>
      <c r="D598" s="399">
        <v>17.991</v>
      </c>
      <c r="E598" s="398">
        <v>41618.027175925927</v>
      </c>
      <c r="F598" s="397">
        <v>470.63459999999998</v>
      </c>
      <c r="G598" s="293"/>
      <c r="H598" s="304"/>
    </row>
    <row r="599" spans="1:8" ht="15" customHeight="1" x14ac:dyDescent="0.25">
      <c r="A599" s="395">
        <v>41619</v>
      </c>
      <c r="B599" s="396">
        <v>2.7175925925925926E-2</v>
      </c>
      <c r="C599" s="399">
        <v>74.605699999999999</v>
      </c>
      <c r="D599" s="399">
        <v>17.861999999999998</v>
      </c>
      <c r="E599" s="398">
        <v>41619.027175925927</v>
      </c>
      <c r="F599" s="397">
        <v>470.65469999999999</v>
      </c>
      <c r="G599" s="293"/>
      <c r="H599" s="304"/>
    </row>
    <row r="600" spans="1:8" ht="15" customHeight="1" x14ac:dyDescent="0.25">
      <c r="A600" s="395">
        <v>41620</v>
      </c>
      <c r="B600" s="396">
        <v>2.7175925925925926E-2</v>
      </c>
      <c r="C600" s="399">
        <v>74.441299999999998</v>
      </c>
      <c r="D600" s="399">
        <v>17.928999999999998</v>
      </c>
      <c r="E600" s="398">
        <v>41620.027175925927</v>
      </c>
      <c r="F600" s="397">
        <v>470.81909999999999</v>
      </c>
      <c r="G600" s="293"/>
      <c r="H600" s="304"/>
    </row>
    <row r="601" spans="1:8" ht="15" customHeight="1" x14ac:dyDescent="0.25">
      <c r="A601" s="395">
        <v>41621</v>
      </c>
      <c r="B601" s="396">
        <v>2.7175925925925926E-2</v>
      </c>
      <c r="C601" s="399">
        <v>74.561499999999995</v>
      </c>
      <c r="D601" s="399">
        <v>17.919</v>
      </c>
      <c r="E601" s="398">
        <v>41621.027175925927</v>
      </c>
      <c r="F601" s="397">
        <v>470.69889999999998</v>
      </c>
      <c r="G601" s="293"/>
      <c r="H601" s="304"/>
    </row>
    <row r="602" spans="1:8" ht="15" customHeight="1" x14ac:dyDescent="0.25">
      <c r="A602" s="395">
        <v>41622</v>
      </c>
      <c r="B602" s="396">
        <v>2.7175925925925926E-2</v>
      </c>
      <c r="C602" s="399">
        <v>74.725499999999997</v>
      </c>
      <c r="D602" s="399">
        <v>17.873000000000001</v>
      </c>
      <c r="E602" s="398">
        <v>41622.027175925927</v>
      </c>
      <c r="F602" s="397">
        <v>470.53489999999999</v>
      </c>
      <c r="G602" s="293"/>
      <c r="H602" s="304"/>
    </row>
    <row r="603" spans="1:8" ht="15" customHeight="1" x14ac:dyDescent="0.25">
      <c r="A603" s="395">
        <v>41623</v>
      </c>
      <c r="B603" s="396">
        <v>2.7175925925925926E-2</v>
      </c>
      <c r="C603" s="399">
        <v>74.462199999999996</v>
      </c>
      <c r="D603" s="399">
        <v>17.914999999999999</v>
      </c>
      <c r="E603" s="398">
        <v>41623.027175925927</v>
      </c>
      <c r="F603" s="397">
        <v>470.79820000000001</v>
      </c>
      <c r="G603" s="293"/>
      <c r="H603" s="304"/>
    </row>
    <row r="604" spans="1:8" ht="15" customHeight="1" x14ac:dyDescent="0.25">
      <c r="A604" s="395">
        <v>41624</v>
      </c>
      <c r="B604" s="396">
        <v>2.7175925925925926E-2</v>
      </c>
      <c r="C604" s="399">
        <v>74.464299999999994</v>
      </c>
      <c r="D604" s="399">
        <v>17.827999999999999</v>
      </c>
      <c r="E604" s="398">
        <v>41624.027175925927</v>
      </c>
      <c r="F604" s="397">
        <v>470.79610000000002</v>
      </c>
      <c r="G604" s="293"/>
      <c r="H604" s="304"/>
    </row>
    <row r="605" spans="1:8" ht="15" customHeight="1" x14ac:dyDescent="0.25">
      <c r="A605" s="395">
        <v>41625</v>
      </c>
      <c r="B605" s="396">
        <v>2.7175925925925926E-2</v>
      </c>
      <c r="C605" s="399">
        <v>74.481499999999997</v>
      </c>
      <c r="D605" s="399">
        <v>17.815999999999999</v>
      </c>
      <c r="E605" s="398">
        <v>41625.027175925927</v>
      </c>
      <c r="F605" s="397">
        <v>470.77890000000002</v>
      </c>
      <c r="G605" s="293"/>
      <c r="H605" s="304"/>
    </row>
    <row r="606" spans="1:8" ht="15" customHeight="1" x14ac:dyDescent="0.25">
      <c r="A606" s="395">
        <v>41626</v>
      </c>
      <c r="B606" s="396">
        <v>2.7175925925925926E-2</v>
      </c>
      <c r="C606" s="399">
        <v>74.429000000000002</v>
      </c>
      <c r="D606" s="399">
        <v>17.844000000000001</v>
      </c>
      <c r="E606" s="398">
        <v>41626.027175925927</v>
      </c>
      <c r="F606" s="397">
        <v>470.83139999999997</v>
      </c>
      <c r="G606" s="293"/>
      <c r="H606" s="304"/>
    </row>
    <row r="607" spans="1:8" ht="15" customHeight="1" x14ac:dyDescent="0.25">
      <c r="A607" s="395">
        <v>41627</v>
      </c>
      <c r="B607" s="396">
        <v>2.7175925925925926E-2</v>
      </c>
      <c r="C607" s="399">
        <v>74.6858</v>
      </c>
      <c r="D607" s="399">
        <v>17.872</v>
      </c>
      <c r="E607" s="398">
        <v>41627.027175925927</v>
      </c>
      <c r="F607" s="397">
        <v>470.57459999999998</v>
      </c>
      <c r="G607" s="293"/>
      <c r="H607" s="304"/>
    </row>
    <row r="608" spans="1:8" ht="15" customHeight="1" x14ac:dyDescent="0.25">
      <c r="A608" s="395">
        <v>41628</v>
      </c>
      <c r="B608" s="396">
        <v>2.7175925925925926E-2</v>
      </c>
      <c r="C608" s="399">
        <v>74.885000000000005</v>
      </c>
      <c r="D608" s="399">
        <v>17.861999999999998</v>
      </c>
      <c r="E608" s="398">
        <v>41628.027175925927</v>
      </c>
      <c r="F608" s="397">
        <v>470.37540000000001</v>
      </c>
      <c r="G608" s="293"/>
      <c r="H608" s="304"/>
    </row>
    <row r="609" spans="1:8" ht="15" customHeight="1" x14ac:dyDescent="0.25">
      <c r="A609" s="395">
        <v>41629</v>
      </c>
      <c r="B609" s="396">
        <v>2.7175925925925926E-2</v>
      </c>
      <c r="C609" s="399">
        <v>74.989900000000006</v>
      </c>
      <c r="D609" s="399">
        <v>17.911999999999999</v>
      </c>
      <c r="E609" s="398">
        <v>41629.027175925927</v>
      </c>
      <c r="F609" s="397">
        <v>470.27049999999997</v>
      </c>
      <c r="G609" s="293"/>
      <c r="H609" s="304"/>
    </row>
    <row r="610" spans="1:8" ht="15" customHeight="1" x14ac:dyDescent="0.25">
      <c r="A610" s="395">
        <v>41630</v>
      </c>
      <c r="B610" s="396">
        <v>2.7175925925925926E-2</v>
      </c>
      <c r="C610" s="399">
        <v>75.011300000000006</v>
      </c>
      <c r="D610" s="399">
        <v>17.882000000000001</v>
      </c>
      <c r="E610" s="398">
        <v>41630.027175925927</v>
      </c>
      <c r="F610" s="397">
        <v>470.2491</v>
      </c>
      <c r="G610" s="293"/>
      <c r="H610" s="304"/>
    </row>
    <row r="611" spans="1:8" ht="15" customHeight="1" x14ac:dyDescent="0.25">
      <c r="A611" s="395">
        <v>41631</v>
      </c>
      <c r="B611" s="396">
        <v>2.7175925925925926E-2</v>
      </c>
      <c r="C611" s="399">
        <v>74.661900000000003</v>
      </c>
      <c r="D611" s="399">
        <v>17.959</v>
      </c>
      <c r="E611" s="398">
        <v>41631.027175925927</v>
      </c>
      <c r="F611" s="397">
        <v>470.5985</v>
      </c>
      <c r="G611" s="293"/>
      <c r="H611" s="304"/>
    </row>
    <row r="612" spans="1:8" ht="15" customHeight="1" x14ac:dyDescent="0.25">
      <c r="A612" s="395">
        <v>41632</v>
      </c>
      <c r="B612" s="396">
        <v>2.7175925925925926E-2</v>
      </c>
      <c r="C612" s="399">
        <v>73.569000000000003</v>
      </c>
      <c r="D612" s="399">
        <v>17.829999999999998</v>
      </c>
      <c r="E612" s="398">
        <v>41632.027175925927</v>
      </c>
      <c r="F612" s="397">
        <v>471.69139999999999</v>
      </c>
      <c r="G612" s="293"/>
      <c r="H612" s="304"/>
    </row>
    <row r="613" spans="1:8" ht="15" customHeight="1" x14ac:dyDescent="0.25">
      <c r="A613" s="395">
        <v>41633</v>
      </c>
      <c r="B613" s="396">
        <v>2.7175925925925926E-2</v>
      </c>
      <c r="C613" s="399">
        <v>74.581199999999995</v>
      </c>
      <c r="D613" s="399">
        <v>17.832999999999998</v>
      </c>
      <c r="E613" s="398">
        <v>41633.027175925927</v>
      </c>
      <c r="F613" s="397">
        <v>470.67919999999998</v>
      </c>
      <c r="G613" s="293"/>
      <c r="H613" s="304"/>
    </row>
    <row r="614" spans="1:8" ht="15" customHeight="1" x14ac:dyDescent="0.25">
      <c r="A614" s="395">
        <v>41634</v>
      </c>
      <c r="B614" s="396">
        <v>2.7175925925925926E-2</v>
      </c>
      <c r="C614" s="399">
        <v>74.474900000000005</v>
      </c>
      <c r="D614" s="399">
        <v>17.835999999999999</v>
      </c>
      <c r="E614" s="398">
        <v>41634.027175925927</v>
      </c>
      <c r="F614" s="397">
        <v>470.78549999999996</v>
      </c>
      <c r="G614" s="293"/>
      <c r="H614" s="304"/>
    </row>
    <row r="615" spans="1:8" ht="15" customHeight="1" x14ac:dyDescent="0.25">
      <c r="A615" s="395">
        <v>41635</v>
      </c>
      <c r="B615" s="396">
        <v>2.7175925925925926E-2</v>
      </c>
      <c r="C615" s="399">
        <v>74.503900000000002</v>
      </c>
      <c r="D615" s="399">
        <v>17.922000000000001</v>
      </c>
      <c r="E615" s="398">
        <v>41635.027175925927</v>
      </c>
      <c r="F615" s="397">
        <v>470.75649999999996</v>
      </c>
      <c r="G615" s="293"/>
      <c r="H615" s="304"/>
    </row>
    <row r="616" spans="1:8" ht="15" customHeight="1" x14ac:dyDescent="0.25">
      <c r="A616" s="395">
        <v>41636</v>
      </c>
      <c r="B616" s="396">
        <v>2.7175925925925926E-2</v>
      </c>
      <c r="C616" s="399">
        <v>74.518100000000004</v>
      </c>
      <c r="D616" s="399">
        <v>17.844000000000001</v>
      </c>
      <c r="E616" s="398">
        <v>41636.027175925927</v>
      </c>
      <c r="F616" s="397">
        <v>470.7423</v>
      </c>
      <c r="G616" s="293"/>
      <c r="H616" s="304"/>
    </row>
    <row r="617" spans="1:8" ht="15" customHeight="1" x14ac:dyDescent="0.25">
      <c r="A617" s="395">
        <v>41637</v>
      </c>
      <c r="B617" s="396">
        <v>2.7175925925925926E-2</v>
      </c>
      <c r="C617" s="399">
        <v>74.745599999999996</v>
      </c>
      <c r="D617" s="399">
        <v>17.928000000000001</v>
      </c>
      <c r="E617" s="398">
        <v>41637.027175925927</v>
      </c>
      <c r="F617" s="397">
        <v>470.51479999999998</v>
      </c>
      <c r="G617" s="293"/>
      <c r="H617" s="304"/>
    </row>
    <row r="618" spans="1:8" ht="15" customHeight="1" x14ac:dyDescent="0.25">
      <c r="A618" s="395">
        <v>41638</v>
      </c>
      <c r="B618" s="396">
        <v>2.7175925925925926E-2</v>
      </c>
      <c r="C618" s="399">
        <v>74.635400000000004</v>
      </c>
      <c r="D618" s="399">
        <v>17.832999999999998</v>
      </c>
      <c r="E618" s="398">
        <v>41638.027175925927</v>
      </c>
      <c r="F618" s="397">
        <v>470.625</v>
      </c>
      <c r="G618" s="293"/>
      <c r="H618" s="304"/>
    </row>
    <row r="619" spans="1:8" ht="15" customHeight="1" x14ac:dyDescent="0.25">
      <c r="A619" s="395">
        <v>41639</v>
      </c>
      <c r="B619" s="396">
        <v>2.7175925925925926E-2</v>
      </c>
      <c r="C619" s="399">
        <v>74.478200000000001</v>
      </c>
      <c r="D619" s="399">
        <v>18.013000000000002</v>
      </c>
      <c r="E619" s="398">
        <v>41639.027175925927</v>
      </c>
      <c r="F619" s="397">
        <v>470.78219999999999</v>
      </c>
      <c r="G619" s="293"/>
      <c r="H619" s="304"/>
    </row>
    <row r="620" spans="1:8" ht="15" customHeight="1" x14ac:dyDescent="0.25">
      <c r="A620" s="395">
        <v>41640</v>
      </c>
      <c r="B620" s="396">
        <v>2.7175925925925926E-2</v>
      </c>
      <c r="C620" s="399">
        <v>74.584000000000003</v>
      </c>
      <c r="D620" s="399">
        <v>17.814</v>
      </c>
      <c r="E620" s="398">
        <v>41640.027175925927</v>
      </c>
      <c r="F620" s="397">
        <v>470.6764</v>
      </c>
      <c r="G620" s="293"/>
      <c r="H620" s="304"/>
    </row>
    <row r="621" spans="1:8" ht="15" customHeight="1" x14ac:dyDescent="0.25">
      <c r="A621" s="395">
        <v>41641</v>
      </c>
      <c r="B621" s="396">
        <v>2.7175925925925926E-2</v>
      </c>
      <c r="C621" s="399">
        <v>74.545699999999997</v>
      </c>
      <c r="D621" s="399">
        <v>17.823</v>
      </c>
      <c r="E621" s="398">
        <v>41641.027175925927</v>
      </c>
      <c r="F621" s="397">
        <v>470.71469999999999</v>
      </c>
      <c r="G621" s="293"/>
      <c r="H621" s="304"/>
    </row>
    <row r="622" spans="1:8" ht="15" customHeight="1" x14ac:dyDescent="0.25">
      <c r="A622" s="395">
        <v>41642</v>
      </c>
      <c r="B622" s="396">
        <v>2.7175925925925926E-2</v>
      </c>
      <c r="C622" s="399">
        <v>74.523600000000002</v>
      </c>
      <c r="D622" s="399">
        <v>17.972999999999999</v>
      </c>
      <c r="E622" s="398">
        <v>41642.027175925927</v>
      </c>
      <c r="F622" s="397">
        <v>470.73680000000002</v>
      </c>
      <c r="G622" s="293"/>
      <c r="H622" s="304"/>
    </row>
    <row r="623" spans="1:8" ht="15" customHeight="1" x14ac:dyDescent="0.25">
      <c r="A623" s="395">
        <v>41643</v>
      </c>
      <c r="B623" s="396">
        <v>2.7175925925925926E-2</v>
      </c>
      <c r="C623" s="399">
        <v>74.766199999999998</v>
      </c>
      <c r="D623" s="399">
        <v>17.797000000000001</v>
      </c>
      <c r="E623" s="398">
        <v>41643.027175925927</v>
      </c>
      <c r="F623" s="397">
        <v>470.49419999999998</v>
      </c>
      <c r="G623" s="293"/>
      <c r="H623" s="304"/>
    </row>
    <row r="624" spans="1:8" ht="15" customHeight="1" x14ac:dyDescent="0.25">
      <c r="A624" s="395">
        <v>41644</v>
      </c>
      <c r="B624" s="396">
        <v>2.7175925925925926E-2</v>
      </c>
      <c r="C624" s="399">
        <v>74.821899999999999</v>
      </c>
      <c r="D624" s="399">
        <v>17.989999999999998</v>
      </c>
      <c r="E624" s="398">
        <v>41644.027175925927</v>
      </c>
      <c r="F624" s="397">
        <v>470.43849999999998</v>
      </c>
      <c r="G624" s="293"/>
      <c r="H624" s="304"/>
    </row>
    <row r="625" spans="1:8" ht="15" customHeight="1" x14ac:dyDescent="0.25">
      <c r="A625" s="395">
        <v>41645</v>
      </c>
      <c r="B625" s="396">
        <v>2.7175925925925926E-2</v>
      </c>
      <c r="C625" s="399">
        <v>74.636700000000005</v>
      </c>
      <c r="D625" s="399">
        <v>17.876999999999999</v>
      </c>
      <c r="E625" s="398">
        <v>41645.027175925927</v>
      </c>
      <c r="F625" s="397">
        <v>470.62369999999999</v>
      </c>
      <c r="G625" s="293"/>
      <c r="H625" s="304"/>
    </row>
    <row r="626" spans="1:8" ht="15" customHeight="1" x14ac:dyDescent="0.25">
      <c r="A626" s="395">
        <v>41646</v>
      </c>
      <c r="B626" s="396">
        <v>2.7175925925925926E-2</v>
      </c>
      <c r="C626" s="399">
        <v>74.540999999999997</v>
      </c>
      <c r="D626" s="399">
        <v>17.978999999999999</v>
      </c>
      <c r="E626" s="398">
        <v>41646.027175925927</v>
      </c>
      <c r="F626" s="397">
        <v>470.71940000000001</v>
      </c>
      <c r="G626" s="293"/>
      <c r="H626" s="304"/>
    </row>
    <row r="627" spans="1:8" ht="15" customHeight="1" x14ac:dyDescent="0.25">
      <c r="A627" s="395">
        <v>41647</v>
      </c>
      <c r="B627" s="396">
        <v>2.7175925925925926E-2</v>
      </c>
      <c r="C627" s="399">
        <v>74.668000000000006</v>
      </c>
      <c r="D627" s="399">
        <v>17.992999999999999</v>
      </c>
      <c r="E627" s="398">
        <v>41647.027175925927</v>
      </c>
      <c r="F627" s="397">
        <v>470.5924</v>
      </c>
      <c r="G627" s="293"/>
      <c r="H627" s="304"/>
    </row>
    <row r="628" spans="1:8" ht="15" customHeight="1" x14ac:dyDescent="0.25">
      <c r="A628" s="395">
        <v>41648</v>
      </c>
      <c r="B628" s="396">
        <v>2.7175925925925926E-2</v>
      </c>
      <c r="C628" s="399">
        <v>74.6751</v>
      </c>
      <c r="D628" s="399">
        <v>17.893000000000001</v>
      </c>
      <c r="E628" s="398">
        <v>41648.027175925927</v>
      </c>
      <c r="F628" s="397">
        <v>470.58529999999996</v>
      </c>
      <c r="G628" s="293"/>
      <c r="H628" s="304"/>
    </row>
    <row r="629" spans="1:8" ht="15" customHeight="1" x14ac:dyDescent="0.25">
      <c r="A629" s="395">
        <v>41649</v>
      </c>
      <c r="B629" s="396">
        <v>2.7175925925925926E-2</v>
      </c>
      <c r="C629" s="399">
        <v>74.786500000000004</v>
      </c>
      <c r="D629" s="399">
        <v>17.841000000000001</v>
      </c>
      <c r="E629" s="398">
        <v>41649.027175925927</v>
      </c>
      <c r="F629" s="397">
        <v>470.47389999999996</v>
      </c>
      <c r="G629" s="293"/>
      <c r="H629" s="304"/>
    </row>
    <row r="630" spans="1:8" ht="15" customHeight="1" x14ac:dyDescent="0.25">
      <c r="A630" s="395">
        <v>41650</v>
      </c>
      <c r="B630" s="396">
        <v>2.7175925925925926E-2</v>
      </c>
      <c r="C630" s="399">
        <v>74.739599999999996</v>
      </c>
      <c r="D630" s="399">
        <v>17.911999999999999</v>
      </c>
      <c r="E630" s="398">
        <v>41650.027175925927</v>
      </c>
      <c r="F630" s="397">
        <v>470.52080000000001</v>
      </c>
      <c r="G630" s="293"/>
      <c r="H630" s="304"/>
    </row>
    <row r="631" spans="1:8" ht="15" customHeight="1" x14ac:dyDescent="0.25">
      <c r="A631" s="395">
        <v>41651</v>
      </c>
      <c r="B631" s="396">
        <v>2.7175925925925926E-2</v>
      </c>
      <c r="C631" s="399">
        <v>74.66</v>
      </c>
      <c r="D631" s="399">
        <v>17.875</v>
      </c>
      <c r="E631" s="398">
        <v>41651.027175925927</v>
      </c>
      <c r="F631" s="397">
        <v>470.60039999999998</v>
      </c>
      <c r="G631" s="293"/>
      <c r="H631" s="304"/>
    </row>
    <row r="632" spans="1:8" ht="15" customHeight="1" x14ac:dyDescent="0.25">
      <c r="A632" s="395">
        <v>41652</v>
      </c>
      <c r="B632" s="396">
        <v>2.7175925925925926E-2</v>
      </c>
      <c r="C632" s="399">
        <v>74.739099999999993</v>
      </c>
      <c r="D632" s="399">
        <v>17.838000000000001</v>
      </c>
      <c r="E632" s="398">
        <v>41652.027175925927</v>
      </c>
      <c r="F632" s="397">
        <v>470.5213</v>
      </c>
      <c r="G632" s="293"/>
      <c r="H632" s="304"/>
    </row>
    <row r="633" spans="1:8" ht="15" customHeight="1" x14ac:dyDescent="0.25">
      <c r="A633" s="395">
        <v>41653</v>
      </c>
      <c r="B633" s="396">
        <v>2.7175925925925926E-2</v>
      </c>
      <c r="C633" s="399">
        <v>74.537899999999993</v>
      </c>
      <c r="D633" s="399">
        <v>17.908999999999999</v>
      </c>
      <c r="E633" s="398">
        <v>41653.027175925927</v>
      </c>
      <c r="F633" s="397">
        <v>470.72249999999997</v>
      </c>
      <c r="G633" s="293"/>
      <c r="H633" s="304"/>
    </row>
    <row r="634" spans="1:8" ht="15" customHeight="1" x14ac:dyDescent="0.25">
      <c r="A634" s="395">
        <v>41654</v>
      </c>
      <c r="B634" s="396">
        <v>2.7175925925925926E-2</v>
      </c>
      <c r="C634" s="399">
        <v>74.442899999999995</v>
      </c>
      <c r="D634" s="399">
        <v>17.850000000000001</v>
      </c>
      <c r="E634" s="398">
        <v>41654.027175925927</v>
      </c>
      <c r="F634" s="397">
        <v>470.8175</v>
      </c>
      <c r="G634" s="293"/>
      <c r="H634" s="304"/>
    </row>
    <row r="635" spans="1:8" ht="15" customHeight="1" x14ac:dyDescent="0.25">
      <c r="A635" s="395">
        <v>41655</v>
      </c>
      <c r="B635" s="396">
        <v>2.7175925925925926E-2</v>
      </c>
      <c r="C635" s="399">
        <v>74.549800000000005</v>
      </c>
      <c r="D635" s="399">
        <v>17.86</v>
      </c>
      <c r="E635" s="398">
        <v>41655.027175925927</v>
      </c>
      <c r="F635" s="397">
        <v>470.7106</v>
      </c>
      <c r="G635" s="293"/>
      <c r="H635" s="304"/>
    </row>
    <row r="636" spans="1:8" ht="15" customHeight="1" x14ac:dyDescent="0.25">
      <c r="A636" s="395">
        <v>41656</v>
      </c>
      <c r="B636" s="396">
        <v>2.7175925925925926E-2</v>
      </c>
      <c r="C636" s="399">
        <v>74.528199999999998</v>
      </c>
      <c r="D636" s="399">
        <v>17.835999999999999</v>
      </c>
      <c r="E636" s="398">
        <v>41656.027175925927</v>
      </c>
      <c r="F636" s="397">
        <v>470.73219999999998</v>
      </c>
      <c r="G636" s="293"/>
      <c r="H636" s="304"/>
    </row>
    <row r="637" spans="1:8" ht="15" customHeight="1" x14ac:dyDescent="0.25">
      <c r="A637" s="395">
        <v>41657</v>
      </c>
      <c r="B637" s="396">
        <v>2.7175925925925926E-2</v>
      </c>
      <c r="C637" s="399">
        <v>74.568200000000004</v>
      </c>
      <c r="D637" s="399">
        <v>17.86</v>
      </c>
      <c r="E637" s="398">
        <v>41657.027175925927</v>
      </c>
      <c r="F637" s="397">
        <v>470.69219999999996</v>
      </c>
      <c r="G637" s="293"/>
      <c r="H637" s="304"/>
    </row>
    <row r="638" spans="1:8" ht="15" customHeight="1" x14ac:dyDescent="0.25">
      <c r="A638" s="395">
        <v>41658</v>
      </c>
      <c r="B638" s="396">
        <v>2.7175925925925926E-2</v>
      </c>
      <c r="C638" s="399">
        <v>74.503699999999995</v>
      </c>
      <c r="D638" s="399">
        <v>17.844000000000001</v>
      </c>
      <c r="E638" s="398">
        <v>41658.027175925927</v>
      </c>
      <c r="F638" s="397">
        <v>470.75670000000002</v>
      </c>
      <c r="G638" s="293"/>
      <c r="H638" s="304"/>
    </row>
    <row r="639" spans="1:8" ht="15" customHeight="1" x14ac:dyDescent="0.25">
      <c r="A639" s="395">
        <v>41659</v>
      </c>
      <c r="B639" s="396">
        <v>2.7175925925925926E-2</v>
      </c>
      <c r="C639" s="399">
        <v>74.554100000000005</v>
      </c>
      <c r="D639" s="399">
        <v>17.846</v>
      </c>
      <c r="E639" s="398">
        <v>41659.027175925927</v>
      </c>
      <c r="F639" s="397">
        <v>470.7063</v>
      </c>
      <c r="G639" s="293"/>
      <c r="H639" s="304"/>
    </row>
    <row r="640" spans="1:8" ht="15" customHeight="1" x14ac:dyDescent="0.25">
      <c r="A640" s="395">
        <v>41660</v>
      </c>
      <c r="B640" s="396">
        <v>2.7175925925925926E-2</v>
      </c>
      <c r="C640" s="399">
        <v>74.419600000000003</v>
      </c>
      <c r="D640" s="399">
        <v>17.847999999999999</v>
      </c>
      <c r="E640" s="398">
        <v>41660.027175925927</v>
      </c>
      <c r="F640" s="397">
        <v>470.8408</v>
      </c>
      <c r="G640" s="293"/>
      <c r="H640" s="304"/>
    </row>
    <row r="641" spans="1:8" ht="15" customHeight="1" x14ac:dyDescent="0.25">
      <c r="A641" s="395">
        <v>41661</v>
      </c>
      <c r="B641" s="396">
        <v>2.7175925925925926E-2</v>
      </c>
      <c r="C641" s="399">
        <v>74.509</v>
      </c>
      <c r="D641" s="399">
        <v>17.838999999999999</v>
      </c>
      <c r="E641" s="398">
        <v>41661.027175925927</v>
      </c>
      <c r="F641" s="397">
        <v>470.75139999999999</v>
      </c>
      <c r="G641" s="293"/>
      <c r="H641" s="304"/>
    </row>
    <row r="642" spans="1:8" ht="15" customHeight="1" x14ac:dyDescent="0.25">
      <c r="A642" s="395">
        <v>41662</v>
      </c>
      <c r="B642" s="396">
        <v>2.7175925925925926E-2</v>
      </c>
      <c r="C642" s="399">
        <v>74.706800000000001</v>
      </c>
      <c r="D642" s="399">
        <v>17.940000000000001</v>
      </c>
      <c r="E642" s="398">
        <v>41662.027175925927</v>
      </c>
      <c r="F642" s="397">
        <v>470.55359999999996</v>
      </c>
      <c r="G642" s="293"/>
      <c r="H642" s="304"/>
    </row>
    <row r="643" spans="1:8" ht="15" customHeight="1" x14ac:dyDescent="0.25">
      <c r="A643" s="395">
        <v>41663</v>
      </c>
      <c r="B643" s="396">
        <v>2.7175925925925926E-2</v>
      </c>
      <c r="C643" s="399">
        <v>74.422600000000003</v>
      </c>
      <c r="D643" s="399">
        <v>17.853999999999999</v>
      </c>
      <c r="E643" s="398">
        <v>41663.027175925927</v>
      </c>
      <c r="F643" s="397">
        <v>470.83780000000002</v>
      </c>
      <c r="G643" s="293"/>
      <c r="H643" s="304"/>
    </row>
    <row r="644" spans="1:8" ht="15" customHeight="1" x14ac:dyDescent="0.25">
      <c r="A644" s="395">
        <v>41664</v>
      </c>
      <c r="B644" s="396">
        <v>2.7175925925925926E-2</v>
      </c>
      <c r="C644" s="399">
        <v>74.453500000000005</v>
      </c>
      <c r="D644" s="399">
        <v>17.922999999999998</v>
      </c>
      <c r="E644" s="398">
        <v>41664.027175925927</v>
      </c>
      <c r="F644" s="397">
        <v>470.80689999999998</v>
      </c>
      <c r="G644" s="293"/>
      <c r="H644" s="304"/>
    </row>
    <row r="645" spans="1:8" ht="15" customHeight="1" x14ac:dyDescent="0.25">
      <c r="A645" s="395">
        <v>41665</v>
      </c>
      <c r="B645" s="396">
        <v>2.7175925925925926E-2</v>
      </c>
      <c r="C645" s="399">
        <v>74.591800000000006</v>
      </c>
      <c r="D645" s="399">
        <v>17.934999999999999</v>
      </c>
      <c r="E645" s="398">
        <v>41665.027175925927</v>
      </c>
      <c r="F645" s="397">
        <v>470.66859999999997</v>
      </c>
      <c r="G645" s="293"/>
      <c r="H645" s="304"/>
    </row>
    <row r="646" spans="1:8" ht="15" customHeight="1" x14ac:dyDescent="0.25">
      <c r="A646" s="395">
        <v>41666</v>
      </c>
      <c r="B646" s="396">
        <v>2.7175925925925926E-2</v>
      </c>
      <c r="C646" s="399">
        <v>74.732799999999997</v>
      </c>
      <c r="D646" s="399">
        <v>17.911999999999999</v>
      </c>
      <c r="E646" s="398">
        <v>41666.027175925927</v>
      </c>
      <c r="F646" s="397">
        <v>470.52760000000001</v>
      </c>
      <c r="G646" s="293"/>
      <c r="H646" s="304"/>
    </row>
    <row r="647" spans="1:8" ht="15" customHeight="1" x14ac:dyDescent="0.25">
      <c r="A647" s="395">
        <v>41667</v>
      </c>
      <c r="B647" s="396">
        <v>2.7175925925925926E-2</v>
      </c>
      <c r="C647" s="399">
        <v>74.788799999999995</v>
      </c>
      <c r="D647" s="399">
        <v>17.875</v>
      </c>
      <c r="E647" s="398">
        <v>41667.027175925927</v>
      </c>
      <c r="F647" s="397">
        <v>470.47159999999997</v>
      </c>
      <c r="G647" s="293"/>
      <c r="H647" s="304"/>
    </row>
    <row r="648" spans="1:8" ht="15" customHeight="1" x14ac:dyDescent="0.25">
      <c r="A648" s="395">
        <v>41668</v>
      </c>
      <c r="B648" s="396">
        <v>2.7175925925925926E-2</v>
      </c>
      <c r="C648" s="399">
        <v>74.639700000000005</v>
      </c>
      <c r="D648" s="399">
        <v>17.873999999999999</v>
      </c>
      <c r="E648" s="398">
        <v>41668.027175925927</v>
      </c>
      <c r="F648" s="397">
        <v>470.6207</v>
      </c>
      <c r="G648" s="293"/>
      <c r="H648" s="304"/>
    </row>
    <row r="649" spans="1:8" ht="15" customHeight="1" x14ac:dyDescent="0.25">
      <c r="A649" s="395">
        <v>41669</v>
      </c>
      <c r="B649" s="396">
        <v>2.7175925925925926E-2</v>
      </c>
      <c r="C649" s="399">
        <v>74.740499999999997</v>
      </c>
      <c r="D649" s="399">
        <v>17.803999999999998</v>
      </c>
      <c r="E649" s="398">
        <v>41669.027175925927</v>
      </c>
      <c r="F649" s="397">
        <v>470.51990000000001</v>
      </c>
      <c r="G649" s="293"/>
      <c r="H649" s="304"/>
    </row>
    <row r="650" spans="1:8" ht="15" customHeight="1" x14ac:dyDescent="0.25">
      <c r="A650" s="395">
        <v>41670</v>
      </c>
      <c r="B650" s="396">
        <v>2.7175925925925926E-2</v>
      </c>
      <c r="C650" s="399">
        <v>74.863100000000003</v>
      </c>
      <c r="D650" s="399">
        <v>17.837</v>
      </c>
      <c r="E650" s="398">
        <v>41670.027175925927</v>
      </c>
      <c r="F650" s="397">
        <v>470.39729999999997</v>
      </c>
      <c r="G650" s="293"/>
      <c r="H650" s="304"/>
    </row>
    <row r="651" spans="1:8" ht="15" customHeight="1" x14ac:dyDescent="0.25">
      <c r="A651" s="395">
        <v>41671</v>
      </c>
      <c r="B651" s="396">
        <v>2.7175925925925926E-2</v>
      </c>
      <c r="C651" s="399">
        <v>74.9161</v>
      </c>
      <c r="D651" s="399">
        <v>17.876000000000001</v>
      </c>
      <c r="E651" s="398">
        <v>41671.027175925927</v>
      </c>
      <c r="F651" s="397">
        <v>470.34429999999998</v>
      </c>
      <c r="G651" s="293"/>
      <c r="H651" s="304"/>
    </row>
    <row r="652" spans="1:8" ht="15" customHeight="1" x14ac:dyDescent="0.25">
      <c r="A652" s="395">
        <v>41672</v>
      </c>
      <c r="B652" s="396">
        <v>2.7175925925925926E-2</v>
      </c>
      <c r="C652" s="399">
        <v>74.845799999999997</v>
      </c>
      <c r="D652" s="399">
        <v>17.952000000000002</v>
      </c>
      <c r="E652" s="398">
        <v>41672.027175925927</v>
      </c>
      <c r="F652" s="397">
        <v>470.41460000000001</v>
      </c>
      <c r="G652" s="293"/>
      <c r="H652" s="304"/>
    </row>
    <row r="653" spans="1:8" ht="15" customHeight="1" x14ac:dyDescent="0.25">
      <c r="A653" s="395">
        <v>41673</v>
      </c>
      <c r="B653" s="396">
        <v>2.7175925925925926E-2</v>
      </c>
      <c r="C653" s="399">
        <v>74.210099999999997</v>
      </c>
      <c r="D653" s="399">
        <v>17.850999999999999</v>
      </c>
      <c r="E653" s="398">
        <v>41673.027175925927</v>
      </c>
      <c r="F653" s="397">
        <v>471.05029999999999</v>
      </c>
      <c r="G653" s="293"/>
      <c r="H653" s="304"/>
    </row>
    <row r="654" spans="1:8" ht="15" customHeight="1" x14ac:dyDescent="0.25">
      <c r="A654" s="395">
        <v>41674</v>
      </c>
      <c r="B654" s="396">
        <v>2.7175925925925926E-2</v>
      </c>
      <c r="C654" s="399">
        <v>74.965500000000006</v>
      </c>
      <c r="D654" s="399">
        <v>17.844000000000001</v>
      </c>
      <c r="E654" s="398">
        <v>41674.027175925927</v>
      </c>
      <c r="F654" s="397">
        <v>470.29489999999998</v>
      </c>
      <c r="G654" s="293"/>
      <c r="H654" s="304"/>
    </row>
    <row r="655" spans="1:8" ht="15" customHeight="1" x14ac:dyDescent="0.25">
      <c r="A655" s="395">
        <v>41675</v>
      </c>
      <c r="B655" s="396">
        <v>2.7175925925925926E-2</v>
      </c>
      <c r="C655" s="399">
        <v>74.858800000000002</v>
      </c>
      <c r="D655" s="399">
        <v>17.946000000000002</v>
      </c>
      <c r="E655" s="398">
        <v>41675.027175925927</v>
      </c>
      <c r="F655" s="397">
        <v>470.40159999999997</v>
      </c>
      <c r="G655" s="293"/>
      <c r="H655" s="304"/>
    </row>
    <row r="656" spans="1:8" ht="15" customHeight="1" x14ac:dyDescent="0.25">
      <c r="A656" s="395">
        <v>41676</v>
      </c>
      <c r="B656" s="396">
        <v>2.7175925925925926E-2</v>
      </c>
      <c r="C656" s="399">
        <v>74.742699999999999</v>
      </c>
      <c r="D656" s="399">
        <v>17.853000000000002</v>
      </c>
      <c r="E656" s="398">
        <v>41676.027175925927</v>
      </c>
      <c r="F656" s="397">
        <v>470.51769999999999</v>
      </c>
      <c r="G656" s="293"/>
      <c r="H656" s="304"/>
    </row>
    <row r="657" spans="1:8" ht="15" customHeight="1" x14ac:dyDescent="0.25">
      <c r="A657" s="395">
        <v>41677</v>
      </c>
      <c r="B657" s="396">
        <v>2.7175925925925926E-2</v>
      </c>
      <c r="C657" s="399">
        <v>74.781300000000002</v>
      </c>
      <c r="D657" s="399">
        <v>17.850999999999999</v>
      </c>
      <c r="E657" s="398">
        <v>41677.027175925927</v>
      </c>
      <c r="F657" s="397">
        <v>470.47910000000002</v>
      </c>
      <c r="G657" s="293"/>
      <c r="H657" s="304"/>
    </row>
    <row r="658" spans="1:8" ht="15" customHeight="1" x14ac:dyDescent="0.25">
      <c r="A658" s="395">
        <v>41678</v>
      </c>
      <c r="B658" s="396">
        <v>2.7175925925925926E-2</v>
      </c>
      <c r="C658" s="399">
        <v>74.753299999999996</v>
      </c>
      <c r="D658" s="399">
        <v>17.87</v>
      </c>
      <c r="E658" s="398">
        <v>41678.027175925927</v>
      </c>
      <c r="F658" s="397">
        <v>470.50709999999998</v>
      </c>
      <c r="G658" s="293"/>
      <c r="H658" s="304"/>
    </row>
    <row r="659" spans="1:8" ht="15" customHeight="1" x14ac:dyDescent="0.25">
      <c r="A659" s="395">
        <v>41679</v>
      </c>
      <c r="B659" s="396">
        <v>2.7175925925925926E-2</v>
      </c>
      <c r="C659" s="399">
        <v>74.637500000000003</v>
      </c>
      <c r="D659" s="399">
        <v>17.841999999999999</v>
      </c>
      <c r="E659" s="398">
        <v>41679.027175925927</v>
      </c>
      <c r="F659" s="397">
        <v>470.62289999999996</v>
      </c>
      <c r="G659" s="293"/>
      <c r="H659" s="304"/>
    </row>
    <row r="660" spans="1:8" ht="15" customHeight="1" x14ac:dyDescent="0.25">
      <c r="A660" s="395">
        <v>41680</v>
      </c>
      <c r="B660" s="396">
        <v>2.7175925925925926E-2</v>
      </c>
      <c r="C660" s="399">
        <v>74.701099999999997</v>
      </c>
      <c r="D660" s="399">
        <v>17.917000000000002</v>
      </c>
      <c r="E660" s="398">
        <v>41680.027175925927</v>
      </c>
      <c r="F660" s="397">
        <v>470.55930000000001</v>
      </c>
      <c r="G660" s="293"/>
      <c r="H660" s="304"/>
    </row>
    <row r="661" spans="1:8" ht="15" customHeight="1" x14ac:dyDescent="0.25">
      <c r="A661" s="395">
        <v>41681</v>
      </c>
      <c r="B661" s="396">
        <v>2.7175925925925926E-2</v>
      </c>
      <c r="C661" s="399">
        <v>74.760999999999996</v>
      </c>
      <c r="D661" s="399">
        <v>17.844999999999999</v>
      </c>
      <c r="E661" s="398">
        <v>41681.027175925927</v>
      </c>
      <c r="F661" s="397">
        <v>470.49939999999998</v>
      </c>
      <c r="G661" s="293"/>
      <c r="H661" s="304"/>
    </row>
    <row r="662" spans="1:8" ht="15" customHeight="1" x14ac:dyDescent="0.25">
      <c r="A662" s="395">
        <v>41682</v>
      </c>
      <c r="B662" s="396">
        <v>2.7175925925925926E-2</v>
      </c>
      <c r="C662" s="399">
        <v>74.673100000000005</v>
      </c>
      <c r="D662" s="399">
        <v>17.861999999999998</v>
      </c>
      <c r="E662" s="398">
        <v>41682.027175925927</v>
      </c>
      <c r="F662" s="397">
        <v>470.58729999999997</v>
      </c>
      <c r="G662" s="293"/>
      <c r="H662" s="304"/>
    </row>
    <row r="663" spans="1:8" ht="15" customHeight="1" x14ac:dyDescent="0.25">
      <c r="A663" s="395">
        <v>41683</v>
      </c>
      <c r="B663" s="396">
        <v>2.7175925925925926E-2</v>
      </c>
      <c r="C663" s="399">
        <v>74.653599999999997</v>
      </c>
      <c r="D663" s="399">
        <v>17.925999999999998</v>
      </c>
      <c r="E663" s="398">
        <v>41683.027175925927</v>
      </c>
      <c r="F663" s="397">
        <v>470.60680000000002</v>
      </c>
      <c r="G663" s="293"/>
      <c r="H663" s="304"/>
    </row>
    <row r="664" spans="1:8" ht="15" customHeight="1" x14ac:dyDescent="0.25">
      <c r="A664" s="395">
        <v>41684</v>
      </c>
      <c r="B664" s="396">
        <v>2.7175925925925926E-2</v>
      </c>
      <c r="C664" s="399">
        <v>74.698700000000002</v>
      </c>
      <c r="D664" s="399">
        <v>17.826000000000001</v>
      </c>
      <c r="E664" s="398">
        <v>41684.027175925927</v>
      </c>
      <c r="F664" s="397">
        <v>470.56169999999997</v>
      </c>
      <c r="G664" s="293"/>
      <c r="H664" s="304"/>
    </row>
    <row r="665" spans="1:8" ht="15" customHeight="1" x14ac:dyDescent="0.25">
      <c r="A665" s="395">
        <v>41685</v>
      </c>
      <c r="B665" s="396">
        <v>2.7175925925925926E-2</v>
      </c>
      <c r="C665" s="399">
        <v>74.633300000000006</v>
      </c>
      <c r="D665" s="399">
        <v>17.927</v>
      </c>
      <c r="E665" s="398">
        <v>41685.027175925927</v>
      </c>
      <c r="F665" s="397">
        <v>470.62709999999998</v>
      </c>
      <c r="G665" s="293"/>
      <c r="H665" s="304"/>
    </row>
    <row r="666" spans="1:8" ht="15" customHeight="1" x14ac:dyDescent="0.25">
      <c r="A666" s="395">
        <v>41686</v>
      </c>
      <c r="B666" s="396">
        <v>2.7175925925925926E-2</v>
      </c>
      <c r="C666" s="399">
        <v>74.5976</v>
      </c>
      <c r="D666" s="399">
        <v>17.946999999999999</v>
      </c>
      <c r="E666" s="398">
        <v>41686.027175925927</v>
      </c>
      <c r="F666" s="397">
        <v>470.6628</v>
      </c>
      <c r="G666" s="293"/>
      <c r="H666" s="304"/>
    </row>
    <row r="667" spans="1:8" ht="15" customHeight="1" x14ac:dyDescent="0.25">
      <c r="A667" s="395">
        <v>41687</v>
      </c>
      <c r="B667" s="396">
        <v>2.7175925925925926E-2</v>
      </c>
      <c r="C667" s="399">
        <v>74.656899999999993</v>
      </c>
      <c r="D667" s="399">
        <v>17.942</v>
      </c>
      <c r="E667" s="398">
        <v>41687.027175925927</v>
      </c>
      <c r="F667" s="397">
        <v>470.6035</v>
      </c>
      <c r="G667" s="293"/>
      <c r="H667" s="304"/>
    </row>
    <row r="668" spans="1:8" ht="15" customHeight="1" x14ac:dyDescent="0.25">
      <c r="A668" s="395">
        <v>41688</v>
      </c>
      <c r="B668" s="396">
        <v>2.7175925925925926E-2</v>
      </c>
      <c r="C668" s="399">
        <v>74.617999999999995</v>
      </c>
      <c r="D668" s="399">
        <v>17.843</v>
      </c>
      <c r="E668" s="398">
        <v>41688.027175925927</v>
      </c>
      <c r="F668" s="397">
        <v>470.64240000000001</v>
      </c>
      <c r="G668" s="293"/>
      <c r="H668" s="304"/>
    </row>
    <row r="669" spans="1:8" ht="15" customHeight="1" x14ac:dyDescent="0.25">
      <c r="A669" s="395">
        <v>41689</v>
      </c>
      <c r="B669" s="396">
        <v>2.7175925925925926E-2</v>
      </c>
      <c r="C669" s="399">
        <v>74.673100000000005</v>
      </c>
      <c r="D669" s="399">
        <v>17.835999999999999</v>
      </c>
      <c r="E669" s="398">
        <v>41689.027175925927</v>
      </c>
      <c r="F669" s="397">
        <v>470.58729999999997</v>
      </c>
      <c r="G669" s="293"/>
      <c r="H669" s="304"/>
    </row>
    <row r="670" spans="1:8" ht="15" customHeight="1" x14ac:dyDescent="0.25">
      <c r="A670" s="395">
        <v>41690</v>
      </c>
      <c r="B670" s="396">
        <v>2.7175925925925926E-2</v>
      </c>
      <c r="C670" s="399">
        <v>74.910499999999999</v>
      </c>
      <c r="D670" s="399">
        <v>17.858000000000001</v>
      </c>
      <c r="E670" s="398">
        <v>41690.027175925927</v>
      </c>
      <c r="F670" s="397">
        <v>470.34989999999999</v>
      </c>
      <c r="G670" s="293"/>
      <c r="H670" s="304"/>
    </row>
    <row r="671" spans="1:8" ht="15" customHeight="1" x14ac:dyDescent="0.25">
      <c r="A671" s="395">
        <v>41691</v>
      </c>
      <c r="B671" s="396">
        <v>2.7175925925925926E-2</v>
      </c>
      <c r="C671" s="399">
        <v>74.658900000000003</v>
      </c>
      <c r="D671" s="399">
        <v>17.922999999999998</v>
      </c>
      <c r="E671" s="398">
        <v>41691.027175925927</v>
      </c>
      <c r="F671" s="397">
        <v>470.60149999999999</v>
      </c>
      <c r="G671" s="293"/>
      <c r="H671" s="304"/>
    </row>
    <row r="672" spans="1:8" ht="15" customHeight="1" x14ac:dyDescent="0.25">
      <c r="A672" s="395">
        <v>41692</v>
      </c>
      <c r="B672" s="396">
        <v>2.7175925925925926E-2</v>
      </c>
      <c r="C672" s="399">
        <v>74.703100000000006</v>
      </c>
      <c r="D672" s="399">
        <v>17.954999999999998</v>
      </c>
      <c r="E672" s="398">
        <v>41692.027175925927</v>
      </c>
      <c r="F672" s="397">
        <v>470.5573</v>
      </c>
      <c r="G672" s="293"/>
      <c r="H672" s="304"/>
    </row>
    <row r="673" spans="1:8" ht="15" customHeight="1" x14ac:dyDescent="0.25">
      <c r="A673" s="395">
        <v>41693</v>
      </c>
      <c r="B673" s="396">
        <v>2.7175925925925926E-2</v>
      </c>
      <c r="C673" s="399">
        <v>74.752799999999993</v>
      </c>
      <c r="D673" s="399">
        <v>17.940000000000001</v>
      </c>
      <c r="E673" s="398">
        <v>41693.027175925927</v>
      </c>
      <c r="F673" s="397">
        <v>470.50760000000002</v>
      </c>
      <c r="G673" s="293"/>
      <c r="H673" s="304"/>
    </row>
    <row r="674" spans="1:8" ht="15" customHeight="1" x14ac:dyDescent="0.25">
      <c r="A674" s="395">
        <v>41694</v>
      </c>
      <c r="B674" s="396">
        <v>2.7175925925925926E-2</v>
      </c>
      <c r="C674" s="399">
        <v>74.653099999999995</v>
      </c>
      <c r="D674" s="399">
        <v>17.876999999999999</v>
      </c>
      <c r="E674" s="398">
        <v>41694.027175925927</v>
      </c>
      <c r="F674" s="397">
        <v>470.60730000000001</v>
      </c>
      <c r="G674" s="293"/>
      <c r="H674" s="304"/>
    </row>
    <row r="675" spans="1:8" ht="15" customHeight="1" x14ac:dyDescent="0.25">
      <c r="A675" s="395">
        <v>41695</v>
      </c>
      <c r="B675" s="396">
        <v>2.7175925925925926E-2</v>
      </c>
      <c r="C675" s="399">
        <v>74.631299999999996</v>
      </c>
      <c r="D675" s="399">
        <v>17.943999999999999</v>
      </c>
      <c r="E675" s="398">
        <v>41695.027175925927</v>
      </c>
      <c r="F675" s="397">
        <v>470.62909999999999</v>
      </c>
      <c r="G675" s="293"/>
      <c r="H675" s="304"/>
    </row>
    <row r="676" spans="1:8" ht="15" customHeight="1" x14ac:dyDescent="0.25">
      <c r="A676" s="395">
        <v>41696</v>
      </c>
      <c r="B676" s="396">
        <v>2.7175925925925926E-2</v>
      </c>
      <c r="C676" s="399">
        <v>74.670699999999997</v>
      </c>
      <c r="D676" s="399">
        <v>17.920000000000002</v>
      </c>
      <c r="E676" s="398">
        <v>41696.027175925927</v>
      </c>
      <c r="F676" s="397">
        <v>470.58969999999999</v>
      </c>
      <c r="G676" s="293"/>
      <c r="H676" s="304"/>
    </row>
    <row r="677" spans="1:8" ht="15" customHeight="1" x14ac:dyDescent="0.25">
      <c r="A677" s="395">
        <v>41697</v>
      </c>
      <c r="B677" s="396">
        <v>2.7175925925925926E-2</v>
      </c>
      <c r="C677" s="399">
        <v>74.681899999999999</v>
      </c>
      <c r="D677" s="399">
        <v>18.032</v>
      </c>
      <c r="E677" s="398">
        <v>41697.027175925927</v>
      </c>
      <c r="F677" s="397">
        <v>470.57849999999996</v>
      </c>
      <c r="G677" s="293"/>
      <c r="H677" s="304"/>
    </row>
    <row r="678" spans="1:8" ht="15" customHeight="1" x14ac:dyDescent="0.25">
      <c r="A678" s="395">
        <v>41698</v>
      </c>
      <c r="B678" s="396">
        <v>2.7175925925925926E-2</v>
      </c>
      <c r="C678" s="399">
        <v>74.833799999999997</v>
      </c>
      <c r="D678" s="399">
        <v>17.852</v>
      </c>
      <c r="E678" s="398">
        <v>41698.027175925927</v>
      </c>
      <c r="F678" s="397">
        <v>470.42660000000001</v>
      </c>
      <c r="G678" s="293"/>
      <c r="H678" s="304"/>
    </row>
    <row r="679" spans="1:8" ht="15" customHeight="1" x14ac:dyDescent="0.25">
      <c r="A679" s="395">
        <v>41699</v>
      </c>
      <c r="B679" s="396">
        <v>2.7175925925925926E-2</v>
      </c>
      <c r="C679" s="399">
        <v>74.7119</v>
      </c>
      <c r="D679" s="399">
        <v>17.803000000000001</v>
      </c>
      <c r="E679" s="398">
        <v>41699.027175925927</v>
      </c>
      <c r="F679" s="397">
        <v>470.54849999999999</v>
      </c>
      <c r="G679" s="293"/>
      <c r="H679" s="304"/>
    </row>
    <row r="680" spans="1:8" ht="15" customHeight="1" x14ac:dyDescent="0.25">
      <c r="A680" s="395">
        <v>41700</v>
      </c>
      <c r="B680" s="396">
        <v>2.7175925925925926E-2</v>
      </c>
      <c r="C680" s="399">
        <v>74.766999999999996</v>
      </c>
      <c r="D680" s="399">
        <v>17.864000000000001</v>
      </c>
      <c r="E680" s="398">
        <v>41700.027175925927</v>
      </c>
      <c r="F680" s="397">
        <v>470.49340000000001</v>
      </c>
      <c r="G680" s="293"/>
      <c r="H680" s="304"/>
    </row>
    <row r="681" spans="1:8" ht="15" customHeight="1" x14ac:dyDescent="0.25">
      <c r="A681" s="395">
        <v>41701</v>
      </c>
      <c r="B681" s="396">
        <v>2.7175925925925926E-2</v>
      </c>
      <c r="C681" s="399">
        <v>74.658000000000001</v>
      </c>
      <c r="D681" s="399">
        <v>17.902999999999999</v>
      </c>
      <c r="E681" s="398">
        <v>41701.027175925927</v>
      </c>
      <c r="F681" s="397">
        <v>470.60239999999999</v>
      </c>
      <c r="G681" s="293"/>
      <c r="H681" s="304"/>
    </row>
    <row r="682" spans="1:8" ht="15" customHeight="1" x14ac:dyDescent="0.25">
      <c r="A682" s="395">
        <v>41702</v>
      </c>
      <c r="B682" s="396">
        <v>2.7175925925925926E-2</v>
      </c>
      <c r="C682" s="399">
        <v>74.6845</v>
      </c>
      <c r="D682" s="399">
        <v>17.849</v>
      </c>
      <c r="E682" s="398">
        <v>41702.027175925927</v>
      </c>
      <c r="F682" s="397">
        <v>470.57589999999999</v>
      </c>
      <c r="G682" s="293"/>
      <c r="H682" s="304"/>
    </row>
    <row r="683" spans="1:8" ht="15" customHeight="1" x14ac:dyDescent="0.25">
      <c r="A683" s="395">
        <v>41703</v>
      </c>
      <c r="B683" s="396">
        <v>2.7175925925925926E-2</v>
      </c>
      <c r="C683" s="399">
        <v>74.770799999999994</v>
      </c>
      <c r="D683" s="399">
        <v>17.878</v>
      </c>
      <c r="E683" s="398">
        <v>41703.027175925927</v>
      </c>
      <c r="F683" s="397">
        <v>470.4896</v>
      </c>
      <c r="G683" s="293"/>
      <c r="H683" s="304"/>
    </row>
    <row r="684" spans="1:8" ht="15" customHeight="1" x14ac:dyDescent="0.25">
      <c r="A684" s="395">
        <v>41704</v>
      </c>
      <c r="B684" s="396">
        <v>2.7175925925925926E-2</v>
      </c>
      <c r="C684" s="399">
        <v>74.608199999999997</v>
      </c>
      <c r="D684" s="399">
        <v>17.832000000000001</v>
      </c>
      <c r="E684" s="398">
        <v>41704.027175925927</v>
      </c>
      <c r="F684" s="397">
        <v>470.65219999999999</v>
      </c>
      <c r="G684" s="293"/>
      <c r="H684" s="304"/>
    </row>
    <row r="685" spans="1:8" ht="15" customHeight="1" x14ac:dyDescent="0.25">
      <c r="A685" s="395">
        <v>41705</v>
      </c>
      <c r="B685" s="396">
        <v>2.7175925925925926E-2</v>
      </c>
      <c r="C685" s="399">
        <v>74.696899999999999</v>
      </c>
      <c r="D685" s="399">
        <v>17.824000000000002</v>
      </c>
      <c r="E685" s="398">
        <v>41705.027175925927</v>
      </c>
      <c r="F685" s="397">
        <v>470.56349999999998</v>
      </c>
      <c r="G685" s="293"/>
      <c r="H685" s="304"/>
    </row>
    <row r="686" spans="1:8" ht="15" customHeight="1" x14ac:dyDescent="0.25">
      <c r="A686" s="395">
        <v>41706</v>
      </c>
      <c r="B686" s="396">
        <v>2.7175925925925926E-2</v>
      </c>
      <c r="C686" s="399">
        <v>74.781000000000006</v>
      </c>
      <c r="D686" s="399">
        <v>17.911999999999999</v>
      </c>
      <c r="E686" s="398">
        <v>41706.027175925927</v>
      </c>
      <c r="F686" s="397">
        <v>470.4794</v>
      </c>
      <c r="G686" s="293"/>
      <c r="H686" s="304"/>
    </row>
    <row r="687" spans="1:8" ht="15" customHeight="1" x14ac:dyDescent="0.25">
      <c r="A687" s="395">
        <v>41707</v>
      </c>
      <c r="B687" s="396">
        <v>2.7175925925925926E-2</v>
      </c>
      <c r="C687" s="399">
        <v>74.491900000000001</v>
      </c>
      <c r="D687" s="399">
        <v>17.893999999999998</v>
      </c>
      <c r="E687" s="398">
        <v>41707.027175925927</v>
      </c>
      <c r="F687" s="397">
        <v>470.76850000000002</v>
      </c>
      <c r="G687" s="293"/>
      <c r="H687" s="304"/>
    </row>
    <row r="688" spans="1:8" ht="15" customHeight="1" x14ac:dyDescent="0.25">
      <c r="A688" s="395">
        <v>41708</v>
      </c>
      <c r="B688" s="396">
        <v>2.7175925925925926E-2</v>
      </c>
      <c r="C688" s="399">
        <v>74.522800000000004</v>
      </c>
      <c r="D688" s="399">
        <v>17.834</v>
      </c>
      <c r="E688" s="398">
        <v>41708.027175925927</v>
      </c>
      <c r="F688" s="397">
        <v>470.73759999999999</v>
      </c>
      <c r="G688" s="293"/>
      <c r="H688" s="304"/>
    </row>
    <row r="689" spans="1:8" ht="15" customHeight="1" x14ac:dyDescent="0.25">
      <c r="A689" s="395">
        <v>41709</v>
      </c>
      <c r="B689" s="396">
        <v>2.7175925925925926E-2</v>
      </c>
      <c r="C689" s="399">
        <v>74.675200000000004</v>
      </c>
      <c r="D689" s="399">
        <v>17.866</v>
      </c>
      <c r="E689" s="398">
        <v>41709.027175925927</v>
      </c>
      <c r="F689" s="397">
        <v>470.58519999999999</v>
      </c>
      <c r="G689" s="293"/>
      <c r="H689" s="304"/>
    </row>
    <row r="690" spans="1:8" ht="15" customHeight="1" x14ac:dyDescent="0.25">
      <c r="A690" s="395">
        <v>41710</v>
      </c>
      <c r="B690" s="396">
        <v>2.7175925925925926E-2</v>
      </c>
      <c r="C690" s="399">
        <v>74.669799999999995</v>
      </c>
      <c r="D690" s="399">
        <v>17.850000000000001</v>
      </c>
      <c r="E690" s="398">
        <v>41710.027175925927</v>
      </c>
      <c r="F690" s="397">
        <v>470.59059999999999</v>
      </c>
      <c r="G690" s="293"/>
      <c r="H690" s="304"/>
    </row>
    <row r="691" spans="1:8" ht="15" customHeight="1" x14ac:dyDescent="0.25">
      <c r="A691" s="395">
        <v>41711</v>
      </c>
      <c r="B691" s="396">
        <v>2.7175925925925926E-2</v>
      </c>
      <c r="C691" s="399">
        <v>74.518000000000001</v>
      </c>
      <c r="D691" s="399">
        <v>17.846</v>
      </c>
      <c r="E691" s="398">
        <v>41711.027175925927</v>
      </c>
      <c r="F691" s="397">
        <v>470.74239999999998</v>
      </c>
      <c r="G691" s="293"/>
      <c r="H691" s="304"/>
    </row>
    <row r="692" spans="1:8" ht="15" customHeight="1" x14ac:dyDescent="0.25">
      <c r="A692" s="395">
        <v>41712</v>
      </c>
      <c r="B692" s="396">
        <v>2.7175925925925926E-2</v>
      </c>
      <c r="C692" s="399">
        <v>74.674800000000005</v>
      </c>
      <c r="D692" s="399">
        <v>17.821000000000002</v>
      </c>
      <c r="E692" s="398">
        <v>41712.027175925927</v>
      </c>
      <c r="F692" s="397">
        <v>470.5856</v>
      </c>
      <c r="G692" s="293"/>
      <c r="H692" s="304"/>
    </row>
    <row r="693" spans="1:8" ht="15" customHeight="1" x14ac:dyDescent="0.25">
      <c r="A693" s="395">
        <v>41713</v>
      </c>
      <c r="B693" s="396">
        <v>2.7175925925925926E-2</v>
      </c>
      <c r="C693" s="399">
        <v>74.639200000000002</v>
      </c>
      <c r="D693" s="399">
        <v>17.917999999999999</v>
      </c>
      <c r="E693" s="398">
        <v>41713.027175925927</v>
      </c>
      <c r="F693" s="397">
        <v>470.62119999999999</v>
      </c>
      <c r="G693" s="293"/>
      <c r="H693" s="304"/>
    </row>
    <row r="694" spans="1:8" ht="15" customHeight="1" x14ac:dyDescent="0.25">
      <c r="A694" s="395">
        <v>41714</v>
      </c>
      <c r="B694" s="396">
        <v>2.7175925925925926E-2</v>
      </c>
      <c r="C694" s="399">
        <v>74.623099999999994</v>
      </c>
      <c r="D694" s="399">
        <v>17.923999999999999</v>
      </c>
      <c r="E694" s="398">
        <v>41714.027175925927</v>
      </c>
      <c r="F694" s="397">
        <v>470.63729999999998</v>
      </c>
      <c r="G694" s="293"/>
      <c r="H694" s="304"/>
    </row>
    <row r="695" spans="1:8" ht="15" customHeight="1" x14ac:dyDescent="0.25">
      <c r="A695" s="395">
        <v>41715</v>
      </c>
      <c r="B695" s="396">
        <v>2.7175925925925926E-2</v>
      </c>
      <c r="C695" s="399">
        <v>74.584000000000003</v>
      </c>
      <c r="D695" s="399">
        <v>17.972000000000001</v>
      </c>
      <c r="E695" s="398">
        <v>41715.027175925927</v>
      </c>
      <c r="F695" s="397">
        <v>470.6764</v>
      </c>
      <c r="G695" s="293"/>
      <c r="H695" s="304"/>
    </row>
    <row r="696" spans="1:8" ht="15" customHeight="1" x14ac:dyDescent="0.25">
      <c r="A696" s="395">
        <v>41716</v>
      </c>
      <c r="B696" s="396">
        <v>2.7175925925925926E-2</v>
      </c>
      <c r="C696" s="399">
        <v>74.983500000000006</v>
      </c>
      <c r="D696" s="399">
        <v>17.835000000000001</v>
      </c>
      <c r="E696" s="398">
        <v>41716.027175925927</v>
      </c>
      <c r="F696" s="397">
        <v>470.27689999999996</v>
      </c>
      <c r="G696" s="293"/>
      <c r="H696" s="304"/>
    </row>
    <row r="697" spans="1:8" ht="15" customHeight="1" x14ac:dyDescent="0.25">
      <c r="A697" s="395">
        <v>41717</v>
      </c>
      <c r="B697" s="396">
        <v>2.7175925925925926E-2</v>
      </c>
      <c r="C697" s="399">
        <v>74.755799999999994</v>
      </c>
      <c r="D697" s="399">
        <v>17.939</v>
      </c>
      <c r="E697" s="398">
        <v>41717.027175925927</v>
      </c>
      <c r="F697" s="397">
        <v>470.50459999999998</v>
      </c>
      <c r="G697" s="293"/>
      <c r="H697" s="304"/>
    </row>
    <row r="698" spans="1:8" ht="15" customHeight="1" x14ac:dyDescent="0.25">
      <c r="A698" s="395">
        <v>41718</v>
      </c>
      <c r="B698" s="396">
        <v>2.7175925925925926E-2</v>
      </c>
      <c r="C698" s="399">
        <v>74.578999999999994</v>
      </c>
      <c r="D698" s="399">
        <v>17.821000000000002</v>
      </c>
      <c r="E698" s="398">
        <v>41718.027175925927</v>
      </c>
      <c r="F698" s="397">
        <v>470.6814</v>
      </c>
      <c r="G698" s="293"/>
      <c r="H698" s="304"/>
    </row>
    <row r="699" spans="1:8" ht="15" customHeight="1" x14ac:dyDescent="0.25">
      <c r="A699" s="395">
        <v>41719</v>
      </c>
      <c r="B699" s="396">
        <v>2.7175925925925926E-2</v>
      </c>
      <c r="C699" s="399">
        <v>74.7</v>
      </c>
      <c r="D699" s="399">
        <v>17.919</v>
      </c>
      <c r="E699" s="398">
        <v>41719.027175925927</v>
      </c>
      <c r="F699" s="397">
        <v>470.56039999999996</v>
      </c>
      <c r="G699" s="293"/>
      <c r="H699" s="304"/>
    </row>
    <row r="700" spans="1:8" ht="15" customHeight="1" x14ac:dyDescent="0.25">
      <c r="A700" s="395">
        <v>41720</v>
      </c>
      <c r="B700" s="396">
        <v>2.7175925925925926E-2</v>
      </c>
      <c r="C700" s="399">
        <v>74.709299999999999</v>
      </c>
      <c r="D700" s="399">
        <v>17.829000000000001</v>
      </c>
      <c r="E700" s="398">
        <v>41720.027175925927</v>
      </c>
      <c r="F700" s="397">
        <v>470.55110000000002</v>
      </c>
      <c r="G700" s="293"/>
      <c r="H700" s="304"/>
    </row>
    <row r="701" spans="1:8" ht="15" customHeight="1" x14ac:dyDescent="0.25">
      <c r="A701" s="395">
        <v>41721</v>
      </c>
      <c r="B701" s="396">
        <v>2.7175925925925926E-2</v>
      </c>
      <c r="C701" s="399">
        <v>74.634399999999999</v>
      </c>
      <c r="D701" s="399">
        <v>17.951000000000001</v>
      </c>
      <c r="E701" s="398">
        <v>41721.027175925927</v>
      </c>
      <c r="F701" s="397">
        <v>470.62599999999998</v>
      </c>
      <c r="G701" s="293"/>
      <c r="H701" s="304"/>
    </row>
    <row r="702" spans="1:8" ht="15" customHeight="1" x14ac:dyDescent="0.25">
      <c r="A702" s="395">
        <v>41722</v>
      </c>
      <c r="B702" s="396">
        <v>2.7175925925925926E-2</v>
      </c>
      <c r="C702" s="399">
        <v>74.597499999999997</v>
      </c>
      <c r="D702" s="399">
        <v>17.853999999999999</v>
      </c>
      <c r="E702" s="398">
        <v>41722.027175925927</v>
      </c>
      <c r="F702" s="397">
        <v>470.66289999999998</v>
      </c>
      <c r="G702" s="293"/>
      <c r="H702" s="304"/>
    </row>
    <row r="703" spans="1:8" ht="15" customHeight="1" x14ac:dyDescent="0.25">
      <c r="A703" s="395">
        <v>41723</v>
      </c>
      <c r="B703" s="396">
        <v>2.7175925925925926E-2</v>
      </c>
      <c r="C703" s="399">
        <v>74.534199999999998</v>
      </c>
      <c r="D703" s="399">
        <v>17.954000000000001</v>
      </c>
      <c r="E703" s="398">
        <v>41723.027175925927</v>
      </c>
      <c r="F703" s="397">
        <v>470.72620000000001</v>
      </c>
      <c r="G703" s="293"/>
      <c r="H703" s="304"/>
    </row>
    <row r="704" spans="1:8" ht="15" customHeight="1" x14ac:dyDescent="0.25">
      <c r="A704" s="395">
        <v>41724</v>
      </c>
      <c r="B704" s="396">
        <v>2.7175925925925926E-2</v>
      </c>
      <c r="C704" s="399">
        <v>74.604299999999995</v>
      </c>
      <c r="D704" s="399">
        <v>17.917000000000002</v>
      </c>
      <c r="E704" s="398">
        <v>41724.027175925927</v>
      </c>
      <c r="F704" s="397">
        <v>470.65609999999998</v>
      </c>
      <c r="G704" s="293"/>
      <c r="H704" s="304"/>
    </row>
    <row r="705" spans="1:8" ht="15" customHeight="1" x14ac:dyDescent="0.25">
      <c r="A705" s="395">
        <v>41725</v>
      </c>
      <c r="B705" s="396">
        <v>2.7175925925925926E-2</v>
      </c>
      <c r="C705" s="399">
        <v>74.863200000000006</v>
      </c>
      <c r="D705" s="399">
        <v>17.876000000000001</v>
      </c>
      <c r="E705" s="398">
        <v>41725.027175925927</v>
      </c>
      <c r="F705" s="397">
        <v>470.3972</v>
      </c>
      <c r="G705" s="293"/>
      <c r="H705" s="304"/>
    </row>
    <row r="706" spans="1:8" ht="15" customHeight="1" x14ac:dyDescent="0.25">
      <c r="A706" s="395">
        <v>41726</v>
      </c>
      <c r="B706" s="396">
        <v>2.7175925925925926E-2</v>
      </c>
      <c r="C706" s="399">
        <v>74.687299999999993</v>
      </c>
      <c r="D706" s="399">
        <v>17.913</v>
      </c>
      <c r="E706" s="398">
        <v>41726.027175925927</v>
      </c>
      <c r="F706" s="397">
        <v>470.57310000000001</v>
      </c>
      <c r="G706" s="293"/>
      <c r="H706" s="304"/>
    </row>
    <row r="707" spans="1:8" ht="15" customHeight="1" x14ac:dyDescent="0.25">
      <c r="A707" s="395">
        <v>41727</v>
      </c>
      <c r="B707" s="396">
        <v>2.7175925925925926E-2</v>
      </c>
      <c r="C707" s="399">
        <v>74.497</v>
      </c>
      <c r="D707" s="399">
        <v>17.966999999999999</v>
      </c>
      <c r="E707" s="398">
        <v>41727.027175925927</v>
      </c>
      <c r="F707" s="397">
        <v>470.76339999999999</v>
      </c>
      <c r="G707" s="293"/>
      <c r="H707" s="304"/>
    </row>
    <row r="708" spans="1:8" ht="15" customHeight="1" x14ac:dyDescent="0.25">
      <c r="A708" s="395">
        <v>41728</v>
      </c>
      <c r="B708" s="396">
        <v>2.7175925925925926E-2</v>
      </c>
      <c r="C708" s="399">
        <v>74.497399999999999</v>
      </c>
      <c r="D708" s="399">
        <v>17.902999999999999</v>
      </c>
      <c r="E708" s="398">
        <v>41728.027175925927</v>
      </c>
      <c r="F708" s="397">
        <v>470.76299999999998</v>
      </c>
      <c r="G708" s="293"/>
      <c r="H708" s="304"/>
    </row>
    <row r="709" spans="1:8" ht="15" customHeight="1" x14ac:dyDescent="0.25">
      <c r="A709" s="395">
        <v>41729</v>
      </c>
      <c r="B709" s="396">
        <v>2.7175925925925926E-2</v>
      </c>
      <c r="C709" s="399">
        <v>74.707499999999996</v>
      </c>
      <c r="D709" s="399">
        <v>17.904</v>
      </c>
      <c r="E709" s="398">
        <v>41729.027175925927</v>
      </c>
      <c r="F709" s="397">
        <v>470.55290000000002</v>
      </c>
      <c r="G709" s="293"/>
      <c r="H709" s="304"/>
    </row>
    <row r="710" spans="1:8" ht="15" customHeight="1" x14ac:dyDescent="0.25">
      <c r="A710" s="395">
        <v>41730</v>
      </c>
      <c r="B710" s="396">
        <v>2.7175925925925926E-2</v>
      </c>
      <c r="C710" s="399">
        <v>74.642300000000006</v>
      </c>
      <c r="D710" s="399">
        <v>17.923999999999999</v>
      </c>
      <c r="E710" s="398">
        <v>41730.027175925927</v>
      </c>
      <c r="F710" s="397">
        <v>470.61809999999997</v>
      </c>
      <c r="G710" s="293"/>
      <c r="H710" s="304"/>
    </row>
    <row r="711" spans="1:8" ht="15" customHeight="1" x14ac:dyDescent="0.25">
      <c r="A711" s="395">
        <v>41731</v>
      </c>
      <c r="B711" s="396">
        <v>2.7175925925925926E-2</v>
      </c>
      <c r="C711" s="399">
        <v>74.739099999999993</v>
      </c>
      <c r="D711" s="399">
        <v>17.876000000000001</v>
      </c>
      <c r="E711" s="398">
        <v>41731.027175925927</v>
      </c>
      <c r="F711" s="397">
        <v>470.5213</v>
      </c>
      <c r="G711" s="293"/>
      <c r="H711" s="304"/>
    </row>
    <row r="712" spans="1:8" ht="15" customHeight="1" x14ac:dyDescent="0.25">
      <c r="A712" s="395">
        <v>41732</v>
      </c>
      <c r="B712" s="396">
        <v>2.7175925925925926E-2</v>
      </c>
      <c r="C712" s="399">
        <v>74.812100000000001</v>
      </c>
      <c r="D712" s="399">
        <v>17.995999999999999</v>
      </c>
      <c r="E712" s="398">
        <v>41732.027175925927</v>
      </c>
      <c r="F712" s="397">
        <v>470.44830000000002</v>
      </c>
      <c r="G712" s="293"/>
      <c r="H712" s="304"/>
    </row>
    <row r="713" spans="1:8" ht="15" customHeight="1" x14ac:dyDescent="0.25">
      <c r="A713" s="395">
        <v>41733</v>
      </c>
      <c r="B713" s="396">
        <v>2.7175925925925926E-2</v>
      </c>
      <c r="C713" s="399">
        <v>74.599000000000004</v>
      </c>
      <c r="D713" s="399">
        <v>17.879000000000001</v>
      </c>
      <c r="E713" s="398">
        <v>41733.027175925927</v>
      </c>
      <c r="F713" s="397">
        <v>470.66139999999996</v>
      </c>
      <c r="G713" s="293"/>
      <c r="H713" s="304"/>
    </row>
    <row r="714" spans="1:8" ht="15" customHeight="1" x14ac:dyDescent="0.25">
      <c r="A714" s="395">
        <v>41734</v>
      </c>
      <c r="B714" s="396">
        <v>2.7175925925925926E-2</v>
      </c>
      <c r="C714" s="399">
        <v>74.643900000000002</v>
      </c>
      <c r="D714" s="399">
        <v>17.846</v>
      </c>
      <c r="E714" s="398">
        <v>41734.027175925927</v>
      </c>
      <c r="F714" s="397">
        <v>470.61649999999997</v>
      </c>
      <c r="G714" s="293"/>
      <c r="H714" s="304"/>
    </row>
    <row r="715" spans="1:8" ht="15" customHeight="1" x14ac:dyDescent="0.25">
      <c r="A715" s="395">
        <v>41735</v>
      </c>
      <c r="B715" s="396">
        <v>2.7175925925925926E-2</v>
      </c>
      <c r="C715" s="399">
        <v>74.662300000000002</v>
      </c>
      <c r="D715" s="399">
        <v>17.869</v>
      </c>
      <c r="E715" s="398">
        <v>41735.027175925927</v>
      </c>
      <c r="F715" s="397">
        <v>470.59809999999999</v>
      </c>
      <c r="G715" s="293"/>
      <c r="H715" s="304"/>
    </row>
    <row r="716" spans="1:8" ht="15" customHeight="1" x14ac:dyDescent="0.25">
      <c r="A716" s="395">
        <v>41736</v>
      </c>
      <c r="B716" s="396">
        <v>2.7175925925925926E-2</v>
      </c>
      <c r="C716" s="399">
        <v>74.671499999999995</v>
      </c>
      <c r="D716" s="399">
        <v>17.852</v>
      </c>
      <c r="E716" s="398">
        <v>41736.027175925927</v>
      </c>
      <c r="F716" s="397">
        <v>470.58889999999997</v>
      </c>
      <c r="G716" s="293"/>
      <c r="H716" s="304"/>
    </row>
    <row r="717" spans="1:8" ht="15" customHeight="1" x14ac:dyDescent="0.25">
      <c r="A717" s="395">
        <v>41737</v>
      </c>
      <c r="B717" s="396">
        <v>2.7175925925925926E-2</v>
      </c>
      <c r="C717" s="399">
        <v>74.4709</v>
      </c>
      <c r="D717" s="399">
        <v>17.885999999999999</v>
      </c>
      <c r="E717" s="398">
        <v>41737.027175925927</v>
      </c>
      <c r="F717" s="397">
        <v>470.78949999999998</v>
      </c>
      <c r="G717" s="293"/>
      <c r="H717" s="304"/>
    </row>
    <row r="718" spans="1:8" ht="15" customHeight="1" x14ac:dyDescent="0.25">
      <c r="A718" s="395">
        <v>41738</v>
      </c>
      <c r="B718" s="396">
        <v>2.7175925925925926E-2</v>
      </c>
      <c r="C718" s="399">
        <v>74.383300000000006</v>
      </c>
      <c r="D718" s="399">
        <v>17.849</v>
      </c>
      <c r="E718" s="398">
        <v>41738.027175925927</v>
      </c>
      <c r="F718" s="397">
        <v>470.87709999999998</v>
      </c>
      <c r="G718" s="293"/>
      <c r="H718" s="304"/>
    </row>
    <row r="719" spans="1:8" ht="15" customHeight="1" x14ac:dyDescent="0.25">
      <c r="A719" s="395">
        <v>41739</v>
      </c>
      <c r="B719" s="396">
        <v>2.7175925925925926E-2</v>
      </c>
      <c r="C719" s="399">
        <v>74.450299999999999</v>
      </c>
      <c r="D719" s="399">
        <v>17.850000000000001</v>
      </c>
      <c r="E719" s="398">
        <v>41739.027175925927</v>
      </c>
      <c r="F719" s="397">
        <v>470.81009999999998</v>
      </c>
      <c r="G719" s="293"/>
      <c r="H719" s="304"/>
    </row>
    <row r="720" spans="1:8" ht="15" customHeight="1" x14ac:dyDescent="0.25">
      <c r="A720" s="395">
        <v>41740</v>
      </c>
      <c r="B720" s="396">
        <v>2.7175925925925926E-2</v>
      </c>
      <c r="C720" s="399">
        <v>74.427800000000005</v>
      </c>
      <c r="D720" s="399">
        <v>17.872</v>
      </c>
      <c r="E720" s="398">
        <v>41740.027175925927</v>
      </c>
      <c r="F720" s="397">
        <v>470.83259999999996</v>
      </c>
      <c r="G720" s="293"/>
      <c r="H720" s="304"/>
    </row>
    <row r="721" spans="1:8" ht="15" customHeight="1" x14ac:dyDescent="0.25">
      <c r="A721" s="395">
        <v>41741</v>
      </c>
      <c r="B721" s="396">
        <v>2.7175925925925926E-2</v>
      </c>
      <c r="C721" s="399">
        <v>74.503600000000006</v>
      </c>
      <c r="D721" s="399">
        <v>17.843</v>
      </c>
      <c r="E721" s="398">
        <v>41741.027175925927</v>
      </c>
      <c r="F721" s="397">
        <v>470.7568</v>
      </c>
      <c r="G721" s="293"/>
      <c r="H721" s="304"/>
    </row>
    <row r="722" spans="1:8" ht="15" customHeight="1" x14ac:dyDescent="0.25">
      <c r="A722" s="395">
        <v>41742</v>
      </c>
      <c r="B722" s="396">
        <v>2.7175925925925926E-2</v>
      </c>
      <c r="C722" s="399">
        <v>74.622200000000007</v>
      </c>
      <c r="D722" s="399">
        <v>17.914999999999999</v>
      </c>
      <c r="E722" s="398">
        <v>41742.027175925927</v>
      </c>
      <c r="F722" s="397">
        <v>470.63819999999998</v>
      </c>
      <c r="G722" s="293"/>
      <c r="H722" s="304"/>
    </row>
    <row r="723" spans="1:8" ht="15" customHeight="1" x14ac:dyDescent="0.25">
      <c r="A723" s="395">
        <v>41743</v>
      </c>
      <c r="B723" s="396">
        <v>2.7175925925925926E-2</v>
      </c>
      <c r="C723" s="399">
        <v>74.636300000000006</v>
      </c>
      <c r="D723" s="399">
        <v>17.882000000000001</v>
      </c>
      <c r="E723" s="398">
        <v>41743.027175925927</v>
      </c>
      <c r="F723" s="397">
        <v>470.6241</v>
      </c>
      <c r="G723" s="293"/>
      <c r="H723" s="304"/>
    </row>
    <row r="724" spans="1:8" ht="15" customHeight="1" x14ac:dyDescent="0.25">
      <c r="A724" s="395">
        <v>41744</v>
      </c>
      <c r="B724" s="396">
        <v>2.7175925925925926E-2</v>
      </c>
      <c r="C724" s="399">
        <v>74.418199999999999</v>
      </c>
      <c r="D724" s="399">
        <v>17.866</v>
      </c>
      <c r="E724" s="398">
        <v>41744.027175925927</v>
      </c>
      <c r="F724" s="397">
        <v>470.84219999999999</v>
      </c>
      <c r="G724" s="293"/>
      <c r="H724" s="304"/>
    </row>
    <row r="725" spans="1:8" ht="15" customHeight="1" x14ac:dyDescent="0.25">
      <c r="A725" s="395">
        <v>41745</v>
      </c>
      <c r="B725" s="396">
        <v>2.7175925925925926E-2</v>
      </c>
      <c r="C725" s="399">
        <v>74.559100000000001</v>
      </c>
      <c r="D725" s="399">
        <v>17.925999999999998</v>
      </c>
      <c r="E725" s="398">
        <v>41745.027175925927</v>
      </c>
      <c r="F725" s="397">
        <v>470.7013</v>
      </c>
      <c r="G725" s="293"/>
      <c r="H725" s="304"/>
    </row>
    <row r="726" spans="1:8" ht="15" customHeight="1" x14ac:dyDescent="0.25">
      <c r="A726" s="395">
        <v>41746</v>
      </c>
      <c r="B726" s="396">
        <v>2.7175925925925926E-2</v>
      </c>
      <c r="C726" s="399">
        <v>69.837400000000002</v>
      </c>
      <c r="D726" s="399">
        <v>17.835999999999999</v>
      </c>
      <c r="E726" s="398">
        <v>41746.027175925927</v>
      </c>
      <c r="F726" s="397">
        <v>475.423</v>
      </c>
      <c r="G726" s="293"/>
      <c r="H726" s="304"/>
    </row>
    <row r="727" spans="1:8" ht="15" customHeight="1" x14ac:dyDescent="0.25">
      <c r="A727" s="395">
        <v>41747</v>
      </c>
      <c r="B727" s="396">
        <v>2.7175925925925926E-2</v>
      </c>
      <c r="C727" s="399">
        <v>74.335300000000004</v>
      </c>
      <c r="D727" s="399">
        <v>17.914999999999999</v>
      </c>
      <c r="E727" s="398">
        <v>41747.027175925927</v>
      </c>
      <c r="F727" s="397">
        <v>470.92509999999999</v>
      </c>
      <c r="G727" s="293"/>
      <c r="H727" s="304"/>
    </row>
    <row r="728" spans="1:8" ht="15" customHeight="1" x14ac:dyDescent="0.25">
      <c r="A728" s="395">
        <v>41748</v>
      </c>
      <c r="B728" s="396">
        <v>2.7175925925925926E-2</v>
      </c>
      <c r="C728" s="399">
        <v>74.372900000000001</v>
      </c>
      <c r="D728" s="399">
        <v>17.908999999999999</v>
      </c>
      <c r="E728" s="398">
        <v>41748.027175925927</v>
      </c>
      <c r="F728" s="397">
        <v>470.88749999999999</v>
      </c>
      <c r="G728" s="293"/>
      <c r="H728" s="304"/>
    </row>
    <row r="729" spans="1:8" ht="15" customHeight="1" x14ac:dyDescent="0.25">
      <c r="A729" s="395">
        <v>41749</v>
      </c>
      <c r="B729" s="396">
        <v>2.7175925925925926E-2</v>
      </c>
      <c r="C729" s="399">
        <v>74.355199999999996</v>
      </c>
      <c r="D729" s="399">
        <v>17.809999999999999</v>
      </c>
      <c r="E729" s="398">
        <v>41749.027175925927</v>
      </c>
      <c r="F729" s="397">
        <v>470.90519999999998</v>
      </c>
      <c r="G729" s="293"/>
      <c r="H729" s="304"/>
    </row>
    <row r="730" spans="1:8" ht="15" customHeight="1" x14ac:dyDescent="0.25">
      <c r="A730" s="395">
        <v>41750</v>
      </c>
      <c r="B730" s="396">
        <v>2.7175925925925926E-2</v>
      </c>
      <c r="C730" s="399">
        <v>74.336600000000004</v>
      </c>
      <c r="D730" s="399">
        <v>17.928999999999998</v>
      </c>
      <c r="E730" s="398">
        <v>41750.027175925927</v>
      </c>
      <c r="F730" s="397">
        <v>470.92379999999997</v>
      </c>
      <c r="G730" s="293"/>
      <c r="H730" s="304"/>
    </row>
    <row r="731" spans="1:8" ht="15" customHeight="1" x14ac:dyDescent="0.25">
      <c r="A731" s="395">
        <v>41751</v>
      </c>
      <c r="B731" s="396">
        <v>2.7175925925925926E-2</v>
      </c>
      <c r="C731" s="399">
        <v>74.277799999999999</v>
      </c>
      <c r="D731" s="399">
        <v>17.841999999999999</v>
      </c>
      <c r="E731" s="398">
        <v>41751.027175925927</v>
      </c>
      <c r="F731" s="397">
        <v>470.98259999999999</v>
      </c>
      <c r="G731" s="293"/>
      <c r="H731" s="304"/>
    </row>
    <row r="732" spans="1:8" ht="15" customHeight="1" x14ac:dyDescent="0.25">
      <c r="A732" s="395">
        <v>41752</v>
      </c>
      <c r="B732" s="396">
        <v>2.7175925925925926E-2</v>
      </c>
      <c r="C732" s="399">
        <v>74.412000000000006</v>
      </c>
      <c r="D732" s="399">
        <v>17.931999999999999</v>
      </c>
      <c r="E732" s="398">
        <v>41752.027175925927</v>
      </c>
      <c r="F732" s="397">
        <v>470.84839999999997</v>
      </c>
      <c r="G732" s="293"/>
      <c r="H732" s="304"/>
    </row>
    <row r="733" spans="1:8" ht="15" customHeight="1" x14ac:dyDescent="0.25">
      <c r="A733" s="395">
        <v>41753</v>
      </c>
      <c r="B733" s="396">
        <v>2.7175925925925926E-2</v>
      </c>
      <c r="C733" s="399">
        <v>74.520399999999995</v>
      </c>
      <c r="D733" s="399">
        <v>17.798999999999999</v>
      </c>
      <c r="E733" s="398">
        <v>41753.027175925927</v>
      </c>
      <c r="F733" s="397">
        <v>470.74</v>
      </c>
      <c r="G733" s="293"/>
      <c r="H733" s="304"/>
    </row>
    <row r="734" spans="1:8" ht="15" customHeight="1" x14ac:dyDescent="0.25">
      <c r="A734" s="395">
        <v>41754</v>
      </c>
      <c r="B734" s="396">
        <v>2.7175925925925926E-2</v>
      </c>
      <c r="C734" s="399">
        <v>74.341899999999995</v>
      </c>
      <c r="D734" s="399">
        <v>17.866</v>
      </c>
      <c r="E734" s="398">
        <v>41754.027175925927</v>
      </c>
      <c r="F734" s="397">
        <v>470.91849999999999</v>
      </c>
      <c r="G734" s="293"/>
      <c r="H734" s="304"/>
    </row>
    <row r="735" spans="1:8" ht="15" customHeight="1" x14ac:dyDescent="0.25">
      <c r="A735" s="395">
        <v>41755</v>
      </c>
      <c r="B735" s="396">
        <v>2.7175925925925926E-2</v>
      </c>
      <c r="C735" s="399">
        <v>74.489500000000007</v>
      </c>
      <c r="D735" s="399">
        <v>17.853999999999999</v>
      </c>
      <c r="E735" s="398">
        <v>41755.027175925927</v>
      </c>
      <c r="F735" s="397">
        <v>470.77089999999998</v>
      </c>
      <c r="G735" s="293"/>
      <c r="H735" s="304"/>
    </row>
    <row r="736" spans="1:8" ht="15" customHeight="1" x14ac:dyDescent="0.25">
      <c r="A736" s="395">
        <v>41756</v>
      </c>
      <c r="B736" s="396">
        <v>2.7175925925925926E-2</v>
      </c>
      <c r="C736" s="399">
        <v>74.587699999999998</v>
      </c>
      <c r="D736" s="399">
        <v>17.826000000000001</v>
      </c>
      <c r="E736" s="398">
        <v>41756.027175925927</v>
      </c>
      <c r="F736" s="397">
        <v>470.67269999999996</v>
      </c>
      <c r="G736" s="293"/>
      <c r="H736" s="304"/>
    </row>
    <row r="737" spans="1:8" ht="15" customHeight="1" x14ac:dyDescent="0.25">
      <c r="A737" s="395">
        <v>41757</v>
      </c>
      <c r="B737" s="396">
        <v>2.7175925925925926E-2</v>
      </c>
      <c r="C737" s="399">
        <v>74.626800000000003</v>
      </c>
      <c r="D737" s="399">
        <v>17.934000000000001</v>
      </c>
      <c r="E737" s="398">
        <v>41757.027175925927</v>
      </c>
      <c r="F737" s="397">
        <v>470.6336</v>
      </c>
      <c r="G737" s="293"/>
      <c r="H737" s="304"/>
    </row>
    <row r="738" spans="1:8" ht="15" customHeight="1" x14ac:dyDescent="0.25">
      <c r="A738" s="395">
        <v>41758</v>
      </c>
      <c r="B738" s="396">
        <v>2.7175925925925926E-2</v>
      </c>
      <c r="C738" s="399">
        <v>74.493899999999996</v>
      </c>
      <c r="D738" s="399">
        <v>17.824000000000002</v>
      </c>
      <c r="E738" s="398">
        <v>41758.027175925927</v>
      </c>
      <c r="F738" s="397">
        <v>470.76650000000001</v>
      </c>
      <c r="G738" s="293"/>
      <c r="H738" s="304"/>
    </row>
    <row r="739" spans="1:8" ht="15" customHeight="1" x14ac:dyDescent="0.25">
      <c r="A739" s="395">
        <v>41759</v>
      </c>
      <c r="B739" s="396">
        <v>2.7175925925925926E-2</v>
      </c>
      <c r="C739" s="399">
        <v>74.371499999999997</v>
      </c>
      <c r="D739" s="399">
        <v>17.898</v>
      </c>
      <c r="E739" s="398">
        <v>41759.027175925927</v>
      </c>
      <c r="F739" s="397">
        <v>470.88889999999998</v>
      </c>
      <c r="G739" s="293"/>
      <c r="H739" s="304"/>
    </row>
    <row r="740" spans="1:8" ht="15" customHeight="1" x14ac:dyDescent="0.25">
      <c r="A740" s="395">
        <v>41760</v>
      </c>
      <c r="B740" s="396">
        <v>2.7175925925925926E-2</v>
      </c>
      <c r="C740" s="399">
        <v>74.258300000000006</v>
      </c>
      <c r="D740" s="399">
        <v>17.841999999999999</v>
      </c>
      <c r="E740" s="398">
        <v>41760.027175925927</v>
      </c>
      <c r="F740" s="397">
        <v>471.00209999999998</v>
      </c>
      <c r="G740" s="293"/>
      <c r="H740" s="304"/>
    </row>
    <row r="741" spans="1:8" ht="15" customHeight="1" x14ac:dyDescent="0.25">
      <c r="A741" s="395">
        <v>41761</v>
      </c>
      <c r="B741" s="396">
        <v>2.7175925925925926E-2</v>
      </c>
      <c r="C741" s="399">
        <v>74.2834</v>
      </c>
      <c r="D741" s="399">
        <v>17.837</v>
      </c>
      <c r="E741" s="398">
        <v>41761.027175925927</v>
      </c>
      <c r="F741" s="397">
        <v>470.97699999999998</v>
      </c>
      <c r="G741" s="293"/>
      <c r="H741" s="304"/>
    </row>
    <row r="742" spans="1:8" ht="15" customHeight="1" x14ac:dyDescent="0.25">
      <c r="A742" s="395">
        <v>41762</v>
      </c>
      <c r="B742" s="396">
        <v>2.7175925925925926E-2</v>
      </c>
      <c r="C742" s="399">
        <v>74.386200000000002</v>
      </c>
      <c r="D742" s="399">
        <v>17.844000000000001</v>
      </c>
      <c r="E742" s="398">
        <v>41762.027175925927</v>
      </c>
      <c r="F742" s="397">
        <v>470.87419999999997</v>
      </c>
      <c r="G742" s="293"/>
      <c r="H742" s="304"/>
    </row>
    <row r="743" spans="1:8" ht="15" customHeight="1" x14ac:dyDescent="0.25">
      <c r="A743" s="395">
        <v>41763</v>
      </c>
      <c r="B743" s="396">
        <v>2.7175925925925926E-2</v>
      </c>
      <c r="C743" s="399">
        <v>74.369399999999999</v>
      </c>
      <c r="D743" s="399">
        <v>17.838000000000001</v>
      </c>
      <c r="E743" s="398">
        <v>41763.027175925927</v>
      </c>
      <c r="F743" s="397">
        <v>470.89099999999996</v>
      </c>
      <c r="G743" s="293"/>
      <c r="H743" s="304"/>
    </row>
    <row r="744" spans="1:8" ht="15" customHeight="1" x14ac:dyDescent="0.25">
      <c r="A744" s="395">
        <v>41764</v>
      </c>
      <c r="B744" s="396">
        <v>2.7175925925925926E-2</v>
      </c>
      <c r="C744" s="399">
        <v>74.320800000000006</v>
      </c>
      <c r="D744" s="399">
        <v>17.832999999999998</v>
      </c>
      <c r="E744" s="398">
        <v>41764.027175925927</v>
      </c>
      <c r="F744" s="397">
        <v>470.93959999999998</v>
      </c>
      <c r="G744" s="293"/>
      <c r="H744" s="304"/>
    </row>
    <row r="745" spans="1:8" ht="15" customHeight="1" x14ac:dyDescent="0.25">
      <c r="A745" s="395">
        <v>41765</v>
      </c>
      <c r="B745" s="396">
        <v>2.7175925925925926E-2</v>
      </c>
      <c r="C745" s="399">
        <v>74.382000000000005</v>
      </c>
      <c r="D745" s="399">
        <v>17.908000000000001</v>
      </c>
      <c r="E745" s="398">
        <v>41765.027175925927</v>
      </c>
      <c r="F745" s="397">
        <v>470.8784</v>
      </c>
      <c r="G745" s="293"/>
      <c r="H745" s="304"/>
    </row>
    <row r="746" spans="1:8" ht="15" customHeight="1" x14ac:dyDescent="0.25">
      <c r="A746" s="395">
        <v>41766</v>
      </c>
      <c r="B746" s="396">
        <v>2.7175925925925926E-2</v>
      </c>
      <c r="C746" s="399">
        <v>74.479500000000002</v>
      </c>
      <c r="D746" s="399">
        <v>17.893000000000001</v>
      </c>
      <c r="E746" s="398">
        <v>41766.027175925927</v>
      </c>
      <c r="F746" s="397">
        <v>470.78089999999997</v>
      </c>
      <c r="G746" s="293"/>
      <c r="H746" s="304"/>
    </row>
    <row r="747" spans="1:8" ht="15" customHeight="1" x14ac:dyDescent="0.25">
      <c r="A747" s="395">
        <v>41767</v>
      </c>
      <c r="B747" s="396">
        <v>2.7175925925925926E-2</v>
      </c>
      <c r="C747" s="399">
        <v>74.459800000000001</v>
      </c>
      <c r="D747" s="399">
        <v>17.824000000000002</v>
      </c>
      <c r="E747" s="398">
        <v>41767.027175925927</v>
      </c>
      <c r="F747" s="397">
        <v>470.80059999999997</v>
      </c>
      <c r="G747" s="293"/>
      <c r="H747" s="304"/>
    </row>
    <row r="748" spans="1:8" ht="15" customHeight="1" x14ac:dyDescent="0.25">
      <c r="A748" s="395">
        <v>41768</v>
      </c>
      <c r="B748" s="396">
        <v>2.7175925925925926E-2</v>
      </c>
      <c r="C748" s="399">
        <v>74.323499999999996</v>
      </c>
      <c r="D748" s="399">
        <v>17.821999999999999</v>
      </c>
      <c r="E748" s="398">
        <v>41768.027175925927</v>
      </c>
      <c r="F748" s="397">
        <v>470.93689999999998</v>
      </c>
      <c r="G748" s="293"/>
      <c r="H748" s="304"/>
    </row>
    <row r="749" spans="1:8" ht="15" customHeight="1" x14ac:dyDescent="0.25">
      <c r="A749" s="395">
        <v>41769</v>
      </c>
      <c r="B749" s="396">
        <v>2.7175925925925926E-2</v>
      </c>
      <c r="C749" s="399">
        <v>74.391800000000003</v>
      </c>
      <c r="D749" s="399">
        <v>17.844999999999999</v>
      </c>
      <c r="E749" s="398">
        <v>41769.027175925927</v>
      </c>
      <c r="F749" s="397">
        <v>470.86860000000001</v>
      </c>
      <c r="G749" s="293"/>
      <c r="H749" s="304"/>
    </row>
    <row r="750" spans="1:8" ht="15" customHeight="1" x14ac:dyDescent="0.25">
      <c r="A750" s="395">
        <v>41770</v>
      </c>
      <c r="B750" s="396">
        <v>2.7175925925925926E-2</v>
      </c>
      <c r="C750" s="399">
        <v>74.609800000000007</v>
      </c>
      <c r="D750" s="399">
        <v>17.843</v>
      </c>
      <c r="E750" s="398">
        <v>41770.027175925927</v>
      </c>
      <c r="F750" s="397">
        <v>470.6506</v>
      </c>
      <c r="G750" s="293"/>
      <c r="H750" s="304"/>
    </row>
    <row r="751" spans="1:8" ht="15" customHeight="1" x14ac:dyDescent="0.25">
      <c r="A751" s="395">
        <v>41771</v>
      </c>
      <c r="B751" s="396">
        <v>2.7175925925925926E-2</v>
      </c>
      <c r="C751" s="399">
        <v>74.623000000000005</v>
      </c>
      <c r="D751" s="399">
        <v>17.896999999999998</v>
      </c>
      <c r="E751" s="398">
        <v>41771.027175925927</v>
      </c>
      <c r="F751" s="397">
        <v>470.63739999999996</v>
      </c>
      <c r="G751" s="293"/>
      <c r="H751" s="304"/>
    </row>
    <row r="752" spans="1:8" ht="15" customHeight="1" x14ac:dyDescent="0.25">
      <c r="A752" s="395">
        <v>41772</v>
      </c>
      <c r="B752" s="396">
        <v>2.7175925925925926E-2</v>
      </c>
      <c r="C752" s="399">
        <v>74.390299999999996</v>
      </c>
      <c r="D752" s="399">
        <v>17.920000000000002</v>
      </c>
      <c r="E752" s="398">
        <v>41772.027175925927</v>
      </c>
      <c r="F752" s="397">
        <v>470.87009999999998</v>
      </c>
      <c r="G752" s="293"/>
      <c r="H752" s="304"/>
    </row>
    <row r="753" spans="1:8" ht="15" customHeight="1" x14ac:dyDescent="0.25">
      <c r="A753" s="395">
        <v>41773</v>
      </c>
      <c r="B753" s="396">
        <v>2.7175925925925926E-2</v>
      </c>
      <c r="C753" s="399">
        <v>74.194500000000005</v>
      </c>
      <c r="D753" s="399">
        <v>17.841000000000001</v>
      </c>
      <c r="E753" s="398">
        <v>41773.027175925927</v>
      </c>
      <c r="F753" s="397">
        <v>471.0659</v>
      </c>
      <c r="G753" s="293"/>
      <c r="H753" s="304"/>
    </row>
    <row r="754" spans="1:8" ht="15" customHeight="1" x14ac:dyDescent="0.25">
      <c r="A754" s="395">
        <v>41774</v>
      </c>
      <c r="B754" s="396">
        <v>2.7175925925925926E-2</v>
      </c>
      <c r="C754" s="399">
        <v>74.218000000000004</v>
      </c>
      <c r="D754" s="399">
        <v>17.95</v>
      </c>
      <c r="E754" s="398">
        <v>41774.027175925927</v>
      </c>
      <c r="F754" s="397">
        <v>471.04239999999999</v>
      </c>
      <c r="G754" s="293"/>
      <c r="H754" s="304"/>
    </row>
    <row r="755" spans="1:8" ht="15" customHeight="1" x14ac:dyDescent="0.25">
      <c r="A755" s="395">
        <v>41775</v>
      </c>
      <c r="B755" s="396">
        <v>2.7175925925925926E-2</v>
      </c>
      <c r="C755" s="399">
        <v>74.235699999999994</v>
      </c>
      <c r="D755" s="399">
        <v>17.922000000000001</v>
      </c>
      <c r="E755" s="398">
        <v>41775.027175925927</v>
      </c>
      <c r="F755" s="397">
        <v>471.0247</v>
      </c>
      <c r="G755" s="293"/>
      <c r="H755" s="304"/>
    </row>
    <row r="756" spans="1:8" ht="15" customHeight="1" x14ac:dyDescent="0.25">
      <c r="A756" s="395">
        <v>41776</v>
      </c>
      <c r="B756" s="396">
        <v>2.7175925925925926E-2</v>
      </c>
      <c r="C756" s="399">
        <v>74.398300000000006</v>
      </c>
      <c r="D756" s="399">
        <v>17.867000000000001</v>
      </c>
      <c r="E756" s="398">
        <v>41776.027175925927</v>
      </c>
      <c r="F756" s="397">
        <v>470.8621</v>
      </c>
      <c r="G756" s="293"/>
      <c r="H756" s="304"/>
    </row>
    <row r="757" spans="1:8" ht="15" customHeight="1" x14ac:dyDescent="0.25">
      <c r="A757" s="395">
        <v>41777</v>
      </c>
      <c r="B757" s="396">
        <v>2.7175925925925926E-2</v>
      </c>
      <c r="C757" s="399">
        <v>74.411299999999997</v>
      </c>
      <c r="D757" s="399">
        <v>17.916</v>
      </c>
      <c r="E757" s="398">
        <v>41777.027175925927</v>
      </c>
      <c r="F757" s="397">
        <v>470.84910000000002</v>
      </c>
      <c r="G757" s="293"/>
      <c r="H757" s="304"/>
    </row>
    <row r="758" spans="1:8" ht="15" customHeight="1" x14ac:dyDescent="0.25">
      <c r="A758" s="395">
        <v>41778</v>
      </c>
      <c r="B758" s="396">
        <v>2.7175925925925926E-2</v>
      </c>
      <c r="C758" s="399">
        <v>74.475399999999993</v>
      </c>
      <c r="D758" s="399">
        <v>17.89</v>
      </c>
      <c r="E758" s="398">
        <v>41778.027175925927</v>
      </c>
      <c r="F758" s="397">
        <v>470.78499999999997</v>
      </c>
      <c r="G758" s="293"/>
      <c r="H758" s="304"/>
    </row>
    <row r="759" spans="1:8" ht="15" customHeight="1" x14ac:dyDescent="0.25">
      <c r="A759" s="395">
        <v>41779</v>
      </c>
      <c r="B759" s="396">
        <v>2.7175925925925926E-2</v>
      </c>
      <c r="C759" s="399">
        <v>74.442899999999995</v>
      </c>
      <c r="D759" s="399">
        <v>17.824000000000002</v>
      </c>
      <c r="E759" s="398">
        <v>41779.027175925927</v>
      </c>
      <c r="F759" s="397">
        <v>470.8175</v>
      </c>
      <c r="G759" s="293"/>
      <c r="H759" s="304"/>
    </row>
    <row r="760" spans="1:8" ht="15" customHeight="1" x14ac:dyDescent="0.25">
      <c r="A760" s="395">
        <v>41780</v>
      </c>
      <c r="B760" s="396">
        <v>2.7175925925925926E-2</v>
      </c>
      <c r="C760" s="399">
        <v>74.373699999999999</v>
      </c>
      <c r="D760" s="399">
        <v>17.925999999999998</v>
      </c>
      <c r="E760" s="398">
        <v>41780.027175925927</v>
      </c>
      <c r="F760" s="397">
        <v>470.88670000000002</v>
      </c>
      <c r="G760" s="293"/>
      <c r="H760" s="304"/>
    </row>
    <row r="761" spans="1:8" ht="15" customHeight="1" x14ac:dyDescent="0.25">
      <c r="A761" s="395">
        <v>41781</v>
      </c>
      <c r="B761" s="396">
        <v>2.7175925925925926E-2</v>
      </c>
      <c r="C761" s="399">
        <v>74.411699999999996</v>
      </c>
      <c r="D761" s="399">
        <v>17.866</v>
      </c>
      <c r="E761" s="398">
        <v>41781.027175925927</v>
      </c>
      <c r="F761" s="397">
        <v>470.84870000000001</v>
      </c>
      <c r="G761" s="293"/>
      <c r="H761" s="304"/>
    </row>
    <row r="762" spans="1:8" ht="15" customHeight="1" x14ac:dyDescent="0.25">
      <c r="A762" s="395">
        <v>41782</v>
      </c>
      <c r="B762" s="396">
        <v>2.7175925925925926E-2</v>
      </c>
      <c r="C762" s="399">
        <v>74.249399999999994</v>
      </c>
      <c r="D762" s="399">
        <v>17.925000000000001</v>
      </c>
      <c r="E762" s="398">
        <v>41782.027175925927</v>
      </c>
      <c r="F762" s="397">
        <v>471.01099999999997</v>
      </c>
      <c r="G762" s="293"/>
      <c r="H762" s="304"/>
    </row>
    <row r="763" spans="1:8" ht="15" customHeight="1" x14ac:dyDescent="0.25">
      <c r="A763" s="395">
        <v>41783</v>
      </c>
      <c r="B763" s="396">
        <v>2.7175925925925926E-2</v>
      </c>
      <c r="C763" s="399">
        <v>74.317099999999996</v>
      </c>
      <c r="D763" s="399">
        <v>17.858000000000001</v>
      </c>
      <c r="E763" s="398">
        <v>41783.027175925927</v>
      </c>
      <c r="F763" s="397">
        <v>470.94330000000002</v>
      </c>
      <c r="G763" s="293"/>
      <c r="H763" s="304"/>
    </row>
    <row r="764" spans="1:8" ht="15" customHeight="1" x14ac:dyDescent="0.25">
      <c r="A764" s="395">
        <v>41784</v>
      </c>
      <c r="B764" s="396">
        <v>2.7175925925925926E-2</v>
      </c>
      <c r="C764" s="399">
        <v>74.306600000000003</v>
      </c>
      <c r="D764" s="399">
        <v>17.847000000000001</v>
      </c>
      <c r="E764" s="398">
        <v>41784.027175925927</v>
      </c>
      <c r="F764" s="397">
        <v>470.9538</v>
      </c>
      <c r="G764" s="293"/>
      <c r="H764" s="304"/>
    </row>
    <row r="765" spans="1:8" ht="15" customHeight="1" x14ac:dyDescent="0.25">
      <c r="A765" s="395">
        <v>41785</v>
      </c>
      <c r="B765" s="396">
        <v>2.7175925925925926E-2</v>
      </c>
      <c r="C765" s="399">
        <v>74.319400000000002</v>
      </c>
      <c r="D765" s="399">
        <v>17.829000000000001</v>
      </c>
      <c r="E765" s="398">
        <v>41785.027175925927</v>
      </c>
      <c r="F765" s="397">
        <v>470.94099999999997</v>
      </c>
      <c r="G765" s="293"/>
      <c r="H765" s="304"/>
    </row>
    <row r="766" spans="1:8" ht="15" customHeight="1" x14ac:dyDescent="0.25">
      <c r="A766" s="395">
        <v>41786</v>
      </c>
      <c r="B766" s="396">
        <v>2.7175925925925926E-2</v>
      </c>
      <c r="C766" s="399">
        <v>74.338800000000006</v>
      </c>
      <c r="D766" s="399">
        <v>17.847000000000001</v>
      </c>
      <c r="E766" s="398">
        <v>41786.027175925927</v>
      </c>
      <c r="F766" s="397">
        <v>470.92160000000001</v>
      </c>
      <c r="G766" s="293"/>
      <c r="H766" s="304"/>
    </row>
    <row r="767" spans="1:8" ht="15" customHeight="1" x14ac:dyDescent="0.25">
      <c r="A767" s="395">
        <v>41787</v>
      </c>
      <c r="B767" s="396">
        <v>2.7175925925925926E-2</v>
      </c>
      <c r="C767" s="399">
        <v>74.294399999999996</v>
      </c>
      <c r="D767" s="399">
        <v>17.872</v>
      </c>
      <c r="E767" s="398">
        <v>41787.027175925927</v>
      </c>
      <c r="F767" s="397">
        <v>470.96600000000001</v>
      </c>
      <c r="G767" s="293"/>
      <c r="H767" s="304"/>
    </row>
    <row r="768" spans="1:8" ht="15" customHeight="1" x14ac:dyDescent="0.25">
      <c r="A768" s="395">
        <v>41788</v>
      </c>
      <c r="B768" s="396">
        <v>2.7175925925925926E-2</v>
      </c>
      <c r="C768" s="399">
        <v>74.293000000000006</v>
      </c>
      <c r="D768" s="399">
        <v>17.885999999999999</v>
      </c>
      <c r="E768" s="398">
        <v>41788.027175925927</v>
      </c>
      <c r="F768" s="397">
        <v>470.9674</v>
      </c>
      <c r="G768" s="293"/>
      <c r="H768" s="304"/>
    </row>
    <row r="769" spans="1:8" ht="15" customHeight="1" x14ac:dyDescent="0.25">
      <c r="A769" s="395">
        <v>41789</v>
      </c>
      <c r="B769" s="396">
        <v>2.7175925925925926E-2</v>
      </c>
      <c r="C769" s="399">
        <v>74.296099999999996</v>
      </c>
      <c r="D769" s="399">
        <v>17.902000000000001</v>
      </c>
      <c r="E769" s="398">
        <v>41789.027175925927</v>
      </c>
      <c r="F769" s="397">
        <v>470.96429999999998</v>
      </c>
      <c r="G769" s="293"/>
      <c r="H769" s="304"/>
    </row>
    <row r="770" spans="1:8" ht="15" customHeight="1" x14ac:dyDescent="0.25">
      <c r="A770" s="395">
        <v>41790</v>
      </c>
      <c r="B770" s="396">
        <v>2.7175925925925926E-2</v>
      </c>
      <c r="C770" s="399">
        <v>74.371700000000004</v>
      </c>
      <c r="D770" s="399">
        <v>17.846</v>
      </c>
      <c r="E770" s="398">
        <v>41790.027175925927</v>
      </c>
      <c r="F770" s="397">
        <v>470.88869999999997</v>
      </c>
      <c r="G770" s="293"/>
      <c r="H770" s="304"/>
    </row>
    <row r="771" spans="1:8" ht="15" customHeight="1" x14ac:dyDescent="0.25">
      <c r="A771" s="395">
        <v>41791</v>
      </c>
      <c r="B771" s="396">
        <v>2.7175925925925926E-2</v>
      </c>
      <c r="C771" s="399">
        <v>74.396299999999997</v>
      </c>
      <c r="D771" s="399">
        <v>18.009</v>
      </c>
      <c r="E771" s="398">
        <v>41791.027175925927</v>
      </c>
      <c r="F771" s="397">
        <v>470.86410000000001</v>
      </c>
      <c r="G771" s="293"/>
      <c r="H771" s="304"/>
    </row>
    <row r="772" spans="1:8" ht="15" customHeight="1" x14ac:dyDescent="0.25">
      <c r="A772" s="395">
        <v>41792</v>
      </c>
      <c r="B772" s="396">
        <v>2.7175925925925926E-2</v>
      </c>
      <c r="C772" s="399">
        <v>74.386399999999995</v>
      </c>
      <c r="D772" s="399">
        <v>17.881</v>
      </c>
      <c r="E772" s="398">
        <v>41792.027175925927</v>
      </c>
      <c r="F772" s="397">
        <v>470.87400000000002</v>
      </c>
      <c r="G772" s="293"/>
      <c r="H772" s="304"/>
    </row>
    <row r="773" spans="1:8" ht="15" customHeight="1" x14ac:dyDescent="0.25">
      <c r="A773" s="395">
        <v>41793</v>
      </c>
      <c r="B773" s="396">
        <v>2.7175925925925926E-2</v>
      </c>
      <c r="C773" s="399">
        <v>74.335899999999995</v>
      </c>
      <c r="D773" s="399">
        <v>17.873999999999999</v>
      </c>
      <c r="E773" s="398">
        <v>41793.027175925927</v>
      </c>
      <c r="F773" s="397">
        <v>470.92449999999997</v>
      </c>
      <c r="G773" s="293"/>
      <c r="H773" s="304"/>
    </row>
    <row r="774" spans="1:8" ht="15" customHeight="1" x14ac:dyDescent="0.25">
      <c r="A774" s="395">
        <v>41794</v>
      </c>
      <c r="B774" s="396">
        <v>2.7175925925925926E-2</v>
      </c>
      <c r="C774" s="399">
        <v>74.402100000000004</v>
      </c>
      <c r="D774" s="399">
        <v>17.797999999999998</v>
      </c>
      <c r="E774" s="398">
        <v>41794.027175925927</v>
      </c>
      <c r="F774" s="397">
        <v>470.85829999999999</v>
      </c>
      <c r="G774" s="293"/>
      <c r="H774" s="304"/>
    </row>
    <row r="775" spans="1:8" ht="15" customHeight="1" x14ac:dyDescent="0.25">
      <c r="A775" s="395">
        <v>41795</v>
      </c>
      <c r="B775" s="396">
        <v>2.7175925925925926E-2</v>
      </c>
      <c r="C775" s="399">
        <v>74.438699999999997</v>
      </c>
      <c r="D775" s="399">
        <v>17.928999999999998</v>
      </c>
      <c r="E775" s="398">
        <v>41795.027175925927</v>
      </c>
      <c r="F775" s="397">
        <v>470.82169999999996</v>
      </c>
      <c r="G775" s="293"/>
      <c r="H775" s="304"/>
    </row>
    <row r="776" spans="1:8" ht="15" customHeight="1" x14ac:dyDescent="0.25">
      <c r="A776" s="395">
        <v>41796</v>
      </c>
      <c r="B776" s="396">
        <v>2.7175925925925926E-2</v>
      </c>
      <c r="C776" s="399">
        <v>74.395300000000006</v>
      </c>
      <c r="D776" s="399">
        <v>17.86</v>
      </c>
      <c r="E776" s="398">
        <v>41796.027175925927</v>
      </c>
      <c r="F776" s="397">
        <v>470.86509999999998</v>
      </c>
      <c r="G776" s="293"/>
      <c r="H776" s="304"/>
    </row>
    <row r="777" spans="1:8" ht="15" customHeight="1" x14ac:dyDescent="0.25">
      <c r="A777" s="395">
        <v>41797</v>
      </c>
      <c r="B777" s="396">
        <v>2.7175925925925926E-2</v>
      </c>
      <c r="C777" s="399">
        <v>74.4893</v>
      </c>
      <c r="D777" s="399">
        <v>17.876000000000001</v>
      </c>
      <c r="E777" s="398">
        <v>41797.027175925927</v>
      </c>
      <c r="F777" s="397">
        <v>470.77109999999999</v>
      </c>
      <c r="G777" s="293"/>
      <c r="H777" s="304"/>
    </row>
    <row r="778" spans="1:8" ht="15" customHeight="1" x14ac:dyDescent="0.25">
      <c r="A778" s="395">
        <v>41798</v>
      </c>
      <c r="B778" s="396">
        <v>2.7175925925925926E-2</v>
      </c>
      <c r="C778" s="399">
        <v>74.448300000000003</v>
      </c>
      <c r="D778" s="399">
        <v>17.995000000000001</v>
      </c>
      <c r="E778" s="398">
        <v>41798.027175925927</v>
      </c>
      <c r="F778" s="397">
        <v>470.81209999999999</v>
      </c>
      <c r="G778" s="293"/>
      <c r="H778" s="304"/>
    </row>
    <row r="779" spans="1:8" ht="15" customHeight="1" x14ac:dyDescent="0.25">
      <c r="A779" s="395">
        <v>41799</v>
      </c>
      <c r="B779" s="396">
        <v>2.7175925925925926E-2</v>
      </c>
      <c r="C779" s="399">
        <v>74.472700000000003</v>
      </c>
      <c r="D779" s="399">
        <v>17.91</v>
      </c>
      <c r="E779" s="398">
        <v>41799.027175925927</v>
      </c>
      <c r="F779" s="397">
        <v>470.78769999999997</v>
      </c>
      <c r="G779" s="293"/>
      <c r="H779" s="304"/>
    </row>
    <row r="780" spans="1:8" ht="15" customHeight="1" x14ac:dyDescent="0.25">
      <c r="A780" s="395">
        <v>41800</v>
      </c>
      <c r="B780" s="396">
        <v>2.7175925925925926E-2</v>
      </c>
      <c r="C780" s="399">
        <v>74.375500000000002</v>
      </c>
      <c r="D780" s="399">
        <v>17.872</v>
      </c>
      <c r="E780" s="398">
        <v>41800.027175925927</v>
      </c>
      <c r="F780" s="397">
        <v>470.88490000000002</v>
      </c>
      <c r="G780" s="293"/>
      <c r="H780" s="304"/>
    </row>
    <row r="781" spans="1:8" ht="15" customHeight="1" x14ac:dyDescent="0.25">
      <c r="A781" s="395">
        <v>41801</v>
      </c>
      <c r="B781" s="396">
        <v>2.7175925925925926E-2</v>
      </c>
      <c r="C781" s="399">
        <v>74.373400000000004</v>
      </c>
      <c r="D781" s="399">
        <v>17.751000000000001</v>
      </c>
      <c r="E781" s="398">
        <v>41801.027175925927</v>
      </c>
      <c r="F781" s="397">
        <v>470.887</v>
      </c>
      <c r="G781" s="293"/>
      <c r="H781" s="304"/>
    </row>
    <row r="782" spans="1:8" ht="15" customHeight="1" x14ac:dyDescent="0.25">
      <c r="A782" s="395">
        <v>41802</v>
      </c>
      <c r="B782" s="396">
        <v>2.7175925925925926E-2</v>
      </c>
      <c r="C782" s="399">
        <v>74.406899999999993</v>
      </c>
      <c r="D782" s="399">
        <v>17.835000000000001</v>
      </c>
      <c r="E782" s="398">
        <v>41802.027175925927</v>
      </c>
      <c r="F782" s="397">
        <v>470.8535</v>
      </c>
      <c r="G782" s="293"/>
      <c r="H782" s="304"/>
    </row>
    <row r="783" spans="1:8" ht="15" customHeight="1" x14ac:dyDescent="0.25">
      <c r="A783" s="395">
        <v>41803</v>
      </c>
      <c r="B783" s="396">
        <v>2.7175925925925926E-2</v>
      </c>
      <c r="C783" s="399">
        <v>74.296000000000006</v>
      </c>
      <c r="D783" s="399">
        <v>17.927</v>
      </c>
      <c r="E783" s="398">
        <v>41803.027175925927</v>
      </c>
      <c r="F783" s="397">
        <v>470.96439999999996</v>
      </c>
      <c r="G783" s="293"/>
      <c r="H783" s="304"/>
    </row>
    <row r="784" spans="1:8" ht="15" customHeight="1" x14ac:dyDescent="0.25">
      <c r="A784" s="395">
        <v>41804</v>
      </c>
      <c r="B784" s="396">
        <v>2.7175925925925926E-2</v>
      </c>
      <c r="C784" s="399">
        <v>74.404499999999999</v>
      </c>
      <c r="D784" s="399">
        <v>17.815000000000001</v>
      </c>
      <c r="E784" s="398">
        <v>41804.027175925927</v>
      </c>
      <c r="F784" s="397">
        <v>470.85590000000002</v>
      </c>
      <c r="G784" s="293"/>
      <c r="H784" s="304"/>
    </row>
    <row r="785" spans="1:8" ht="15" customHeight="1" x14ac:dyDescent="0.25">
      <c r="A785" s="395">
        <v>41805</v>
      </c>
      <c r="B785" s="396">
        <v>2.7175925925925926E-2</v>
      </c>
      <c r="C785" s="399">
        <v>74.452699999999993</v>
      </c>
      <c r="D785" s="399">
        <v>17.802</v>
      </c>
      <c r="E785" s="398">
        <v>41805.027175925927</v>
      </c>
      <c r="F785" s="397">
        <v>470.80770000000001</v>
      </c>
      <c r="G785" s="293"/>
      <c r="H785" s="304"/>
    </row>
    <row r="786" spans="1:8" ht="15" customHeight="1" x14ac:dyDescent="0.25">
      <c r="A786" s="395">
        <v>41806</v>
      </c>
      <c r="B786" s="396">
        <v>2.7175925925925926E-2</v>
      </c>
      <c r="C786" s="399">
        <v>74.418800000000005</v>
      </c>
      <c r="D786" s="399">
        <v>17.847999999999999</v>
      </c>
      <c r="E786" s="398">
        <v>41806.027175925927</v>
      </c>
      <c r="F786" s="397">
        <v>470.84159999999997</v>
      </c>
      <c r="G786" s="293"/>
      <c r="H786" s="304"/>
    </row>
    <row r="787" spans="1:8" ht="15" customHeight="1" x14ac:dyDescent="0.25">
      <c r="A787" s="395">
        <v>41807</v>
      </c>
      <c r="B787" s="396">
        <v>2.7175925925925926E-2</v>
      </c>
      <c r="C787" s="399">
        <v>74.400999999999996</v>
      </c>
      <c r="D787" s="399">
        <v>17.908999999999999</v>
      </c>
      <c r="E787" s="398">
        <v>41807.027175925927</v>
      </c>
      <c r="F787" s="397">
        <v>470.85939999999999</v>
      </c>
      <c r="G787" s="293"/>
      <c r="H787" s="304"/>
    </row>
    <row r="788" spans="1:8" ht="15" customHeight="1" x14ac:dyDescent="0.25">
      <c r="A788" s="395">
        <v>41808</v>
      </c>
      <c r="B788" s="396">
        <v>2.7175925925925926E-2</v>
      </c>
      <c r="C788" s="399">
        <v>74.385000000000005</v>
      </c>
      <c r="D788" s="399">
        <v>17.835000000000001</v>
      </c>
      <c r="E788" s="398">
        <v>41808.027175925927</v>
      </c>
      <c r="F788" s="397">
        <v>470.87540000000001</v>
      </c>
      <c r="G788" s="293"/>
      <c r="H788" s="304"/>
    </row>
    <row r="789" spans="1:8" ht="15" customHeight="1" x14ac:dyDescent="0.25">
      <c r="A789" s="395">
        <v>41809</v>
      </c>
      <c r="B789" s="396">
        <v>2.7175925925925926E-2</v>
      </c>
      <c r="C789" s="399">
        <v>74.400499999999994</v>
      </c>
      <c r="D789" s="399">
        <v>17.84</v>
      </c>
      <c r="E789" s="398">
        <v>41809.027175925927</v>
      </c>
      <c r="F789" s="397">
        <v>470.85989999999998</v>
      </c>
      <c r="G789" s="293"/>
      <c r="H789" s="304"/>
    </row>
    <row r="790" spans="1:8" ht="15" customHeight="1" x14ac:dyDescent="0.25">
      <c r="A790" s="395">
        <v>41810</v>
      </c>
      <c r="B790" s="396">
        <v>2.7175925925925926E-2</v>
      </c>
      <c r="C790" s="399">
        <v>74.244500000000002</v>
      </c>
      <c r="D790" s="399">
        <v>17.899999999999999</v>
      </c>
      <c r="E790" s="398">
        <v>41810.027175925927</v>
      </c>
      <c r="F790" s="397">
        <v>471.01589999999999</v>
      </c>
      <c r="G790" s="293"/>
      <c r="H790" s="304"/>
    </row>
    <row r="791" spans="1:8" ht="15" customHeight="1" x14ac:dyDescent="0.25">
      <c r="A791" s="395">
        <v>41811</v>
      </c>
      <c r="B791" s="396">
        <v>2.7175925925925926E-2</v>
      </c>
      <c r="C791" s="399">
        <v>74.321200000000005</v>
      </c>
      <c r="D791" s="399">
        <v>17.866</v>
      </c>
      <c r="E791" s="398">
        <v>41811.027175925927</v>
      </c>
      <c r="F791" s="397">
        <v>470.93919999999997</v>
      </c>
      <c r="G791" s="293"/>
      <c r="H791" s="304"/>
    </row>
    <row r="792" spans="1:8" ht="15" customHeight="1" x14ac:dyDescent="0.25">
      <c r="A792" s="395">
        <v>41812</v>
      </c>
      <c r="B792" s="396">
        <v>2.7175925925925926E-2</v>
      </c>
      <c r="C792" s="399">
        <v>74.326899999999995</v>
      </c>
      <c r="D792" s="399">
        <v>17.992000000000001</v>
      </c>
      <c r="E792" s="398">
        <v>41812.027175925927</v>
      </c>
      <c r="F792" s="397">
        <v>470.93349999999998</v>
      </c>
      <c r="G792" s="293"/>
      <c r="H792" s="304"/>
    </row>
    <row r="793" spans="1:8" ht="15" customHeight="1" x14ac:dyDescent="0.25">
      <c r="A793" s="395">
        <v>41813</v>
      </c>
      <c r="B793" s="396">
        <v>2.7175925925925926E-2</v>
      </c>
      <c r="C793" s="399">
        <v>74.355099999999993</v>
      </c>
      <c r="D793" s="399">
        <v>17.919</v>
      </c>
      <c r="E793" s="398">
        <v>41813.027175925927</v>
      </c>
      <c r="F793" s="397">
        <v>470.90530000000001</v>
      </c>
      <c r="G793" s="293"/>
      <c r="H793" s="304"/>
    </row>
    <row r="794" spans="1:8" ht="15" customHeight="1" x14ac:dyDescent="0.25">
      <c r="A794" s="395">
        <v>41814</v>
      </c>
      <c r="B794" s="396">
        <v>2.7175925925925926E-2</v>
      </c>
      <c r="C794" s="399">
        <v>74.274000000000001</v>
      </c>
      <c r="D794" s="399">
        <v>17.809999999999999</v>
      </c>
      <c r="E794" s="398">
        <v>41814.027175925927</v>
      </c>
      <c r="F794" s="397">
        <v>470.9864</v>
      </c>
      <c r="G794" s="293"/>
      <c r="H794" s="304"/>
    </row>
    <row r="795" spans="1:8" ht="15" customHeight="1" x14ac:dyDescent="0.25">
      <c r="A795" s="395">
        <v>41815</v>
      </c>
      <c r="B795" s="396">
        <v>2.7175925925925926E-2</v>
      </c>
      <c r="C795" s="399">
        <v>74.242699999999999</v>
      </c>
      <c r="D795" s="399">
        <v>17.809999999999999</v>
      </c>
      <c r="E795" s="398">
        <v>41815.027175925927</v>
      </c>
      <c r="F795" s="397">
        <v>471.01769999999999</v>
      </c>
      <c r="G795" s="293"/>
      <c r="H795" s="304"/>
    </row>
    <row r="796" spans="1:8" ht="15" customHeight="1" x14ac:dyDescent="0.25">
      <c r="A796" s="395">
        <v>41816</v>
      </c>
      <c r="B796" s="396">
        <v>2.7175925925925926E-2</v>
      </c>
      <c r="C796" s="399">
        <v>74.293400000000005</v>
      </c>
      <c r="D796" s="399">
        <v>17.785</v>
      </c>
      <c r="E796" s="398">
        <v>41816.027175925927</v>
      </c>
      <c r="F796" s="397">
        <v>470.96699999999998</v>
      </c>
      <c r="G796" s="293"/>
      <c r="H796" s="304"/>
    </row>
    <row r="797" spans="1:8" ht="15" customHeight="1" x14ac:dyDescent="0.25">
      <c r="A797" s="395">
        <v>41817</v>
      </c>
      <c r="B797" s="396">
        <v>2.7175925925925926E-2</v>
      </c>
      <c r="C797" s="399">
        <v>74.403800000000004</v>
      </c>
      <c r="D797" s="399">
        <v>17.835000000000001</v>
      </c>
      <c r="E797" s="398">
        <v>41817.027175925927</v>
      </c>
      <c r="F797" s="397">
        <v>470.85659999999996</v>
      </c>
      <c r="G797" s="293"/>
      <c r="H797" s="304"/>
    </row>
    <row r="798" spans="1:8" ht="15" customHeight="1" x14ac:dyDescent="0.25">
      <c r="A798" s="395">
        <v>41818</v>
      </c>
      <c r="B798" s="396">
        <v>2.7175925925925926E-2</v>
      </c>
      <c r="C798" s="399">
        <v>74.414400000000001</v>
      </c>
      <c r="D798" s="399">
        <v>17.821000000000002</v>
      </c>
      <c r="E798" s="398">
        <v>41818.027175925927</v>
      </c>
      <c r="F798" s="397">
        <v>470.846</v>
      </c>
      <c r="G798" s="293"/>
      <c r="H798" s="304"/>
    </row>
    <row r="799" spans="1:8" ht="15" customHeight="1" x14ac:dyDescent="0.25">
      <c r="A799" s="395">
        <v>41819</v>
      </c>
      <c r="B799" s="396">
        <v>2.7175925925925926E-2</v>
      </c>
      <c r="C799" s="399">
        <v>74.329599999999999</v>
      </c>
      <c r="D799" s="399">
        <v>17.899000000000001</v>
      </c>
      <c r="E799" s="398">
        <v>41819.027175925927</v>
      </c>
      <c r="F799" s="397">
        <v>470.93079999999998</v>
      </c>
      <c r="G799" s="293"/>
      <c r="H799" s="304"/>
    </row>
    <row r="800" spans="1:8" ht="15" customHeight="1" x14ac:dyDescent="0.25">
      <c r="A800" s="395">
        <v>41820</v>
      </c>
      <c r="B800" s="396">
        <v>2.7175925925925926E-2</v>
      </c>
      <c r="C800" s="399">
        <v>74.314800000000005</v>
      </c>
      <c r="D800" s="399">
        <v>17.861000000000001</v>
      </c>
      <c r="E800" s="398">
        <v>41820.027175925927</v>
      </c>
      <c r="F800" s="397">
        <v>470.94560000000001</v>
      </c>
      <c r="G800" s="293"/>
      <c r="H800" s="304"/>
    </row>
    <row r="801" spans="1:8" ht="15" customHeight="1" x14ac:dyDescent="0.25">
      <c r="A801" s="395">
        <v>41821</v>
      </c>
      <c r="B801" s="396">
        <v>2.7175925925925926E-2</v>
      </c>
      <c r="C801" s="399">
        <v>74.341099999999997</v>
      </c>
      <c r="D801" s="399">
        <v>17.823</v>
      </c>
      <c r="E801" s="398">
        <v>41821.027175925927</v>
      </c>
      <c r="F801" s="397">
        <v>470.91930000000002</v>
      </c>
      <c r="G801" s="293"/>
      <c r="H801" s="304"/>
    </row>
    <row r="802" spans="1:8" ht="15" customHeight="1" x14ac:dyDescent="0.25">
      <c r="A802" s="395">
        <v>41822</v>
      </c>
      <c r="B802" s="396">
        <v>2.7175925925925926E-2</v>
      </c>
      <c r="C802" s="399">
        <v>74.191100000000006</v>
      </c>
      <c r="D802" s="399">
        <v>17.792999999999999</v>
      </c>
      <c r="E802" s="398">
        <v>41822.027175925927</v>
      </c>
      <c r="F802" s="397">
        <v>471.0693</v>
      </c>
      <c r="G802" s="293"/>
      <c r="H802" s="304"/>
    </row>
    <row r="803" spans="1:8" ht="15" customHeight="1" x14ac:dyDescent="0.25">
      <c r="A803" s="395">
        <v>41823</v>
      </c>
      <c r="B803" s="396">
        <v>2.7175925925925926E-2</v>
      </c>
      <c r="C803" s="399">
        <v>74.102199999999996</v>
      </c>
      <c r="D803" s="399">
        <v>17.843</v>
      </c>
      <c r="E803" s="398">
        <v>41823.027175925927</v>
      </c>
      <c r="F803" s="397">
        <v>471.15819999999997</v>
      </c>
      <c r="G803" s="293"/>
      <c r="H803" s="304"/>
    </row>
    <row r="804" spans="1:8" ht="15" customHeight="1" x14ac:dyDescent="0.25">
      <c r="A804" s="395">
        <v>41824</v>
      </c>
      <c r="B804" s="396">
        <v>2.7175925925925926E-2</v>
      </c>
      <c r="C804" s="399">
        <v>74.085800000000006</v>
      </c>
      <c r="D804" s="399">
        <v>17.934999999999999</v>
      </c>
      <c r="E804" s="398">
        <v>41824.027175925927</v>
      </c>
      <c r="F804" s="397">
        <v>471.1746</v>
      </c>
      <c r="G804" s="293"/>
      <c r="H804" s="304"/>
    </row>
    <row r="805" spans="1:8" ht="15" customHeight="1" x14ac:dyDescent="0.25">
      <c r="A805" s="395">
        <v>41825</v>
      </c>
      <c r="B805" s="396">
        <v>2.7175925925925926E-2</v>
      </c>
      <c r="C805" s="399">
        <v>74.089200000000005</v>
      </c>
      <c r="D805" s="399">
        <v>17.803000000000001</v>
      </c>
      <c r="E805" s="398">
        <v>41825.027175925927</v>
      </c>
      <c r="F805" s="397">
        <v>471.1712</v>
      </c>
      <c r="G805" s="293"/>
      <c r="H805" s="304"/>
    </row>
    <row r="806" spans="1:8" ht="15" customHeight="1" x14ac:dyDescent="0.25">
      <c r="A806" s="395">
        <v>41826</v>
      </c>
      <c r="B806" s="396">
        <v>2.7175925925925926E-2</v>
      </c>
      <c r="C806" s="399">
        <v>74.121499999999997</v>
      </c>
      <c r="D806" s="399">
        <v>17.841999999999999</v>
      </c>
      <c r="E806" s="398">
        <v>41826.027175925927</v>
      </c>
      <c r="F806" s="397">
        <v>471.13889999999998</v>
      </c>
      <c r="G806" s="293"/>
      <c r="H806" s="304"/>
    </row>
    <row r="807" spans="1:8" ht="15" customHeight="1" x14ac:dyDescent="0.25">
      <c r="A807" s="395">
        <v>41827</v>
      </c>
      <c r="B807" s="396">
        <v>2.7175925925925926E-2</v>
      </c>
      <c r="C807" s="399">
        <v>74.177599999999998</v>
      </c>
      <c r="D807" s="399">
        <v>17.923999999999999</v>
      </c>
      <c r="E807" s="398">
        <v>41827.027175925927</v>
      </c>
      <c r="F807" s="397">
        <v>471.08280000000002</v>
      </c>
      <c r="G807" s="293"/>
      <c r="H807" s="304"/>
    </row>
    <row r="808" spans="1:8" ht="15" customHeight="1" x14ac:dyDescent="0.25">
      <c r="A808" s="395">
        <v>41828</v>
      </c>
      <c r="B808" s="396">
        <v>2.7175925925925926E-2</v>
      </c>
      <c r="C808" s="399">
        <v>74.221999999999994</v>
      </c>
      <c r="D808" s="399">
        <v>17.844999999999999</v>
      </c>
      <c r="E808" s="398">
        <v>41828.027175925927</v>
      </c>
      <c r="F808" s="397">
        <v>471.03840000000002</v>
      </c>
      <c r="G808" s="293"/>
      <c r="H808" s="304"/>
    </row>
    <row r="809" spans="1:8" ht="15" customHeight="1" x14ac:dyDescent="0.25">
      <c r="A809" s="395">
        <v>41829</v>
      </c>
      <c r="B809" s="396">
        <v>2.7175925925925926E-2</v>
      </c>
      <c r="C809" s="399">
        <v>74.114900000000006</v>
      </c>
      <c r="D809" s="399">
        <v>17.837</v>
      </c>
      <c r="E809" s="398">
        <v>41829.027175925927</v>
      </c>
      <c r="F809" s="397">
        <v>471.14549999999997</v>
      </c>
      <c r="G809" s="293"/>
      <c r="H809" s="304"/>
    </row>
    <row r="810" spans="1:8" ht="15" customHeight="1" x14ac:dyDescent="0.25">
      <c r="A810" s="395">
        <v>41830</v>
      </c>
      <c r="B810" s="396">
        <v>2.7175925925925926E-2</v>
      </c>
      <c r="C810" s="399">
        <v>74.193399999999997</v>
      </c>
      <c r="D810" s="399">
        <v>17.853000000000002</v>
      </c>
      <c r="E810" s="398">
        <v>41830.027175925927</v>
      </c>
      <c r="F810" s="397">
        <v>471.06700000000001</v>
      </c>
      <c r="G810" s="293"/>
      <c r="H810" s="304"/>
    </row>
    <row r="811" spans="1:8" ht="15" customHeight="1" x14ac:dyDescent="0.25">
      <c r="A811" s="395">
        <v>41831</v>
      </c>
      <c r="B811" s="396">
        <v>2.7175925925925926E-2</v>
      </c>
      <c r="C811" s="399">
        <v>74.223799999999997</v>
      </c>
      <c r="D811" s="399">
        <v>17.821999999999999</v>
      </c>
      <c r="E811" s="398">
        <v>41831.027175925927</v>
      </c>
      <c r="F811" s="397">
        <v>471.03660000000002</v>
      </c>
      <c r="G811" s="293"/>
      <c r="H811" s="304"/>
    </row>
    <row r="812" spans="1:8" ht="15" customHeight="1" x14ac:dyDescent="0.25">
      <c r="A812" s="395">
        <v>41832</v>
      </c>
      <c r="B812" s="396">
        <v>2.7175925925925926E-2</v>
      </c>
      <c r="C812" s="399">
        <v>74.152199999999993</v>
      </c>
      <c r="D812" s="399">
        <v>17.803000000000001</v>
      </c>
      <c r="E812" s="398">
        <v>41832.027175925927</v>
      </c>
      <c r="F812" s="397">
        <v>471.10820000000001</v>
      </c>
      <c r="G812" s="293"/>
      <c r="H812" s="304"/>
    </row>
    <row r="813" spans="1:8" ht="15" customHeight="1" x14ac:dyDescent="0.25">
      <c r="A813" s="395">
        <v>41833</v>
      </c>
      <c r="B813" s="396">
        <v>2.7175925925925926E-2</v>
      </c>
      <c r="C813" s="399">
        <v>74.135499999999993</v>
      </c>
      <c r="D813" s="399">
        <v>17.913</v>
      </c>
      <c r="E813" s="398">
        <v>41833.027175925927</v>
      </c>
      <c r="F813" s="397">
        <v>471.12490000000003</v>
      </c>
      <c r="G813" s="293"/>
      <c r="H813" s="304"/>
    </row>
    <row r="814" spans="1:8" ht="15" customHeight="1" x14ac:dyDescent="0.25">
      <c r="A814" s="395">
        <v>41834</v>
      </c>
      <c r="B814" s="396">
        <v>2.7175925925925926E-2</v>
      </c>
      <c r="C814" s="399">
        <v>74.139799999999994</v>
      </c>
      <c r="D814" s="399">
        <v>17.815999999999999</v>
      </c>
      <c r="E814" s="398">
        <v>41834.027175925927</v>
      </c>
      <c r="F814" s="397">
        <v>471.12059999999997</v>
      </c>
      <c r="G814" s="293"/>
      <c r="H814" s="304"/>
    </row>
    <row r="815" spans="1:8" ht="15" customHeight="1" x14ac:dyDescent="0.25">
      <c r="A815" s="395">
        <v>41835</v>
      </c>
      <c r="B815" s="396">
        <v>2.7175925925925926E-2</v>
      </c>
      <c r="C815" s="399">
        <v>74.156899999999993</v>
      </c>
      <c r="D815" s="399">
        <v>17.885000000000002</v>
      </c>
      <c r="E815" s="398">
        <v>41835.027175925927</v>
      </c>
      <c r="F815" s="397">
        <v>471.1035</v>
      </c>
      <c r="G815" s="293"/>
      <c r="H815" s="304"/>
    </row>
    <row r="816" spans="1:8" ht="15" customHeight="1" x14ac:dyDescent="0.25">
      <c r="A816" s="395">
        <v>41836</v>
      </c>
      <c r="B816" s="396">
        <v>2.7175925925925926E-2</v>
      </c>
      <c r="C816" s="399">
        <v>74.165899999999993</v>
      </c>
      <c r="D816" s="399">
        <v>17.795999999999999</v>
      </c>
      <c r="E816" s="398">
        <v>41836.027175925927</v>
      </c>
      <c r="F816" s="397">
        <v>471.09449999999998</v>
      </c>
      <c r="G816" s="293"/>
      <c r="H816" s="304"/>
    </row>
    <row r="817" spans="1:8" ht="15" customHeight="1" x14ac:dyDescent="0.25">
      <c r="A817" s="395">
        <v>41837</v>
      </c>
      <c r="B817" s="396">
        <v>2.7175925925925926E-2</v>
      </c>
      <c r="C817" s="399">
        <v>74.277299999999997</v>
      </c>
      <c r="D817" s="399">
        <v>17.881</v>
      </c>
      <c r="E817" s="398">
        <v>41837.027175925927</v>
      </c>
      <c r="F817" s="397">
        <v>470.98309999999998</v>
      </c>
      <c r="G817" s="293"/>
      <c r="H817" s="304"/>
    </row>
    <row r="818" spans="1:8" ht="15" customHeight="1" x14ac:dyDescent="0.25">
      <c r="A818" s="395">
        <v>41838</v>
      </c>
      <c r="B818" s="396">
        <v>2.7175925925925926E-2</v>
      </c>
      <c r="C818" s="399">
        <v>74.275300000000001</v>
      </c>
      <c r="D818" s="399">
        <v>17.844999999999999</v>
      </c>
      <c r="E818" s="398">
        <v>41838.027175925927</v>
      </c>
      <c r="F818" s="397">
        <v>470.98509999999999</v>
      </c>
      <c r="G818" s="293"/>
      <c r="H818" s="304"/>
    </row>
    <row r="819" spans="1:8" ht="15" customHeight="1" x14ac:dyDescent="0.25">
      <c r="A819" s="395">
        <v>41839</v>
      </c>
      <c r="B819" s="396">
        <v>2.7175925925925926E-2</v>
      </c>
      <c r="C819" s="399">
        <v>74.267200000000003</v>
      </c>
      <c r="D819" s="399">
        <v>17.792000000000002</v>
      </c>
      <c r="E819" s="398">
        <v>41839.027175925927</v>
      </c>
      <c r="F819" s="397">
        <v>470.9932</v>
      </c>
      <c r="G819" s="293"/>
      <c r="H819" s="304"/>
    </row>
    <row r="820" spans="1:8" ht="15" customHeight="1" x14ac:dyDescent="0.25">
      <c r="A820" s="395">
        <v>41840</v>
      </c>
      <c r="B820" s="396">
        <v>2.7175925925925926E-2</v>
      </c>
      <c r="C820" s="399">
        <v>74.2042</v>
      </c>
      <c r="D820" s="399">
        <v>17.84</v>
      </c>
      <c r="E820" s="398">
        <v>41840.027175925927</v>
      </c>
      <c r="F820" s="397">
        <v>471.05619999999999</v>
      </c>
      <c r="G820" s="293"/>
      <c r="H820" s="304"/>
    </row>
    <row r="821" spans="1:8" ht="15" customHeight="1" x14ac:dyDescent="0.25">
      <c r="A821" s="395">
        <v>41841</v>
      </c>
      <c r="B821" s="396">
        <v>2.7175925925925926E-2</v>
      </c>
      <c r="C821" s="399">
        <v>74.182400000000001</v>
      </c>
      <c r="D821" s="399">
        <v>17.829999999999998</v>
      </c>
      <c r="E821" s="398">
        <v>41841.027175925927</v>
      </c>
      <c r="F821" s="397">
        <v>471.07799999999997</v>
      </c>
      <c r="G821" s="293"/>
      <c r="H821" s="304"/>
    </row>
    <row r="822" spans="1:8" ht="15" customHeight="1" x14ac:dyDescent="0.25">
      <c r="A822" s="395">
        <v>41842</v>
      </c>
      <c r="B822" s="396">
        <v>2.7175925925925926E-2</v>
      </c>
      <c r="C822" s="399">
        <v>74.152799999999999</v>
      </c>
      <c r="D822" s="399">
        <v>17.817</v>
      </c>
      <c r="E822" s="398">
        <v>41842.027175925927</v>
      </c>
      <c r="F822" s="397">
        <v>471.10759999999999</v>
      </c>
      <c r="G822" s="293"/>
      <c r="H822" s="304"/>
    </row>
    <row r="823" spans="1:8" ht="15" customHeight="1" x14ac:dyDescent="0.25">
      <c r="A823" s="395">
        <v>41843</v>
      </c>
      <c r="B823" s="396">
        <v>2.7175925925925926E-2</v>
      </c>
      <c r="C823" s="399">
        <v>74.049899999999994</v>
      </c>
      <c r="D823" s="399">
        <v>17.901</v>
      </c>
      <c r="E823" s="398">
        <v>41843.027175925927</v>
      </c>
      <c r="F823" s="397">
        <v>471.21050000000002</v>
      </c>
      <c r="G823" s="293"/>
      <c r="H823" s="304"/>
    </row>
    <row r="824" spans="1:8" ht="15" customHeight="1" x14ac:dyDescent="0.25">
      <c r="A824" s="395">
        <v>41844</v>
      </c>
      <c r="B824" s="396">
        <v>2.7175925925925926E-2</v>
      </c>
      <c r="C824" s="399">
        <v>74.067099999999996</v>
      </c>
      <c r="D824" s="399">
        <v>17.786999999999999</v>
      </c>
      <c r="E824" s="398">
        <v>41844.027175925927</v>
      </c>
      <c r="F824" s="397">
        <v>471.19330000000002</v>
      </c>
      <c r="G824" s="293"/>
      <c r="H824" s="304"/>
    </row>
    <row r="825" spans="1:8" ht="15" customHeight="1" x14ac:dyDescent="0.25">
      <c r="A825" s="395">
        <v>41845</v>
      </c>
      <c r="B825" s="396">
        <v>2.7175925925925926E-2</v>
      </c>
      <c r="C825" s="399">
        <v>74.178200000000004</v>
      </c>
      <c r="D825" s="399">
        <v>17.844000000000001</v>
      </c>
      <c r="E825" s="398">
        <v>41845.027175925927</v>
      </c>
      <c r="F825" s="397">
        <v>471.0822</v>
      </c>
      <c r="G825" s="293"/>
      <c r="H825" s="304"/>
    </row>
    <row r="826" spans="1:8" ht="15" customHeight="1" x14ac:dyDescent="0.25">
      <c r="A826" s="395">
        <v>41846</v>
      </c>
      <c r="B826" s="396">
        <v>2.7175925925925926E-2</v>
      </c>
      <c r="C826" s="399">
        <v>74.206500000000005</v>
      </c>
      <c r="D826" s="399">
        <v>17.806000000000001</v>
      </c>
      <c r="E826" s="398">
        <v>41846.027175925927</v>
      </c>
      <c r="F826" s="397">
        <v>471.0539</v>
      </c>
      <c r="G826" s="293"/>
      <c r="H826" s="304"/>
    </row>
    <row r="827" spans="1:8" ht="15" customHeight="1" x14ac:dyDescent="0.25">
      <c r="A827" s="395">
        <v>41847</v>
      </c>
      <c r="B827" s="396">
        <v>2.7175925925925926E-2</v>
      </c>
      <c r="C827" s="399">
        <v>74.1524</v>
      </c>
      <c r="D827" s="399">
        <v>17.852</v>
      </c>
      <c r="E827" s="398">
        <v>41847.027175925927</v>
      </c>
      <c r="F827" s="397">
        <v>471.108</v>
      </c>
      <c r="G827" s="293"/>
      <c r="H827" s="304"/>
    </row>
    <row r="828" spans="1:8" ht="15" customHeight="1" x14ac:dyDescent="0.25">
      <c r="A828" s="395">
        <v>41848</v>
      </c>
      <c r="B828" s="396">
        <v>2.7175925925925926E-2</v>
      </c>
      <c r="C828" s="399">
        <v>74.100499999999997</v>
      </c>
      <c r="D828" s="399">
        <v>17.797000000000001</v>
      </c>
      <c r="E828" s="398">
        <v>41848.027175925927</v>
      </c>
      <c r="F828" s="397">
        <v>471.15989999999999</v>
      </c>
      <c r="G828" s="293"/>
      <c r="H828" s="304"/>
    </row>
    <row r="829" spans="1:8" ht="15" customHeight="1" x14ac:dyDescent="0.25">
      <c r="A829" s="395">
        <v>41849</v>
      </c>
      <c r="B829" s="396">
        <v>2.7175925925925926E-2</v>
      </c>
      <c r="C829" s="399">
        <v>74.049199999999999</v>
      </c>
      <c r="D829" s="399">
        <v>17.795000000000002</v>
      </c>
      <c r="E829" s="398">
        <v>41849.027175925927</v>
      </c>
      <c r="F829" s="397">
        <v>471.21119999999996</v>
      </c>
      <c r="G829" s="293"/>
      <c r="H829" s="304"/>
    </row>
    <row r="830" spans="1:8" ht="15" customHeight="1" x14ac:dyDescent="0.25">
      <c r="A830" s="395">
        <v>41850</v>
      </c>
      <c r="B830" s="396">
        <v>2.7175925925925926E-2</v>
      </c>
      <c r="C830" s="399">
        <v>74.135499999999993</v>
      </c>
      <c r="D830" s="399">
        <v>17.776</v>
      </c>
      <c r="E830" s="398">
        <v>41850.027175925927</v>
      </c>
      <c r="F830" s="397">
        <v>471.12490000000003</v>
      </c>
      <c r="G830" s="293"/>
      <c r="H830" s="304"/>
    </row>
    <row r="831" spans="1:8" ht="15" customHeight="1" x14ac:dyDescent="0.25">
      <c r="A831" s="395">
        <v>41851</v>
      </c>
      <c r="B831" s="396">
        <v>2.7175925925925926E-2</v>
      </c>
      <c r="C831" s="399">
        <v>74.174000000000007</v>
      </c>
      <c r="D831" s="399">
        <v>17.79</v>
      </c>
      <c r="E831" s="398">
        <v>41851.027175925927</v>
      </c>
      <c r="F831" s="397">
        <v>471.08639999999997</v>
      </c>
      <c r="G831" s="293"/>
      <c r="H831" s="304"/>
    </row>
    <row r="832" spans="1:8" ht="15" customHeight="1" x14ac:dyDescent="0.25">
      <c r="A832" s="395">
        <v>41852</v>
      </c>
      <c r="B832" s="396">
        <v>2.7175925925925926E-2</v>
      </c>
      <c r="C832" s="399">
        <v>74.134500000000003</v>
      </c>
      <c r="D832" s="399">
        <v>17.837</v>
      </c>
      <c r="E832" s="398">
        <v>41852.027175925927</v>
      </c>
      <c r="F832" s="397">
        <v>471.1259</v>
      </c>
      <c r="G832" s="293"/>
      <c r="H832" s="304"/>
    </row>
    <row r="833" spans="1:8" ht="15" customHeight="1" x14ac:dyDescent="0.25">
      <c r="A833" s="395">
        <v>41853</v>
      </c>
      <c r="B833" s="396">
        <v>2.7175925925925926E-2</v>
      </c>
      <c r="C833" s="399">
        <v>74.176900000000003</v>
      </c>
      <c r="D833" s="399">
        <v>17.797000000000001</v>
      </c>
      <c r="E833" s="398">
        <v>41853.027175925927</v>
      </c>
      <c r="F833" s="397">
        <v>471.08349999999996</v>
      </c>
      <c r="G833" s="293"/>
      <c r="H833" s="304"/>
    </row>
    <row r="834" spans="1:8" ht="15" customHeight="1" x14ac:dyDescent="0.25">
      <c r="A834" s="395">
        <v>41854</v>
      </c>
      <c r="B834" s="396">
        <v>2.7175925925925926E-2</v>
      </c>
      <c r="C834" s="399">
        <v>74.129400000000004</v>
      </c>
      <c r="D834" s="399">
        <v>17.824000000000002</v>
      </c>
      <c r="E834" s="398">
        <v>41854.027175925927</v>
      </c>
      <c r="F834" s="397">
        <v>471.13099999999997</v>
      </c>
      <c r="G834" s="293"/>
      <c r="H834" s="304"/>
    </row>
    <row r="835" spans="1:8" ht="15" customHeight="1" x14ac:dyDescent="0.25">
      <c r="A835" s="395">
        <v>41855</v>
      </c>
      <c r="B835" s="396">
        <v>2.7175925925925926E-2</v>
      </c>
      <c r="C835" s="399">
        <v>71.361699999999999</v>
      </c>
      <c r="D835" s="399">
        <v>17.783999999999999</v>
      </c>
      <c r="E835" s="398">
        <v>41855.027175925927</v>
      </c>
      <c r="F835" s="397">
        <v>473.89869999999996</v>
      </c>
      <c r="G835" s="293"/>
      <c r="H835" s="304"/>
    </row>
    <row r="836" spans="1:8" ht="15" customHeight="1" x14ac:dyDescent="0.25">
      <c r="A836" s="395">
        <v>41856</v>
      </c>
      <c r="B836" s="396">
        <v>2.7175925925925926E-2</v>
      </c>
      <c r="C836" s="399">
        <v>74.163200000000003</v>
      </c>
      <c r="D836" s="399">
        <v>17.834</v>
      </c>
      <c r="E836" s="398">
        <v>41856.027175925927</v>
      </c>
      <c r="F836" s="397">
        <v>471.09719999999999</v>
      </c>
      <c r="G836" s="293"/>
      <c r="H836" s="304"/>
    </row>
    <row r="837" spans="1:8" ht="15" customHeight="1" x14ac:dyDescent="0.25">
      <c r="A837" s="395">
        <v>41857</v>
      </c>
      <c r="B837" s="396">
        <v>2.7175925925925926E-2</v>
      </c>
      <c r="C837" s="399">
        <v>74.222800000000007</v>
      </c>
      <c r="D837" s="399">
        <v>17.856000000000002</v>
      </c>
      <c r="E837" s="398">
        <v>41857.027175925927</v>
      </c>
      <c r="F837" s="397">
        <v>471.0376</v>
      </c>
      <c r="G837" s="293"/>
      <c r="H837" s="304"/>
    </row>
    <row r="838" spans="1:8" ht="15" customHeight="1" x14ac:dyDescent="0.25">
      <c r="A838" s="395">
        <v>41858</v>
      </c>
      <c r="B838" s="396">
        <v>2.7175925925925926E-2</v>
      </c>
      <c r="C838" s="399">
        <v>74.238699999999994</v>
      </c>
      <c r="D838" s="399">
        <v>17.824999999999999</v>
      </c>
      <c r="E838" s="398">
        <v>41858.027175925927</v>
      </c>
      <c r="F838" s="397">
        <v>471.02170000000001</v>
      </c>
      <c r="G838" s="293"/>
      <c r="H838" s="304"/>
    </row>
    <row r="839" spans="1:8" ht="15" customHeight="1" x14ac:dyDescent="0.25">
      <c r="A839" s="395">
        <v>41859</v>
      </c>
      <c r="B839" s="396">
        <v>2.7175925925925926E-2</v>
      </c>
      <c r="C839" s="399">
        <v>74.237499999999997</v>
      </c>
      <c r="D839" s="399">
        <v>17.791</v>
      </c>
      <c r="E839" s="398">
        <v>41859.027175925927</v>
      </c>
      <c r="F839" s="397">
        <v>471.02289999999999</v>
      </c>
      <c r="G839" s="293"/>
      <c r="H839" s="304"/>
    </row>
    <row r="840" spans="1:8" ht="15" customHeight="1" x14ac:dyDescent="0.25">
      <c r="A840" s="395">
        <v>41860</v>
      </c>
      <c r="B840" s="396">
        <v>2.7175925925925926E-2</v>
      </c>
      <c r="C840" s="399">
        <v>74.248099999999994</v>
      </c>
      <c r="D840" s="399">
        <v>17.792000000000002</v>
      </c>
      <c r="E840" s="398">
        <v>41860.027175925927</v>
      </c>
      <c r="F840" s="397">
        <v>471.01229999999998</v>
      </c>
      <c r="G840" s="293"/>
      <c r="H840" s="304"/>
    </row>
    <row r="841" spans="1:8" ht="15" customHeight="1" x14ac:dyDescent="0.25">
      <c r="A841" s="395">
        <v>41861</v>
      </c>
      <c r="B841" s="396">
        <v>2.7175925925925926E-2</v>
      </c>
      <c r="C841" s="399">
        <v>74.200999999999993</v>
      </c>
      <c r="D841" s="399">
        <v>17.806999999999999</v>
      </c>
      <c r="E841" s="398">
        <v>41861.027175925927</v>
      </c>
      <c r="F841" s="397">
        <v>471.05939999999998</v>
      </c>
      <c r="G841" s="293"/>
      <c r="H841" s="304"/>
    </row>
    <row r="842" spans="1:8" ht="15" customHeight="1" x14ac:dyDescent="0.25">
      <c r="A842" s="395">
        <v>41862</v>
      </c>
      <c r="B842" s="396">
        <v>2.7175925925925926E-2</v>
      </c>
      <c r="C842" s="399">
        <v>73.646299999999997</v>
      </c>
      <c r="D842" s="399">
        <v>17.791</v>
      </c>
      <c r="E842" s="398">
        <v>41862.027175925927</v>
      </c>
      <c r="F842" s="397">
        <v>471.61410000000001</v>
      </c>
      <c r="G842" s="293"/>
      <c r="H842" s="304"/>
    </row>
    <row r="843" spans="1:8" ht="15" customHeight="1" x14ac:dyDescent="0.25">
      <c r="A843" s="395">
        <v>41863</v>
      </c>
      <c r="B843" s="396">
        <v>2.7175925925925926E-2</v>
      </c>
      <c r="C843" s="399">
        <v>74.097899999999996</v>
      </c>
      <c r="D843" s="399">
        <v>17.757999999999999</v>
      </c>
      <c r="E843" s="398">
        <v>41863.027175925927</v>
      </c>
      <c r="F843" s="397">
        <v>471.16250000000002</v>
      </c>
      <c r="G843" s="293"/>
      <c r="H843" s="304"/>
    </row>
    <row r="844" spans="1:8" ht="15" customHeight="1" x14ac:dyDescent="0.25">
      <c r="A844" s="395">
        <v>41864</v>
      </c>
      <c r="B844" s="396">
        <v>2.7175925925925926E-2</v>
      </c>
      <c r="C844" s="399">
        <v>74.144300000000001</v>
      </c>
      <c r="D844" s="399">
        <v>17.806999999999999</v>
      </c>
      <c r="E844" s="398">
        <v>41864.027175925927</v>
      </c>
      <c r="F844" s="397">
        <v>471.11609999999996</v>
      </c>
      <c r="G844" s="293"/>
      <c r="H844" s="304"/>
    </row>
    <row r="845" spans="1:8" ht="15" customHeight="1" x14ac:dyDescent="0.25">
      <c r="A845" s="395">
        <v>41865</v>
      </c>
      <c r="B845" s="396">
        <v>2.7175925925925926E-2</v>
      </c>
      <c r="C845" s="399">
        <v>74.137500000000003</v>
      </c>
      <c r="D845" s="399">
        <v>17.797999999999998</v>
      </c>
      <c r="E845" s="398">
        <v>41865.027175925927</v>
      </c>
      <c r="F845" s="397">
        <v>471.12289999999996</v>
      </c>
      <c r="G845" s="293"/>
      <c r="H845" s="304"/>
    </row>
    <row r="846" spans="1:8" ht="15" customHeight="1" x14ac:dyDescent="0.25">
      <c r="A846" s="395">
        <v>41866</v>
      </c>
      <c r="B846" s="396">
        <v>2.7175925925925926E-2</v>
      </c>
      <c r="C846" s="399">
        <v>74.214500000000001</v>
      </c>
      <c r="D846" s="399">
        <v>17.978000000000002</v>
      </c>
      <c r="E846" s="398">
        <v>41866.027175925927</v>
      </c>
      <c r="F846" s="397">
        <v>471.04589999999996</v>
      </c>
      <c r="G846" s="293"/>
      <c r="H846" s="304"/>
    </row>
    <row r="847" spans="1:8" ht="15" customHeight="1" x14ac:dyDescent="0.25">
      <c r="A847" s="395">
        <v>41867</v>
      </c>
      <c r="B847" s="396">
        <v>2.7175925925925926E-2</v>
      </c>
      <c r="C847" s="399">
        <v>74.238299999999995</v>
      </c>
      <c r="D847" s="399">
        <v>17.809000000000001</v>
      </c>
      <c r="E847" s="398">
        <v>41867.027175925927</v>
      </c>
      <c r="F847" s="397">
        <v>471.02210000000002</v>
      </c>
      <c r="G847" s="293"/>
      <c r="H847" s="304"/>
    </row>
    <row r="848" spans="1:8" ht="15" customHeight="1" x14ac:dyDescent="0.25">
      <c r="A848" s="395">
        <v>41868</v>
      </c>
      <c r="B848" s="396">
        <v>2.7175925925925926E-2</v>
      </c>
      <c r="C848" s="399">
        <v>74.212900000000005</v>
      </c>
      <c r="D848" s="399">
        <v>17.788</v>
      </c>
      <c r="E848" s="398">
        <v>41868.027175925927</v>
      </c>
      <c r="F848" s="397">
        <v>471.04750000000001</v>
      </c>
      <c r="G848" s="293"/>
      <c r="H848" s="304"/>
    </row>
    <row r="849" spans="1:8" ht="15" customHeight="1" x14ac:dyDescent="0.25">
      <c r="A849" s="395">
        <v>41869</v>
      </c>
      <c r="B849" s="396">
        <v>2.7175925925925926E-2</v>
      </c>
      <c r="C849" s="399">
        <v>74.248900000000006</v>
      </c>
      <c r="D849" s="399">
        <v>17.847999999999999</v>
      </c>
      <c r="E849" s="398">
        <v>41869.027175925927</v>
      </c>
      <c r="F849" s="397">
        <v>471.01149999999996</v>
      </c>
      <c r="G849" s="293"/>
      <c r="H849" s="304"/>
    </row>
    <row r="850" spans="1:8" ht="15" customHeight="1" x14ac:dyDescent="0.25">
      <c r="A850" s="395">
        <v>41870</v>
      </c>
      <c r="B850" s="396">
        <v>2.7175925925925926E-2</v>
      </c>
      <c r="C850" s="399">
        <v>74.284700000000001</v>
      </c>
      <c r="D850" s="399">
        <v>17.768999999999998</v>
      </c>
      <c r="E850" s="398">
        <v>41870.027175925927</v>
      </c>
      <c r="F850" s="397">
        <v>470.97569999999996</v>
      </c>
      <c r="G850" s="293"/>
      <c r="H850" s="304"/>
    </row>
    <row r="851" spans="1:8" ht="15" customHeight="1" x14ac:dyDescent="0.25">
      <c r="A851" s="395">
        <v>41871</v>
      </c>
      <c r="B851" s="396">
        <v>2.7175925925925926E-2</v>
      </c>
      <c r="C851" s="399">
        <v>74.386499999999998</v>
      </c>
      <c r="D851" s="399">
        <v>17.8</v>
      </c>
      <c r="E851" s="398">
        <v>41871.027175925927</v>
      </c>
      <c r="F851" s="397">
        <v>470.87389999999999</v>
      </c>
      <c r="G851" s="293"/>
      <c r="H851" s="304"/>
    </row>
    <row r="852" spans="1:8" ht="15" customHeight="1" x14ac:dyDescent="0.25">
      <c r="A852" s="395">
        <v>41872</v>
      </c>
      <c r="B852" s="396">
        <v>2.7175925925925926E-2</v>
      </c>
      <c r="C852" s="399">
        <v>74.349199999999996</v>
      </c>
      <c r="D852" s="399">
        <v>17.780999999999999</v>
      </c>
      <c r="E852" s="398">
        <v>41872.027175925927</v>
      </c>
      <c r="F852" s="397">
        <v>470.91120000000001</v>
      </c>
      <c r="G852" s="293"/>
      <c r="H852" s="304"/>
    </row>
    <row r="853" spans="1:8" ht="15" customHeight="1" x14ac:dyDescent="0.25">
      <c r="A853" s="395">
        <v>41873</v>
      </c>
      <c r="B853" s="396">
        <v>2.7175925925925926E-2</v>
      </c>
      <c r="C853" s="399">
        <v>74.288700000000006</v>
      </c>
      <c r="D853" s="399">
        <v>17.789000000000001</v>
      </c>
      <c r="E853" s="398">
        <v>41873.027175925927</v>
      </c>
      <c r="F853" s="397">
        <v>470.9717</v>
      </c>
      <c r="G853" s="293"/>
      <c r="H853" s="304"/>
    </row>
    <row r="854" spans="1:8" ht="15" customHeight="1" x14ac:dyDescent="0.25">
      <c r="A854" s="395">
        <v>41874</v>
      </c>
      <c r="B854" s="396">
        <v>2.7175925925925926E-2</v>
      </c>
      <c r="C854" s="399">
        <v>74.287599999999998</v>
      </c>
      <c r="D854" s="399">
        <v>17.852</v>
      </c>
      <c r="E854" s="398">
        <v>41874.027175925927</v>
      </c>
      <c r="F854" s="397">
        <v>470.97280000000001</v>
      </c>
      <c r="G854" s="293"/>
      <c r="H854" s="304"/>
    </row>
    <row r="855" spans="1:8" ht="15" customHeight="1" x14ac:dyDescent="0.25">
      <c r="A855" s="395">
        <v>41875</v>
      </c>
      <c r="B855" s="396">
        <v>2.7175925925925926E-2</v>
      </c>
      <c r="C855" s="399">
        <v>74.301599999999993</v>
      </c>
      <c r="D855" s="399">
        <v>17.783999999999999</v>
      </c>
      <c r="E855" s="398">
        <v>41875.027175925927</v>
      </c>
      <c r="F855" s="397">
        <v>470.9588</v>
      </c>
      <c r="G855" s="293"/>
      <c r="H855" s="304"/>
    </row>
    <row r="856" spans="1:8" ht="15" customHeight="1" x14ac:dyDescent="0.25">
      <c r="A856" s="395">
        <v>41876</v>
      </c>
      <c r="B856" s="396">
        <v>2.7175925925925926E-2</v>
      </c>
      <c r="C856" s="399">
        <v>74.309700000000007</v>
      </c>
      <c r="D856" s="399">
        <v>17.774999999999999</v>
      </c>
      <c r="E856" s="398">
        <v>41876.027175925927</v>
      </c>
      <c r="F856" s="397">
        <v>470.95069999999998</v>
      </c>
      <c r="G856" s="293"/>
      <c r="H856" s="304"/>
    </row>
    <row r="857" spans="1:8" ht="15" customHeight="1" x14ac:dyDescent="0.25">
      <c r="A857" s="395">
        <v>41877</v>
      </c>
      <c r="B857" s="396">
        <v>2.7175925925925926E-2</v>
      </c>
      <c r="C857" s="399">
        <v>74.232900000000001</v>
      </c>
      <c r="D857" s="399">
        <v>17.742999999999999</v>
      </c>
      <c r="E857" s="398">
        <v>41877.027175925927</v>
      </c>
      <c r="F857" s="397">
        <v>471.02749999999997</v>
      </c>
      <c r="G857" s="293"/>
      <c r="H857" s="304"/>
    </row>
    <row r="858" spans="1:8" ht="15" customHeight="1" x14ac:dyDescent="0.25">
      <c r="A858" s="395">
        <v>41878</v>
      </c>
      <c r="B858" s="396">
        <v>2.7175925925925926E-2</v>
      </c>
      <c r="C858" s="399">
        <v>74.2179</v>
      </c>
      <c r="D858" s="399">
        <v>17.786000000000001</v>
      </c>
      <c r="E858" s="398">
        <v>41878.027175925927</v>
      </c>
      <c r="F858" s="397">
        <v>471.04250000000002</v>
      </c>
      <c r="G858" s="293"/>
      <c r="H858" s="304"/>
    </row>
    <row r="859" spans="1:8" ht="15" customHeight="1" x14ac:dyDescent="0.25">
      <c r="A859" s="395">
        <v>41879</v>
      </c>
      <c r="B859" s="396">
        <v>2.7175925925925926E-2</v>
      </c>
      <c r="C859" s="399">
        <v>74.230800000000002</v>
      </c>
      <c r="D859" s="399">
        <v>17.777999999999999</v>
      </c>
      <c r="E859" s="398">
        <v>41879.027175925927</v>
      </c>
      <c r="F859" s="397">
        <v>471.02959999999996</v>
      </c>
      <c r="G859" s="293"/>
      <c r="H859" s="304"/>
    </row>
    <row r="860" spans="1:8" ht="15" customHeight="1" x14ac:dyDescent="0.25">
      <c r="A860" s="395">
        <v>41880</v>
      </c>
      <c r="B860" s="396">
        <v>2.7175925925925926E-2</v>
      </c>
      <c r="C860" s="399">
        <v>74.274100000000004</v>
      </c>
      <c r="D860" s="399">
        <v>17.876999999999999</v>
      </c>
      <c r="E860" s="398">
        <v>41880.027175925927</v>
      </c>
      <c r="F860" s="397">
        <v>470.98629999999997</v>
      </c>
      <c r="G860" s="293"/>
      <c r="H860" s="304"/>
    </row>
    <row r="861" spans="1:8" ht="15" customHeight="1" x14ac:dyDescent="0.25">
      <c r="A861" s="395">
        <v>41881</v>
      </c>
      <c r="B861" s="396">
        <v>2.7175925925925926E-2</v>
      </c>
      <c r="C861" s="399">
        <v>74.297600000000003</v>
      </c>
      <c r="D861" s="399">
        <v>17.786999999999999</v>
      </c>
      <c r="E861" s="398">
        <v>41881.027175925927</v>
      </c>
      <c r="F861" s="397">
        <v>470.96280000000002</v>
      </c>
      <c r="G861" s="293"/>
      <c r="H861" s="304"/>
    </row>
    <row r="862" spans="1:8" ht="15" customHeight="1" x14ac:dyDescent="0.25">
      <c r="A862" s="395">
        <v>41882</v>
      </c>
      <c r="B862" s="396">
        <v>2.7175925925925926E-2</v>
      </c>
      <c r="C862" s="399">
        <v>74.334800000000001</v>
      </c>
      <c r="D862" s="399">
        <v>17.858000000000001</v>
      </c>
      <c r="E862" s="398">
        <v>41882.027175925927</v>
      </c>
      <c r="F862" s="397">
        <v>470.92559999999997</v>
      </c>
      <c r="G862" s="293"/>
      <c r="H862" s="304"/>
    </row>
    <row r="863" spans="1:8" ht="15" customHeight="1" x14ac:dyDescent="0.25">
      <c r="A863" s="395">
        <v>41883</v>
      </c>
      <c r="B863" s="396">
        <v>2.7175925925925926E-2</v>
      </c>
      <c r="C863" s="399">
        <v>74.366600000000005</v>
      </c>
      <c r="D863" s="399">
        <v>17.789000000000001</v>
      </c>
      <c r="E863" s="398">
        <v>41883.027175925927</v>
      </c>
      <c r="F863" s="397">
        <v>470.8938</v>
      </c>
      <c r="G863" s="293"/>
      <c r="H863" s="304"/>
    </row>
    <row r="864" spans="1:8" ht="15" customHeight="1" x14ac:dyDescent="0.25">
      <c r="A864" s="395">
        <v>41884</v>
      </c>
      <c r="B864" s="396">
        <v>2.7175925925925926E-2</v>
      </c>
      <c r="C864" s="399">
        <v>74.331400000000002</v>
      </c>
      <c r="D864" s="399">
        <v>17.753</v>
      </c>
      <c r="E864" s="398">
        <v>41884.027175925927</v>
      </c>
      <c r="F864" s="397">
        <v>470.92899999999997</v>
      </c>
      <c r="G864" s="293"/>
      <c r="H864" s="304"/>
    </row>
    <row r="865" spans="1:8" ht="15" customHeight="1" x14ac:dyDescent="0.25">
      <c r="A865" s="395">
        <v>41885</v>
      </c>
      <c r="B865" s="396">
        <v>2.7175925925925926E-2</v>
      </c>
      <c r="C865" s="399">
        <v>74.322299999999998</v>
      </c>
      <c r="D865" s="399">
        <v>17.763000000000002</v>
      </c>
      <c r="E865" s="398">
        <v>41885.027175925927</v>
      </c>
      <c r="F865" s="397">
        <v>470.93809999999996</v>
      </c>
      <c r="G865" s="293"/>
      <c r="H865" s="304"/>
    </row>
    <row r="866" spans="1:8" ht="15" customHeight="1" x14ac:dyDescent="0.25">
      <c r="A866" s="395">
        <v>41886</v>
      </c>
      <c r="B866" s="396">
        <v>2.7175925925925926E-2</v>
      </c>
      <c r="C866" s="399">
        <v>74.335499999999996</v>
      </c>
      <c r="D866" s="399">
        <v>17.748000000000001</v>
      </c>
      <c r="E866" s="398">
        <v>41886.027175925927</v>
      </c>
      <c r="F866" s="397">
        <v>470.92489999999998</v>
      </c>
      <c r="G866" s="293"/>
      <c r="H866" s="304"/>
    </row>
    <row r="867" spans="1:8" ht="15" customHeight="1" x14ac:dyDescent="0.25">
      <c r="A867" s="395">
        <v>41887</v>
      </c>
      <c r="B867" s="396">
        <v>2.7175925925925926E-2</v>
      </c>
      <c r="C867" s="399">
        <v>74.268900000000002</v>
      </c>
      <c r="D867" s="399">
        <v>17.847000000000001</v>
      </c>
      <c r="E867" s="398">
        <v>41887.027175925927</v>
      </c>
      <c r="F867" s="397">
        <v>470.99149999999997</v>
      </c>
      <c r="G867" s="293"/>
      <c r="H867" s="304"/>
    </row>
    <row r="868" spans="1:8" ht="15" customHeight="1" x14ac:dyDescent="0.25">
      <c r="A868" s="395">
        <v>41888</v>
      </c>
      <c r="B868" s="396">
        <v>2.7175925925925926E-2</v>
      </c>
      <c r="C868" s="399">
        <v>74.173699999999997</v>
      </c>
      <c r="D868" s="399">
        <v>17.73</v>
      </c>
      <c r="E868" s="398">
        <v>41888.027175925927</v>
      </c>
      <c r="F868" s="397">
        <v>471.08670000000001</v>
      </c>
      <c r="G868" s="293"/>
      <c r="H868" s="304"/>
    </row>
    <row r="869" spans="1:8" ht="15" customHeight="1" x14ac:dyDescent="0.25">
      <c r="A869" s="395">
        <v>41889</v>
      </c>
      <c r="B869" s="396">
        <v>2.7175925925925926E-2</v>
      </c>
      <c r="C869" s="399">
        <v>74.098699999999994</v>
      </c>
      <c r="D869" s="399">
        <v>17.869</v>
      </c>
      <c r="E869" s="398">
        <v>41889.027175925927</v>
      </c>
      <c r="F869" s="397">
        <v>471.1617</v>
      </c>
      <c r="G869" s="293"/>
      <c r="H869" s="304"/>
    </row>
    <row r="870" spans="1:8" ht="15" customHeight="1" x14ac:dyDescent="0.25">
      <c r="A870" s="395">
        <v>41890</v>
      </c>
      <c r="B870" s="396">
        <v>2.7175925925925926E-2</v>
      </c>
      <c r="C870" s="399">
        <v>74.197000000000003</v>
      </c>
      <c r="D870" s="399">
        <v>17.762</v>
      </c>
      <c r="E870" s="398">
        <v>41890.027175925927</v>
      </c>
      <c r="F870" s="397">
        <v>471.0634</v>
      </c>
      <c r="G870" s="293"/>
      <c r="H870" s="304"/>
    </row>
    <row r="871" spans="1:8" ht="15" customHeight="1" x14ac:dyDescent="0.25">
      <c r="A871" s="395">
        <v>41891</v>
      </c>
      <c r="B871" s="396">
        <v>2.7175925925925926E-2</v>
      </c>
      <c r="C871" s="399">
        <v>74.245000000000005</v>
      </c>
      <c r="D871" s="399">
        <v>17.77</v>
      </c>
      <c r="E871" s="398">
        <v>41891.027175925927</v>
      </c>
      <c r="F871" s="397">
        <v>471.0154</v>
      </c>
      <c r="G871" s="293"/>
      <c r="H871" s="304"/>
    </row>
    <row r="872" spans="1:8" ht="15" customHeight="1" x14ac:dyDescent="0.25">
      <c r="A872" s="395">
        <v>41892</v>
      </c>
      <c r="B872" s="396">
        <v>2.7175925925925926E-2</v>
      </c>
      <c r="C872" s="399">
        <v>74.291899999999998</v>
      </c>
      <c r="D872" s="399">
        <v>17.789000000000001</v>
      </c>
      <c r="E872" s="398">
        <v>41892.027175925927</v>
      </c>
      <c r="F872" s="397">
        <v>470.96850000000001</v>
      </c>
      <c r="G872" s="293"/>
      <c r="H872" s="304"/>
    </row>
    <row r="873" spans="1:8" ht="15" customHeight="1" x14ac:dyDescent="0.25">
      <c r="A873" s="395">
        <v>41893</v>
      </c>
      <c r="B873" s="396">
        <v>2.7175925925925926E-2</v>
      </c>
      <c r="C873" s="399">
        <v>74.266199999999998</v>
      </c>
      <c r="D873" s="399">
        <v>17.754999999999999</v>
      </c>
      <c r="E873" s="398">
        <v>41893.027175925927</v>
      </c>
      <c r="F873" s="397">
        <v>470.99419999999998</v>
      </c>
      <c r="G873" s="293"/>
      <c r="H873" s="304"/>
    </row>
    <row r="874" spans="1:8" ht="15" customHeight="1" x14ac:dyDescent="0.25">
      <c r="A874" s="395">
        <v>41894</v>
      </c>
      <c r="B874" s="396">
        <v>2.7175925925925926E-2</v>
      </c>
      <c r="C874" s="399">
        <v>74.218199999999996</v>
      </c>
      <c r="D874" s="399">
        <v>17.751000000000001</v>
      </c>
      <c r="E874" s="398">
        <v>41894.027175925927</v>
      </c>
      <c r="F874" s="397">
        <v>471.04219999999998</v>
      </c>
      <c r="G874" s="293"/>
      <c r="H874" s="304"/>
    </row>
    <row r="875" spans="1:8" ht="15" customHeight="1" x14ac:dyDescent="0.25">
      <c r="A875" s="395">
        <v>41895</v>
      </c>
      <c r="B875" s="396">
        <v>2.7175925925925926E-2</v>
      </c>
      <c r="C875" s="399">
        <v>74.138900000000007</v>
      </c>
      <c r="D875" s="399">
        <v>17.748999999999999</v>
      </c>
      <c r="E875" s="398">
        <v>41895.027175925927</v>
      </c>
      <c r="F875" s="397">
        <v>471.12149999999997</v>
      </c>
      <c r="G875" s="293"/>
      <c r="H875" s="304"/>
    </row>
    <row r="876" spans="1:8" ht="15" customHeight="1" x14ac:dyDescent="0.25">
      <c r="A876" s="395">
        <v>41896</v>
      </c>
      <c r="B876" s="396">
        <v>2.7175925925925926E-2</v>
      </c>
      <c r="C876" s="399">
        <v>74.155299999999997</v>
      </c>
      <c r="D876" s="399">
        <v>17.788</v>
      </c>
      <c r="E876" s="398">
        <v>41896.027175925927</v>
      </c>
      <c r="F876" s="397">
        <v>471.10509999999999</v>
      </c>
      <c r="G876" s="293"/>
      <c r="H876" s="304"/>
    </row>
    <row r="877" spans="1:8" ht="15" customHeight="1" x14ac:dyDescent="0.25">
      <c r="A877" s="395">
        <v>41897</v>
      </c>
      <c r="B877" s="396">
        <v>2.7175925925925926E-2</v>
      </c>
      <c r="C877" s="399">
        <v>74.1982</v>
      </c>
      <c r="D877" s="399">
        <v>17.783000000000001</v>
      </c>
      <c r="E877" s="398">
        <v>41897.027175925927</v>
      </c>
      <c r="F877" s="397">
        <v>471.06219999999996</v>
      </c>
      <c r="G877" s="293"/>
      <c r="H877" s="304"/>
    </row>
    <row r="878" spans="1:8" ht="15" customHeight="1" x14ac:dyDescent="0.25">
      <c r="A878" s="395">
        <v>41898</v>
      </c>
      <c r="B878" s="396">
        <v>2.7175925925925926E-2</v>
      </c>
      <c r="C878" s="399">
        <v>74.113500000000002</v>
      </c>
      <c r="D878" s="399">
        <v>17.751000000000001</v>
      </c>
      <c r="E878" s="398">
        <v>41898.027175925927</v>
      </c>
      <c r="F878" s="397">
        <v>471.14689999999996</v>
      </c>
      <c r="G878" s="293"/>
      <c r="H878" s="304"/>
    </row>
    <row r="879" spans="1:8" ht="15" customHeight="1" x14ac:dyDescent="0.25">
      <c r="A879" s="395">
        <v>41899</v>
      </c>
      <c r="B879" s="396">
        <v>2.7175925925925926E-2</v>
      </c>
      <c r="C879" s="399">
        <v>74.185199999999995</v>
      </c>
      <c r="D879" s="399">
        <v>17.797000000000001</v>
      </c>
      <c r="E879" s="398">
        <v>41899.027175925927</v>
      </c>
      <c r="F879" s="397">
        <v>471.0752</v>
      </c>
      <c r="G879" s="293"/>
      <c r="H879" s="304"/>
    </row>
    <row r="880" spans="1:8" ht="15" customHeight="1" x14ac:dyDescent="0.25">
      <c r="A880" s="395">
        <v>41900</v>
      </c>
      <c r="B880" s="396">
        <v>2.7175925925925926E-2</v>
      </c>
      <c r="C880" s="399">
        <v>74.243499999999997</v>
      </c>
      <c r="D880" s="399">
        <v>17.73</v>
      </c>
      <c r="E880" s="398">
        <v>41900.027175925927</v>
      </c>
      <c r="F880" s="397">
        <v>471.01689999999996</v>
      </c>
      <c r="G880" s="293"/>
      <c r="H880" s="304"/>
    </row>
    <row r="881" spans="1:8" ht="15" customHeight="1" x14ac:dyDescent="0.25">
      <c r="A881" s="395">
        <v>41901</v>
      </c>
      <c r="B881" s="396">
        <v>2.7175925925925926E-2</v>
      </c>
      <c r="C881" s="399">
        <v>74.305499999999995</v>
      </c>
      <c r="D881" s="399">
        <v>17.771999999999998</v>
      </c>
      <c r="E881" s="398">
        <v>41901.027175925927</v>
      </c>
      <c r="F881" s="397">
        <v>470.95490000000001</v>
      </c>
      <c r="G881" s="293"/>
      <c r="H881" s="304"/>
    </row>
    <row r="882" spans="1:8" ht="15" customHeight="1" x14ac:dyDescent="0.25">
      <c r="A882" s="395">
        <v>41902</v>
      </c>
      <c r="B882" s="396">
        <v>2.7175925925925926E-2</v>
      </c>
      <c r="C882" s="399">
        <v>74.284999999999997</v>
      </c>
      <c r="D882" s="399">
        <v>17.739999999999998</v>
      </c>
      <c r="E882" s="398">
        <v>41902.027175925927</v>
      </c>
      <c r="F882" s="397">
        <v>470.97539999999998</v>
      </c>
      <c r="G882" s="293"/>
      <c r="H882" s="304"/>
    </row>
    <row r="883" spans="1:8" ht="15" customHeight="1" x14ac:dyDescent="0.25">
      <c r="A883" s="395">
        <v>41903</v>
      </c>
      <c r="B883" s="396">
        <v>2.7175925925925926E-2</v>
      </c>
      <c r="C883" s="399">
        <v>74.192300000000003</v>
      </c>
      <c r="D883" s="399">
        <v>17.774000000000001</v>
      </c>
      <c r="E883" s="398">
        <v>41903.027175925927</v>
      </c>
      <c r="F883" s="397">
        <v>471.06809999999996</v>
      </c>
      <c r="G883" s="293"/>
      <c r="H883" s="304"/>
    </row>
    <row r="884" spans="1:8" ht="15" customHeight="1" x14ac:dyDescent="0.25">
      <c r="A884" s="395">
        <v>41904</v>
      </c>
      <c r="B884" s="396">
        <v>2.7175925925925926E-2</v>
      </c>
      <c r="C884" s="399">
        <v>74.142799999999994</v>
      </c>
      <c r="D884" s="399">
        <v>17.779</v>
      </c>
      <c r="E884" s="398">
        <v>41904.027175925927</v>
      </c>
      <c r="F884" s="397">
        <v>471.11759999999998</v>
      </c>
      <c r="G884" s="293"/>
      <c r="H884" s="304"/>
    </row>
    <row r="885" spans="1:8" ht="15" customHeight="1" x14ac:dyDescent="0.25">
      <c r="A885" s="395">
        <v>41905</v>
      </c>
      <c r="B885" s="396">
        <v>2.7175925925925926E-2</v>
      </c>
      <c r="C885" s="399">
        <v>74.120199999999997</v>
      </c>
      <c r="D885" s="399">
        <v>17.765999999999998</v>
      </c>
      <c r="E885" s="398">
        <v>41905.027175925927</v>
      </c>
      <c r="F885" s="397">
        <v>471.14019999999999</v>
      </c>
      <c r="G885" s="293"/>
      <c r="H885" s="304"/>
    </row>
    <row r="886" spans="1:8" ht="15" customHeight="1" x14ac:dyDescent="0.25">
      <c r="A886" s="395">
        <v>41906</v>
      </c>
      <c r="B886" s="396">
        <v>2.7175925925925926E-2</v>
      </c>
      <c r="C886" s="399">
        <v>74.173699999999997</v>
      </c>
      <c r="D886" s="399">
        <v>17.843</v>
      </c>
      <c r="E886" s="398">
        <v>41906.027175925927</v>
      </c>
      <c r="F886" s="397">
        <v>471.08670000000001</v>
      </c>
      <c r="G886" s="293"/>
      <c r="H886" s="304"/>
    </row>
    <row r="887" spans="1:8" ht="15" customHeight="1" x14ac:dyDescent="0.25">
      <c r="A887" s="395">
        <v>41907</v>
      </c>
      <c r="B887" s="396">
        <v>2.7175925925925926E-2</v>
      </c>
      <c r="C887" s="399">
        <v>74.136499999999998</v>
      </c>
      <c r="D887" s="399">
        <v>17.756</v>
      </c>
      <c r="E887" s="398">
        <v>41907.027175925927</v>
      </c>
      <c r="F887" s="397">
        <v>471.12389999999999</v>
      </c>
    </row>
    <row r="888" spans="1:8" ht="15" customHeight="1" x14ac:dyDescent="0.25">
      <c r="A888" s="395">
        <v>41908</v>
      </c>
      <c r="B888" s="396">
        <v>2.7175925925925926E-2</v>
      </c>
      <c r="C888" s="399">
        <v>74.150700000000001</v>
      </c>
      <c r="D888" s="399">
        <v>17.738</v>
      </c>
      <c r="E888" s="398">
        <v>41908.027175925927</v>
      </c>
      <c r="F888" s="397">
        <v>471.10969999999998</v>
      </c>
    </row>
    <row r="889" spans="1:8" ht="15" customHeight="1" x14ac:dyDescent="0.25">
      <c r="A889" s="395">
        <v>41909</v>
      </c>
      <c r="B889" s="396">
        <v>2.7175925925925926E-2</v>
      </c>
      <c r="C889" s="399">
        <v>74.204400000000007</v>
      </c>
      <c r="D889" s="399">
        <v>17.811</v>
      </c>
      <c r="E889" s="398">
        <v>41909.027175925927</v>
      </c>
      <c r="F889" s="397">
        <v>471.05599999999998</v>
      </c>
    </row>
    <row r="890" spans="1:8" ht="15" customHeight="1" x14ac:dyDescent="0.25">
      <c r="A890" s="395">
        <v>41910</v>
      </c>
      <c r="B890" s="396">
        <v>2.7175925925925926E-2</v>
      </c>
      <c r="C890" s="399">
        <v>74.279499999999999</v>
      </c>
      <c r="D890" s="399">
        <v>17.722000000000001</v>
      </c>
      <c r="E890" s="398">
        <v>41910.027175925927</v>
      </c>
      <c r="F890" s="397">
        <v>470.98090000000002</v>
      </c>
    </row>
    <row r="891" spans="1:8" ht="15" customHeight="1" x14ac:dyDescent="0.25">
      <c r="A891" s="395">
        <v>41911</v>
      </c>
      <c r="B891" s="396">
        <v>2.7175925925925926E-2</v>
      </c>
      <c r="C891" s="399">
        <v>74.299199999999999</v>
      </c>
      <c r="D891" s="399">
        <v>17.814</v>
      </c>
      <c r="E891" s="398">
        <v>41911.027175925927</v>
      </c>
      <c r="F891" s="397">
        <v>470.96119999999996</v>
      </c>
    </row>
    <row r="892" spans="1:8" ht="15" customHeight="1" x14ac:dyDescent="0.25">
      <c r="A892" s="395">
        <v>41912</v>
      </c>
      <c r="B892" s="396">
        <v>2.7175925925925926E-2</v>
      </c>
      <c r="C892" s="399">
        <v>74.322999999999993</v>
      </c>
      <c r="D892" s="399">
        <v>17.82</v>
      </c>
      <c r="E892" s="398">
        <v>41912.027175925927</v>
      </c>
      <c r="F892" s="397">
        <v>470.93740000000003</v>
      </c>
    </row>
    <row r="893" spans="1:8" ht="15" customHeight="1" x14ac:dyDescent="0.25">
      <c r="A893" s="395">
        <v>41913</v>
      </c>
      <c r="B893" s="396">
        <v>2.7175925925925926E-2</v>
      </c>
      <c r="C893" s="399">
        <v>74.403000000000006</v>
      </c>
      <c r="D893" s="399">
        <v>17.818999999999999</v>
      </c>
      <c r="E893" s="398">
        <v>41913.027175925927</v>
      </c>
      <c r="F893" s="397">
        <v>470.85739999999998</v>
      </c>
    </row>
    <row r="894" spans="1:8" ht="15" customHeight="1" x14ac:dyDescent="0.25">
      <c r="A894" s="395">
        <v>41914</v>
      </c>
      <c r="B894" s="396">
        <v>2.7175925925925926E-2</v>
      </c>
      <c r="C894" s="399">
        <v>74.406199999999998</v>
      </c>
      <c r="D894" s="399">
        <v>17.736999999999998</v>
      </c>
      <c r="E894" s="398">
        <v>41914.027175925927</v>
      </c>
      <c r="F894" s="397">
        <v>470.85419999999999</v>
      </c>
    </row>
    <row r="895" spans="1:8" ht="15" customHeight="1" x14ac:dyDescent="0.25">
      <c r="A895" s="395">
        <v>41915</v>
      </c>
      <c r="B895" s="396">
        <v>2.7175925925925926E-2</v>
      </c>
      <c r="C895" s="399">
        <v>74.240300000000005</v>
      </c>
      <c r="D895" s="399">
        <v>17.768999999999998</v>
      </c>
      <c r="E895" s="398">
        <v>41915.027175925927</v>
      </c>
      <c r="F895" s="397">
        <v>471.02009999999996</v>
      </c>
    </row>
    <row r="896" spans="1:8" ht="15" customHeight="1" x14ac:dyDescent="0.25">
      <c r="A896" s="395">
        <v>41916</v>
      </c>
      <c r="B896" s="396">
        <v>2.7175925925925926E-2</v>
      </c>
      <c r="C896" s="399">
        <v>74.157899999999998</v>
      </c>
      <c r="D896" s="399">
        <v>17.754999999999999</v>
      </c>
      <c r="E896" s="398">
        <v>41916.027175925927</v>
      </c>
      <c r="F896" s="397">
        <v>471.10249999999996</v>
      </c>
    </row>
    <row r="897" spans="1:6" ht="15" customHeight="1" x14ac:dyDescent="0.25">
      <c r="A897" s="395">
        <v>41917</v>
      </c>
      <c r="B897" s="396">
        <v>2.7175925925925926E-2</v>
      </c>
      <c r="C897" s="399">
        <v>74.267099999999999</v>
      </c>
      <c r="D897" s="399">
        <v>17.876999999999999</v>
      </c>
      <c r="E897" s="398">
        <v>41917.027175925927</v>
      </c>
      <c r="F897" s="397">
        <v>470.99329999999998</v>
      </c>
    </row>
    <row r="898" spans="1:6" ht="15" customHeight="1" x14ac:dyDescent="0.25">
      <c r="A898" s="395">
        <v>41918</v>
      </c>
      <c r="B898" s="396">
        <v>2.7175925925925926E-2</v>
      </c>
      <c r="C898" s="399">
        <v>72.706599999999995</v>
      </c>
      <c r="D898" s="399">
        <v>17.693999999999999</v>
      </c>
      <c r="E898" s="398">
        <v>41918.027175925927</v>
      </c>
      <c r="F898" s="397">
        <v>472.55380000000002</v>
      </c>
    </row>
    <row r="899" spans="1:6" ht="15" customHeight="1" x14ac:dyDescent="0.25">
      <c r="A899" s="395">
        <v>41919</v>
      </c>
      <c r="B899" s="396">
        <v>2.7175925925925926E-2</v>
      </c>
      <c r="C899" s="399">
        <v>74.260300000000001</v>
      </c>
      <c r="D899" s="399">
        <v>17.805</v>
      </c>
      <c r="E899" s="398">
        <v>41919.027175925927</v>
      </c>
      <c r="F899" s="397">
        <v>471.00009999999997</v>
      </c>
    </row>
    <row r="900" spans="1:6" ht="15" customHeight="1" x14ac:dyDescent="0.25">
      <c r="A900" s="395">
        <v>41920</v>
      </c>
      <c r="B900" s="396">
        <v>2.7175925925925926E-2</v>
      </c>
      <c r="C900" s="399">
        <v>74.255099999999999</v>
      </c>
      <c r="D900" s="399">
        <v>17.757999999999999</v>
      </c>
      <c r="E900" s="398">
        <v>41920.027175925927</v>
      </c>
      <c r="F900" s="397">
        <v>471.00529999999998</v>
      </c>
    </row>
    <row r="901" spans="1:6" ht="15" customHeight="1" x14ac:dyDescent="0.25">
      <c r="A901" s="395">
        <v>41921</v>
      </c>
      <c r="B901" s="396">
        <v>2.7175925925925926E-2</v>
      </c>
      <c r="C901" s="399">
        <v>74.287099999999995</v>
      </c>
      <c r="D901" s="399">
        <v>17.789000000000001</v>
      </c>
      <c r="E901" s="398">
        <v>41921.027175925927</v>
      </c>
      <c r="F901" s="397">
        <v>470.97329999999999</v>
      </c>
    </row>
    <row r="902" spans="1:6" ht="15" customHeight="1" x14ac:dyDescent="0.25">
      <c r="A902" s="395">
        <v>41922</v>
      </c>
      <c r="B902" s="396">
        <v>2.7175925925925926E-2</v>
      </c>
      <c r="C902" s="399">
        <v>74.310199999999995</v>
      </c>
      <c r="D902" s="399">
        <v>17.722999999999999</v>
      </c>
      <c r="E902" s="398">
        <v>41922.027175925927</v>
      </c>
      <c r="F902" s="397">
        <v>470.9502</v>
      </c>
    </row>
    <row r="903" spans="1:6" ht="15" customHeight="1" x14ac:dyDescent="0.25">
      <c r="A903" s="395">
        <v>41923</v>
      </c>
      <c r="B903" s="396">
        <v>2.7175925925925926E-2</v>
      </c>
      <c r="C903" s="399">
        <v>74.188599999999994</v>
      </c>
      <c r="D903" s="399">
        <v>17.858000000000001</v>
      </c>
      <c r="E903" s="398">
        <v>41923.027175925927</v>
      </c>
      <c r="F903" s="397">
        <v>471.0718</v>
      </c>
    </row>
    <row r="904" spans="1:6" ht="15" customHeight="1" x14ac:dyDescent="0.25">
      <c r="A904" s="395">
        <v>41924</v>
      </c>
      <c r="B904" s="396">
        <v>2.7175925925925926E-2</v>
      </c>
      <c r="C904" s="399">
        <v>74.251800000000003</v>
      </c>
      <c r="D904" s="399">
        <v>17.802</v>
      </c>
      <c r="E904" s="398">
        <v>41924.027175925927</v>
      </c>
      <c r="F904" s="397">
        <v>471.0086</v>
      </c>
    </row>
    <row r="905" spans="1:6" ht="15" customHeight="1" x14ac:dyDescent="0.25">
      <c r="A905" s="395">
        <v>41925</v>
      </c>
      <c r="B905" s="396">
        <v>2.7175925925925926E-2</v>
      </c>
      <c r="C905" s="399">
        <v>74.414000000000001</v>
      </c>
      <c r="D905" s="399">
        <v>17.748000000000001</v>
      </c>
      <c r="E905" s="398">
        <v>41925.027175925927</v>
      </c>
      <c r="F905" s="397">
        <v>470.84640000000002</v>
      </c>
    </row>
    <row r="906" spans="1:6" ht="15" customHeight="1" x14ac:dyDescent="0.25">
      <c r="A906" s="395">
        <v>41926</v>
      </c>
      <c r="B906" s="396">
        <v>2.7175925925925926E-2</v>
      </c>
      <c r="C906" s="399">
        <v>74.212299999999999</v>
      </c>
      <c r="D906" s="399">
        <v>17.771999999999998</v>
      </c>
      <c r="E906" s="398">
        <v>41926.027175925927</v>
      </c>
      <c r="F906" s="397">
        <v>471.04809999999998</v>
      </c>
    </row>
    <row r="907" spans="1:6" ht="15" customHeight="1" x14ac:dyDescent="0.25">
      <c r="A907" s="395">
        <v>41927</v>
      </c>
      <c r="B907" s="396">
        <v>2.7175925925925926E-2</v>
      </c>
      <c r="C907" s="399">
        <v>74.204300000000003</v>
      </c>
      <c r="D907" s="399">
        <v>17.739000000000001</v>
      </c>
      <c r="E907" s="398">
        <v>41927.027175925927</v>
      </c>
      <c r="F907" s="397">
        <v>471.05610000000001</v>
      </c>
    </row>
    <row r="908" spans="1:6" ht="15" customHeight="1" x14ac:dyDescent="0.25">
      <c r="A908" s="395">
        <v>41928</v>
      </c>
      <c r="B908" s="396">
        <v>2.7175925925925926E-2</v>
      </c>
      <c r="C908" s="399">
        <v>74.223799999999997</v>
      </c>
      <c r="D908" s="399">
        <v>17.815999999999999</v>
      </c>
      <c r="E908" s="398">
        <v>41928.027175925927</v>
      </c>
      <c r="F908" s="397">
        <v>471.03660000000002</v>
      </c>
    </row>
    <row r="909" spans="1:6" ht="15" customHeight="1" x14ac:dyDescent="0.25">
      <c r="A909" s="395">
        <v>41929</v>
      </c>
      <c r="B909" s="396">
        <v>2.7175925925925926E-2</v>
      </c>
      <c r="C909" s="399">
        <v>74.234099999999998</v>
      </c>
      <c r="D909" s="399">
        <v>17.762</v>
      </c>
      <c r="E909" s="398">
        <v>41929.027175925927</v>
      </c>
      <c r="F909" s="397">
        <v>471.02629999999999</v>
      </c>
    </row>
    <row r="910" spans="1:6" ht="15" customHeight="1" x14ac:dyDescent="0.25">
      <c r="A910" s="395">
        <v>41930</v>
      </c>
      <c r="B910" s="396">
        <v>2.7175925925925926E-2</v>
      </c>
      <c r="C910" s="399">
        <v>74.210999999999999</v>
      </c>
      <c r="D910" s="399">
        <v>17.795000000000002</v>
      </c>
      <c r="E910" s="398">
        <v>41930.027175925927</v>
      </c>
      <c r="F910" s="397">
        <v>471.04939999999999</v>
      </c>
    </row>
    <row r="911" spans="1:6" ht="15" customHeight="1" x14ac:dyDescent="0.25">
      <c r="A911" s="395">
        <v>41931</v>
      </c>
      <c r="B911" s="396">
        <v>2.7175925925925926E-2</v>
      </c>
      <c r="C911" s="399">
        <v>74.191999999999993</v>
      </c>
      <c r="D911" s="399">
        <v>17.771000000000001</v>
      </c>
      <c r="E911" s="398">
        <v>41931.027175925927</v>
      </c>
      <c r="F911" s="397">
        <v>471.0684</v>
      </c>
    </row>
    <row r="912" spans="1:6" ht="15" customHeight="1" x14ac:dyDescent="0.25">
      <c r="A912" s="395">
        <v>41932</v>
      </c>
      <c r="B912" s="396">
        <v>2.7175925925925926E-2</v>
      </c>
      <c r="C912" s="399">
        <v>74.194299999999998</v>
      </c>
      <c r="D912" s="399">
        <v>17.745999999999999</v>
      </c>
      <c r="E912" s="398">
        <v>41932.027175925927</v>
      </c>
      <c r="F912" s="397">
        <v>471.06610000000001</v>
      </c>
    </row>
    <row r="913" spans="1:6" ht="15" customHeight="1" x14ac:dyDescent="0.25">
      <c r="A913" s="395">
        <v>41933</v>
      </c>
      <c r="B913" s="396">
        <v>2.7175925925925926E-2</v>
      </c>
      <c r="C913" s="399">
        <v>74.169300000000007</v>
      </c>
      <c r="D913" s="399">
        <v>17.751999999999999</v>
      </c>
      <c r="E913" s="398">
        <v>41933.027175925927</v>
      </c>
      <c r="F913" s="397">
        <v>471.09109999999998</v>
      </c>
    </row>
    <row r="914" spans="1:6" ht="15" customHeight="1" x14ac:dyDescent="0.25">
      <c r="A914" s="395">
        <v>41934</v>
      </c>
      <c r="B914" s="396">
        <v>2.7175925925925926E-2</v>
      </c>
      <c r="C914" s="399">
        <v>74.212900000000005</v>
      </c>
      <c r="D914" s="399">
        <v>17.776</v>
      </c>
      <c r="E914" s="398">
        <v>41934.027175925927</v>
      </c>
      <c r="F914" s="397">
        <v>471.04750000000001</v>
      </c>
    </row>
    <row r="915" spans="1:6" ht="15" customHeight="1" x14ac:dyDescent="0.25">
      <c r="A915" s="395">
        <v>41935</v>
      </c>
      <c r="B915" s="396">
        <v>2.7175925925925926E-2</v>
      </c>
      <c r="C915" s="399">
        <v>74.1892</v>
      </c>
      <c r="D915" s="399">
        <v>17.751999999999999</v>
      </c>
      <c r="E915" s="398">
        <v>41935.027175925927</v>
      </c>
      <c r="F915" s="397">
        <v>471.07119999999998</v>
      </c>
    </row>
    <row r="916" spans="1:6" ht="15" customHeight="1" x14ac:dyDescent="0.25">
      <c r="A916" s="395">
        <v>41936</v>
      </c>
      <c r="B916" s="396">
        <v>2.7175925925925926E-2</v>
      </c>
      <c r="C916" s="399">
        <v>74.116699999999994</v>
      </c>
      <c r="D916" s="399">
        <v>17.710999999999999</v>
      </c>
      <c r="E916" s="398">
        <v>41936.027175925927</v>
      </c>
      <c r="F916" s="397">
        <v>471.14369999999997</v>
      </c>
    </row>
    <row r="917" spans="1:6" ht="15" customHeight="1" x14ac:dyDescent="0.25">
      <c r="A917" s="395">
        <v>41937</v>
      </c>
      <c r="B917" s="396">
        <v>2.7175925925925926E-2</v>
      </c>
      <c r="C917" s="399">
        <v>74.085499999999996</v>
      </c>
      <c r="D917" s="399">
        <v>17.742000000000001</v>
      </c>
      <c r="E917" s="398">
        <v>41937.027175925927</v>
      </c>
      <c r="F917" s="397">
        <v>471.17489999999998</v>
      </c>
    </row>
    <row r="918" spans="1:6" ht="15" customHeight="1" x14ac:dyDescent="0.25">
      <c r="A918" s="395">
        <v>41938</v>
      </c>
      <c r="B918" s="396">
        <v>2.7175925925925926E-2</v>
      </c>
      <c r="C918" s="399">
        <v>74.108000000000004</v>
      </c>
      <c r="D918" s="399">
        <v>17.826000000000001</v>
      </c>
      <c r="E918" s="398">
        <v>41938.027175925927</v>
      </c>
      <c r="F918" s="397">
        <v>471.1524</v>
      </c>
    </row>
    <row r="919" spans="1:6" ht="15" customHeight="1" x14ac:dyDescent="0.25">
      <c r="A919" s="395">
        <v>41939</v>
      </c>
      <c r="B919" s="396">
        <v>2.7175925925925926E-2</v>
      </c>
      <c r="C919" s="399">
        <v>74.303100000000001</v>
      </c>
      <c r="D919" s="399">
        <v>17.742000000000001</v>
      </c>
      <c r="E919" s="398">
        <v>41939.027175925927</v>
      </c>
      <c r="F919" s="397">
        <v>470.95729999999998</v>
      </c>
    </row>
    <row r="920" spans="1:6" ht="15" customHeight="1" x14ac:dyDescent="0.25">
      <c r="A920" s="395">
        <v>41940</v>
      </c>
      <c r="B920" s="396">
        <v>2.7175925925925926E-2</v>
      </c>
      <c r="C920" s="399">
        <v>74.291899999999998</v>
      </c>
      <c r="D920" s="399">
        <v>17.738</v>
      </c>
      <c r="E920" s="398">
        <v>41940.027175925927</v>
      </c>
      <c r="F920" s="397">
        <v>470.96850000000001</v>
      </c>
    </row>
    <row r="921" spans="1:6" ht="15" customHeight="1" x14ac:dyDescent="0.25">
      <c r="A921" s="395">
        <v>41941</v>
      </c>
      <c r="B921" s="396">
        <v>2.7175925925925926E-2</v>
      </c>
      <c r="C921" s="399">
        <v>74.156300000000002</v>
      </c>
      <c r="D921" s="399">
        <v>17.751000000000001</v>
      </c>
      <c r="E921" s="398">
        <v>41941.027175925927</v>
      </c>
      <c r="F921" s="397">
        <v>471.10410000000002</v>
      </c>
    </row>
    <row r="922" spans="1:6" ht="15" customHeight="1" x14ac:dyDescent="0.25">
      <c r="A922" s="395">
        <v>41942</v>
      </c>
      <c r="B922" s="396">
        <v>2.7175925925925926E-2</v>
      </c>
      <c r="C922" s="399">
        <v>74.154399999999995</v>
      </c>
      <c r="D922" s="399">
        <v>17.701000000000001</v>
      </c>
      <c r="E922" s="398">
        <v>41942.027175925927</v>
      </c>
      <c r="F922" s="397">
        <v>471.10599999999999</v>
      </c>
    </row>
    <row r="923" spans="1:6" ht="15" customHeight="1" x14ac:dyDescent="0.25">
      <c r="A923" s="395">
        <v>41943</v>
      </c>
      <c r="B923" s="396">
        <v>2.7175925925925926E-2</v>
      </c>
      <c r="C923" s="399">
        <v>74.062700000000007</v>
      </c>
      <c r="D923" s="399">
        <v>17.774999999999999</v>
      </c>
      <c r="E923" s="398">
        <v>41943.027175925927</v>
      </c>
      <c r="F923" s="397">
        <v>471.1977</v>
      </c>
    </row>
    <row r="924" spans="1:6" ht="15" customHeight="1" x14ac:dyDescent="0.25">
      <c r="A924" s="395">
        <v>41944</v>
      </c>
      <c r="B924" s="396">
        <v>2.7175925925925926E-2</v>
      </c>
      <c r="C924" s="399">
        <v>74.104399999999998</v>
      </c>
      <c r="D924" s="399">
        <v>17.872</v>
      </c>
      <c r="E924" s="398">
        <v>41944.027175925927</v>
      </c>
      <c r="F924" s="397">
        <v>471.15600000000001</v>
      </c>
    </row>
    <row r="925" spans="1:6" ht="15" customHeight="1" x14ac:dyDescent="0.25">
      <c r="A925" s="395">
        <v>41945</v>
      </c>
      <c r="B925" s="396">
        <v>2.7175925925925926E-2</v>
      </c>
      <c r="C925" s="399">
        <v>74.267899999999997</v>
      </c>
      <c r="D925" s="399">
        <v>17.748999999999999</v>
      </c>
      <c r="E925" s="398">
        <v>41945.027175925927</v>
      </c>
      <c r="F925" s="397">
        <v>470.99250000000001</v>
      </c>
    </row>
    <row r="926" spans="1:6" ht="15" customHeight="1" x14ac:dyDescent="0.25">
      <c r="A926" s="395">
        <v>41946</v>
      </c>
      <c r="B926" s="396">
        <v>2.7175925925925926E-2</v>
      </c>
      <c r="C926" s="399">
        <v>74.392200000000003</v>
      </c>
      <c r="D926" s="399">
        <v>17.8</v>
      </c>
      <c r="E926" s="398">
        <v>41946.027175925927</v>
      </c>
      <c r="F926" s="397">
        <v>470.8682</v>
      </c>
    </row>
    <row r="927" spans="1:6" ht="15" customHeight="1" x14ac:dyDescent="0.25">
      <c r="A927" s="395">
        <v>41947</v>
      </c>
      <c r="B927" s="396">
        <v>2.7175925925925926E-2</v>
      </c>
      <c r="C927" s="399">
        <v>74.315299999999993</v>
      </c>
      <c r="D927" s="399">
        <v>17.77</v>
      </c>
      <c r="E927" s="398">
        <v>41947.027175925927</v>
      </c>
      <c r="F927" s="397">
        <v>470.94510000000002</v>
      </c>
    </row>
    <row r="928" spans="1:6" ht="15" customHeight="1" x14ac:dyDescent="0.25">
      <c r="A928" s="395">
        <v>41948</v>
      </c>
      <c r="B928" s="396">
        <v>2.7175925925925926E-2</v>
      </c>
      <c r="C928" s="399">
        <v>74.151799999999994</v>
      </c>
      <c r="D928" s="399">
        <v>17.759</v>
      </c>
      <c r="E928" s="398">
        <v>41948.027175925927</v>
      </c>
      <c r="F928" s="397">
        <v>471.10860000000002</v>
      </c>
    </row>
    <row r="929" spans="1:6" ht="15" customHeight="1" x14ac:dyDescent="0.25">
      <c r="A929" s="395">
        <v>41949</v>
      </c>
      <c r="B929" s="396">
        <v>2.7175925925925926E-2</v>
      </c>
      <c r="C929" s="399">
        <v>74.118300000000005</v>
      </c>
      <c r="D929" s="399">
        <v>17.731000000000002</v>
      </c>
      <c r="E929" s="398">
        <v>41949.027175925927</v>
      </c>
      <c r="F929" s="397">
        <v>471.14209999999997</v>
      </c>
    </row>
    <row r="930" spans="1:6" ht="15" customHeight="1" x14ac:dyDescent="0.25">
      <c r="A930" s="395">
        <v>41950</v>
      </c>
      <c r="B930" s="396">
        <v>2.7175925925925926E-2</v>
      </c>
      <c r="C930" s="399">
        <v>74.072000000000003</v>
      </c>
      <c r="D930" s="399">
        <v>17.757999999999999</v>
      </c>
      <c r="E930" s="398">
        <v>41950.027175925927</v>
      </c>
      <c r="F930" s="397">
        <v>471.1884</v>
      </c>
    </row>
    <row r="931" spans="1:6" ht="15" customHeight="1" x14ac:dyDescent="0.25">
      <c r="A931" s="395">
        <v>41951</v>
      </c>
      <c r="B931" s="396">
        <v>2.7175925925925926E-2</v>
      </c>
      <c r="C931" s="399">
        <v>74.187700000000007</v>
      </c>
      <c r="D931" s="399">
        <v>17.855</v>
      </c>
      <c r="E931" s="398">
        <v>41951.027175925927</v>
      </c>
      <c r="F931" s="397">
        <v>471.0727</v>
      </c>
    </row>
    <row r="932" spans="1:6" ht="15" customHeight="1" x14ac:dyDescent="0.25">
      <c r="A932" s="395">
        <v>41952</v>
      </c>
      <c r="B932" s="396">
        <v>2.7175925925925926E-2</v>
      </c>
      <c r="C932" s="399">
        <v>74.115600000000001</v>
      </c>
      <c r="D932" s="399">
        <v>17.87</v>
      </c>
      <c r="E932" s="398">
        <v>41952.027175925927</v>
      </c>
      <c r="F932" s="397">
        <v>471.14479999999998</v>
      </c>
    </row>
    <row r="933" spans="1:6" ht="15" customHeight="1" x14ac:dyDescent="0.25">
      <c r="A933" s="395">
        <v>41953</v>
      </c>
      <c r="B933" s="396">
        <v>2.7175925925925926E-2</v>
      </c>
      <c r="C933" s="399">
        <v>74.404499999999999</v>
      </c>
      <c r="D933" s="399">
        <v>17.759</v>
      </c>
      <c r="E933" s="398">
        <v>41953.027175925927</v>
      </c>
      <c r="F933" s="397">
        <v>470.85590000000002</v>
      </c>
    </row>
    <row r="934" spans="1:6" ht="15" customHeight="1" x14ac:dyDescent="0.25">
      <c r="A934" s="395">
        <v>41954</v>
      </c>
      <c r="B934" s="396">
        <v>2.7175925925925926E-2</v>
      </c>
      <c r="C934" s="399">
        <v>74.558199999999999</v>
      </c>
      <c r="D934" s="399">
        <v>17.762</v>
      </c>
      <c r="E934" s="398">
        <v>41954.027175925927</v>
      </c>
      <c r="F934" s="397">
        <v>470.7022</v>
      </c>
    </row>
    <row r="935" spans="1:6" ht="15" customHeight="1" x14ac:dyDescent="0.25">
      <c r="A935" s="395">
        <v>41955</v>
      </c>
      <c r="B935" s="396">
        <v>2.7175925925925926E-2</v>
      </c>
      <c r="C935" s="399">
        <v>74.455299999999994</v>
      </c>
      <c r="D935" s="399">
        <v>17.748999999999999</v>
      </c>
      <c r="E935" s="398">
        <v>41955.027175925927</v>
      </c>
      <c r="F935" s="397">
        <v>470.80509999999998</v>
      </c>
    </row>
    <row r="936" spans="1:6" ht="15" customHeight="1" x14ac:dyDescent="0.25">
      <c r="A936" s="395">
        <v>41956</v>
      </c>
      <c r="B936" s="396">
        <v>2.7175925925925926E-2</v>
      </c>
      <c r="C936" s="399">
        <v>74.342100000000002</v>
      </c>
      <c r="D936" s="399">
        <v>17.795999999999999</v>
      </c>
      <c r="E936" s="398">
        <v>41956.027175925927</v>
      </c>
      <c r="F936" s="397">
        <v>470.91829999999999</v>
      </c>
    </row>
    <row r="937" spans="1:6" ht="15" customHeight="1" x14ac:dyDescent="0.25">
      <c r="A937" s="395">
        <v>41957</v>
      </c>
      <c r="B937" s="396">
        <v>2.7175925925925926E-2</v>
      </c>
      <c r="C937" s="399">
        <v>74.394999999999996</v>
      </c>
      <c r="D937" s="399">
        <v>17.751999999999999</v>
      </c>
      <c r="E937" s="398">
        <v>41957.027175925927</v>
      </c>
      <c r="F937" s="397">
        <v>470.86540000000002</v>
      </c>
    </row>
    <row r="938" spans="1:6" ht="15" customHeight="1" x14ac:dyDescent="0.25">
      <c r="A938" s="395">
        <v>41958</v>
      </c>
      <c r="B938" s="396">
        <v>2.7175925925925926E-2</v>
      </c>
      <c r="C938" s="399">
        <v>74.471699999999998</v>
      </c>
      <c r="D938" s="399">
        <v>17.795999999999999</v>
      </c>
      <c r="E938" s="398">
        <v>41958.027175925927</v>
      </c>
      <c r="F938" s="397">
        <v>470.78870000000001</v>
      </c>
    </row>
    <row r="939" spans="1:6" ht="15" customHeight="1" x14ac:dyDescent="0.25">
      <c r="A939" s="395">
        <v>41959</v>
      </c>
      <c r="B939" s="396">
        <v>2.7175925925925926E-2</v>
      </c>
      <c r="C939" s="399">
        <v>74.572299999999998</v>
      </c>
      <c r="D939" s="399">
        <v>17.779</v>
      </c>
      <c r="E939" s="398">
        <v>41959.027175925927</v>
      </c>
      <c r="F939" s="397">
        <v>470.68809999999996</v>
      </c>
    </row>
    <row r="940" spans="1:6" ht="15" customHeight="1" x14ac:dyDescent="0.25">
      <c r="A940" s="395">
        <v>41960</v>
      </c>
      <c r="B940" s="396">
        <v>2.7175925925925926E-2</v>
      </c>
      <c r="C940" s="399">
        <v>74.373900000000006</v>
      </c>
      <c r="D940" s="399">
        <v>17.815000000000001</v>
      </c>
      <c r="E940" s="398">
        <v>41960.027175925927</v>
      </c>
      <c r="F940" s="397">
        <v>470.88649999999996</v>
      </c>
    </row>
    <row r="941" spans="1:6" ht="15" customHeight="1" x14ac:dyDescent="0.25">
      <c r="A941" s="395">
        <v>41961</v>
      </c>
      <c r="B941" s="396">
        <v>2.7175925925925926E-2</v>
      </c>
      <c r="C941" s="399">
        <v>74.318399999999997</v>
      </c>
      <c r="D941" s="399">
        <v>17.742999999999999</v>
      </c>
      <c r="E941" s="398">
        <v>41961.027175925927</v>
      </c>
      <c r="F941" s="397">
        <v>470.94200000000001</v>
      </c>
    </row>
    <row r="942" spans="1:6" ht="15" customHeight="1" x14ac:dyDescent="0.25">
      <c r="A942" s="395">
        <v>41962</v>
      </c>
      <c r="B942" s="396">
        <v>2.7175925925925926E-2</v>
      </c>
      <c r="C942" s="399">
        <v>74.276399999999995</v>
      </c>
      <c r="D942" s="399">
        <v>17.832000000000001</v>
      </c>
      <c r="E942" s="398">
        <v>41962.027175925927</v>
      </c>
      <c r="F942" s="397">
        <v>470.98399999999998</v>
      </c>
    </row>
    <row r="943" spans="1:6" ht="15" customHeight="1" x14ac:dyDescent="0.25">
      <c r="A943" s="395">
        <v>41963</v>
      </c>
      <c r="B943" s="396">
        <v>2.7175925925925926E-2</v>
      </c>
      <c r="C943" s="399">
        <v>74.338300000000004</v>
      </c>
      <c r="D943" s="399">
        <v>17.757999999999999</v>
      </c>
      <c r="E943" s="398">
        <v>41963.027175925927</v>
      </c>
      <c r="F943" s="397">
        <v>470.9221</v>
      </c>
    </row>
    <row r="944" spans="1:6" ht="15" customHeight="1" x14ac:dyDescent="0.25">
      <c r="A944" s="395">
        <v>41964</v>
      </c>
      <c r="B944" s="396">
        <v>2.7175925925925926E-2</v>
      </c>
      <c r="C944" s="399">
        <v>74.397499999999994</v>
      </c>
      <c r="D944" s="399">
        <v>17.771000000000001</v>
      </c>
      <c r="E944" s="398">
        <v>41964.027175925927</v>
      </c>
      <c r="F944" s="397">
        <v>470.86289999999997</v>
      </c>
    </row>
    <row r="945" spans="1:6" ht="15" customHeight="1" x14ac:dyDescent="0.25">
      <c r="A945" s="395">
        <v>41965</v>
      </c>
      <c r="B945" s="396">
        <v>2.7175925925925926E-2</v>
      </c>
      <c r="C945" s="399">
        <v>74.407399999999996</v>
      </c>
      <c r="D945" s="399">
        <v>17.82</v>
      </c>
      <c r="E945" s="398">
        <v>41965.027175925927</v>
      </c>
      <c r="F945" s="397">
        <v>470.85300000000001</v>
      </c>
    </row>
    <row r="946" spans="1:6" ht="15" customHeight="1" x14ac:dyDescent="0.25">
      <c r="A946" s="395">
        <v>41966</v>
      </c>
      <c r="B946" s="396">
        <v>2.7175925925925926E-2</v>
      </c>
      <c r="C946" s="399">
        <v>74.527600000000007</v>
      </c>
      <c r="D946" s="399">
        <v>17.86</v>
      </c>
      <c r="E946" s="398">
        <v>41966.027175925927</v>
      </c>
      <c r="F946" s="397">
        <v>470.7328</v>
      </c>
    </row>
    <row r="947" spans="1:6" ht="15" customHeight="1" x14ac:dyDescent="0.25">
      <c r="A947" s="395">
        <v>41967</v>
      </c>
      <c r="B947" s="396">
        <v>2.7175925925925926E-2</v>
      </c>
      <c r="C947" s="399">
        <v>74.500399999999999</v>
      </c>
      <c r="D947" s="399">
        <v>17.962</v>
      </c>
      <c r="E947" s="398">
        <v>41967.027175925927</v>
      </c>
      <c r="F947" s="397">
        <v>470.76</v>
      </c>
    </row>
    <row r="948" spans="1:6" ht="15" customHeight="1" x14ac:dyDescent="0.25">
      <c r="A948" s="395">
        <v>41968</v>
      </c>
      <c r="B948" s="396">
        <v>2.7175925925925926E-2</v>
      </c>
      <c r="C948" s="399">
        <v>74.288499999999999</v>
      </c>
      <c r="D948" s="399">
        <v>17.896999999999998</v>
      </c>
      <c r="E948" s="398">
        <v>41968.027175925927</v>
      </c>
      <c r="F948" s="397">
        <v>470.97190000000001</v>
      </c>
    </row>
    <row r="949" spans="1:6" ht="15" customHeight="1" x14ac:dyDescent="0.25">
      <c r="A949" s="395">
        <v>41969</v>
      </c>
      <c r="B949" s="396">
        <v>2.7175925925925926E-2</v>
      </c>
      <c r="C949" s="399">
        <v>74.287400000000005</v>
      </c>
      <c r="D949" s="399">
        <v>17.939</v>
      </c>
      <c r="E949" s="398">
        <v>41969.027175925927</v>
      </c>
      <c r="F949" s="397">
        <v>470.97299999999996</v>
      </c>
    </row>
    <row r="950" spans="1:6" ht="15" customHeight="1" x14ac:dyDescent="0.25">
      <c r="A950" s="395">
        <v>41970</v>
      </c>
      <c r="B950" s="396">
        <v>2.7175925925925926E-2</v>
      </c>
      <c r="C950" s="399">
        <v>74.202399999999997</v>
      </c>
      <c r="D950" s="399">
        <v>17.791</v>
      </c>
      <c r="E950" s="398">
        <v>41970.027175925927</v>
      </c>
      <c r="F950" s="397">
        <v>471.05799999999999</v>
      </c>
    </row>
    <row r="951" spans="1:6" ht="15" customHeight="1" x14ac:dyDescent="0.25">
      <c r="A951" s="395">
        <v>41971</v>
      </c>
      <c r="B951" s="396">
        <v>2.7175925925925926E-2</v>
      </c>
      <c r="C951" s="399">
        <v>74.2166</v>
      </c>
      <c r="D951" s="399">
        <v>17.698</v>
      </c>
      <c r="E951" s="398">
        <v>41971.027175925927</v>
      </c>
      <c r="F951" s="397">
        <v>471.04379999999998</v>
      </c>
    </row>
    <row r="952" spans="1:6" ht="15" customHeight="1" x14ac:dyDescent="0.25">
      <c r="A952" s="395">
        <v>41972</v>
      </c>
      <c r="B952" s="396">
        <v>2.7175925925925926E-2</v>
      </c>
      <c r="C952" s="399">
        <v>74.363200000000006</v>
      </c>
      <c r="D952" s="399">
        <v>17.696999999999999</v>
      </c>
      <c r="E952" s="398">
        <v>41972.027175925927</v>
      </c>
      <c r="F952" s="397">
        <v>470.8972</v>
      </c>
    </row>
    <row r="953" spans="1:6" ht="15" customHeight="1" x14ac:dyDescent="0.25">
      <c r="A953" s="395">
        <v>41973</v>
      </c>
      <c r="B953" s="396">
        <v>2.7175925925925926E-2</v>
      </c>
      <c r="C953" s="399">
        <v>74.486999999999995</v>
      </c>
      <c r="D953" s="399">
        <v>17.702000000000002</v>
      </c>
      <c r="E953" s="398">
        <v>41973.027175925927</v>
      </c>
      <c r="F953" s="397">
        <v>470.77339999999998</v>
      </c>
    </row>
    <row r="954" spans="1:6" ht="15" customHeight="1" x14ac:dyDescent="0.25">
      <c r="A954" s="395">
        <v>41974</v>
      </c>
      <c r="B954" s="396">
        <v>2.7175925925925926E-2</v>
      </c>
      <c r="C954" s="399">
        <v>74.346199999999996</v>
      </c>
      <c r="D954" s="399">
        <v>17.795999999999999</v>
      </c>
      <c r="E954" s="398">
        <v>41974.027175925927</v>
      </c>
      <c r="F954" s="397">
        <v>470.91419999999999</v>
      </c>
    </row>
    <row r="955" spans="1:6" ht="15" customHeight="1" x14ac:dyDescent="0.25">
      <c r="A955" s="395">
        <v>41975</v>
      </c>
      <c r="B955" s="396">
        <v>2.7175925925925926E-2</v>
      </c>
      <c r="C955" s="399">
        <v>74.269000000000005</v>
      </c>
      <c r="D955" s="399">
        <v>17.733000000000001</v>
      </c>
      <c r="E955" s="398">
        <v>41975.027175925927</v>
      </c>
      <c r="F955" s="397">
        <v>470.9914</v>
      </c>
    </row>
    <row r="956" spans="1:6" ht="15" customHeight="1" x14ac:dyDescent="0.25">
      <c r="A956" s="395">
        <v>41976</v>
      </c>
      <c r="B956" s="396">
        <v>2.7175925925925926E-2</v>
      </c>
      <c r="C956" s="399">
        <v>74.364000000000004</v>
      </c>
      <c r="D956" s="399">
        <v>17.797999999999998</v>
      </c>
      <c r="E956" s="398">
        <v>41976.027175925927</v>
      </c>
      <c r="F956" s="397">
        <v>470.89639999999997</v>
      </c>
    </row>
    <row r="957" spans="1:6" ht="15" customHeight="1" x14ac:dyDescent="0.25">
      <c r="A957" s="395">
        <v>41977</v>
      </c>
      <c r="B957" s="396">
        <v>2.7175925925925926E-2</v>
      </c>
      <c r="C957" s="399">
        <v>74.3001</v>
      </c>
      <c r="D957" s="399">
        <v>17.911999999999999</v>
      </c>
      <c r="E957" s="398">
        <v>41977.027175925927</v>
      </c>
      <c r="F957" s="397">
        <v>470.96029999999996</v>
      </c>
    </row>
    <row r="958" spans="1:6" ht="15" customHeight="1" x14ac:dyDescent="0.25">
      <c r="A958" s="395">
        <v>41978</v>
      </c>
      <c r="B958" s="396">
        <v>2.7175925925925926E-2</v>
      </c>
      <c r="C958" s="399">
        <v>74.473299999999995</v>
      </c>
      <c r="D958" s="399">
        <v>17.742999999999999</v>
      </c>
      <c r="E958" s="398">
        <v>41978.027175925927</v>
      </c>
      <c r="F958" s="397">
        <v>470.78710000000001</v>
      </c>
    </row>
    <row r="959" spans="1:6" ht="15" customHeight="1" x14ac:dyDescent="0.25">
      <c r="A959" s="395">
        <v>41979</v>
      </c>
      <c r="B959" s="396">
        <v>2.7175925925925926E-2</v>
      </c>
      <c r="C959" s="399">
        <v>74.212900000000005</v>
      </c>
      <c r="D959" s="399">
        <v>17.733000000000001</v>
      </c>
      <c r="E959" s="398">
        <v>41979.027175925927</v>
      </c>
      <c r="F959" s="397">
        <v>471.04750000000001</v>
      </c>
    </row>
    <row r="960" spans="1:6" ht="15" customHeight="1" x14ac:dyDescent="0.25">
      <c r="A960" s="395">
        <v>41980</v>
      </c>
      <c r="B960" s="396">
        <v>2.7175925925925926E-2</v>
      </c>
      <c r="C960" s="399">
        <v>74.177000000000007</v>
      </c>
      <c r="D960" s="399">
        <v>17.789000000000001</v>
      </c>
      <c r="E960" s="398">
        <v>41980.027175925927</v>
      </c>
      <c r="F960" s="397">
        <v>471.08339999999998</v>
      </c>
    </row>
    <row r="961" spans="1:6" ht="15" customHeight="1" x14ac:dyDescent="0.25">
      <c r="A961" s="395">
        <v>41981</v>
      </c>
      <c r="B961" s="396">
        <v>2.7175925925925926E-2</v>
      </c>
      <c r="C961" s="399">
        <v>74.1965</v>
      </c>
      <c r="D961" s="399">
        <v>17.760999999999999</v>
      </c>
      <c r="E961" s="398">
        <v>41981.027175925927</v>
      </c>
      <c r="F961" s="397">
        <v>471.06389999999999</v>
      </c>
    </row>
    <row r="962" spans="1:6" ht="15" customHeight="1" x14ac:dyDescent="0.25">
      <c r="A962" s="395">
        <v>41982</v>
      </c>
      <c r="B962" s="396">
        <v>2.7175925925925926E-2</v>
      </c>
      <c r="C962" s="399">
        <v>74.1768</v>
      </c>
      <c r="D962" s="399">
        <v>17.765000000000001</v>
      </c>
      <c r="E962" s="398">
        <v>41982.027175925927</v>
      </c>
      <c r="F962" s="397">
        <v>471.08359999999999</v>
      </c>
    </row>
    <row r="963" spans="1:6" ht="15" customHeight="1" x14ac:dyDescent="0.25">
      <c r="A963" s="395">
        <v>41983</v>
      </c>
      <c r="B963" s="396">
        <v>2.7175925925925926E-2</v>
      </c>
      <c r="C963" s="399">
        <v>74.254800000000003</v>
      </c>
      <c r="D963" s="399">
        <v>17.753</v>
      </c>
      <c r="E963" s="398">
        <v>41983.027175925927</v>
      </c>
      <c r="F963" s="397">
        <v>471.00559999999996</v>
      </c>
    </row>
    <row r="964" spans="1:6" ht="15" customHeight="1" x14ac:dyDescent="0.25">
      <c r="A964" s="395">
        <v>41984</v>
      </c>
      <c r="B964" s="396">
        <v>2.7175925925925926E-2</v>
      </c>
      <c r="C964" s="399">
        <v>74.340100000000007</v>
      </c>
      <c r="D964" s="399">
        <v>17.792000000000002</v>
      </c>
      <c r="E964" s="398">
        <v>41984.027175925927</v>
      </c>
      <c r="F964" s="397">
        <v>470.9203</v>
      </c>
    </row>
    <row r="965" spans="1:6" ht="15" customHeight="1" x14ac:dyDescent="0.25">
      <c r="A965" s="395">
        <v>41985</v>
      </c>
      <c r="B965" s="396">
        <v>2.7175925925925926E-2</v>
      </c>
      <c r="C965" s="399">
        <v>74.319699999999997</v>
      </c>
      <c r="D965" s="399">
        <v>17.806000000000001</v>
      </c>
      <c r="E965" s="398">
        <v>41985.027175925927</v>
      </c>
      <c r="F965" s="397">
        <v>470.94069999999999</v>
      </c>
    </row>
    <row r="966" spans="1:6" ht="15" customHeight="1" x14ac:dyDescent="0.25">
      <c r="A966" s="395">
        <v>41986</v>
      </c>
      <c r="B966" s="396">
        <v>2.7175925925925926E-2</v>
      </c>
      <c r="C966" s="399">
        <v>74.343500000000006</v>
      </c>
      <c r="D966" s="399">
        <v>17.786999999999999</v>
      </c>
      <c r="E966" s="398">
        <v>41986.027175925927</v>
      </c>
      <c r="F966" s="397">
        <v>470.9169</v>
      </c>
    </row>
    <row r="967" spans="1:6" ht="15" customHeight="1" x14ac:dyDescent="0.25">
      <c r="A967" s="395">
        <v>41987</v>
      </c>
      <c r="B967" s="396">
        <v>2.7175925925925926E-2</v>
      </c>
      <c r="C967" s="399">
        <v>74.554100000000005</v>
      </c>
      <c r="D967" s="399">
        <v>17.856000000000002</v>
      </c>
      <c r="E967" s="398">
        <v>41987.027175925927</v>
      </c>
      <c r="F967" s="397">
        <v>470.7063</v>
      </c>
    </row>
    <row r="968" spans="1:6" ht="15" customHeight="1" x14ac:dyDescent="0.25">
      <c r="A968" s="395">
        <v>41988</v>
      </c>
      <c r="B968" s="396">
        <v>2.7175925925925926E-2</v>
      </c>
      <c r="C968" s="399">
        <v>74.532899999999998</v>
      </c>
      <c r="D968" s="399">
        <v>17.853000000000002</v>
      </c>
      <c r="E968" s="398">
        <v>41988.027175925927</v>
      </c>
      <c r="F968" s="397">
        <v>470.72749999999996</v>
      </c>
    </row>
    <row r="969" spans="1:6" ht="15" customHeight="1" x14ac:dyDescent="0.25">
      <c r="A969" s="395">
        <v>41989</v>
      </c>
      <c r="B969" s="396">
        <v>2.7175925925925926E-2</v>
      </c>
      <c r="C969" s="399">
        <v>74.369500000000002</v>
      </c>
      <c r="D969" s="399">
        <v>17.821000000000002</v>
      </c>
      <c r="E969" s="398">
        <v>41989.027175925927</v>
      </c>
      <c r="F969" s="397">
        <v>470.89089999999999</v>
      </c>
    </row>
    <row r="970" spans="1:6" ht="15" customHeight="1" x14ac:dyDescent="0.25">
      <c r="A970" s="395">
        <v>41990</v>
      </c>
      <c r="B970" s="396">
        <v>2.7175925925925926E-2</v>
      </c>
      <c r="C970" s="399">
        <v>74.346400000000003</v>
      </c>
      <c r="D970" s="399">
        <v>17.768000000000001</v>
      </c>
      <c r="E970" s="398">
        <v>41990.027175925927</v>
      </c>
      <c r="F970" s="397">
        <v>470.91399999999999</v>
      </c>
    </row>
    <row r="971" spans="1:6" ht="15" customHeight="1" x14ac:dyDescent="0.25">
      <c r="A971" s="395">
        <v>41991</v>
      </c>
      <c r="B971" s="396">
        <v>2.7175925925925926E-2</v>
      </c>
      <c r="C971" s="399">
        <v>74.459299999999999</v>
      </c>
      <c r="D971" s="399">
        <v>17.734000000000002</v>
      </c>
      <c r="E971" s="398">
        <v>41991.027175925927</v>
      </c>
      <c r="F971" s="397">
        <v>470.80110000000002</v>
      </c>
    </row>
    <row r="972" spans="1:6" ht="15" customHeight="1" x14ac:dyDescent="0.25">
      <c r="A972" s="395">
        <v>41992</v>
      </c>
      <c r="B972" s="396">
        <v>2.7175925925925926E-2</v>
      </c>
      <c r="C972" s="399">
        <v>74.4101</v>
      </c>
      <c r="D972" s="399">
        <v>17.785</v>
      </c>
      <c r="E972" s="398">
        <v>41992.027175925927</v>
      </c>
      <c r="F972" s="397">
        <v>470.8503</v>
      </c>
    </row>
    <row r="973" spans="1:6" ht="15" customHeight="1" x14ac:dyDescent="0.25">
      <c r="A973" s="395">
        <v>41993</v>
      </c>
      <c r="B973" s="396">
        <v>2.7175925925925926E-2</v>
      </c>
      <c r="C973" s="399">
        <v>74.380399999999995</v>
      </c>
      <c r="D973" s="399">
        <v>17.850000000000001</v>
      </c>
      <c r="E973" s="398">
        <v>41993.027175925927</v>
      </c>
      <c r="F973" s="397">
        <v>470.88</v>
      </c>
    </row>
    <row r="974" spans="1:6" ht="15" customHeight="1" x14ac:dyDescent="0.25">
      <c r="A974" s="395">
        <v>41994</v>
      </c>
      <c r="B974" s="396">
        <v>2.7175925925925926E-2</v>
      </c>
      <c r="C974" s="399">
        <v>74.406499999999994</v>
      </c>
      <c r="D974" s="399">
        <v>17.887</v>
      </c>
      <c r="E974" s="398">
        <v>41994.027175925927</v>
      </c>
      <c r="F974" s="397">
        <v>470.85390000000001</v>
      </c>
    </row>
    <row r="975" spans="1:6" ht="15" customHeight="1" x14ac:dyDescent="0.25">
      <c r="A975" s="395">
        <v>41995</v>
      </c>
      <c r="B975" s="396">
        <v>2.7175925925925926E-2</v>
      </c>
      <c r="C975" s="399">
        <v>74.555599999999998</v>
      </c>
      <c r="D975" s="399">
        <v>17.882999999999999</v>
      </c>
      <c r="E975" s="398">
        <v>41995.027175925927</v>
      </c>
      <c r="F975" s="397">
        <v>470.70479999999998</v>
      </c>
    </row>
    <row r="976" spans="1:6" ht="15" customHeight="1" x14ac:dyDescent="0.25">
      <c r="A976" s="395">
        <v>41996</v>
      </c>
      <c r="B976" s="396">
        <v>2.7175925925925926E-2</v>
      </c>
      <c r="C976" s="399">
        <v>74.632400000000004</v>
      </c>
      <c r="D976" s="399">
        <v>17.849</v>
      </c>
      <c r="E976" s="398">
        <v>41996.027175925927</v>
      </c>
      <c r="F976" s="397">
        <v>470.62799999999999</v>
      </c>
    </row>
    <row r="977" spans="1:6" ht="15" customHeight="1" x14ac:dyDescent="0.25">
      <c r="A977" s="395">
        <v>41997</v>
      </c>
      <c r="B977" s="396">
        <v>2.7175925925925926E-2</v>
      </c>
      <c r="C977" s="399">
        <v>74.384900000000002</v>
      </c>
      <c r="D977" s="399">
        <v>17.837</v>
      </c>
      <c r="E977" s="398">
        <v>41997.027175925927</v>
      </c>
      <c r="F977" s="397">
        <v>470.87549999999999</v>
      </c>
    </row>
    <row r="978" spans="1:6" ht="15" customHeight="1" x14ac:dyDescent="0.25">
      <c r="A978" s="395">
        <v>41998</v>
      </c>
      <c r="B978" s="396">
        <v>2.7175925925925926E-2</v>
      </c>
      <c r="C978" s="399">
        <v>74.488299999999995</v>
      </c>
      <c r="D978" s="399">
        <v>17.931000000000001</v>
      </c>
      <c r="E978" s="398">
        <v>41998.027175925927</v>
      </c>
      <c r="F978" s="397">
        <v>470.77210000000002</v>
      </c>
    </row>
    <row r="979" spans="1:6" ht="15" customHeight="1" x14ac:dyDescent="0.25">
      <c r="A979" s="395">
        <v>41999</v>
      </c>
      <c r="B979" s="396">
        <v>2.7175925925925926E-2</v>
      </c>
      <c r="C979" s="399">
        <v>74.715400000000002</v>
      </c>
      <c r="D979" s="399">
        <v>17.792999999999999</v>
      </c>
      <c r="E979" s="398">
        <v>41999.027175925927</v>
      </c>
      <c r="F979" s="397">
        <v>470.54499999999996</v>
      </c>
    </row>
    <row r="980" spans="1:6" ht="15" customHeight="1" x14ac:dyDescent="0.25">
      <c r="A980" s="395">
        <v>42000</v>
      </c>
      <c r="B980" s="396">
        <v>2.7175925925925926E-2</v>
      </c>
      <c r="C980" s="399">
        <v>74.525599999999997</v>
      </c>
      <c r="D980" s="399">
        <v>17.835999999999999</v>
      </c>
      <c r="E980" s="398">
        <v>42000.027175925927</v>
      </c>
      <c r="F980" s="397">
        <v>470.73480000000001</v>
      </c>
    </row>
    <row r="981" spans="1:6" ht="15" customHeight="1" x14ac:dyDescent="0.25">
      <c r="A981" s="395">
        <v>42001</v>
      </c>
      <c r="B981" s="396">
        <v>2.7175925925925926E-2</v>
      </c>
      <c r="C981" s="399">
        <v>74.324600000000004</v>
      </c>
      <c r="D981" s="399">
        <v>17.91</v>
      </c>
      <c r="E981" s="398">
        <v>42001.027175925927</v>
      </c>
      <c r="F981" s="397">
        <v>470.93579999999997</v>
      </c>
    </row>
    <row r="982" spans="1:6" ht="15" customHeight="1" x14ac:dyDescent="0.25">
      <c r="A982" s="395">
        <v>42002</v>
      </c>
      <c r="B982" s="396">
        <v>2.7175925925925926E-2</v>
      </c>
      <c r="C982" s="399">
        <v>74.441900000000004</v>
      </c>
      <c r="D982" s="399">
        <v>17.763999999999999</v>
      </c>
      <c r="E982" s="398">
        <v>42002.027175925927</v>
      </c>
      <c r="F982" s="397">
        <v>470.81849999999997</v>
      </c>
    </row>
    <row r="983" spans="1:6" ht="15" customHeight="1" x14ac:dyDescent="0.25">
      <c r="A983" s="395">
        <v>42003</v>
      </c>
      <c r="B983" s="396">
        <v>2.7175925925925926E-2</v>
      </c>
      <c r="C983" s="399">
        <v>74.437200000000004</v>
      </c>
      <c r="D983" s="399">
        <v>17.858000000000001</v>
      </c>
      <c r="E983" s="398">
        <v>42003.027175925927</v>
      </c>
      <c r="F983" s="397">
        <v>470.82319999999999</v>
      </c>
    </row>
    <row r="984" spans="1:6" ht="15" customHeight="1" x14ac:dyDescent="0.25">
      <c r="A984" s="395">
        <v>42004</v>
      </c>
      <c r="B984" s="396">
        <v>2.7175925925925926E-2</v>
      </c>
      <c r="C984" s="399">
        <v>74.298400000000001</v>
      </c>
      <c r="D984" s="399">
        <v>17.800999999999998</v>
      </c>
      <c r="E984" s="398">
        <v>42004.027175925927</v>
      </c>
      <c r="F984" s="397">
        <v>470.96199999999999</v>
      </c>
    </row>
    <row r="985" spans="1:6" ht="15" customHeight="1" x14ac:dyDescent="0.25">
      <c r="A985" s="395">
        <v>42005</v>
      </c>
      <c r="B985" s="396">
        <v>2.7175925925925926E-2</v>
      </c>
      <c r="C985" s="399">
        <v>74.337699999999998</v>
      </c>
      <c r="D985" s="399">
        <v>17.803999999999998</v>
      </c>
      <c r="E985" s="398">
        <v>42005.027175925927</v>
      </c>
      <c r="F985" s="397">
        <v>470.92269999999996</v>
      </c>
    </row>
    <row r="986" spans="1:6" ht="15" customHeight="1" x14ac:dyDescent="0.25">
      <c r="A986" s="395">
        <v>42006</v>
      </c>
      <c r="B986" s="396">
        <v>2.7175925925925926E-2</v>
      </c>
      <c r="C986" s="399">
        <v>74.451800000000006</v>
      </c>
      <c r="D986" s="399">
        <v>17.863</v>
      </c>
      <c r="E986" s="398">
        <v>42006.027175925927</v>
      </c>
      <c r="F986" s="397">
        <v>470.80859999999996</v>
      </c>
    </row>
    <row r="987" spans="1:6" ht="15" customHeight="1" x14ac:dyDescent="0.25">
      <c r="A987" s="395">
        <v>42007</v>
      </c>
      <c r="B987" s="396">
        <v>2.7175925925925926E-2</v>
      </c>
      <c r="C987" s="399">
        <v>74.522599999999997</v>
      </c>
      <c r="D987" s="399">
        <v>17.812000000000001</v>
      </c>
      <c r="E987" s="398">
        <v>42007.027175925927</v>
      </c>
      <c r="F987" s="397">
        <v>470.73779999999999</v>
      </c>
    </row>
    <row r="988" spans="1:6" ht="15" customHeight="1" x14ac:dyDescent="0.25">
      <c r="A988" s="395">
        <v>42008</v>
      </c>
      <c r="B988" s="396">
        <v>2.7175925925925926E-2</v>
      </c>
      <c r="C988" s="399">
        <v>74.386799999999994</v>
      </c>
      <c r="D988" s="399">
        <v>17.872</v>
      </c>
      <c r="E988" s="398">
        <v>42008.027175925927</v>
      </c>
      <c r="F988" s="397">
        <v>470.87360000000001</v>
      </c>
    </row>
    <row r="989" spans="1:6" ht="15" customHeight="1" x14ac:dyDescent="0.25">
      <c r="A989" s="395">
        <v>42009</v>
      </c>
      <c r="B989" s="396">
        <v>2.7175925925925926E-2</v>
      </c>
      <c r="C989" s="399">
        <v>73.968400000000003</v>
      </c>
      <c r="D989" s="399">
        <v>17.896000000000001</v>
      </c>
      <c r="E989" s="398">
        <v>42009.027175925927</v>
      </c>
      <c r="F989" s="397">
        <v>471.29199999999997</v>
      </c>
    </row>
    <row r="990" spans="1:6" ht="15" customHeight="1" x14ac:dyDescent="0.25">
      <c r="A990" s="395">
        <v>42010</v>
      </c>
      <c r="B990" s="396">
        <v>2.7175925925925926E-2</v>
      </c>
      <c r="C990" s="399">
        <v>74.107500000000002</v>
      </c>
      <c r="D990" s="399">
        <v>17.768999999999998</v>
      </c>
      <c r="E990" s="398">
        <v>42010.027175925927</v>
      </c>
      <c r="F990" s="397">
        <v>471.15289999999999</v>
      </c>
    </row>
    <row r="991" spans="1:6" ht="15" customHeight="1" x14ac:dyDescent="0.25">
      <c r="A991" s="395">
        <v>42011</v>
      </c>
      <c r="B991" s="396">
        <v>2.7175925925925926E-2</v>
      </c>
      <c r="C991" s="399">
        <v>74.094300000000004</v>
      </c>
      <c r="D991" s="399">
        <v>17.744</v>
      </c>
      <c r="E991" s="398">
        <v>42011.027175925927</v>
      </c>
      <c r="F991" s="397">
        <v>471.16609999999997</v>
      </c>
    </row>
    <row r="992" spans="1:6" ht="15" customHeight="1" x14ac:dyDescent="0.25">
      <c r="A992" s="395">
        <v>42012</v>
      </c>
      <c r="B992" s="396">
        <v>2.7175925925925926E-2</v>
      </c>
      <c r="C992" s="399">
        <v>73.991399999999999</v>
      </c>
      <c r="D992" s="399">
        <v>17.75</v>
      </c>
      <c r="E992" s="398">
        <v>42012.027175925927</v>
      </c>
      <c r="F992" s="397">
        <v>471.26900000000001</v>
      </c>
    </row>
    <row r="993" spans="1:6" ht="15" customHeight="1" x14ac:dyDescent="0.25">
      <c r="A993" s="395">
        <v>42013</v>
      </c>
      <c r="B993" s="396">
        <v>2.7175925925925926E-2</v>
      </c>
      <c r="C993" s="399">
        <v>74.216499999999996</v>
      </c>
      <c r="D993" s="399">
        <v>17.809999999999999</v>
      </c>
      <c r="E993" s="398">
        <v>42013.027175925927</v>
      </c>
      <c r="F993" s="397">
        <v>471.04390000000001</v>
      </c>
    </row>
    <row r="994" spans="1:6" ht="15" customHeight="1" x14ac:dyDescent="0.25">
      <c r="A994" s="395">
        <v>42014</v>
      </c>
      <c r="B994" s="396">
        <v>2.7175925925925926E-2</v>
      </c>
      <c r="C994" s="399">
        <v>74.226200000000006</v>
      </c>
      <c r="D994" s="399">
        <v>17.779</v>
      </c>
      <c r="E994" s="398">
        <v>42014.027175925927</v>
      </c>
      <c r="F994" s="397">
        <v>471.0342</v>
      </c>
    </row>
    <row r="995" spans="1:6" ht="15" customHeight="1" x14ac:dyDescent="0.25">
      <c r="A995" s="395">
        <v>42015</v>
      </c>
      <c r="B995" s="396">
        <v>2.7175925925925926E-2</v>
      </c>
      <c r="C995" s="399">
        <v>74.386700000000005</v>
      </c>
      <c r="D995" s="399">
        <v>17.797999999999998</v>
      </c>
      <c r="E995" s="398">
        <v>42015.027175925927</v>
      </c>
      <c r="F995" s="397">
        <v>470.87369999999999</v>
      </c>
    </row>
    <row r="996" spans="1:6" ht="15" customHeight="1" x14ac:dyDescent="0.25">
      <c r="A996" s="395">
        <v>42016</v>
      </c>
      <c r="B996" s="396">
        <v>2.7175925925925926E-2</v>
      </c>
      <c r="C996" s="399">
        <v>74.323300000000003</v>
      </c>
      <c r="D996" s="399">
        <v>17.789000000000001</v>
      </c>
      <c r="E996" s="398">
        <v>42016.027175925927</v>
      </c>
      <c r="F996" s="397">
        <v>470.93709999999999</v>
      </c>
    </row>
    <row r="997" spans="1:6" ht="15" customHeight="1" x14ac:dyDescent="0.25">
      <c r="A997" s="395">
        <v>42017</v>
      </c>
      <c r="B997" s="396">
        <v>2.7175925925925926E-2</v>
      </c>
      <c r="C997" s="399">
        <v>74.248099999999994</v>
      </c>
      <c r="D997" s="399">
        <v>17.789000000000001</v>
      </c>
      <c r="E997" s="398">
        <v>42017.027175925927</v>
      </c>
      <c r="F997" s="397">
        <v>471.01229999999998</v>
      </c>
    </row>
    <row r="998" spans="1:6" ht="15" customHeight="1" x14ac:dyDescent="0.25">
      <c r="A998" s="395">
        <v>42018</v>
      </c>
      <c r="B998" s="396">
        <v>2.7175925925925926E-2</v>
      </c>
      <c r="C998" s="399">
        <v>74.328900000000004</v>
      </c>
      <c r="D998" s="399">
        <v>17.765000000000001</v>
      </c>
      <c r="E998" s="398">
        <v>42018.027175925927</v>
      </c>
      <c r="F998" s="397">
        <v>470.93149999999997</v>
      </c>
    </row>
    <row r="999" spans="1:6" ht="15" customHeight="1" x14ac:dyDescent="0.25">
      <c r="A999" s="395">
        <v>42019</v>
      </c>
      <c r="B999" s="396">
        <v>2.7175925925925926E-2</v>
      </c>
      <c r="C999" s="399">
        <v>74.285200000000003</v>
      </c>
      <c r="D999" s="399">
        <v>17.754999999999999</v>
      </c>
      <c r="E999" s="398">
        <v>42019.027175925927</v>
      </c>
      <c r="F999" s="397">
        <v>470.97519999999997</v>
      </c>
    </row>
    <row r="1000" spans="1:6" ht="15" customHeight="1" x14ac:dyDescent="0.25">
      <c r="A1000" s="395">
        <v>42020</v>
      </c>
      <c r="B1000" s="396">
        <v>2.7175925925925926E-2</v>
      </c>
      <c r="C1000" s="399">
        <v>74.146799999999999</v>
      </c>
      <c r="D1000" s="399">
        <v>17.768999999999998</v>
      </c>
      <c r="E1000" s="398">
        <v>42020.027175925927</v>
      </c>
      <c r="F1000" s="397">
        <v>471.11360000000002</v>
      </c>
    </row>
    <row r="1001" spans="1:6" ht="15" customHeight="1" x14ac:dyDescent="0.25">
      <c r="A1001" s="395">
        <v>42021</v>
      </c>
      <c r="B1001" s="396">
        <v>2.7175925925925926E-2</v>
      </c>
      <c r="C1001" s="399">
        <v>74.289900000000003</v>
      </c>
      <c r="D1001" s="399">
        <v>17.742999999999999</v>
      </c>
      <c r="E1001" s="398">
        <v>42021.027175925927</v>
      </c>
      <c r="F1001" s="397">
        <v>470.97050000000002</v>
      </c>
    </row>
    <row r="1002" spans="1:6" ht="15" customHeight="1" x14ac:dyDescent="0.25">
      <c r="A1002" s="395">
        <v>42022</v>
      </c>
      <c r="B1002" s="396">
        <v>2.7175925925925926E-2</v>
      </c>
      <c r="C1002" s="399">
        <v>74.183999999999997</v>
      </c>
      <c r="D1002" s="399">
        <v>17.754999999999999</v>
      </c>
      <c r="E1002" s="398">
        <v>42022.027175925927</v>
      </c>
      <c r="F1002" s="397">
        <v>471.07639999999998</v>
      </c>
    </row>
    <row r="1003" spans="1:6" ht="15" customHeight="1" x14ac:dyDescent="0.25">
      <c r="A1003" s="395">
        <v>42023</v>
      </c>
      <c r="B1003" s="396">
        <v>2.7175925925925926E-2</v>
      </c>
      <c r="C1003" s="399">
        <v>74.191500000000005</v>
      </c>
      <c r="D1003" s="399">
        <v>17.884</v>
      </c>
      <c r="E1003" s="398">
        <v>42023.027175925927</v>
      </c>
      <c r="F1003" s="397">
        <v>471.06889999999999</v>
      </c>
    </row>
    <row r="1004" spans="1:6" ht="15" customHeight="1" x14ac:dyDescent="0.25">
      <c r="A1004" s="395">
        <v>42024</v>
      </c>
      <c r="B1004" s="396">
        <v>2.7175925925925926E-2</v>
      </c>
      <c r="C1004" s="399">
        <v>74.333100000000002</v>
      </c>
      <c r="D1004" s="399">
        <v>17.744</v>
      </c>
      <c r="E1004" s="398">
        <v>42024.027175925927</v>
      </c>
      <c r="F1004" s="397">
        <v>470.9273</v>
      </c>
    </row>
    <row r="1005" spans="1:6" ht="15" customHeight="1" x14ac:dyDescent="0.25">
      <c r="A1005" s="395">
        <v>42025</v>
      </c>
      <c r="B1005" s="396">
        <v>2.7175925925925926E-2</v>
      </c>
      <c r="C1005" s="399">
        <v>74.343100000000007</v>
      </c>
      <c r="D1005" s="399">
        <v>17.888000000000002</v>
      </c>
      <c r="E1005" s="398">
        <v>42025.027175925927</v>
      </c>
      <c r="F1005" s="397">
        <v>470.91729999999995</v>
      </c>
    </row>
    <row r="1006" spans="1:6" ht="15" customHeight="1" x14ac:dyDescent="0.25">
      <c r="A1006" s="395">
        <v>42026</v>
      </c>
      <c r="B1006" s="396">
        <v>2.7175925925925926E-2</v>
      </c>
      <c r="C1006" s="399">
        <v>74.432900000000004</v>
      </c>
      <c r="D1006" s="399">
        <v>17.756</v>
      </c>
      <c r="E1006" s="398">
        <v>42026.027175925927</v>
      </c>
      <c r="F1006" s="397">
        <v>470.82749999999999</v>
      </c>
    </row>
    <row r="1007" spans="1:6" ht="15" customHeight="1" x14ac:dyDescent="0.25">
      <c r="A1007" s="395">
        <v>42027</v>
      </c>
      <c r="B1007" s="396">
        <v>2.7175925925925926E-2</v>
      </c>
      <c r="C1007" s="399">
        <v>74.272199999999998</v>
      </c>
      <c r="D1007" s="399">
        <v>17.786000000000001</v>
      </c>
      <c r="E1007" s="398">
        <v>42027.027175925927</v>
      </c>
      <c r="F1007" s="397">
        <v>470.98820000000001</v>
      </c>
    </row>
    <row r="1008" spans="1:6" ht="15" customHeight="1" x14ac:dyDescent="0.25">
      <c r="A1008" s="395">
        <v>42028</v>
      </c>
      <c r="B1008" s="396">
        <v>2.7175925925925926E-2</v>
      </c>
      <c r="C1008" s="399">
        <v>74.260400000000004</v>
      </c>
      <c r="D1008" s="399">
        <v>17.885999999999999</v>
      </c>
      <c r="E1008" s="398">
        <v>42028.027175925927</v>
      </c>
      <c r="F1008" s="397">
        <v>471</v>
      </c>
    </row>
    <row r="1009" spans="1:6" ht="15" customHeight="1" x14ac:dyDescent="0.25">
      <c r="A1009" s="395">
        <v>42029</v>
      </c>
      <c r="B1009" s="396">
        <v>2.7175925925925926E-2</v>
      </c>
      <c r="C1009" s="399">
        <v>74.34</v>
      </c>
      <c r="D1009" s="399">
        <v>17.727</v>
      </c>
      <c r="E1009" s="398">
        <v>42029.027175925927</v>
      </c>
      <c r="F1009" s="397">
        <v>470.92039999999997</v>
      </c>
    </row>
    <row r="1010" spans="1:6" ht="15" customHeight="1" x14ac:dyDescent="0.25">
      <c r="A1010" s="395">
        <v>42030</v>
      </c>
      <c r="B1010" s="396">
        <v>2.7175925925925926E-2</v>
      </c>
      <c r="C1010" s="399">
        <v>74.313699999999997</v>
      </c>
      <c r="D1010" s="399">
        <v>17.77</v>
      </c>
      <c r="E1010" s="398">
        <v>42030.027175925927</v>
      </c>
      <c r="F1010" s="397">
        <v>470.94669999999996</v>
      </c>
    </row>
    <row r="1011" spans="1:6" ht="15" customHeight="1" x14ac:dyDescent="0.25">
      <c r="A1011" s="395">
        <v>42031</v>
      </c>
      <c r="B1011" s="396">
        <v>2.7175925925925926E-2</v>
      </c>
      <c r="C1011" s="399">
        <v>74.199100000000001</v>
      </c>
      <c r="D1011" s="399">
        <v>17.869</v>
      </c>
      <c r="E1011" s="398">
        <v>42031.027175925927</v>
      </c>
      <c r="F1011" s="397">
        <v>471.06129999999996</v>
      </c>
    </row>
    <row r="1012" spans="1:6" ht="15" customHeight="1" x14ac:dyDescent="0.25">
      <c r="A1012" s="395">
        <v>42032</v>
      </c>
      <c r="B1012" s="396">
        <v>2.7175925925925926E-2</v>
      </c>
      <c r="C1012" s="399">
        <v>74.261099999999999</v>
      </c>
      <c r="D1012" s="399">
        <v>17.812000000000001</v>
      </c>
      <c r="E1012" s="398">
        <v>42032.027175925927</v>
      </c>
      <c r="F1012" s="397">
        <v>470.99930000000001</v>
      </c>
    </row>
    <row r="1013" spans="1:6" ht="15" customHeight="1" x14ac:dyDescent="0.25">
      <c r="A1013" s="395">
        <v>42033</v>
      </c>
      <c r="B1013" s="396">
        <v>2.7175925925925926E-2</v>
      </c>
      <c r="C1013" s="399">
        <v>74.273399999999995</v>
      </c>
      <c r="D1013" s="399">
        <v>17.841000000000001</v>
      </c>
      <c r="E1013" s="398">
        <v>42033.027175925927</v>
      </c>
      <c r="F1013" s="397">
        <v>470.98699999999997</v>
      </c>
    </row>
    <row r="1014" spans="1:6" ht="15" customHeight="1" x14ac:dyDescent="0.25">
      <c r="A1014" s="395">
        <v>42034</v>
      </c>
      <c r="B1014" s="396">
        <v>2.7175925925925926E-2</v>
      </c>
      <c r="C1014" s="399">
        <v>68.325999999999993</v>
      </c>
      <c r="D1014" s="399">
        <v>17.687999999999999</v>
      </c>
      <c r="E1014" s="398">
        <v>42034.027175925927</v>
      </c>
      <c r="F1014" s="397">
        <v>476.93439999999998</v>
      </c>
    </row>
    <row r="1015" spans="1:6" ht="15" customHeight="1" x14ac:dyDescent="0.25">
      <c r="A1015" s="395">
        <v>42035</v>
      </c>
      <c r="B1015" s="396">
        <v>2.7175925925925926E-2</v>
      </c>
      <c r="C1015" s="399">
        <v>74.395700000000005</v>
      </c>
      <c r="D1015" s="399">
        <v>17.782</v>
      </c>
      <c r="E1015" s="398">
        <v>42035.027175925927</v>
      </c>
      <c r="F1015" s="397">
        <v>470.86469999999997</v>
      </c>
    </row>
    <row r="1016" spans="1:6" ht="15" customHeight="1" x14ac:dyDescent="0.25">
      <c r="A1016" s="395">
        <v>42036</v>
      </c>
      <c r="B1016" s="396">
        <v>2.7175925925925926E-2</v>
      </c>
      <c r="C1016" s="399">
        <v>74.556700000000006</v>
      </c>
      <c r="D1016" s="399">
        <v>17.765000000000001</v>
      </c>
      <c r="E1016" s="398">
        <v>42036.027175925927</v>
      </c>
      <c r="F1016" s="397">
        <v>470.70369999999997</v>
      </c>
    </row>
    <row r="1017" spans="1:6" ht="15" customHeight="1" x14ac:dyDescent="0.25">
      <c r="A1017" s="395">
        <v>42037</v>
      </c>
      <c r="B1017" s="396">
        <v>2.7175925925925926E-2</v>
      </c>
      <c r="C1017" s="399">
        <v>74.376099999999994</v>
      </c>
      <c r="D1017" s="399">
        <v>17.742999999999999</v>
      </c>
      <c r="E1017" s="398">
        <v>42037.027175925927</v>
      </c>
      <c r="F1017" s="397">
        <v>470.8843</v>
      </c>
    </row>
    <row r="1018" spans="1:6" ht="15" customHeight="1" x14ac:dyDescent="0.25">
      <c r="A1018" s="395">
        <v>42038</v>
      </c>
      <c r="B1018" s="396">
        <v>2.7175925925925926E-2</v>
      </c>
      <c r="C1018" s="399">
        <v>74.365799999999993</v>
      </c>
      <c r="D1018" s="399">
        <v>17.838999999999999</v>
      </c>
      <c r="E1018" s="398">
        <v>42038.027175925927</v>
      </c>
      <c r="F1018" s="397">
        <v>470.89459999999997</v>
      </c>
    </row>
    <row r="1019" spans="1:6" ht="15" customHeight="1" x14ac:dyDescent="0.25">
      <c r="A1019" s="395">
        <v>42039</v>
      </c>
      <c r="B1019" s="396">
        <v>2.7175925925925926E-2</v>
      </c>
      <c r="C1019" s="399">
        <v>74.396699999999996</v>
      </c>
      <c r="D1019" s="399">
        <v>17.849</v>
      </c>
      <c r="E1019" s="398">
        <v>42039.027175925927</v>
      </c>
      <c r="F1019" s="397">
        <v>470.86369999999999</v>
      </c>
    </row>
    <row r="1020" spans="1:6" ht="15" customHeight="1" x14ac:dyDescent="0.25">
      <c r="A1020" s="395">
        <v>42040</v>
      </c>
      <c r="B1020" s="396">
        <v>2.7175925925925926E-2</v>
      </c>
      <c r="C1020" s="399">
        <v>74.352699999999999</v>
      </c>
      <c r="D1020" s="399">
        <v>17.742000000000001</v>
      </c>
      <c r="E1020" s="398">
        <v>42040.027175925927</v>
      </c>
      <c r="F1020" s="397">
        <v>470.90769999999998</v>
      </c>
    </row>
    <row r="1021" spans="1:6" ht="15" customHeight="1" x14ac:dyDescent="0.25">
      <c r="A1021" s="395">
        <v>42041</v>
      </c>
      <c r="B1021" s="396">
        <v>2.7175925925925926E-2</v>
      </c>
      <c r="C1021" s="399">
        <v>74.269400000000005</v>
      </c>
      <c r="D1021" s="399">
        <v>17.777999999999999</v>
      </c>
      <c r="E1021" s="398">
        <v>42041.027175925927</v>
      </c>
      <c r="F1021" s="397">
        <v>470.99099999999999</v>
      </c>
    </row>
    <row r="1022" spans="1:6" ht="15" customHeight="1" x14ac:dyDescent="0.25">
      <c r="A1022" s="395">
        <v>42042</v>
      </c>
      <c r="B1022" s="396">
        <v>2.7175925925925926E-2</v>
      </c>
      <c r="C1022" s="399">
        <v>74.296599999999998</v>
      </c>
      <c r="D1022" s="399">
        <v>17.739999999999998</v>
      </c>
      <c r="E1022" s="398">
        <v>42042.027175925927</v>
      </c>
      <c r="F1022" s="397">
        <v>470.96379999999999</v>
      </c>
    </row>
    <row r="1023" spans="1:6" ht="15" customHeight="1" x14ac:dyDescent="0.25">
      <c r="A1023" s="395">
        <v>42043</v>
      </c>
      <c r="B1023" s="396">
        <v>2.7175925925925926E-2</v>
      </c>
      <c r="C1023" s="399">
        <v>74.388499999999993</v>
      </c>
      <c r="D1023" s="399">
        <v>17.815000000000001</v>
      </c>
      <c r="E1023" s="398">
        <v>42043.027175925927</v>
      </c>
      <c r="F1023" s="397">
        <v>470.87189999999998</v>
      </c>
    </row>
    <row r="1024" spans="1:6" ht="15" customHeight="1" x14ac:dyDescent="0.25">
      <c r="A1024" s="395">
        <v>42044</v>
      </c>
      <c r="B1024" s="396">
        <v>2.7175925925925926E-2</v>
      </c>
      <c r="C1024" s="399">
        <v>74.340699999999998</v>
      </c>
      <c r="D1024" s="399">
        <v>17.853000000000002</v>
      </c>
      <c r="E1024" s="398">
        <v>42044.027175925927</v>
      </c>
      <c r="F1024" s="397">
        <v>470.91969999999998</v>
      </c>
    </row>
    <row r="1025" spans="1:6" ht="15" customHeight="1" x14ac:dyDescent="0.25">
      <c r="A1025" s="395">
        <v>42045</v>
      </c>
      <c r="B1025" s="396">
        <v>2.7175925925925926E-2</v>
      </c>
      <c r="C1025" s="399">
        <v>74.386300000000006</v>
      </c>
      <c r="D1025" s="399">
        <v>17.867999999999999</v>
      </c>
      <c r="E1025" s="398">
        <v>42045.027175925927</v>
      </c>
      <c r="F1025" s="397">
        <v>470.8741</v>
      </c>
    </row>
    <row r="1026" spans="1:6" ht="15" customHeight="1" x14ac:dyDescent="0.25">
      <c r="A1026" s="395">
        <v>42046</v>
      </c>
      <c r="B1026" s="396">
        <v>2.7175925925925926E-2</v>
      </c>
      <c r="C1026" s="399">
        <v>74.504099999999994</v>
      </c>
      <c r="D1026" s="399">
        <v>17.783999999999999</v>
      </c>
      <c r="E1026" s="398">
        <v>42046.027175925927</v>
      </c>
      <c r="F1026" s="397">
        <v>470.75630000000001</v>
      </c>
    </row>
    <row r="1027" spans="1:6" ht="15" customHeight="1" x14ac:dyDescent="0.25">
      <c r="A1027" s="395">
        <v>42047</v>
      </c>
      <c r="B1027" s="396">
        <v>2.7175925925925926E-2</v>
      </c>
      <c r="C1027" s="399">
        <v>73.851699999999994</v>
      </c>
      <c r="D1027" s="399">
        <v>17.763999999999999</v>
      </c>
      <c r="E1027" s="398">
        <v>42047.027175925927</v>
      </c>
      <c r="F1027" s="397">
        <v>471.40870000000001</v>
      </c>
    </row>
    <row r="1028" spans="1:6" ht="15" customHeight="1" x14ac:dyDescent="0.25">
      <c r="A1028" s="395">
        <v>42048</v>
      </c>
      <c r="B1028" s="396">
        <v>2.7175925925925926E-2</v>
      </c>
      <c r="C1028" s="399">
        <v>74.294600000000003</v>
      </c>
      <c r="D1028" s="399">
        <v>17.766999999999999</v>
      </c>
      <c r="E1028" s="398">
        <v>42048.027175925927</v>
      </c>
      <c r="F1028" s="397">
        <v>470.9658</v>
      </c>
    </row>
    <row r="1029" spans="1:6" ht="15" customHeight="1" x14ac:dyDescent="0.25">
      <c r="A1029" s="395">
        <v>42049</v>
      </c>
      <c r="B1029" s="396">
        <v>2.7175925925925926E-2</v>
      </c>
      <c r="C1029" s="399">
        <v>74.275700000000001</v>
      </c>
      <c r="D1029" s="399">
        <v>17.776</v>
      </c>
      <c r="E1029" s="398">
        <v>42049.027175925927</v>
      </c>
      <c r="F1029" s="397">
        <v>470.98469999999998</v>
      </c>
    </row>
    <row r="1030" spans="1:6" ht="15" customHeight="1" x14ac:dyDescent="0.25">
      <c r="A1030" s="395">
        <v>42050</v>
      </c>
      <c r="B1030" s="396">
        <v>2.7175925925925926E-2</v>
      </c>
      <c r="C1030" s="399">
        <v>74.368099999999998</v>
      </c>
      <c r="D1030" s="399">
        <v>17.75</v>
      </c>
      <c r="E1030" s="398">
        <v>42050.027175925927</v>
      </c>
      <c r="F1030" s="397">
        <v>470.89229999999998</v>
      </c>
    </row>
    <row r="1031" spans="1:6" ht="15" customHeight="1" x14ac:dyDescent="0.25">
      <c r="A1031" s="395">
        <v>42051</v>
      </c>
      <c r="B1031" s="396">
        <v>2.7175925925925926E-2</v>
      </c>
      <c r="C1031" s="399">
        <v>74.538200000000003</v>
      </c>
      <c r="D1031" s="399">
        <v>17.786000000000001</v>
      </c>
      <c r="E1031" s="398">
        <v>42051.027175925927</v>
      </c>
      <c r="F1031" s="397">
        <v>470.72219999999999</v>
      </c>
    </row>
    <row r="1032" spans="1:6" ht="15" customHeight="1" x14ac:dyDescent="0.25">
      <c r="A1032" s="395">
        <v>42052</v>
      </c>
      <c r="B1032" s="396">
        <v>2.7175925925925926E-2</v>
      </c>
      <c r="C1032" s="399">
        <v>74.488399999999999</v>
      </c>
      <c r="D1032" s="399">
        <v>17.756</v>
      </c>
      <c r="E1032" s="398">
        <v>42052.027175925927</v>
      </c>
      <c r="F1032" s="397">
        <v>470.77199999999999</v>
      </c>
    </row>
    <row r="1033" spans="1:6" ht="15" customHeight="1" x14ac:dyDescent="0.25">
      <c r="A1033" s="395">
        <v>42053</v>
      </c>
      <c r="B1033" s="396">
        <v>2.7175925925925926E-2</v>
      </c>
      <c r="C1033" s="399">
        <v>74.404899999999998</v>
      </c>
      <c r="D1033" s="399">
        <v>17.827000000000002</v>
      </c>
      <c r="E1033" s="398">
        <v>42053.027175925927</v>
      </c>
      <c r="F1033" s="397">
        <v>470.85550000000001</v>
      </c>
    </row>
    <row r="1034" spans="1:6" ht="15" customHeight="1" x14ac:dyDescent="0.25">
      <c r="A1034" s="395">
        <v>42054</v>
      </c>
      <c r="B1034" s="396">
        <v>2.7175925925925926E-2</v>
      </c>
      <c r="C1034" s="399">
        <v>74.336399999999998</v>
      </c>
      <c r="D1034" s="399">
        <v>17.815999999999999</v>
      </c>
      <c r="E1034" s="398">
        <v>42054.027175925927</v>
      </c>
      <c r="F1034" s="397">
        <v>470.92399999999998</v>
      </c>
    </row>
    <row r="1035" spans="1:6" ht="15" customHeight="1" x14ac:dyDescent="0.25">
      <c r="A1035" s="395">
        <v>42055</v>
      </c>
      <c r="B1035" s="396">
        <v>2.7175925925925926E-2</v>
      </c>
      <c r="C1035" s="399">
        <v>74.445599999999999</v>
      </c>
      <c r="D1035" s="399">
        <v>17.8</v>
      </c>
      <c r="E1035" s="398">
        <v>42055.027175925927</v>
      </c>
      <c r="F1035" s="397">
        <v>470.81479999999999</v>
      </c>
    </row>
    <row r="1036" spans="1:6" ht="15" customHeight="1" x14ac:dyDescent="0.25">
      <c r="A1036" s="395">
        <v>42056</v>
      </c>
      <c r="B1036" s="396">
        <v>2.7175925925925926E-2</v>
      </c>
      <c r="C1036" s="399">
        <v>74.620099999999994</v>
      </c>
      <c r="D1036" s="399">
        <v>17.803000000000001</v>
      </c>
      <c r="E1036" s="398">
        <v>42056.027175925927</v>
      </c>
      <c r="F1036" s="397">
        <v>470.64030000000002</v>
      </c>
    </row>
    <row r="1037" spans="1:6" ht="15" customHeight="1" x14ac:dyDescent="0.25">
      <c r="A1037" s="395">
        <v>42057</v>
      </c>
      <c r="B1037" s="396">
        <v>2.7175925925925926E-2</v>
      </c>
      <c r="C1037" s="399">
        <v>74.601500000000001</v>
      </c>
      <c r="D1037" s="399">
        <v>17.797999999999998</v>
      </c>
      <c r="E1037" s="398">
        <v>42057.027175925927</v>
      </c>
      <c r="F1037" s="397">
        <v>470.65890000000002</v>
      </c>
    </row>
    <row r="1038" spans="1:6" ht="15" customHeight="1" x14ac:dyDescent="0.25">
      <c r="A1038" s="395">
        <v>42058</v>
      </c>
      <c r="B1038" s="396">
        <v>2.7175925925925926E-2</v>
      </c>
      <c r="C1038" s="399">
        <v>74.450400000000002</v>
      </c>
      <c r="D1038" s="399">
        <v>17.875</v>
      </c>
      <c r="E1038" s="398">
        <v>42058.027175925927</v>
      </c>
      <c r="F1038" s="397">
        <v>470.81</v>
      </c>
    </row>
    <row r="1039" spans="1:6" ht="15" customHeight="1" x14ac:dyDescent="0.25">
      <c r="A1039" s="395">
        <v>42059</v>
      </c>
      <c r="B1039" s="396">
        <v>2.7175925925925926E-2</v>
      </c>
      <c r="C1039" s="399">
        <v>74.437399999999997</v>
      </c>
      <c r="D1039" s="399">
        <v>17.809999999999999</v>
      </c>
      <c r="E1039" s="398">
        <v>42059.027175925927</v>
      </c>
      <c r="F1039" s="397">
        <v>470.82299999999998</v>
      </c>
    </row>
    <row r="1040" spans="1:6" ht="15" customHeight="1" x14ac:dyDescent="0.25">
      <c r="A1040" s="395">
        <v>42060</v>
      </c>
      <c r="B1040" s="396">
        <v>2.7175925925925926E-2</v>
      </c>
      <c r="C1040" s="399">
        <v>74.513099999999994</v>
      </c>
      <c r="D1040" s="399">
        <v>17.789000000000001</v>
      </c>
      <c r="E1040" s="398">
        <v>42060.027175925927</v>
      </c>
      <c r="F1040" s="397">
        <v>470.7473</v>
      </c>
    </row>
    <row r="1041" spans="1:6" ht="15" customHeight="1" x14ac:dyDescent="0.25">
      <c r="A1041" s="395">
        <v>42061</v>
      </c>
      <c r="B1041" s="396">
        <v>2.7175925925925926E-2</v>
      </c>
      <c r="C1041" s="399">
        <v>74.570800000000006</v>
      </c>
      <c r="D1041" s="399">
        <v>17.829999999999998</v>
      </c>
      <c r="E1041" s="398">
        <v>42061.027175925927</v>
      </c>
      <c r="F1041" s="397">
        <v>470.68959999999998</v>
      </c>
    </row>
    <row r="1042" spans="1:6" ht="15" customHeight="1" x14ac:dyDescent="0.25">
      <c r="A1042" s="395">
        <v>42062</v>
      </c>
      <c r="B1042" s="396">
        <v>2.7175925925925926E-2</v>
      </c>
      <c r="C1042" s="399">
        <v>74.568799999999996</v>
      </c>
      <c r="D1042" s="399">
        <v>17.78</v>
      </c>
      <c r="E1042" s="398">
        <v>42062.027175925927</v>
      </c>
      <c r="F1042" s="397">
        <v>470.69159999999999</v>
      </c>
    </row>
    <row r="1043" spans="1:6" ht="15" customHeight="1" x14ac:dyDescent="0.25">
      <c r="A1043" s="395">
        <v>42063</v>
      </c>
      <c r="B1043" s="396">
        <v>2.7175925925925926E-2</v>
      </c>
      <c r="C1043" s="399">
        <v>74.603800000000007</v>
      </c>
      <c r="D1043" s="399">
        <v>17.79</v>
      </c>
      <c r="E1043" s="398">
        <v>42063.027175925927</v>
      </c>
      <c r="F1043" s="397">
        <v>470.65659999999997</v>
      </c>
    </row>
    <row r="1044" spans="1:6" ht="15" customHeight="1" x14ac:dyDescent="0.25">
      <c r="A1044" s="395">
        <v>42064</v>
      </c>
      <c r="B1044" s="396">
        <v>2.7175925925925926E-2</v>
      </c>
      <c r="C1044" s="399">
        <v>74.588499999999996</v>
      </c>
      <c r="D1044" s="399">
        <v>17.824000000000002</v>
      </c>
      <c r="E1044" s="398">
        <v>42064.027175925927</v>
      </c>
      <c r="F1044" s="397">
        <v>470.67189999999999</v>
      </c>
    </row>
    <row r="1045" spans="1:6" ht="15" customHeight="1" x14ac:dyDescent="0.25">
      <c r="A1045" s="395">
        <v>42065</v>
      </c>
      <c r="B1045" s="396">
        <v>2.7175925925925926E-2</v>
      </c>
      <c r="C1045" s="399">
        <v>74.402199999999993</v>
      </c>
      <c r="D1045" s="399">
        <v>17.878</v>
      </c>
      <c r="E1045" s="398">
        <v>42065.027175925927</v>
      </c>
      <c r="F1045" s="397">
        <v>470.85820000000001</v>
      </c>
    </row>
    <row r="1046" spans="1:6" ht="15" customHeight="1" x14ac:dyDescent="0.25">
      <c r="A1046" s="395">
        <v>42066</v>
      </c>
      <c r="B1046" s="396">
        <v>2.7175925925925926E-2</v>
      </c>
      <c r="C1046" s="399">
        <v>74.585300000000004</v>
      </c>
      <c r="D1046" s="399">
        <v>17.722999999999999</v>
      </c>
      <c r="E1046" s="398">
        <v>42066.027175925927</v>
      </c>
      <c r="F1046" s="397">
        <v>470.67509999999999</v>
      </c>
    </row>
    <row r="1047" spans="1:6" ht="15" customHeight="1" x14ac:dyDescent="0.25">
      <c r="A1047" s="395">
        <v>42067</v>
      </c>
      <c r="B1047" s="396">
        <v>2.7175925925925926E-2</v>
      </c>
      <c r="C1047" s="399">
        <v>74.632099999999994</v>
      </c>
      <c r="D1047" s="399">
        <v>17.696999999999999</v>
      </c>
      <c r="E1047" s="398">
        <v>42067.027175925927</v>
      </c>
      <c r="F1047" s="397">
        <v>470.62829999999997</v>
      </c>
    </row>
    <row r="1048" spans="1:6" ht="15" customHeight="1" x14ac:dyDescent="0.25">
      <c r="A1048" s="395">
        <v>42068</v>
      </c>
      <c r="B1048" s="396">
        <v>2.7175925925925926E-2</v>
      </c>
      <c r="C1048" s="399">
        <v>74.452399999999997</v>
      </c>
      <c r="D1048" s="399">
        <v>17.699000000000002</v>
      </c>
      <c r="E1048" s="398">
        <v>42068.027175925927</v>
      </c>
      <c r="F1048" s="397">
        <v>470.80799999999999</v>
      </c>
    </row>
    <row r="1049" spans="1:6" ht="15" customHeight="1" x14ac:dyDescent="0.25">
      <c r="A1049" s="395">
        <v>42069</v>
      </c>
      <c r="B1049" s="396">
        <v>2.7175925925925926E-2</v>
      </c>
      <c r="C1049" s="399">
        <v>74.255300000000005</v>
      </c>
      <c r="D1049" s="399">
        <v>17.675999999999998</v>
      </c>
      <c r="E1049" s="398">
        <v>42069.027175925927</v>
      </c>
      <c r="F1049" s="397">
        <v>471.00509999999997</v>
      </c>
    </row>
    <row r="1050" spans="1:6" ht="15" customHeight="1" x14ac:dyDescent="0.25">
      <c r="A1050" s="395">
        <v>42070</v>
      </c>
      <c r="B1050" s="396">
        <v>2.7175925925925926E-2</v>
      </c>
      <c r="C1050" s="399">
        <v>74.232299999999995</v>
      </c>
      <c r="D1050" s="399">
        <v>17.777999999999999</v>
      </c>
      <c r="E1050" s="398">
        <v>42070.027175925927</v>
      </c>
      <c r="F1050" s="397">
        <v>471.02809999999999</v>
      </c>
    </row>
    <row r="1051" spans="1:6" ht="15" customHeight="1" x14ac:dyDescent="0.25">
      <c r="A1051" s="395">
        <v>42071</v>
      </c>
      <c r="B1051" s="396">
        <v>2.7175925925925926E-2</v>
      </c>
      <c r="C1051" s="399">
        <v>74.342100000000002</v>
      </c>
      <c r="D1051" s="399">
        <v>17.716000000000001</v>
      </c>
      <c r="E1051" s="398">
        <v>42071.027175925927</v>
      </c>
      <c r="F1051" s="397">
        <v>470.91829999999999</v>
      </c>
    </row>
    <row r="1052" spans="1:6" ht="15" customHeight="1" x14ac:dyDescent="0.25">
      <c r="A1052" s="395">
        <v>42072</v>
      </c>
      <c r="B1052" s="396">
        <v>2.7175925925925926E-2</v>
      </c>
      <c r="C1052" s="399">
        <v>74.457999999999998</v>
      </c>
      <c r="D1052" s="399">
        <v>17.677</v>
      </c>
      <c r="E1052" s="398">
        <v>42072.027175925927</v>
      </c>
      <c r="F1052" s="397">
        <v>470.80239999999998</v>
      </c>
    </row>
    <row r="1053" spans="1:6" ht="15" customHeight="1" x14ac:dyDescent="0.25">
      <c r="A1053" s="395">
        <v>42073</v>
      </c>
      <c r="B1053" s="396">
        <v>2.7175925925925926E-2</v>
      </c>
      <c r="C1053" s="399">
        <v>74.467299999999994</v>
      </c>
      <c r="D1053" s="399">
        <v>17.667999999999999</v>
      </c>
      <c r="E1053" s="398">
        <v>42073.027175925927</v>
      </c>
      <c r="F1053" s="397">
        <v>470.79309999999998</v>
      </c>
    </row>
    <row r="1054" spans="1:6" ht="15" customHeight="1" x14ac:dyDescent="0.25">
      <c r="A1054" s="395">
        <v>42074</v>
      </c>
      <c r="B1054" s="396">
        <v>2.7175925925925926E-2</v>
      </c>
      <c r="C1054" s="399">
        <v>74.331199999999995</v>
      </c>
      <c r="D1054" s="399">
        <v>17.783999999999999</v>
      </c>
      <c r="E1054" s="398">
        <v>42074.027175925927</v>
      </c>
      <c r="F1054" s="397">
        <v>470.92919999999998</v>
      </c>
    </row>
    <row r="1055" spans="1:6" ht="15" customHeight="1" x14ac:dyDescent="0.25">
      <c r="A1055" s="395">
        <v>42075</v>
      </c>
      <c r="B1055" s="396">
        <v>2.7175925925925926E-2</v>
      </c>
      <c r="C1055" s="399">
        <v>74.207300000000004</v>
      </c>
      <c r="D1055" s="399">
        <v>17.809999999999999</v>
      </c>
      <c r="E1055" s="398">
        <v>42075.027175925927</v>
      </c>
      <c r="F1055" s="397">
        <v>471.05309999999997</v>
      </c>
    </row>
    <row r="1056" spans="1:6" ht="15" customHeight="1" x14ac:dyDescent="0.25">
      <c r="A1056" s="395">
        <v>42076</v>
      </c>
      <c r="B1056" s="396">
        <v>2.7175925925925926E-2</v>
      </c>
      <c r="C1056" s="399">
        <v>74.363600000000005</v>
      </c>
      <c r="D1056" s="399">
        <v>17.766999999999999</v>
      </c>
      <c r="E1056" s="398">
        <v>42076.027175925927</v>
      </c>
      <c r="F1056" s="397">
        <v>470.89679999999998</v>
      </c>
    </row>
    <row r="1057" spans="1:6" ht="15" customHeight="1" x14ac:dyDescent="0.25">
      <c r="A1057" s="395">
        <v>42077</v>
      </c>
      <c r="B1057" s="396">
        <v>2.7175925925925926E-2</v>
      </c>
      <c r="C1057" s="399">
        <v>74.2333</v>
      </c>
      <c r="D1057" s="399">
        <v>17.762</v>
      </c>
      <c r="E1057" s="398">
        <v>42077.027175925927</v>
      </c>
      <c r="F1057" s="397">
        <v>471.02710000000002</v>
      </c>
    </row>
    <row r="1058" spans="1:6" ht="15" customHeight="1" x14ac:dyDescent="0.25">
      <c r="A1058" s="395">
        <v>42078</v>
      </c>
      <c r="B1058" s="396">
        <v>2.7175925925925926E-2</v>
      </c>
      <c r="C1058" s="399">
        <v>74.186199999999999</v>
      </c>
      <c r="D1058" s="399">
        <v>17.77</v>
      </c>
      <c r="E1058" s="398">
        <v>42078.027175925927</v>
      </c>
      <c r="F1058" s="397">
        <v>471.07420000000002</v>
      </c>
    </row>
    <row r="1059" spans="1:6" ht="15" customHeight="1" x14ac:dyDescent="0.25">
      <c r="A1059" s="395">
        <v>42079</v>
      </c>
      <c r="B1059" s="396">
        <v>2.7175925925925926E-2</v>
      </c>
      <c r="C1059" s="399">
        <v>74.206599999999995</v>
      </c>
      <c r="D1059" s="399">
        <v>17.818000000000001</v>
      </c>
      <c r="E1059" s="398">
        <v>42079.027175925927</v>
      </c>
      <c r="F1059" s="397">
        <v>471.05380000000002</v>
      </c>
    </row>
    <row r="1060" spans="1:6" ht="15" customHeight="1" x14ac:dyDescent="0.25">
      <c r="A1060" s="395">
        <v>42080</v>
      </c>
      <c r="B1060" s="396">
        <v>2.7175925925925926E-2</v>
      </c>
      <c r="C1060" s="399">
        <v>74.274799999999999</v>
      </c>
      <c r="D1060" s="399">
        <v>17.79</v>
      </c>
      <c r="E1060" s="398">
        <v>42080.027175925927</v>
      </c>
      <c r="F1060" s="397">
        <v>470.98559999999998</v>
      </c>
    </row>
    <row r="1061" spans="1:6" ht="15" customHeight="1" x14ac:dyDescent="0.25">
      <c r="A1061" s="395">
        <v>42081</v>
      </c>
      <c r="B1061" s="396">
        <v>2.7175925925925926E-2</v>
      </c>
      <c r="C1061" s="399">
        <v>74.300600000000003</v>
      </c>
      <c r="D1061" s="399">
        <v>17.742000000000001</v>
      </c>
      <c r="E1061" s="398">
        <v>42081.027175925927</v>
      </c>
      <c r="F1061" s="397">
        <v>470.95979999999997</v>
      </c>
    </row>
    <row r="1062" spans="1:6" ht="15" customHeight="1" x14ac:dyDescent="0.25">
      <c r="A1062" s="395">
        <v>42082</v>
      </c>
      <c r="B1062" s="396">
        <v>2.7175925925925926E-2</v>
      </c>
      <c r="C1062" s="399">
        <v>74.445700000000002</v>
      </c>
      <c r="D1062" s="399">
        <v>17.791</v>
      </c>
      <c r="E1062" s="398">
        <v>42082.027175925927</v>
      </c>
      <c r="F1062" s="397">
        <v>470.81470000000002</v>
      </c>
    </row>
    <row r="1063" spans="1:6" ht="15" customHeight="1" x14ac:dyDescent="0.25">
      <c r="A1063" s="395">
        <v>42083</v>
      </c>
      <c r="B1063" s="396">
        <v>2.7175925925925926E-2</v>
      </c>
      <c r="C1063" s="399">
        <v>74.398399999999995</v>
      </c>
      <c r="D1063" s="399">
        <v>17.751000000000001</v>
      </c>
      <c r="E1063" s="398">
        <v>42083.027175925927</v>
      </c>
      <c r="F1063" s="397">
        <v>470.86199999999997</v>
      </c>
    </row>
    <row r="1064" spans="1:6" ht="15" customHeight="1" x14ac:dyDescent="0.25">
      <c r="A1064" s="395">
        <v>42084</v>
      </c>
      <c r="B1064" s="396">
        <v>2.7175925925925926E-2</v>
      </c>
      <c r="C1064" s="399">
        <v>74.3155</v>
      </c>
      <c r="D1064" s="399">
        <v>17.792000000000002</v>
      </c>
      <c r="E1064" s="398">
        <v>42084.027175925927</v>
      </c>
      <c r="F1064" s="397">
        <v>470.94489999999996</v>
      </c>
    </row>
    <row r="1065" spans="1:6" ht="15" customHeight="1" x14ac:dyDescent="0.25">
      <c r="A1065" s="395">
        <v>42085</v>
      </c>
      <c r="B1065" s="396">
        <v>2.7175925925925926E-2</v>
      </c>
      <c r="C1065" s="399">
        <v>74.389499999999998</v>
      </c>
      <c r="D1065" s="399">
        <v>17.800999999999998</v>
      </c>
      <c r="E1065" s="398">
        <v>42085.027175925927</v>
      </c>
      <c r="F1065" s="397">
        <v>470.87090000000001</v>
      </c>
    </row>
    <row r="1066" spans="1:6" ht="15" customHeight="1" x14ac:dyDescent="0.25">
      <c r="A1066" s="395">
        <v>42086</v>
      </c>
      <c r="B1066" s="396">
        <v>2.7175925925925926E-2</v>
      </c>
      <c r="C1066" s="399">
        <v>74.358500000000006</v>
      </c>
      <c r="D1066" s="399">
        <v>17.835000000000001</v>
      </c>
      <c r="E1066" s="398">
        <v>42086.027175925927</v>
      </c>
      <c r="F1066" s="397">
        <v>470.90189999999996</v>
      </c>
    </row>
    <row r="1067" spans="1:6" ht="15" customHeight="1" x14ac:dyDescent="0.25">
      <c r="A1067" s="395">
        <v>42087</v>
      </c>
      <c r="B1067" s="396">
        <v>2.7175925925925926E-2</v>
      </c>
      <c r="C1067" s="399">
        <v>74.443600000000004</v>
      </c>
      <c r="D1067" s="399">
        <v>17.831</v>
      </c>
      <c r="E1067" s="398">
        <v>42087.027175925927</v>
      </c>
      <c r="F1067" s="397">
        <v>470.8168</v>
      </c>
    </row>
    <row r="1068" spans="1:6" ht="15" customHeight="1" x14ac:dyDescent="0.25">
      <c r="A1068" s="395">
        <v>42088</v>
      </c>
      <c r="B1068" s="396">
        <v>2.7175925925925926E-2</v>
      </c>
      <c r="C1068" s="399">
        <v>74.437200000000004</v>
      </c>
      <c r="D1068" s="399">
        <v>17.873000000000001</v>
      </c>
      <c r="E1068" s="398">
        <v>42088.027175925927</v>
      </c>
      <c r="F1068" s="397">
        <v>470.82319999999999</v>
      </c>
    </row>
    <row r="1069" spans="1:6" ht="15" customHeight="1" x14ac:dyDescent="0.25">
      <c r="A1069" s="395">
        <v>42089</v>
      </c>
      <c r="B1069" s="396">
        <v>2.7175925925925926E-2</v>
      </c>
      <c r="C1069" s="399">
        <v>74.389399999999995</v>
      </c>
      <c r="D1069" s="399">
        <v>17.768999999999998</v>
      </c>
      <c r="E1069" s="398">
        <v>42089.027175925927</v>
      </c>
      <c r="F1069" s="397">
        <v>470.87099999999998</v>
      </c>
    </row>
    <row r="1070" spans="1:6" ht="15" customHeight="1" x14ac:dyDescent="0.25">
      <c r="A1070" s="395">
        <v>42090</v>
      </c>
      <c r="B1070" s="396">
        <v>2.7175925925925926E-2</v>
      </c>
      <c r="C1070" s="399">
        <v>74.313100000000006</v>
      </c>
      <c r="D1070" s="399">
        <v>17.815999999999999</v>
      </c>
      <c r="E1070" s="398">
        <v>42090.027175925927</v>
      </c>
      <c r="F1070" s="397">
        <v>470.94729999999998</v>
      </c>
    </row>
    <row r="1071" spans="1:6" ht="15" customHeight="1" x14ac:dyDescent="0.25">
      <c r="A1071" s="395">
        <v>42091</v>
      </c>
      <c r="B1071" s="396">
        <v>2.7175925925925926E-2</v>
      </c>
      <c r="C1071" s="399">
        <v>74.304000000000002</v>
      </c>
      <c r="D1071" s="399">
        <v>17.715</v>
      </c>
      <c r="E1071" s="398">
        <v>42091.027175925927</v>
      </c>
      <c r="F1071" s="397">
        <v>470.95639999999997</v>
      </c>
    </row>
    <row r="1072" spans="1:6" ht="15" customHeight="1" x14ac:dyDescent="0.25">
      <c r="A1072" s="395">
        <v>42092</v>
      </c>
      <c r="B1072" s="396">
        <v>2.7175925925925926E-2</v>
      </c>
      <c r="C1072" s="399">
        <v>74.328800000000001</v>
      </c>
      <c r="D1072" s="399">
        <v>17.786000000000001</v>
      </c>
      <c r="E1072" s="398">
        <v>42092.027175925927</v>
      </c>
      <c r="F1072" s="397">
        <v>470.9316</v>
      </c>
    </row>
    <row r="1073" spans="1:6" ht="15" customHeight="1" x14ac:dyDescent="0.25">
      <c r="A1073" s="395">
        <v>42093</v>
      </c>
      <c r="B1073" s="396">
        <v>2.7175925925925926E-2</v>
      </c>
      <c r="C1073" s="399">
        <v>74.256500000000003</v>
      </c>
      <c r="D1073" s="399">
        <v>17.823</v>
      </c>
      <c r="E1073" s="398">
        <v>42093.027175925927</v>
      </c>
      <c r="F1073" s="397">
        <v>471.00389999999999</v>
      </c>
    </row>
    <row r="1074" spans="1:6" ht="15" customHeight="1" x14ac:dyDescent="0.25">
      <c r="A1074" s="395">
        <v>42094</v>
      </c>
      <c r="B1074" s="396">
        <v>2.7175925925925926E-2</v>
      </c>
      <c r="C1074" s="399">
        <v>74.296300000000002</v>
      </c>
      <c r="D1074" s="399">
        <v>17.774000000000001</v>
      </c>
      <c r="E1074" s="398">
        <v>42094.027175925927</v>
      </c>
      <c r="F1074" s="397">
        <v>470.96409999999997</v>
      </c>
    </row>
    <row r="1075" spans="1:6" ht="15" customHeight="1" x14ac:dyDescent="0.25">
      <c r="A1075" s="395">
        <v>42095</v>
      </c>
      <c r="B1075" s="396">
        <v>2.7175925925925926E-2</v>
      </c>
      <c r="C1075" s="399">
        <v>74.429299999999998</v>
      </c>
      <c r="D1075" s="399">
        <v>17.766999999999999</v>
      </c>
      <c r="E1075" s="398">
        <v>42095.027175925927</v>
      </c>
      <c r="F1075" s="397">
        <v>470.83109999999999</v>
      </c>
    </row>
    <row r="1076" spans="1:6" ht="15" customHeight="1" x14ac:dyDescent="0.25">
      <c r="A1076" s="395">
        <v>42096</v>
      </c>
      <c r="B1076" s="396">
        <v>2.7175925925925926E-2</v>
      </c>
      <c r="C1076" s="399">
        <v>74.500900000000001</v>
      </c>
      <c r="D1076" s="399">
        <v>17.837</v>
      </c>
      <c r="E1076" s="398">
        <v>42096.027175925927</v>
      </c>
      <c r="F1076" s="397">
        <v>470.7595</v>
      </c>
    </row>
    <row r="1077" spans="1:6" ht="15" customHeight="1" x14ac:dyDescent="0.25">
      <c r="A1077" s="395">
        <v>42097</v>
      </c>
      <c r="B1077" s="396">
        <v>2.7175925925925926E-2</v>
      </c>
      <c r="C1077" s="399">
        <v>74.500100000000003</v>
      </c>
      <c r="D1077" s="399">
        <v>17.733000000000001</v>
      </c>
      <c r="E1077" s="398">
        <v>42097.027175925927</v>
      </c>
      <c r="F1077" s="397">
        <v>470.76029999999997</v>
      </c>
    </row>
    <row r="1078" spans="1:6" ht="15" customHeight="1" x14ac:dyDescent="0.25">
      <c r="A1078" s="395">
        <v>42098</v>
      </c>
      <c r="B1078" s="396">
        <v>2.7175925925925926E-2</v>
      </c>
      <c r="C1078" s="399">
        <v>74.2697</v>
      </c>
      <c r="D1078" s="399">
        <v>17.777999999999999</v>
      </c>
      <c r="E1078" s="398">
        <v>42098.027175925927</v>
      </c>
      <c r="F1078" s="397">
        <v>470.9907</v>
      </c>
    </row>
    <row r="1079" spans="1:6" ht="15" customHeight="1" x14ac:dyDescent="0.25">
      <c r="A1079" s="395">
        <v>42099</v>
      </c>
      <c r="B1079" s="396">
        <v>2.7175925925925926E-2</v>
      </c>
      <c r="C1079" s="399">
        <v>74.396500000000003</v>
      </c>
      <c r="D1079" s="399">
        <v>17.795000000000002</v>
      </c>
      <c r="E1079" s="398">
        <v>42099.027175925927</v>
      </c>
      <c r="F1079" s="397">
        <v>470.8639</v>
      </c>
    </row>
    <row r="1080" spans="1:6" ht="15" customHeight="1" x14ac:dyDescent="0.25">
      <c r="A1080" s="395">
        <v>42100</v>
      </c>
      <c r="B1080" s="396">
        <v>2.7175925925925926E-2</v>
      </c>
      <c r="C1080" s="399">
        <v>74.514300000000006</v>
      </c>
      <c r="D1080" s="399">
        <v>17.905999999999999</v>
      </c>
      <c r="E1080" s="398">
        <v>42100.027175925927</v>
      </c>
      <c r="F1080" s="397">
        <v>470.74609999999996</v>
      </c>
    </row>
    <row r="1081" spans="1:6" ht="15" customHeight="1" x14ac:dyDescent="0.25">
      <c r="A1081" s="395">
        <v>42101</v>
      </c>
      <c r="B1081" s="396">
        <v>2.7175925925925926E-2</v>
      </c>
      <c r="C1081" s="399">
        <v>74.475399999999993</v>
      </c>
      <c r="D1081" s="399">
        <v>17.84</v>
      </c>
      <c r="E1081" s="398">
        <v>42101.027175925927</v>
      </c>
      <c r="F1081" s="397">
        <v>470.78499999999997</v>
      </c>
    </row>
    <row r="1082" spans="1:6" ht="15" customHeight="1" x14ac:dyDescent="0.25">
      <c r="A1082" s="395">
        <v>42102</v>
      </c>
      <c r="B1082" s="396">
        <v>2.7175925925925926E-2</v>
      </c>
      <c r="C1082" s="399">
        <v>74.451099999999997</v>
      </c>
      <c r="D1082" s="399">
        <v>17.856000000000002</v>
      </c>
      <c r="E1082" s="398">
        <v>42102.027175925927</v>
      </c>
      <c r="F1082" s="397">
        <v>470.80930000000001</v>
      </c>
    </row>
    <row r="1083" spans="1:6" ht="15" customHeight="1" x14ac:dyDescent="0.25">
      <c r="A1083" s="395">
        <v>42103</v>
      </c>
      <c r="B1083" s="396">
        <v>2.7175925925925926E-2</v>
      </c>
      <c r="C1083" s="399">
        <v>74.558899999999994</v>
      </c>
      <c r="D1083" s="399">
        <v>17.902000000000001</v>
      </c>
      <c r="E1083" s="398">
        <v>42103.027175925927</v>
      </c>
      <c r="F1083" s="397">
        <v>470.70150000000001</v>
      </c>
    </row>
    <row r="1084" spans="1:6" ht="15" customHeight="1" x14ac:dyDescent="0.25">
      <c r="A1084" s="395">
        <v>42104</v>
      </c>
      <c r="B1084" s="396">
        <v>2.7175925925925926E-2</v>
      </c>
      <c r="C1084" s="399">
        <v>74.402299999999997</v>
      </c>
      <c r="D1084" s="399">
        <v>17.87</v>
      </c>
      <c r="E1084" s="398">
        <v>42104.027175925927</v>
      </c>
      <c r="F1084" s="397">
        <v>470.85809999999998</v>
      </c>
    </row>
    <row r="1085" spans="1:6" ht="15" customHeight="1" x14ac:dyDescent="0.25">
      <c r="A1085" s="395">
        <v>42105</v>
      </c>
      <c r="B1085" s="396">
        <v>2.7175925925925926E-2</v>
      </c>
      <c r="C1085" s="399">
        <v>74.400800000000004</v>
      </c>
      <c r="D1085" s="399">
        <v>17.786000000000001</v>
      </c>
      <c r="E1085" s="398">
        <v>42105.027175925927</v>
      </c>
      <c r="F1085" s="397">
        <v>470.8596</v>
      </c>
    </row>
    <row r="1086" spans="1:6" ht="15" customHeight="1" x14ac:dyDescent="0.25">
      <c r="A1086" s="395">
        <v>42106</v>
      </c>
      <c r="B1086" s="396">
        <v>2.7175925925925926E-2</v>
      </c>
      <c r="C1086" s="399">
        <v>74.471699999999998</v>
      </c>
      <c r="D1086" s="399">
        <v>17.814</v>
      </c>
      <c r="E1086" s="398">
        <v>42106.027175925927</v>
      </c>
      <c r="F1086" s="397">
        <v>470.78870000000001</v>
      </c>
    </row>
    <row r="1087" spans="1:6" ht="15" customHeight="1" x14ac:dyDescent="0.25">
      <c r="A1087" s="395">
        <v>42107</v>
      </c>
      <c r="B1087" s="396">
        <v>2.7175925925925926E-2</v>
      </c>
      <c r="C1087" s="399">
        <v>74.471100000000007</v>
      </c>
      <c r="D1087" s="399">
        <v>17.838999999999999</v>
      </c>
      <c r="E1087" s="398">
        <v>42107.027175925927</v>
      </c>
      <c r="F1087" s="397">
        <v>470.78929999999997</v>
      </c>
    </row>
    <row r="1088" spans="1:6" ht="15" customHeight="1" x14ac:dyDescent="0.25">
      <c r="A1088" s="395">
        <v>42108</v>
      </c>
      <c r="B1088" s="396">
        <v>2.7175925925925926E-2</v>
      </c>
      <c r="C1088" s="399">
        <v>74.224000000000004</v>
      </c>
      <c r="D1088" s="399">
        <v>17.780999999999999</v>
      </c>
      <c r="E1088" s="398">
        <v>42108.027175925927</v>
      </c>
      <c r="F1088" s="397">
        <v>471.03639999999996</v>
      </c>
    </row>
    <row r="1089" spans="1:6" ht="15" customHeight="1" x14ac:dyDescent="0.25">
      <c r="A1089" s="395">
        <v>42109</v>
      </c>
      <c r="B1089" s="396">
        <v>2.7175925925925926E-2</v>
      </c>
      <c r="C1089" s="399">
        <v>74.359200000000001</v>
      </c>
      <c r="D1089" s="399">
        <v>17.814</v>
      </c>
      <c r="E1089" s="398">
        <v>42109.027175925927</v>
      </c>
      <c r="F1089" s="397">
        <v>470.90120000000002</v>
      </c>
    </row>
    <row r="1090" spans="1:6" ht="15" customHeight="1" x14ac:dyDescent="0.25">
      <c r="A1090" s="395">
        <v>42110</v>
      </c>
      <c r="B1090" s="396">
        <v>2.7175925925925926E-2</v>
      </c>
      <c r="C1090" s="399">
        <v>74.503</v>
      </c>
      <c r="D1090" s="399">
        <v>17.853000000000002</v>
      </c>
      <c r="E1090" s="398">
        <v>42110.027175925927</v>
      </c>
      <c r="F1090" s="397">
        <v>470.75739999999996</v>
      </c>
    </row>
    <row r="1091" spans="1:6" ht="15" customHeight="1" x14ac:dyDescent="0.25">
      <c r="A1091" s="395">
        <v>42111</v>
      </c>
      <c r="B1091" s="396">
        <v>2.7175925925925926E-2</v>
      </c>
      <c r="C1091" s="399">
        <v>74.396699999999996</v>
      </c>
      <c r="D1091" s="399">
        <v>17.88</v>
      </c>
      <c r="E1091" s="398">
        <v>42111.027175925927</v>
      </c>
      <c r="F1091" s="397">
        <v>470.86369999999999</v>
      </c>
    </row>
    <row r="1092" spans="1:6" ht="15" customHeight="1" x14ac:dyDescent="0.25">
      <c r="A1092" s="395">
        <v>42112</v>
      </c>
      <c r="B1092" s="396">
        <v>2.7175925925925926E-2</v>
      </c>
      <c r="C1092" s="399">
        <v>74.377200000000002</v>
      </c>
      <c r="D1092" s="399">
        <v>17.905000000000001</v>
      </c>
      <c r="E1092" s="398">
        <v>42112.027175925927</v>
      </c>
      <c r="F1092" s="397">
        <v>470.88319999999999</v>
      </c>
    </row>
    <row r="1093" spans="1:6" ht="15" customHeight="1" x14ac:dyDescent="0.25">
      <c r="A1093" s="395">
        <v>42113</v>
      </c>
      <c r="B1093" s="396">
        <v>2.7175925925925926E-2</v>
      </c>
      <c r="C1093" s="399">
        <v>74.449299999999994</v>
      </c>
      <c r="D1093" s="399">
        <v>17.946000000000002</v>
      </c>
      <c r="E1093" s="398">
        <v>42113.027175925927</v>
      </c>
      <c r="F1093" s="397">
        <v>470.81110000000001</v>
      </c>
    </row>
    <row r="1094" spans="1:6" ht="15" customHeight="1" x14ac:dyDescent="0.25">
      <c r="A1094" s="395">
        <v>42114</v>
      </c>
      <c r="B1094" s="396">
        <v>2.7175925925925926E-2</v>
      </c>
      <c r="C1094" s="399">
        <v>74.378600000000006</v>
      </c>
      <c r="D1094" s="399">
        <v>17.818000000000001</v>
      </c>
      <c r="E1094" s="398">
        <v>42114.027175925927</v>
      </c>
      <c r="F1094" s="397">
        <v>470.8818</v>
      </c>
    </row>
    <row r="1095" spans="1:6" ht="15" customHeight="1" x14ac:dyDescent="0.25">
      <c r="A1095" s="395">
        <v>42115</v>
      </c>
      <c r="B1095" s="396">
        <v>2.7175925925925926E-2</v>
      </c>
      <c r="C1095" s="399">
        <v>74.417900000000003</v>
      </c>
      <c r="D1095" s="399">
        <v>17.885999999999999</v>
      </c>
      <c r="E1095" s="398">
        <v>42115.027175925927</v>
      </c>
      <c r="F1095" s="397">
        <v>470.84249999999997</v>
      </c>
    </row>
    <row r="1096" spans="1:6" ht="15" customHeight="1" x14ac:dyDescent="0.25">
      <c r="A1096" s="395">
        <v>42116</v>
      </c>
      <c r="B1096" s="396">
        <v>2.7175925925925926E-2</v>
      </c>
      <c r="C1096" s="399">
        <v>74.419899999999998</v>
      </c>
      <c r="D1096" s="399">
        <v>17.916</v>
      </c>
      <c r="E1096" s="398">
        <v>42116.027175925927</v>
      </c>
      <c r="F1096" s="397">
        <v>470.84050000000002</v>
      </c>
    </row>
    <row r="1097" spans="1:6" ht="15" customHeight="1" x14ac:dyDescent="0.25">
      <c r="A1097" s="395">
        <v>42117</v>
      </c>
      <c r="B1097" s="396">
        <v>2.7175925925925926E-2</v>
      </c>
      <c r="C1097" s="399">
        <v>74.3827</v>
      </c>
      <c r="D1097" s="399">
        <v>17.792999999999999</v>
      </c>
      <c r="E1097" s="398">
        <v>42117.027175925927</v>
      </c>
      <c r="F1097" s="397">
        <v>470.8777</v>
      </c>
    </row>
    <row r="1098" spans="1:6" ht="15" customHeight="1" x14ac:dyDescent="0.25">
      <c r="A1098" s="395">
        <v>42118</v>
      </c>
      <c r="B1098" s="396">
        <v>2.7175925925925926E-2</v>
      </c>
      <c r="C1098" s="399">
        <v>74.4465</v>
      </c>
      <c r="D1098" s="399">
        <v>17.841000000000001</v>
      </c>
      <c r="E1098" s="398">
        <v>42118.027175925927</v>
      </c>
      <c r="F1098" s="397">
        <v>470.81389999999999</v>
      </c>
    </row>
    <row r="1099" spans="1:6" ht="15" customHeight="1" x14ac:dyDescent="0.25">
      <c r="A1099" s="395">
        <v>42119</v>
      </c>
      <c r="B1099" s="396">
        <v>2.7175925925925926E-2</v>
      </c>
      <c r="C1099" s="399">
        <v>74.405199999999994</v>
      </c>
      <c r="D1099" s="399">
        <v>17.814</v>
      </c>
      <c r="E1099" s="398">
        <v>42119.027175925927</v>
      </c>
      <c r="F1099" s="397">
        <v>470.85519999999997</v>
      </c>
    </row>
    <row r="1100" spans="1:6" ht="15" customHeight="1" x14ac:dyDescent="0.25">
      <c r="A1100" s="395">
        <v>42120</v>
      </c>
      <c r="B1100" s="396">
        <v>2.7175925925925926E-2</v>
      </c>
      <c r="C1100" s="399">
        <v>74.462500000000006</v>
      </c>
      <c r="D1100" s="399">
        <v>17.808</v>
      </c>
      <c r="E1100" s="398">
        <v>42120.027175925927</v>
      </c>
      <c r="F1100" s="397">
        <v>470.79789999999997</v>
      </c>
    </row>
    <row r="1101" spans="1:6" ht="15" customHeight="1" x14ac:dyDescent="0.25">
      <c r="A1101" s="395">
        <v>42121</v>
      </c>
      <c r="B1101" s="396">
        <v>2.7175925925925926E-2</v>
      </c>
      <c r="C1101" s="399">
        <v>74.495900000000006</v>
      </c>
      <c r="D1101" s="399">
        <v>17.891999999999999</v>
      </c>
      <c r="E1101" s="398">
        <v>42121.027175925927</v>
      </c>
      <c r="F1101" s="397">
        <v>470.7645</v>
      </c>
    </row>
    <row r="1102" spans="1:6" ht="15" customHeight="1" x14ac:dyDescent="0.25">
      <c r="A1102" s="395">
        <v>42122</v>
      </c>
      <c r="B1102" s="396">
        <v>2.7175925925925926E-2</v>
      </c>
      <c r="C1102" s="399">
        <v>74.216899999999995</v>
      </c>
      <c r="D1102" s="399">
        <v>17.809999999999999</v>
      </c>
      <c r="E1102" s="398">
        <v>42122.027175925927</v>
      </c>
      <c r="F1102" s="397">
        <v>471.04349999999999</v>
      </c>
    </row>
    <row r="1103" spans="1:6" ht="15" customHeight="1" x14ac:dyDescent="0.25">
      <c r="A1103" s="395">
        <v>42123</v>
      </c>
      <c r="B1103" s="396">
        <v>2.7175925925925926E-2</v>
      </c>
      <c r="C1103" s="399">
        <v>74.060299999999998</v>
      </c>
      <c r="D1103" s="399">
        <v>17.91</v>
      </c>
      <c r="E1103" s="398">
        <v>42123.027175925927</v>
      </c>
      <c r="F1103" s="397">
        <v>471.20010000000002</v>
      </c>
    </row>
    <row r="1104" spans="1:6" ht="15" customHeight="1" x14ac:dyDescent="0.25">
      <c r="A1104" s="395">
        <v>42124</v>
      </c>
      <c r="B1104" s="396">
        <v>2.7175925925925926E-2</v>
      </c>
      <c r="C1104" s="399">
        <v>74.203100000000006</v>
      </c>
      <c r="D1104" s="399">
        <v>17.798999999999999</v>
      </c>
      <c r="E1104" s="398">
        <v>42124.027175925927</v>
      </c>
      <c r="F1104" s="397">
        <v>471.0573</v>
      </c>
    </row>
    <row r="1105" spans="1:6" ht="15" customHeight="1" x14ac:dyDescent="0.25">
      <c r="A1105" s="395">
        <v>42125</v>
      </c>
      <c r="B1105" s="396">
        <v>2.7175925925925926E-2</v>
      </c>
      <c r="C1105" s="399">
        <v>74.236000000000004</v>
      </c>
      <c r="D1105" s="399">
        <v>17.788</v>
      </c>
      <c r="E1105" s="398">
        <v>42125.027175925927</v>
      </c>
      <c r="F1105" s="397">
        <v>471.02440000000001</v>
      </c>
    </row>
    <row r="1106" spans="1:6" ht="15" customHeight="1" x14ac:dyDescent="0.25">
      <c r="A1106" s="395">
        <v>42126</v>
      </c>
      <c r="B1106" s="396">
        <v>2.7175925925925926E-2</v>
      </c>
      <c r="C1106" s="399">
        <v>74.194900000000004</v>
      </c>
      <c r="D1106" s="399">
        <v>17.785</v>
      </c>
      <c r="E1106" s="398">
        <v>42126.027175925927</v>
      </c>
      <c r="F1106" s="397">
        <v>471.06549999999999</v>
      </c>
    </row>
    <row r="1107" spans="1:6" ht="15" customHeight="1" x14ac:dyDescent="0.25">
      <c r="A1107" s="395">
        <v>42127</v>
      </c>
      <c r="B1107" s="396">
        <v>2.7175925925925926E-2</v>
      </c>
      <c r="C1107" s="399">
        <v>74.190200000000004</v>
      </c>
      <c r="D1107" s="399">
        <v>17.794</v>
      </c>
      <c r="E1107" s="398">
        <v>42127.027175925927</v>
      </c>
      <c r="F1107" s="397">
        <v>471.0702</v>
      </c>
    </row>
    <row r="1108" spans="1:6" ht="15" customHeight="1" x14ac:dyDescent="0.25">
      <c r="A1108" s="395">
        <v>42128</v>
      </c>
      <c r="B1108" s="396">
        <v>2.7175925925925926E-2</v>
      </c>
      <c r="C1108" s="399">
        <v>74.212199999999996</v>
      </c>
      <c r="D1108" s="399">
        <v>17.959</v>
      </c>
      <c r="E1108" s="398">
        <v>42128.027175925927</v>
      </c>
      <c r="F1108" s="397">
        <v>471.04820000000001</v>
      </c>
    </row>
    <row r="1109" spans="1:6" ht="15" customHeight="1" x14ac:dyDescent="0.25">
      <c r="A1109" s="395">
        <v>42129</v>
      </c>
      <c r="B1109" s="396">
        <v>2.7175925925925926E-2</v>
      </c>
      <c r="C1109" s="399">
        <v>74.240099999999998</v>
      </c>
      <c r="D1109" s="399">
        <v>17.817</v>
      </c>
      <c r="E1109" s="398">
        <v>42129.027175925927</v>
      </c>
      <c r="F1109" s="397">
        <v>471.02030000000002</v>
      </c>
    </row>
    <row r="1110" spans="1:6" ht="15" customHeight="1" x14ac:dyDescent="0.25">
      <c r="A1110" s="395">
        <v>42130</v>
      </c>
      <c r="B1110" s="396">
        <v>2.7175925925925926E-2</v>
      </c>
      <c r="C1110" s="399">
        <v>74.312200000000004</v>
      </c>
      <c r="D1110" s="399">
        <v>17.843</v>
      </c>
      <c r="E1110" s="398">
        <v>42130.027175925927</v>
      </c>
      <c r="F1110" s="397">
        <v>470.94819999999999</v>
      </c>
    </row>
    <row r="1111" spans="1:6" ht="15" customHeight="1" x14ac:dyDescent="0.25">
      <c r="A1111" s="395">
        <v>42131</v>
      </c>
      <c r="B1111" s="396">
        <v>2.7175925925925926E-2</v>
      </c>
      <c r="C1111" s="399">
        <v>74.349699999999999</v>
      </c>
      <c r="D1111" s="399">
        <v>17.876000000000001</v>
      </c>
      <c r="E1111" s="398">
        <v>42131.027175925927</v>
      </c>
      <c r="F1111" s="397">
        <v>470.91070000000002</v>
      </c>
    </row>
    <row r="1112" spans="1:6" ht="15" customHeight="1" x14ac:dyDescent="0.25">
      <c r="A1112" s="395">
        <v>42132</v>
      </c>
      <c r="B1112" s="396">
        <v>2.7175925925925926E-2</v>
      </c>
      <c r="C1112" s="399">
        <v>74.320499999999996</v>
      </c>
      <c r="D1112" s="399">
        <v>17.850999999999999</v>
      </c>
      <c r="E1112" s="398">
        <v>42132.027175925927</v>
      </c>
      <c r="F1112" s="397">
        <v>470.93989999999997</v>
      </c>
    </row>
    <row r="1113" spans="1:6" ht="15" customHeight="1" x14ac:dyDescent="0.25">
      <c r="A1113" s="395">
        <v>42133</v>
      </c>
      <c r="B1113" s="396">
        <v>2.7175925925925926E-2</v>
      </c>
      <c r="C1113" s="399">
        <v>74.3506</v>
      </c>
      <c r="D1113" s="399">
        <v>17.817</v>
      </c>
      <c r="E1113" s="398">
        <v>42133.027175925927</v>
      </c>
      <c r="F1113" s="397">
        <v>470.90980000000002</v>
      </c>
    </row>
    <row r="1114" spans="1:6" ht="15" customHeight="1" x14ac:dyDescent="0.25">
      <c r="A1114" s="395">
        <v>42134</v>
      </c>
      <c r="B1114" s="396">
        <v>2.7175925925925926E-2</v>
      </c>
      <c r="C1114" s="399">
        <v>74.296899999999994</v>
      </c>
      <c r="D1114" s="399">
        <v>17.827000000000002</v>
      </c>
      <c r="E1114" s="398">
        <v>42134.027175925927</v>
      </c>
      <c r="F1114" s="397">
        <v>470.96350000000001</v>
      </c>
    </row>
    <row r="1115" spans="1:6" ht="15" customHeight="1" x14ac:dyDescent="0.25">
      <c r="A1115" s="395">
        <v>42135</v>
      </c>
      <c r="B1115" s="396">
        <v>2.7175925925925926E-2</v>
      </c>
      <c r="C1115" s="399">
        <v>74.220100000000002</v>
      </c>
      <c r="D1115" s="399">
        <v>17.872</v>
      </c>
      <c r="E1115" s="398">
        <v>42135.027175925927</v>
      </c>
      <c r="F1115" s="397">
        <v>471.0403</v>
      </c>
    </row>
    <row r="1116" spans="1:6" ht="15" customHeight="1" x14ac:dyDescent="0.25">
      <c r="A1116" s="395">
        <v>42136</v>
      </c>
      <c r="B1116" s="396">
        <v>2.7175925925925926E-2</v>
      </c>
      <c r="C1116" s="399">
        <v>74.064899999999994</v>
      </c>
      <c r="D1116" s="399">
        <v>17.861000000000001</v>
      </c>
      <c r="E1116" s="398">
        <v>42136.027175925927</v>
      </c>
      <c r="F1116" s="397">
        <v>471.19549999999998</v>
      </c>
    </row>
    <row r="1117" spans="1:6" ht="15" customHeight="1" x14ac:dyDescent="0.25">
      <c r="A1117" s="395">
        <v>42137</v>
      </c>
      <c r="B1117" s="396">
        <v>2.7175925925925926E-2</v>
      </c>
      <c r="C1117" s="399">
        <v>74.081199999999995</v>
      </c>
      <c r="D1117" s="399">
        <v>17.785</v>
      </c>
      <c r="E1117" s="398">
        <v>42137.027175925927</v>
      </c>
      <c r="F1117" s="397">
        <v>471.17919999999998</v>
      </c>
    </row>
    <row r="1118" spans="1:6" ht="15" customHeight="1" x14ac:dyDescent="0.25">
      <c r="A1118" s="395">
        <v>42138</v>
      </c>
      <c r="B1118" s="396">
        <v>2.7175925925925926E-2</v>
      </c>
      <c r="C1118" s="399">
        <v>74.183599999999998</v>
      </c>
      <c r="D1118" s="399">
        <v>17.885000000000002</v>
      </c>
      <c r="E1118" s="398">
        <v>42138.027175925927</v>
      </c>
      <c r="F1118" s="397">
        <v>471.07679999999999</v>
      </c>
    </row>
    <row r="1119" spans="1:6" ht="15" customHeight="1" x14ac:dyDescent="0.25">
      <c r="A1119" s="395">
        <v>42139</v>
      </c>
      <c r="B1119" s="396">
        <v>2.7175925925925926E-2</v>
      </c>
      <c r="C1119" s="399">
        <v>74.251300000000001</v>
      </c>
      <c r="D1119" s="399">
        <v>17.817</v>
      </c>
      <c r="E1119" s="398">
        <v>42139.027175925927</v>
      </c>
      <c r="F1119" s="397">
        <v>471.00909999999999</v>
      </c>
    </row>
    <row r="1120" spans="1:6" ht="15" customHeight="1" x14ac:dyDescent="0.25">
      <c r="A1120" s="395">
        <v>42140</v>
      </c>
      <c r="B1120" s="396">
        <v>2.7175925925925926E-2</v>
      </c>
      <c r="C1120" s="399">
        <v>74.211699999999993</v>
      </c>
      <c r="D1120" s="399">
        <v>18.015999999999998</v>
      </c>
      <c r="E1120" s="398">
        <v>42140.027175925927</v>
      </c>
      <c r="F1120" s="397">
        <v>471.0487</v>
      </c>
    </row>
    <row r="1121" spans="1:6" ht="15" customHeight="1" x14ac:dyDescent="0.25">
      <c r="A1121" s="395">
        <v>42141</v>
      </c>
      <c r="B1121" s="396">
        <v>2.7175925925925926E-2</v>
      </c>
      <c r="C1121" s="399">
        <v>74.246300000000005</v>
      </c>
      <c r="D1121" s="399">
        <v>17.774000000000001</v>
      </c>
      <c r="E1121" s="398">
        <v>42141.027175925927</v>
      </c>
      <c r="F1121" s="397">
        <v>471.01409999999998</v>
      </c>
    </row>
    <row r="1122" spans="1:6" ht="15" customHeight="1" x14ac:dyDescent="0.25">
      <c r="A1122" s="395">
        <v>42142</v>
      </c>
      <c r="B1122" s="396">
        <v>2.7175925925925926E-2</v>
      </c>
      <c r="C1122" s="399">
        <v>74.135599999999997</v>
      </c>
      <c r="D1122" s="399">
        <v>17.818000000000001</v>
      </c>
      <c r="E1122" s="398">
        <v>42142.027175925927</v>
      </c>
      <c r="F1122" s="397">
        <v>471.12479999999999</v>
      </c>
    </row>
    <row r="1123" spans="1:6" ht="15" customHeight="1" x14ac:dyDescent="0.25">
      <c r="A1123" s="395">
        <v>42143</v>
      </c>
      <c r="B1123" s="396">
        <v>2.7175925925925926E-2</v>
      </c>
      <c r="C1123" s="399">
        <v>74.212400000000002</v>
      </c>
      <c r="D1123" s="399">
        <v>17.779</v>
      </c>
      <c r="E1123" s="398">
        <v>42143.027175925927</v>
      </c>
      <c r="F1123" s="397">
        <v>471.048</v>
      </c>
    </row>
    <row r="1124" spans="1:6" ht="15" customHeight="1" x14ac:dyDescent="0.25">
      <c r="A1124" s="395">
        <v>42144</v>
      </c>
      <c r="B1124" s="396">
        <v>2.7175925925925926E-2</v>
      </c>
      <c r="C1124" s="399">
        <v>74.148099999999999</v>
      </c>
      <c r="D1124" s="399">
        <v>17.797000000000001</v>
      </c>
      <c r="E1124" s="398">
        <v>42144.027175925927</v>
      </c>
      <c r="F1124" s="397">
        <v>471.1123</v>
      </c>
    </row>
    <row r="1125" spans="1:6" ht="15" customHeight="1" x14ac:dyDescent="0.25">
      <c r="A1125" s="395">
        <v>42145</v>
      </c>
      <c r="B1125" s="396">
        <v>2.7175925925925926E-2</v>
      </c>
      <c r="C1125" s="399">
        <v>74.123999999999995</v>
      </c>
      <c r="D1125" s="399">
        <v>17.736999999999998</v>
      </c>
      <c r="E1125" s="398">
        <v>42145.027175925927</v>
      </c>
      <c r="F1125" s="397">
        <v>471.13639999999998</v>
      </c>
    </row>
    <row r="1126" spans="1:6" ht="15" customHeight="1" x14ac:dyDescent="0.25">
      <c r="A1126" s="395">
        <v>42146</v>
      </c>
      <c r="B1126" s="396">
        <v>2.7175925925925926E-2</v>
      </c>
      <c r="C1126" s="399">
        <v>74.204999999999998</v>
      </c>
      <c r="D1126" s="399">
        <v>17.806999999999999</v>
      </c>
      <c r="E1126" s="398">
        <v>42146.027175925927</v>
      </c>
      <c r="F1126" s="397">
        <v>471.05539999999996</v>
      </c>
    </row>
    <row r="1127" spans="1:6" ht="15" customHeight="1" x14ac:dyDescent="0.25">
      <c r="A1127" s="395">
        <v>42147</v>
      </c>
      <c r="B1127" s="396">
        <v>2.7175925925925926E-2</v>
      </c>
      <c r="C1127" s="399">
        <v>74.230800000000002</v>
      </c>
      <c r="D1127" s="399">
        <v>17.837</v>
      </c>
      <c r="E1127" s="398">
        <v>42147.027175925927</v>
      </c>
      <c r="F1127" s="397">
        <v>471.02959999999996</v>
      </c>
    </row>
    <row r="1128" spans="1:6" ht="15" customHeight="1" x14ac:dyDescent="0.25">
      <c r="A1128" s="395">
        <v>42148</v>
      </c>
      <c r="B1128" s="396">
        <v>2.7175925925925926E-2</v>
      </c>
      <c r="C1128" s="399">
        <v>74.242900000000006</v>
      </c>
      <c r="D1128" s="399">
        <v>17.870999999999999</v>
      </c>
      <c r="E1128" s="398">
        <v>42148.027175925927</v>
      </c>
      <c r="F1128" s="397">
        <v>471.01749999999998</v>
      </c>
    </row>
    <row r="1129" spans="1:6" ht="15" customHeight="1" x14ac:dyDescent="0.25">
      <c r="A1129" s="395">
        <v>42149</v>
      </c>
      <c r="B1129" s="396">
        <v>2.7175925925925926E-2</v>
      </c>
      <c r="C1129" s="399">
        <v>74.27</v>
      </c>
      <c r="D1129" s="399">
        <v>17.873000000000001</v>
      </c>
      <c r="E1129" s="398">
        <v>42149.027175925927</v>
      </c>
      <c r="F1129" s="397">
        <v>470.99040000000002</v>
      </c>
    </row>
    <row r="1130" spans="1:6" ht="15" customHeight="1" x14ac:dyDescent="0.25">
      <c r="A1130" s="395">
        <v>42150</v>
      </c>
      <c r="B1130" s="396">
        <v>2.7175925925925926E-2</v>
      </c>
      <c r="C1130" s="399">
        <v>73.714299999999994</v>
      </c>
      <c r="D1130" s="399">
        <v>17.823</v>
      </c>
      <c r="E1130" s="398">
        <v>42150.027175925927</v>
      </c>
      <c r="F1130" s="397">
        <v>471.54610000000002</v>
      </c>
    </row>
    <row r="1131" spans="1:6" ht="15" customHeight="1" x14ac:dyDescent="0.25">
      <c r="A1131" s="395">
        <v>42151</v>
      </c>
      <c r="B1131" s="396">
        <v>2.7175925925925926E-2</v>
      </c>
      <c r="C1131" s="399">
        <v>74.090299999999999</v>
      </c>
      <c r="D1131" s="399">
        <v>17.809999999999999</v>
      </c>
      <c r="E1131" s="398">
        <v>42151.027175925927</v>
      </c>
      <c r="F1131" s="397">
        <v>471.17009999999999</v>
      </c>
    </row>
    <row r="1132" spans="1:6" ht="15" customHeight="1" x14ac:dyDescent="0.25">
      <c r="A1132" s="395">
        <v>42152</v>
      </c>
      <c r="B1132" s="396">
        <v>2.7175925925925926E-2</v>
      </c>
      <c r="C1132" s="399">
        <v>74.1173</v>
      </c>
      <c r="D1132" s="399">
        <v>17.873999999999999</v>
      </c>
      <c r="E1132" s="398">
        <v>42152.027175925927</v>
      </c>
      <c r="F1132" s="397">
        <v>471.1431</v>
      </c>
    </row>
    <row r="1133" spans="1:6" ht="15" customHeight="1" x14ac:dyDescent="0.25">
      <c r="A1133" s="395">
        <v>42153</v>
      </c>
      <c r="B1133" s="396">
        <v>2.7175925925925926E-2</v>
      </c>
      <c r="C1133" s="399">
        <v>74.123699999999999</v>
      </c>
      <c r="D1133" s="399">
        <v>17.802</v>
      </c>
      <c r="E1133" s="398">
        <v>42153.027175925927</v>
      </c>
      <c r="F1133" s="397">
        <v>471.13670000000002</v>
      </c>
    </row>
    <row r="1134" spans="1:6" ht="15" customHeight="1" x14ac:dyDescent="0.25">
      <c r="A1134" s="395">
        <v>42154</v>
      </c>
      <c r="B1134" s="396">
        <v>2.7175925925925926E-2</v>
      </c>
      <c r="C1134" s="399">
        <v>74.049700000000001</v>
      </c>
      <c r="D1134" s="399">
        <v>17.872</v>
      </c>
      <c r="E1134" s="398">
        <v>42154.027175925927</v>
      </c>
      <c r="F1134" s="397">
        <v>471.21069999999997</v>
      </c>
    </row>
    <row r="1135" spans="1:6" ht="15" customHeight="1" x14ac:dyDescent="0.25">
      <c r="A1135" s="395">
        <v>42155</v>
      </c>
      <c r="B1135" s="396">
        <v>2.7175925925925926E-2</v>
      </c>
      <c r="C1135" s="399">
        <v>73.968599999999995</v>
      </c>
      <c r="D1135" s="399">
        <v>17.850999999999999</v>
      </c>
      <c r="E1135" s="398">
        <v>42155.027175925927</v>
      </c>
      <c r="F1135" s="397">
        <v>471.29179999999997</v>
      </c>
    </row>
    <row r="1136" spans="1:6" ht="15" customHeight="1" x14ac:dyDescent="0.25">
      <c r="A1136" s="395">
        <v>42156</v>
      </c>
      <c r="B1136" s="396">
        <v>2.7175925925925926E-2</v>
      </c>
      <c r="C1136" s="399">
        <v>74.002799999999993</v>
      </c>
      <c r="D1136" s="399">
        <v>17.812000000000001</v>
      </c>
      <c r="E1136" s="398">
        <v>42156.027175925927</v>
      </c>
      <c r="F1136" s="397">
        <v>471.25760000000002</v>
      </c>
    </row>
    <row r="1137" spans="1:6" ht="15" customHeight="1" x14ac:dyDescent="0.25">
      <c r="A1137" s="395">
        <v>42157</v>
      </c>
      <c r="B1137" s="396">
        <v>2.7175925925925926E-2</v>
      </c>
      <c r="C1137" s="399">
        <v>74.041300000000007</v>
      </c>
      <c r="D1137" s="399">
        <v>17.827999999999999</v>
      </c>
      <c r="E1137" s="398">
        <v>42157.027175925927</v>
      </c>
      <c r="F1137" s="397">
        <v>471.21909999999997</v>
      </c>
    </row>
    <row r="1138" spans="1:6" ht="15" customHeight="1" x14ac:dyDescent="0.25">
      <c r="A1138" s="395">
        <v>42158</v>
      </c>
      <c r="B1138" s="396">
        <v>2.7175925925925926E-2</v>
      </c>
      <c r="C1138" s="399">
        <v>74.082400000000007</v>
      </c>
      <c r="D1138" s="399">
        <v>17.841000000000001</v>
      </c>
      <c r="E1138" s="398">
        <v>42158.027175925927</v>
      </c>
      <c r="F1138" s="397">
        <v>471.178</v>
      </c>
    </row>
    <row r="1139" spans="1:6" ht="15" customHeight="1" x14ac:dyDescent="0.25">
      <c r="A1139" s="395">
        <v>42159</v>
      </c>
      <c r="B1139" s="396">
        <v>2.7175925925925926E-2</v>
      </c>
      <c r="C1139" s="399">
        <v>74.126999999999995</v>
      </c>
      <c r="D1139" s="399">
        <v>17.902999999999999</v>
      </c>
      <c r="E1139" s="398">
        <v>42159.027175925927</v>
      </c>
      <c r="F1139" s="397">
        <v>471.13339999999999</v>
      </c>
    </row>
    <row r="1140" spans="1:6" ht="15" customHeight="1" x14ac:dyDescent="0.25">
      <c r="A1140" s="395">
        <v>42160</v>
      </c>
      <c r="B1140" s="396">
        <v>2.7175925925925926E-2</v>
      </c>
      <c r="C1140" s="399">
        <v>74.155799999999999</v>
      </c>
      <c r="D1140" s="399">
        <v>17.878</v>
      </c>
      <c r="E1140" s="398">
        <v>42160.027175925927</v>
      </c>
      <c r="F1140" s="397">
        <v>471.1046</v>
      </c>
    </row>
    <row r="1141" spans="1:6" ht="15" customHeight="1" x14ac:dyDescent="0.25">
      <c r="A1141" s="395">
        <v>42161</v>
      </c>
      <c r="B1141" s="396">
        <v>2.7175925925925926E-2</v>
      </c>
      <c r="C1141" s="399">
        <v>74.040099999999995</v>
      </c>
      <c r="D1141" s="399">
        <v>17.84</v>
      </c>
      <c r="E1141" s="398">
        <v>42161.027175925927</v>
      </c>
      <c r="F1141" s="397">
        <v>471.22030000000001</v>
      </c>
    </row>
    <row r="1142" spans="1:6" ht="15" customHeight="1" x14ac:dyDescent="0.25">
      <c r="A1142" s="395">
        <v>42162</v>
      </c>
      <c r="B1142" s="396">
        <v>2.7175925925925926E-2</v>
      </c>
      <c r="C1142" s="399">
        <v>74.066699999999997</v>
      </c>
      <c r="D1142" s="399">
        <v>17.907</v>
      </c>
      <c r="E1142" s="398">
        <v>42162.027175925927</v>
      </c>
      <c r="F1142" s="397">
        <v>471.19369999999998</v>
      </c>
    </row>
    <row r="1143" spans="1:6" ht="15" customHeight="1" x14ac:dyDescent="0.25">
      <c r="A1143" s="395">
        <v>42163</v>
      </c>
      <c r="B1143" s="396">
        <v>2.7175925925925926E-2</v>
      </c>
      <c r="C1143" s="399">
        <v>74.0852</v>
      </c>
      <c r="D1143" s="399">
        <v>17.814</v>
      </c>
      <c r="E1143" s="398">
        <v>42163.027175925927</v>
      </c>
      <c r="F1143" s="397">
        <v>471.17520000000002</v>
      </c>
    </row>
    <row r="1144" spans="1:6" ht="15" customHeight="1" x14ac:dyDescent="0.25">
      <c r="A1144" s="395">
        <v>42164</v>
      </c>
      <c r="B1144" s="396">
        <v>2.7175925925925926E-2</v>
      </c>
      <c r="C1144" s="399">
        <v>74.009900000000002</v>
      </c>
      <c r="D1144" s="399">
        <v>17.818999999999999</v>
      </c>
      <c r="E1144" s="398">
        <v>42164.027175925927</v>
      </c>
      <c r="F1144" s="397">
        <v>471.25049999999999</v>
      </c>
    </row>
    <row r="1145" spans="1:6" ht="15" customHeight="1" x14ac:dyDescent="0.25">
      <c r="A1145" s="395">
        <v>42165</v>
      </c>
      <c r="B1145" s="396">
        <v>2.7175925925925926E-2</v>
      </c>
      <c r="C1145" s="399">
        <v>74.027199999999993</v>
      </c>
      <c r="D1145" s="399">
        <v>17.803999999999998</v>
      </c>
      <c r="E1145" s="398">
        <v>42165.027175925927</v>
      </c>
      <c r="F1145" s="397">
        <v>471.23320000000001</v>
      </c>
    </row>
    <row r="1146" spans="1:6" ht="15" customHeight="1" x14ac:dyDescent="0.25">
      <c r="A1146" s="395">
        <v>42166</v>
      </c>
      <c r="B1146" s="396">
        <v>2.7175925925925926E-2</v>
      </c>
      <c r="C1146" s="399">
        <v>74.166799999999995</v>
      </c>
      <c r="D1146" s="399">
        <v>17.823</v>
      </c>
      <c r="E1146" s="398">
        <v>42166.027175925927</v>
      </c>
      <c r="F1146" s="397">
        <v>471.09359999999998</v>
      </c>
    </row>
    <row r="1147" spans="1:6" ht="15" customHeight="1" x14ac:dyDescent="0.25">
      <c r="A1147" s="395">
        <v>42167</v>
      </c>
      <c r="B1147" s="396">
        <v>2.7175925925925926E-2</v>
      </c>
      <c r="C1147" s="399">
        <v>74.108999999999995</v>
      </c>
      <c r="D1147" s="399">
        <v>17.747</v>
      </c>
      <c r="E1147" s="398">
        <v>42167.027175925927</v>
      </c>
      <c r="F1147" s="397">
        <v>471.15139999999997</v>
      </c>
    </row>
    <row r="1148" spans="1:6" ht="15" customHeight="1" x14ac:dyDescent="0.25">
      <c r="A1148" s="395">
        <v>42168</v>
      </c>
      <c r="B1148" s="396">
        <v>2.7175925925925926E-2</v>
      </c>
      <c r="C1148" s="399">
        <v>74.125100000000003</v>
      </c>
      <c r="D1148" s="399">
        <v>17.798999999999999</v>
      </c>
      <c r="E1148" s="398">
        <v>42168.027175925927</v>
      </c>
      <c r="F1148" s="397">
        <v>471.13529999999997</v>
      </c>
    </row>
    <row r="1149" spans="1:6" ht="15" customHeight="1" x14ac:dyDescent="0.25">
      <c r="A1149" s="395">
        <v>42169</v>
      </c>
      <c r="B1149" s="396">
        <v>2.7175925925925926E-2</v>
      </c>
      <c r="C1149" s="399">
        <v>74.133399999999995</v>
      </c>
      <c r="D1149" s="399">
        <v>17.783000000000001</v>
      </c>
      <c r="E1149" s="398">
        <v>42169.027175925927</v>
      </c>
      <c r="F1149" s="397">
        <v>471.12700000000001</v>
      </c>
    </row>
    <row r="1150" spans="1:6" ht="15" customHeight="1" x14ac:dyDescent="0.25">
      <c r="A1150" s="395">
        <v>42170</v>
      </c>
      <c r="B1150" s="396">
        <v>2.7175925925925926E-2</v>
      </c>
      <c r="C1150" s="399">
        <v>74.084100000000007</v>
      </c>
      <c r="D1150" s="399">
        <v>17.882000000000001</v>
      </c>
      <c r="E1150" s="398">
        <v>42170.027175925927</v>
      </c>
      <c r="F1150" s="397">
        <v>471.17629999999997</v>
      </c>
    </row>
    <row r="1151" spans="1:6" ht="15" customHeight="1" x14ac:dyDescent="0.25">
      <c r="A1151" s="395">
        <v>42171</v>
      </c>
      <c r="B1151" s="396">
        <v>2.7175925925925926E-2</v>
      </c>
      <c r="C1151" s="399">
        <v>73.983699999999999</v>
      </c>
      <c r="D1151" s="399">
        <v>17.797000000000001</v>
      </c>
      <c r="E1151" s="398">
        <v>42171.027175925927</v>
      </c>
      <c r="F1151" s="397">
        <v>471.27670000000001</v>
      </c>
    </row>
    <row r="1152" spans="1:6" ht="15" customHeight="1" x14ac:dyDescent="0.25">
      <c r="A1152" s="395">
        <v>42172</v>
      </c>
      <c r="B1152" s="396">
        <v>2.7175925925925926E-2</v>
      </c>
      <c r="C1152" s="399">
        <v>73.958799999999997</v>
      </c>
      <c r="D1152" s="399">
        <v>17.789000000000001</v>
      </c>
      <c r="E1152" s="398">
        <v>42172.027175925927</v>
      </c>
      <c r="F1152" s="397">
        <v>471.30160000000001</v>
      </c>
    </row>
    <row r="1153" spans="1:6" ht="15" customHeight="1" x14ac:dyDescent="0.25">
      <c r="A1153" s="395">
        <v>42173</v>
      </c>
      <c r="B1153" s="396">
        <v>2.7175925925925926E-2</v>
      </c>
      <c r="C1153" s="399">
        <v>74.049199999999999</v>
      </c>
      <c r="D1153" s="399">
        <v>17.844999999999999</v>
      </c>
      <c r="E1153" s="398">
        <v>42173.027175925927</v>
      </c>
      <c r="F1153" s="397">
        <v>471.21119999999996</v>
      </c>
    </row>
    <row r="1154" spans="1:6" ht="15" customHeight="1" x14ac:dyDescent="0.25">
      <c r="A1154" s="395">
        <v>42174</v>
      </c>
      <c r="B1154" s="396">
        <v>2.7175925925925926E-2</v>
      </c>
      <c r="C1154" s="399">
        <v>74.003299999999996</v>
      </c>
      <c r="D1154" s="399">
        <v>17.928999999999998</v>
      </c>
      <c r="E1154" s="398">
        <v>42174.027175925927</v>
      </c>
      <c r="F1154" s="397">
        <v>471.25709999999998</v>
      </c>
    </row>
    <row r="1155" spans="1:6" ht="15" customHeight="1" x14ac:dyDescent="0.25">
      <c r="A1155" s="395">
        <v>42175</v>
      </c>
      <c r="B1155" s="396">
        <v>2.7175925925925926E-2</v>
      </c>
      <c r="C1155" s="399">
        <v>73.992599999999996</v>
      </c>
      <c r="D1155" s="399">
        <v>17.821999999999999</v>
      </c>
      <c r="E1155" s="398">
        <v>42175.027175925927</v>
      </c>
      <c r="F1155" s="397">
        <v>471.26779999999997</v>
      </c>
    </row>
    <row r="1156" spans="1:6" ht="15" customHeight="1" x14ac:dyDescent="0.25">
      <c r="A1156" s="395">
        <v>42176</v>
      </c>
      <c r="B1156" s="396">
        <v>2.7175925925925926E-2</v>
      </c>
      <c r="C1156" s="399">
        <v>74.002600000000001</v>
      </c>
      <c r="D1156" s="399">
        <v>17.86</v>
      </c>
      <c r="E1156" s="398">
        <v>42176.027175925927</v>
      </c>
      <c r="F1156" s="397">
        <v>471.25779999999997</v>
      </c>
    </row>
    <row r="1157" spans="1:6" ht="15" customHeight="1" x14ac:dyDescent="0.25">
      <c r="A1157" s="395">
        <v>42177</v>
      </c>
      <c r="B1157" s="396">
        <v>2.7175925925925926E-2</v>
      </c>
      <c r="C1157" s="399">
        <v>74.006</v>
      </c>
      <c r="D1157" s="399">
        <v>17.866</v>
      </c>
      <c r="E1157" s="398">
        <v>42177.027175925927</v>
      </c>
      <c r="F1157" s="397">
        <v>471.25439999999998</v>
      </c>
    </row>
    <row r="1158" spans="1:6" ht="15" customHeight="1" x14ac:dyDescent="0.25">
      <c r="A1158" s="395">
        <v>42178</v>
      </c>
      <c r="B1158" s="396">
        <v>2.7175925925925926E-2</v>
      </c>
      <c r="C1158" s="399">
        <v>73.987499999999997</v>
      </c>
      <c r="D1158" s="399">
        <v>17.908999999999999</v>
      </c>
      <c r="E1158" s="398">
        <v>42178.027175925927</v>
      </c>
      <c r="F1158" s="397">
        <v>471.27289999999999</v>
      </c>
    </row>
    <row r="1159" spans="1:6" ht="15" customHeight="1" x14ac:dyDescent="0.25">
      <c r="A1159" s="395">
        <v>42179</v>
      </c>
      <c r="B1159" s="396">
        <v>2.7175925925925926E-2</v>
      </c>
      <c r="C1159" s="399">
        <v>73.874700000000004</v>
      </c>
      <c r="D1159" s="399">
        <v>17.812000000000001</v>
      </c>
      <c r="E1159" s="398">
        <v>42179.027175925927</v>
      </c>
      <c r="F1159" s="397">
        <v>471.38569999999999</v>
      </c>
    </row>
    <row r="1160" spans="1:6" ht="15" customHeight="1" x14ac:dyDescent="0.25">
      <c r="A1160" s="395">
        <v>42180</v>
      </c>
      <c r="B1160" s="396">
        <v>2.7175925925925926E-2</v>
      </c>
      <c r="C1160" s="399">
        <v>73.932000000000002</v>
      </c>
      <c r="D1160" s="399">
        <v>17.954999999999998</v>
      </c>
      <c r="E1160" s="398">
        <v>42180.027175925927</v>
      </c>
      <c r="F1160" s="397">
        <v>471.32839999999999</v>
      </c>
    </row>
    <row r="1161" spans="1:6" ht="15" customHeight="1" x14ac:dyDescent="0.25">
      <c r="A1161" s="395">
        <v>42181</v>
      </c>
      <c r="B1161" s="396">
        <v>2.7175925925925926E-2</v>
      </c>
      <c r="C1161" s="399">
        <v>72.927599999999998</v>
      </c>
      <c r="D1161" s="399">
        <v>17.82</v>
      </c>
      <c r="E1161" s="398">
        <v>42181.027175925927</v>
      </c>
      <c r="F1161" s="397">
        <v>472.33280000000002</v>
      </c>
    </row>
    <row r="1162" spans="1:6" ht="15" customHeight="1" x14ac:dyDescent="0.25">
      <c r="A1162" s="395">
        <v>42182</v>
      </c>
      <c r="B1162" s="396">
        <v>2.7175925925925926E-2</v>
      </c>
      <c r="C1162" s="399">
        <v>73.903700000000001</v>
      </c>
      <c r="D1162" s="399">
        <v>17.920000000000002</v>
      </c>
      <c r="E1162" s="398">
        <v>42182.027175925927</v>
      </c>
      <c r="F1162" s="397">
        <v>471.35669999999999</v>
      </c>
    </row>
    <row r="1163" spans="1:6" ht="15" customHeight="1" x14ac:dyDescent="0.25">
      <c r="A1163" s="395">
        <v>42183</v>
      </c>
      <c r="B1163" s="396">
        <v>2.7175925925925926E-2</v>
      </c>
      <c r="C1163" s="399">
        <v>73.842399999999998</v>
      </c>
      <c r="D1163" s="399">
        <v>17.920000000000002</v>
      </c>
      <c r="E1163" s="398">
        <v>42183.027175925927</v>
      </c>
      <c r="F1163" s="397">
        <v>471.41800000000001</v>
      </c>
    </row>
    <row r="1164" spans="1:6" ht="15" customHeight="1" x14ac:dyDescent="0.25">
      <c r="A1164" s="395">
        <v>42184</v>
      </c>
      <c r="B1164" s="396">
        <v>2.7175925925925926E-2</v>
      </c>
      <c r="C1164" s="399">
        <v>73.922899999999998</v>
      </c>
      <c r="D1164" s="399">
        <v>17.834</v>
      </c>
      <c r="E1164" s="398">
        <v>42184.027175925927</v>
      </c>
      <c r="F1164" s="397">
        <v>471.33749999999998</v>
      </c>
    </row>
    <row r="1165" spans="1:6" ht="15" customHeight="1" x14ac:dyDescent="0.25">
      <c r="A1165" s="395">
        <v>42185</v>
      </c>
      <c r="B1165" s="396">
        <v>2.7175925925925926E-2</v>
      </c>
      <c r="C1165" s="399">
        <v>73.671499999999995</v>
      </c>
      <c r="D1165" s="399">
        <v>18.492000000000001</v>
      </c>
      <c r="E1165" s="398">
        <v>42185.027175925927</v>
      </c>
      <c r="F1165" s="397">
        <v>471.58889999999997</v>
      </c>
    </row>
    <row r="1166" spans="1:6" ht="15" customHeight="1" x14ac:dyDescent="0.25">
      <c r="A1166" s="395">
        <v>42186</v>
      </c>
      <c r="B1166" s="396">
        <v>2.7175925925925926E-2</v>
      </c>
      <c r="C1166" s="399">
        <v>73.893900000000002</v>
      </c>
      <c r="D1166" s="399">
        <v>18.087</v>
      </c>
      <c r="E1166" s="398">
        <v>42186.027175925927</v>
      </c>
      <c r="F1166" s="397">
        <v>471.36649999999997</v>
      </c>
    </row>
    <row r="1167" spans="1:6" ht="15" customHeight="1" x14ac:dyDescent="0.25">
      <c r="A1167" s="395">
        <v>42187</v>
      </c>
      <c r="B1167" s="396">
        <v>2.7175925925925926E-2</v>
      </c>
      <c r="C1167" s="399">
        <v>73.946799999999996</v>
      </c>
      <c r="D1167" s="399">
        <v>17.954999999999998</v>
      </c>
      <c r="E1167" s="398">
        <v>42187.027175925927</v>
      </c>
      <c r="F1167" s="397">
        <v>471.31360000000001</v>
      </c>
    </row>
    <row r="1168" spans="1:6" ht="15" customHeight="1" x14ac:dyDescent="0.25">
      <c r="A1168" s="395">
        <v>42188</v>
      </c>
      <c r="B1168" s="396">
        <v>2.7175925925925926E-2</v>
      </c>
      <c r="C1168" s="399">
        <v>73.961299999999994</v>
      </c>
      <c r="D1168" s="399">
        <v>17.91</v>
      </c>
      <c r="E1168" s="398">
        <v>42188.027175925927</v>
      </c>
      <c r="F1168" s="397">
        <v>471.29910000000001</v>
      </c>
    </row>
    <row r="1169" spans="1:6" ht="15" customHeight="1" x14ac:dyDescent="0.25">
      <c r="A1169" s="395">
        <v>42189</v>
      </c>
      <c r="B1169" s="396">
        <v>2.7175925925925926E-2</v>
      </c>
      <c r="C1169" s="399">
        <v>73.9679</v>
      </c>
      <c r="D1169" s="399">
        <v>17.974</v>
      </c>
      <c r="E1169" s="398">
        <v>42189.027175925927</v>
      </c>
      <c r="F1169" s="397">
        <v>471.29250000000002</v>
      </c>
    </row>
    <row r="1170" spans="1:6" ht="15" customHeight="1" x14ac:dyDescent="0.25">
      <c r="A1170" s="395">
        <v>42190</v>
      </c>
      <c r="B1170" s="396">
        <v>2.7175925925925926E-2</v>
      </c>
      <c r="C1170" s="399">
        <v>73.941000000000003</v>
      </c>
      <c r="D1170" s="399">
        <v>17.853000000000002</v>
      </c>
      <c r="E1170" s="398">
        <v>42190.027175925927</v>
      </c>
      <c r="F1170" s="397">
        <v>471.31939999999997</v>
      </c>
    </row>
    <row r="1171" spans="1:6" ht="15" customHeight="1" x14ac:dyDescent="0.25">
      <c r="A1171" s="395">
        <v>42191</v>
      </c>
      <c r="B1171" s="396">
        <v>2.7175925925925926E-2</v>
      </c>
      <c r="C1171" s="399">
        <v>74.012299999999996</v>
      </c>
      <c r="D1171" s="399">
        <v>17.824000000000002</v>
      </c>
      <c r="E1171" s="398">
        <v>42191.027175925927</v>
      </c>
      <c r="F1171" s="397">
        <v>471.24810000000002</v>
      </c>
    </row>
    <row r="1172" spans="1:6" ht="15" customHeight="1" x14ac:dyDescent="0.25">
      <c r="A1172" s="395">
        <v>42192</v>
      </c>
      <c r="B1172" s="396">
        <v>2.7175925925925926E-2</v>
      </c>
      <c r="C1172" s="399">
        <v>73.946200000000005</v>
      </c>
      <c r="D1172" s="399">
        <v>17.863</v>
      </c>
      <c r="E1172" s="398">
        <v>42192.027175925927</v>
      </c>
      <c r="F1172" s="397">
        <v>471.31419999999997</v>
      </c>
    </row>
    <row r="1173" spans="1:6" ht="15" customHeight="1" x14ac:dyDescent="0.25">
      <c r="A1173" s="395">
        <v>42193</v>
      </c>
      <c r="B1173" s="396">
        <v>2.7175925925925926E-2</v>
      </c>
      <c r="C1173" s="399">
        <v>73.897999999999996</v>
      </c>
      <c r="D1173" s="399">
        <v>17.855</v>
      </c>
      <c r="E1173" s="398">
        <v>42193.027175925927</v>
      </c>
      <c r="F1173" s="397">
        <v>471.36239999999998</v>
      </c>
    </row>
    <row r="1174" spans="1:6" ht="15" customHeight="1" x14ac:dyDescent="0.25">
      <c r="A1174" s="395">
        <v>42194</v>
      </c>
      <c r="B1174" s="396">
        <v>2.7175925925925926E-2</v>
      </c>
      <c r="C1174" s="399">
        <v>74.120400000000004</v>
      </c>
      <c r="D1174" s="399">
        <v>17.827000000000002</v>
      </c>
      <c r="E1174" s="398">
        <v>42194.027175925927</v>
      </c>
      <c r="F1174" s="397">
        <v>471.14</v>
      </c>
    </row>
    <row r="1175" spans="1:6" ht="15" customHeight="1" x14ac:dyDescent="0.25">
      <c r="A1175" s="395">
        <v>42195</v>
      </c>
      <c r="B1175" s="396">
        <v>2.7175925925925926E-2</v>
      </c>
      <c r="C1175" s="399">
        <v>74.046899999999994</v>
      </c>
      <c r="D1175" s="399">
        <v>17.841999999999999</v>
      </c>
      <c r="E1175" s="398">
        <v>42195.027175925927</v>
      </c>
      <c r="F1175" s="397">
        <v>471.21350000000001</v>
      </c>
    </row>
    <row r="1176" spans="1:6" ht="15" customHeight="1" x14ac:dyDescent="0.25">
      <c r="A1176" s="395">
        <v>42196</v>
      </c>
      <c r="B1176" s="396">
        <v>2.7175925925925926E-2</v>
      </c>
      <c r="C1176" s="399">
        <v>73.964399999999998</v>
      </c>
      <c r="D1176" s="399">
        <v>17.815999999999999</v>
      </c>
      <c r="E1176" s="398">
        <v>42196.027175925927</v>
      </c>
      <c r="F1176" s="397">
        <v>471.29599999999999</v>
      </c>
    </row>
    <row r="1177" spans="1:6" ht="15" customHeight="1" x14ac:dyDescent="0.25">
      <c r="A1177" s="395">
        <v>42197</v>
      </c>
      <c r="B1177" s="396">
        <v>2.7175925925925926E-2</v>
      </c>
      <c r="C1177" s="399">
        <v>73.836799999999997</v>
      </c>
      <c r="D1177" s="399">
        <v>17.829999999999998</v>
      </c>
      <c r="E1177" s="398">
        <v>42197.027175925927</v>
      </c>
      <c r="F1177" s="397">
        <v>471.42359999999996</v>
      </c>
    </row>
    <row r="1178" spans="1:6" ht="15" customHeight="1" x14ac:dyDescent="0.25">
      <c r="A1178" s="395">
        <v>42198</v>
      </c>
      <c r="B1178" s="396">
        <v>2.7175925925925926E-2</v>
      </c>
      <c r="C1178" s="399">
        <v>73.847399999999993</v>
      </c>
      <c r="D1178" s="399">
        <v>17.856000000000002</v>
      </c>
      <c r="E1178" s="398">
        <v>42198.027175925927</v>
      </c>
      <c r="F1178" s="397">
        <v>471.41300000000001</v>
      </c>
    </row>
    <row r="1179" spans="1:6" ht="15" customHeight="1" x14ac:dyDescent="0.25">
      <c r="A1179" s="395">
        <v>42199</v>
      </c>
      <c r="B1179" s="396">
        <v>2.7175925925925926E-2</v>
      </c>
      <c r="C1179" s="399">
        <v>74.013599999999997</v>
      </c>
      <c r="D1179" s="399">
        <v>17.863</v>
      </c>
      <c r="E1179" s="398">
        <v>42199.027175925927</v>
      </c>
      <c r="F1179" s="397">
        <v>471.24680000000001</v>
      </c>
    </row>
    <row r="1180" spans="1:6" ht="15" customHeight="1" x14ac:dyDescent="0.25">
      <c r="A1180" s="395">
        <v>42200</v>
      </c>
      <c r="B1180" s="396">
        <v>2.7175925925925926E-2</v>
      </c>
      <c r="C1180" s="399">
        <v>73.968699999999998</v>
      </c>
      <c r="D1180" s="399">
        <v>17.891999999999999</v>
      </c>
      <c r="E1180" s="398">
        <v>42200.027175925927</v>
      </c>
      <c r="F1180" s="397">
        <v>471.29169999999999</v>
      </c>
    </row>
    <row r="1181" spans="1:6" ht="15" customHeight="1" x14ac:dyDescent="0.25">
      <c r="A1181" s="395">
        <v>42201</v>
      </c>
      <c r="B1181" s="396">
        <v>2.7175925925925926E-2</v>
      </c>
      <c r="C1181" s="399">
        <v>74.045100000000005</v>
      </c>
      <c r="D1181" s="399">
        <v>17.814</v>
      </c>
      <c r="E1181" s="398">
        <v>42201.027175925927</v>
      </c>
      <c r="F1181" s="397">
        <v>471.21529999999996</v>
      </c>
    </row>
    <row r="1182" spans="1:6" ht="15" customHeight="1" x14ac:dyDescent="0.25">
      <c r="A1182" s="395">
        <v>42202</v>
      </c>
      <c r="B1182" s="396">
        <v>2.7175925925925926E-2</v>
      </c>
      <c r="C1182" s="399">
        <v>74.013599999999997</v>
      </c>
      <c r="D1182" s="399">
        <v>17.814</v>
      </c>
      <c r="E1182" s="398">
        <v>42202.027175925927</v>
      </c>
      <c r="F1182" s="397">
        <v>471.24680000000001</v>
      </c>
    </row>
    <row r="1183" spans="1:6" ht="15" customHeight="1" x14ac:dyDescent="0.25">
      <c r="A1183" s="395">
        <v>42203</v>
      </c>
      <c r="B1183" s="396">
        <v>2.7175925925925926E-2</v>
      </c>
      <c r="C1183" s="399">
        <v>74.008799999999994</v>
      </c>
      <c r="D1183" s="399">
        <v>17.815000000000001</v>
      </c>
      <c r="E1183" s="398">
        <v>42203.027175925927</v>
      </c>
      <c r="F1183" s="397">
        <v>471.2516</v>
      </c>
    </row>
    <row r="1184" spans="1:6" ht="15" customHeight="1" x14ac:dyDescent="0.25">
      <c r="A1184" s="395">
        <v>42204</v>
      </c>
      <c r="B1184" s="396">
        <v>2.7175925925925926E-2</v>
      </c>
      <c r="C1184" s="399">
        <v>68.5625</v>
      </c>
      <c r="D1184" s="399">
        <v>17.742000000000001</v>
      </c>
      <c r="E1184" s="398">
        <v>42204.027175925927</v>
      </c>
      <c r="F1184" s="397">
        <v>476.6979</v>
      </c>
    </row>
    <row r="1185" spans="1:6" ht="15" customHeight="1" x14ac:dyDescent="0.25">
      <c r="A1185" s="395">
        <v>42205</v>
      </c>
      <c r="B1185" s="396">
        <v>2.7175925925925926E-2</v>
      </c>
      <c r="C1185" s="399">
        <v>73.965999999999994</v>
      </c>
      <c r="D1185" s="399">
        <v>17.847999999999999</v>
      </c>
      <c r="E1185" s="398">
        <v>42205.027175925927</v>
      </c>
      <c r="F1185" s="397">
        <v>471.2944</v>
      </c>
    </row>
    <row r="1186" spans="1:6" ht="15" customHeight="1" x14ac:dyDescent="0.25">
      <c r="A1186" s="395">
        <v>42206</v>
      </c>
      <c r="B1186" s="396">
        <v>2.7175925925925926E-2</v>
      </c>
      <c r="C1186" s="399">
        <v>73.935199999999995</v>
      </c>
      <c r="D1186" s="399">
        <v>17.867999999999999</v>
      </c>
      <c r="E1186" s="398">
        <v>42206.027175925927</v>
      </c>
      <c r="F1186" s="397">
        <v>471.3252</v>
      </c>
    </row>
    <row r="1187" spans="1:6" ht="15" customHeight="1" x14ac:dyDescent="0.25">
      <c r="A1187" s="395">
        <v>42207</v>
      </c>
      <c r="B1187" s="396">
        <v>2.7175925925925926E-2</v>
      </c>
      <c r="C1187" s="399">
        <v>74.015100000000004</v>
      </c>
      <c r="D1187" s="399">
        <v>17.864999999999998</v>
      </c>
      <c r="E1187" s="398">
        <v>42207.027175925927</v>
      </c>
      <c r="F1187" s="397">
        <v>471.24529999999999</v>
      </c>
    </row>
    <row r="1188" spans="1:6" ht="15" customHeight="1" x14ac:dyDescent="0.25">
      <c r="A1188" s="395">
        <v>42208</v>
      </c>
      <c r="B1188" s="396">
        <v>2.7175925925925926E-2</v>
      </c>
      <c r="C1188" s="399">
        <v>74.050799999999995</v>
      </c>
      <c r="D1188" s="399">
        <v>17.888000000000002</v>
      </c>
      <c r="E1188" s="398">
        <v>42208.027175925927</v>
      </c>
      <c r="F1188" s="397">
        <v>471.20960000000002</v>
      </c>
    </row>
    <row r="1189" spans="1:6" ht="15" customHeight="1" x14ac:dyDescent="0.25">
      <c r="A1189" s="395">
        <v>42209</v>
      </c>
      <c r="B1189" s="396">
        <v>2.7175925925925926E-2</v>
      </c>
      <c r="C1189" s="399">
        <v>73.975999999999999</v>
      </c>
      <c r="D1189" s="399">
        <v>17.846</v>
      </c>
      <c r="E1189" s="398">
        <v>42209.027175925927</v>
      </c>
      <c r="F1189" s="397">
        <v>471.28440000000001</v>
      </c>
    </row>
    <row r="1190" spans="1:6" ht="15" customHeight="1" x14ac:dyDescent="0.25">
      <c r="A1190" s="395">
        <v>42210</v>
      </c>
      <c r="B1190" s="396">
        <v>2.7175925925925926E-2</v>
      </c>
      <c r="C1190" s="399">
        <v>73.771299999999997</v>
      </c>
      <c r="D1190" s="399">
        <v>17.823</v>
      </c>
      <c r="E1190" s="398">
        <v>42210.027175925927</v>
      </c>
      <c r="F1190" s="397">
        <v>471.48910000000001</v>
      </c>
    </row>
    <row r="1191" spans="1:6" ht="15" customHeight="1" x14ac:dyDescent="0.25">
      <c r="A1191" s="395">
        <v>42211</v>
      </c>
      <c r="B1191" s="396">
        <v>2.7175925925925926E-2</v>
      </c>
      <c r="C1191" s="399">
        <v>73.9696</v>
      </c>
      <c r="D1191" s="399">
        <v>17.925999999999998</v>
      </c>
      <c r="E1191" s="398">
        <v>42211.027175925927</v>
      </c>
      <c r="F1191" s="397">
        <v>471.29079999999999</v>
      </c>
    </row>
    <row r="1192" spans="1:6" ht="15" customHeight="1" x14ac:dyDescent="0.25">
      <c r="A1192" s="395">
        <v>42212</v>
      </c>
      <c r="B1192" s="396">
        <v>2.7175925925925926E-2</v>
      </c>
      <c r="C1192" s="399">
        <v>73.938500000000005</v>
      </c>
      <c r="D1192" s="399">
        <v>17.858000000000001</v>
      </c>
      <c r="E1192" s="398">
        <v>42212.027175925927</v>
      </c>
      <c r="F1192" s="397">
        <v>471.32189999999997</v>
      </c>
    </row>
    <row r="1193" spans="1:6" ht="15" customHeight="1" x14ac:dyDescent="0.25">
      <c r="A1193" s="395">
        <v>42213</v>
      </c>
      <c r="B1193" s="396">
        <v>2.7175925925925926E-2</v>
      </c>
      <c r="C1193" s="399">
        <v>74.0381</v>
      </c>
      <c r="D1193" s="399">
        <v>17.902000000000001</v>
      </c>
      <c r="E1193" s="398">
        <v>42213.027175925927</v>
      </c>
      <c r="F1193" s="397">
        <v>471.22230000000002</v>
      </c>
    </row>
    <row r="1194" spans="1:6" ht="15" customHeight="1" x14ac:dyDescent="0.25">
      <c r="A1194" s="395">
        <v>42214</v>
      </c>
      <c r="B1194" s="396">
        <v>2.7175925925925926E-2</v>
      </c>
      <c r="C1194" s="399">
        <v>73.961799999999997</v>
      </c>
      <c r="D1194" s="399">
        <v>17.855</v>
      </c>
      <c r="E1194" s="398">
        <v>42214.027175925927</v>
      </c>
      <c r="F1194" s="397">
        <v>471.29859999999996</v>
      </c>
    </row>
    <row r="1195" spans="1:6" ht="15" customHeight="1" x14ac:dyDescent="0.25">
      <c r="A1195" s="395">
        <v>42215</v>
      </c>
      <c r="B1195" s="396">
        <v>2.7175925925925926E-2</v>
      </c>
      <c r="C1195" s="399">
        <v>73.880200000000002</v>
      </c>
      <c r="D1195" s="399">
        <v>17.879000000000001</v>
      </c>
      <c r="E1195" s="398">
        <v>42215.027175925927</v>
      </c>
      <c r="F1195" s="397">
        <v>471.3802</v>
      </c>
    </row>
    <row r="1196" spans="1:6" ht="15" customHeight="1" x14ac:dyDescent="0.25">
      <c r="A1196" s="395">
        <v>42216</v>
      </c>
      <c r="B1196" s="396">
        <v>2.7175925925925926E-2</v>
      </c>
      <c r="C1196" s="399">
        <v>73.834999999999994</v>
      </c>
      <c r="D1196" s="399">
        <v>17.850999999999999</v>
      </c>
      <c r="E1196" s="398">
        <v>42216.027175925927</v>
      </c>
      <c r="F1196" s="397">
        <v>471.42539999999997</v>
      </c>
    </row>
    <row r="1197" spans="1:6" ht="15" customHeight="1" x14ac:dyDescent="0.25">
      <c r="A1197" s="395">
        <v>42217</v>
      </c>
      <c r="B1197" s="396">
        <v>2.7175925925925926E-2</v>
      </c>
      <c r="C1197" s="399">
        <v>73.861199999999997</v>
      </c>
      <c r="D1197" s="399">
        <v>17.849</v>
      </c>
      <c r="E1197" s="398">
        <v>42217.027175925927</v>
      </c>
      <c r="F1197" s="397">
        <v>471.39920000000001</v>
      </c>
    </row>
    <row r="1198" spans="1:6" ht="15" customHeight="1" x14ac:dyDescent="0.25">
      <c r="A1198" s="395">
        <v>42218</v>
      </c>
      <c r="B1198" s="396">
        <v>2.7175925925925926E-2</v>
      </c>
      <c r="C1198" s="399">
        <v>73.512799999999999</v>
      </c>
      <c r="D1198" s="399">
        <v>17.838000000000001</v>
      </c>
      <c r="E1198" s="398">
        <v>42218.027175925927</v>
      </c>
      <c r="F1198" s="397">
        <v>471.74759999999998</v>
      </c>
    </row>
    <row r="1199" spans="1:6" ht="15" customHeight="1" x14ac:dyDescent="0.25">
      <c r="A1199" s="395">
        <v>42219</v>
      </c>
      <c r="B1199" s="396">
        <v>2.7175925925925926E-2</v>
      </c>
      <c r="C1199" s="399">
        <v>74.000299999999996</v>
      </c>
      <c r="D1199" s="399">
        <v>17.946999999999999</v>
      </c>
      <c r="E1199" s="398">
        <v>42219.027175925927</v>
      </c>
      <c r="F1199" s="397">
        <v>471.26009999999997</v>
      </c>
    </row>
    <row r="1200" spans="1:6" ht="15" customHeight="1" x14ac:dyDescent="0.25">
      <c r="A1200" s="395">
        <v>42220</v>
      </c>
      <c r="B1200" s="396">
        <v>2.7175925925925926E-2</v>
      </c>
      <c r="C1200" s="399">
        <v>74.055000000000007</v>
      </c>
      <c r="D1200" s="399">
        <v>17.824999999999999</v>
      </c>
      <c r="E1200" s="398">
        <v>42220.027175925927</v>
      </c>
      <c r="F1200" s="397">
        <v>471.2054</v>
      </c>
    </row>
    <row r="1201" spans="1:6" ht="15" customHeight="1" x14ac:dyDescent="0.25">
      <c r="A1201" s="395">
        <v>42221</v>
      </c>
      <c r="B1201" s="396">
        <v>2.7175925925925926E-2</v>
      </c>
      <c r="C1201" s="399">
        <v>73.996700000000004</v>
      </c>
      <c r="D1201" s="399">
        <v>17.902000000000001</v>
      </c>
      <c r="E1201" s="398">
        <v>42221.027175925927</v>
      </c>
      <c r="F1201" s="397">
        <v>471.26369999999997</v>
      </c>
    </row>
    <row r="1202" spans="1:6" ht="15" customHeight="1" x14ac:dyDescent="0.25">
      <c r="A1202" s="395">
        <v>42222</v>
      </c>
      <c r="B1202" s="396">
        <v>2.7175925925925926E-2</v>
      </c>
      <c r="C1202" s="399">
        <v>74.035200000000003</v>
      </c>
      <c r="D1202" s="399">
        <v>17.878</v>
      </c>
      <c r="E1202" s="398">
        <v>42222.027175925927</v>
      </c>
      <c r="F1202" s="397">
        <v>471.22519999999997</v>
      </c>
    </row>
    <row r="1203" spans="1:6" ht="15" customHeight="1" x14ac:dyDescent="0.25">
      <c r="A1203" s="395">
        <v>42223</v>
      </c>
      <c r="B1203" s="396">
        <v>2.7175925925925926E-2</v>
      </c>
      <c r="C1203" s="399">
        <v>74.032499999999999</v>
      </c>
      <c r="D1203" s="399">
        <v>17.899000000000001</v>
      </c>
      <c r="E1203" s="398">
        <v>42223.027175925927</v>
      </c>
      <c r="F1203" s="397">
        <v>471.22789999999998</v>
      </c>
    </row>
    <row r="1204" spans="1:6" ht="15" customHeight="1" x14ac:dyDescent="0.25">
      <c r="A1204" s="395">
        <v>42224</v>
      </c>
      <c r="B1204" s="396">
        <v>2.7175925925925926E-2</v>
      </c>
      <c r="C1204" s="399">
        <v>74.011899999999997</v>
      </c>
      <c r="D1204" s="399">
        <v>17.843</v>
      </c>
      <c r="E1204" s="398">
        <v>42224.027175925927</v>
      </c>
      <c r="F1204" s="397">
        <v>471.24849999999998</v>
      </c>
    </row>
    <row r="1205" spans="1:6" ht="15" customHeight="1" x14ac:dyDescent="0.25">
      <c r="A1205" s="395">
        <v>42225</v>
      </c>
      <c r="B1205" s="396">
        <v>2.7175925925925926E-2</v>
      </c>
      <c r="C1205" s="399">
        <v>73.999499999999998</v>
      </c>
      <c r="D1205" s="399">
        <v>17.835999999999999</v>
      </c>
      <c r="E1205" s="398">
        <v>42225.027175925927</v>
      </c>
      <c r="F1205" s="397">
        <v>471.26089999999999</v>
      </c>
    </row>
    <row r="1206" spans="1:6" ht="15" customHeight="1" x14ac:dyDescent="0.25">
      <c r="A1206" s="395">
        <v>42226</v>
      </c>
      <c r="B1206" s="396">
        <v>2.7175925925925926E-2</v>
      </c>
      <c r="C1206" s="399">
        <v>74.007900000000006</v>
      </c>
      <c r="D1206" s="399">
        <v>17.841999999999999</v>
      </c>
      <c r="E1206" s="398">
        <v>42226.027175925927</v>
      </c>
      <c r="F1206" s="397">
        <v>471.2525</v>
      </c>
    </row>
    <row r="1207" spans="1:6" ht="15" customHeight="1" x14ac:dyDescent="0.25">
      <c r="A1207" s="395">
        <v>42227</v>
      </c>
      <c r="B1207" s="396">
        <v>2.7175925925925926E-2</v>
      </c>
      <c r="C1207" s="399">
        <v>73.893100000000004</v>
      </c>
      <c r="D1207" s="399">
        <v>17.873000000000001</v>
      </c>
      <c r="E1207" s="398">
        <v>42227.027175925927</v>
      </c>
      <c r="F1207" s="397">
        <v>471.3673</v>
      </c>
    </row>
    <row r="1208" spans="1:6" ht="15" customHeight="1" x14ac:dyDescent="0.25">
      <c r="A1208" s="395">
        <v>42228</v>
      </c>
      <c r="B1208" s="396">
        <v>2.7175925925925926E-2</v>
      </c>
      <c r="C1208" s="399">
        <v>73.805300000000003</v>
      </c>
      <c r="D1208" s="399">
        <v>17.917999999999999</v>
      </c>
      <c r="E1208" s="398">
        <v>42228.027175925927</v>
      </c>
      <c r="F1208" s="397">
        <v>471.45510000000002</v>
      </c>
    </row>
    <row r="1209" spans="1:6" ht="15" customHeight="1" x14ac:dyDescent="0.25">
      <c r="A1209" s="395">
        <v>42229</v>
      </c>
      <c r="B1209" s="396">
        <v>2.7175925925925926E-2</v>
      </c>
      <c r="C1209" s="399">
        <v>73.812299999999993</v>
      </c>
      <c r="D1209" s="399">
        <v>17.832000000000001</v>
      </c>
      <c r="E1209" s="398">
        <v>42229.027175925927</v>
      </c>
      <c r="F1209" s="397">
        <v>471.44810000000001</v>
      </c>
    </row>
    <row r="1210" spans="1:6" ht="15" customHeight="1" x14ac:dyDescent="0.25">
      <c r="A1210" s="395">
        <v>42230</v>
      </c>
      <c r="B1210" s="396">
        <v>2.7175925925925926E-2</v>
      </c>
      <c r="C1210" s="399">
        <v>73.809200000000004</v>
      </c>
      <c r="D1210" s="399">
        <v>17.920000000000002</v>
      </c>
      <c r="E1210" s="398">
        <v>42230.027175925927</v>
      </c>
      <c r="F1210" s="397">
        <v>471.45119999999997</v>
      </c>
    </row>
    <row r="1211" spans="1:6" ht="15" customHeight="1" x14ac:dyDescent="0.25">
      <c r="A1211" s="395">
        <v>42231</v>
      </c>
      <c r="B1211" s="396">
        <v>2.7175925925925926E-2</v>
      </c>
      <c r="C1211" s="399">
        <v>73.846800000000002</v>
      </c>
      <c r="D1211" s="399">
        <v>17.847999999999999</v>
      </c>
      <c r="E1211" s="398">
        <v>42231.027175925927</v>
      </c>
      <c r="F1211" s="397">
        <v>471.41359999999997</v>
      </c>
    </row>
    <row r="1212" spans="1:6" ht="15" customHeight="1" x14ac:dyDescent="0.25">
      <c r="A1212" s="395">
        <v>42232</v>
      </c>
      <c r="B1212" s="396">
        <v>2.7175925925925926E-2</v>
      </c>
      <c r="C1212" s="399">
        <v>73.841300000000004</v>
      </c>
      <c r="D1212" s="399">
        <v>17.844000000000001</v>
      </c>
      <c r="E1212" s="398">
        <v>42232.027175925927</v>
      </c>
      <c r="F1212" s="397">
        <v>471.41909999999996</v>
      </c>
    </row>
    <row r="1213" spans="1:6" ht="15" customHeight="1" x14ac:dyDescent="0.25">
      <c r="A1213" s="395">
        <v>42233</v>
      </c>
      <c r="B1213" s="396">
        <v>2.7175925925925926E-2</v>
      </c>
      <c r="C1213" s="399">
        <v>73.990099999999998</v>
      </c>
      <c r="D1213" s="399">
        <v>17.84</v>
      </c>
      <c r="E1213" s="398">
        <v>42233.027175925927</v>
      </c>
      <c r="F1213" s="397">
        <v>471.27030000000002</v>
      </c>
    </row>
    <row r="1214" spans="1:6" ht="15" customHeight="1" x14ac:dyDescent="0.25">
      <c r="A1214" s="395">
        <v>42234</v>
      </c>
      <c r="B1214" s="396">
        <v>2.7175925925925926E-2</v>
      </c>
      <c r="C1214" s="399">
        <v>74.049400000000006</v>
      </c>
      <c r="D1214" s="399">
        <v>17.891999999999999</v>
      </c>
      <c r="E1214" s="398">
        <v>42234.027175925927</v>
      </c>
      <c r="F1214" s="397">
        <v>471.21100000000001</v>
      </c>
    </row>
    <row r="1215" spans="1:6" ht="15" customHeight="1" x14ac:dyDescent="0.25">
      <c r="A1215" s="395">
        <v>42235</v>
      </c>
      <c r="B1215" s="396">
        <v>2.7175925925925926E-2</v>
      </c>
      <c r="C1215" s="399">
        <v>74.123999999999995</v>
      </c>
      <c r="D1215" s="399">
        <v>17.931999999999999</v>
      </c>
      <c r="E1215" s="398">
        <v>42235.027175925927</v>
      </c>
      <c r="F1215" s="397">
        <v>471.13639999999998</v>
      </c>
    </row>
    <row r="1216" spans="1:6" ht="15" customHeight="1" x14ac:dyDescent="0.25">
      <c r="A1216" s="395">
        <v>42236</v>
      </c>
      <c r="B1216" s="396">
        <v>2.7175925925925926E-2</v>
      </c>
      <c r="C1216" s="399">
        <v>74.055000000000007</v>
      </c>
      <c r="D1216" s="399">
        <v>17.992999999999999</v>
      </c>
      <c r="E1216" s="398">
        <v>42236.027175925927</v>
      </c>
      <c r="F1216" s="397">
        <v>471.2054</v>
      </c>
    </row>
    <row r="1217" spans="1:6" ht="15" customHeight="1" x14ac:dyDescent="0.25">
      <c r="A1217" s="395">
        <v>42237</v>
      </c>
      <c r="B1217" s="396">
        <v>2.7175925925925926E-2</v>
      </c>
      <c r="C1217" s="399">
        <v>74.077799999999996</v>
      </c>
      <c r="D1217" s="399">
        <v>17.844000000000001</v>
      </c>
      <c r="E1217" s="398">
        <v>42237.027175925927</v>
      </c>
      <c r="F1217" s="397">
        <v>471.18259999999998</v>
      </c>
    </row>
    <row r="1218" spans="1:6" ht="15" customHeight="1" x14ac:dyDescent="0.25">
      <c r="A1218" s="395">
        <v>42238</v>
      </c>
      <c r="B1218" s="396">
        <v>2.7175925925925926E-2</v>
      </c>
      <c r="C1218" s="399">
        <v>74.043400000000005</v>
      </c>
      <c r="D1218" s="399">
        <v>17.864999999999998</v>
      </c>
      <c r="E1218" s="398">
        <v>42238.027175925927</v>
      </c>
      <c r="F1218" s="397">
        <v>471.21699999999998</v>
      </c>
    </row>
    <row r="1219" spans="1:6" ht="15" customHeight="1" x14ac:dyDescent="0.25">
      <c r="A1219" s="395">
        <v>42239</v>
      </c>
      <c r="B1219" s="396">
        <v>2.7175925925925926E-2</v>
      </c>
      <c r="C1219" s="399">
        <v>74.006699999999995</v>
      </c>
      <c r="D1219" s="399">
        <v>17.948</v>
      </c>
      <c r="E1219" s="398">
        <v>42239.027175925927</v>
      </c>
      <c r="F1219" s="397">
        <v>471.25369999999998</v>
      </c>
    </row>
    <row r="1220" spans="1:6" ht="15" customHeight="1" x14ac:dyDescent="0.25">
      <c r="A1220" s="395">
        <v>42240</v>
      </c>
      <c r="B1220" s="396">
        <v>2.7175925925925926E-2</v>
      </c>
      <c r="C1220" s="399">
        <v>73.096500000000006</v>
      </c>
      <c r="D1220" s="399">
        <v>17.873000000000001</v>
      </c>
      <c r="E1220" s="398">
        <v>42240.027175925927</v>
      </c>
      <c r="F1220" s="397">
        <v>472.16390000000001</v>
      </c>
    </row>
    <row r="1221" spans="1:6" ht="15" customHeight="1" x14ac:dyDescent="0.25">
      <c r="A1221" s="395">
        <v>42241</v>
      </c>
      <c r="B1221" s="396">
        <v>2.7175925925925926E-2</v>
      </c>
      <c r="C1221" s="399">
        <v>73.806600000000003</v>
      </c>
      <c r="D1221" s="399">
        <v>17.978000000000002</v>
      </c>
      <c r="E1221" s="398">
        <v>42241.027175925927</v>
      </c>
      <c r="F1221" s="397">
        <v>471.4538</v>
      </c>
    </row>
    <row r="1222" spans="1:6" ht="15" customHeight="1" x14ac:dyDescent="0.25">
      <c r="A1222" s="395">
        <v>42242</v>
      </c>
      <c r="B1222" s="396">
        <v>2.7175925925925926E-2</v>
      </c>
      <c r="C1222" s="399">
        <v>73.655699999999996</v>
      </c>
      <c r="D1222" s="399">
        <v>17.841999999999999</v>
      </c>
      <c r="E1222" s="398">
        <v>42242.027175925927</v>
      </c>
      <c r="F1222" s="397">
        <v>471.60469999999998</v>
      </c>
    </row>
    <row r="1223" spans="1:6" ht="15" customHeight="1" x14ac:dyDescent="0.25">
      <c r="A1223" s="395">
        <v>42243</v>
      </c>
      <c r="B1223" s="396">
        <v>2.7175925925925926E-2</v>
      </c>
      <c r="C1223" s="399">
        <v>73.354100000000003</v>
      </c>
      <c r="D1223" s="399">
        <v>18.452999999999999</v>
      </c>
      <c r="E1223" s="398">
        <v>42243.027175925927</v>
      </c>
      <c r="F1223" s="397">
        <v>471.90629999999999</v>
      </c>
    </row>
    <row r="1224" spans="1:6" ht="15" customHeight="1" x14ac:dyDescent="0.25">
      <c r="A1224" s="395">
        <v>42244</v>
      </c>
      <c r="B1224" s="396">
        <v>2.7175925925925926E-2</v>
      </c>
      <c r="C1224" s="399">
        <v>73.753600000000006</v>
      </c>
      <c r="D1224" s="399">
        <v>18.010000000000002</v>
      </c>
      <c r="E1224" s="398">
        <v>42244.027175925927</v>
      </c>
      <c r="F1224" s="397">
        <v>471.5068</v>
      </c>
    </row>
    <row r="1225" spans="1:6" ht="15" customHeight="1" x14ac:dyDescent="0.25">
      <c r="A1225" s="395">
        <v>42245</v>
      </c>
      <c r="B1225" s="396">
        <v>2.7175925925925926E-2</v>
      </c>
      <c r="C1225" s="399">
        <v>73.718100000000007</v>
      </c>
      <c r="D1225" s="399">
        <v>17.911999999999999</v>
      </c>
      <c r="E1225" s="398">
        <v>42245.027175925927</v>
      </c>
      <c r="F1225" s="397">
        <v>471.54229999999995</v>
      </c>
    </row>
    <row r="1226" spans="1:6" ht="15" customHeight="1" x14ac:dyDescent="0.25">
      <c r="A1226" s="395">
        <v>42246</v>
      </c>
      <c r="B1226" s="396">
        <v>2.7175925925925926E-2</v>
      </c>
      <c r="C1226" s="399">
        <v>73.782600000000002</v>
      </c>
      <c r="D1226" s="399">
        <v>17.844000000000001</v>
      </c>
      <c r="E1226" s="398">
        <v>42246.027175925927</v>
      </c>
      <c r="F1226" s="397">
        <v>471.4778</v>
      </c>
    </row>
    <row r="1227" spans="1:6" ht="15" customHeight="1" x14ac:dyDescent="0.25">
      <c r="A1227" s="395">
        <v>42247</v>
      </c>
      <c r="B1227" s="396">
        <v>2.7175925925925926E-2</v>
      </c>
      <c r="C1227" s="399">
        <v>73.936499999999995</v>
      </c>
      <c r="D1227" s="399">
        <v>17.899999999999999</v>
      </c>
      <c r="E1227" s="398">
        <v>42247.027175925927</v>
      </c>
      <c r="F1227" s="397">
        <v>471.32389999999998</v>
      </c>
    </row>
    <row r="1228" spans="1:6" ht="15" customHeight="1" x14ac:dyDescent="0.25">
      <c r="A1228" s="395">
        <v>42248</v>
      </c>
      <c r="B1228" s="396">
        <v>2.7175925925925926E-2</v>
      </c>
      <c r="C1228" s="399">
        <v>73.914299999999997</v>
      </c>
      <c r="D1228" s="399">
        <v>17.925999999999998</v>
      </c>
      <c r="E1228" s="398">
        <v>42248.027175925927</v>
      </c>
      <c r="F1228" s="397">
        <v>471.34609999999998</v>
      </c>
    </row>
    <row r="1229" spans="1:6" ht="15" customHeight="1" x14ac:dyDescent="0.25">
      <c r="A1229" s="395">
        <v>42249</v>
      </c>
      <c r="B1229" s="396">
        <v>2.7175925925925926E-2</v>
      </c>
      <c r="C1229" s="399">
        <v>73.917599999999993</v>
      </c>
      <c r="D1229" s="399">
        <v>17.901</v>
      </c>
      <c r="E1229" s="398">
        <v>42249.027175925927</v>
      </c>
      <c r="F1229" s="397">
        <v>471.34280000000001</v>
      </c>
    </row>
    <row r="1230" spans="1:6" ht="15" customHeight="1" x14ac:dyDescent="0.25">
      <c r="A1230" s="395">
        <v>42250</v>
      </c>
      <c r="B1230" s="396">
        <v>2.7175925925925926E-2</v>
      </c>
      <c r="C1230" s="399">
        <v>73.918199999999999</v>
      </c>
      <c r="D1230" s="399">
        <v>17.887</v>
      </c>
      <c r="E1230" s="398">
        <v>42250.027175925927</v>
      </c>
      <c r="F1230" s="397">
        <v>471.34219999999999</v>
      </c>
    </row>
    <row r="1231" spans="1:6" ht="15" customHeight="1" x14ac:dyDescent="0.25">
      <c r="A1231" s="395">
        <v>42251</v>
      </c>
      <c r="B1231" s="396">
        <v>2.7175925925925926E-2</v>
      </c>
      <c r="C1231" s="399">
        <v>74.025300000000001</v>
      </c>
      <c r="D1231" s="399">
        <v>17.957000000000001</v>
      </c>
      <c r="E1231" s="398">
        <v>42251.027175925927</v>
      </c>
      <c r="F1231" s="397">
        <v>471.23509999999999</v>
      </c>
    </row>
    <row r="1232" spans="1:6" ht="15" customHeight="1" x14ac:dyDescent="0.25">
      <c r="A1232" s="395">
        <v>42252</v>
      </c>
      <c r="B1232" s="396">
        <v>2.7175925925925926E-2</v>
      </c>
      <c r="C1232" s="399">
        <v>74.006100000000004</v>
      </c>
      <c r="D1232" s="399">
        <v>17.837</v>
      </c>
      <c r="E1232" s="398">
        <v>42252.027175925927</v>
      </c>
      <c r="F1232" s="397">
        <v>471.2543</v>
      </c>
    </row>
    <row r="1233" spans="1:6" ht="15" customHeight="1" x14ac:dyDescent="0.25">
      <c r="A1233" s="395">
        <v>42253</v>
      </c>
      <c r="B1233" s="396">
        <v>2.7175925925925926E-2</v>
      </c>
      <c r="C1233" s="399">
        <v>73.953199999999995</v>
      </c>
      <c r="D1233" s="399">
        <v>17.957999999999998</v>
      </c>
      <c r="E1233" s="398">
        <v>42253.027175925927</v>
      </c>
      <c r="F1233" s="397">
        <v>471.30719999999997</v>
      </c>
    </row>
    <row r="1234" spans="1:6" ht="15" customHeight="1" x14ac:dyDescent="0.25">
      <c r="A1234" s="395">
        <v>42254</v>
      </c>
      <c r="B1234" s="396">
        <v>2.7175925925925926E-2</v>
      </c>
      <c r="C1234" s="399">
        <v>73.981099999999998</v>
      </c>
      <c r="D1234" s="399">
        <v>17.954999999999998</v>
      </c>
      <c r="E1234" s="398">
        <v>42254.027175925927</v>
      </c>
      <c r="F1234" s="397">
        <v>471.27929999999998</v>
      </c>
    </row>
    <row r="1235" spans="1:6" ht="15" customHeight="1" x14ac:dyDescent="0.25">
      <c r="A1235" s="395">
        <v>42255</v>
      </c>
      <c r="B1235" s="396">
        <v>2.7175925925925926E-2</v>
      </c>
      <c r="C1235" s="399">
        <v>72.760900000000007</v>
      </c>
      <c r="D1235" s="399">
        <v>17.818999999999999</v>
      </c>
      <c r="E1235" s="398">
        <v>42255.027175925927</v>
      </c>
      <c r="F1235" s="397">
        <v>472.49950000000001</v>
      </c>
    </row>
    <row r="1236" spans="1:6" ht="15" customHeight="1" x14ac:dyDescent="0.25">
      <c r="A1236" s="395">
        <v>42256</v>
      </c>
      <c r="B1236" s="396">
        <v>2.7175925925925926E-2</v>
      </c>
      <c r="C1236" s="399">
        <v>73.999700000000004</v>
      </c>
      <c r="D1236" s="399">
        <v>18.013999999999999</v>
      </c>
      <c r="E1236" s="398">
        <v>42256.027175925927</v>
      </c>
      <c r="F1236" s="397">
        <v>471.26069999999999</v>
      </c>
    </row>
    <row r="1237" spans="1:6" ht="15" customHeight="1" x14ac:dyDescent="0.25">
      <c r="A1237" s="395">
        <v>42257</v>
      </c>
      <c r="B1237" s="396">
        <v>2.7175925925925926E-2</v>
      </c>
      <c r="C1237" s="399">
        <v>73.071299999999994</v>
      </c>
      <c r="D1237" s="399">
        <v>17.812000000000001</v>
      </c>
      <c r="E1237" s="398">
        <v>42257.027175925927</v>
      </c>
      <c r="F1237" s="397">
        <v>472.1891</v>
      </c>
    </row>
    <row r="1238" spans="1:6" ht="15" customHeight="1" x14ac:dyDescent="0.25">
      <c r="A1238" s="395">
        <v>42258</v>
      </c>
      <c r="B1238" s="396">
        <v>2.7175925925925926E-2</v>
      </c>
      <c r="C1238" s="399">
        <v>74.049099999999996</v>
      </c>
      <c r="D1238" s="399">
        <v>17.881</v>
      </c>
      <c r="E1238" s="398">
        <v>42258.027175925927</v>
      </c>
      <c r="F1238" s="397">
        <v>471.21129999999999</v>
      </c>
    </row>
    <row r="1239" spans="1:6" ht="15" customHeight="1" x14ac:dyDescent="0.25">
      <c r="A1239" s="395">
        <v>42259</v>
      </c>
      <c r="B1239" s="396">
        <v>2.7175925925925926E-2</v>
      </c>
      <c r="C1239" s="399">
        <v>73.974699999999999</v>
      </c>
      <c r="D1239" s="399">
        <v>17.920000000000002</v>
      </c>
      <c r="E1239" s="398">
        <v>42259.027175925927</v>
      </c>
      <c r="F1239" s="397">
        <v>471.28570000000002</v>
      </c>
    </row>
    <row r="1240" spans="1:6" ht="15" customHeight="1" x14ac:dyDescent="0.25">
      <c r="A1240" s="395">
        <v>42260</v>
      </c>
      <c r="B1240" s="396">
        <v>2.7175925925925926E-2</v>
      </c>
      <c r="C1240" s="399">
        <v>73.550899999999999</v>
      </c>
      <c r="D1240" s="399">
        <v>17.978000000000002</v>
      </c>
      <c r="E1240" s="398">
        <v>42260.027175925927</v>
      </c>
      <c r="F1240" s="397">
        <v>471.70949999999999</v>
      </c>
    </row>
    <row r="1241" spans="1:6" ht="15" customHeight="1" x14ac:dyDescent="0.25">
      <c r="A1241" s="395">
        <v>42261</v>
      </c>
      <c r="B1241" s="396">
        <v>2.7175925925925926E-2</v>
      </c>
      <c r="C1241" s="399">
        <v>74.128299999999996</v>
      </c>
      <c r="D1241" s="399">
        <v>17.977</v>
      </c>
      <c r="E1241" s="398">
        <v>42261.027175925927</v>
      </c>
      <c r="F1241" s="397">
        <v>471.13209999999998</v>
      </c>
    </row>
    <row r="1242" spans="1:6" ht="15" customHeight="1" x14ac:dyDescent="0.25">
      <c r="A1242" s="395">
        <v>42262</v>
      </c>
      <c r="B1242" s="396">
        <v>2.7175925925925926E-2</v>
      </c>
      <c r="C1242" s="399">
        <v>72.674300000000002</v>
      </c>
      <c r="D1242" s="399">
        <v>18.481999999999999</v>
      </c>
      <c r="E1242" s="398">
        <v>42262.027175925927</v>
      </c>
      <c r="F1242" s="397">
        <v>472.58609999999999</v>
      </c>
    </row>
    <row r="1243" spans="1:6" ht="15" customHeight="1" x14ac:dyDescent="0.25">
      <c r="A1243" s="395">
        <v>42263</v>
      </c>
      <c r="B1243" s="396">
        <v>2.7175925925925926E-2</v>
      </c>
      <c r="C1243" s="399">
        <v>74.024900000000002</v>
      </c>
      <c r="D1243" s="399">
        <v>18.138000000000002</v>
      </c>
      <c r="E1243" s="398">
        <v>42263.027175925927</v>
      </c>
      <c r="F1243" s="397">
        <v>471.2355</v>
      </c>
    </row>
    <row r="1244" spans="1:6" ht="15" customHeight="1" x14ac:dyDescent="0.25">
      <c r="A1244" s="395">
        <v>42264</v>
      </c>
      <c r="B1244" s="396">
        <v>2.7175925925925926E-2</v>
      </c>
      <c r="C1244" s="399">
        <v>74.1083</v>
      </c>
      <c r="D1244" s="399">
        <v>18.013999999999999</v>
      </c>
      <c r="E1244" s="398">
        <v>42264.027175925927</v>
      </c>
      <c r="F1244" s="397">
        <v>471.15210000000002</v>
      </c>
    </row>
    <row r="1245" spans="1:6" ht="15" customHeight="1" x14ac:dyDescent="0.25">
      <c r="A1245" s="395">
        <v>42265</v>
      </c>
      <c r="B1245" s="396">
        <v>2.7175925925925926E-2</v>
      </c>
      <c r="C1245" s="399">
        <v>74.173100000000005</v>
      </c>
      <c r="D1245" s="399">
        <v>17.882999999999999</v>
      </c>
      <c r="E1245" s="398">
        <v>42265.027175925927</v>
      </c>
      <c r="F1245" s="397">
        <v>471.08729999999997</v>
      </c>
    </row>
    <row r="1246" spans="1:6" ht="15" customHeight="1" x14ac:dyDescent="0.25">
      <c r="A1246" s="395">
        <v>42266</v>
      </c>
      <c r="B1246" s="396">
        <v>2.7175925925925926E-2</v>
      </c>
      <c r="C1246" s="399">
        <v>74.194900000000004</v>
      </c>
      <c r="D1246" s="399">
        <v>17.888999999999999</v>
      </c>
      <c r="E1246" s="398">
        <v>42266.027175925927</v>
      </c>
      <c r="F1246" s="397">
        <v>471.06549999999999</v>
      </c>
    </row>
    <row r="1247" spans="1:6" ht="15" customHeight="1" x14ac:dyDescent="0.25">
      <c r="A1247" s="395">
        <v>42267</v>
      </c>
      <c r="B1247" s="396">
        <v>2.7175925925925926E-2</v>
      </c>
      <c r="C1247" s="399">
        <v>73.909700000000001</v>
      </c>
      <c r="D1247" s="399">
        <v>18.472000000000001</v>
      </c>
      <c r="E1247" s="398">
        <v>42267.027175925927</v>
      </c>
      <c r="F1247" s="397">
        <v>471.35069999999996</v>
      </c>
    </row>
    <row r="1248" spans="1:6" ht="15" customHeight="1" x14ac:dyDescent="0.25">
      <c r="A1248" s="395">
        <v>42268</v>
      </c>
      <c r="B1248" s="396">
        <v>2.7175925925925926E-2</v>
      </c>
      <c r="C1248" s="399">
        <v>74.138099999999994</v>
      </c>
      <c r="D1248" s="399">
        <v>17.946000000000002</v>
      </c>
      <c r="E1248" s="398">
        <v>42268.027175925927</v>
      </c>
      <c r="F1248" s="397">
        <v>471.1223</v>
      </c>
    </row>
    <row r="1249" spans="1:6" ht="15" customHeight="1" x14ac:dyDescent="0.25">
      <c r="A1249" s="395">
        <v>42269</v>
      </c>
      <c r="B1249" s="396">
        <v>2.7175925925925926E-2</v>
      </c>
      <c r="C1249" s="399">
        <v>74.156400000000005</v>
      </c>
      <c r="D1249" s="399">
        <v>18.006</v>
      </c>
      <c r="E1249" s="398">
        <v>42269.027175925927</v>
      </c>
      <c r="F1249" s="397">
        <v>471.10399999999998</v>
      </c>
    </row>
    <row r="1250" spans="1:6" ht="15" customHeight="1" x14ac:dyDescent="0.25">
      <c r="A1250" s="395">
        <v>42270</v>
      </c>
      <c r="B1250" s="396">
        <v>2.7175925925925926E-2</v>
      </c>
      <c r="C1250" s="399">
        <v>74.159599999999998</v>
      </c>
      <c r="D1250" s="399">
        <v>17.905000000000001</v>
      </c>
      <c r="E1250" s="398">
        <v>42270.027175925927</v>
      </c>
      <c r="F1250" s="397">
        <v>471.10079999999999</v>
      </c>
    </row>
    <row r="1251" spans="1:6" ht="15" customHeight="1" x14ac:dyDescent="0.25">
      <c r="A1251" s="395">
        <v>42271</v>
      </c>
      <c r="B1251" s="396">
        <v>2.7175925925925926E-2</v>
      </c>
      <c r="C1251" s="399">
        <v>74.087400000000002</v>
      </c>
      <c r="D1251" s="399">
        <v>17.971</v>
      </c>
      <c r="E1251" s="398">
        <v>42271.027175925927</v>
      </c>
      <c r="F1251" s="397">
        <v>471.173</v>
      </c>
    </row>
    <row r="1252" spans="1:6" ht="15" customHeight="1" x14ac:dyDescent="0.25">
      <c r="A1252" s="395">
        <v>42272</v>
      </c>
      <c r="B1252" s="396">
        <v>2.7175925925925926E-2</v>
      </c>
      <c r="C1252" s="399">
        <v>74.013199999999998</v>
      </c>
      <c r="D1252" s="399">
        <v>17.933</v>
      </c>
      <c r="E1252" s="398">
        <v>42272.027175925927</v>
      </c>
      <c r="F1252" s="397">
        <v>471.24720000000002</v>
      </c>
    </row>
    <row r="1253" spans="1:6" ht="15" customHeight="1" x14ac:dyDescent="0.25">
      <c r="A1253" s="395">
        <v>42273</v>
      </c>
      <c r="B1253" s="396">
        <v>2.7175925925925926E-2</v>
      </c>
      <c r="C1253" s="399">
        <v>74.004900000000006</v>
      </c>
      <c r="D1253" s="399">
        <v>17.891999999999999</v>
      </c>
      <c r="E1253" s="398">
        <v>42273.027175925927</v>
      </c>
      <c r="F1253" s="397">
        <v>471.25549999999998</v>
      </c>
    </row>
    <row r="1254" spans="1:6" ht="15" customHeight="1" x14ac:dyDescent="0.25">
      <c r="A1254" s="395">
        <v>42274</v>
      </c>
      <c r="B1254" s="396">
        <v>2.7175925925925926E-2</v>
      </c>
      <c r="C1254" s="399">
        <v>74.0702</v>
      </c>
      <c r="D1254" s="399">
        <v>17.891999999999999</v>
      </c>
      <c r="E1254" s="398">
        <v>42274.027175925927</v>
      </c>
      <c r="F1254" s="397">
        <v>471.1902</v>
      </c>
    </row>
    <row r="1255" spans="1:6" ht="15" customHeight="1" x14ac:dyDescent="0.25">
      <c r="A1255" s="395">
        <v>42275</v>
      </c>
      <c r="B1255" s="396">
        <v>2.7175925925925926E-2</v>
      </c>
      <c r="C1255" s="399">
        <v>74.125799999999998</v>
      </c>
      <c r="D1255" s="399">
        <v>17.917000000000002</v>
      </c>
      <c r="E1255" s="398">
        <v>42275.027175925927</v>
      </c>
      <c r="F1255" s="397">
        <v>471.13459999999998</v>
      </c>
    </row>
    <row r="1256" spans="1:6" ht="15" customHeight="1" x14ac:dyDescent="0.25">
      <c r="A1256" s="395">
        <v>42276</v>
      </c>
      <c r="B1256" s="396">
        <v>2.7175925925925926E-2</v>
      </c>
      <c r="C1256" s="399">
        <v>74.128299999999996</v>
      </c>
      <c r="D1256" s="399">
        <v>17.925999999999998</v>
      </c>
      <c r="E1256" s="398">
        <v>42276.027175925927</v>
      </c>
      <c r="F1256" s="397">
        <v>471.13209999999998</v>
      </c>
    </row>
    <row r="1257" spans="1:6" ht="15" customHeight="1" x14ac:dyDescent="0.25">
      <c r="A1257" s="395">
        <v>42277</v>
      </c>
      <c r="B1257" s="396">
        <v>2.7175925925925926E-2</v>
      </c>
      <c r="C1257" s="399">
        <v>69.1982</v>
      </c>
      <c r="D1257" s="399">
        <v>17.798999999999999</v>
      </c>
      <c r="E1257" s="398">
        <v>42277.027175925927</v>
      </c>
      <c r="F1257" s="397">
        <v>476.06219999999996</v>
      </c>
    </row>
    <row r="1258" spans="1:6" ht="15" customHeight="1" x14ac:dyDescent="0.25">
      <c r="A1258" s="395">
        <v>42278</v>
      </c>
      <c r="B1258" s="396">
        <v>2.7175925925925926E-2</v>
      </c>
      <c r="C1258" s="399">
        <v>74.031999999999996</v>
      </c>
      <c r="D1258" s="399">
        <v>17.832999999999998</v>
      </c>
      <c r="E1258" s="398">
        <v>42278.027175925927</v>
      </c>
      <c r="F1258" s="397">
        <v>471.22839999999997</v>
      </c>
    </row>
    <row r="1259" spans="1:6" ht="15" customHeight="1" x14ac:dyDescent="0.25">
      <c r="A1259" s="395">
        <v>42279</v>
      </c>
      <c r="B1259" s="396">
        <v>2.7175925925925926E-2</v>
      </c>
      <c r="C1259" s="399">
        <v>74.055899999999994</v>
      </c>
      <c r="D1259" s="399">
        <v>17.835999999999999</v>
      </c>
      <c r="E1259" s="398">
        <v>42279.027175925927</v>
      </c>
      <c r="F1259" s="397">
        <v>471.2045</v>
      </c>
    </row>
    <row r="1260" spans="1:6" ht="15" customHeight="1" x14ac:dyDescent="0.25">
      <c r="A1260" s="395">
        <v>42280</v>
      </c>
      <c r="B1260" s="396">
        <v>2.7175925925925926E-2</v>
      </c>
      <c r="C1260" s="399">
        <v>74.1571</v>
      </c>
      <c r="D1260" s="399">
        <v>18.052</v>
      </c>
      <c r="E1260" s="398">
        <v>42280.027175925927</v>
      </c>
      <c r="F1260" s="397">
        <v>471.10329999999999</v>
      </c>
    </row>
    <row r="1261" spans="1:6" ht="15" customHeight="1" x14ac:dyDescent="0.25">
      <c r="A1261" s="395">
        <v>42281</v>
      </c>
      <c r="B1261" s="396">
        <v>2.7175925925925926E-2</v>
      </c>
      <c r="C1261" s="399">
        <v>74.126800000000003</v>
      </c>
      <c r="D1261" s="399">
        <v>17.989000000000001</v>
      </c>
      <c r="E1261" s="398">
        <v>42281.027175925927</v>
      </c>
      <c r="F1261" s="397">
        <v>471.1336</v>
      </c>
    </row>
    <row r="1262" spans="1:6" ht="15" customHeight="1" x14ac:dyDescent="0.25">
      <c r="A1262" s="395">
        <v>42282</v>
      </c>
      <c r="B1262" s="396">
        <v>2.7175925925925926E-2</v>
      </c>
      <c r="C1262" s="399">
        <v>74.080100000000002</v>
      </c>
      <c r="D1262" s="399">
        <v>17.891999999999999</v>
      </c>
      <c r="E1262" s="398">
        <v>42282.027175925927</v>
      </c>
      <c r="F1262" s="397">
        <v>471.18029999999999</v>
      </c>
    </row>
    <row r="1263" spans="1:6" ht="15" customHeight="1" x14ac:dyDescent="0.25">
      <c r="A1263" s="395">
        <v>42283</v>
      </c>
      <c r="B1263" s="396">
        <v>2.7175925925925926E-2</v>
      </c>
      <c r="C1263" s="399">
        <v>73.956999999999994</v>
      </c>
      <c r="D1263" s="399">
        <v>18.065999999999999</v>
      </c>
      <c r="E1263" s="398">
        <v>42283.027175925927</v>
      </c>
      <c r="F1263" s="397">
        <v>471.30340000000001</v>
      </c>
    </row>
    <row r="1264" spans="1:6" ht="15" customHeight="1" x14ac:dyDescent="0.25">
      <c r="A1264" s="395">
        <v>42284</v>
      </c>
      <c r="B1264" s="396">
        <v>2.7175925925925926E-2</v>
      </c>
      <c r="C1264" s="399">
        <v>73.934299999999993</v>
      </c>
      <c r="D1264" s="399">
        <v>17.946000000000002</v>
      </c>
      <c r="E1264" s="398">
        <v>42284.027175925927</v>
      </c>
      <c r="F1264" s="397">
        <v>471.3261</v>
      </c>
    </row>
    <row r="1265" spans="1:6" ht="15" customHeight="1" x14ac:dyDescent="0.25">
      <c r="A1265" s="395">
        <v>42285</v>
      </c>
      <c r="B1265" s="396">
        <v>2.7175925925925926E-2</v>
      </c>
      <c r="C1265" s="399">
        <v>73.941800000000001</v>
      </c>
      <c r="D1265" s="399">
        <v>17.925000000000001</v>
      </c>
      <c r="E1265" s="398">
        <v>42285.027175925927</v>
      </c>
      <c r="F1265" s="397">
        <v>471.3186</v>
      </c>
    </row>
    <row r="1266" spans="1:6" ht="15" customHeight="1" x14ac:dyDescent="0.25">
      <c r="A1266" s="395">
        <v>42286</v>
      </c>
      <c r="B1266" s="396">
        <v>2.7175925925925926E-2</v>
      </c>
      <c r="C1266" s="399">
        <v>73.902900000000002</v>
      </c>
      <c r="D1266" s="399">
        <v>17.907</v>
      </c>
      <c r="E1266" s="398">
        <v>42286.027175925927</v>
      </c>
      <c r="F1266" s="397">
        <v>471.35749999999996</v>
      </c>
    </row>
    <row r="1267" spans="1:6" ht="15" customHeight="1" x14ac:dyDescent="0.25">
      <c r="A1267" s="395">
        <v>42287</v>
      </c>
      <c r="B1267" s="396">
        <v>2.7175925925925926E-2</v>
      </c>
      <c r="C1267" s="399">
        <v>73.384200000000007</v>
      </c>
      <c r="D1267" s="399">
        <v>17.812999999999999</v>
      </c>
      <c r="E1267" s="398">
        <v>42287.027175925927</v>
      </c>
      <c r="F1267" s="397">
        <v>471.87619999999998</v>
      </c>
    </row>
    <row r="1268" spans="1:6" ht="15" customHeight="1" x14ac:dyDescent="0.25">
      <c r="A1268" s="395">
        <v>42288</v>
      </c>
      <c r="B1268" s="396">
        <v>2.7175925925925926E-2</v>
      </c>
      <c r="C1268" s="399">
        <v>73.858099999999993</v>
      </c>
      <c r="D1268" s="399">
        <v>17.949000000000002</v>
      </c>
      <c r="E1268" s="398">
        <v>42288.027175925927</v>
      </c>
      <c r="F1268" s="397">
        <v>471.40229999999997</v>
      </c>
    </row>
    <row r="1269" spans="1:6" ht="15" customHeight="1" x14ac:dyDescent="0.25">
      <c r="A1269" s="395">
        <v>42289</v>
      </c>
      <c r="B1269" s="396">
        <v>2.7175925925925926E-2</v>
      </c>
      <c r="C1269" s="399">
        <v>73.955699999999993</v>
      </c>
      <c r="D1269" s="399">
        <v>17.943999999999999</v>
      </c>
      <c r="E1269" s="398">
        <v>42289.027175925927</v>
      </c>
      <c r="F1269" s="397">
        <v>471.30470000000003</v>
      </c>
    </row>
    <row r="1270" spans="1:6" ht="15" customHeight="1" x14ac:dyDescent="0.25">
      <c r="A1270" s="395">
        <v>42290</v>
      </c>
      <c r="B1270" s="396">
        <v>2.7175925925925926E-2</v>
      </c>
      <c r="C1270" s="399">
        <v>73.873000000000005</v>
      </c>
      <c r="D1270" s="399">
        <v>17.960999999999999</v>
      </c>
      <c r="E1270" s="398">
        <v>42290.027175925927</v>
      </c>
      <c r="F1270" s="397">
        <v>471.38739999999996</v>
      </c>
    </row>
    <row r="1271" spans="1:6" ht="15" customHeight="1" x14ac:dyDescent="0.25">
      <c r="A1271" s="395">
        <v>42291</v>
      </c>
      <c r="B1271" s="396">
        <v>2.7175925925925926E-2</v>
      </c>
      <c r="C1271" s="399">
        <v>73.861099999999993</v>
      </c>
      <c r="D1271" s="399">
        <v>17.902999999999999</v>
      </c>
      <c r="E1271" s="398">
        <v>42291.027175925927</v>
      </c>
      <c r="F1271" s="397">
        <v>471.39929999999998</v>
      </c>
    </row>
    <row r="1272" spans="1:6" ht="15" customHeight="1" x14ac:dyDescent="0.25">
      <c r="A1272" s="395">
        <v>42292</v>
      </c>
      <c r="B1272" s="396">
        <v>2.7175925925925926E-2</v>
      </c>
      <c r="C1272" s="399">
        <v>73.897999999999996</v>
      </c>
      <c r="D1272" s="399">
        <v>17.914999999999999</v>
      </c>
      <c r="E1272" s="398">
        <v>42292.027175925927</v>
      </c>
      <c r="F1272" s="397">
        <v>471.36239999999998</v>
      </c>
    </row>
    <row r="1273" spans="1:6" ht="15" customHeight="1" x14ac:dyDescent="0.25">
      <c r="A1273" s="395">
        <v>42293</v>
      </c>
      <c r="B1273" s="396">
        <v>2.7175925925925926E-2</v>
      </c>
      <c r="C1273" s="399">
        <v>73.846999999999994</v>
      </c>
      <c r="D1273" s="399">
        <v>17.965</v>
      </c>
      <c r="E1273" s="398">
        <v>42293.027175925927</v>
      </c>
      <c r="F1273" s="397">
        <v>471.41340000000002</v>
      </c>
    </row>
    <row r="1274" spans="1:6" ht="15" customHeight="1" x14ac:dyDescent="0.25">
      <c r="A1274" s="395">
        <v>42294</v>
      </c>
      <c r="B1274" s="396">
        <v>2.7175925925925926E-2</v>
      </c>
      <c r="C1274" s="399">
        <v>73.769000000000005</v>
      </c>
      <c r="D1274" s="399">
        <v>17.864000000000001</v>
      </c>
      <c r="E1274" s="398">
        <v>42294.027175925927</v>
      </c>
      <c r="F1274" s="397">
        <v>471.4914</v>
      </c>
    </row>
    <row r="1275" spans="1:6" ht="15" customHeight="1" x14ac:dyDescent="0.25">
      <c r="A1275" s="395">
        <v>42295</v>
      </c>
      <c r="B1275" s="396">
        <v>2.7175925925925926E-2</v>
      </c>
      <c r="C1275" s="399">
        <v>73.796599999999998</v>
      </c>
      <c r="D1275" s="399">
        <v>17.972000000000001</v>
      </c>
      <c r="E1275" s="398">
        <v>42295.027175925927</v>
      </c>
      <c r="F1275" s="397">
        <v>471.46379999999999</v>
      </c>
    </row>
    <row r="1276" spans="1:6" ht="15" customHeight="1" x14ac:dyDescent="0.25">
      <c r="A1276" s="395">
        <v>42296</v>
      </c>
      <c r="B1276" s="396">
        <v>2.7175925925925926E-2</v>
      </c>
      <c r="C1276" s="399">
        <v>73.878200000000007</v>
      </c>
      <c r="D1276" s="399">
        <v>17.882999999999999</v>
      </c>
      <c r="E1276" s="398">
        <v>42296.027175925927</v>
      </c>
      <c r="F1276" s="397">
        <v>471.38220000000001</v>
      </c>
    </row>
    <row r="1277" spans="1:6" ht="15" customHeight="1" x14ac:dyDescent="0.25">
      <c r="A1277" s="395">
        <v>42297</v>
      </c>
      <c r="B1277" s="396">
        <v>2.7175925925925926E-2</v>
      </c>
      <c r="C1277" s="399">
        <v>74.001000000000005</v>
      </c>
      <c r="D1277" s="399">
        <v>17.872</v>
      </c>
      <c r="E1277" s="398">
        <v>42297.027175925927</v>
      </c>
      <c r="F1277" s="397">
        <v>471.25939999999997</v>
      </c>
    </row>
    <row r="1278" spans="1:6" ht="15" customHeight="1" x14ac:dyDescent="0.25">
      <c r="A1278" s="395">
        <v>42298</v>
      </c>
      <c r="B1278" s="396">
        <v>2.7175925925925926E-2</v>
      </c>
      <c r="C1278" s="399">
        <v>74.007999999999996</v>
      </c>
      <c r="D1278" s="399">
        <v>17.84</v>
      </c>
      <c r="E1278" s="398">
        <v>42298.027175925927</v>
      </c>
      <c r="F1278" s="397">
        <v>471.25239999999997</v>
      </c>
    </row>
    <row r="1279" spans="1:6" ht="15" customHeight="1" x14ac:dyDescent="0.25">
      <c r="A1279" s="395">
        <v>42299</v>
      </c>
      <c r="B1279" s="396">
        <v>2.7175925925925926E-2</v>
      </c>
      <c r="C1279" s="399">
        <v>73.948499999999996</v>
      </c>
      <c r="D1279" s="399">
        <v>17.948</v>
      </c>
      <c r="E1279" s="398">
        <v>42299.027175925927</v>
      </c>
      <c r="F1279" s="397">
        <v>471.31189999999998</v>
      </c>
    </row>
    <row r="1280" spans="1:6" ht="15" customHeight="1" x14ac:dyDescent="0.25">
      <c r="A1280" s="395">
        <v>42300</v>
      </c>
      <c r="B1280" s="396">
        <v>2.7175925925925926E-2</v>
      </c>
      <c r="C1280" s="399">
        <v>74.016800000000003</v>
      </c>
      <c r="D1280" s="399">
        <v>17.965</v>
      </c>
      <c r="E1280" s="398">
        <v>42300.027175925927</v>
      </c>
      <c r="F1280" s="397">
        <v>471.24360000000001</v>
      </c>
    </row>
    <row r="1281" spans="1:6" ht="15" customHeight="1" x14ac:dyDescent="0.25">
      <c r="A1281" s="395">
        <v>42301</v>
      </c>
      <c r="B1281" s="396">
        <v>2.7175925925925926E-2</v>
      </c>
      <c r="C1281" s="399">
        <v>73.951800000000006</v>
      </c>
      <c r="D1281" s="399">
        <v>17.870999999999999</v>
      </c>
      <c r="E1281" s="398">
        <v>42301.027175925927</v>
      </c>
      <c r="F1281" s="397">
        <v>471.30859999999996</v>
      </c>
    </row>
    <row r="1282" spans="1:6" ht="15" customHeight="1" x14ac:dyDescent="0.25">
      <c r="A1282" s="395">
        <v>42302</v>
      </c>
      <c r="B1282" s="396">
        <v>2.7175925925925926E-2</v>
      </c>
      <c r="C1282" s="399">
        <v>73.852500000000006</v>
      </c>
      <c r="D1282" s="399">
        <v>17.835000000000001</v>
      </c>
      <c r="E1282" s="398">
        <v>42302.027175925927</v>
      </c>
      <c r="F1282" s="397">
        <v>471.40789999999998</v>
      </c>
    </row>
    <row r="1283" spans="1:6" ht="15" customHeight="1" x14ac:dyDescent="0.25">
      <c r="A1283" s="395">
        <v>42303</v>
      </c>
      <c r="B1283" s="396">
        <v>2.7175925925925926E-2</v>
      </c>
      <c r="C1283" s="399">
        <v>73.886799999999994</v>
      </c>
      <c r="D1283" s="399">
        <v>17.838999999999999</v>
      </c>
      <c r="E1283" s="398">
        <v>42303.027175925927</v>
      </c>
      <c r="F1283" s="397">
        <v>471.37360000000001</v>
      </c>
    </row>
    <row r="1284" spans="1:6" ht="15" customHeight="1" x14ac:dyDescent="0.25">
      <c r="A1284" s="395">
        <v>42304</v>
      </c>
      <c r="B1284" s="396">
        <v>2.7175925925925926E-2</v>
      </c>
      <c r="C1284" s="399">
        <v>73.989099999999993</v>
      </c>
      <c r="D1284" s="399">
        <v>17.805</v>
      </c>
      <c r="E1284" s="398">
        <v>42304.027175925927</v>
      </c>
      <c r="F1284" s="397">
        <v>471.2713</v>
      </c>
    </row>
    <row r="1285" spans="1:6" ht="15" customHeight="1" x14ac:dyDescent="0.25">
      <c r="A1285" s="395">
        <v>42305</v>
      </c>
      <c r="B1285" s="396">
        <v>2.7175925925925926E-2</v>
      </c>
      <c r="C1285" s="399">
        <v>74.043700000000001</v>
      </c>
      <c r="D1285" s="399">
        <v>17.896999999999998</v>
      </c>
      <c r="E1285" s="398">
        <v>42305.027175925927</v>
      </c>
      <c r="F1285" s="397">
        <v>471.2167</v>
      </c>
    </row>
    <row r="1286" spans="1:6" ht="15" customHeight="1" x14ac:dyDescent="0.25">
      <c r="A1286" s="395">
        <v>42306</v>
      </c>
      <c r="B1286" s="396">
        <v>2.7175925925925926E-2</v>
      </c>
      <c r="C1286" s="399">
        <v>73.966700000000003</v>
      </c>
      <c r="D1286" s="399">
        <v>18.315999999999999</v>
      </c>
      <c r="E1286" s="398">
        <v>42306.027175925927</v>
      </c>
      <c r="F1286" s="397">
        <v>471.2937</v>
      </c>
    </row>
    <row r="1287" spans="1:6" ht="15" customHeight="1" x14ac:dyDescent="0.25">
      <c r="A1287" s="395">
        <v>42307</v>
      </c>
      <c r="B1287" s="396">
        <v>2.7175925925925926E-2</v>
      </c>
      <c r="C1287" s="399">
        <v>74.126300000000001</v>
      </c>
      <c r="D1287" s="399">
        <v>18.006</v>
      </c>
      <c r="E1287" s="398">
        <v>42307.027175925927</v>
      </c>
      <c r="F1287" s="397">
        <v>471.13409999999999</v>
      </c>
    </row>
    <row r="1288" spans="1:6" ht="15" customHeight="1" x14ac:dyDescent="0.25">
      <c r="A1288" s="395">
        <v>42308</v>
      </c>
      <c r="B1288" s="396">
        <v>2.7175925925925926E-2</v>
      </c>
      <c r="C1288" s="399">
        <v>74.158600000000007</v>
      </c>
      <c r="D1288" s="399">
        <v>17.919</v>
      </c>
      <c r="E1288" s="398">
        <v>42308.027175925927</v>
      </c>
      <c r="F1288" s="397">
        <v>471.10179999999997</v>
      </c>
    </row>
    <row r="1289" spans="1:6" ht="15" customHeight="1" x14ac:dyDescent="0.25">
      <c r="A1289" s="395">
        <v>42309</v>
      </c>
      <c r="B1289" s="396">
        <v>2.7175925925925926E-2</v>
      </c>
      <c r="C1289" s="399">
        <v>73.9876</v>
      </c>
      <c r="D1289" s="399">
        <v>17.943000000000001</v>
      </c>
      <c r="E1289" s="398">
        <v>42309.027175925927</v>
      </c>
      <c r="F1289" s="397">
        <v>471.27279999999996</v>
      </c>
    </row>
    <row r="1290" spans="1:6" ht="15" customHeight="1" x14ac:dyDescent="0.25">
      <c r="A1290" s="395">
        <v>42310</v>
      </c>
      <c r="B1290" s="396">
        <v>2.7175925925925926E-2</v>
      </c>
      <c r="C1290" s="399">
        <v>73.996099999999998</v>
      </c>
      <c r="D1290" s="399">
        <v>17.989999999999998</v>
      </c>
      <c r="E1290" s="398">
        <v>42310.027175925927</v>
      </c>
      <c r="F1290" s="397">
        <v>471.26429999999999</v>
      </c>
    </row>
    <row r="1291" spans="1:6" ht="15" customHeight="1" x14ac:dyDescent="0.25">
      <c r="A1291" s="395">
        <v>42311</v>
      </c>
      <c r="B1291" s="396">
        <v>2.7175925925925926E-2</v>
      </c>
      <c r="C1291" s="399">
        <v>74.090100000000007</v>
      </c>
      <c r="D1291" s="399">
        <v>17.78</v>
      </c>
      <c r="E1291" s="398">
        <v>42311.027175925927</v>
      </c>
      <c r="F1291" s="397">
        <v>471.1703</v>
      </c>
    </row>
    <row r="1292" spans="1:6" ht="15" customHeight="1" x14ac:dyDescent="0.25">
      <c r="A1292" s="395">
        <v>42312</v>
      </c>
      <c r="B1292" s="396">
        <v>2.7175925925925926E-2</v>
      </c>
      <c r="C1292" s="399">
        <v>74.135900000000007</v>
      </c>
      <c r="D1292" s="399">
        <v>17.774999999999999</v>
      </c>
      <c r="E1292" s="398">
        <v>42312.027175925927</v>
      </c>
      <c r="F1292" s="397">
        <v>471.12450000000001</v>
      </c>
    </row>
    <row r="1293" spans="1:6" ht="15" customHeight="1" x14ac:dyDescent="0.25">
      <c r="A1293" s="395">
        <v>42313</v>
      </c>
      <c r="B1293" s="396">
        <v>2.7175925925925926E-2</v>
      </c>
      <c r="C1293" s="399">
        <v>74.167500000000004</v>
      </c>
      <c r="D1293" s="399">
        <v>17.783000000000001</v>
      </c>
      <c r="E1293" s="398">
        <v>42313.027175925927</v>
      </c>
      <c r="F1293" s="397">
        <v>471.09289999999999</v>
      </c>
    </row>
    <row r="1294" spans="1:6" ht="15" customHeight="1" x14ac:dyDescent="0.25">
      <c r="A1294" s="395">
        <v>42314</v>
      </c>
      <c r="B1294" s="396">
        <v>2.7175925925925926E-2</v>
      </c>
      <c r="C1294" s="399">
        <v>74.002499999999998</v>
      </c>
      <c r="D1294" s="399">
        <v>17.872</v>
      </c>
      <c r="E1294" s="398">
        <v>42314.027175925927</v>
      </c>
      <c r="F1294" s="397">
        <v>471.25790000000001</v>
      </c>
    </row>
    <row r="1295" spans="1:6" ht="15" customHeight="1" x14ac:dyDescent="0.25">
      <c r="A1295" s="395">
        <v>42315</v>
      </c>
      <c r="B1295" s="396">
        <v>2.7175925925925926E-2</v>
      </c>
      <c r="C1295" s="399">
        <v>73.818600000000004</v>
      </c>
      <c r="D1295" s="399">
        <v>17.773</v>
      </c>
      <c r="E1295" s="398">
        <v>42315.027175925927</v>
      </c>
      <c r="F1295" s="397">
        <v>471.4418</v>
      </c>
    </row>
    <row r="1296" spans="1:6" ht="15" customHeight="1" x14ac:dyDescent="0.25">
      <c r="A1296" s="395">
        <v>42316</v>
      </c>
      <c r="B1296" s="396">
        <v>2.7175925925925926E-2</v>
      </c>
      <c r="C1296" s="399">
        <v>73.855400000000003</v>
      </c>
      <c r="D1296" s="399">
        <v>17.739000000000001</v>
      </c>
      <c r="E1296" s="398">
        <v>42316.027175925927</v>
      </c>
      <c r="F1296" s="397">
        <v>471.40499999999997</v>
      </c>
    </row>
    <row r="1297" spans="1:6" ht="15" customHeight="1" x14ac:dyDescent="0.25">
      <c r="A1297" s="395">
        <v>42317</v>
      </c>
      <c r="B1297" s="396">
        <v>2.7175925925925926E-2</v>
      </c>
      <c r="C1297" s="399">
        <v>73.988100000000003</v>
      </c>
      <c r="D1297" s="399">
        <v>17.739999999999998</v>
      </c>
      <c r="E1297" s="398">
        <v>42317.027175925927</v>
      </c>
      <c r="F1297" s="397">
        <v>471.27229999999997</v>
      </c>
    </row>
    <row r="1298" spans="1:6" ht="15" customHeight="1" x14ac:dyDescent="0.25">
      <c r="A1298" s="395">
        <v>42318</v>
      </c>
      <c r="B1298" s="396">
        <v>2.7175925925925926E-2</v>
      </c>
      <c r="C1298" s="399">
        <v>74.075100000000006</v>
      </c>
      <c r="D1298" s="399">
        <v>17.754999999999999</v>
      </c>
      <c r="E1298" s="398">
        <v>42318.027175925927</v>
      </c>
      <c r="F1298" s="397">
        <v>471.18529999999998</v>
      </c>
    </row>
    <row r="1299" spans="1:6" ht="15" customHeight="1" x14ac:dyDescent="0.25">
      <c r="A1299" s="395">
        <v>42319</v>
      </c>
      <c r="B1299" s="396">
        <v>2.7175925925925926E-2</v>
      </c>
      <c r="C1299" s="399">
        <v>74.228899999999996</v>
      </c>
      <c r="D1299" s="399">
        <v>17.709</v>
      </c>
      <c r="E1299" s="398">
        <v>42319.027175925927</v>
      </c>
      <c r="F1299" s="397">
        <v>471.03149999999999</v>
      </c>
    </row>
    <row r="1300" spans="1:6" ht="15" customHeight="1" x14ac:dyDescent="0.25">
      <c r="A1300" s="395">
        <v>42320</v>
      </c>
      <c r="B1300" s="396">
        <v>2.7175925925925926E-2</v>
      </c>
      <c r="C1300" s="399">
        <v>74.036199999999994</v>
      </c>
      <c r="D1300" s="399">
        <v>17.687999999999999</v>
      </c>
      <c r="E1300" s="398">
        <v>42320.027175925927</v>
      </c>
      <c r="F1300" s="397">
        <v>471.2242</v>
      </c>
    </row>
    <row r="1301" spans="1:6" ht="15" customHeight="1" x14ac:dyDescent="0.25">
      <c r="A1301" s="395">
        <v>42321</v>
      </c>
      <c r="B1301" s="396">
        <v>2.7175925925925926E-2</v>
      </c>
      <c r="C1301" s="399">
        <v>73.990700000000004</v>
      </c>
      <c r="D1301" s="399">
        <v>17.696000000000002</v>
      </c>
      <c r="E1301" s="398">
        <v>42321.027175925927</v>
      </c>
      <c r="F1301" s="397">
        <v>471.2697</v>
      </c>
    </row>
    <row r="1302" spans="1:6" ht="15" customHeight="1" x14ac:dyDescent="0.25">
      <c r="A1302" s="395">
        <v>42322</v>
      </c>
      <c r="B1302" s="396">
        <v>2.7175925925925926E-2</v>
      </c>
      <c r="C1302" s="399">
        <v>73.978700000000003</v>
      </c>
      <c r="D1302" s="399">
        <v>17.815999999999999</v>
      </c>
      <c r="E1302" s="398">
        <v>42322.027175925927</v>
      </c>
      <c r="F1302" s="397">
        <v>471.2817</v>
      </c>
    </row>
    <row r="1303" spans="1:6" ht="15" customHeight="1" x14ac:dyDescent="0.25">
      <c r="A1303" s="395">
        <v>42323</v>
      </c>
      <c r="B1303" s="396">
        <v>2.7175925925925926E-2</v>
      </c>
      <c r="C1303" s="399">
        <v>74.048199999999994</v>
      </c>
      <c r="D1303" s="399">
        <v>17.802</v>
      </c>
      <c r="E1303" s="398">
        <v>42323.027175925927</v>
      </c>
      <c r="F1303" s="397">
        <v>471.2122</v>
      </c>
    </row>
    <row r="1304" spans="1:6" ht="15" customHeight="1" x14ac:dyDescent="0.25">
      <c r="A1304" s="395">
        <v>42324</v>
      </c>
      <c r="B1304" s="396">
        <v>2.7175925925925926E-2</v>
      </c>
      <c r="C1304" s="399">
        <v>74.210700000000003</v>
      </c>
      <c r="D1304" s="399">
        <v>17.795999999999999</v>
      </c>
      <c r="E1304" s="398">
        <v>42324.027175925927</v>
      </c>
      <c r="F1304" s="397">
        <v>471.04969999999997</v>
      </c>
    </row>
    <row r="1305" spans="1:6" ht="15" customHeight="1" x14ac:dyDescent="0.25">
      <c r="A1305" s="395">
        <v>42325</v>
      </c>
      <c r="B1305" s="396">
        <v>2.7175925925925926E-2</v>
      </c>
      <c r="C1305" s="399">
        <v>74.543199999999999</v>
      </c>
      <c r="D1305" s="399">
        <v>17.696000000000002</v>
      </c>
      <c r="E1305" s="398">
        <v>42325.027175925927</v>
      </c>
      <c r="F1305" s="397">
        <v>470.71719999999999</v>
      </c>
    </row>
    <row r="1306" spans="1:6" ht="15" customHeight="1" x14ac:dyDescent="0.25">
      <c r="A1306" s="395">
        <v>42326</v>
      </c>
      <c r="B1306" s="396">
        <v>2.7175925925925926E-2</v>
      </c>
      <c r="C1306" s="399">
        <v>74.359700000000004</v>
      </c>
      <c r="D1306" s="399">
        <v>17.745999999999999</v>
      </c>
      <c r="E1306" s="398">
        <v>42326.027175925927</v>
      </c>
      <c r="F1306" s="397">
        <v>470.90069999999997</v>
      </c>
    </row>
    <row r="1307" spans="1:6" ht="15" customHeight="1" x14ac:dyDescent="0.25">
      <c r="A1307" s="395">
        <v>42327</v>
      </c>
      <c r="B1307" s="396">
        <v>2.7175925925925926E-2</v>
      </c>
      <c r="C1307" s="399">
        <v>74.230999999999995</v>
      </c>
      <c r="D1307" s="399">
        <v>17.678000000000001</v>
      </c>
      <c r="E1307" s="398">
        <v>42327.027175925927</v>
      </c>
      <c r="F1307" s="397">
        <v>471.02940000000001</v>
      </c>
    </row>
    <row r="1308" spans="1:6" ht="15" customHeight="1" x14ac:dyDescent="0.25">
      <c r="A1308" s="395">
        <v>42328</v>
      </c>
      <c r="B1308" s="396">
        <v>2.7175925925925926E-2</v>
      </c>
      <c r="C1308" s="399">
        <v>74.106899999999996</v>
      </c>
      <c r="D1308" s="399">
        <v>17.722999999999999</v>
      </c>
      <c r="E1308" s="398">
        <v>42328.027175925927</v>
      </c>
      <c r="F1308" s="397">
        <v>471.15350000000001</v>
      </c>
    </row>
    <row r="1309" spans="1:6" ht="15" customHeight="1" x14ac:dyDescent="0.25">
      <c r="A1309" s="395">
        <v>42329</v>
      </c>
      <c r="B1309" s="396">
        <v>2.7175925925925926E-2</v>
      </c>
      <c r="C1309" s="399">
        <v>74.102099999999993</v>
      </c>
      <c r="D1309" s="399">
        <v>17.716000000000001</v>
      </c>
      <c r="E1309" s="398">
        <v>42329.027175925927</v>
      </c>
      <c r="F1309" s="397">
        <v>471.1583</v>
      </c>
    </row>
    <row r="1310" spans="1:6" ht="15" customHeight="1" x14ac:dyDescent="0.25">
      <c r="A1310" s="395">
        <v>42330</v>
      </c>
      <c r="B1310" s="396">
        <v>2.7175925925925926E-2</v>
      </c>
      <c r="C1310" s="399">
        <v>68.152699999999996</v>
      </c>
      <c r="D1310" s="399">
        <v>17.713000000000001</v>
      </c>
      <c r="E1310" s="398">
        <v>42330.027175925927</v>
      </c>
      <c r="F1310" s="397">
        <v>477.10770000000002</v>
      </c>
    </row>
    <row r="1311" spans="1:6" ht="15" customHeight="1" x14ac:dyDescent="0.25">
      <c r="A1311" s="395">
        <v>42331</v>
      </c>
      <c r="B1311" s="396">
        <v>2.7175925925925926E-2</v>
      </c>
      <c r="C1311" s="399">
        <v>73.985699999999994</v>
      </c>
      <c r="D1311" s="399">
        <v>17.72</v>
      </c>
      <c r="E1311" s="398">
        <v>42331.027175925927</v>
      </c>
      <c r="F1311" s="397">
        <v>471.2747</v>
      </c>
    </row>
    <row r="1312" spans="1:6" ht="15" customHeight="1" x14ac:dyDescent="0.25">
      <c r="A1312" s="395">
        <v>42332</v>
      </c>
      <c r="B1312" s="396">
        <v>2.7175925925925926E-2</v>
      </c>
      <c r="C1312" s="399">
        <v>74.051500000000004</v>
      </c>
      <c r="D1312" s="399">
        <v>17.754000000000001</v>
      </c>
      <c r="E1312" s="398">
        <v>42332.027175925927</v>
      </c>
      <c r="F1312" s="397">
        <v>471.20889999999997</v>
      </c>
    </row>
    <row r="1313" spans="1:6" ht="15" customHeight="1" x14ac:dyDescent="0.25">
      <c r="A1313" s="395">
        <v>42333</v>
      </c>
      <c r="B1313" s="396">
        <v>2.7175925925925926E-2</v>
      </c>
      <c r="C1313" s="399">
        <v>74.113399999999999</v>
      </c>
      <c r="D1313" s="399">
        <v>17.87</v>
      </c>
      <c r="E1313" s="398">
        <v>42333.027175925927</v>
      </c>
      <c r="F1313" s="397">
        <v>471.14699999999999</v>
      </c>
    </row>
    <row r="1314" spans="1:6" ht="15" customHeight="1" x14ac:dyDescent="0.25">
      <c r="A1314" s="395">
        <v>42334</v>
      </c>
      <c r="B1314" s="396">
        <v>2.7175925925925926E-2</v>
      </c>
      <c r="C1314" s="399">
        <v>74.188599999999994</v>
      </c>
      <c r="D1314" s="399">
        <v>17.811</v>
      </c>
      <c r="E1314" s="398">
        <v>42334.027175925927</v>
      </c>
      <c r="F1314" s="397">
        <v>471.0718</v>
      </c>
    </row>
    <row r="1315" spans="1:6" ht="15" customHeight="1" x14ac:dyDescent="0.25">
      <c r="A1315" s="395">
        <v>42335</v>
      </c>
      <c r="B1315" s="396">
        <v>2.7175925925925926E-2</v>
      </c>
      <c r="C1315" s="399">
        <v>69.847999999999999</v>
      </c>
      <c r="D1315" s="399">
        <v>17.751000000000001</v>
      </c>
      <c r="E1315" s="398">
        <v>42335.027175925927</v>
      </c>
      <c r="F1315" s="397">
        <v>475.41239999999999</v>
      </c>
    </row>
    <row r="1316" spans="1:6" ht="15" customHeight="1" x14ac:dyDescent="0.25">
      <c r="A1316" s="395">
        <v>42336</v>
      </c>
      <c r="B1316" s="396">
        <v>2.7175925925925926E-2</v>
      </c>
      <c r="C1316" s="399">
        <v>74.046499999999995</v>
      </c>
      <c r="D1316" s="399">
        <v>17.786000000000001</v>
      </c>
      <c r="E1316" s="398">
        <v>42336.027175925927</v>
      </c>
      <c r="F1316" s="397">
        <v>471.21389999999997</v>
      </c>
    </row>
    <row r="1317" spans="1:6" ht="15" customHeight="1" x14ac:dyDescent="0.25">
      <c r="A1317" s="395">
        <v>42337</v>
      </c>
      <c r="B1317" s="396">
        <v>2.7175925925925926E-2</v>
      </c>
      <c r="C1317" s="399">
        <v>74.040400000000005</v>
      </c>
      <c r="D1317" s="399">
        <v>17.853000000000002</v>
      </c>
      <c r="E1317" s="398">
        <v>42337.027175925927</v>
      </c>
      <c r="F1317" s="397">
        <v>471.21999999999997</v>
      </c>
    </row>
    <row r="1318" spans="1:6" ht="15" customHeight="1" x14ac:dyDescent="0.25">
      <c r="A1318" s="395">
        <v>42338</v>
      </c>
      <c r="B1318" s="396">
        <v>2.7175925925925926E-2</v>
      </c>
      <c r="C1318" s="399">
        <v>74.201499999999996</v>
      </c>
      <c r="D1318" s="399">
        <v>17.693999999999999</v>
      </c>
      <c r="E1318" s="398">
        <v>42338.027175925927</v>
      </c>
      <c r="F1318" s="397">
        <v>471.05889999999999</v>
      </c>
    </row>
    <row r="1319" spans="1:6" ht="15" customHeight="1" x14ac:dyDescent="0.25">
      <c r="A1319" s="395">
        <v>42339</v>
      </c>
      <c r="B1319" s="396">
        <v>2.7175925925925926E-2</v>
      </c>
      <c r="C1319" s="399">
        <v>73.867599999999996</v>
      </c>
      <c r="D1319" s="399">
        <v>17.734999999999999</v>
      </c>
      <c r="E1319" s="398">
        <v>42339.027175925927</v>
      </c>
      <c r="F1319" s="397">
        <v>471.39279999999997</v>
      </c>
    </row>
    <row r="1320" spans="1:6" ht="15" customHeight="1" x14ac:dyDescent="0.25">
      <c r="A1320" s="395">
        <v>42340</v>
      </c>
      <c r="B1320" s="396">
        <v>2.7175925925925926E-2</v>
      </c>
      <c r="C1320" s="399">
        <v>74.052499999999995</v>
      </c>
      <c r="D1320" s="399">
        <v>17.742999999999999</v>
      </c>
      <c r="E1320" s="398">
        <v>42340.027175925927</v>
      </c>
      <c r="F1320" s="397">
        <v>471.2079</v>
      </c>
    </row>
    <row r="1321" spans="1:6" ht="15" customHeight="1" x14ac:dyDescent="0.25">
      <c r="A1321" s="395">
        <v>42341</v>
      </c>
      <c r="B1321" s="396">
        <v>2.7175925925925926E-2</v>
      </c>
      <c r="C1321" s="399">
        <v>73.953599999999994</v>
      </c>
      <c r="D1321" s="399">
        <v>17.706</v>
      </c>
      <c r="E1321" s="398">
        <v>42341.027175925927</v>
      </c>
      <c r="F1321" s="397">
        <v>471.30680000000001</v>
      </c>
    </row>
    <row r="1322" spans="1:6" ht="15" customHeight="1" x14ac:dyDescent="0.25">
      <c r="A1322" s="395">
        <v>42342</v>
      </c>
      <c r="B1322" s="396">
        <v>2.7175925925925926E-2</v>
      </c>
      <c r="C1322" s="399">
        <v>73.9268</v>
      </c>
      <c r="D1322" s="399">
        <v>17.774999999999999</v>
      </c>
      <c r="E1322" s="398">
        <v>42342.027175925927</v>
      </c>
      <c r="F1322" s="397">
        <v>471.33359999999999</v>
      </c>
    </row>
    <row r="1323" spans="1:6" ht="15" customHeight="1" x14ac:dyDescent="0.25">
      <c r="A1323" s="395">
        <v>42343</v>
      </c>
      <c r="B1323" s="396">
        <v>2.7175925925925926E-2</v>
      </c>
      <c r="C1323" s="399">
        <v>73.956000000000003</v>
      </c>
      <c r="D1323" s="399">
        <v>17.706</v>
      </c>
      <c r="E1323" s="398">
        <v>42343.027175925927</v>
      </c>
      <c r="F1323" s="397">
        <v>471.30439999999999</v>
      </c>
    </row>
    <row r="1324" spans="1:6" ht="15" customHeight="1" x14ac:dyDescent="0.25">
      <c r="A1324" s="395">
        <v>42344</v>
      </c>
      <c r="B1324" s="396">
        <v>2.7175925925925926E-2</v>
      </c>
      <c r="C1324" s="399">
        <v>73.812299999999993</v>
      </c>
      <c r="D1324" s="399">
        <v>17.75</v>
      </c>
      <c r="E1324" s="398">
        <v>42344.027175925927</v>
      </c>
      <c r="F1324" s="397">
        <v>471.44810000000001</v>
      </c>
    </row>
    <row r="1325" spans="1:6" ht="15" customHeight="1" x14ac:dyDescent="0.25">
      <c r="A1325" s="395">
        <v>42345</v>
      </c>
      <c r="B1325" s="396">
        <v>2.7175925925925926E-2</v>
      </c>
      <c r="C1325" s="399">
        <v>73.786299999999997</v>
      </c>
      <c r="D1325" s="399">
        <v>17.747</v>
      </c>
      <c r="E1325" s="398">
        <v>42345.027175925927</v>
      </c>
      <c r="F1325" s="397">
        <v>471.47410000000002</v>
      </c>
    </row>
    <row r="1326" spans="1:6" ht="15" customHeight="1" x14ac:dyDescent="0.25">
      <c r="A1326" s="395">
        <v>42346</v>
      </c>
      <c r="B1326" s="396">
        <v>2.7175925925925926E-2</v>
      </c>
      <c r="C1326" s="399">
        <v>73.929900000000004</v>
      </c>
      <c r="D1326" s="399">
        <v>17.747</v>
      </c>
      <c r="E1326" s="398">
        <v>42346.027175925927</v>
      </c>
      <c r="F1326" s="397">
        <v>471.33049999999997</v>
      </c>
    </row>
    <row r="1327" spans="1:6" ht="15" customHeight="1" x14ac:dyDescent="0.25">
      <c r="A1327" s="395">
        <v>42347</v>
      </c>
      <c r="B1327" s="396">
        <v>2.7175925925925926E-2</v>
      </c>
      <c r="C1327" s="399">
        <v>73.922600000000003</v>
      </c>
      <c r="D1327" s="399">
        <v>17.898</v>
      </c>
      <c r="E1327" s="398">
        <v>42347.027175925927</v>
      </c>
      <c r="F1327" s="397">
        <v>471.33780000000002</v>
      </c>
    </row>
    <row r="1328" spans="1:6" ht="15" customHeight="1" x14ac:dyDescent="0.25">
      <c r="A1328" s="395">
        <v>42348</v>
      </c>
      <c r="B1328" s="396">
        <v>2.7175925925925926E-2</v>
      </c>
      <c r="C1328" s="399">
        <v>74.0505</v>
      </c>
      <c r="D1328" s="399">
        <v>17.773</v>
      </c>
      <c r="E1328" s="398">
        <v>42348.027175925927</v>
      </c>
      <c r="F1328" s="397">
        <v>471.2099</v>
      </c>
    </row>
    <row r="1329" spans="1:6" ht="15" customHeight="1" x14ac:dyDescent="0.25">
      <c r="A1329" s="395">
        <v>42349</v>
      </c>
      <c r="B1329" s="396">
        <v>2.7175925925925926E-2</v>
      </c>
      <c r="C1329" s="399">
        <v>74.168899999999994</v>
      </c>
      <c r="D1329" s="399">
        <v>17.72</v>
      </c>
      <c r="E1329" s="398">
        <v>42349.027175925927</v>
      </c>
      <c r="F1329" s="397">
        <v>471.0915</v>
      </c>
    </row>
    <row r="1330" spans="1:6" ht="15" customHeight="1" x14ac:dyDescent="0.25">
      <c r="A1330" s="395">
        <v>42350</v>
      </c>
      <c r="B1330" s="396">
        <v>2.7175925925925926E-2</v>
      </c>
      <c r="C1330" s="399">
        <v>74.321200000000005</v>
      </c>
      <c r="D1330" s="399">
        <v>17.722999999999999</v>
      </c>
      <c r="E1330" s="398">
        <v>42350.027175925927</v>
      </c>
      <c r="F1330" s="397">
        <v>470.93919999999997</v>
      </c>
    </row>
    <row r="1331" spans="1:6" ht="15" customHeight="1" x14ac:dyDescent="0.25">
      <c r="A1331" s="395">
        <v>42351</v>
      </c>
      <c r="B1331" s="396">
        <v>2.7175925925925926E-2</v>
      </c>
      <c r="C1331" s="399">
        <v>74.425200000000004</v>
      </c>
      <c r="D1331" s="399">
        <v>17.866</v>
      </c>
      <c r="E1331" s="398">
        <v>42351.027175925927</v>
      </c>
      <c r="F1331" s="397">
        <v>470.83519999999999</v>
      </c>
    </row>
    <row r="1332" spans="1:6" ht="15" customHeight="1" x14ac:dyDescent="0.25">
      <c r="A1332" s="395">
        <v>42352</v>
      </c>
      <c r="B1332" s="396">
        <v>2.7175925925925926E-2</v>
      </c>
      <c r="C1332" s="399">
        <v>74.336699999999993</v>
      </c>
      <c r="D1332" s="399">
        <v>17.766999999999999</v>
      </c>
      <c r="E1332" s="398">
        <v>42352.027175925927</v>
      </c>
      <c r="F1332" s="397">
        <v>470.9237</v>
      </c>
    </row>
    <row r="1333" spans="1:6" ht="15" customHeight="1" x14ac:dyDescent="0.25">
      <c r="A1333" s="395">
        <v>42353</v>
      </c>
      <c r="B1333" s="396">
        <v>2.7175925925925926E-2</v>
      </c>
      <c r="C1333" s="399">
        <v>74.370500000000007</v>
      </c>
      <c r="D1333" s="399">
        <v>17.786999999999999</v>
      </c>
      <c r="E1333" s="398">
        <v>42353.027175925927</v>
      </c>
      <c r="F1333" s="397">
        <v>470.88990000000001</v>
      </c>
    </row>
    <row r="1334" spans="1:6" ht="15" customHeight="1" x14ac:dyDescent="0.25">
      <c r="A1334" s="395">
        <v>42354</v>
      </c>
      <c r="B1334" s="396">
        <v>2.7175925925925926E-2</v>
      </c>
      <c r="C1334" s="399">
        <v>74.377499999999998</v>
      </c>
      <c r="D1334" s="399">
        <v>17.734000000000002</v>
      </c>
      <c r="E1334" s="398">
        <v>42354.027175925927</v>
      </c>
      <c r="F1334" s="397">
        <v>470.88290000000001</v>
      </c>
    </row>
    <row r="1335" spans="1:6" ht="15" customHeight="1" x14ac:dyDescent="0.25">
      <c r="A1335" s="395">
        <v>42355</v>
      </c>
      <c r="B1335" s="396">
        <v>2.7175925925925926E-2</v>
      </c>
      <c r="C1335" s="399">
        <v>74.225499999999997</v>
      </c>
      <c r="D1335" s="399">
        <v>17.875</v>
      </c>
      <c r="E1335" s="398">
        <v>42355.027175925927</v>
      </c>
      <c r="F1335" s="397">
        <v>471.03489999999999</v>
      </c>
    </row>
    <row r="1336" spans="1:6" ht="15" customHeight="1" x14ac:dyDescent="0.25">
      <c r="A1336" s="395">
        <v>42356</v>
      </c>
      <c r="B1336" s="396">
        <v>2.7175925925925926E-2</v>
      </c>
      <c r="C1336" s="399">
        <v>74.08</v>
      </c>
      <c r="D1336" s="399">
        <v>17.704000000000001</v>
      </c>
      <c r="E1336" s="398">
        <v>42356.027175925927</v>
      </c>
      <c r="F1336" s="397">
        <v>471.18039999999996</v>
      </c>
    </row>
    <row r="1337" spans="1:6" ht="15" customHeight="1" x14ac:dyDescent="0.25">
      <c r="A1337" s="395">
        <v>42357</v>
      </c>
      <c r="B1337" s="396">
        <v>2.7175925925925926E-2</v>
      </c>
      <c r="C1337" s="399">
        <v>73.977500000000006</v>
      </c>
      <c r="D1337" s="399">
        <v>17.777000000000001</v>
      </c>
      <c r="E1337" s="398">
        <v>42357.027175925927</v>
      </c>
      <c r="F1337" s="397">
        <v>471.28289999999998</v>
      </c>
    </row>
    <row r="1338" spans="1:6" ht="15" customHeight="1" x14ac:dyDescent="0.25">
      <c r="A1338" s="395">
        <v>42358</v>
      </c>
      <c r="B1338" s="396">
        <v>2.7175925925925926E-2</v>
      </c>
      <c r="C1338" s="399">
        <v>74.040300000000002</v>
      </c>
      <c r="D1338" s="399">
        <v>17.791</v>
      </c>
      <c r="E1338" s="398">
        <v>42358.027175925927</v>
      </c>
      <c r="F1338" s="397">
        <v>471.2201</v>
      </c>
    </row>
    <row r="1339" spans="1:6" ht="15" customHeight="1" x14ac:dyDescent="0.25">
      <c r="A1339" s="395">
        <v>42359</v>
      </c>
      <c r="B1339" s="396">
        <v>2.7175925925925926E-2</v>
      </c>
      <c r="C1339" s="399">
        <v>74.136499999999998</v>
      </c>
      <c r="D1339" s="399">
        <v>17.802</v>
      </c>
      <c r="E1339" s="398">
        <v>42359.027175925927</v>
      </c>
      <c r="F1339" s="397">
        <v>471.12389999999999</v>
      </c>
    </row>
    <row r="1340" spans="1:6" ht="15" customHeight="1" x14ac:dyDescent="0.25">
      <c r="A1340" s="395">
        <v>42360</v>
      </c>
      <c r="B1340" s="396">
        <v>2.7175925925925926E-2</v>
      </c>
      <c r="C1340" s="399">
        <v>74.130499999999998</v>
      </c>
      <c r="D1340" s="399">
        <v>17.864000000000001</v>
      </c>
      <c r="E1340" s="398">
        <v>42360.027175925927</v>
      </c>
      <c r="F1340" s="397">
        <v>471.12990000000002</v>
      </c>
    </row>
    <row r="1341" spans="1:6" ht="15" customHeight="1" x14ac:dyDescent="0.25">
      <c r="A1341" s="395">
        <v>42361</v>
      </c>
      <c r="B1341" s="396">
        <v>2.7175925925925926E-2</v>
      </c>
      <c r="C1341" s="399">
        <v>74.462800000000001</v>
      </c>
      <c r="D1341" s="399">
        <v>17.774000000000001</v>
      </c>
      <c r="E1341" s="398">
        <v>42361.027175925927</v>
      </c>
      <c r="F1341" s="397">
        <v>470.79759999999999</v>
      </c>
    </row>
    <row r="1342" spans="1:6" ht="15" customHeight="1" x14ac:dyDescent="0.25">
      <c r="A1342" s="395">
        <v>42362</v>
      </c>
      <c r="B1342" s="396">
        <v>2.7175925925925926E-2</v>
      </c>
      <c r="C1342" s="399">
        <v>74.392600000000002</v>
      </c>
      <c r="D1342" s="399">
        <v>17.838000000000001</v>
      </c>
      <c r="E1342" s="398">
        <v>42362.027175925927</v>
      </c>
      <c r="F1342" s="397">
        <v>470.86779999999999</v>
      </c>
    </row>
    <row r="1343" spans="1:6" ht="15" customHeight="1" x14ac:dyDescent="0.25">
      <c r="A1343" s="395">
        <v>42363</v>
      </c>
      <c r="B1343" s="396">
        <v>2.7175925925925926E-2</v>
      </c>
      <c r="C1343" s="399">
        <v>74.194500000000005</v>
      </c>
      <c r="D1343" s="399">
        <v>17.792999999999999</v>
      </c>
      <c r="E1343" s="398">
        <v>42363.027175925927</v>
      </c>
      <c r="F1343" s="397">
        <v>471.0659</v>
      </c>
    </row>
    <row r="1344" spans="1:6" ht="15" customHeight="1" x14ac:dyDescent="0.25">
      <c r="A1344" s="395">
        <v>42364</v>
      </c>
      <c r="B1344" s="396">
        <v>2.7175925925925926E-2</v>
      </c>
      <c r="C1344" s="399">
        <v>74.253699999999995</v>
      </c>
      <c r="D1344" s="399">
        <v>17.738</v>
      </c>
      <c r="E1344" s="398">
        <v>42364.027175925927</v>
      </c>
      <c r="F1344" s="397">
        <v>471.00670000000002</v>
      </c>
    </row>
    <row r="1345" spans="1:6" ht="15" customHeight="1" x14ac:dyDescent="0.25">
      <c r="A1345" s="395">
        <v>42365</v>
      </c>
      <c r="B1345" s="396">
        <v>2.7175925925925926E-2</v>
      </c>
      <c r="C1345" s="399">
        <v>74.187399999999997</v>
      </c>
      <c r="D1345" s="399">
        <v>17.797000000000001</v>
      </c>
      <c r="E1345" s="398">
        <v>42365.027175925927</v>
      </c>
      <c r="F1345" s="397">
        <v>471.07299999999998</v>
      </c>
    </row>
    <row r="1346" spans="1:6" ht="15" customHeight="1" x14ac:dyDescent="0.25">
      <c r="A1346" s="395">
        <v>42366</v>
      </c>
      <c r="B1346" s="396">
        <v>2.7175925925925926E-2</v>
      </c>
      <c r="C1346" s="399">
        <v>74.063800000000001</v>
      </c>
      <c r="D1346" s="399">
        <v>17.713999999999999</v>
      </c>
      <c r="E1346" s="398">
        <v>42366.027175925927</v>
      </c>
      <c r="F1346" s="397">
        <v>471.19659999999999</v>
      </c>
    </row>
    <row r="1347" spans="1:6" ht="15" customHeight="1" x14ac:dyDescent="0.25">
      <c r="A1347" s="395">
        <v>42367</v>
      </c>
      <c r="B1347" s="396">
        <v>2.7175925925925926E-2</v>
      </c>
      <c r="C1347" s="399">
        <v>74.280100000000004</v>
      </c>
      <c r="D1347" s="399">
        <v>17.709</v>
      </c>
      <c r="E1347" s="398">
        <v>42367.027175925927</v>
      </c>
      <c r="F1347" s="397">
        <v>470.9803</v>
      </c>
    </row>
    <row r="1348" spans="1:6" ht="15" customHeight="1" x14ac:dyDescent="0.25">
      <c r="A1348" s="395">
        <v>42368</v>
      </c>
      <c r="B1348" s="396">
        <v>2.7175925925925926E-2</v>
      </c>
      <c r="C1348" s="399">
        <v>74.190399999999997</v>
      </c>
      <c r="D1348" s="399">
        <v>17.768999999999998</v>
      </c>
      <c r="E1348" s="398">
        <v>42368.027175925927</v>
      </c>
      <c r="F1348" s="397">
        <v>471.07</v>
      </c>
    </row>
    <row r="1349" spans="1:6" ht="15" customHeight="1" x14ac:dyDescent="0.25">
      <c r="A1349" s="395">
        <v>42369</v>
      </c>
      <c r="B1349" s="396">
        <v>2.7175925925925926E-2</v>
      </c>
      <c r="C1349" s="399">
        <v>74.018699999999995</v>
      </c>
      <c r="D1349" s="399">
        <v>17.818000000000001</v>
      </c>
      <c r="E1349" s="398">
        <v>42369.027175925927</v>
      </c>
      <c r="F1349" s="397">
        <v>471.24169999999998</v>
      </c>
    </row>
    <row r="1350" spans="1:6" ht="15" customHeight="1" x14ac:dyDescent="0.25">
      <c r="A1350" s="395">
        <v>42370</v>
      </c>
      <c r="B1350" s="396">
        <v>2.7175925925925926E-2</v>
      </c>
      <c r="C1350" s="399">
        <v>73.934700000000007</v>
      </c>
      <c r="D1350" s="399">
        <v>17.841000000000001</v>
      </c>
      <c r="E1350" s="398">
        <v>42370.027175925927</v>
      </c>
      <c r="F1350" s="397">
        <v>471.32569999999998</v>
      </c>
    </row>
    <row r="1351" spans="1:6" ht="15" customHeight="1" x14ac:dyDescent="0.25">
      <c r="A1351" s="395">
        <v>42371</v>
      </c>
      <c r="B1351" s="396">
        <v>2.7175925925925926E-2</v>
      </c>
      <c r="C1351" s="399">
        <v>73.849100000000007</v>
      </c>
      <c r="D1351" s="399">
        <v>17.760000000000002</v>
      </c>
      <c r="E1351" s="398">
        <v>42371.027175925927</v>
      </c>
      <c r="F1351" s="397">
        <v>471.41129999999998</v>
      </c>
    </row>
    <row r="1352" spans="1:6" ht="15" customHeight="1" x14ac:dyDescent="0.25">
      <c r="A1352" s="395">
        <v>42372</v>
      </c>
      <c r="B1352" s="396">
        <v>2.7175925925925926E-2</v>
      </c>
      <c r="C1352" s="399">
        <v>73.870500000000007</v>
      </c>
      <c r="D1352" s="399">
        <v>17.843</v>
      </c>
      <c r="E1352" s="398">
        <v>42372.027175925927</v>
      </c>
      <c r="F1352" s="397">
        <v>471.38990000000001</v>
      </c>
    </row>
    <row r="1353" spans="1:6" ht="15" customHeight="1" x14ac:dyDescent="0.25">
      <c r="A1353" s="395">
        <v>42373</v>
      </c>
      <c r="B1353" s="396">
        <v>2.7175925925925926E-2</v>
      </c>
      <c r="C1353" s="399">
        <v>73.868700000000004</v>
      </c>
      <c r="D1353" s="399">
        <v>17.736999999999998</v>
      </c>
      <c r="E1353" s="398">
        <v>42373.027175925927</v>
      </c>
      <c r="F1353" s="397">
        <v>471.39170000000001</v>
      </c>
    </row>
    <row r="1354" spans="1:6" ht="15" customHeight="1" x14ac:dyDescent="0.25">
      <c r="A1354" s="395">
        <v>42374</v>
      </c>
      <c r="B1354" s="396">
        <v>2.7175925925925926E-2</v>
      </c>
      <c r="C1354" s="399">
        <v>74.003399999999999</v>
      </c>
      <c r="D1354" s="399">
        <v>17.773</v>
      </c>
      <c r="E1354" s="398">
        <v>42374.027175925927</v>
      </c>
      <c r="F1354" s="397">
        <v>471.25700000000001</v>
      </c>
    </row>
    <row r="1355" spans="1:6" ht="15" customHeight="1" x14ac:dyDescent="0.25">
      <c r="A1355" s="395">
        <v>42375</v>
      </c>
      <c r="B1355" s="396">
        <v>2.7175925925925926E-2</v>
      </c>
      <c r="C1355" s="399">
        <v>74.067599999999999</v>
      </c>
      <c r="D1355" s="399">
        <v>17.739999999999998</v>
      </c>
      <c r="E1355" s="398">
        <v>42375.027175925927</v>
      </c>
      <c r="F1355" s="397">
        <v>471.19279999999998</v>
      </c>
    </row>
    <row r="1356" spans="1:6" ht="15" customHeight="1" x14ac:dyDescent="0.25">
      <c r="A1356" s="395">
        <v>42376</v>
      </c>
      <c r="B1356" s="396">
        <v>2.7175925925925926E-2</v>
      </c>
      <c r="C1356" s="399">
        <v>74.204400000000007</v>
      </c>
      <c r="D1356" s="399">
        <v>17.702999999999999</v>
      </c>
      <c r="E1356" s="398">
        <v>42376.027175925927</v>
      </c>
      <c r="F1356" s="397">
        <v>471.05599999999998</v>
      </c>
    </row>
    <row r="1357" spans="1:6" ht="15" customHeight="1" x14ac:dyDescent="0.25">
      <c r="A1357" s="395">
        <v>42377</v>
      </c>
      <c r="B1357" s="396">
        <v>2.7175925925925926E-2</v>
      </c>
      <c r="C1357" s="399">
        <v>74.2393</v>
      </c>
      <c r="D1357" s="399">
        <v>17.765000000000001</v>
      </c>
      <c r="E1357" s="398">
        <v>42377.027175925927</v>
      </c>
      <c r="F1357" s="397">
        <v>471.02109999999999</v>
      </c>
    </row>
    <row r="1358" spans="1:6" ht="15" customHeight="1" x14ac:dyDescent="0.25">
      <c r="A1358" s="395">
        <v>42378</v>
      </c>
      <c r="B1358" s="396">
        <v>2.7175925925925926E-2</v>
      </c>
      <c r="C1358" s="399">
        <v>74.229299999999995</v>
      </c>
      <c r="D1358" s="399">
        <v>17.759</v>
      </c>
      <c r="E1358" s="398">
        <v>42378.027175925927</v>
      </c>
      <c r="F1358" s="397">
        <v>471.03109999999998</v>
      </c>
    </row>
    <row r="1359" spans="1:6" ht="15" customHeight="1" x14ac:dyDescent="0.25">
      <c r="A1359" s="395">
        <v>42379</v>
      </c>
      <c r="B1359" s="396">
        <v>2.7175925925925926E-2</v>
      </c>
      <c r="C1359" s="399">
        <v>74.052599999999998</v>
      </c>
      <c r="D1359" s="399">
        <v>17.797000000000001</v>
      </c>
      <c r="E1359" s="398">
        <v>42379.027175925927</v>
      </c>
      <c r="F1359" s="397">
        <v>471.20780000000002</v>
      </c>
    </row>
    <row r="1360" spans="1:6" ht="15" customHeight="1" x14ac:dyDescent="0.25">
      <c r="A1360" s="395">
        <v>42380</v>
      </c>
      <c r="B1360" s="396">
        <v>2.7175925925925926E-2</v>
      </c>
      <c r="C1360" s="399">
        <v>74.031300000000002</v>
      </c>
      <c r="D1360" s="399">
        <v>17.756</v>
      </c>
      <c r="E1360" s="398">
        <v>42380.027175925927</v>
      </c>
      <c r="F1360" s="397">
        <v>471.22910000000002</v>
      </c>
    </row>
    <row r="1361" spans="1:6" ht="15" customHeight="1" x14ac:dyDescent="0.25">
      <c r="A1361" s="395">
        <v>42381</v>
      </c>
      <c r="B1361" s="396">
        <v>2.7175925925925926E-2</v>
      </c>
      <c r="C1361" s="399">
        <v>72.611000000000004</v>
      </c>
      <c r="D1361" s="399">
        <v>17.658000000000001</v>
      </c>
      <c r="E1361" s="398">
        <v>42381.027175925927</v>
      </c>
      <c r="F1361" s="397">
        <v>472.64940000000001</v>
      </c>
    </row>
    <row r="1362" spans="1:6" ht="15" customHeight="1" x14ac:dyDescent="0.25">
      <c r="A1362" s="395">
        <v>42382</v>
      </c>
      <c r="B1362" s="396">
        <v>2.7175925925925926E-2</v>
      </c>
      <c r="C1362" s="399">
        <v>73.874700000000004</v>
      </c>
      <c r="D1362" s="399">
        <v>17.814</v>
      </c>
      <c r="E1362" s="398">
        <v>42382.027175925927</v>
      </c>
      <c r="F1362" s="397">
        <v>471.38569999999999</v>
      </c>
    </row>
    <row r="1363" spans="1:6" ht="15" customHeight="1" x14ac:dyDescent="0.25">
      <c r="A1363" s="395">
        <v>42383</v>
      </c>
      <c r="B1363" s="396">
        <v>2.7175925925925926E-2</v>
      </c>
      <c r="C1363" s="399">
        <v>73.998900000000006</v>
      </c>
      <c r="D1363" s="399">
        <v>17.844999999999999</v>
      </c>
      <c r="E1363" s="398">
        <v>42383.027175925927</v>
      </c>
      <c r="F1363" s="397">
        <v>471.26149999999996</v>
      </c>
    </row>
    <row r="1364" spans="1:6" ht="15" customHeight="1" x14ac:dyDescent="0.25">
      <c r="A1364" s="395">
        <v>42384</v>
      </c>
      <c r="B1364" s="396">
        <v>2.7175925925925926E-2</v>
      </c>
      <c r="C1364" s="399">
        <v>74.083200000000005</v>
      </c>
      <c r="D1364" s="399">
        <v>17.798999999999999</v>
      </c>
      <c r="E1364" s="398">
        <v>42384.027175925927</v>
      </c>
      <c r="F1364" s="397">
        <v>471.17719999999997</v>
      </c>
    </row>
    <row r="1365" spans="1:6" ht="15" customHeight="1" x14ac:dyDescent="0.25">
      <c r="A1365" s="395">
        <v>42385</v>
      </c>
      <c r="B1365" s="396">
        <v>2.7175925925925926E-2</v>
      </c>
      <c r="C1365" s="399">
        <v>74.2029</v>
      </c>
      <c r="D1365" s="399">
        <v>17.774000000000001</v>
      </c>
      <c r="E1365" s="398">
        <v>42385.027175925927</v>
      </c>
      <c r="F1365" s="397">
        <v>471.0575</v>
      </c>
    </row>
    <row r="1366" spans="1:6" ht="15" customHeight="1" x14ac:dyDescent="0.25">
      <c r="A1366" s="395">
        <v>42386</v>
      </c>
      <c r="B1366" s="396">
        <v>2.7175925925925926E-2</v>
      </c>
      <c r="C1366" s="399">
        <v>74.026200000000003</v>
      </c>
      <c r="D1366" s="399">
        <v>17.779</v>
      </c>
      <c r="E1366" s="398">
        <v>42386.027175925927</v>
      </c>
      <c r="F1366" s="397">
        <v>471.23419999999999</v>
      </c>
    </row>
    <row r="1367" spans="1:6" ht="15" customHeight="1" x14ac:dyDescent="0.25">
      <c r="A1367" s="395">
        <v>42387</v>
      </c>
      <c r="B1367" s="396">
        <v>2.7175925925925926E-2</v>
      </c>
      <c r="C1367" s="399">
        <v>73.942899999999995</v>
      </c>
      <c r="D1367" s="399">
        <v>17.728999999999999</v>
      </c>
      <c r="E1367" s="398">
        <v>42387.027175925927</v>
      </c>
      <c r="F1367" s="397">
        <v>471.3175</v>
      </c>
    </row>
    <row r="1368" spans="1:6" ht="15" customHeight="1" x14ac:dyDescent="0.25">
      <c r="A1368" s="395">
        <v>42388</v>
      </c>
      <c r="B1368" s="396">
        <v>2.7175925925925926E-2</v>
      </c>
      <c r="C1368" s="399">
        <v>73.950599999999994</v>
      </c>
      <c r="D1368" s="399">
        <v>17.765999999999998</v>
      </c>
      <c r="E1368" s="398">
        <v>42388.027175925927</v>
      </c>
      <c r="F1368" s="397">
        <v>471.3098</v>
      </c>
    </row>
    <row r="1369" spans="1:6" ht="15" customHeight="1" x14ac:dyDescent="0.25">
      <c r="A1369" s="395">
        <v>42389</v>
      </c>
      <c r="B1369" s="396">
        <v>2.7175925925925926E-2</v>
      </c>
      <c r="C1369" s="399">
        <v>73.906999999999996</v>
      </c>
      <c r="D1369" s="399">
        <v>17.797000000000001</v>
      </c>
      <c r="E1369" s="398">
        <v>42389.027175925927</v>
      </c>
      <c r="F1369" s="397">
        <v>471.35339999999997</v>
      </c>
    </row>
    <row r="1370" spans="1:6" ht="15" customHeight="1" x14ac:dyDescent="0.25">
      <c r="A1370" s="395">
        <v>42390</v>
      </c>
      <c r="B1370" s="396">
        <v>2.7175925925925926E-2</v>
      </c>
      <c r="C1370" s="399">
        <v>74.011300000000006</v>
      </c>
      <c r="D1370" s="399">
        <v>17.757000000000001</v>
      </c>
      <c r="E1370" s="398">
        <v>42390.027175925927</v>
      </c>
      <c r="F1370" s="397">
        <v>471.2491</v>
      </c>
    </row>
    <row r="1371" spans="1:6" ht="15" customHeight="1" x14ac:dyDescent="0.25">
      <c r="A1371" s="395">
        <v>42391</v>
      </c>
      <c r="B1371" s="396">
        <v>2.7175925925925926E-2</v>
      </c>
      <c r="C1371" s="399">
        <v>73.811800000000005</v>
      </c>
      <c r="D1371" s="399">
        <v>17.670999999999999</v>
      </c>
      <c r="E1371" s="398">
        <v>42391.027175925927</v>
      </c>
      <c r="F1371" s="397">
        <v>471.4486</v>
      </c>
    </row>
    <row r="1372" spans="1:6" ht="15" customHeight="1" x14ac:dyDescent="0.25">
      <c r="A1372" s="395">
        <v>42392</v>
      </c>
      <c r="B1372" s="396">
        <v>2.7175925925925926E-2</v>
      </c>
      <c r="C1372" s="399">
        <v>73.815600000000003</v>
      </c>
      <c r="D1372" s="399">
        <v>17.693999999999999</v>
      </c>
      <c r="E1372" s="398">
        <v>42392.027175925927</v>
      </c>
      <c r="F1372" s="397">
        <v>471.44479999999999</v>
      </c>
    </row>
    <row r="1373" spans="1:6" ht="15" customHeight="1" x14ac:dyDescent="0.25">
      <c r="A1373" s="395">
        <v>42393</v>
      </c>
      <c r="B1373" s="396">
        <v>2.7175925925925926E-2</v>
      </c>
      <c r="C1373" s="399">
        <v>73.980199999999996</v>
      </c>
      <c r="D1373" s="399">
        <v>17.786000000000001</v>
      </c>
      <c r="E1373" s="398">
        <v>42393.027175925927</v>
      </c>
      <c r="F1373" s="397">
        <v>471.28019999999998</v>
      </c>
    </row>
    <row r="1374" spans="1:6" ht="15" customHeight="1" x14ac:dyDescent="0.25">
      <c r="A1374" s="395">
        <v>42394</v>
      </c>
      <c r="B1374" s="396">
        <v>2.7175925925925926E-2</v>
      </c>
      <c r="C1374" s="399">
        <v>74.1096</v>
      </c>
      <c r="D1374" s="399">
        <v>17.838999999999999</v>
      </c>
      <c r="E1374" s="398">
        <v>42394.027175925927</v>
      </c>
      <c r="F1374" s="397">
        <v>471.1508</v>
      </c>
    </row>
    <row r="1375" spans="1:6" ht="15" customHeight="1" x14ac:dyDescent="0.25">
      <c r="A1375" s="395">
        <v>42395</v>
      </c>
      <c r="B1375" s="396">
        <v>2.7175925925925926E-2</v>
      </c>
      <c r="C1375" s="399">
        <v>74.005499999999998</v>
      </c>
      <c r="D1375" s="399">
        <v>17.779</v>
      </c>
      <c r="E1375" s="398">
        <v>42395.027175925927</v>
      </c>
      <c r="F1375" s="397">
        <v>471.25490000000002</v>
      </c>
    </row>
    <row r="1376" spans="1:6" ht="15" customHeight="1" x14ac:dyDescent="0.25">
      <c r="A1376" s="395">
        <v>42396</v>
      </c>
      <c r="B1376" s="396">
        <v>2.7175925925925926E-2</v>
      </c>
      <c r="C1376" s="399">
        <v>73.853800000000007</v>
      </c>
      <c r="D1376" s="399">
        <v>17.864000000000001</v>
      </c>
      <c r="E1376" s="398">
        <v>42396.027175925927</v>
      </c>
      <c r="F1376" s="397">
        <v>471.40659999999997</v>
      </c>
    </row>
    <row r="1377" spans="1:6" ht="15" customHeight="1" x14ac:dyDescent="0.25">
      <c r="A1377" s="395">
        <v>42397</v>
      </c>
      <c r="B1377" s="396">
        <v>2.7175925925925926E-2</v>
      </c>
      <c r="C1377" s="399">
        <v>73.840100000000007</v>
      </c>
      <c r="D1377" s="399">
        <v>17.904</v>
      </c>
      <c r="E1377" s="398">
        <v>42397.027175925927</v>
      </c>
      <c r="F1377" s="397">
        <v>471.4203</v>
      </c>
    </row>
    <row r="1378" spans="1:6" ht="15" customHeight="1" x14ac:dyDescent="0.25">
      <c r="A1378" s="395">
        <v>42398</v>
      </c>
      <c r="B1378" s="396">
        <v>2.7175925925925926E-2</v>
      </c>
      <c r="C1378" s="399">
        <v>73.920900000000003</v>
      </c>
      <c r="D1378" s="399">
        <v>17.699000000000002</v>
      </c>
      <c r="E1378" s="398">
        <v>42398.027175925927</v>
      </c>
      <c r="F1378" s="397">
        <v>471.33949999999999</v>
      </c>
    </row>
    <row r="1379" spans="1:6" ht="15" customHeight="1" x14ac:dyDescent="0.25">
      <c r="A1379" s="395">
        <v>42399</v>
      </c>
      <c r="B1379" s="396">
        <v>2.7175925925925926E-2</v>
      </c>
      <c r="C1379" s="399">
        <v>74.035600000000002</v>
      </c>
      <c r="D1379" s="399">
        <v>17.687000000000001</v>
      </c>
      <c r="E1379" s="398">
        <v>42399.027175925927</v>
      </c>
      <c r="F1379" s="397">
        <v>471.22479999999996</v>
      </c>
    </row>
    <row r="1380" spans="1:6" ht="15" customHeight="1" x14ac:dyDescent="0.25">
      <c r="A1380" s="395">
        <v>42400</v>
      </c>
      <c r="B1380" s="396">
        <v>2.7175925925925926E-2</v>
      </c>
      <c r="C1380" s="399">
        <v>74.165199999999999</v>
      </c>
      <c r="D1380" s="399">
        <v>17.664999999999999</v>
      </c>
      <c r="E1380" s="398">
        <v>42400.027175925927</v>
      </c>
      <c r="F1380" s="397">
        <v>471.09519999999998</v>
      </c>
    </row>
    <row r="1381" spans="1:6" ht="15" customHeight="1" x14ac:dyDescent="0.25">
      <c r="A1381" s="395">
        <v>42401</v>
      </c>
      <c r="B1381" s="396">
        <v>2.7175925925925926E-2</v>
      </c>
      <c r="C1381" s="399">
        <v>74.217699999999994</v>
      </c>
      <c r="D1381" s="399">
        <v>17.75</v>
      </c>
      <c r="E1381" s="398">
        <v>42401.027175925927</v>
      </c>
      <c r="F1381" s="397">
        <v>471.04269999999997</v>
      </c>
    </row>
    <row r="1382" spans="1:6" ht="15" customHeight="1" x14ac:dyDescent="0.25">
      <c r="A1382" s="395">
        <v>42402</v>
      </c>
      <c r="B1382" s="396">
        <v>2.7175925925925926E-2</v>
      </c>
      <c r="C1382" s="399">
        <v>74.436199999999999</v>
      </c>
      <c r="D1382" s="399">
        <v>17.745999999999999</v>
      </c>
      <c r="E1382" s="398">
        <v>42402.027175925927</v>
      </c>
      <c r="F1382" s="397">
        <v>470.82420000000002</v>
      </c>
    </row>
    <row r="1383" spans="1:6" ht="15" customHeight="1" x14ac:dyDescent="0.25">
      <c r="A1383" s="395">
        <v>42403</v>
      </c>
      <c r="B1383" s="396">
        <v>2.7175925925925926E-2</v>
      </c>
      <c r="C1383" s="399">
        <v>74.217699999999994</v>
      </c>
      <c r="D1383" s="399">
        <v>17.716999999999999</v>
      </c>
      <c r="E1383" s="398">
        <v>42403.027175925927</v>
      </c>
      <c r="F1383" s="397">
        <v>471.04269999999997</v>
      </c>
    </row>
    <row r="1384" spans="1:6" ht="15" customHeight="1" x14ac:dyDescent="0.25">
      <c r="A1384" s="395">
        <v>42404</v>
      </c>
      <c r="B1384" s="396">
        <v>2.7175925925925926E-2</v>
      </c>
      <c r="C1384" s="399">
        <v>73.930199999999999</v>
      </c>
      <c r="D1384" s="399">
        <v>17.695</v>
      </c>
      <c r="E1384" s="398">
        <v>42404.027175925927</v>
      </c>
      <c r="F1384" s="397">
        <v>471.33019999999999</v>
      </c>
    </row>
    <row r="1385" spans="1:6" ht="15" customHeight="1" x14ac:dyDescent="0.25">
      <c r="A1385" s="395">
        <v>42405</v>
      </c>
      <c r="B1385" s="396">
        <v>2.7175925925925926E-2</v>
      </c>
      <c r="C1385" s="399">
        <v>68.559600000000003</v>
      </c>
      <c r="D1385" s="399">
        <v>17.643000000000001</v>
      </c>
      <c r="E1385" s="398">
        <v>42405.027175925927</v>
      </c>
      <c r="F1385" s="397">
        <v>476.70079999999996</v>
      </c>
    </row>
    <row r="1386" spans="1:6" ht="15" customHeight="1" x14ac:dyDescent="0.25">
      <c r="A1386" s="395">
        <v>42406</v>
      </c>
      <c r="B1386" s="396">
        <v>2.7175925925925926E-2</v>
      </c>
      <c r="C1386" s="399">
        <v>73.7971</v>
      </c>
      <c r="D1386" s="399">
        <v>17.821000000000002</v>
      </c>
      <c r="E1386" s="398">
        <v>42406.027175925927</v>
      </c>
      <c r="F1386" s="397">
        <v>471.4633</v>
      </c>
    </row>
    <row r="1387" spans="1:6" ht="15" customHeight="1" x14ac:dyDescent="0.25">
      <c r="A1387" s="395">
        <v>42407</v>
      </c>
      <c r="B1387" s="396">
        <v>2.7175925925925926E-2</v>
      </c>
      <c r="C1387" s="399">
        <v>73.808700000000002</v>
      </c>
      <c r="D1387" s="399">
        <v>17.724</v>
      </c>
      <c r="E1387" s="398">
        <v>42407.027175925927</v>
      </c>
      <c r="F1387" s="397">
        <v>471.45169999999996</v>
      </c>
    </row>
    <row r="1388" spans="1:6" ht="15" customHeight="1" x14ac:dyDescent="0.25">
      <c r="A1388" s="395">
        <v>42408</v>
      </c>
      <c r="B1388" s="396">
        <v>2.7175925925925926E-2</v>
      </c>
      <c r="C1388" s="399">
        <v>73.790000000000006</v>
      </c>
      <c r="D1388" s="399">
        <v>17.734000000000002</v>
      </c>
      <c r="E1388" s="398">
        <v>42408.027175925927</v>
      </c>
      <c r="F1388" s="397">
        <v>471.47039999999998</v>
      </c>
    </row>
    <row r="1389" spans="1:6" ht="15" customHeight="1" x14ac:dyDescent="0.25">
      <c r="A1389" s="395">
        <v>42409</v>
      </c>
      <c r="B1389" s="396">
        <v>2.7175925925925926E-2</v>
      </c>
      <c r="C1389" s="399">
        <v>73.754400000000004</v>
      </c>
      <c r="D1389" s="399">
        <v>17.763000000000002</v>
      </c>
      <c r="E1389" s="398">
        <v>42409.027175925927</v>
      </c>
      <c r="F1389" s="397">
        <v>471.50599999999997</v>
      </c>
    </row>
    <row r="1390" spans="1:6" ht="15" customHeight="1" x14ac:dyDescent="0.25">
      <c r="A1390" s="395">
        <v>42410</v>
      </c>
      <c r="B1390" s="396">
        <v>2.7175925925925926E-2</v>
      </c>
      <c r="C1390" s="399">
        <v>73.768199999999993</v>
      </c>
      <c r="D1390" s="399">
        <v>17.693000000000001</v>
      </c>
      <c r="E1390" s="398">
        <v>42410.027175925927</v>
      </c>
      <c r="F1390" s="397">
        <v>471.49220000000003</v>
      </c>
    </row>
    <row r="1391" spans="1:6" ht="15" customHeight="1" x14ac:dyDescent="0.25">
      <c r="A1391" s="395">
        <v>42411</v>
      </c>
      <c r="B1391" s="396">
        <v>2.7175925925925926E-2</v>
      </c>
      <c r="C1391" s="399">
        <v>73.820899999999995</v>
      </c>
      <c r="D1391" s="399">
        <v>17.696000000000002</v>
      </c>
      <c r="E1391" s="398">
        <v>42411.027175925927</v>
      </c>
      <c r="F1391" s="397">
        <v>471.43950000000001</v>
      </c>
    </row>
    <row r="1392" spans="1:6" ht="15" customHeight="1" x14ac:dyDescent="0.25">
      <c r="A1392" s="395">
        <v>42412</v>
      </c>
      <c r="B1392" s="396">
        <v>2.7175925925925926E-2</v>
      </c>
      <c r="C1392" s="399">
        <v>73.831500000000005</v>
      </c>
      <c r="D1392" s="399">
        <v>17.709</v>
      </c>
      <c r="E1392" s="398">
        <v>42412.027175925927</v>
      </c>
      <c r="F1392" s="397">
        <v>471.4289</v>
      </c>
    </row>
    <row r="1393" spans="1:6" ht="15" customHeight="1" x14ac:dyDescent="0.25">
      <c r="A1393" s="395">
        <v>42413</v>
      </c>
      <c r="B1393" s="396">
        <v>2.7175925925925926E-2</v>
      </c>
      <c r="C1393" s="399">
        <v>73.818600000000004</v>
      </c>
      <c r="D1393" s="399">
        <v>17.718</v>
      </c>
      <c r="E1393" s="398">
        <v>42413.027175925927</v>
      </c>
      <c r="F1393" s="397">
        <v>471.4418</v>
      </c>
    </row>
    <row r="1394" spans="1:6" ht="15" customHeight="1" x14ac:dyDescent="0.25">
      <c r="A1394" s="395">
        <v>42414</v>
      </c>
      <c r="B1394" s="396">
        <v>2.7175925925925926E-2</v>
      </c>
      <c r="C1394" s="399">
        <v>73.942099999999996</v>
      </c>
      <c r="D1394" s="399">
        <v>17.684999999999999</v>
      </c>
      <c r="E1394" s="398">
        <v>42414.027175925927</v>
      </c>
      <c r="F1394" s="397">
        <v>471.31830000000002</v>
      </c>
    </row>
    <row r="1395" spans="1:6" ht="15" customHeight="1" x14ac:dyDescent="0.25">
      <c r="A1395" s="395">
        <v>42415</v>
      </c>
      <c r="B1395" s="396">
        <v>2.7175925925925926E-2</v>
      </c>
      <c r="C1395" s="399">
        <v>74.053899999999999</v>
      </c>
      <c r="D1395" s="399">
        <v>17.815000000000001</v>
      </c>
      <c r="E1395" s="398">
        <v>42415.027175925927</v>
      </c>
      <c r="F1395" s="397">
        <v>471.20650000000001</v>
      </c>
    </row>
    <row r="1396" spans="1:6" ht="15" customHeight="1" x14ac:dyDescent="0.25">
      <c r="A1396" s="395">
        <v>42416</v>
      </c>
      <c r="B1396" s="396">
        <v>2.7175925925925926E-2</v>
      </c>
      <c r="C1396" s="399">
        <v>74.063100000000006</v>
      </c>
      <c r="D1396" s="399">
        <v>17.763999999999999</v>
      </c>
      <c r="E1396" s="398">
        <v>42416.027175925927</v>
      </c>
      <c r="F1396" s="397">
        <v>471.19729999999998</v>
      </c>
    </row>
    <row r="1397" spans="1:6" ht="15" customHeight="1" x14ac:dyDescent="0.25">
      <c r="A1397" s="395">
        <v>42417</v>
      </c>
      <c r="B1397" s="396">
        <v>2.7175925925925926E-2</v>
      </c>
      <c r="C1397" s="399">
        <v>72.988900000000001</v>
      </c>
      <c r="D1397" s="399">
        <v>17.645</v>
      </c>
      <c r="E1397" s="398">
        <v>42417.027175925927</v>
      </c>
      <c r="F1397" s="397">
        <v>472.2715</v>
      </c>
    </row>
    <row r="1398" spans="1:6" ht="15" customHeight="1" x14ac:dyDescent="0.25">
      <c r="A1398" s="395">
        <v>42418</v>
      </c>
      <c r="B1398" s="396">
        <v>2.7175925925925926E-2</v>
      </c>
      <c r="C1398" s="399">
        <v>74.031499999999994</v>
      </c>
      <c r="D1398" s="399">
        <v>17.795000000000002</v>
      </c>
      <c r="E1398" s="398">
        <v>42418.027175925927</v>
      </c>
      <c r="F1398" s="397">
        <v>471.22890000000001</v>
      </c>
    </row>
    <row r="1399" spans="1:6" ht="15" customHeight="1" x14ac:dyDescent="0.25">
      <c r="A1399" s="395">
        <v>42419</v>
      </c>
      <c r="B1399" s="396">
        <v>2.7175925925925926E-2</v>
      </c>
      <c r="C1399" s="399">
        <v>74.066400000000002</v>
      </c>
      <c r="D1399" s="399">
        <v>17.716999999999999</v>
      </c>
      <c r="E1399" s="398">
        <v>42419.027175925927</v>
      </c>
      <c r="F1399" s="397">
        <v>471.19399999999996</v>
      </c>
    </row>
    <row r="1400" spans="1:6" ht="15" customHeight="1" x14ac:dyDescent="0.25">
      <c r="A1400" s="395">
        <v>42420</v>
      </c>
      <c r="B1400" s="396">
        <v>2.7175925925925926E-2</v>
      </c>
      <c r="C1400" s="399">
        <v>73.947100000000006</v>
      </c>
      <c r="D1400" s="399">
        <v>17.794</v>
      </c>
      <c r="E1400" s="398">
        <v>42420.027175925927</v>
      </c>
      <c r="F1400" s="397">
        <v>471.31329999999997</v>
      </c>
    </row>
    <row r="1401" spans="1:6" ht="15" customHeight="1" x14ac:dyDescent="0.25">
      <c r="A1401" s="395">
        <v>42421</v>
      </c>
      <c r="B1401" s="396">
        <v>2.7175925925925926E-2</v>
      </c>
      <c r="C1401" s="399">
        <v>73.9482</v>
      </c>
      <c r="D1401" s="399">
        <v>17.754999999999999</v>
      </c>
      <c r="E1401" s="398">
        <v>42421.027175925927</v>
      </c>
      <c r="F1401" s="397">
        <v>471.31219999999996</v>
      </c>
    </row>
    <row r="1402" spans="1:6" ht="15" customHeight="1" x14ac:dyDescent="0.25">
      <c r="A1402" s="395">
        <v>42422</v>
      </c>
      <c r="B1402" s="396">
        <v>2.7175925925925926E-2</v>
      </c>
      <c r="C1402" s="399">
        <v>73.9529</v>
      </c>
      <c r="D1402" s="399">
        <v>17.78</v>
      </c>
      <c r="E1402" s="398">
        <v>42422.027175925927</v>
      </c>
      <c r="F1402" s="397">
        <v>471.3075</v>
      </c>
    </row>
    <row r="1403" spans="1:6" ht="15" customHeight="1" x14ac:dyDescent="0.25">
      <c r="A1403" s="395">
        <v>42423</v>
      </c>
      <c r="B1403" s="396">
        <v>2.7175925925925926E-2</v>
      </c>
      <c r="C1403" s="399">
        <v>74.229100000000003</v>
      </c>
      <c r="D1403" s="399">
        <v>17.661999999999999</v>
      </c>
      <c r="E1403" s="398">
        <v>42423.027175925927</v>
      </c>
      <c r="F1403" s="397">
        <v>471.03129999999999</v>
      </c>
    </row>
    <row r="1404" spans="1:6" ht="15" customHeight="1" x14ac:dyDescent="0.25">
      <c r="A1404" s="395">
        <v>42424</v>
      </c>
      <c r="B1404" s="396">
        <v>2.7175925925925926E-2</v>
      </c>
      <c r="C1404" s="399">
        <v>73.9893</v>
      </c>
      <c r="D1404" s="399">
        <v>17.766999999999999</v>
      </c>
      <c r="E1404" s="398">
        <v>42424.027175925927</v>
      </c>
      <c r="F1404" s="397">
        <v>471.27109999999999</v>
      </c>
    </row>
    <row r="1405" spans="1:6" ht="15" customHeight="1" x14ac:dyDescent="0.25">
      <c r="A1405" s="395">
        <v>42425</v>
      </c>
      <c r="B1405" s="396">
        <v>2.7175925925925926E-2</v>
      </c>
      <c r="C1405" s="399">
        <v>73.982600000000005</v>
      </c>
      <c r="D1405" s="399">
        <v>17.689</v>
      </c>
      <c r="E1405" s="398">
        <v>42425.027175925927</v>
      </c>
      <c r="F1405" s="397">
        <v>471.27779999999996</v>
      </c>
    </row>
    <row r="1406" spans="1:6" ht="15" customHeight="1" x14ac:dyDescent="0.25">
      <c r="A1406" s="395">
        <v>42426</v>
      </c>
      <c r="B1406" s="396">
        <v>2.7175925925925926E-2</v>
      </c>
      <c r="C1406" s="399">
        <v>73.908699999999996</v>
      </c>
      <c r="D1406" s="399">
        <v>17.727</v>
      </c>
      <c r="E1406" s="398">
        <v>42426.027175925927</v>
      </c>
      <c r="F1406" s="397">
        <v>471.35169999999999</v>
      </c>
    </row>
    <row r="1407" spans="1:6" ht="15" customHeight="1" x14ac:dyDescent="0.25">
      <c r="A1407" s="395">
        <v>42427</v>
      </c>
      <c r="B1407" s="396">
        <v>2.7175925925925926E-2</v>
      </c>
      <c r="C1407" s="399">
        <v>73.921099999999996</v>
      </c>
      <c r="D1407" s="399">
        <v>17.655999999999999</v>
      </c>
      <c r="E1407" s="398">
        <v>42427.027175925927</v>
      </c>
      <c r="F1407" s="397">
        <v>471.33929999999998</v>
      </c>
    </row>
    <row r="1408" spans="1:6" ht="15" customHeight="1" x14ac:dyDescent="0.25">
      <c r="A1408" s="395">
        <v>42428</v>
      </c>
      <c r="B1408" s="396">
        <v>2.7175925925925926E-2</v>
      </c>
      <c r="C1408" s="399">
        <v>74.043300000000002</v>
      </c>
      <c r="D1408" s="399">
        <v>17.687000000000001</v>
      </c>
      <c r="E1408" s="398">
        <v>42428.027175925927</v>
      </c>
      <c r="F1408" s="397">
        <v>471.21709999999996</v>
      </c>
    </row>
    <row r="1409" spans="1:6" ht="15" customHeight="1" x14ac:dyDescent="0.25">
      <c r="A1409" s="395">
        <v>42429</v>
      </c>
      <c r="B1409" s="396">
        <v>2.7175925925925926E-2</v>
      </c>
      <c r="C1409" s="399">
        <v>73.97</v>
      </c>
      <c r="D1409" s="399">
        <v>17.655000000000001</v>
      </c>
      <c r="E1409" s="398">
        <v>42429.027175925927</v>
      </c>
      <c r="F1409" s="397">
        <v>471.29039999999998</v>
      </c>
    </row>
    <row r="1410" spans="1:6" ht="15" customHeight="1" x14ac:dyDescent="0.25">
      <c r="A1410" s="395">
        <v>42430</v>
      </c>
      <c r="B1410" s="396">
        <v>2.7175925925925926E-2</v>
      </c>
      <c r="C1410" s="399">
        <v>74.024000000000001</v>
      </c>
      <c r="D1410" s="399">
        <v>17.672999999999998</v>
      </c>
      <c r="E1410" s="398">
        <v>42430.027175925927</v>
      </c>
      <c r="F1410" s="397">
        <v>471.2364</v>
      </c>
    </row>
    <row r="1411" spans="1:6" ht="15" customHeight="1" x14ac:dyDescent="0.25">
      <c r="A1411" s="395">
        <v>42431</v>
      </c>
      <c r="B1411" s="396">
        <v>2.7175925925925926E-2</v>
      </c>
      <c r="C1411" s="399">
        <v>74.004900000000006</v>
      </c>
      <c r="D1411" s="399">
        <v>17.643000000000001</v>
      </c>
      <c r="E1411" s="398">
        <v>42431.027175925927</v>
      </c>
      <c r="F1411" s="397">
        <v>471.25549999999998</v>
      </c>
    </row>
    <row r="1412" spans="1:6" ht="15" customHeight="1" x14ac:dyDescent="0.25">
      <c r="A1412" s="395">
        <v>42432</v>
      </c>
      <c r="B1412" s="396">
        <v>2.7175925925925926E-2</v>
      </c>
      <c r="C1412" s="399">
        <v>74.017399999999995</v>
      </c>
      <c r="D1412" s="399">
        <v>17.795000000000002</v>
      </c>
      <c r="E1412" s="398">
        <v>42432.027175925927</v>
      </c>
      <c r="F1412" s="397">
        <v>471.24299999999999</v>
      </c>
    </row>
    <row r="1413" spans="1:6" ht="15" customHeight="1" x14ac:dyDescent="0.25">
      <c r="A1413" s="395">
        <v>42433</v>
      </c>
      <c r="B1413" s="396">
        <v>2.7175925925925926E-2</v>
      </c>
      <c r="C1413" s="399">
        <v>73.993899999999996</v>
      </c>
      <c r="D1413" s="399">
        <v>17.724</v>
      </c>
      <c r="E1413" s="398">
        <v>42433.027175925927</v>
      </c>
      <c r="F1413" s="397">
        <v>471.26650000000001</v>
      </c>
    </row>
    <row r="1414" spans="1:6" ht="15" customHeight="1" x14ac:dyDescent="0.25">
      <c r="A1414" s="395">
        <v>42434</v>
      </c>
      <c r="B1414" s="396">
        <v>2.7175925925925926E-2</v>
      </c>
      <c r="C1414" s="399">
        <v>74.003200000000007</v>
      </c>
      <c r="D1414" s="399">
        <v>17.797000000000001</v>
      </c>
      <c r="E1414" s="398">
        <v>42434.027175925927</v>
      </c>
      <c r="F1414" s="397">
        <v>471.25720000000001</v>
      </c>
    </row>
    <row r="1415" spans="1:6" ht="15" customHeight="1" x14ac:dyDescent="0.25">
      <c r="A1415" s="395">
        <v>42435</v>
      </c>
      <c r="B1415" s="396">
        <v>2.7175925925925926E-2</v>
      </c>
      <c r="C1415" s="399">
        <v>74.025599999999997</v>
      </c>
      <c r="D1415" s="399">
        <v>17.696000000000002</v>
      </c>
      <c r="E1415" s="398">
        <v>42435.027175925927</v>
      </c>
      <c r="F1415" s="397">
        <v>471.23480000000001</v>
      </c>
    </row>
    <row r="1416" spans="1:6" ht="15" customHeight="1" x14ac:dyDescent="0.25">
      <c r="A1416" s="395">
        <v>42436</v>
      </c>
      <c r="B1416" s="396">
        <v>2.7175925925925926E-2</v>
      </c>
      <c r="C1416" s="399">
        <v>74.144499999999994</v>
      </c>
      <c r="D1416" s="399">
        <v>17.741</v>
      </c>
      <c r="E1416" s="398">
        <v>42436.027175925927</v>
      </c>
      <c r="F1416" s="397">
        <v>471.11590000000001</v>
      </c>
    </row>
    <row r="1417" spans="1:6" ht="15" customHeight="1" x14ac:dyDescent="0.25">
      <c r="A1417" s="395">
        <v>42437</v>
      </c>
      <c r="B1417" s="396">
        <v>2.7175925925925926E-2</v>
      </c>
      <c r="C1417" s="399">
        <v>74.311300000000003</v>
      </c>
      <c r="D1417" s="399">
        <v>17.771000000000001</v>
      </c>
      <c r="E1417" s="398">
        <v>42437.027175925927</v>
      </c>
      <c r="F1417" s="397">
        <v>470.94909999999999</v>
      </c>
    </row>
    <row r="1418" spans="1:6" ht="15" customHeight="1" x14ac:dyDescent="0.25">
      <c r="A1418" s="395">
        <v>42438</v>
      </c>
      <c r="B1418" s="396">
        <v>2.7175925925925926E-2</v>
      </c>
      <c r="C1418" s="399">
        <v>74.242099999999994</v>
      </c>
      <c r="D1418" s="399">
        <v>17.736000000000001</v>
      </c>
      <c r="E1418" s="398">
        <v>42438.027175925927</v>
      </c>
      <c r="F1418" s="397">
        <v>471.01830000000001</v>
      </c>
    </row>
    <row r="1419" spans="1:6" ht="15" customHeight="1" x14ac:dyDescent="0.25">
      <c r="A1419" s="395">
        <v>42439</v>
      </c>
      <c r="B1419" s="396">
        <v>2.7175925925925926E-2</v>
      </c>
      <c r="C1419" s="399">
        <v>74.124099999999999</v>
      </c>
      <c r="D1419" s="399">
        <v>17.667000000000002</v>
      </c>
      <c r="E1419" s="398">
        <v>42439.027175925927</v>
      </c>
      <c r="F1419" s="397">
        <v>471.13630000000001</v>
      </c>
    </row>
    <row r="1420" spans="1:6" ht="15" customHeight="1" x14ac:dyDescent="0.25">
      <c r="A1420" s="395">
        <v>42440</v>
      </c>
      <c r="B1420" s="396">
        <v>2.7175925925925926E-2</v>
      </c>
      <c r="C1420" s="399">
        <v>73.976500000000001</v>
      </c>
      <c r="D1420" s="399">
        <v>17.744</v>
      </c>
      <c r="E1420" s="398">
        <v>42440.027175925927</v>
      </c>
      <c r="F1420" s="397">
        <v>471.28390000000002</v>
      </c>
    </row>
    <row r="1421" spans="1:6" ht="15" customHeight="1" x14ac:dyDescent="0.25">
      <c r="A1421" s="395">
        <v>42441</v>
      </c>
      <c r="B1421" s="396">
        <v>2.7175925925925926E-2</v>
      </c>
      <c r="C1421" s="399">
        <v>74.061000000000007</v>
      </c>
      <c r="D1421" s="399">
        <v>17.649000000000001</v>
      </c>
      <c r="E1421" s="398">
        <v>42441.027175925927</v>
      </c>
      <c r="F1421" s="397">
        <v>471.19939999999997</v>
      </c>
    </row>
    <row r="1422" spans="1:6" ht="15" customHeight="1" x14ac:dyDescent="0.25">
      <c r="A1422" s="395">
        <v>42442</v>
      </c>
      <c r="B1422" s="396">
        <v>2.7175925925925926E-2</v>
      </c>
      <c r="C1422" s="399">
        <v>74.208299999999994</v>
      </c>
      <c r="D1422" s="399">
        <v>17.722000000000001</v>
      </c>
      <c r="E1422" s="398">
        <v>42442.027175925927</v>
      </c>
      <c r="F1422" s="397">
        <v>471.0521</v>
      </c>
    </row>
    <row r="1423" spans="1:6" ht="15" customHeight="1" x14ac:dyDescent="0.25">
      <c r="A1423" s="395">
        <v>42443</v>
      </c>
      <c r="B1423" s="396">
        <v>2.7175925925925926E-2</v>
      </c>
      <c r="C1423" s="399">
        <v>74.177899999999994</v>
      </c>
      <c r="D1423" s="399">
        <v>17.762</v>
      </c>
      <c r="E1423" s="398">
        <v>42443.027175925927</v>
      </c>
      <c r="F1423" s="397">
        <v>471.08249999999998</v>
      </c>
    </row>
    <row r="1424" spans="1:6" ht="15" customHeight="1" x14ac:dyDescent="0.25">
      <c r="A1424" s="395">
        <v>42444</v>
      </c>
      <c r="B1424" s="396">
        <v>2.7175925925925926E-2</v>
      </c>
      <c r="C1424" s="399">
        <v>74.207099999999997</v>
      </c>
      <c r="D1424" s="399">
        <v>17.702000000000002</v>
      </c>
      <c r="E1424" s="398">
        <v>42444.027175925927</v>
      </c>
      <c r="F1424" s="397">
        <v>471.05329999999998</v>
      </c>
    </row>
    <row r="1425" spans="1:6" ht="15" customHeight="1" x14ac:dyDescent="0.25">
      <c r="A1425" s="395">
        <v>42445</v>
      </c>
      <c r="B1425" s="396">
        <v>2.7175925925925926E-2</v>
      </c>
      <c r="C1425" s="399">
        <v>74.055499999999995</v>
      </c>
      <c r="D1425" s="399">
        <v>17.797999999999998</v>
      </c>
      <c r="E1425" s="398">
        <v>42445.027175925927</v>
      </c>
      <c r="F1425" s="397">
        <v>471.20490000000001</v>
      </c>
    </row>
    <row r="1426" spans="1:6" ht="15" customHeight="1" x14ac:dyDescent="0.25">
      <c r="A1426" s="395">
        <v>42446</v>
      </c>
      <c r="B1426" s="396">
        <v>2.7175925925925926E-2</v>
      </c>
      <c r="C1426" s="399">
        <v>74.075699999999998</v>
      </c>
      <c r="D1426" s="399">
        <v>17.669</v>
      </c>
      <c r="E1426" s="398">
        <v>42446.027175925927</v>
      </c>
      <c r="F1426" s="397">
        <v>471.18470000000002</v>
      </c>
    </row>
    <row r="1427" spans="1:6" ht="15" customHeight="1" x14ac:dyDescent="0.25">
      <c r="A1427" s="395">
        <v>42447</v>
      </c>
      <c r="B1427" s="396">
        <v>2.7175925925925926E-2</v>
      </c>
      <c r="C1427" s="399">
        <v>74.134799999999998</v>
      </c>
      <c r="D1427" s="399">
        <v>17.7</v>
      </c>
      <c r="E1427" s="398">
        <v>42447.027175925927</v>
      </c>
      <c r="F1427" s="397">
        <v>471.12559999999996</v>
      </c>
    </row>
    <row r="1428" spans="1:6" ht="15" customHeight="1" x14ac:dyDescent="0.25">
      <c r="A1428" s="395">
        <v>42448</v>
      </c>
      <c r="B1428" s="396">
        <v>2.7175925925925926E-2</v>
      </c>
      <c r="C1428" s="399">
        <v>74.043800000000005</v>
      </c>
      <c r="D1428" s="399">
        <v>17.677</v>
      </c>
      <c r="E1428" s="398">
        <v>42448.027175925927</v>
      </c>
      <c r="F1428" s="397">
        <v>471.21659999999997</v>
      </c>
    </row>
    <row r="1429" spans="1:6" ht="15" customHeight="1" x14ac:dyDescent="0.25">
      <c r="A1429" s="395">
        <v>42449</v>
      </c>
      <c r="B1429" s="396">
        <v>2.7175925925925926E-2</v>
      </c>
      <c r="C1429" s="399">
        <v>73.957499999999996</v>
      </c>
      <c r="D1429" s="399">
        <v>17.785</v>
      </c>
      <c r="E1429" s="398">
        <v>42449.027175925927</v>
      </c>
      <c r="F1429" s="397">
        <v>471.30290000000002</v>
      </c>
    </row>
    <row r="1430" spans="1:6" ht="15" customHeight="1" x14ac:dyDescent="0.25">
      <c r="A1430" s="395">
        <v>42450</v>
      </c>
      <c r="B1430" s="396">
        <v>2.7175925925925926E-2</v>
      </c>
      <c r="C1430" s="399">
        <v>73.899600000000007</v>
      </c>
      <c r="D1430" s="399">
        <v>17.681999999999999</v>
      </c>
      <c r="E1430" s="398">
        <v>42450.027175925927</v>
      </c>
      <c r="F1430" s="397">
        <v>471.36079999999998</v>
      </c>
    </row>
    <row r="1431" spans="1:6" ht="15" customHeight="1" x14ac:dyDescent="0.25">
      <c r="A1431" s="395">
        <v>42451</v>
      </c>
      <c r="B1431" s="396">
        <v>2.7175925925925926E-2</v>
      </c>
      <c r="C1431" s="399">
        <v>74.0398</v>
      </c>
      <c r="D1431" s="399">
        <v>17.693999999999999</v>
      </c>
      <c r="E1431" s="398">
        <v>42451.027175925927</v>
      </c>
      <c r="F1431" s="397">
        <v>471.22059999999999</v>
      </c>
    </row>
    <row r="1432" spans="1:6" ht="15" customHeight="1" x14ac:dyDescent="0.25">
      <c r="A1432" s="395">
        <v>42452</v>
      </c>
      <c r="B1432" s="396">
        <v>2.7175925925925926E-2</v>
      </c>
      <c r="C1432" s="399">
        <v>74.326300000000003</v>
      </c>
      <c r="D1432" s="399">
        <v>17.712</v>
      </c>
      <c r="E1432" s="398">
        <v>42452.027175925927</v>
      </c>
      <c r="F1432" s="397">
        <v>470.9341</v>
      </c>
    </row>
    <row r="1433" spans="1:6" ht="15" customHeight="1" x14ac:dyDescent="0.25">
      <c r="A1433" s="395">
        <v>42453</v>
      </c>
      <c r="B1433" s="396">
        <v>2.7175925925925926E-2</v>
      </c>
      <c r="C1433" s="399">
        <v>74.100499999999997</v>
      </c>
      <c r="D1433" s="399">
        <v>17.780999999999999</v>
      </c>
      <c r="E1433" s="398">
        <v>42453.027175925927</v>
      </c>
      <c r="F1433" s="397">
        <v>471.15989999999999</v>
      </c>
    </row>
    <row r="1434" spans="1:6" ht="15" customHeight="1" x14ac:dyDescent="0.25">
      <c r="A1434" s="395">
        <v>42454</v>
      </c>
      <c r="B1434" s="396">
        <v>2.7175925925925926E-2</v>
      </c>
      <c r="C1434" s="399">
        <v>74.104200000000006</v>
      </c>
      <c r="D1434" s="399">
        <v>17.673999999999999</v>
      </c>
      <c r="E1434" s="398">
        <v>42454.027175925927</v>
      </c>
      <c r="F1434" s="397">
        <v>471.15620000000001</v>
      </c>
    </row>
    <row r="1435" spans="1:6" ht="15" customHeight="1" x14ac:dyDescent="0.25">
      <c r="A1435" s="395">
        <v>42455</v>
      </c>
      <c r="B1435" s="396">
        <v>2.7175925925925926E-2</v>
      </c>
      <c r="C1435" s="399">
        <v>74.232600000000005</v>
      </c>
      <c r="D1435" s="399">
        <v>17.646000000000001</v>
      </c>
      <c r="E1435" s="398">
        <v>42455.027175925927</v>
      </c>
      <c r="F1435" s="397">
        <v>471.02779999999996</v>
      </c>
    </row>
    <row r="1436" spans="1:6" ht="15" customHeight="1" x14ac:dyDescent="0.25">
      <c r="A1436" s="395">
        <v>42456</v>
      </c>
      <c r="B1436" s="396">
        <v>2.7175925925925926E-2</v>
      </c>
      <c r="C1436" s="399">
        <v>74.0745</v>
      </c>
      <c r="D1436" s="399">
        <v>17.82</v>
      </c>
      <c r="E1436" s="398">
        <v>42456.027175925927</v>
      </c>
      <c r="F1436" s="397">
        <v>471.1859</v>
      </c>
    </row>
    <row r="1437" spans="1:6" ht="15" customHeight="1" x14ac:dyDescent="0.25">
      <c r="A1437" s="395">
        <v>42457</v>
      </c>
      <c r="B1437" s="396">
        <v>2.7175925925925926E-2</v>
      </c>
      <c r="C1437" s="399">
        <v>73.999600000000001</v>
      </c>
      <c r="D1437" s="399">
        <v>17.827000000000002</v>
      </c>
      <c r="E1437" s="398">
        <v>42457.027175925927</v>
      </c>
      <c r="F1437" s="397">
        <v>471.26080000000002</v>
      </c>
    </row>
    <row r="1438" spans="1:6" ht="15" customHeight="1" x14ac:dyDescent="0.25">
      <c r="A1438" s="395">
        <v>42458</v>
      </c>
      <c r="B1438" s="396">
        <v>2.7175925925925926E-2</v>
      </c>
      <c r="C1438" s="399">
        <v>74.193600000000004</v>
      </c>
      <c r="D1438" s="399">
        <v>17.667999999999999</v>
      </c>
      <c r="E1438" s="398">
        <v>42458.027175925927</v>
      </c>
      <c r="F1438" s="397">
        <v>471.0668</v>
      </c>
    </row>
    <row r="1439" spans="1:6" ht="15" customHeight="1" x14ac:dyDescent="0.25">
      <c r="A1439" s="395">
        <v>42459</v>
      </c>
      <c r="B1439" s="396">
        <v>2.7175925925925926E-2</v>
      </c>
      <c r="C1439" s="399">
        <v>74.261899999999997</v>
      </c>
      <c r="D1439" s="399">
        <v>17.667000000000002</v>
      </c>
      <c r="E1439" s="398">
        <v>42459.027175925927</v>
      </c>
      <c r="F1439" s="397">
        <v>470.99849999999998</v>
      </c>
    </row>
    <row r="1440" spans="1:6" ht="15" customHeight="1" x14ac:dyDescent="0.25">
      <c r="A1440" s="395">
        <v>42460</v>
      </c>
      <c r="B1440" s="396">
        <v>2.7175925925925926E-2</v>
      </c>
      <c r="C1440" s="399">
        <v>70.892799999999994</v>
      </c>
      <c r="D1440" s="399">
        <v>17.608000000000001</v>
      </c>
      <c r="E1440" s="398">
        <v>42460.027175925927</v>
      </c>
      <c r="F1440" s="397">
        <v>474.36759999999998</v>
      </c>
    </row>
    <row r="1441" spans="1:6" ht="15" customHeight="1" x14ac:dyDescent="0.25">
      <c r="A1441" s="395">
        <v>42461</v>
      </c>
      <c r="B1441" s="396">
        <v>2.7175925925925926E-2</v>
      </c>
      <c r="C1441" s="399">
        <v>74.193399999999997</v>
      </c>
      <c r="D1441" s="399">
        <v>17.693999999999999</v>
      </c>
      <c r="E1441" s="398">
        <v>42461.027175925927</v>
      </c>
      <c r="F1441" s="397">
        <v>471.06700000000001</v>
      </c>
    </row>
    <row r="1442" spans="1:6" ht="15" customHeight="1" x14ac:dyDescent="0.25">
      <c r="A1442" s="395">
        <v>42462</v>
      </c>
      <c r="B1442" s="396">
        <v>2.7175925925925926E-2</v>
      </c>
      <c r="C1442" s="399">
        <v>73.924599999999998</v>
      </c>
      <c r="D1442" s="399">
        <v>17.667000000000002</v>
      </c>
      <c r="E1442" s="398">
        <v>42462.027175925927</v>
      </c>
      <c r="F1442" s="397">
        <v>471.33580000000001</v>
      </c>
    </row>
    <row r="1443" spans="1:6" ht="15" customHeight="1" x14ac:dyDescent="0.25">
      <c r="A1443" s="395">
        <v>42463</v>
      </c>
      <c r="B1443" s="396">
        <v>2.7175925925925926E-2</v>
      </c>
      <c r="C1443" s="399">
        <v>73.828500000000005</v>
      </c>
      <c r="D1443" s="399">
        <v>17.704000000000001</v>
      </c>
      <c r="E1443" s="398">
        <v>42463.027175925927</v>
      </c>
      <c r="F1443" s="397">
        <v>471.43189999999998</v>
      </c>
    </row>
    <row r="1444" spans="1:6" ht="15" customHeight="1" x14ac:dyDescent="0.25">
      <c r="A1444" s="395">
        <v>42464</v>
      </c>
      <c r="B1444" s="396">
        <v>2.7175925925925926E-2</v>
      </c>
      <c r="C1444" s="399">
        <v>73.822500000000005</v>
      </c>
      <c r="D1444" s="399">
        <v>17.765000000000001</v>
      </c>
      <c r="E1444" s="398">
        <v>42464.027175925927</v>
      </c>
      <c r="F1444" s="397">
        <v>471.43790000000001</v>
      </c>
    </row>
    <row r="1445" spans="1:6" ht="15" customHeight="1" x14ac:dyDescent="0.25">
      <c r="A1445" s="395">
        <v>42465</v>
      </c>
      <c r="B1445" s="396">
        <v>2.7175925925925926E-2</v>
      </c>
      <c r="C1445" s="399">
        <v>73.661000000000001</v>
      </c>
      <c r="D1445" s="399">
        <v>17.814</v>
      </c>
      <c r="E1445" s="398">
        <v>42465.027175925927</v>
      </c>
      <c r="F1445" s="397">
        <v>471.5994</v>
      </c>
    </row>
    <row r="1446" spans="1:6" ht="15" customHeight="1" x14ac:dyDescent="0.25">
      <c r="A1446" s="395">
        <v>42466</v>
      </c>
      <c r="B1446" s="396">
        <v>2.7175925925925926E-2</v>
      </c>
      <c r="C1446" s="399">
        <v>73.669300000000007</v>
      </c>
      <c r="D1446" s="399">
        <v>17.678000000000001</v>
      </c>
      <c r="E1446" s="398">
        <v>42466.027175925927</v>
      </c>
      <c r="F1446" s="397">
        <v>471.59109999999998</v>
      </c>
    </row>
    <row r="1447" spans="1:6" ht="15" customHeight="1" x14ac:dyDescent="0.25">
      <c r="A1447" s="395">
        <v>42467</v>
      </c>
      <c r="B1447" s="396">
        <v>2.7175925925925926E-2</v>
      </c>
      <c r="C1447" s="399">
        <v>73.581299999999999</v>
      </c>
      <c r="D1447" s="399">
        <v>17.687000000000001</v>
      </c>
      <c r="E1447" s="398">
        <v>42467.027175925927</v>
      </c>
      <c r="F1447" s="397">
        <v>471.67910000000001</v>
      </c>
    </row>
    <row r="1448" spans="1:6" ht="15" customHeight="1" x14ac:dyDescent="0.25">
      <c r="A1448" s="395">
        <v>42468</v>
      </c>
      <c r="B1448" s="396">
        <v>2.7175925925925926E-2</v>
      </c>
      <c r="C1448" s="399">
        <v>73.574399999999997</v>
      </c>
      <c r="D1448" s="399">
        <v>17.661000000000001</v>
      </c>
      <c r="E1448" s="398">
        <v>42468.027175925927</v>
      </c>
      <c r="F1448" s="397">
        <v>471.68599999999998</v>
      </c>
    </row>
    <row r="1449" spans="1:6" ht="15" customHeight="1" x14ac:dyDescent="0.25">
      <c r="A1449" s="395">
        <v>42469</v>
      </c>
      <c r="B1449" s="396">
        <v>2.7175925925925926E-2</v>
      </c>
      <c r="C1449" s="399">
        <v>73.623400000000004</v>
      </c>
      <c r="D1449" s="399">
        <v>17.71</v>
      </c>
      <c r="E1449" s="398">
        <v>42469.027175925927</v>
      </c>
      <c r="F1449" s="397">
        <v>471.637</v>
      </c>
    </row>
    <row r="1450" spans="1:6" ht="15" customHeight="1" x14ac:dyDescent="0.25">
      <c r="A1450" s="395">
        <v>42470</v>
      </c>
      <c r="B1450" s="396">
        <v>2.7175925925925926E-2</v>
      </c>
      <c r="C1450" s="399">
        <v>73.769300000000001</v>
      </c>
      <c r="D1450" s="399">
        <v>17.774999999999999</v>
      </c>
      <c r="E1450" s="398">
        <v>42470.027175925927</v>
      </c>
      <c r="F1450" s="397">
        <v>471.49109999999996</v>
      </c>
    </row>
    <row r="1451" spans="1:6" ht="15" customHeight="1" x14ac:dyDescent="0.25">
      <c r="A1451" s="395">
        <v>42471</v>
      </c>
      <c r="B1451" s="396">
        <v>2.7175925925925926E-2</v>
      </c>
      <c r="C1451" s="399">
        <v>73.924899999999994</v>
      </c>
      <c r="D1451" s="399">
        <v>17.763999999999999</v>
      </c>
      <c r="E1451" s="398">
        <v>42471.027175925927</v>
      </c>
      <c r="F1451" s="397">
        <v>471.33550000000002</v>
      </c>
    </row>
    <row r="1452" spans="1:6" ht="15" customHeight="1" x14ac:dyDescent="0.25">
      <c r="A1452" s="395">
        <v>42472</v>
      </c>
      <c r="B1452" s="396">
        <v>2.7175925925925926E-2</v>
      </c>
      <c r="C1452" s="399">
        <v>73.789599999999993</v>
      </c>
      <c r="D1452" s="399">
        <v>17.707000000000001</v>
      </c>
      <c r="E1452" s="398">
        <v>42472.027175925927</v>
      </c>
      <c r="F1452" s="397">
        <v>471.4708</v>
      </c>
    </row>
    <row r="1453" spans="1:6" ht="15" customHeight="1" x14ac:dyDescent="0.25">
      <c r="A1453" s="395">
        <v>42473</v>
      </c>
      <c r="B1453" s="396">
        <v>2.7175925925925926E-2</v>
      </c>
      <c r="C1453" s="399">
        <v>73.795699999999997</v>
      </c>
      <c r="D1453" s="399">
        <v>17.802</v>
      </c>
      <c r="E1453" s="398">
        <v>42473.027175925927</v>
      </c>
      <c r="F1453" s="397">
        <v>471.46469999999999</v>
      </c>
    </row>
    <row r="1454" spans="1:6" ht="15" customHeight="1" x14ac:dyDescent="0.25">
      <c r="A1454" s="395">
        <v>42474</v>
      </c>
      <c r="B1454" s="396">
        <v>2.7175925925925926E-2</v>
      </c>
      <c r="C1454" s="399">
        <v>73.870999999999995</v>
      </c>
      <c r="D1454" s="399">
        <v>17.765000000000001</v>
      </c>
      <c r="E1454" s="398">
        <v>42474.027175925927</v>
      </c>
      <c r="F1454" s="397">
        <v>471.38940000000002</v>
      </c>
    </row>
    <row r="1455" spans="1:6" ht="15" customHeight="1" x14ac:dyDescent="0.25">
      <c r="A1455" s="395">
        <v>42475</v>
      </c>
      <c r="B1455" s="396">
        <v>2.7175925925925926E-2</v>
      </c>
      <c r="C1455" s="399">
        <v>74.028800000000004</v>
      </c>
      <c r="D1455" s="399">
        <v>17.736000000000001</v>
      </c>
      <c r="E1455" s="398">
        <v>42475.027175925927</v>
      </c>
      <c r="F1455" s="397">
        <v>471.23159999999996</v>
      </c>
    </row>
    <row r="1456" spans="1:6" ht="15" customHeight="1" x14ac:dyDescent="0.25">
      <c r="A1456" s="395">
        <v>42476</v>
      </c>
      <c r="B1456" s="396">
        <v>2.7175925925925926E-2</v>
      </c>
      <c r="C1456" s="399">
        <v>74.188400000000001</v>
      </c>
      <c r="D1456" s="399">
        <v>17.681999999999999</v>
      </c>
      <c r="E1456" s="398">
        <v>42476.027175925927</v>
      </c>
      <c r="F1456" s="397">
        <v>471.072</v>
      </c>
    </row>
    <row r="1457" spans="1:6" ht="15" customHeight="1" x14ac:dyDescent="0.25">
      <c r="A1457" s="395">
        <v>42477</v>
      </c>
      <c r="B1457" s="396">
        <v>2.7175925925925926E-2</v>
      </c>
      <c r="C1457" s="399">
        <v>74.015100000000004</v>
      </c>
      <c r="D1457" s="399">
        <v>17.715</v>
      </c>
      <c r="E1457" s="398">
        <v>42477.027175925927</v>
      </c>
      <c r="F1457" s="397">
        <v>471.24529999999999</v>
      </c>
    </row>
    <row r="1458" spans="1:6" ht="15" customHeight="1" x14ac:dyDescent="0.25">
      <c r="A1458" s="395">
        <v>42478</v>
      </c>
      <c r="B1458" s="396">
        <v>2.7175925925925926E-2</v>
      </c>
      <c r="C1458" s="399">
        <v>73.852699999999999</v>
      </c>
      <c r="D1458" s="399">
        <v>17.734000000000002</v>
      </c>
      <c r="E1458" s="398">
        <v>42478.027175925927</v>
      </c>
      <c r="F1458" s="397">
        <v>471.40769999999998</v>
      </c>
    </row>
    <row r="1459" spans="1:6" ht="15" customHeight="1" x14ac:dyDescent="0.25">
      <c r="A1459" s="395">
        <v>42479</v>
      </c>
      <c r="B1459" s="396">
        <v>2.7175925925925926E-2</v>
      </c>
      <c r="C1459" s="399">
        <v>73.761600000000001</v>
      </c>
      <c r="D1459" s="399">
        <v>17.683</v>
      </c>
      <c r="E1459" s="398">
        <v>42479.027175925927</v>
      </c>
      <c r="F1459" s="397">
        <v>471.49879999999996</v>
      </c>
    </row>
    <row r="1460" spans="1:6" ht="15" customHeight="1" x14ac:dyDescent="0.25">
      <c r="A1460" s="395">
        <v>42480</v>
      </c>
      <c r="B1460" s="396">
        <v>2.7175925925925926E-2</v>
      </c>
      <c r="C1460" s="399">
        <v>73.770700000000005</v>
      </c>
      <c r="D1460" s="399">
        <v>17.756</v>
      </c>
      <c r="E1460" s="398">
        <v>42480.027175925927</v>
      </c>
      <c r="F1460" s="397">
        <v>471.48969999999997</v>
      </c>
    </row>
    <row r="1461" spans="1:6" ht="15" customHeight="1" x14ac:dyDescent="0.25">
      <c r="A1461" s="395">
        <v>42481</v>
      </c>
      <c r="B1461" s="396">
        <v>2.7175925925925926E-2</v>
      </c>
      <c r="C1461" s="399">
        <v>73.767899999999997</v>
      </c>
      <c r="D1461" s="399">
        <v>17.702999999999999</v>
      </c>
      <c r="E1461" s="398">
        <v>42481.027175925927</v>
      </c>
      <c r="F1461" s="397">
        <v>471.49250000000001</v>
      </c>
    </row>
    <row r="1462" spans="1:6" ht="15" customHeight="1" x14ac:dyDescent="0.25">
      <c r="A1462" s="395">
        <v>42482</v>
      </c>
      <c r="B1462" s="396">
        <v>2.7175925925925926E-2</v>
      </c>
      <c r="C1462" s="399">
        <v>73.750399999999999</v>
      </c>
      <c r="D1462" s="399">
        <v>17.678999999999998</v>
      </c>
      <c r="E1462" s="398">
        <v>42482.027175925927</v>
      </c>
      <c r="F1462" s="397">
        <v>471.51</v>
      </c>
    </row>
    <row r="1463" spans="1:6" ht="15" customHeight="1" x14ac:dyDescent="0.25">
      <c r="A1463" s="395">
        <v>42483</v>
      </c>
      <c r="B1463" s="396">
        <v>2.7175925925925926E-2</v>
      </c>
      <c r="C1463" s="399">
        <v>73.816599999999994</v>
      </c>
      <c r="D1463" s="399">
        <v>17.655999999999999</v>
      </c>
      <c r="E1463" s="398">
        <v>42483.027175925927</v>
      </c>
      <c r="F1463" s="397">
        <v>471.44380000000001</v>
      </c>
    </row>
    <row r="1464" spans="1:6" ht="15" customHeight="1" x14ac:dyDescent="0.25">
      <c r="A1464" s="395">
        <v>42484</v>
      </c>
      <c r="B1464" s="396">
        <v>2.7175925925925926E-2</v>
      </c>
      <c r="C1464" s="399">
        <v>74.020399999999995</v>
      </c>
      <c r="D1464" s="399">
        <v>17.736999999999998</v>
      </c>
      <c r="E1464" s="398">
        <v>42484.027175925927</v>
      </c>
      <c r="F1464" s="397">
        <v>471.24</v>
      </c>
    </row>
    <row r="1465" spans="1:6" ht="15" customHeight="1" x14ac:dyDescent="0.25">
      <c r="A1465" s="395">
        <v>42485</v>
      </c>
      <c r="B1465" s="396">
        <v>2.7175925925925926E-2</v>
      </c>
      <c r="C1465" s="399">
        <v>74.036100000000005</v>
      </c>
      <c r="D1465" s="399">
        <v>17.728000000000002</v>
      </c>
      <c r="E1465" s="398">
        <v>42485.027175925927</v>
      </c>
      <c r="F1465" s="397">
        <v>471.22429999999997</v>
      </c>
    </row>
    <row r="1466" spans="1:6" ht="15" customHeight="1" x14ac:dyDescent="0.25">
      <c r="A1466" s="395">
        <v>42486</v>
      </c>
      <c r="B1466" s="396">
        <v>2.7175925925925926E-2</v>
      </c>
      <c r="C1466" s="399">
        <v>74.146000000000001</v>
      </c>
      <c r="D1466" s="399">
        <v>17.687999999999999</v>
      </c>
      <c r="E1466" s="398">
        <v>42486.027175925927</v>
      </c>
      <c r="F1466" s="397">
        <v>471.11439999999999</v>
      </c>
    </row>
    <row r="1467" spans="1:6" ht="15" customHeight="1" x14ac:dyDescent="0.25">
      <c r="A1467" s="395">
        <v>42487</v>
      </c>
      <c r="B1467" s="396">
        <v>2.7175925925925926E-2</v>
      </c>
      <c r="C1467" s="399">
        <v>74.148399999999995</v>
      </c>
      <c r="D1467" s="399">
        <v>17.635999999999999</v>
      </c>
      <c r="E1467" s="398">
        <v>42487.027175925927</v>
      </c>
      <c r="F1467" s="397">
        <v>471.11199999999997</v>
      </c>
    </row>
    <row r="1468" spans="1:6" ht="15" customHeight="1" x14ac:dyDescent="0.25">
      <c r="A1468" s="395">
        <v>42488</v>
      </c>
      <c r="B1468" s="396">
        <v>2.7175925925925926E-2</v>
      </c>
      <c r="C1468" s="399">
        <v>74.163499999999999</v>
      </c>
      <c r="D1468" s="399">
        <v>17.652999999999999</v>
      </c>
      <c r="E1468" s="398">
        <v>42488.027175925927</v>
      </c>
      <c r="F1468" s="397">
        <v>471.09690000000001</v>
      </c>
    </row>
    <row r="1469" spans="1:6" ht="15" customHeight="1" x14ac:dyDescent="0.25">
      <c r="A1469" s="395">
        <v>42489</v>
      </c>
      <c r="B1469" s="396">
        <v>2.7175925925925926E-2</v>
      </c>
      <c r="C1469" s="399">
        <v>74.177099999999996</v>
      </c>
      <c r="D1469" s="399">
        <v>17.727</v>
      </c>
      <c r="E1469" s="398">
        <v>42489.027175925927</v>
      </c>
      <c r="F1469" s="397">
        <v>471.08330000000001</v>
      </c>
    </row>
    <row r="1470" spans="1:6" ht="15" customHeight="1" x14ac:dyDescent="0.25">
      <c r="A1470" s="395">
        <v>42490</v>
      </c>
      <c r="B1470" s="396">
        <v>2.7175925925925926E-2</v>
      </c>
      <c r="C1470" s="399">
        <v>74.131799999999998</v>
      </c>
      <c r="D1470" s="399">
        <v>17.68</v>
      </c>
      <c r="E1470" s="398">
        <v>42490.027175925927</v>
      </c>
      <c r="F1470" s="397">
        <v>471.12860000000001</v>
      </c>
    </row>
    <row r="1471" spans="1:6" ht="15" customHeight="1" x14ac:dyDescent="0.25">
      <c r="A1471" s="395">
        <v>42491</v>
      </c>
      <c r="B1471" s="396">
        <v>2.7175925925925926E-2</v>
      </c>
      <c r="C1471" s="399">
        <v>74.067499999999995</v>
      </c>
      <c r="D1471" s="399">
        <v>17.756</v>
      </c>
      <c r="E1471" s="398">
        <v>42491.027175925927</v>
      </c>
      <c r="F1471" s="397">
        <v>471.19290000000001</v>
      </c>
    </row>
    <row r="1472" spans="1:6" ht="15" customHeight="1" x14ac:dyDescent="0.25">
      <c r="A1472" s="395">
        <v>42492</v>
      </c>
      <c r="B1472" s="396">
        <v>2.7175925925925926E-2</v>
      </c>
      <c r="C1472" s="399">
        <v>73.870099999999994</v>
      </c>
      <c r="D1472" s="399">
        <v>17.649000000000001</v>
      </c>
      <c r="E1472" s="398">
        <v>42492.027175925927</v>
      </c>
      <c r="F1472" s="397">
        <v>471.39030000000002</v>
      </c>
    </row>
    <row r="1473" spans="1:6" ht="15" customHeight="1" x14ac:dyDescent="0.25">
      <c r="A1473" s="395">
        <v>42493</v>
      </c>
      <c r="B1473" s="396">
        <v>2.7175925925925926E-2</v>
      </c>
      <c r="C1473" s="399">
        <v>73.858199999999997</v>
      </c>
      <c r="D1473" s="399">
        <v>17.690999999999999</v>
      </c>
      <c r="E1473" s="398">
        <v>42493.027175925927</v>
      </c>
      <c r="F1473" s="397">
        <v>471.40219999999999</v>
      </c>
    </row>
    <row r="1474" spans="1:6" ht="15" customHeight="1" x14ac:dyDescent="0.25">
      <c r="A1474" s="395">
        <v>42494</v>
      </c>
      <c r="B1474" s="396">
        <v>2.7175925925925926E-2</v>
      </c>
      <c r="C1474" s="399">
        <v>73.731999999999999</v>
      </c>
      <c r="D1474" s="399">
        <v>17.684000000000001</v>
      </c>
      <c r="E1474" s="398">
        <v>42494.027175925927</v>
      </c>
      <c r="F1474" s="397">
        <v>471.52839999999998</v>
      </c>
    </row>
    <row r="1475" spans="1:6" ht="15" customHeight="1" x14ac:dyDescent="0.25">
      <c r="A1475" s="395">
        <v>42495</v>
      </c>
      <c r="B1475" s="396">
        <v>2.7175925925925926E-2</v>
      </c>
      <c r="C1475" s="399">
        <v>73.736999999999995</v>
      </c>
      <c r="D1475" s="399">
        <v>17.727</v>
      </c>
      <c r="E1475" s="398">
        <v>42495.027175925927</v>
      </c>
      <c r="F1475" s="397">
        <v>471.52339999999998</v>
      </c>
    </row>
    <row r="1476" spans="1:6" ht="15" customHeight="1" x14ac:dyDescent="0.25">
      <c r="A1476" s="395">
        <v>42496</v>
      </c>
      <c r="B1476" s="396">
        <v>2.7175925925925926E-2</v>
      </c>
      <c r="C1476" s="399">
        <v>73.803100000000001</v>
      </c>
      <c r="D1476" s="399">
        <v>17.707999999999998</v>
      </c>
      <c r="E1476" s="398">
        <v>42496.027175925927</v>
      </c>
      <c r="F1476" s="397">
        <v>471.45729999999998</v>
      </c>
    </row>
    <row r="1477" spans="1:6" ht="15" customHeight="1" x14ac:dyDescent="0.25">
      <c r="A1477" s="395">
        <v>42497</v>
      </c>
      <c r="B1477" s="396">
        <v>2.7175925925925926E-2</v>
      </c>
      <c r="C1477" s="399">
        <v>73.972700000000003</v>
      </c>
      <c r="D1477" s="399">
        <v>17.75</v>
      </c>
      <c r="E1477" s="398">
        <v>42497.027175925927</v>
      </c>
      <c r="F1477" s="397">
        <v>471.28769999999997</v>
      </c>
    </row>
    <row r="1478" spans="1:6" ht="15" customHeight="1" x14ac:dyDescent="0.25">
      <c r="A1478" s="395">
        <v>42498</v>
      </c>
      <c r="B1478" s="396">
        <v>2.7175925925925926E-2</v>
      </c>
      <c r="C1478" s="399">
        <v>73.9542</v>
      </c>
      <c r="D1478" s="399">
        <v>17.696000000000002</v>
      </c>
      <c r="E1478" s="398">
        <v>42498.027175925927</v>
      </c>
      <c r="F1478" s="397">
        <v>471.30619999999999</v>
      </c>
    </row>
    <row r="1479" spans="1:6" ht="15" customHeight="1" x14ac:dyDescent="0.25">
      <c r="A1479" s="395">
        <v>42499</v>
      </c>
      <c r="B1479" s="396">
        <v>2.7175925925925926E-2</v>
      </c>
      <c r="C1479" s="399">
        <v>74.053700000000006</v>
      </c>
      <c r="D1479" s="399">
        <v>17.699000000000002</v>
      </c>
      <c r="E1479" s="398">
        <v>42499.027175925927</v>
      </c>
      <c r="F1479" s="397">
        <v>471.20669999999996</v>
      </c>
    </row>
    <row r="1480" spans="1:6" ht="15" customHeight="1" x14ac:dyDescent="0.25">
      <c r="A1480" s="395">
        <v>42500</v>
      </c>
      <c r="B1480" s="396">
        <v>2.7175925925925926E-2</v>
      </c>
      <c r="C1480" s="399">
        <v>74.026700000000005</v>
      </c>
      <c r="D1480" s="399">
        <v>17.789000000000001</v>
      </c>
      <c r="E1480" s="398">
        <v>42500.027175925927</v>
      </c>
      <c r="F1480" s="397">
        <v>471.2337</v>
      </c>
    </row>
    <row r="1481" spans="1:6" ht="15" customHeight="1" x14ac:dyDescent="0.25">
      <c r="A1481" s="395">
        <v>42501</v>
      </c>
      <c r="B1481" s="396">
        <v>2.7175925925925926E-2</v>
      </c>
      <c r="C1481" s="399">
        <v>73.923699999999997</v>
      </c>
      <c r="D1481" s="399">
        <v>17.754000000000001</v>
      </c>
      <c r="E1481" s="398">
        <v>42501.027175925927</v>
      </c>
      <c r="F1481" s="397">
        <v>471.33670000000001</v>
      </c>
    </row>
    <row r="1482" spans="1:6" ht="15" customHeight="1" x14ac:dyDescent="0.25">
      <c r="A1482" s="395">
        <v>42502</v>
      </c>
      <c r="B1482" s="396">
        <v>2.7175925925925926E-2</v>
      </c>
      <c r="C1482" s="399">
        <v>73.757800000000003</v>
      </c>
      <c r="D1482" s="399">
        <v>17.718</v>
      </c>
      <c r="E1482" s="398">
        <v>42502.027175925927</v>
      </c>
      <c r="F1482" s="397">
        <v>471.50259999999997</v>
      </c>
    </row>
    <row r="1483" spans="1:6" ht="15" customHeight="1" x14ac:dyDescent="0.25">
      <c r="A1483" s="395">
        <v>42503</v>
      </c>
      <c r="B1483" s="396">
        <v>2.7175925925925926E-2</v>
      </c>
      <c r="C1483" s="399">
        <v>73.662999999999997</v>
      </c>
      <c r="D1483" s="399">
        <v>17.692</v>
      </c>
      <c r="E1483" s="398">
        <v>42503.027175925927</v>
      </c>
      <c r="F1483" s="397">
        <v>471.59739999999999</v>
      </c>
    </row>
    <row r="1484" spans="1:6" ht="15" customHeight="1" x14ac:dyDescent="0.25">
      <c r="A1484" s="395">
        <v>42504</v>
      </c>
      <c r="B1484" s="396">
        <v>2.7175925925925926E-2</v>
      </c>
      <c r="C1484" s="399">
        <v>73.714200000000005</v>
      </c>
      <c r="D1484" s="399">
        <v>17.672000000000001</v>
      </c>
      <c r="E1484" s="398">
        <v>42504.027175925927</v>
      </c>
      <c r="F1484" s="397">
        <v>471.5462</v>
      </c>
    </row>
    <row r="1485" spans="1:6" ht="15" customHeight="1" x14ac:dyDescent="0.25">
      <c r="A1485" s="395">
        <v>42505</v>
      </c>
      <c r="B1485" s="396">
        <v>2.7175925925925926E-2</v>
      </c>
      <c r="C1485" s="399">
        <v>73.7697</v>
      </c>
      <c r="D1485" s="399">
        <v>17.771999999999998</v>
      </c>
      <c r="E1485" s="398">
        <v>42505.027175925927</v>
      </c>
      <c r="F1485" s="397">
        <v>471.4907</v>
      </c>
    </row>
    <row r="1486" spans="1:6" ht="15" customHeight="1" x14ac:dyDescent="0.25">
      <c r="A1486" s="395">
        <v>42506</v>
      </c>
      <c r="B1486" s="396">
        <v>2.7175925925925926E-2</v>
      </c>
      <c r="C1486" s="399">
        <v>73.940600000000003</v>
      </c>
      <c r="D1486" s="399">
        <v>17.673999999999999</v>
      </c>
      <c r="E1486" s="398">
        <v>42506.027175925927</v>
      </c>
      <c r="F1486" s="397">
        <v>471.31979999999999</v>
      </c>
    </row>
    <row r="1487" spans="1:6" ht="15" customHeight="1" x14ac:dyDescent="0.25">
      <c r="A1487" s="395">
        <v>42507</v>
      </c>
      <c r="B1487" s="396">
        <v>2.7175925925925926E-2</v>
      </c>
      <c r="C1487" s="399">
        <v>73.923000000000002</v>
      </c>
      <c r="D1487" s="399">
        <v>17.709</v>
      </c>
      <c r="E1487" s="398">
        <v>42507.027175925927</v>
      </c>
      <c r="F1487" s="397">
        <v>471.3374</v>
      </c>
    </row>
    <row r="1488" spans="1:6" ht="15" customHeight="1" x14ac:dyDescent="0.25">
      <c r="A1488" s="395">
        <v>42508</v>
      </c>
      <c r="B1488" s="396">
        <v>2.7175925925925926E-2</v>
      </c>
      <c r="C1488" s="399">
        <v>73.753900000000002</v>
      </c>
      <c r="D1488" s="399">
        <v>17.683</v>
      </c>
      <c r="E1488" s="398">
        <v>42508.027175925927</v>
      </c>
      <c r="F1488" s="397">
        <v>471.50649999999996</v>
      </c>
    </row>
    <row r="1489" spans="1:6" ht="15" customHeight="1" x14ac:dyDescent="0.25">
      <c r="A1489" s="395">
        <v>42509</v>
      </c>
      <c r="B1489" s="396">
        <v>2.7175925925925926E-2</v>
      </c>
      <c r="C1489" s="399">
        <v>73.798599999999993</v>
      </c>
      <c r="D1489" s="399">
        <v>17.709</v>
      </c>
      <c r="E1489" s="398">
        <v>42509.027175925927</v>
      </c>
      <c r="F1489" s="397">
        <v>471.46179999999998</v>
      </c>
    </row>
    <row r="1490" spans="1:6" ht="15" customHeight="1" x14ac:dyDescent="0.25">
      <c r="A1490" s="395">
        <v>42510</v>
      </c>
      <c r="B1490" s="396">
        <v>2.7175925925925926E-2</v>
      </c>
      <c r="C1490" s="399">
        <v>73.882999999999996</v>
      </c>
      <c r="D1490" s="399">
        <v>17.670999999999999</v>
      </c>
      <c r="E1490" s="398">
        <v>42510.027175925927</v>
      </c>
      <c r="F1490" s="397">
        <v>471.37739999999997</v>
      </c>
    </row>
    <row r="1491" spans="1:6" ht="15" customHeight="1" x14ac:dyDescent="0.25">
      <c r="A1491" s="395">
        <v>42511</v>
      </c>
      <c r="B1491" s="396">
        <v>2.7175925925925926E-2</v>
      </c>
      <c r="C1491" s="399">
        <v>73.886899999999997</v>
      </c>
      <c r="D1491" s="399">
        <v>17.728000000000002</v>
      </c>
      <c r="E1491" s="398">
        <v>42511.027175925927</v>
      </c>
      <c r="F1491" s="397">
        <v>471.37349999999998</v>
      </c>
    </row>
    <row r="1492" spans="1:6" ht="15" customHeight="1" x14ac:dyDescent="0.25">
      <c r="A1492" s="395">
        <v>42512</v>
      </c>
      <c r="B1492" s="396">
        <v>2.7175925925925926E-2</v>
      </c>
      <c r="C1492" s="399">
        <v>73.873900000000006</v>
      </c>
      <c r="D1492" s="399">
        <v>17.683</v>
      </c>
      <c r="E1492" s="398">
        <v>42512.027175925927</v>
      </c>
      <c r="F1492" s="397">
        <v>471.38649999999996</v>
      </c>
    </row>
    <row r="1493" spans="1:6" ht="15" customHeight="1" x14ac:dyDescent="0.25">
      <c r="A1493" s="395">
        <v>42513</v>
      </c>
      <c r="B1493" s="396">
        <v>2.7175925925925926E-2</v>
      </c>
      <c r="C1493" s="399">
        <v>73.944400000000002</v>
      </c>
      <c r="D1493" s="399">
        <v>17.692</v>
      </c>
      <c r="E1493" s="398">
        <v>42513.027175925927</v>
      </c>
      <c r="F1493" s="397">
        <v>471.31599999999997</v>
      </c>
    </row>
    <row r="1494" spans="1:6" ht="15" customHeight="1" x14ac:dyDescent="0.25">
      <c r="A1494" s="395">
        <v>42514</v>
      </c>
      <c r="B1494" s="396">
        <v>2.7175925925925926E-2</v>
      </c>
      <c r="C1494" s="399">
        <v>73.924800000000005</v>
      </c>
      <c r="D1494" s="399">
        <v>17.696999999999999</v>
      </c>
      <c r="E1494" s="398">
        <v>42514.027175925927</v>
      </c>
      <c r="F1494" s="397">
        <v>471.3356</v>
      </c>
    </row>
    <row r="1495" spans="1:6" ht="15" customHeight="1" x14ac:dyDescent="0.25">
      <c r="A1495" s="395">
        <v>42515</v>
      </c>
      <c r="B1495" s="396">
        <v>2.7175925925925926E-2</v>
      </c>
      <c r="C1495" s="399">
        <v>73.869900000000001</v>
      </c>
      <c r="D1495" s="399">
        <v>17.684000000000001</v>
      </c>
      <c r="E1495" s="398">
        <v>42515.027175925927</v>
      </c>
      <c r="F1495" s="397">
        <v>471.39049999999997</v>
      </c>
    </row>
    <row r="1496" spans="1:6" ht="15" customHeight="1" x14ac:dyDescent="0.25">
      <c r="A1496" s="395">
        <v>42516</v>
      </c>
      <c r="B1496" s="396">
        <v>2.7175925925925926E-2</v>
      </c>
      <c r="C1496" s="399">
        <v>73.861599999999996</v>
      </c>
      <c r="D1496" s="399">
        <v>17.712</v>
      </c>
      <c r="E1496" s="398">
        <v>42516.027175925927</v>
      </c>
      <c r="F1496" s="397">
        <v>471.39879999999999</v>
      </c>
    </row>
    <row r="1497" spans="1:6" ht="15" customHeight="1" x14ac:dyDescent="0.25">
      <c r="A1497" s="395">
        <v>42517</v>
      </c>
      <c r="B1497" s="396">
        <v>2.7175925925925926E-2</v>
      </c>
      <c r="C1497" s="399">
        <v>73.948999999999998</v>
      </c>
      <c r="D1497" s="399">
        <v>17.669</v>
      </c>
      <c r="E1497" s="398">
        <v>42517.027175925927</v>
      </c>
      <c r="F1497" s="397">
        <v>471.31139999999999</v>
      </c>
    </row>
    <row r="1498" spans="1:6" ht="15" customHeight="1" x14ac:dyDescent="0.25">
      <c r="A1498" s="395">
        <v>42518</v>
      </c>
      <c r="B1498" s="396">
        <v>2.7175925925925926E-2</v>
      </c>
      <c r="C1498" s="399">
        <v>73.926599999999993</v>
      </c>
      <c r="D1498" s="399">
        <v>17.675999999999998</v>
      </c>
      <c r="E1498" s="398">
        <v>42518.027175925927</v>
      </c>
      <c r="F1498" s="397">
        <v>471.3338</v>
      </c>
    </row>
    <row r="1499" spans="1:6" ht="15" customHeight="1" x14ac:dyDescent="0.25">
      <c r="A1499" s="395">
        <v>42519</v>
      </c>
      <c r="B1499" s="396">
        <v>2.7175925925925926E-2</v>
      </c>
      <c r="C1499" s="399">
        <v>73.793400000000005</v>
      </c>
      <c r="D1499" s="399">
        <v>17.754999999999999</v>
      </c>
      <c r="E1499" s="398">
        <v>42519.027175925927</v>
      </c>
      <c r="F1499" s="397">
        <v>471.46699999999998</v>
      </c>
    </row>
    <row r="1500" spans="1:6" ht="15" customHeight="1" x14ac:dyDescent="0.25">
      <c r="A1500" s="395">
        <v>42520</v>
      </c>
      <c r="B1500" s="396">
        <v>2.7175925925925926E-2</v>
      </c>
      <c r="C1500" s="399">
        <v>73.8232</v>
      </c>
      <c r="D1500" s="399">
        <v>17.689</v>
      </c>
      <c r="E1500" s="398">
        <v>42520.027175925927</v>
      </c>
      <c r="F1500" s="397">
        <v>471.43719999999996</v>
      </c>
    </row>
    <row r="1501" spans="1:6" ht="15" customHeight="1" x14ac:dyDescent="0.25">
      <c r="A1501" s="395">
        <v>42521</v>
      </c>
      <c r="B1501" s="396">
        <v>2.7175925925925926E-2</v>
      </c>
      <c r="C1501" s="399">
        <v>73.851699999999994</v>
      </c>
      <c r="D1501" s="399">
        <v>17.678000000000001</v>
      </c>
      <c r="E1501" s="398">
        <v>42521.027175925927</v>
      </c>
      <c r="F1501" s="397">
        <v>471.40870000000001</v>
      </c>
    </row>
    <row r="1502" spans="1:6" ht="15" customHeight="1" x14ac:dyDescent="0.25">
      <c r="A1502" s="395">
        <v>42522</v>
      </c>
      <c r="B1502" s="396">
        <v>2.7175925925925926E-2</v>
      </c>
      <c r="C1502" s="399">
        <v>73.822900000000004</v>
      </c>
      <c r="D1502" s="399">
        <v>17.785</v>
      </c>
      <c r="E1502" s="398">
        <v>42522.027175925927</v>
      </c>
      <c r="F1502" s="397">
        <v>471.4375</v>
      </c>
    </row>
    <row r="1503" spans="1:6" ht="15" customHeight="1" x14ac:dyDescent="0.25">
      <c r="A1503" s="395">
        <v>42523</v>
      </c>
      <c r="B1503" s="396">
        <v>2.7175925925925926E-2</v>
      </c>
      <c r="C1503" s="399">
        <v>73.773799999999994</v>
      </c>
      <c r="D1503" s="399">
        <v>17.643000000000001</v>
      </c>
      <c r="E1503" s="398">
        <v>42523.027175925927</v>
      </c>
      <c r="F1503" s="397">
        <v>471.48660000000001</v>
      </c>
    </row>
    <row r="1504" spans="1:6" ht="15" customHeight="1" x14ac:dyDescent="0.25">
      <c r="A1504" s="395">
        <v>42524</v>
      </c>
      <c r="B1504" s="396">
        <v>2.7175925925925926E-2</v>
      </c>
      <c r="C1504" s="399">
        <v>73.704499999999996</v>
      </c>
      <c r="D1504" s="399">
        <v>17.709</v>
      </c>
      <c r="E1504" s="398">
        <v>42524.027175925927</v>
      </c>
      <c r="F1504" s="397">
        <v>471.55590000000001</v>
      </c>
    </row>
    <row r="1505" spans="1:6" ht="15" customHeight="1" x14ac:dyDescent="0.25">
      <c r="A1505" s="395">
        <v>42525</v>
      </c>
      <c r="B1505" s="396">
        <v>2.7175925925925926E-2</v>
      </c>
      <c r="C1505" s="399">
        <v>73.710800000000006</v>
      </c>
      <c r="D1505" s="399">
        <v>17.696000000000002</v>
      </c>
      <c r="E1505" s="398">
        <v>42525.027175925927</v>
      </c>
      <c r="F1505" s="397">
        <v>471.5496</v>
      </c>
    </row>
    <row r="1506" spans="1:6" ht="15" customHeight="1" x14ac:dyDescent="0.25">
      <c r="A1506" s="395">
        <v>42526</v>
      </c>
      <c r="B1506" s="396">
        <v>2.7175925925925926E-2</v>
      </c>
      <c r="C1506" s="399">
        <v>73.561899999999994</v>
      </c>
      <c r="D1506" s="399">
        <v>17.768000000000001</v>
      </c>
      <c r="E1506" s="398">
        <v>42526.027175925927</v>
      </c>
      <c r="F1506" s="397">
        <v>471.69849999999997</v>
      </c>
    </row>
    <row r="1507" spans="1:6" ht="15" customHeight="1" x14ac:dyDescent="0.25">
      <c r="A1507" s="395">
        <v>42527</v>
      </c>
      <c r="B1507" s="396">
        <v>2.7175925925925926E-2</v>
      </c>
      <c r="C1507" s="399">
        <v>73.677599999999998</v>
      </c>
      <c r="D1507" s="399">
        <v>17.672000000000001</v>
      </c>
      <c r="E1507" s="398">
        <v>42527.027175925927</v>
      </c>
      <c r="F1507" s="397">
        <v>471.58280000000002</v>
      </c>
    </row>
    <row r="1508" spans="1:6" ht="15" customHeight="1" x14ac:dyDescent="0.25">
      <c r="A1508" s="395">
        <v>42528</v>
      </c>
      <c r="B1508" s="396">
        <v>2.7175925925925926E-2</v>
      </c>
      <c r="C1508" s="399">
        <v>73.7226</v>
      </c>
      <c r="D1508" s="399">
        <v>17.719000000000001</v>
      </c>
      <c r="E1508" s="398">
        <v>42528.027175925927</v>
      </c>
      <c r="F1508" s="397">
        <v>471.5378</v>
      </c>
    </row>
    <row r="1509" spans="1:6" ht="15" customHeight="1" x14ac:dyDescent="0.25">
      <c r="A1509" s="395">
        <v>42529</v>
      </c>
      <c r="B1509" s="396">
        <v>2.7175925925925926E-2</v>
      </c>
      <c r="C1509" s="399">
        <v>73.634200000000007</v>
      </c>
      <c r="D1509" s="399">
        <v>17.640999999999998</v>
      </c>
      <c r="E1509" s="398">
        <v>42529.027175925927</v>
      </c>
      <c r="F1509" s="397">
        <v>471.62619999999998</v>
      </c>
    </row>
    <row r="1510" spans="1:6" ht="15" customHeight="1" x14ac:dyDescent="0.25">
      <c r="A1510" s="395">
        <v>42530</v>
      </c>
      <c r="B1510" s="396">
        <v>2.7175925925925926E-2</v>
      </c>
      <c r="C1510" s="399">
        <v>73.729200000000006</v>
      </c>
      <c r="D1510" s="399">
        <v>17.643000000000001</v>
      </c>
      <c r="E1510" s="398">
        <v>42530.027175925927</v>
      </c>
      <c r="F1510" s="397">
        <v>471.53120000000001</v>
      </c>
    </row>
    <row r="1511" spans="1:6" ht="15" customHeight="1" x14ac:dyDescent="0.25">
      <c r="A1511" s="395">
        <v>42531</v>
      </c>
      <c r="B1511" s="396">
        <v>2.7175925925925926E-2</v>
      </c>
      <c r="C1511" s="399">
        <v>73.592500000000001</v>
      </c>
      <c r="D1511" s="399">
        <v>17.683</v>
      </c>
      <c r="E1511" s="398">
        <v>42531.027175925927</v>
      </c>
      <c r="F1511" s="397">
        <v>471.66789999999997</v>
      </c>
    </row>
    <row r="1512" spans="1:6" ht="15" customHeight="1" x14ac:dyDescent="0.25">
      <c r="A1512" s="395">
        <v>42532</v>
      </c>
      <c r="B1512" s="396">
        <v>2.7175925925925926E-2</v>
      </c>
      <c r="C1512" s="399">
        <v>73.564700000000002</v>
      </c>
      <c r="D1512" s="399">
        <v>17.669</v>
      </c>
      <c r="E1512" s="398">
        <v>42532.027175925927</v>
      </c>
      <c r="F1512" s="397">
        <v>471.69569999999999</v>
      </c>
    </row>
    <row r="1513" spans="1:6" ht="15" customHeight="1" x14ac:dyDescent="0.25">
      <c r="A1513" s="395">
        <v>42533</v>
      </c>
      <c r="B1513" s="396">
        <v>2.7175925925925926E-2</v>
      </c>
      <c r="C1513" s="399">
        <v>73.48</v>
      </c>
      <c r="D1513" s="399">
        <v>17.655999999999999</v>
      </c>
      <c r="E1513" s="398">
        <v>42533.027175925927</v>
      </c>
      <c r="F1513" s="397">
        <v>471.78039999999999</v>
      </c>
    </row>
    <row r="1514" spans="1:6" ht="15" customHeight="1" x14ac:dyDescent="0.25">
      <c r="A1514" s="395">
        <v>42534</v>
      </c>
      <c r="B1514" s="396">
        <v>2.7175925925925926E-2</v>
      </c>
      <c r="C1514" s="399">
        <v>73.551699999999997</v>
      </c>
      <c r="D1514" s="399">
        <v>17.689</v>
      </c>
      <c r="E1514" s="398">
        <v>42534.027175925927</v>
      </c>
      <c r="F1514" s="397">
        <v>471.70870000000002</v>
      </c>
    </row>
    <row r="1515" spans="1:6" ht="15" customHeight="1" x14ac:dyDescent="0.25">
      <c r="A1515" s="395">
        <v>42535</v>
      </c>
      <c r="B1515" s="396">
        <v>2.7175925925925926E-2</v>
      </c>
      <c r="C1515" s="399">
        <v>73.6738</v>
      </c>
      <c r="D1515" s="399">
        <v>17.678000000000001</v>
      </c>
      <c r="E1515" s="398">
        <v>42535.027175925927</v>
      </c>
      <c r="F1515" s="397">
        <v>471.58659999999998</v>
      </c>
    </row>
    <row r="1516" spans="1:6" ht="15" customHeight="1" x14ac:dyDescent="0.25">
      <c r="A1516" s="395">
        <v>42536</v>
      </c>
      <c r="B1516" s="396">
        <v>2.7175925925925926E-2</v>
      </c>
      <c r="C1516" s="399">
        <v>73.736500000000007</v>
      </c>
      <c r="D1516" s="399">
        <v>17.643000000000001</v>
      </c>
      <c r="E1516" s="398">
        <v>42536.027175925927</v>
      </c>
      <c r="F1516" s="397">
        <v>471.52389999999997</v>
      </c>
    </row>
    <row r="1517" spans="1:6" ht="15" customHeight="1" x14ac:dyDescent="0.25">
      <c r="A1517" s="395">
        <v>42537</v>
      </c>
      <c r="B1517" s="396">
        <v>2.7175925925925926E-2</v>
      </c>
      <c r="C1517" s="399">
        <v>73.739400000000003</v>
      </c>
      <c r="D1517" s="399">
        <v>17.626999999999999</v>
      </c>
      <c r="E1517" s="398">
        <v>42537.027175925927</v>
      </c>
      <c r="F1517" s="397">
        <v>471.52099999999996</v>
      </c>
    </row>
    <row r="1518" spans="1:6" ht="15" customHeight="1" x14ac:dyDescent="0.25">
      <c r="A1518" s="395">
        <v>42538</v>
      </c>
      <c r="B1518" s="396">
        <v>2.7175925925925926E-2</v>
      </c>
      <c r="C1518" s="399">
        <v>73.640100000000004</v>
      </c>
      <c r="D1518" s="399">
        <v>17.655999999999999</v>
      </c>
      <c r="E1518" s="398">
        <v>42538.027175925927</v>
      </c>
      <c r="F1518" s="397">
        <v>471.62029999999999</v>
      </c>
    </row>
    <row r="1519" spans="1:6" ht="15" customHeight="1" x14ac:dyDescent="0.25">
      <c r="A1519" s="395">
        <v>42539</v>
      </c>
      <c r="B1519" s="396">
        <v>2.7175925925925926E-2</v>
      </c>
      <c r="C1519" s="399">
        <v>73.600999999999999</v>
      </c>
      <c r="D1519" s="399">
        <v>17.635000000000002</v>
      </c>
      <c r="E1519" s="398">
        <v>42539.027175925927</v>
      </c>
      <c r="F1519" s="397">
        <v>471.65940000000001</v>
      </c>
    </row>
    <row r="1520" spans="1:6" ht="15" customHeight="1" x14ac:dyDescent="0.25">
      <c r="A1520" s="395">
        <v>42540</v>
      </c>
      <c r="B1520" s="396">
        <v>2.7175925925925926E-2</v>
      </c>
      <c r="C1520" s="399">
        <v>73.508799999999994</v>
      </c>
      <c r="D1520" s="399">
        <v>17.689</v>
      </c>
      <c r="E1520" s="398">
        <v>42540.027175925927</v>
      </c>
      <c r="F1520" s="397">
        <v>471.7516</v>
      </c>
    </row>
    <row r="1521" spans="1:6" ht="15" customHeight="1" x14ac:dyDescent="0.25">
      <c r="A1521" s="395">
        <v>42541</v>
      </c>
      <c r="B1521" s="396">
        <v>2.7175925925925926E-2</v>
      </c>
      <c r="C1521" s="399">
        <v>73.468999999999994</v>
      </c>
      <c r="D1521" s="399">
        <v>17.698</v>
      </c>
      <c r="E1521" s="398">
        <v>42541.027175925927</v>
      </c>
      <c r="F1521" s="397">
        <v>471.79140000000001</v>
      </c>
    </row>
    <row r="1522" spans="1:6" ht="15" customHeight="1" x14ac:dyDescent="0.25">
      <c r="A1522" s="395">
        <v>42542</v>
      </c>
      <c r="B1522" s="396">
        <v>2.7175925925925926E-2</v>
      </c>
      <c r="C1522" s="399">
        <v>73.433999999999997</v>
      </c>
      <c r="D1522" s="399">
        <v>17.753</v>
      </c>
      <c r="E1522" s="398">
        <v>42542.027175925927</v>
      </c>
      <c r="F1522" s="397">
        <v>471.82639999999998</v>
      </c>
    </row>
    <row r="1523" spans="1:6" ht="15" customHeight="1" x14ac:dyDescent="0.25">
      <c r="A1523" s="395">
        <v>42543</v>
      </c>
      <c r="B1523" s="396">
        <v>2.7175925925925926E-2</v>
      </c>
      <c r="C1523" s="399">
        <v>73.498500000000007</v>
      </c>
      <c r="D1523" s="399">
        <v>17.718</v>
      </c>
      <c r="E1523" s="398">
        <v>42543.027175925927</v>
      </c>
      <c r="F1523" s="397">
        <v>471.76189999999997</v>
      </c>
    </row>
    <row r="1524" spans="1:6" ht="15" customHeight="1" x14ac:dyDescent="0.25">
      <c r="A1524" s="395">
        <v>42544</v>
      </c>
      <c r="B1524" s="396">
        <v>2.7175925925925926E-2</v>
      </c>
      <c r="C1524" s="399">
        <v>73.567599999999999</v>
      </c>
      <c r="D1524" s="399">
        <v>17.712</v>
      </c>
      <c r="E1524" s="398">
        <v>42544.027175925927</v>
      </c>
      <c r="F1524" s="397">
        <v>471.69279999999998</v>
      </c>
    </row>
    <row r="1525" spans="1:6" ht="15" customHeight="1" x14ac:dyDescent="0.25">
      <c r="A1525" s="395">
        <v>42545</v>
      </c>
      <c r="B1525" s="396">
        <v>2.7175925925925926E-2</v>
      </c>
      <c r="C1525" s="399">
        <v>73.490099999999998</v>
      </c>
      <c r="D1525" s="399">
        <v>17.683</v>
      </c>
      <c r="E1525" s="398">
        <v>42545.027175925927</v>
      </c>
      <c r="F1525" s="397">
        <v>471.77030000000002</v>
      </c>
    </row>
    <row r="1526" spans="1:6" ht="15" customHeight="1" x14ac:dyDescent="0.25">
      <c r="A1526" s="395">
        <v>42546</v>
      </c>
      <c r="B1526" s="396">
        <v>2.7175925925925926E-2</v>
      </c>
      <c r="C1526" s="399">
        <v>73.635800000000003</v>
      </c>
      <c r="D1526" s="399">
        <v>17.667000000000002</v>
      </c>
      <c r="E1526" s="398">
        <v>42546.027175925927</v>
      </c>
      <c r="F1526" s="397">
        <v>471.62459999999999</v>
      </c>
    </row>
    <row r="1527" spans="1:6" ht="15" customHeight="1" x14ac:dyDescent="0.25">
      <c r="A1527" s="395">
        <v>42547</v>
      </c>
      <c r="B1527" s="396">
        <v>2.7175925925925926E-2</v>
      </c>
      <c r="C1527" s="399">
        <v>73.586200000000005</v>
      </c>
      <c r="D1527" s="399">
        <v>17.673999999999999</v>
      </c>
      <c r="E1527" s="398">
        <v>42547.027175925927</v>
      </c>
      <c r="F1527" s="397">
        <v>471.67419999999998</v>
      </c>
    </row>
    <row r="1528" spans="1:6" ht="15" customHeight="1" x14ac:dyDescent="0.25">
      <c r="A1528" s="395">
        <v>42548</v>
      </c>
      <c r="B1528" s="396">
        <v>2.7175925925925926E-2</v>
      </c>
      <c r="C1528" s="399">
        <v>73.479399999999998</v>
      </c>
      <c r="D1528" s="399">
        <v>17.611999999999998</v>
      </c>
      <c r="E1528" s="398">
        <v>42548.027175925927</v>
      </c>
      <c r="F1528" s="397">
        <v>471.78100000000001</v>
      </c>
    </row>
    <row r="1529" spans="1:6" ht="15" customHeight="1" x14ac:dyDescent="0.25">
      <c r="A1529" s="395">
        <v>42549</v>
      </c>
      <c r="B1529" s="396">
        <v>2.7175925925925926E-2</v>
      </c>
      <c r="C1529" s="399">
        <v>73.500500000000002</v>
      </c>
      <c r="D1529" s="399">
        <v>17.64</v>
      </c>
      <c r="E1529" s="398">
        <v>42549.027175925927</v>
      </c>
      <c r="F1529" s="397">
        <v>471.75990000000002</v>
      </c>
    </row>
    <row r="1530" spans="1:6" ht="15" customHeight="1" x14ac:dyDescent="0.25">
      <c r="A1530" s="395">
        <v>42550</v>
      </c>
      <c r="B1530" s="396">
        <v>2.7175925925925926E-2</v>
      </c>
      <c r="C1530" s="399">
        <v>73.5197</v>
      </c>
      <c r="D1530" s="399">
        <v>17.666</v>
      </c>
      <c r="E1530" s="398">
        <v>42550.027175925927</v>
      </c>
      <c r="F1530" s="397">
        <v>471.7407</v>
      </c>
    </row>
    <row r="1531" spans="1:6" ht="15" customHeight="1" x14ac:dyDescent="0.25">
      <c r="A1531" s="395">
        <v>42551</v>
      </c>
      <c r="B1531" s="396">
        <v>2.7175925925925926E-2</v>
      </c>
      <c r="C1531" s="399">
        <v>73.566100000000006</v>
      </c>
      <c r="D1531" s="399">
        <v>17.765000000000001</v>
      </c>
      <c r="E1531" s="398">
        <v>42551.027175925927</v>
      </c>
      <c r="F1531" s="397">
        <v>471.6943</v>
      </c>
    </row>
    <row r="1532" spans="1:6" ht="15" customHeight="1" x14ac:dyDescent="0.25">
      <c r="A1532" s="395">
        <v>42552</v>
      </c>
      <c r="B1532" s="396">
        <v>2.7175925925925926E-2</v>
      </c>
      <c r="C1532" s="399">
        <v>73.631900000000002</v>
      </c>
      <c r="D1532" s="399">
        <v>17.667999999999999</v>
      </c>
      <c r="E1532" s="398">
        <v>42552.027175925927</v>
      </c>
      <c r="F1532" s="397">
        <v>471.62849999999997</v>
      </c>
    </row>
    <row r="1533" spans="1:6" ht="15" customHeight="1" x14ac:dyDescent="0.25">
      <c r="A1533" s="395">
        <v>42553</v>
      </c>
      <c r="B1533" s="396">
        <v>2.7175925925925926E-2</v>
      </c>
      <c r="C1533" s="399">
        <v>73.680199999999999</v>
      </c>
      <c r="D1533" s="399">
        <v>17.626999999999999</v>
      </c>
      <c r="E1533" s="398">
        <v>42553.027175925927</v>
      </c>
      <c r="F1533" s="397">
        <v>471.58019999999999</v>
      </c>
    </row>
    <row r="1534" spans="1:6" ht="15" customHeight="1" x14ac:dyDescent="0.25">
      <c r="A1534" s="395">
        <v>42554</v>
      </c>
      <c r="B1534" s="396">
        <v>2.7175925925925926E-2</v>
      </c>
      <c r="C1534" s="399">
        <v>73.681799999999996</v>
      </c>
      <c r="D1534" s="399">
        <v>17.646999999999998</v>
      </c>
      <c r="E1534" s="398">
        <v>42554.027175925927</v>
      </c>
      <c r="F1534" s="397">
        <v>471.57859999999999</v>
      </c>
    </row>
    <row r="1535" spans="1:6" ht="15" customHeight="1" x14ac:dyDescent="0.25">
      <c r="A1535" s="395">
        <v>42555</v>
      </c>
      <c r="B1535" s="396">
        <v>2.7175925925925926E-2</v>
      </c>
      <c r="C1535" s="399">
        <v>73.545299999999997</v>
      </c>
      <c r="D1535" s="399">
        <v>17.658000000000001</v>
      </c>
      <c r="E1535" s="398">
        <v>42555.027175925927</v>
      </c>
      <c r="F1535" s="397">
        <v>471.71510000000001</v>
      </c>
    </row>
    <row r="1536" spans="1:6" ht="15" customHeight="1" x14ac:dyDescent="0.25">
      <c r="A1536" s="395">
        <v>42556</v>
      </c>
      <c r="B1536" s="396">
        <v>2.7175925925925926E-2</v>
      </c>
      <c r="C1536" s="399">
        <v>73.547700000000006</v>
      </c>
      <c r="D1536" s="399">
        <v>17.677</v>
      </c>
      <c r="E1536" s="398">
        <v>42556.027175925927</v>
      </c>
      <c r="F1536" s="397">
        <v>471.71269999999998</v>
      </c>
    </row>
    <row r="1537" spans="1:6" ht="15" customHeight="1" x14ac:dyDescent="0.25">
      <c r="A1537" s="395">
        <v>42557</v>
      </c>
      <c r="B1537" s="396">
        <v>2.7175925925925926E-2</v>
      </c>
      <c r="C1537" s="399">
        <v>73.623900000000006</v>
      </c>
      <c r="D1537" s="399">
        <v>17.693999999999999</v>
      </c>
      <c r="E1537" s="398">
        <v>42557.027175925927</v>
      </c>
      <c r="F1537" s="397">
        <v>471.63649999999996</v>
      </c>
    </row>
    <row r="1538" spans="1:6" ht="15" customHeight="1" x14ac:dyDescent="0.25">
      <c r="A1538" s="395">
        <v>42558</v>
      </c>
      <c r="B1538" s="396">
        <v>2.7175925925925926E-2</v>
      </c>
      <c r="C1538" s="399">
        <v>73.7</v>
      </c>
      <c r="D1538" s="399">
        <v>17.683</v>
      </c>
      <c r="E1538" s="398">
        <v>42558.027175925927</v>
      </c>
      <c r="F1538" s="397">
        <v>471.56039999999996</v>
      </c>
    </row>
    <row r="1539" spans="1:6" ht="15" customHeight="1" x14ac:dyDescent="0.25">
      <c r="A1539" s="395">
        <v>42559</v>
      </c>
      <c r="B1539" s="396">
        <v>2.7175925925925926E-2</v>
      </c>
      <c r="C1539" s="399">
        <v>73.683300000000003</v>
      </c>
      <c r="D1539" s="399">
        <v>17.698</v>
      </c>
      <c r="E1539" s="398">
        <v>42559.027175925927</v>
      </c>
      <c r="F1539" s="397">
        <v>471.57709999999997</v>
      </c>
    </row>
    <row r="1540" spans="1:6" ht="15" customHeight="1" x14ac:dyDescent="0.25">
      <c r="A1540" s="395">
        <v>42560</v>
      </c>
      <c r="B1540" s="396">
        <v>2.7175925925925926E-2</v>
      </c>
      <c r="C1540" s="399">
        <v>73.630399999999995</v>
      </c>
      <c r="D1540" s="399">
        <v>17.774999999999999</v>
      </c>
      <c r="E1540" s="398">
        <v>42560.027175925927</v>
      </c>
      <c r="F1540" s="397">
        <v>471.63</v>
      </c>
    </row>
    <row r="1541" spans="1:6" ht="15" customHeight="1" x14ac:dyDescent="0.25">
      <c r="A1541" s="395">
        <v>42561</v>
      </c>
      <c r="B1541" s="396">
        <v>2.7175925925925926E-2</v>
      </c>
      <c r="C1541" s="399">
        <v>73.614099999999993</v>
      </c>
      <c r="D1541" s="399">
        <v>17.742000000000001</v>
      </c>
      <c r="E1541" s="398">
        <v>42561.027175925927</v>
      </c>
      <c r="F1541" s="397">
        <v>471.6463</v>
      </c>
    </row>
    <row r="1542" spans="1:6" ht="15" customHeight="1" x14ac:dyDescent="0.25">
      <c r="A1542" s="395">
        <v>42562</v>
      </c>
      <c r="B1542" s="396">
        <v>2.7175925925925926E-2</v>
      </c>
      <c r="C1542" s="399">
        <v>73.758700000000005</v>
      </c>
      <c r="D1542" s="399">
        <v>17.655999999999999</v>
      </c>
      <c r="E1542" s="398">
        <v>42562.027175925927</v>
      </c>
      <c r="F1542" s="397">
        <v>471.50169999999997</v>
      </c>
    </row>
  </sheetData>
  <sortState ref="A1362:K1542">
    <sortCondition ref="A1362:A1542"/>
  </sortState>
  <mergeCells count="4">
    <mergeCell ref="A1:F1"/>
    <mergeCell ref="A2:C2"/>
    <mergeCell ref="A3:C3"/>
    <mergeCell ref="A4:C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L865"/>
  <sheetViews>
    <sheetView workbookViewId="0">
      <pane xSplit="3" ySplit="8" topLeftCell="D846" activePane="bottomRight" state="frozen"/>
      <selection pane="topRight" activeCell="D1" sqref="D1"/>
      <selection pane="bottomLeft" activeCell="A9" sqref="A9"/>
      <selection pane="bottomRight" activeCell="A865" sqref="A865"/>
    </sheetView>
  </sheetViews>
  <sheetFormatPr defaultRowHeight="12.75" x14ac:dyDescent="0.2"/>
  <cols>
    <col min="1" max="1" width="18" customWidth="1"/>
    <col min="2" max="2" width="12.7109375" customWidth="1"/>
    <col min="3" max="3" width="15.7109375" customWidth="1"/>
    <col min="4" max="4" width="22.7109375" customWidth="1"/>
    <col min="5" max="5" width="19.140625" customWidth="1"/>
    <col min="6" max="6" width="16.7109375" customWidth="1"/>
    <col min="7" max="7" width="13.7109375" customWidth="1"/>
  </cols>
  <sheetData>
    <row r="1" spans="1:12" ht="18.75" x14ac:dyDescent="0.3">
      <c r="A1" s="352" t="s">
        <v>374</v>
      </c>
      <c r="B1" s="352"/>
      <c r="C1" s="352"/>
      <c r="D1" s="352"/>
      <c r="E1" s="352"/>
      <c r="F1" s="352"/>
      <c r="G1" s="401"/>
      <c r="H1" s="401"/>
      <c r="I1" s="401"/>
      <c r="J1" s="401"/>
      <c r="K1" s="401"/>
      <c r="L1" s="401"/>
    </row>
    <row r="2" spans="1:12" ht="18.75" x14ac:dyDescent="0.3">
      <c r="A2" s="431" t="s">
        <v>346</v>
      </c>
      <c r="B2" s="431"/>
      <c r="C2" s="431"/>
    </row>
    <row r="3" spans="1:12" ht="18.75" x14ac:dyDescent="0.3">
      <c r="A3" s="431" t="s">
        <v>376</v>
      </c>
      <c r="B3" s="431"/>
      <c r="C3" s="431"/>
    </row>
    <row r="4" spans="1:12" ht="19.5" thickBot="1" x14ac:dyDescent="0.35">
      <c r="A4" s="431" t="s">
        <v>375</v>
      </c>
      <c r="B4" s="431"/>
      <c r="C4" s="431"/>
    </row>
    <row r="5" spans="1:12" s="201" customFormat="1" ht="19.5" thickBot="1" x14ac:dyDescent="0.35">
      <c r="A5" s="215"/>
      <c r="B5" s="216"/>
      <c r="C5" s="216"/>
      <c r="D5" s="216"/>
      <c r="E5" s="217"/>
      <c r="F5" s="216"/>
      <c r="G5" s="216"/>
    </row>
    <row r="6" spans="1:12" s="203" customFormat="1" ht="31.5" x14ac:dyDescent="0.25">
      <c r="A6" s="203" t="s">
        <v>302</v>
      </c>
      <c r="B6" s="207" t="s">
        <v>310</v>
      </c>
      <c r="C6" s="207" t="s">
        <v>311</v>
      </c>
      <c r="D6" s="204" t="s">
        <v>312</v>
      </c>
      <c r="E6" s="205" t="s">
        <v>313</v>
      </c>
      <c r="F6" s="203" t="s">
        <v>314</v>
      </c>
      <c r="G6" s="203" t="s">
        <v>315</v>
      </c>
    </row>
    <row r="7" spans="1:12" ht="15" x14ac:dyDescent="0.25">
      <c r="A7" s="188">
        <v>41653</v>
      </c>
      <c r="F7" s="190">
        <v>373.31</v>
      </c>
      <c r="G7" s="191" t="s">
        <v>352</v>
      </c>
    </row>
    <row r="8" spans="1:12" ht="15" x14ac:dyDescent="0.25">
      <c r="A8" s="188">
        <v>41705</v>
      </c>
      <c r="F8" s="190">
        <v>373.13</v>
      </c>
      <c r="G8" s="191" t="s">
        <v>352</v>
      </c>
    </row>
    <row r="9" spans="1:12" ht="15" x14ac:dyDescent="0.25">
      <c r="A9" s="395">
        <v>41706</v>
      </c>
      <c r="B9" s="396">
        <v>7.2453703703703708E-3</v>
      </c>
      <c r="C9" s="399">
        <v>72.356800000000007</v>
      </c>
      <c r="D9" s="399">
        <v>16.719000000000001</v>
      </c>
      <c r="E9" s="398">
        <v>41706.007245370369</v>
      </c>
      <c r="F9" s="397">
        <v>373.09719999999999</v>
      </c>
    </row>
    <row r="10" spans="1:12" ht="15" x14ac:dyDescent="0.25">
      <c r="A10" s="395">
        <v>41707</v>
      </c>
      <c r="B10" s="396">
        <v>7.2453703703703708E-3</v>
      </c>
      <c r="C10" s="399">
        <v>72.1387</v>
      </c>
      <c r="D10" s="399">
        <v>16.728999999999999</v>
      </c>
      <c r="E10" s="398">
        <v>41707.007245370369</v>
      </c>
      <c r="F10" s="397">
        <v>373.31529999999998</v>
      </c>
    </row>
    <row r="11" spans="1:12" ht="15" x14ac:dyDescent="0.25">
      <c r="A11" s="395">
        <v>41708</v>
      </c>
      <c r="B11" s="396">
        <v>7.2453703703703708E-3</v>
      </c>
      <c r="C11" s="399">
        <v>72.129800000000003</v>
      </c>
      <c r="D11" s="399">
        <v>16.725000000000001</v>
      </c>
      <c r="E11" s="398">
        <v>41708.007245370369</v>
      </c>
      <c r="F11" s="397">
        <v>373.32420000000002</v>
      </c>
    </row>
    <row r="12" spans="1:12" ht="15" x14ac:dyDescent="0.25">
      <c r="A12" s="395">
        <v>41709</v>
      </c>
      <c r="B12" s="396">
        <v>7.2453703703703708E-3</v>
      </c>
      <c r="C12" s="399">
        <v>72.250100000000003</v>
      </c>
      <c r="D12" s="399">
        <v>16.718</v>
      </c>
      <c r="E12" s="398">
        <v>41709.007245370369</v>
      </c>
      <c r="F12" s="397">
        <v>373.20389999999998</v>
      </c>
    </row>
    <row r="13" spans="1:12" ht="15" x14ac:dyDescent="0.25">
      <c r="A13" s="395">
        <v>41710</v>
      </c>
      <c r="B13" s="396">
        <v>7.2453703703703708E-3</v>
      </c>
      <c r="C13" s="399">
        <v>72.275400000000005</v>
      </c>
      <c r="D13" s="399">
        <v>16.719000000000001</v>
      </c>
      <c r="E13" s="398">
        <v>41710.007245370369</v>
      </c>
      <c r="F13" s="397">
        <v>373.17859999999996</v>
      </c>
      <c r="I13" s="385"/>
      <c r="J13" s="385"/>
    </row>
    <row r="14" spans="1:12" ht="15" x14ac:dyDescent="0.25">
      <c r="A14" s="395">
        <v>41711</v>
      </c>
      <c r="B14" s="396">
        <v>7.2453703703703708E-3</v>
      </c>
      <c r="C14" s="399">
        <v>72.096800000000002</v>
      </c>
      <c r="D14" s="399">
        <v>16.724</v>
      </c>
      <c r="E14" s="398">
        <v>41711.007245370369</v>
      </c>
      <c r="F14" s="397">
        <v>373.35719999999998</v>
      </c>
      <c r="I14" s="385"/>
      <c r="J14" s="385"/>
    </row>
    <row r="15" spans="1:12" ht="15" x14ac:dyDescent="0.25">
      <c r="A15" s="395">
        <v>41712</v>
      </c>
      <c r="B15" s="396">
        <v>7.2453703703703708E-3</v>
      </c>
      <c r="C15" s="399">
        <v>72.221900000000005</v>
      </c>
      <c r="D15" s="399">
        <v>16.73</v>
      </c>
      <c r="E15" s="398">
        <v>41712.007245370369</v>
      </c>
      <c r="F15" s="397">
        <v>373.2321</v>
      </c>
      <c r="I15" s="385"/>
      <c r="J15" s="385"/>
    </row>
    <row r="16" spans="1:12" ht="15" x14ac:dyDescent="0.25">
      <c r="A16" s="395">
        <v>41713</v>
      </c>
      <c r="B16" s="396">
        <v>7.2453703703703708E-3</v>
      </c>
      <c r="C16" s="399">
        <v>72.206599999999995</v>
      </c>
      <c r="D16" s="399">
        <v>16.731000000000002</v>
      </c>
      <c r="E16" s="398">
        <v>41713.007245370369</v>
      </c>
      <c r="F16" s="397">
        <v>373.24739999999997</v>
      </c>
      <c r="I16" s="385"/>
      <c r="J16" s="385"/>
    </row>
    <row r="17" spans="1:10" ht="15" x14ac:dyDescent="0.25">
      <c r="A17" s="395">
        <v>41714</v>
      </c>
      <c r="B17" s="396">
        <v>7.2453703703703708E-3</v>
      </c>
      <c r="C17" s="399">
        <v>72.195899999999995</v>
      </c>
      <c r="D17" s="399">
        <v>16.716999999999999</v>
      </c>
      <c r="E17" s="398">
        <v>41714.007245370369</v>
      </c>
      <c r="F17" s="397">
        <v>373.25810000000001</v>
      </c>
      <c r="I17" s="385"/>
      <c r="J17" s="385"/>
    </row>
    <row r="18" spans="1:10" ht="15" x14ac:dyDescent="0.25">
      <c r="A18" s="395">
        <v>41715</v>
      </c>
      <c r="B18" s="396">
        <v>7.2453703703703708E-3</v>
      </c>
      <c r="C18" s="399">
        <v>72.169799999999995</v>
      </c>
      <c r="D18" s="399">
        <v>16.718</v>
      </c>
      <c r="E18" s="398">
        <v>41715.007245370369</v>
      </c>
      <c r="F18" s="397">
        <v>373.2842</v>
      </c>
      <c r="I18" s="385"/>
      <c r="J18" s="385"/>
    </row>
    <row r="19" spans="1:10" ht="15" x14ac:dyDescent="0.25">
      <c r="A19" s="395">
        <v>41716</v>
      </c>
      <c r="B19" s="396">
        <v>7.2453703703703708E-3</v>
      </c>
      <c r="C19" s="399">
        <v>72.454999999999998</v>
      </c>
      <c r="D19" s="399">
        <v>16.728000000000002</v>
      </c>
      <c r="E19" s="398">
        <v>41716.007245370369</v>
      </c>
      <c r="F19" s="397">
        <v>372.99900000000002</v>
      </c>
      <c r="I19" s="385"/>
      <c r="J19" s="385"/>
    </row>
    <row r="20" spans="1:10" ht="15" x14ac:dyDescent="0.25">
      <c r="A20" s="395">
        <v>41717</v>
      </c>
      <c r="B20" s="396">
        <v>7.2453703703703708E-3</v>
      </c>
      <c r="C20" s="399">
        <v>72.336200000000005</v>
      </c>
      <c r="D20" s="399">
        <v>16.73</v>
      </c>
      <c r="E20" s="398">
        <v>41717.007245370369</v>
      </c>
      <c r="F20" s="397">
        <v>373.11779999999999</v>
      </c>
      <c r="I20" s="385"/>
      <c r="J20" s="385"/>
    </row>
    <row r="21" spans="1:10" ht="15" x14ac:dyDescent="0.25">
      <c r="A21" s="395">
        <v>41718</v>
      </c>
      <c r="B21" s="396">
        <v>7.2453703703703708E-3</v>
      </c>
      <c r="C21" s="399">
        <v>72.1648</v>
      </c>
      <c r="D21" s="399">
        <v>16.73</v>
      </c>
      <c r="E21" s="398">
        <v>41718.007245370369</v>
      </c>
      <c r="F21" s="397">
        <v>373.28919999999999</v>
      </c>
      <c r="I21" s="385"/>
      <c r="J21" s="385"/>
    </row>
    <row r="22" spans="1:10" ht="15" x14ac:dyDescent="0.25">
      <c r="A22" s="395">
        <v>41719</v>
      </c>
      <c r="B22" s="396">
        <v>7.2453703703703708E-3</v>
      </c>
      <c r="C22" s="399">
        <v>72.246799999999993</v>
      </c>
      <c r="D22" s="399">
        <v>16.716999999999999</v>
      </c>
      <c r="E22" s="398">
        <v>41719.007245370369</v>
      </c>
      <c r="F22" s="397">
        <v>373.2072</v>
      </c>
      <c r="I22" s="385"/>
      <c r="J22" s="385"/>
    </row>
    <row r="23" spans="1:10" ht="15" x14ac:dyDescent="0.25">
      <c r="A23" s="395">
        <v>41720</v>
      </c>
      <c r="B23" s="396">
        <v>7.2453703703703708E-3</v>
      </c>
      <c r="C23" s="399">
        <v>72.284099999999995</v>
      </c>
      <c r="D23" s="399">
        <v>16.725999999999999</v>
      </c>
      <c r="E23" s="398">
        <v>41720.007245370369</v>
      </c>
      <c r="F23" s="397">
        <v>373.16989999999998</v>
      </c>
      <c r="I23" s="385"/>
      <c r="J23" s="385"/>
    </row>
    <row r="24" spans="1:10" ht="15" x14ac:dyDescent="0.25">
      <c r="A24" s="395">
        <v>41721</v>
      </c>
      <c r="B24" s="396">
        <v>7.2453703703703708E-3</v>
      </c>
      <c r="C24" s="399">
        <v>72.231999999999999</v>
      </c>
      <c r="D24" s="399">
        <v>16.722999999999999</v>
      </c>
      <c r="E24" s="398">
        <v>41721.007245370369</v>
      </c>
      <c r="F24" s="397">
        <v>373.22199999999998</v>
      </c>
      <c r="I24" s="385"/>
      <c r="J24" s="385"/>
    </row>
    <row r="25" spans="1:10" ht="15" x14ac:dyDescent="0.25">
      <c r="A25" s="395">
        <v>41722</v>
      </c>
      <c r="B25" s="396">
        <v>7.2453703703703708E-3</v>
      </c>
      <c r="C25" s="399">
        <v>72.178100000000001</v>
      </c>
      <c r="D25" s="399">
        <v>16.721</v>
      </c>
      <c r="E25" s="398">
        <v>41722.007245370369</v>
      </c>
      <c r="F25" s="397">
        <v>373.27589999999998</v>
      </c>
      <c r="I25" s="385"/>
      <c r="J25" s="385"/>
    </row>
    <row r="26" spans="1:10" ht="15" x14ac:dyDescent="0.25">
      <c r="A26" s="395">
        <v>41723</v>
      </c>
      <c r="B26" s="396">
        <v>7.2453703703703708E-3</v>
      </c>
      <c r="C26" s="399">
        <v>72.148600000000002</v>
      </c>
      <c r="D26" s="399">
        <v>16.725999999999999</v>
      </c>
      <c r="E26" s="398">
        <v>41723.007245370369</v>
      </c>
      <c r="F26" s="397">
        <v>373.30539999999996</v>
      </c>
      <c r="I26" s="385"/>
      <c r="J26" s="385"/>
    </row>
    <row r="27" spans="1:10" ht="15" x14ac:dyDescent="0.25">
      <c r="A27" s="395">
        <v>41724</v>
      </c>
      <c r="B27" s="396">
        <v>7.2453703703703708E-3</v>
      </c>
      <c r="C27" s="399">
        <v>72.213700000000003</v>
      </c>
      <c r="D27" s="399">
        <v>16.715</v>
      </c>
      <c r="E27" s="398">
        <v>41724.007245370369</v>
      </c>
      <c r="F27" s="397">
        <v>373.24029999999999</v>
      </c>
      <c r="I27" s="385"/>
      <c r="J27" s="385"/>
    </row>
    <row r="28" spans="1:10" ht="15" x14ac:dyDescent="0.25">
      <c r="A28" s="395">
        <v>41725</v>
      </c>
      <c r="B28" s="396">
        <v>7.2453703703703708E-3</v>
      </c>
      <c r="C28" s="399">
        <v>72.412000000000006</v>
      </c>
      <c r="D28" s="399">
        <v>16.716999999999999</v>
      </c>
      <c r="E28" s="398">
        <v>41725.007245370369</v>
      </c>
      <c r="F28" s="397">
        <v>373.04199999999997</v>
      </c>
      <c r="I28" s="385"/>
      <c r="J28" s="385"/>
    </row>
    <row r="29" spans="1:10" ht="15" x14ac:dyDescent="0.25">
      <c r="A29" s="395">
        <v>41726</v>
      </c>
      <c r="B29" s="396">
        <v>7.2453703703703708E-3</v>
      </c>
      <c r="C29" s="399">
        <v>72.315200000000004</v>
      </c>
      <c r="D29" s="399">
        <v>16.722000000000001</v>
      </c>
      <c r="E29" s="398">
        <v>41726.007245370369</v>
      </c>
      <c r="F29" s="397">
        <v>373.1388</v>
      </c>
      <c r="I29" s="385"/>
      <c r="J29" s="385"/>
    </row>
    <row r="30" spans="1:10" ht="15" x14ac:dyDescent="0.25">
      <c r="A30" s="395">
        <v>41727</v>
      </c>
      <c r="B30" s="396">
        <v>7.2453703703703708E-3</v>
      </c>
      <c r="C30" s="399">
        <v>72.162400000000005</v>
      </c>
      <c r="D30" s="399">
        <v>16.724</v>
      </c>
      <c r="E30" s="398">
        <v>41727.007245370369</v>
      </c>
      <c r="F30" s="397">
        <v>373.29160000000002</v>
      </c>
      <c r="I30" s="385"/>
      <c r="J30" s="385"/>
    </row>
    <row r="31" spans="1:10" ht="15" x14ac:dyDescent="0.25">
      <c r="A31" s="395">
        <v>41728</v>
      </c>
      <c r="B31" s="396">
        <v>7.2453703703703708E-3</v>
      </c>
      <c r="C31" s="399">
        <v>72.144400000000005</v>
      </c>
      <c r="D31" s="399">
        <v>16.725000000000001</v>
      </c>
      <c r="E31" s="398">
        <v>41728.007245370369</v>
      </c>
      <c r="F31" s="397">
        <v>373.30959999999999</v>
      </c>
      <c r="I31" s="385"/>
      <c r="J31" s="385"/>
    </row>
    <row r="32" spans="1:10" ht="15" x14ac:dyDescent="0.25">
      <c r="A32" s="395">
        <v>41729</v>
      </c>
      <c r="B32" s="396">
        <v>7.2453703703703708E-3</v>
      </c>
      <c r="C32" s="399">
        <v>72.295500000000004</v>
      </c>
      <c r="D32" s="399">
        <v>16.721</v>
      </c>
      <c r="E32" s="398">
        <v>41729.007245370369</v>
      </c>
      <c r="F32" s="397">
        <v>373.1585</v>
      </c>
      <c r="I32" s="385"/>
      <c r="J32" s="385"/>
    </row>
    <row r="33" spans="1:10" ht="15" x14ac:dyDescent="0.25">
      <c r="A33" s="395">
        <v>41730</v>
      </c>
      <c r="B33" s="396">
        <v>7.2453703703703708E-3</v>
      </c>
      <c r="C33" s="399">
        <v>72.259900000000002</v>
      </c>
      <c r="D33" s="399">
        <v>16.725000000000001</v>
      </c>
      <c r="E33" s="398">
        <v>41730.007245370369</v>
      </c>
      <c r="F33" s="397">
        <v>373.19409999999999</v>
      </c>
    </row>
    <row r="34" spans="1:10" ht="15" x14ac:dyDescent="0.25">
      <c r="A34" s="395">
        <v>41731</v>
      </c>
      <c r="B34" s="396">
        <v>7.2453703703703708E-3</v>
      </c>
      <c r="C34" s="399">
        <v>72.349199999999996</v>
      </c>
      <c r="D34" s="399">
        <v>16.712</v>
      </c>
      <c r="E34" s="398">
        <v>41731.007245370369</v>
      </c>
      <c r="F34" s="397">
        <v>373.10480000000001</v>
      </c>
      <c r="I34" s="385"/>
      <c r="J34" s="385"/>
    </row>
    <row r="35" spans="1:10" ht="15" x14ac:dyDescent="0.25">
      <c r="A35" s="395">
        <v>41732</v>
      </c>
      <c r="B35" s="396">
        <v>7.2453703703703708E-3</v>
      </c>
      <c r="C35" s="399">
        <v>72.412499999999994</v>
      </c>
      <c r="D35" s="399">
        <v>16.715</v>
      </c>
      <c r="E35" s="398">
        <v>41732.007245370369</v>
      </c>
      <c r="F35" s="397">
        <v>373.04149999999998</v>
      </c>
      <c r="I35" s="385"/>
      <c r="J35" s="385"/>
    </row>
    <row r="36" spans="1:10" ht="15" x14ac:dyDescent="0.25">
      <c r="A36" s="395">
        <v>41733</v>
      </c>
      <c r="B36" s="396">
        <v>7.2453703703703708E-3</v>
      </c>
      <c r="C36" s="399">
        <v>72.258799999999994</v>
      </c>
      <c r="D36" s="399">
        <v>16.713999999999999</v>
      </c>
      <c r="E36" s="398">
        <v>41733.007245370369</v>
      </c>
      <c r="F36" s="397">
        <v>373.1952</v>
      </c>
      <c r="I36" s="385"/>
      <c r="J36" s="385"/>
    </row>
    <row r="37" spans="1:10" ht="15" x14ac:dyDescent="0.25">
      <c r="A37" s="395">
        <v>41734</v>
      </c>
      <c r="B37" s="396">
        <v>7.2453703703703708E-3</v>
      </c>
      <c r="C37" s="399">
        <v>72.290000000000006</v>
      </c>
      <c r="D37" s="399">
        <v>16.722000000000001</v>
      </c>
      <c r="E37" s="398">
        <v>41734.007245370369</v>
      </c>
      <c r="F37" s="397">
        <v>373.16399999999999</v>
      </c>
      <c r="I37" s="385"/>
      <c r="J37" s="385"/>
    </row>
    <row r="38" spans="1:10" ht="15" x14ac:dyDescent="0.25">
      <c r="A38" s="395">
        <v>41735</v>
      </c>
      <c r="B38" s="396">
        <v>7.2453703703703708E-3</v>
      </c>
      <c r="C38" s="399">
        <v>72.337400000000002</v>
      </c>
      <c r="D38" s="399">
        <v>16.716999999999999</v>
      </c>
      <c r="E38" s="398">
        <v>41735.007245370369</v>
      </c>
      <c r="F38" s="397">
        <v>373.11660000000001</v>
      </c>
      <c r="I38" s="385"/>
      <c r="J38" s="385"/>
    </row>
    <row r="39" spans="1:10" ht="15" x14ac:dyDescent="0.25">
      <c r="A39" s="395">
        <v>41736</v>
      </c>
      <c r="B39" s="396">
        <v>7.2453703703703708E-3</v>
      </c>
      <c r="C39" s="399">
        <v>72.318600000000004</v>
      </c>
      <c r="D39" s="399">
        <v>16.716999999999999</v>
      </c>
      <c r="E39" s="398">
        <v>41736.007245370369</v>
      </c>
      <c r="F39" s="397">
        <v>373.1354</v>
      </c>
      <c r="I39" s="385"/>
      <c r="J39" s="385"/>
    </row>
    <row r="40" spans="1:10" ht="15" x14ac:dyDescent="0.25">
      <c r="A40" s="395">
        <v>41737</v>
      </c>
      <c r="B40" s="396">
        <v>7.2453703703703708E-3</v>
      </c>
      <c r="C40" s="399">
        <v>72.156700000000001</v>
      </c>
      <c r="D40" s="399">
        <v>16.718</v>
      </c>
      <c r="E40" s="398">
        <v>41737.007245370369</v>
      </c>
      <c r="F40" s="397">
        <v>373.29730000000001</v>
      </c>
      <c r="I40" s="385"/>
      <c r="J40" s="385"/>
    </row>
    <row r="41" spans="1:10" ht="15" x14ac:dyDescent="0.25">
      <c r="A41" s="395">
        <v>41738</v>
      </c>
      <c r="B41" s="396">
        <v>7.2453703703703708E-3</v>
      </c>
      <c r="C41" s="399">
        <v>72.062799999999996</v>
      </c>
      <c r="D41" s="399">
        <v>16.704000000000001</v>
      </c>
      <c r="E41" s="398">
        <v>41738.007245370369</v>
      </c>
      <c r="F41" s="397">
        <v>373.39120000000003</v>
      </c>
      <c r="I41" s="385"/>
      <c r="J41" s="385"/>
    </row>
    <row r="42" spans="1:10" ht="15" x14ac:dyDescent="0.25">
      <c r="A42" s="395">
        <v>41739</v>
      </c>
      <c r="B42" s="396">
        <v>7.2453703703703708E-3</v>
      </c>
      <c r="C42" s="399">
        <v>72.0899</v>
      </c>
      <c r="D42" s="399">
        <v>16.716000000000001</v>
      </c>
      <c r="E42" s="398">
        <v>41739.007245370369</v>
      </c>
      <c r="F42" s="397">
        <v>373.36410000000001</v>
      </c>
      <c r="I42" s="385"/>
      <c r="J42" s="385"/>
    </row>
    <row r="43" spans="1:10" ht="15" x14ac:dyDescent="0.25">
      <c r="A43" s="395">
        <v>41740</v>
      </c>
      <c r="B43" s="396">
        <v>7.2453703703703708E-3</v>
      </c>
      <c r="C43" s="399">
        <v>72.088800000000006</v>
      </c>
      <c r="D43" s="399">
        <v>16.716999999999999</v>
      </c>
      <c r="E43" s="398">
        <v>41740.007245370369</v>
      </c>
      <c r="F43" s="397">
        <v>373.36519999999996</v>
      </c>
      <c r="I43" s="385"/>
      <c r="J43" s="385"/>
    </row>
    <row r="44" spans="1:10" ht="15" x14ac:dyDescent="0.25">
      <c r="A44" s="395">
        <v>41741</v>
      </c>
      <c r="B44" s="396">
        <v>7.2453703703703708E-3</v>
      </c>
      <c r="C44" s="399">
        <v>72.103300000000004</v>
      </c>
      <c r="D44" s="399">
        <v>16.722999999999999</v>
      </c>
      <c r="E44" s="398">
        <v>41741.007245370369</v>
      </c>
      <c r="F44" s="397">
        <v>373.35069999999996</v>
      </c>
      <c r="I44" s="385"/>
      <c r="J44" s="385"/>
    </row>
    <row r="45" spans="1:10" ht="15" x14ac:dyDescent="0.25">
      <c r="A45" s="395">
        <v>41742</v>
      </c>
      <c r="B45" s="396">
        <v>7.2453703703703708E-3</v>
      </c>
      <c r="C45" s="399">
        <v>72.264899999999997</v>
      </c>
      <c r="D45" s="399">
        <v>16.718</v>
      </c>
      <c r="E45" s="398">
        <v>41742.007245370369</v>
      </c>
      <c r="F45" s="397">
        <v>373.1891</v>
      </c>
      <c r="I45" s="385"/>
      <c r="J45" s="385"/>
    </row>
    <row r="46" spans="1:10" ht="15" x14ac:dyDescent="0.25">
      <c r="A46" s="395">
        <v>41743</v>
      </c>
      <c r="B46" s="396">
        <v>7.2453703703703708E-3</v>
      </c>
      <c r="C46" s="399">
        <v>72.275400000000005</v>
      </c>
      <c r="D46" s="399">
        <v>16.710999999999999</v>
      </c>
      <c r="E46" s="398">
        <v>41743.007245370369</v>
      </c>
      <c r="F46" s="397">
        <v>373.17859999999996</v>
      </c>
      <c r="I46" s="385"/>
      <c r="J46" s="385"/>
    </row>
    <row r="47" spans="1:10" ht="15" x14ac:dyDescent="0.25">
      <c r="A47" s="395">
        <v>41744</v>
      </c>
      <c r="B47" s="396">
        <v>7.2453703703703708E-3</v>
      </c>
      <c r="C47" s="399">
        <v>72.101699999999994</v>
      </c>
      <c r="D47" s="399">
        <v>16.718</v>
      </c>
      <c r="E47" s="398">
        <v>41744.007245370369</v>
      </c>
      <c r="F47" s="397">
        <v>373.35230000000001</v>
      </c>
      <c r="I47" s="385"/>
      <c r="J47" s="385"/>
    </row>
    <row r="48" spans="1:10" ht="15" x14ac:dyDescent="0.25">
      <c r="A48" s="395">
        <v>41745</v>
      </c>
      <c r="B48" s="396">
        <v>7.2453703703703708E-3</v>
      </c>
      <c r="C48" s="399">
        <v>72.215400000000002</v>
      </c>
      <c r="D48" s="399">
        <v>16.721</v>
      </c>
      <c r="E48" s="398">
        <v>41745.007245370369</v>
      </c>
      <c r="F48" s="397">
        <v>373.23860000000002</v>
      </c>
      <c r="I48" s="385"/>
      <c r="J48" s="385"/>
    </row>
    <row r="49" spans="1:10" ht="15" x14ac:dyDescent="0.25">
      <c r="A49" s="395">
        <v>41746</v>
      </c>
      <c r="B49" s="396">
        <v>7.2453703703703708E-3</v>
      </c>
      <c r="C49" s="399">
        <v>72.252899999999997</v>
      </c>
      <c r="D49" s="399">
        <v>16.72</v>
      </c>
      <c r="E49" s="398">
        <v>41746.007245370369</v>
      </c>
      <c r="F49" s="397">
        <v>373.2011</v>
      </c>
      <c r="I49" s="385"/>
      <c r="J49" s="385"/>
    </row>
    <row r="50" spans="1:10" ht="15" x14ac:dyDescent="0.25">
      <c r="A50" s="395">
        <v>41747</v>
      </c>
      <c r="B50" s="396">
        <v>7.2453703703703708E-3</v>
      </c>
      <c r="C50" s="399">
        <v>72.085800000000006</v>
      </c>
      <c r="D50" s="399">
        <v>16.710999999999999</v>
      </c>
      <c r="E50" s="398">
        <v>41747.007245370369</v>
      </c>
      <c r="F50" s="397">
        <v>373.3682</v>
      </c>
      <c r="I50" s="385"/>
      <c r="J50" s="385"/>
    </row>
    <row r="51" spans="1:10" ht="15" x14ac:dyDescent="0.25">
      <c r="A51" s="395">
        <v>41748</v>
      </c>
      <c r="B51" s="396">
        <v>7.2453703703703708E-3</v>
      </c>
      <c r="C51" s="399">
        <v>72.109800000000007</v>
      </c>
      <c r="D51" s="399">
        <v>16.709</v>
      </c>
      <c r="E51" s="398">
        <v>41748.007245370369</v>
      </c>
      <c r="F51" s="397">
        <v>373.3442</v>
      </c>
      <c r="I51" s="385"/>
      <c r="J51" s="385"/>
    </row>
    <row r="52" spans="1:10" ht="15" x14ac:dyDescent="0.25">
      <c r="A52" s="395">
        <v>41749</v>
      </c>
      <c r="B52" s="396">
        <v>7.2453703703703708E-3</v>
      </c>
      <c r="C52" s="399">
        <v>72.126400000000004</v>
      </c>
      <c r="D52" s="399">
        <v>16.719000000000001</v>
      </c>
      <c r="E52" s="398">
        <v>41749.007245370369</v>
      </c>
      <c r="F52" s="397">
        <v>373.32759999999996</v>
      </c>
      <c r="I52" s="385"/>
      <c r="J52" s="385"/>
    </row>
    <row r="53" spans="1:10" ht="15" x14ac:dyDescent="0.25">
      <c r="A53" s="395">
        <v>41750</v>
      </c>
      <c r="B53" s="396">
        <v>7.2453703703703708E-3</v>
      </c>
      <c r="C53" s="399">
        <v>72.098799999999997</v>
      </c>
      <c r="D53" s="399">
        <v>16.718</v>
      </c>
      <c r="E53" s="398">
        <v>41750.007245370369</v>
      </c>
      <c r="F53" s="397">
        <v>373.35519999999997</v>
      </c>
      <c r="I53" s="385"/>
      <c r="J53" s="385"/>
    </row>
    <row r="54" spans="1:10" ht="15" x14ac:dyDescent="0.25">
      <c r="A54" s="395">
        <v>41751</v>
      </c>
      <c r="B54" s="396">
        <v>7.2453703703703708E-3</v>
      </c>
      <c r="C54" s="399">
        <v>72.037899999999993</v>
      </c>
      <c r="D54" s="399">
        <v>16.713000000000001</v>
      </c>
      <c r="E54" s="398">
        <v>41751.007245370369</v>
      </c>
      <c r="F54" s="397">
        <v>373.41610000000003</v>
      </c>
      <c r="I54" s="385"/>
      <c r="J54" s="385"/>
    </row>
    <row r="55" spans="1:10" ht="15" x14ac:dyDescent="0.25">
      <c r="A55" s="395">
        <v>41752</v>
      </c>
      <c r="B55" s="396">
        <v>7.2453703703703708E-3</v>
      </c>
      <c r="C55" s="399">
        <v>72.154600000000002</v>
      </c>
      <c r="D55" s="399">
        <v>16.704999999999998</v>
      </c>
      <c r="E55" s="398">
        <v>41752.007245370369</v>
      </c>
      <c r="F55" s="397">
        <v>373.29939999999999</v>
      </c>
      <c r="I55" s="385"/>
      <c r="J55" s="385"/>
    </row>
    <row r="56" spans="1:10" ht="15" x14ac:dyDescent="0.25">
      <c r="A56" s="395">
        <v>41753</v>
      </c>
      <c r="B56" s="396">
        <v>7.2453703703703708E-3</v>
      </c>
      <c r="C56" s="399">
        <v>72.200800000000001</v>
      </c>
      <c r="D56" s="399">
        <v>16.706</v>
      </c>
      <c r="E56" s="398">
        <v>41753.007245370369</v>
      </c>
      <c r="F56" s="397">
        <v>373.25319999999999</v>
      </c>
      <c r="I56" s="385"/>
      <c r="J56" s="385"/>
    </row>
    <row r="57" spans="1:10" ht="15" x14ac:dyDescent="0.25">
      <c r="A57" s="395">
        <v>41754</v>
      </c>
      <c r="B57" s="396">
        <v>7.2453703703703708E-3</v>
      </c>
      <c r="C57" s="399">
        <v>72.091899999999995</v>
      </c>
      <c r="D57" s="399">
        <v>16.712</v>
      </c>
      <c r="E57" s="398">
        <v>41754.007245370369</v>
      </c>
      <c r="F57" s="397">
        <v>373.3621</v>
      </c>
      <c r="I57" s="385"/>
      <c r="J57" s="385"/>
    </row>
    <row r="58" spans="1:10" ht="15" x14ac:dyDescent="0.25">
      <c r="A58" s="395">
        <v>41755</v>
      </c>
      <c r="B58" s="396">
        <v>7.2453703703703708E-3</v>
      </c>
      <c r="C58" s="399">
        <v>72.197299999999998</v>
      </c>
      <c r="D58" s="399">
        <v>16.713999999999999</v>
      </c>
      <c r="E58" s="398">
        <v>41755.007245370369</v>
      </c>
      <c r="F58" s="397">
        <v>373.25670000000002</v>
      </c>
      <c r="I58" s="385"/>
      <c r="J58" s="385"/>
    </row>
    <row r="59" spans="1:10" ht="15" x14ac:dyDescent="0.25">
      <c r="A59" s="395">
        <v>41756</v>
      </c>
      <c r="B59" s="396">
        <v>7.2453703703703708E-3</v>
      </c>
      <c r="C59" s="399">
        <v>72.301000000000002</v>
      </c>
      <c r="D59" s="399">
        <v>16.704999999999998</v>
      </c>
      <c r="E59" s="398">
        <v>41756.007245370369</v>
      </c>
      <c r="F59" s="397">
        <v>373.15300000000002</v>
      </c>
      <c r="I59" s="385"/>
      <c r="J59" s="385"/>
    </row>
    <row r="60" spans="1:10" ht="15" x14ac:dyDescent="0.25">
      <c r="A60" s="395">
        <v>41757</v>
      </c>
      <c r="B60" s="396">
        <v>7.2453703703703708E-3</v>
      </c>
      <c r="C60" s="399">
        <v>72.326700000000002</v>
      </c>
      <c r="D60" s="399">
        <v>16.707999999999998</v>
      </c>
      <c r="E60" s="398">
        <v>41757.007245370369</v>
      </c>
      <c r="F60" s="397">
        <v>373.12729999999999</v>
      </c>
      <c r="I60" s="385"/>
      <c r="J60" s="385"/>
    </row>
    <row r="61" spans="1:10" ht="15" x14ac:dyDescent="0.25">
      <c r="A61" s="395">
        <v>41758</v>
      </c>
      <c r="B61" s="396">
        <v>7.2453703703703708E-3</v>
      </c>
      <c r="C61" s="399">
        <v>72.239800000000002</v>
      </c>
      <c r="D61" s="399">
        <v>16.698</v>
      </c>
      <c r="E61" s="398">
        <v>41758.007245370369</v>
      </c>
      <c r="F61" s="397">
        <v>373.21420000000001</v>
      </c>
      <c r="I61" s="385"/>
      <c r="J61" s="385"/>
    </row>
    <row r="62" spans="1:10" ht="15" x14ac:dyDescent="0.25">
      <c r="A62" s="395">
        <v>41759</v>
      </c>
      <c r="B62" s="396">
        <v>7.2453703703703708E-3</v>
      </c>
      <c r="C62" s="399">
        <v>72.113200000000006</v>
      </c>
      <c r="D62" s="399">
        <v>16.71</v>
      </c>
      <c r="E62" s="398">
        <v>41759.007245370369</v>
      </c>
      <c r="F62" s="397">
        <v>373.3408</v>
      </c>
      <c r="I62" s="385"/>
      <c r="J62" s="385"/>
    </row>
    <row r="63" spans="1:10" ht="15" x14ac:dyDescent="0.25">
      <c r="A63" s="395">
        <v>41760</v>
      </c>
      <c r="B63" s="396">
        <v>7.2453703703703708E-3</v>
      </c>
      <c r="C63" s="399">
        <v>72.023700000000005</v>
      </c>
      <c r="D63" s="399">
        <v>16.713999999999999</v>
      </c>
      <c r="E63" s="398">
        <v>41760.007245370369</v>
      </c>
      <c r="F63" s="397">
        <v>373.43029999999999</v>
      </c>
      <c r="I63" s="385"/>
      <c r="J63" s="385"/>
    </row>
    <row r="64" spans="1:10" ht="15" x14ac:dyDescent="0.25">
      <c r="A64" s="395">
        <v>41761</v>
      </c>
      <c r="B64" s="396">
        <v>7.2453703703703708E-3</v>
      </c>
      <c r="C64" s="399">
        <v>72.012100000000004</v>
      </c>
      <c r="D64" s="399">
        <v>16.718</v>
      </c>
      <c r="E64" s="398">
        <v>41761.007245370369</v>
      </c>
      <c r="F64" s="397">
        <v>373.44189999999998</v>
      </c>
      <c r="I64" s="385"/>
      <c r="J64" s="385"/>
    </row>
    <row r="65" spans="1:10" ht="15" x14ac:dyDescent="0.25">
      <c r="A65" s="395">
        <v>41762</v>
      </c>
      <c r="B65" s="396">
        <v>7.2453703703703708E-3</v>
      </c>
      <c r="C65" s="399">
        <v>72.050799999999995</v>
      </c>
      <c r="D65" s="399">
        <v>16.702999999999999</v>
      </c>
      <c r="E65" s="398">
        <v>41762.007245370369</v>
      </c>
      <c r="F65" s="397">
        <v>373.40319999999997</v>
      </c>
      <c r="I65" s="385"/>
      <c r="J65" s="385"/>
    </row>
    <row r="66" spans="1:10" ht="15" x14ac:dyDescent="0.25">
      <c r="A66" s="395">
        <v>41763</v>
      </c>
      <c r="B66" s="396">
        <v>7.2453703703703708E-3</v>
      </c>
      <c r="C66" s="399">
        <v>72.053399999999996</v>
      </c>
      <c r="D66" s="399">
        <v>16.709</v>
      </c>
      <c r="E66" s="398">
        <v>41763.007245370369</v>
      </c>
      <c r="F66" s="397">
        <v>373.4006</v>
      </c>
      <c r="I66" s="385"/>
      <c r="J66" s="385"/>
    </row>
    <row r="67" spans="1:10" ht="15" x14ac:dyDescent="0.25">
      <c r="A67" s="395">
        <v>41764</v>
      </c>
      <c r="B67" s="396">
        <v>7.2453703703703708E-3</v>
      </c>
      <c r="C67" s="399">
        <v>72.071899999999999</v>
      </c>
      <c r="D67" s="399">
        <v>16.709</v>
      </c>
      <c r="E67" s="398">
        <v>41764.007245370369</v>
      </c>
      <c r="F67" s="397">
        <v>373.38209999999998</v>
      </c>
      <c r="I67" s="385"/>
      <c r="J67" s="385"/>
    </row>
    <row r="68" spans="1:10" ht="15" x14ac:dyDescent="0.25">
      <c r="A68" s="395">
        <v>41765</v>
      </c>
      <c r="B68" s="396">
        <v>7.2453703703703708E-3</v>
      </c>
      <c r="C68" s="399">
        <v>72.130600000000001</v>
      </c>
      <c r="D68" s="399">
        <v>16.715</v>
      </c>
      <c r="E68" s="398">
        <v>41765.007245370369</v>
      </c>
      <c r="F68" s="397">
        <v>373.32339999999999</v>
      </c>
      <c r="I68" s="385"/>
      <c r="J68" s="385"/>
    </row>
    <row r="69" spans="1:10" ht="15" x14ac:dyDescent="0.25">
      <c r="A69" s="395">
        <v>41766</v>
      </c>
      <c r="B69" s="396">
        <v>7.2453703703703708E-3</v>
      </c>
      <c r="C69" s="399">
        <v>72.246300000000005</v>
      </c>
      <c r="D69" s="399">
        <v>16.704999999999998</v>
      </c>
      <c r="E69" s="398">
        <v>41766.007245370369</v>
      </c>
      <c r="F69" s="397">
        <v>373.20769999999999</v>
      </c>
      <c r="I69" s="385"/>
      <c r="J69" s="385"/>
    </row>
    <row r="70" spans="1:10" ht="15" x14ac:dyDescent="0.25">
      <c r="A70" s="395">
        <v>41767</v>
      </c>
      <c r="B70" s="396">
        <v>7.2453703703703708E-3</v>
      </c>
      <c r="C70" s="399">
        <v>72.230599999999995</v>
      </c>
      <c r="D70" s="399">
        <v>16.695</v>
      </c>
      <c r="E70" s="398">
        <v>41767.007245370369</v>
      </c>
      <c r="F70" s="397">
        <v>373.22339999999997</v>
      </c>
      <c r="I70" s="385"/>
      <c r="J70" s="385"/>
    </row>
    <row r="71" spans="1:10" ht="15" x14ac:dyDescent="0.25">
      <c r="A71" s="395">
        <v>41768</v>
      </c>
      <c r="B71" s="396">
        <v>7.2453703703703708E-3</v>
      </c>
      <c r="C71" s="399">
        <v>72.133399999999995</v>
      </c>
      <c r="D71" s="399">
        <v>16.709</v>
      </c>
      <c r="E71" s="398">
        <v>41768.007245370369</v>
      </c>
      <c r="F71" s="397">
        <v>373.32060000000001</v>
      </c>
      <c r="I71" s="385"/>
      <c r="J71" s="385"/>
    </row>
    <row r="72" spans="1:10" ht="15" x14ac:dyDescent="0.25">
      <c r="A72" s="395">
        <v>41769</v>
      </c>
      <c r="B72" s="396">
        <v>7.2453703703703708E-3</v>
      </c>
      <c r="C72" s="399">
        <v>72.143199999999993</v>
      </c>
      <c r="D72" s="399">
        <v>16.704000000000001</v>
      </c>
      <c r="E72" s="398">
        <v>41769.007245370369</v>
      </c>
      <c r="F72" s="397">
        <v>373.31079999999997</v>
      </c>
      <c r="I72" s="385"/>
      <c r="J72" s="385"/>
    </row>
    <row r="73" spans="1:10" ht="15" x14ac:dyDescent="0.25">
      <c r="A73" s="395">
        <v>41770</v>
      </c>
      <c r="B73" s="396">
        <v>7.2453703703703708E-3</v>
      </c>
      <c r="C73" s="399">
        <v>72.261499999999998</v>
      </c>
      <c r="D73" s="399">
        <v>16.702999999999999</v>
      </c>
      <c r="E73" s="398">
        <v>41770.007245370369</v>
      </c>
      <c r="F73" s="397">
        <v>373.1925</v>
      </c>
      <c r="I73" s="385"/>
      <c r="J73" s="385"/>
    </row>
    <row r="74" spans="1:10" ht="15" x14ac:dyDescent="0.25">
      <c r="A74" s="395">
        <v>41771</v>
      </c>
      <c r="B74" s="396">
        <v>7.2453703703703708E-3</v>
      </c>
      <c r="C74" s="399">
        <v>72.2607</v>
      </c>
      <c r="D74" s="399">
        <v>16.712</v>
      </c>
      <c r="E74" s="398">
        <v>41771.007245370369</v>
      </c>
      <c r="F74" s="397">
        <v>373.19330000000002</v>
      </c>
      <c r="I74" s="385"/>
      <c r="J74" s="385"/>
    </row>
    <row r="75" spans="1:10" ht="15" x14ac:dyDescent="0.25">
      <c r="A75" s="395">
        <v>41772</v>
      </c>
      <c r="B75" s="396">
        <v>7.2453703703703708E-3</v>
      </c>
      <c r="C75" s="399">
        <v>72.068299999999994</v>
      </c>
      <c r="D75" s="399">
        <v>16.707000000000001</v>
      </c>
      <c r="E75" s="398">
        <v>41772.007245370369</v>
      </c>
      <c r="F75" s="397">
        <v>373.38569999999999</v>
      </c>
      <c r="I75" s="385"/>
      <c r="J75" s="385"/>
    </row>
    <row r="76" spans="1:10" ht="15" x14ac:dyDescent="0.25">
      <c r="A76" s="395">
        <v>41773</v>
      </c>
      <c r="B76" s="396">
        <v>7.2453703703703708E-3</v>
      </c>
      <c r="C76" s="399">
        <v>71.902799999999999</v>
      </c>
      <c r="D76" s="399">
        <v>16.704999999999998</v>
      </c>
      <c r="E76" s="398">
        <v>41773.007245370369</v>
      </c>
      <c r="F76" s="397">
        <v>373.55119999999999</v>
      </c>
      <c r="I76" s="385"/>
      <c r="J76" s="385"/>
    </row>
    <row r="77" spans="1:10" ht="15" x14ac:dyDescent="0.25">
      <c r="A77" s="395">
        <v>41774</v>
      </c>
      <c r="B77" s="396">
        <v>7.2453703703703708E-3</v>
      </c>
      <c r="C77" s="399">
        <v>71.888800000000003</v>
      </c>
      <c r="D77" s="399">
        <v>16.707000000000001</v>
      </c>
      <c r="E77" s="398">
        <v>41774.007245370369</v>
      </c>
      <c r="F77" s="397">
        <v>373.5652</v>
      </c>
      <c r="I77" s="385"/>
      <c r="J77" s="385"/>
    </row>
    <row r="78" spans="1:10" ht="15" x14ac:dyDescent="0.25">
      <c r="A78" s="395">
        <v>41775</v>
      </c>
      <c r="B78" s="396">
        <v>7.2453703703703708E-3</v>
      </c>
      <c r="C78" s="399">
        <v>71.929500000000004</v>
      </c>
      <c r="D78" s="399">
        <v>16.71</v>
      </c>
      <c r="E78" s="398">
        <v>41775.007245370369</v>
      </c>
      <c r="F78" s="397">
        <v>373.52449999999999</v>
      </c>
      <c r="I78" s="385"/>
      <c r="J78" s="385"/>
    </row>
    <row r="79" spans="1:10" ht="15" x14ac:dyDescent="0.25">
      <c r="A79" s="395">
        <v>41776</v>
      </c>
      <c r="B79" s="396">
        <v>7.2453703703703708E-3</v>
      </c>
      <c r="C79" s="399">
        <v>72.031400000000005</v>
      </c>
      <c r="D79" s="399">
        <v>16.698</v>
      </c>
      <c r="E79" s="398">
        <v>41776.007245370369</v>
      </c>
      <c r="F79" s="397">
        <v>373.42259999999999</v>
      </c>
      <c r="I79" s="385"/>
      <c r="J79" s="385"/>
    </row>
    <row r="80" spans="1:10" ht="15" x14ac:dyDescent="0.25">
      <c r="A80" s="395">
        <v>41777</v>
      </c>
      <c r="B80" s="396">
        <v>7.2453703703703708E-3</v>
      </c>
      <c r="C80" s="399">
        <v>72.053899999999999</v>
      </c>
      <c r="D80" s="399">
        <v>16.709</v>
      </c>
      <c r="E80" s="398">
        <v>41777.007245370369</v>
      </c>
      <c r="F80" s="397">
        <v>373.40010000000001</v>
      </c>
      <c r="I80" s="385"/>
      <c r="J80" s="385"/>
    </row>
    <row r="81" spans="1:10" ht="15" x14ac:dyDescent="0.25">
      <c r="A81" s="395">
        <v>41778</v>
      </c>
      <c r="B81" s="396">
        <v>7.2453703703703708E-3</v>
      </c>
      <c r="C81" s="399">
        <v>72.059799999999996</v>
      </c>
      <c r="D81" s="399">
        <v>16.7</v>
      </c>
      <c r="E81" s="398">
        <v>41778.007245370369</v>
      </c>
      <c r="F81" s="397">
        <v>373.39420000000001</v>
      </c>
      <c r="I81" s="385"/>
      <c r="J81" s="385"/>
    </row>
    <row r="82" spans="1:10" ht="15" x14ac:dyDescent="0.25">
      <c r="A82" s="395">
        <v>41779</v>
      </c>
      <c r="B82" s="396">
        <v>7.2453703703703708E-3</v>
      </c>
      <c r="C82" s="399">
        <v>72.063800000000001</v>
      </c>
      <c r="D82" s="399">
        <v>16.71</v>
      </c>
      <c r="E82" s="398">
        <v>41779.007245370369</v>
      </c>
      <c r="F82" s="397">
        <v>373.39019999999999</v>
      </c>
      <c r="I82" s="385"/>
      <c r="J82" s="385"/>
    </row>
    <row r="83" spans="1:10" ht="15" x14ac:dyDescent="0.25">
      <c r="A83" s="395">
        <v>41780</v>
      </c>
      <c r="B83" s="396">
        <v>7.2453703703703708E-3</v>
      </c>
      <c r="C83" s="399">
        <v>72.030299999999997</v>
      </c>
      <c r="D83" s="399">
        <v>16.698</v>
      </c>
      <c r="E83" s="398">
        <v>41780.007245370369</v>
      </c>
      <c r="F83" s="397">
        <v>373.4237</v>
      </c>
      <c r="I83" s="385"/>
      <c r="J83" s="385"/>
    </row>
    <row r="84" spans="1:10" ht="15" x14ac:dyDescent="0.25">
      <c r="A84" s="395">
        <v>41781</v>
      </c>
      <c r="B84" s="396">
        <v>7.2453703703703708E-3</v>
      </c>
      <c r="C84" s="399">
        <v>72.002499999999998</v>
      </c>
      <c r="D84" s="399">
        <v>16.701000000000001</v>
      </c>
      <c r="E84" s="398">
        <v>41781.007245370369</v>
      </c>
      <c r="F84" s="397">
        <v>373.45150000000001</v>
      </c>
      <c r="I84" s="385"/>
      <c r="J84" s="385"/>
    </row>
    <row r="85" spans="1:10" ht="15" x14ac:dyDescent="0.25">
      <c r="A85" s="395">
        <v>41782</v>
      </c>
      <c r="B85" s="396">
        <v>7.2453703703703708E-3</v>
      </c>
      <c r="C85" s="399">
        <v>71.867400000000004</v>
      </c>
      <c r="D85" s="399">
        <v>16.710999999999999</v>
      </c>
      <c r="E85" s="398">
        <v>41782.007245370369</v>
      </c>
      <c r="F85" s="397">
        <v>373.58659999999998</v>
      </c>
      <c r="I85" s="385"/>
      <c r="J85" s="385"/>
    </row>
    <row r="86" spans="1:10" ht="15" x14ac:dyDescent="0.25">
      <c r="A86" s="395">
        <v>41783</v>
      </c>
      <c r="B86" s="396">
        <v>7.2453703703703708E-3</v>
      </c>
      <c r="C86" s="399">
        <v>71.919200000000004</v>
      </c>
      <c r="D86" s="399">
        <v>16.704000000000001</v>
      </c>
      <c r="E86" s="398">
        <v>41783.007245370369</v>
      </c>
      <c r="F86" s="397">
        <v>373.53480000000002</v>
      </c>
      <c r="I86" s="385"/>
      <c r="J86" s="385"/>
    </row>
    <row r="87" spans="1:10" ht="15" x14ac:dyDescent="0.25">
      <c r="A87" s="395">
        <v>41784</v>
      </c>
      <c r="B87" s="396">
        <v>7.2453703703703708E-3</v>
      </c>
      <c r="C87" s="399">
        <v>71.937399999999997</v>
      </c>
      <c r="D87" s="399">
        <v>16.707999999999998</v>
      </c>
      <c r="E87" s="398">
        <v>41784.007245370369</v>
      </c>
      <c r="F87" s="397">
        <v>373.51659999999998</v>
      </c>
      <c r="I87" s="385"/>
      <c r="J87" s="385"/>
    </row>
    <row r="88" spans="1:10" ht="15" x14ac:dyDescent="0.25">
      <c r="A88" s="395">
        <v>41785</v>
      </c>
      <c r="B88" s="396">
        <v>7.2453703703703708E-3</v>
      </c>
      <c r="C88" s="399">
        <v>71.946700000000007</v>
      </c>
      <c r="D88" s="399">
        <v>16.698</v>
      </c>
      <c r="E88" s="398">
        <v>41785.007245370369</v>
      </c>
      <c r="F88" s="397">
        <v>373.50729999999999</v>
      </c>
      <c r="I88" s="385"/>
      <c r="J88" s="385"/>
    </row>
    <row r="89" spans="1:10" ht="15" x14ac:dyDescent="0.25">
      <c r="A89" s="395">
        <v>41786</v>
      </c>
      <c r="B89" s="396">
        <v>7.2453703703703708E-3</v>
      </c>
      <c r="C89" s="399">
        <v>71.938599999999994</v>
      </c>
      <c r="D89" s="399">
        <v>16.707000000000001</v>
      </c>
      <c r="E89" s="398">
        <v>41786.007245370369</v>
      </c>
      <c r="F89" s="397">
        <v>373.5154</v>
      </c>
      <c r="I89" s="385"/>
      <c r="J89" s="385"/>
    </row>
    <row r="90" spans="1:10" ht="15" x14ac:dyDescent="0.25">
      <c r="A90" s="395">
        <v>41787</v>
      </c>
      <c r="B90" s="396">
        <v>7.2453703703703708E-3</v>
      </c>
      <c r="C90" s="399">
        <v>71.893799999999999</v>
      </c>
      <c r="D90" s="399">
        <v>16.704000000000001</v>
      </c>
      <c r="E90" s="398">
        <v>41787.007245370369</v>
      </c>
      <c r="F90" s="397">
        <v>373.56020000000001</v>
      </c>
      <c r="I90" s="385"/>
      <c r="J90" s="385"/>
    </row>
    <row r="91" spans="1:10" ht="15" x14ac:dyDescent="0.25">
      <c r="A91" s="395">
        <v>41788</v>
      </c>
      <c r="B91" s="396">
        <v>7.2453703703703708E-3</v>
      </c>
      <c r="C91" s="399">
        <v>71.873699999999999</v>
      </c>
      <c r="D91" s="399">
        <v>16.706</v>
      </c>
      <c r="E91" s="398">
        <v>41788.007245370369</v>
      </c>
      <c r="F91" s="397">
        <v>373.58029999999997</v>
      </c>
      <c r="I91" s="385"/>
      <c r="J91" s="385"/>
    </row>
    <row r="92" spans="1:10" ht="15" x14ac:dyDescent="0.25">
      <c r="A92" s="395">
        <v>41789</v>
      </c>
      <c r="B92" s="396">
        <v>7.2453703703703708E-3</v>
      </c>
      <c r="C92" s="399">
        <v>71.868399999999994</v>
      </c>
      <c r="D92" s="399">
        <v>16.7</v>
      </c>
      <c r="E92" s="398">
        <v>41789.007245370369</v>
      </c>
      <c r="F92" s="397">
        <v>373.5856</v>
      </c>
      <c r="I92" s="385"/>
      <c r="J92" s="385"/>
    </row>
    <row r="93" spans="1:10" ht="15" x14ac:dyDescent="0.25">
      <c r="A93" s="395">
        <v>41790</v>
      </c>
      <c r="B93" s="396">
        <v>7.2453703703703708E-3</v>
      </c>
      <c r="C93" s="399">
        <v>71.935599999999994</v>
      </c>
      <c r="D93" s="399">
        <v>16.689</v>
      </c>
      <c r="E93" s="398">
        <v>41790.007245370369</v>
      </c>
      <c r="F93" s="397">
        <v>373.51839999999999</v>
      </c>
      <c r="I93" s="385"/>
      <c r="J93" s="385"/>
    </row>
    <row r="94" spans="1:10" ht="15" x14ac:dyDescent="0.25">
      <c r="A94" s="395">
        <v>41791</v>
      </c>
      <c r="B94" s="396">
        <v>7.2453703703703708E-3</v>
      </c>
      <c r="C94" s="399">
        <v>71.971699999999998</v>
      </c>
      <c r="D94" s="399">
        <v>16.698</v>
      </c>
      <c r="E94" s="398">
        <v>41791.007245370369</v>
      </c>
      <c r="F94" s="397">
        <v>373.48230000000001</v>
      </c>
      <c r="I94" s="385"/>
      <c r="J94" s="385"/>
    </row>
    <row r="95" spans="1:10" ht="15" x14ac:dyDescent="0.25">
      <c r="A95" s="395">
        <v>41792</v>
      </c>
      <c r="B95" s="396">
        <v>7.2453703703703708E-3</v>
      </c>
      <c r="C95" s="399">
        <v>71.9726</v>
      </c>
      <c r="D95" s="399">
        <v>16.699000000000002</v>
      </c>
      <c r="E95" s="398">
        <v>41792.007245370369</v>
      </c>
      <c r="F95" s="397">
        <v>373.48140000000001</v>
      </c>
      <c r="I95" s="385"/>
      <c r="J95" s="385"/>
    </row>
    <row r="96" spans="1:10" ht="15" x14ac:dyDescent="0.25">
      <c r="A96" s="395">
        <v>41793</v>
      </c>
      <c r="B96" s="396">
        <v>7.2453703703703708E-3</v>
      </c>
      <c r="C96" s="399">
        <v>71.935699999999997</v>
      </c>
      <c r="D96" s="399">
        <v>16.690000000000001</v>
      </c>
      <c r="E96" s="398">
        <v>41793.007245370369</v>
      </c>
      <c r="F96" s="397">
        <v>373.51830000000001</v>
      </c>
      <c r="I96" s="385"/>
      <c r="J96" s="385"/>
    </row>
    <row r="97" spans="1:10" ht="15" x14ac:dyDescent="0.25">
      <c r="A97" s="395">
        <v>41794</v>
      </c>
      <c r="B97" s="396">
        <v>7.2453703703703708E-3</v>
      </c>
      <c r="C97" s="399">
        <v>71.983199999999997</v>
      </c>
      <c r="D97" s="399">
        <v>16.686</v>
      </c>
      <c r="E97" s="398">
        <v>41794.007245370369</v>
      </c>
      <c r="F97" s="397">
        <v>373.4708</v>
      </c>
      <c r="I97" s="385"/>
      <c r="J97" s="385"/>
    </row>
    <row r="98" spans="1:10" ht="15" x14ac:dyDescent="0.25">
      <c r="A98" s="395">
        <v>41795</v>
      </c>
      <c r="B98" s="396">
        <v>7.2453703703703708E-3</v>
      </c>
      <c r="C98" s="399">
        <v>72.020700000000005</v>
      </c>
      <c r="D98" s="399">
        <v>16.702999999999999</v>
      </c>
      <c r="E98" s="398">
        <v>41795.007245370369</v>
      </c>
      <c r="F98" s="397">
        <v>373.43329999999997</v>
      </c>
      <c r="I98" s="385"/>
      <c r="J98" s="385"/>
    </row>
    <row r="99" spans="1:10" ht="15" x14ac:dyDescent="0.25">
      <c r="A99" s="395">
        <v>41796</v>
      </c>
      <c r="B99" s="396">
        <v>7.2453703703703708E-3</v>
      </c>
      <c r="C99" s="399">
        <v>72.001999999999995</v>
      </c>
      <c r="D99" s="399">
        <v>16.702999999999999</v>
      </c>
      <c r="E99" s="398">
        <v>41796.007245370369</v>
      </c>
      <c r="F99" s="397">
        <v>373.452</v>
      </c>
      <c r="I99" s="385"/>
      <c r="J99" s="385"/>
    </row>
    <row r="100" spans="1:10" ht="15" x14ac:dyDescent="0.25">
      <c r="A100" s="395">
        <v>41797</v>
      </c>
      <c r="B100" s="396">
        <v>7.2453703703703708E-3</v>
      </c>
      <c r="C100" s="399">
        <v>72.016499999999994</v>
      </c>
      <c r="D100" s="399">
        <v>16.695</v>
      </c>
      <c r="E100" s="398">
        <v>41797.007245370369</v>
      </c>
      <c r="F100" s="397">
        <v>373.4375</v>
      </c>
      <c r="I100" s="385"/>
      <c r="J100" s="385"/>
    </row>
    <row r="101" spans="1:10" ht="15" x14ac:dyDescent="0.25">
      <c r="A101" s="395">
        <v>41798</v>
      </c>
      <c r="B101" s="396">
        <v>7.2453703703703708E-3</v>
      </c>
      <c r="C101" s="399">
        <v>71.976100000000002</v>
      </c>
      <c r="D101" s="399">
        <v>16.698</v>
      </c>
      <c r="E101" s="398">
        <v>41798.007245370369</v>
      </c>
      <c r="F101" s="397">
        <v>373.47789999999998</v>
      </c>
      <c r="I101" s="385"/>
      <c r="J101" s="385"/>
    </row>
    <row r="102" spans="1:10" ht="15" x14ac:dyDescent="0.25">
      <c r="A102" s="395">
        <v>41799</v>
      </c>
      <c r="B102" s="396">
        <v>7.2453703703703708E-3</v>
      </c>
      <c r="C102" s="399">
        <v>71.985600000000005</v>
      </c>
      <c r="D102" s="399">
        <v>16.690999999999999</v>
      </c>
      <c r="E102" s="398">
        <v>41799.007245370369</v>
      </c>
      <c r="F102" s="397">
        <v>373.46839999999997</v>
      </c>
      <c r="I102" s="385"/>
      <c r="J102" s="385"/>
    </row>
    <row r="103" spans="1:10" ht="15" x14ac:dyDescent="0.25">
      <c r="A103" s="395">
        <v>41800</v>
      </c>
      <c r="B103" s="396">
        <v>7.2453703703703708E-3</v>
      </c>
      <c r="C103" s="399">
        <v>71.944299999999998</v>
      </c>
      <c r="D103" s="399">
        <v>16.696999999999999</v>
      </c>
      <c r="E103" s="398">
        <v>41800.007245370369</v>
      </c>
      <c r="F103" s="397">
        <v>373.50970000000001</v>
      </c>
      <c r="I103" s="385"/>
      <c r="J103" s="385"/>
    </row>
    <row r="104" spans="1:10" ht="15" x14ac:dyDescent="0.25">
      <c r="A104" s="395">
        <v>41801</v>
      </c>
      <c r="B104" s="396">
        <v>7.2453703703703708E-3</v>
      </c>
      <c r="C104" s="399">
        <v>71.964799999999997</v>
      </c>
      <c r="D104" s="399">
        <v>16.699000000000002</v>
      </c>
      <c r="E104" s="398">
        <v>41801.007245370369</v>
      </c>
      <c r="F104" s="397">
        <v>373.48919999999998</v>
      </c>
      <c r="I104" s="385"/>
      <c r="J104" s="385"/>
    </row>
    <row r="105" spans="1:10" ht="15" x14ac:dyDescent="0.25">
      <c r="A105" s="395">
        <v>41802</v>
      </c>
      <c r="B105" s="396">
        <v>7.2453703703703708E-3</v>
      </c>
      <c r="C105" s="399">
        <v>71.956900000000005</v>
      </c>
      <c r="D105" s="399">
        <v>16.689</v>
      </c>
      <c r="E105" s="398">
        <v>41802.007245370369</v>
      </c>
      <c r="F105" s="397">
        <v>373.49709999999999</v>
      </c>
      <c r="I105" s="385"/>
      <c r="J105" s="385"/>
    </row>
    <row r="106" spans="1:10" ht="15" x14ac:dyDescent="0.25">
      <c r="A106" s="395">
        <v>41803</v>
      </c>
      <c r="B106" s="396">
        <v>7.2453703703703708E-3</v>
      </c>
      <c r="C106" s="399">
        <v>71.871700000000004</v>
      </c>
      <c r="D106" s="399">
        <v>16.702000000000002</v>
      </c>
      <c r="E106" s="398">
        <v>41803.007245370369</v>
      </c>
      <c r="F106" s="397">
        <v>373.58229999999998</v>
      </c>
      <c r="I106" s="385"/>
      <c r="J106" s="385"/>
    </row>
    <row r="107" spans="1:10" ht="15" x14ac:dyDescent="0.25">
      <c r="A107" s="395">
        <v>41804</v>
      </c>
      <c r="B107" s="396">
        <v>7.2453703703703708E-3</v>
      </c>
      <c r="C107" s="399">
        <v>71.912099999999995</v>
      </c>
      <c r="D107" s="399">
        <v>16.692</v>
      </c>
      <c r="E107" s="398">
        <v>41804.007245370369</v>
      </c>
      <c r="F107" s="397">
        <v>373.5419</v>
      </c>
      <c r="I107" s="385"/>
      <c r="J107" s="385"/>
    </row>
    <row r="108" spans="1:10" ht="15" x14ac:dyDescent="0.25">
      <c r="A108" s="395">
        <v>41805</v>
      </c>
      <c r="B108" s="396">
        <v>7.2453703703703708E-3</v>
      </c>
      <c r="C108" s="399">
        <v>71.966200000000001</v>
      </c>
      <c r="D108" s="399">
        <v>16.698</v>
      </c>
      <c r="E108" s="398">
        <v>41805.007245370369</v>
      </c>
      <c r="F108" s="397">
        <v>373.48779999999999</v>
      </c>
      <c r="I108" s="385"/>
      <c r="J108" s="385"/>
    </row>
    <row r="109" spans="1:10" ht="15" x14ac:dyDescent="0.25">
      <c r="A109" s="395">
        <v>41806</v>
      </c>
      <c r="B109" s="396">
        <v>7.2453703703703708E-3</v>
      </c>
      <c r="C109" s="399">
        <v>71.927400000000006</v>
      </c>
      <c r="D109" s="399">
        <v>16.699000000000002</v>
      </c>
      <c r="E109" s="398">
        <v>41806.007245370369</v>
      </c>
      <c r="F109" s="397">
        <v>373.52659999999997</v>
      </c>
      <c r="I109" s="385"/>
      <c r="J109" s="385"/>
    </row>
    <row r="110" spans="1:10" ht="15" x14ac:dyDescent="0.25">
      <c r="A110" s="395">
        <v>41807</v>
      </c>
      <c r="B110" s="396">
        <v>7.2453703703703708E-3</v>
      </c>
      <c r="C110" s="399">
        <v>71.909899999999993</v>
      </c>
      <c r="D110" s="399">
        <v>16.683</v>
      </c>
      <c r="E110" s="398">
        <v>41807.007245370369</v>
      </c>
      <c r="F110" s="397">
        <v>373.54410000000001</v>
      </c>
      <c r="I110" s="385"/>
      <c r="J110" s="385"/>
    </row>
    <row r="111" spans="1:10" ht="15" x14ac:dyDescent="0.25">
      <c r="A111" s="395">
        <v>41808</v>
      </c>
      <c r="B111" s="396">
        <v>7.2453703703703708E-3</v>
      </c>
      <c r="C111" s="399">
        <v>71.928799999999995</v>
      </c>
      <c r="D111" s="399">
        <v>16.687000000000001</v>
      </c>
      <c r="E111" s="398">
        <v>41808.007245370369</v>
      </c>
      <c r="F111" s="397">
        <v>373.52519999999998</v>
      </c>
      <c r="I111" s="385"/>
      <c r="J111" s="385"/>
    </row>
    <row r="112" spans="1:10" ht="15" x14ac:dyDescent="0.25">
      <c r="A112" s="395">
        <v>41809</v>
      </c>
      <c r="B112" s="396">
        <v>7.2453703703703708E-3</v>
      </c>
      <c r="C112" s="399">
        <v>71.908000000000001</v>
      </c>
      <c r="D112" s="399">
        <v>16.687000000000001</v>
      </c>
      <c r="E112" s="398">
        <v>41809.007245370369</v>
      </c>
      <c r="F112" s="397">
        <v>373.54599999999999</v>
      </c>
      <c r="I112" s="385"/>
      <c r="J112" s="385"/>
    </row>
    <row r="113" spans="1:10" ht="15" x14ac:dyDescent="0.25">
      <c r="A113" s="395">
        <v>41810</v>
      </c>
      <c r="B113" s="396">
        <v>7.2453703703703708E-3</v>
      </c>
      <c r="C113" s="399">
        <v>71.811999999999998</v>
      </c>
      <c r="D113" s="399">
        <v>16.690000000000001</v>
      </c>
      <c r="E113" s="398">
        <v>41810.007245370369</v>
      </c>
      <c r="F113" s="397">
        <v>373.642</v>
      </c>
      <c r="I113" s="385"/>
      <c r="J113" s="385"/>
    </row>
    <row r="114" spans="1:10" ht="15" x14ac:dyDescent="0.25">
      <c r="A114" s="395">
        <v>41811</v>
      </c>
      <c r="B114" s="396">
        <v>7.2453703703703708E-3</v>
      </c>
      <c r="C114" s="399">
        <v>71.7898</v>
      </c>
      <c r="D114" s="399">
        <v>16.692</v>
      </c>
      <c r="E114" s="398">
        <v>41811.007245370369</v>
      </c>
      <c r="F114" s="397">
        <v>373.66419999999999</v>
      </c>
      <c r="I114" s="385"/>
      <c r="J114" s="385"/>
    </row>
    <row r="115" spans="1:10" ht="15" x14ac:dyDescent="0.25">
      <c r="A115" s="395">
        <v>41812</v>
      </c>
      <c r="B115" s="396">
        <v>7.2453703703703708E-3</v>
      </c>
      <c r="C115" s="399">
        <v>71.817999999999998</v>
      </c>
      <c r="D115" s="399">
        <v>16.689</v>
      </c>
      <c r="E115" s="398">
        <v>41812.007245370369</v>
      </c>
      <c r="F115" s="397">
        <v>373.63599999999997</v>
      </c>
      <c r="I115" s="385"/>
      <c r="J115" s="385"/>
    </row>
    <row r="116" spans="1:10" ht="15" x14ac:dyDescent="0.25">
      <c r="A116" s="395">
        <v>41813</v>
      </c>
      <c r="B116" s="396">
        <v>7.2453703703703708E-3</v>
      </c>
      <c r="C116" s="399">
        <v>71.839500000000001</v>
      </c>
      <c r="D116" s="399">
        <v>16.690999999999999</v>
      </c>
      <c r="E116" s="398">
        <v>41813.007245370369</v>
      </c>
      <c r="F116" s="397">
        <v>373.61450000000002</v>
      </c>
      <c r="I116" s="385"/>
      <c r="J116" s="385"/>
    </row>
    <row r="117" spans="1:10" ht="15" x14ac:dyDescent="0.25">
      <c r="A117" s="395">
        <v>41814</v>
      </c>
      <c r="B117" s="396">
        <v>7.2453703703703708E-3</v>
      </c>
      <c r="C117" s="399">
        <v>71.786000000000001</v>
      </c>
      <c r="D117" s="399">
        <v>16.692</v>
      </c>
      <c r="E117" s="398">
        <v>41814.007245370369</v>
      </c>
      <c r="F117" s="397">
        <v>373.66800000000001</v>
      </c>
      <c r="I117" s="385"/>
      <c r="J117" s="385"/>
    </row>
    <row r="118" spans="1:10" ht="15" x14ac:dyDescent="0.25">
      <c r="A118" s="395">
        <v>41815</v>
      </c>
      <c r="B118" s="396">
        <v>7.2453703703703708E-3</v>
      </c>
      <c r="C118" s="399">
        <v>71.775300000000001</v>
      </c>
      <c r="D118" s="399">
        <v>16.686</v>
      </c>
      <c r="E118" s="398">
        <v>41815.007245370369</v>
      </c>
      <c r="F118" s="397">
        <v>373.67869999999999</v>
      </c>
      <c r="I118" s="385"/>
      <c r="J118" s="385"/>
    </row>
    <row r="119" spans="1:10" ht="15" x14ac:dyDescent="0.25">
      <c r="A119" s="395">
        <v>41816</v>
      </c>
      <c r="B119" s="396">
        <v>7.2453703703703708E-3</v>
      </c>
      <c r="C119" s="399">
        <v>71.770899999999997</v>
      </c>
      <c r="D119" s="399">
        <v>16.689</v>
      </c>
      <c r="E119" s="398">
        <v>41816.007245370369</v>
      </c>
      <c r="F119" s="397">
        <v>373.68309999999997</v>
      </c>
      <c r="I119" s="385"/>
      <c r="J119" s="385"/>
    </row>
    <row r="120" spans="1:10" ht="15" x14ac:dyDescent="0.25">
      <c r="A120" s="395">
        <v>41817</v>
      </c>
      <c r="B120" s="396">
        <v>7.2453703703703708E-3</v>
      </c>
      <c r="C120" s="399">
        <v>71.895200000000003</v>
      </c>
      <c r="D120" s="399">
        <v>16.687000000000001</v>
      </c>
      <c r="E120" s="398">
        <v>41817.007245370369</v>
      </c>
      <c r="F120" s="397">
        <v>373.55880000000002</v>
      </c>
      <c r="I120" s="385"/>
      <c r="J120" s="385"/>
    </row>
    <row r="121" spans="1:10" ht="15" x14ac:dyDescent="0.25">
      <c r="A121" s="395">
        <v>41818</v>
      </c>
      <c r="B121" s="396">
        <v>7.2453703703703708E-3</v>
      </c>
      <c r="C121" s="399">
        <v>71.8917</v>
      </c>
      <c r="D121" s="399">
        <v>16.684999999999999</v>
      </c>
      <c r="E121" s="398">
        <v>41818.007245370369</v>
      </c>
      <c r="F121" s="397">
        <v>373.56229999999999</v>
      </c>
      <c r="I121" s="385"/>
      <c r="J121" s="385"/>
    </row>
    <row r="122" spans="1:10" ht="15" x14ac:dyDescent="0.25">
      <c r="A122" s="395">
        <v>41819</v>
      </c>
      <c r="B122" s="396">
        <v>7.2453703703703708E-3</v>
      </c>
      <c r="C122" s="399">
        <v>71.834400000000002</v>
      </c>
      <c r="D122" s="399">
        <v>16.693999999999999</v>
      </c>
      <c r="E122" s="398">
        <v>41819.007245370369</v>
      </c>
      <c r="F122" s="397">
        <v>373.61959999999999</v>
      </c>
      <c r="I122" s="385"/>
      <c r="J122" s="385"/>
    </row>
    <row r="123" spans="1:10" ht="15" x14ac:dyDescent="0.25">
      <c r="A123" s="395">
        <v>41820</v>
      </c>
      <c r="B123" s="396">
        <v>7.2453703703703708E-3</v>
      </c>
      <c r="C123" s="399">
        <v>71.796800000000005</v>
      </c>
      <c r="D123" s="399">
        <v>16.696999999999999</v>
      </c>
      <c r="E123" s="398">
        <v>41820.007245370369</v>
      </c>
      <c r="F123" s="397">
        <v>373.65719999999999</v>
      </c>
      <c r="I123" s="385"/>
      <c r="J123" s="385"/>
    </row>
    <row r="124" spans="1:10" ht="15" x14ac:dyDescent="0.25">
      <c r="A124" s="395">
        <v>41821</v>
      </c>
      <c r="B124" s="396">
        <v>7.2453703703703708E-3</v>
      </c>
      <c r="C124" s="399">
        <v>71.769599999999997</v>
      </c>
      <c r="D124" s="399">
        <v>16.695</v>
      </c>
      <c r="E124" s="398">
        <v>41821.007245370369</v>
      </c>
      <c r="F124" s="397">
        <v>373.68439999999998</v>
      </c>
      <c r="I124" s="385"/>
      <c r="J124" s="385"/>
    </row>
    <row r="125" spans="1:10" ht="15" x14ac:dyDescent="0.25">
      <c r="A125" s="395">
        <v>41822</v>
      </c>
      <c r="B125" s="396">
        <v>7.2453703703703708E-3</v>
      </c>
      <c r="C125" s="399">
        <v>61.490499999999997</v>
      </c>
      <c r="D125" s="399">
        <v>16.617000000000001</v>
      </c>
      <c r="E125" s="398">
        <v>41822.007245370369</v>
      </c>
      <c r="F125" s="397">
        <v>373.59530000000001</v>
      </c>
      <c r="I125" s="385"/>
      <c r="J125" s="385"/>
    </row>
    <row r="126" spans="1:10" ht="15" x14ac:dyDescent="0.25">
      <c r="A126" s="395">
        <v>41823</v>
      </c>
      <c r="B126" s="396">
        <v>7.2453703703703708E-3</v>
      </c>
      <c r="C126" s="399">
        <v>61.455500000000001</v>
      </c>
      <c r="D126" s="399">
        <v>16.623000000000001</v>
      </c>
      <c r="E126" s="398">
        <v>41823.007245370369</v>
      </c>
      <c r="F126" s="397">
        <v>373.63029999999998</v>
      </c>
      <c r="I126" s="385"/>
      <c r="J126" s="385"/>
    </row>
    <row r="127" spans="1:10" ht="15" x14ac:dyDescent="0.25">
      <c r="A127" s="395">
        <v>41824</v>
      </c>
      <c r="B127" s="396">
        <v>7.2453703703703708E-3</v>
      </c>
      <c r="C127" s="399">
        <v>61.493000000000002</v>
      </c>
      <c r="D127" s="399">
        <v>16.625</v>
      </c>
      <c r="E127" s="398">
        <v>41824.007245370369</v>
      </c>
      <c r="F127" s="397">
        <v>373.59280000000001</v>
      </c>
      <c r="I127" s="385"/>
      <c r="J127" s="385"/>
    </row>
    <row r="128" spans="1:10" ht="15" x14ac:dyDescent="0.25">
      <c r="A128" s="395">
        <v>41825</v>
      </c>
      <c r="B128" s="396">
        <v>7.2453703703703708E-3</v>
      </c>
      <c r="C128" s="399">
        <v>61.461500000000001</v>
      </c>
      <c r="D128" s="399">
        <v>16.626000000000001</v>
      </c>
      <c r="E128" s="398">
        <v>41825.007245370369</v>
      </c>
      <c r="F128" s="397">
        <v>373.62430000000001</v>
      </c>
      <c r="I128" s="385"/>
      <c r="J128" s="385"/>
    </row>
    <row r="129" spans="1:10" ht="15" x14ac:dyDescent="0.25">
      <c r="A129" s="395">
        <v>41826</v>
      </c>
      <c r="B129" s="396">
        <v>7.2453703703703708E-3</v>
      </c>
      <c r="C129" s="399">
        <v>61.495699999999999</v>
      </c>
      <c r="D129" s="399">
        <v>16.608000000000001</v>
      </c>
      <c r="E129" s="398">
        <v>41826.007245370369</v>
      </c>
      <c r="F129" s="397">
        <v>373.59010000000001</v>
      </c>
      <c r="I129" s="385"/>
      <c r="J129" s="385"/>
    </row>
    <row r="130" spans="1:10" ht="15" x14ac:dyDescent="0.25">
      <c r="A130" s="395">
        <v>41827</v>
      </c>
      <c r="B130" s="396">
        <v>7.2453703703703708E-3</v>
      </c>
      <c r="C130" s="399">
        <v>61.537700000000001</v>
      </c>
      <c r="D130" s="399">
        <v>16.611999999999998</v>
      </c>
      <c r="E130" s="398">
        <v>41827.007245370369</v>
      </c>
      <c r="F130" s="397">
        <v>373.54809999999998</v>
      </c>
      <c r="I130" s="385"/>
      <c r="J130" s="385"/>
    </row>
    <row r="131" spans="1:10" ht="15" x14ac:dyDescent="0.25">
      <c r="A131" s="395">
        <v>41828</v>
      </c>
      <c r="B131" s="396">
        <v>7.2453703703703708E-3</v>
      </c>
      <c r="C131" s="399">
        <v>61.560200000000002</v>
      </c>
      <c r="D131" s="399">
        <v>16.61</v>
      </c>
      <c r="E131" s="398">
        <v>41828.007245370369</v>
      </c>
      <c r="F131" s="397">
        <v>373.5256</v>
      </c>
      <c r="I131" s="385"/>
      <c r="J131" s="385"/>
    </row>
    <row r="132" spans="1:10" ht="15" x14ac:dyDescent="0.25">
      <c r="A132" s="395">
        <v>41829</v>
      </c>
      <c r="B132" s="396">
        <v>7.2453703703703708E-3</v>
      </c>
      <c r="C132" s="399">
        <v>61.489899999999999</v>
      </c>
      <c r="D132" s="399">
        <v>16.62</v>
      </c>
      <c r="E132" s="398">
        <v>41829.007245370369</v>
      </c>
      <c r="F132" s="397">
        <v>373.59589999999997</v>
      </c>
      <c r="I132" s="385"/>
      <c r="J132" s="385"/>
    </row>
    <row r="133" spans="1:10" ht="15" x14ac:dyDescent="0.25">
      <c r="A133" s="395">
        <v>41830</v>
      </c>
      <c r="B133" s="396">
        <v>7.2453703703703708E-3</v>
      </c>
      <c r="C133" s="399">
        <v>61.534199999999998</v>
      </c>
      <c r="D133" s="399">
        <v>16.613</v>
      </c>
      <c r="E133" s="398">
        <v>41830.007245370369</v>
      </c>
      <c r="F133" s="397">
        <v>373.55160000000001</v>
      </c>
      <c r="I133" s="385"/>
      <c r="J133" s="385"/>
    </row>
    <row r="134" spans="1:10" ht="15" x14ac:dyDescent="0.25">
      <c r="A134" s="395">
        <v>41831</v>
      </c>
      <c r="B134" s="396">
        <v>7.2453703703703708E-3</v>
      </c>
      <c r="C134" s="399">
        <v>61.529000000000003</v>
      </c>
      <c r="D134" s="399">
        <v>16.62</v>
      </c>
      <c r="E134" s="398">
        <v>41831.007245370369</v>
      </c>
      <c r="F134" s="397">
        <v>373.55680000000001</v>
      </c>
      <c r="I134" s="385"/>
      <c r="J134" s="385"/>
    </row>
    <row r="135" spans="1:10" ht="15" x14ac:dyDescent="0.25">
      <c r="A135" s="395">
        <v>41832</v>
      </c>
      <c r="B135" s="396">
        <v>7.2453703703703708E-3</v>
      </c>
      <c r="C135" s="399">
        <v>61.471299999999999</v>
      </c>
      <c r="D135" s="399">
        <v>16.611000000000001</v>
      </c>
      <c r="E135" s="398">
        <v>41832.007245370369</v>
      </c>
      <c r="F135" s="397">
        <v>373.61450000000002</v>
      </c>
      <c r="I135" s="385"/>
      <c r="J135" s="385"/>
    </row>
    <row r="136" spans="1:10" ht="15" x14ac:dyDescent="0.25">
      <c r="A136" s="395">
        <v>41833</v>
      </c>
      <c r="B136" s="396">
        <v>7.2453703703703708E-3</v>
      </c>
      <c r="C136" s="399">
        <v>61.481699999999996</v>
      </c>
      <c r="D136" s="399">
        <v>16.614999999999998</v>
      </c>
      <c r="E136" s="398">
        <v>41833.007245370369</v>
      </c>
      <c r="F136" s="397">
        <v>373.60410000000002</v>
      </c>
      <c r="I136" s="385"/>
      <c r="J136" s="385"/>
    </row>
    <row r="137" spans="1:10" ht="15" x14ac:dyDescent="0.25">
      <c r="A137" s="395">
        <v>41834</v>
      </c>
      <c r="B137" s="396">
        <v>7.2453703703703708E-3</v>
      </c>
      <c r="C137" s="399">
        <v>61.478200000000001</v>
      </c>
      <c r="D137" s="399">
        <v>16.619</v>
      </c>
      <c r="E137" s="398">
        <v>41834.007245370369</v>
      </c>
      <c r="F137" s="397">
        <v>373.60759999999999</v>
      </c>
      <c r="I137" s="385"/>
      <c r="J137" s="385"/>
    </row>
    <row r="138" spans="1:10" ht="15" x14ac:dyDescent="0.25">
      <c r="A138" s="395">
        <v>41835</v>
      </c>
      <c r="B138" s="396">
        <v>7.2453703703703708E-3</v>
      </c>
      <c r="C138" s="399">
        <v>61.54</v>
      </c>
      <c r="D138" s="399">
        <v>16.603000000000002</v>
      </c>
      <c r="E138" s="398">
        <v>41835.007245370369</v>
      </c>
      <c r="F138" s="397">
        <v>373.54579999999999</v>
      </c>
      <c r="I138" s="385"/>
      <c r="J138" s="385"/>
    </row>
    <row r="139" spans="1:10" ht="15" x14ac:dyDescent="0.25">
      <c r="A139" s="395">
        <v>41836</v>
      </c>
      <c r="B139" s="396">
        <v>7.2453703703703708E-3</v>
      </c>
      <c r="C139" s="399">
        <v>61.572800000000001</v>
      </c>
      <c r="D139" s="399">
        <v>16.605</v>
      </c>
      <c r="E139" s="398">
        <v>41836.007245370369</v>
      </c>
      <c r="F139" s="397">
        <v>373.51299999999998</v>
      </c>
      <c r="I139" s="385"/>
      <c r="J139" s="385"/>
    </row>
    <row r="140" spans="1:10" ht="15" x14ac:dyDescent="0.25">
      <c r="A140" s="395">
        <v>41837</v>
      </c>
      <c r="B140" s="396">
        <v>7.2453703703703708E-3</v>
      </c>
      <c r="C140" s="399">
        <v>61.654600000000002</v>
      </c>
      <c r="D140" s="399">
        <v>16.617999999999999</v>
      </c>
      <c r="E140" s="398">
        <v>41837.007245370369</v>
      </c>
      <c r="F140" s="397">
        <v>373.43119999999999</v>
      </c>
      <c r="I140" s="385"/>
      <c r="J140" s="385"/>
    </row>
    <row r="141" spans="1:10" ht="15" x14ac:dyDescent="0.25">
      <c r="A141" s="395">
        <v>41838</v>
      </c>
      <c r="B141" s="396">
        <v>7.2453703703703708E-3</v>
      </c>
      <c r="C141" s="399">
        <v>61.671999999999997</v>
      </c>
      <c r="D141" s="399">
        <v>16.613</v>
      </c>
      <c r="E141" s="398">
        <v>41838.007245370369</v>
      </c>
      <c r="F141" s="397">
        <v>373.41379999999998</v>
      </c>
      <c r="I141" s="385"/>
      <c r="J141" s="385"/>
    </row>
    <row r="142" spans="1:10" ht="15" x14ac:dyDescent="0.25">
      <c r="A142" s="395">
        <v>41839</v>
      </c>
      <c r="B142" s="396">
        <v>7.2453703703703708E-3</v>
      </c>
      <c r="C142" s="399">
        <v>61.683900000000001</v>
      </c>
      <c r="D142" s="399">
        <v>16.614999999999998</v>
      </c>
      <c r="E142" s="398">
        <v>41839.007245370369</v>
      </c>
      <c r="F142" s="397">
        <v>373.40190000000001</v>
      </c>
      <c r="I142" s="385"/>
      <c r="J142" s="385"/>
    </row>
    <row r="143" spans="1:10" ht="15" x14ac:dyDescent="0.25">
      <c r="A143" s="395">
        <v>41840</v>
      </c>
      <c r="B143" s="396">
        <v>7.2453703703703708E-3</v>
      </c>
      <c r="C143" s="399">
        <v>61.658900000000003</v>
      </c>
      <c r="D143" s="399">
        <v>16.617000000000001</v>
      </c>
      <c r="E143" s="398">
        <v>41840.007245370369</v>
      </c>
      <c r="F143" s="397">
        <v>373.42689999999999</v>
      </c>
      <c r="I143" s="385"/>
      <c r="J143" s="385"/>
    </row>
    <row r="144" spans="1:10" ht="15" x14ac:dyDescent="0.25">
      <c r="A144" s="395">
        <v>41841</v>
      </c>
      <c r="B144" s="396">
        <v>7.2453703703703708E-3</v>
      </c>
      <c r="C144" s="399">
        <v>61.618600000000001</v>
      </c>
      <c r="D144" s="399">
        <v>16.619</v>
      </c>
      <c r="E144" s="398">
        <v>41841.007245370369</v>
      </c>
      <c r="F144" s="397">
        <v>373.46719999999999</v>
      </c>
      <c r="I144" s="385"/>
      <c r="J144" s="385"/>
    </row>
    <row r="145" spans="1:10" ht="15" x14ac:dyDescent="0.25">
      <c r="A145" s="395">
        <v>41842</v>
      </c>
      <c r="B145" s="396">
        <v>7.2453703703703708E-3</v>
      </c>
      <c r="C145" s="399">
        <v>61.607399999999998</v>
      </c>
      <c r="D145" s="399">
        <v>16.616</v>
      </c>
      <c r="E145" s="398">
        <v>41842.007245370369</v>
      </c>
      <c r="F145" s="397">
        <v>373.47839999999997</v>
      </c>
      <c r="I145" s="385"/>
      <c r="J145" s="385"/>
    </row>
    <row r="146" spans="1:10" ht="15" x14ac:dyDescent="0.25">
      <c r="A146" s="395">
        <v>41843</v>
      </c>
      <c r="B146" s="396">
        <v>7.2453703703703708E-3</v>
      </c>
      <c r="C146" s="399">
        <v>61.520699999999998</v>
      </c>
      <c r="D146" s="399">
        <v>16.614000000000001</v>
      </c>
      <c r="E146" s="398">
        <v>41843.007245370369</v>
      </c>
      <c r="F146" s="397">
        <v>373.56509999999997</v>
      </c>
      <c r="I146" s="385"/>
      <c r="J146" s="385"/>
    </row>
    <row r="147" spans="1:10" ht="15" x14ac:dyDescent="0.25">
      <c r="A147" s="395">
        <v>41844</v>
      </c>
      <c r="B147" s="396">
        <v>7.2453703703703708E-3</v>
      </c>
      <c r="C147" s="399">
        <v>61.4953</v>
      </c>
      <c r="D147" s="399">
        <v>16.605</v>
      </c>
      <c r="E147" s="398">
        <v>41844.007245370369</v>
      </c>
      <c r="F147" s="397">
        <v>373.59050000000002</v>
      </c>
      <c r="I147" s="385"/>
      <c r="J147" s="385"/>
    </row>
    <row r="148" spans="1:10" ht="15" x14ac:dyDescent="0.25">
      <c r="A148" s="395">
        <v>41845</v>
      </c>
      <c r="B148" s="396">
        <v>7.2453703703703708E-3</v>
      </c>
      <c r="C148" s="399">
        <v>61.575800000000001</v>
      </c>
      <c r="D148" s="399">
        <v>16.602</v>
      </c>
      <c r="E148" s="398">
        <v>41845.007245370369</v>
      </c>
      <c r="F148" s="397">
        <v>373.51</v>
      </c>
      <c r="I148" s="385"/>
      <c r="J148" s="385"/>
    </row>
    <row r="149" spans="1:10" ht="15" x14ac:dyDescent="0.25">
      <c r="A149" s="395">
        <v>41846</v>
      </c>
      <c r="B149" s="396">
        <v>7.2453703703703708E-3</v>
      </c>
      <c r="C149" s="399">
        <v>61.597999999999999</v>
      </c>
      <c r="D149" s="399">
        <v>16.616</v>
      </c>
      <c r="E149" s="398">
        <v>41846.007245370369</v>
      </c>
      <c r="F149" s="397">
        <v>373.48779999999999</v>
      </c>
      <c r="I149" s="385"/>
      <c r="J149" s="385"/>
    </row>
    <row r="150" spans="1:10" ht="15" x14ac:dyDescent="0.25">
      <c r="A150" s="395">
        <v>41847</v>
      </c>
      <c r="B150" s="396">
        <v>7.2453703703703708E-3</v>
      </c>
      <c r="C150" s="399">
        <v>61.5563</v>
      </c>
      <c r="D150" s="399">
        <v>16.61</v>
      </c>
      <c r="E150" s="398">
        <v>41847.007245370369</v>
      </c>
      <c r="F150" s="397">
        <v>373.52949999999998</v>
      </c>
      <c r="I150" s="385"/>
      <c r="J150" s="385"/>
    </row>
    <row r="151" spans="1:10" ht="15" x14ac:dyDescent="0.25">
      <c r="A151" s="395">
        <v>41848</v>
      </c>
      <c r="B151" s="396">
        <v>7.2453703703703708E-3</v>
      </c>
      <c r="C151" s="399">
        <v>61.486699999999999</v>
      </c>
      <c r="D151" s="399">
        <v>16.613</v>
      </c>
      <c r="E151" s="398">
        <v>41848.007245370369</v>
      </c>
      <c r="F151" s="397">
        <v>373.59910000000002</v>
      </c>
      <c r="I151" s="385"/>
      <c r="J151" s="385"/>
    </row>
    <row r="152" spans="1:10" ht="15" x14ac:dyDescent="0.25">
      <c r="A152" s="395">
        <v>41849</v>
      </c>
      <c r="B152" s="396">
        <v>7.2453703703703708E-3</v>
      </c>
      <c r="C152" s="399">
        <v>61.451099999999997</v>
      </c>
      <c r="D152" s="399">
        <v>16.611000000000001</v>
      </c>
      <c r="E152" s="398">
        <v>41849.007245370369</v>
      </c>
      <c r="F152" s="397">
        <v>373.63470000000001</v>
      </c>
      <c r="I152" s="385"/>
      <c r="J152" s="385"/>
    </row>
    <row r="153" spans="1:10" ht="15" x14ac:dyDescent="0.25">
      <c r="A153" s="395">
        <v>41850</v>
      </c>
      <c r="B153" s="396">
        <v>7.2453703703703708E-3</v>
      </c>
      <c r="C153" s="399">
        <v>61.510300000000001</v>
      </c>
      <c r="D153" s="399">
        <v>16.597999999999999</v>
      </c>
      <c r="E153" s="398">
        <v>41850.007245370369</v>
      </c>
      <c r="F153" s="397">
        <v>373.57549999999998</v>
      </c>
      <c r="I153" s="385"/>
      <c r="J153" s="385"/>
    </row>
    <row r="154" spans="1:10" ht="15" x14ac:dyDescent="0.25">
      <c r="A154" s="395">
        <v>41851</v>
      </c>
      <c r="B154" s="396">
        <v>7.2453703703703708E-3</v>
      </c>
      <c r="C154" s="399">
        <v>61.525500000000001</v>
      </c>
      <c r="D154" s="399">
        <v>16.611999999999998</v>
      </c>
      <c r="E154" s="398">
        <v>41851.007245370369</v>
      </c>
      <c r="F154" s="397">
        <v>373.56029999999998</v>
      </c>
      <c r="I154" s="385"/>
      <c r="J154" s="385"/>
    </row>
    <row r="155" spans="1:10" ht="15" x14ac:dyDescent="0.25">
      <c r="A155" s="395">
        <v>41852</v>
      </c>
      <c r="B155" s="396">
        <v>7.2453703703703708E-3</v>
      </c>
      <c r="C155" s="399">
        <v>61.535899999999998</v>
      </c>
      <c r="D155" s="399">
        <v>16.599</v>
      </c>
      <c r="E155" s="398">
        <v>41852.007245370369</v>
      </c>
      <c r="F155" s="397">
        <v>373.54989999999998</v>
      </c>
      <c r="I155" s="385"/>
      <c r="J155" s="385"/>
    </row>
    <row r="156" spans="1:10" ht="15" x14ac:dyDescent="0.25">
      <c r="A156" s="395">
        <v>41853</v>
      </c>
      <c r="B156" s="396">
        <v>7.2453703703703708E-3</v>
      </c>
      <c r="C156" s="399">
        <v>61.523200000000003</v>
      </c>
      <c r="D156" s="399">
        <v>16.613</v>
      </c>
      <c r="E156" s="398">
        <v>41853.007245370369</v>
      </c>
      <c r="F156" s="397">
        <v>373.56259999999997</v>
      </c>
      <c r="I156" s="385"/>
      <c r="J156" s="385"/>
    </row>
    <row r="157" spans="1:10" ht="15" x14ac:dyDescent="0.25">
      <c r="A157" s="395">
        <v>41854</v>
      </c>
      <c r="B157" s="396">
        <v>7.2453703703703708E-3</v>
      </c>
      <c r="C157" s="399">
        <v>61.515599999999999</v>
      </c>
      <c r="D157" s="399">
        <v>16.611999999999998</v>
      </c>
      <c r="E157" s="398">
        <v>41854.007245370369</v>
      </c>
      <c r="F157" s="397">
        <v>373.5702</v>
      </c>
      <c r="I157" s="385"/>
      <c r="J157" s="385"/>
    </row>
    <row r="158" spans="1:10" ht="15" x14ac:dyDescent="0.25">
      <c r="A158" s="395">
        <v>41855</v>
      </c>
      <c r="B158" s="396">
        <v>7.2453703703703708E-3</v>
      </c>
      <c r="C158" s="399">
        <v>61.527700000000003</v>
      </c>
      <c r="D158" s="399">
        <v>16.603000000000002</v>
      </c>
      <c r="E158" s="398">
        <v>41855.007245370369</v>
      </c>
      <c r="F158" s="397">
        <v>373.55809999999997</v>
      </c>
      <c r="I158" s="385"/>
      <c r="J158" s="385"/>
    </row>
    <row r="159" spans="1:10" ht="15" x14ac:dyDescent="0.25">
      <c r="A159" s="395">
        <v>41856</v>
      </c>
      <c r="B159" s="396">
        <v>7.2453703703703708E-3</v>
      </c>
      <c r="C159" s="399">
        <v>61.534999999999997</v>
      </c>
      <c r="D159" s="399">
        <v>16.616</v>
      </c>
      <c r="E159" s="398">
        <v>41856.007245370369</v>
      </c>
      <c r="F159" s="397">
        <v>373.55079999999998</v>
      </c>
      <c r="I159" s="385"/>
      <c r="J159" s="385"/>
    </row>
    <row r="160" spans="1:10" ht="15" x14ac:dyDescent="0.25">
      <c r="A160" s="395">
        <v>41857</v>
      </c>
      <c r="B160" s="396">
        <v>7.2453703703703708E-3</v>
      </c>
      <c r="C160" s="399">
        <v>61.563600000000001</v>
      </c>
      <c r="D160" s="399">
        <v>16.608000000000001</v>
      </c>
      <c r="E160" s="398">
        <v>41857.007245370369</v>
      </c>
      <c r="F160" s="397">
        <v>373.5222</v>
      </c>
      <c r="I160" s="385"/>
      <c r="J160" s="385"/>
    </row>
    <row r="161" spans="1:10" ht="15" x14ac:dyDescent="0.25">
      <c r="A161" s="395">
        <v>41858</v>
      </c>
      <c r="B161" s="396">
        <v>7.2453703703703708E-3</v>
      </c>
      <c r="C161" s="399">
        <v>61.569200000000002</v>
      </c>
      <c r="D161" s="399">
        <v>16.608000000000001</v>
      </c>
      <c r="E161" s="398">
        <v>41858.007245370369</v>
      </c>
      <c r="F161" s="397">
        <v>373.51659999999998</v>
      </c>
      <c r="I161" s="385"/>
      <c r="J161" s="385"/>
    </row>
    <row r="162" spans="1:10" ht="15" x14ac:dyDescent="0.25">
      <c r="A162" s="395">
        <v>41859</v>
      </c>
      <c r="B162" s="396">
        <v>7.2453703703703708E-3</v>
      </c>
      <c r="C162" s="399">
        <v>61.5989</v>
      </c>
      <c r="D162" s="399">
        <v>16.597999999999999</v>
      </c>
      <c r="E162" s="398">
        <v>41859.007245370369</v>
      </c>
      <c r="F162" s="397">
        <v>373.48689999999999</v>
      </c>
      <c r="I162" s="385"/>
      <c r="J162" s="385"/>
    </row>
    <row r="163" spans="1:10" ht="15" x14ac:dyDescent="0.25">
      <c r="A163" s="395">
        <v>41860</v>
      </c>
      <c r="B163" s="396">
        <v>7.2453703703703708E-3</v>
      </c>
      <c r="C163" s="399">
        <v>61.586199999999998</v>
      </c>
      <c r="D163" s="399">
        <v>16.609000000000002</v>
      </c>
      <c r="E163" s="398">
        <v>41860.007245370369</v>
      </c>
      <c r="F163" s="397">
        <v>373.49959999999999</v>
      </c>
      <c r="I163" s="385"/>
      <c r="J163" s="385"/>
    </row>
    <row r="164" spans="1:10" ht="15" x14ac:dyDescent="0.25">
      <c r="A164" s="395">
        <v>41861</v>
      </c>
      <c r="B164" s="396">
        <v>7.2453703703703708E-3</v>
      </c>
      <c r="C164" s="399">
        <v>61.5657</v>
      </c>
      <c r="D164" s="399">
        <v>16.606000000000002</v>
      </c>
      <c r="E164" s="398">
        <v>41861.007245370369</v>
      </c>
      <c r="F164" s="397">
        <v>373.52010000000001</v>
      </c>
      <c r="I164" s="385"/>
      <c r="J164" s="385"/>
    </row>
    <row r="165" spans="1:10" ht="15" x14ac:dyDescent="0.25">
      <c r="A165" s="395">
        <v>41862</v>
      </c>
      <c r="B165" s="396">
        <v>7.2453703703703708E-3</v>
      </c>
      <c r="C165" s="399">
        <v>61.491799999999998</v>
      </c>
      <c r="D165" s="399">
        <v>16.606999999999999</v>
      </c>
      <c r="E165" s="398">
        <v>41862.007245370369</v>
      </c>
      <c r="F165" s="397">
        <v>373.59399999999999</v>
      </c>
      <c r="I165" s="385"/>
      <c r="J165" s="385"/>
    </row>
    <row r="166" spans="1:10" ht="15" x14ac:dyDescent="0.25">
      <c r="A166" s="395">
        <v>41863</v>
      </c>
      <c r="B166" s="396">
        <v>7.2453703703703708E-3</v>
      </c>
      <c r="C166" s="399">
        <v>61.440600000000003</v>
      </c>
      <c r="D166" s="399">
        <v>16.594000000000001</v>
      </c>
      <c r="E166" s="398">
        <v>41863.007245370369</v>
      </c>
      <c r="F166" s="397">
        <v>373.64519999999999</v>
      </c>
      <c r="I166" s="385"/>
      <c r="J166" s="385"/>
    </row>
    <row r="167" spans="1:10" ht="15" x14ac:dyDescent="0.25">
      <c r="A167" s="395">
        <v>41864</v>
      </c>
      <c r="B167" s="396">
        <v>7.2453703703703708E-3</v>
      </c>
      <c r="C167" s="399">
        <v>61.4876</v>
      </c>
      <c r="D167" s="399">
        <v>16.594000000000001</v>
      </c>
      <c r="E167" s="398">
        <v>41864.007245370369</v>
      </c>
      <c r="F167" s="397">
        <v>373.59820000000002</v>
      </c>
      <c r="I167" s="385"/>
      <c r="J167" s="385"/>
    </row>
    <row r="168" spans="1:10" ht="15" x14ac:dyDescent="0.25">
      <c r="A168" s="395">
        <v>41865</v>
      </c>
      <c r="B168" s="396">
        <v>7.2453703703703708E-3</v>
      </c>
      <c r="C168" s="399">
        <v>61.480600000000003</v>
      </c>
      <c r="D168" s="399">
        <v>16.608000000000001</v>
      </c>
      <c r="E168" s="398">
        <v>41865.007245370369</v>
      </c>
      <c r="F168" s="397">
        <v>373.60519999999997</v>
      </c>
      <c r="I168" s="385"/>
      <c r="J168" s="385"/>
    </row>
    <row r="169" spans="1:10" ht="15" x14ac:dyDescent="0.25">
      <c r="A169" s="395">
        <v>41866</v>
      </c>
      <c r="B169" s="396">
        <v>7.2453703703703708E-3</v>
      </c>
      <c r="C169" s="399">
        <v>61.553199999999997</v>
      </c>
      <c r="D169" s="399">
        <v>16.606999999999999</v>
      </c>
      <c r="E169" s="398">
        <v>41866.007245370369</v>
      </c>
      <c r="F169" s="397">
        <v>373.5326</v>
      </c>
      <c r="I169" s="385"/>
      <c r="J169" s="385"/>
    </row>
    <row r="170" spans="1:10" ht="15" x14ac:dyDescent="0.25">
      <c r="A170" s="395">
        <v>41867</v>
      </c>
      <c r="B170" s="396">
        <v>7.2453703703703708E-3</v>
      </c>
      <c r="C170" s="399">
        <v>61.561900000000001</v>
      </c>
      <c r="D170" s="399">
        <v>16.600999999999999</v>
      </c>
      <c r="E170" s="398">
        <v>41867.007245370369</v>
      </c>
      <c r="F170" s="397">
        <v>373.52389999999997</v>
      </c>
      <c r="I170" s="385"/>
      <c r="J170" s="385"/>
    </row>
    <row r="171" spans="1:10" ht="15" x14ac:dyDescent="0.25">
      <c r="A171" s="395">
        <v>41868</v>
      </c>
      <c r="B171" s="396">
        <v>7.2453703703703708E-3</v>
      </c>
      <c r="C171" s="399">
        <v>61.560299999999998</v>
      </c>
      <c r="D171" s="399">
        <v>16.608000000000001</v>
      </c>
      <c r="E171" s="398">
        <v>41868.007245370369</v>
      </c>
      <c r="F171" s="397">
        <v>373.52549999999997</v>
      </c>
      <c r="I171" s="385"/>
      <c r="J171" s="385"/>
    </row>
    <row r="172" spans="1:10" ht="15" x14ac:dyDescent="0.25">
      <c r="A172" s="395">
        <v>41869</v>
      </c>
      <c r="B172" s="396">
        <v>7.2453703703703708E-3</v>
      </c>
      <c r="C172" s="399">
        <v>61.554600000000001</v>
      </c>
      <c r="D172" s="399">
        <v>16.597999999999999</v>
      </c>
      <c r="E172" s="398">
        <v>41869.007245370369</v>
      </c>
      <c r="F172" s="397">
        <v>373.53120000000001</v>
      </c>
      <c r="I172" s="385"/>
      <c r="J172" s="385"/>
    </row>
    <row r="173" spans="1:10" ht="15" x14ac:dyDescent="0.25">
      <c r="A173" s="395">
        <v>41870</v>
      </c>
      <c r="B173" s="396">
        <v>7.2453703703703708E-3</v>
      </c>
      <c r="C173" s="399">
        <v>61.591700000000003</v>
      </c>
      <c r="D173" s="399">
        <v>16.594999999999999</v>
      </c>
      <c r="E173" s="398">
        <v>41870.007245370369</v>
      </c>
      <c r="F173" s="397">
        <v>373.4941</v>
      </c>
      <c r="I173" s="385"/>
      <c r="J173" s="385"/>
    </row>
    <row r="174" spans="1:10" ht="15" x14ac:dyDescent="0.25">
      <c r="A174" s="395">
        <v>41871</v>
      </c>
      <c r="B174" s="396">
        <v>7.2453703703703708E-3</v>
      </c>
      <c r="C174" s="399">
        <v>61.639699999999998</v>
      </c>
      <c r="D174" s="399">
        <v>16.602</v>
      </c>
      <c r="E174" s="398">
        <v>41871.007245370369</v>
      </c>
      <c r="F174" s="397">
        <v>373.4461</v>
      </c>
      <c r="I174" s="385"/>
      <c r="J174" s="385"/>
    </row>
    <row r="175" spans="1:10" ht="15" x14ac:dyDescent="0.25">
      <c r="A175" s="395">
        <v>41872</v>
      </c>
      <c r="B175" s="396">
        <v>7.2453703703703708E-3</v>
      </c>
      <c r="C175" s="399">
        <v>61.642299999999999</v>
      </c>
      <c r="D175" s="399">
        <v>16.606999999999999</v>
      </c>
      <c r="E175" s="398">
        <v>41872.007245370369</v>
      </c>
      <c r="F175" s="397">
        <v>373.44349999999997</v>
      </c>
      <c r="I175" s="385"/>
      <c r="J175" s="385"/>
    </row>
    <row r="176" spans="1:10" ht="15" x14ac:dyDescent="0.25">
      <c r="A176" s="395">
        <v>41873</v>
      </c>
      <c r="B176" s="396">
        <v>7.2453703703703708E-3</v>
      </c>
      <c r="C176" s="399">
        <v>61.585900000000002</v>
      </c>
      <c r="D176" s="399">
        <v>16.608000000000001</v>
      </c>
      <c r="E176" s="398">
        <v>41873.007245370369</v>
      </c>
      <c r="F176" s="397">
        <v>373.49989999999997</v>
      </c>
      <c r="I176" s="385"/>
      <c r="J176" s="385"/>
    </row>
    <row r="177" spans="1:10" ht="15" x14ac:dyDescent="0.25">
      <c r="A177" s="395">
        <v>41874</v>
      </c>
      <c r="B177" s="396">
        <v>7.2453703703703708E-3</v>
      </c>
      <c r="C177" s="399">
        <v>61.611800000000002</v>
      </c>
      <c r="D177" s="399">
        <v>16.602</v>
      </c>
      <c r="E177" s="398">
        <v>41874.007245370369</v>
      </c>
      <c r="F177" s="397">
        <v>373.47399999999999</v>
      </c>
      <c r="I177" s="385"/>
      <c r="J177" s="385"/>
    </row>
    <row r="178" spans="1:10" ht="15" x14ac:dyDescent="0.25">
      <c r="A178" s="395">
        <v>41875</v>
      </c>
      <c r="B178" s="396">
        <v>7.2453703703703708E-3</v>
      </c>
      <c r="C178" s="399">
        <v>61.643999999999998</v>
      </c>
      <c r="D178" s="399">
        <v>16.600999999999999</v>
      </c>
      <c r="E178" s="398">
        <v>41875.007245370369</v>
      </c>
      <c r="F178" s="397">
        <v>373.4418</v>
      </c>
      <c r="I178" s="385"/>
      <c r="J178" s="385"/>
    </row>
    <row r="179" spans="1:10" ht="15" x14ac:dyDescent="0.25">
      <c r="A179" s="395">
        <v>41876</v>
      </c>
      <c r="B179" s="396">
        <v>7.2453703703703708E-3</v>
      </c>
      <c r="C179" s="399">
        <v>61.668599999999998</v>
      </c>
      <c r="D179" s="399">
        <v>16.600000000000001</v>
      </c>
      <c r="E179" s="398">
        <v>41876.007245370369</v>
      </c>
      <c r="F179" s="397">
        <v>373.41719999999998</v>
      </c>
      <c r="I179" s="385"/>
      <c r="J179" s="385"/>
    </row>
    <row r="180" spans="1:10" ht="15" x14ac:dyDescent="0.25">
      <c r="A180" s="395">
        <v>41877</v>
      </c>
      <c r="B180" s="396">
        <v>7.2453703703703708E-3</v>
      </c>
      <c r="C180" s="399">
        <v>61.615499999999997</v>
      </c>
      <c r="D180" s="399">
        <v>16.600999999999999</v>
      </c>
      <c r="E180" s="398">
        <v>41877.007245370369</v>
      </c>
      <c r="F180" s="397">
        <v>373.47030000000001</v>
      </c>
      <c r="I180" s="385"/>
      <c r="J180" s="385"/>
    </row>
    <row r="181" spans="1:10" ht="15" x14ac:dyDescent="0.25">
      <c r="A181" s="395">
        <v>41878</v>
      </c>
      <c r="B181" s="396">
        <v>7.2453703703703708E-3</v>
      </c>
      <c r="C181" s="399">
        <v>61.626100000000001</v>
      </c>
      <c r="D181" s="399">
        <v>16.587</v>
      </c>
      <c r="E181" s="398">
        <v>41878.007245370369</v>
      </c>
      <c r="F181" s="397">
        <v>373.4597</v>
      </c>
      <c r="I181" s="385"/>
      <c r="J181" s="385"/>
    </row>
    <row r="182" spans="1:10" ht="15" x14ac:dyDescent="0.25">
      <c r="A182" s="395">
        <v>41879</v>
      </c>
      <c r="B182" s="396">
        <v>7.2453703703703708E-3</v>
      </c>
      <c r="C182" s="399">
        <v>61.600999999999999</v>
      </c>
      <c r="D182" s="399">
        <v>16.594000000000001</v>
      </c>
      <c r="E182" s="398">
        <v>41879.007245370369</v>
      </c>
      <c r="F182" s="397">
        <v>373.48480000000001</v>
      </c>
      <c r="I182" s="385"/>
      <c r="J182" s="385"/>
    </row>
    <row r="183" spans="1:10" ht="15" x14ac:dyDescent="0.25">
      <c r="A183" s="395">
        <v>41880</v>
      </c>
      <c r="B183" s="396">
        <v>7.2453703703703708E-3</v>
      </c>
      <c r="C183" s="399">
        <v>61.654699999999998</v>
      </c>
      <c r="D183" s="399">
        <v>16.588000000000001</v>
      </c>
      <c r="E183" s="398">
        <v>41880.007245370369</v>
      </c>
      <c r="F183" s="397">
        <v>373.43110000000001</v>
      </c>
      <c r="I183" s="385"/>
      <c r="J183" s="385"/>
    </row>
    <row r="184" spans="1:10" ht="15" x14ac:dyDescent="0.25">
      <c r="A184" s="395">
        <v>41881</v>
      </c>
      <c r="B184" s="396">
        <v>7.2453703703703708E-3</v>
      </c>
      <c r="C184" s="399">
        <v>61.65</v>
      </c>
      <c r="D184" s="399">
        <v>16.600000000000001</v>
      </c>
      <c r="E184" s="398">
        <v>41881.007245370369</v>
      </c>
      <c r="F184" s="397">
        <v>373.43579999999997</v>
      </c>
      <c r="I184" s="385"/>
      <c r="J184" s="385"/>
    </row>
    <row r="185" spans="1:10" ht="15" x14ac:dyDescent="0.25">
      <c r="A185" s="395">
        <v>41882</v>
      </c>
      <c r="B185" s="396">
        <v>7.2453703703703708E-3</v>
      </c>
      <c r="C185" s="399">
        <v>61.7258</v>
      </c>
      <c r="D185" s="399">
        <v>16.593</v>
      </c>
      <c r="E185" s="398">
        <v>41882.007245370369</v>
      </c>
      <c r="F185" s="397">
        <v>373.36</v>
      </c>
      <c r="I185" s="385"/>
      <c r="J185" s="385"/>
    </row>
    <row r="186" spans="1:10" ht="15" x14ac:dyDescent="0.25">
      <c r="A186" s="395">
        <v>41883</v>
      </c>
      <c r="B186" s="396">
        <v>7.2453703703703708E-3</v>
      </c>
      <c r="C186" s="399">
        <v>61.758299999999998</v>
      </c>
      <c r="D186" s="399">
        <v>16.600999999999999</v>
      </c>
      <c r="E186" s="398">
        <v>41883.007245370369</v>
      </c>
      <c r="F186" s="397">
        <v>373.32749999999999</v>
      </c>
      <c r="I186" s="385"/>
      <c r="J186" s="385"/>
    </row>
    <row r="187" spans="1:10" ht="15" x14ac:dyDescent="0.25">
      <c r="A187" s="395">
        <v>41884</v>
      </c>
      <c r="B187" s="396">
        <v>7.2453703703703708E-3</v>
      </c>
      <c r="C187" s="399">
        <v>61.718899999999998</v>
      </c>
      <c r="D187" s="399">
        <v>16.597999999999999</v>
      </c>
      <c r="E187" s="398">
        <v>41884.007245370369</v>
      </c>
      <c r="F187" s="397">
        <v>373.36689999999999</v>
      </c>
      <c r="I187" s="385"/>
      <c r="J187" s="385"/>
    </row>
    <row r="188" spans="1:10" ht="15" x14ac:dyDescent="0.25">
      <c r="A188" s="395">
        <v>41885</v>
      </c>
      <c r="B188" s="396">
        <v>7.2453703703703708E-3</v>
      </c>
      <c r="C188" s="399">
        <v>61.756900000000002</v>
      </c>
      <c r="D188" s="399">
        <v>16.603000000000002</v>
      </c>
      <c r="E188" s="398">
        <v>41885.007245370369</v>
      </c>
      <c r="F188" s="397">
        <v>373.32889999999998</v>
      </c>
      <c r="I188" s="385"/>
      <c r="J188" s="385"/>
    </row>
    <row r="189" spans="1:10" ht="15" x14ac:dyDescent="0.25">
      <c r="A189" s="395">
        <v>41886</v>
      </c>
      <c r="B189" s="396">
        <v>7.2453703703703708E-3</v>
      </c>
      <c r="C189" s="399">
        <v>61.768700000000003</v>
      </c>
      <c r="D189" s="399">
        <v>16.588000000000001</v>
      </c>
      <c r="E189" s="398">
        <v>41886.007245370369</v>
      </c>
      <c r="F189" s="397">
        <v>373.31709999999998</v>
      </c>
      <c r="I189" s="385"/>
      <c r="J189" s="385"/>
    </row>
    <row r="190" spans="1:10" ht="15" x14ac:dyDescent="0.25">
      <c r="A190" s="395">
        <v>41887</v>
      </c>
      <c r="B190" s="396">
        <v>7.2453703703703708E-3</v>
      </c>
      <c r="C190" s="399">
        <v>61.728499999999997</v>
      </c>
      <c r="D190" s="399">
        <v>16.587</v>
      </c>
      <c r="E190" s="398">
        <v>41887.007245370369</v>
      </c>
      <c r="F190" s="397">
        <v>373.35730000000001</v>
      </c>
      <c r="I190" s="385"/>
      <c r="J190" s="385"/>
    </row>
    <row r="191" spans="1:10" ht="15" x14ac:dyDescent="0.25">
      <c r="A191" s="395">
        <v>41888</v>
      </c>
      <c r="B191" s="396">
        <v>7.2453703703703708E-3</v>
      </c>
      <c r="C191" s="399">
        <v>61.642400000000002</v>
      </c>
      <c r="D191" s="399">
        <v>16.597000000000001</v>
      </c>
      <c r="E191" s="398">
        <v>41888.007245370369</v>
      </c>
      <c r="F191" s="397">
        <v>373.4434</v>
      </c>
      <c r="I191" s="385"/>
      <c r="J191" s="385"/>
    </row>
    <row r="192" spans="1:10" ht="15" x14ac:dyDescent="0.25">
      <c r="A192" s="395">
        <v>41889</v>
      </c>
      <c r="B192" s="396">
        <v>7.2453703703703708E-3</v>
      </c>
      <c r="C192" s="399">
        <v>61.590299999999999</v>
      </c>
      <c r="D192" s="399">
        <v>16.582000000000001</v>
      </c>
      <c r="E192" s="398">
        <v>41889.007245370369</v>
      </c>
      <c r="F192" s="397">
        <v>373.49549999999999</v>
      </c>
      <c r="I192" s="385"/>
      <c r="J192" s="385"/>
    </row>
    <row r="193" spans="1:10" ht="15" x14ac:dyDescent="0.25">
      <c r="A193" s="395">
        <v>41890</v>
      </c>
      <c r="B193" s="396">
        <v>7.2453703703703708E-3</v>
      </c>
      <c r="C193" s="399">
        <v>61.630699999999997</v>
      </c>
      <c r="D193" s="399">
        <v>16.594999999999999</v>
      </c>
      <c r="E193" s="398">
        <v>41890.007245370369</v>
      </c>
      <c r="F193" s="397">
        <v>373.45510000000002</v>
      </c>
      <c r="I193" s="385"/>
      <c r="J193" s="385"/>
    </row>
    <row r="194" spans="1:10" ht="15" x14ac:dyDescent="0.25">
      <c r="A194" s="395">
        <v>41891</v>
      </c>
      <c r="B194" s="396">
        <v>7.2453703703703708E-3</v>
      </c>
      <c r="C194" s="399">
        <v>61.655799999999999</v>
      </c>
      <c r="D194" s="399">
        <v>16.582999999999998</v>
      </c>
      <c r="E194" s="398">
        <v>41891.007245370369</v>
      </c>
      <c r="F194" s="397">
        <v>373.43</v>
      </c>
      <c r="I194" s="385"/>
      <c r="J194" s="385"/>
    </row>
    <row r="195" spans="1:10" ht="15" x14ac:dyDescent="0.25">
      <c r="A195" s="395">
        <v>41892</v>
      </c>
      <c r="B195" s="396">
        <v>7.2453703703703708E-3</v>
      </c>
      <c r="C195" s="399">
        <v>61.724200000000003</v>
      </c>
      <c r="D195" s="399">
        <v>16.582999999999998</v>
      </c>
      <c r="E195" s="398">
        <v>41892.007245370369</v>
      </c>
      <c r="F195" s="397">
        <v>373.36160000000001</v>
      </c>
      <c r="I195" s="385"/>
      <c r="J195" s="385"/>
    </row>
    <row r="196" spans="1:10" ht="15" x14ac:dyDescent="0.25">
      <c r="A196" s="395">
        <v>41893</v>
      </c>
      <c r="B196" s="396">
        <v>7.2453703703703708E-3</v>
      </c>
      <c r="C196" s="399">
        <v>61.688699999999997</v>
      </c>
      <c r="D196" s="399">
        <v>16.594999999999999</v>
      </c>
      <c r="E196" s="398">
        <v>41893.007245370369</v>
      </c>
      <c r="F196" s="397">
        <v>373.39710000000002</v>
      </c>
      <c r="I196" s="385"/>
      <c r="J196" s="385"/>
    </row>
    <row r="197" spans="1:10" ht="15" x14ac:dyDescent="0.25">
      <c r="A197" s="395">
        <v>41894</v>
      </c>
      <c r="B197" s="396">
        <v>7.2453703703703708E-3</v>
      </c>
      <c r="C197" s="399">
        <v>61.661499999999997</v>
      </c>
      <c r="D197" s="399">
        <v>16.59</v>
      </c>
      <c r="E197" s="398">
        <v>41894.007245370369</v>
      </c>
      <c r="F197" s="397">
        <v>373.42430000000002</v>
      </c>
      <c r="I197" s="385"/>
      <c r="J197" s="385"/>
    </row>
    <row r="198" spans="1:10" ht="15" x14ac:dyDescent="0.25">
      <c r="A198" s="395">
        <v>41895</v>
      </c>
      <c r="B198" s="396">
        <v>7.2453703703703708E-3</v>
      </c>
      <c r="C198" s="399">
        <v>61.606000000000002</v>
      </c>
      <c r="D198" s="399">
        <v>16.591000000000001</v>
      </c>
      <c r="E198" s="398">
        <v>41895.007245370369</v>
      </c>
      <c r="F198" s="397">
        <v>373.47980000000001</v>
      </c>
      <c r="I198" s="385"/>
      <c r="J198" s="385"/>
    </row>
    <row r="199" spans="1:10" ht="15" x14ac:dyDescent="0.25">
      <c r="A199" s="395">
        <v>41896</v>
      </c>
      <c r="B199" s="396">
        <v>7.2453703703703708E-3</v>
      </c>
      <c r="C199" s="399">
        <v>61.652700000000003</v>
      </c>
      <c r="D199" s="399">
        <v>16.587</v>
      </c>
      <c r="E199" s="398">
        <v>41896.007245370369</v>
      </c>
      <c r="F199" s="397">
        <v>373.43309999999997</v>
      </c>
      <c r="I199" s="385"/>
      <c r="J199" s="385"/>
    </row>
    <row r="200" spans="1:10" ht="15" x14ac:dyDescent="0.25">
      <c r="A200" s="395">
        <v>41897</v>
      </c>
      <c r="B200" s="396">
        <v>7.2453703703703708E-3</v>
      </c>
      <c r="C200" s="399">
        <v>61.651000000000003</v>
      </c>
      <c r="D200" s="399">
        <v>16.584</v>
      </c>
      <c r="E200" s="398">
        <v>41897.007245370369</v>
      </c>
      <c r="F200" s="397">
        <v>373.4348</v>
      </c>
      <c r="I200" s="385"/>
      <c r="J200" s="385"/>
    </row>
    <row r="201" spans="1:10" ht="15" x14ac:dyDescent="0.25">
      <c r="A201" s="395">
        <v>41898</v>
      </c>
      <c r="B201" s="396">
        <v>7.2453703703703708E-3</v>
      </c>
      <c r="C201" s="399">
        <v>61.604199999999999</v>
      </c>
      <c r="D201" s="399">
        <v>16.59</v>
      </c>
      <c r="E201" s="398">
        <v>41898.007245370369</v>
      </c>
      <c r="F201" s="397">
        <v>373.48160000000001</v>
      </c>
      <c r="I201" s="385"/>
      <c r="J201" s="385"/>
    </row>
    <row r="202" spans="1:10" ht="15" x14ac:dyDescent="0.25">
      <c r="A202" s="395">
        <v>41899</v>
      </c>
      <c r="B202" s="396">
        <v>7.2453703703703708E-3</v>
      </c>
      <c r="C202" s="399">
        <v>61.655799999999999</v>
      </c>
      <c r="D202" s="399">
        <v>16.588000000000001</v>
      </c>
      <c r="E202" s="398">
        <v>41899.007245370369</v>
      </c>
      <c r="F202" s="397">
        <v>373.43</v>
      </c>
      <c r="I202" s="385"/>
      <c r="J202" s="385"/>
    </row>
    <row r="203" spans="1:10" ht="15" x14ac:dyDescent="0.25">
      <c r="A203" s="395">
        <v>41900</v>
      </c>
      <c r="B203" s="396">
        <v>7.2453703703703708E-3</v>
      </c>
      <c r="C203" s="399">
        <v>61.697699999999998</v>
      </c>
      <c r="D203" s="399">
        <v>16.582000000000001</v>
      </c>
      <c r="E203" s="398">
        <v>41900.007245370369</v>
      </c>
      <c r="F203" s="397">
        <v>373.38810000000001</v>
      </c>
      <c r="I203" s="385"/>
      <c r="J203" s="385"/>
    </row>
    <row r="204" spans="1:10" ht="15" x14ac:dyDescent="0.25">
      <c r="A204" s="395">
        <v>41901</v>
      </c>
      <c r="B204" s="396">
        <v>7.2453703703703708E-3</v>
      </c>
      <c r="C204" s="399">
        <v>61.758600000000001</v>
      </c>
      <c r="D204" s="399">
        <v>16.588000000000001</v>
      </c>
      <c r="E204" s="398">
        <v>41901.007245370369</v>
      </c>
      <c r="F204" s="397">
        <v>373.3272</v>
      </c>
      <c r="I204" s="385"/>
      <c r="J204" s="385"/>
    </row>
    <row r="205" spans="1:10" ht="15" x14ac:dyDescent="0.25">
      <c r="A205" s="395">
        <v>41902</v>
      </c>
      <c r="B205" s="396">
        <v>7.2453703703703708E-3</v>
      </c>
      <c r="C205" s="399">
        <v>61.734900000000003</v>
      </c>
      <c r="D205" s="399">
        <v>16.577000000000002</v>
      </c>
      <c r="E205" s="398">
        <v>41902.007245370369</v>
      </c>
      <c r="F205" s="397">
        <v>373.35089999999997</v>
      </c>
      <c r="I205" s="385"/>
      <c r="J205" s="385"/>
    </row>
    <row r="206" spans="1:10" ht="15" x14ac:dyDescent="0.25">
      <c r="A206" s="395">
        <v>41903</v>
      </c>
      <c r="B206" s="396">
        <v>7.2453703703703708E-3</v>
      </c>
      <c r="C206" s="399">
        <v>61.656700000000001</v>
      </c>
      <c r="D206" s="399">
        <v>16.594000000000001</v>
      </c>
      <c r="E206" s="398">
        <v>41903.007245370369</v>
      </c>
      <c r="F206" s="397">
        <v>373.42910000000001</v>
      </c>
      <c r="I206" s="385"/>
      <c r="J206" s="385"/>
    </row>
    <row r="207" spans="1:10" ht="15" x14ac:dyDescent="0.25">
      <c r="A207" s="395">
        <v>41904</v>
      </c>
      <c r="B207" s="396">
        <v>7.2453703703703708E-3</v>
      </c>
      <c r="C207" s="399">
        <v>61.5991</v>
      </c>
      <c r="D207" s="399">
        <v>16.588999999999999</v>
      </c>
      <c r="E207" s="398">
        <v>41904.007245370369</v>
      </c>
      <c r="F207" s="397">
        <v>373.48669999999998</v>
      </c>
      <c r="I207" s="385"/>
      <c r="J207" s="385"/>
    </row>
    <row r="208" spans="1:10" ht="15" x14ac:dyDescent="0.25">
      <c r="A208" s="395">
        <v>41905</v>
      </c>
      <c r="B208" s="396">
        <v>7.2453703703703708E-3</v>
      </c>
      <c r="C208" s="399">
        <v>61.580500000000001</v>
      </c>
      <c r="D208" s="399">
        <v>16.579000000000001</v>
      </c>
      <c r="E208" s="398">
        <v>41905.007245370369</v>
      </c>
      <c r="F208" s="397">
        <v>373.50529999999998</v>
      </c>
      <c r="I208" s="385"/>
      <c r="J208" s="385"/>
    </row>
    <row r="209" spans="1:10" ht="15" x14ac:dyDescent="0.25">
      <c r="A209" s="395">
        <v>41906</v>
      </c>
      <c r="B209" s="396">
        <v>7.2453703703703708E-3</v>
      </c>
      <c r="C209" s="399">
        <v>61.620199999999997</v>
      </c>
      <c r="D209" s="399">
        <v>16.585999999999999</v>
      </c>
      <c r="E209" s="398">
        <v>41906.007245370369</v>
      </c>
      <c r="F209" s="397">
        <v>373.46559999999999</v>
      </c>
      <c r="I209" s="385"/>
      <c r="J209" s="385"/>
    </row>
    <row r="210" spans="1:10" ht="15" x14ac:dyDescent="0.25">
      <c r="A210" s="395">
        <v>41907</v>
      </c>
      <c r="B210" s="396">
        <v>7.2453703703703708E-3</v>
      </c>
      <c r="C210" s="399">
        <v>61.583100000000002</v>
      </c>
      <c r="D210" s="399">
        <v>16.588999999999999</v>
      </c>
      <c r="E210" s="398">
        <v>41907.007245370369</v>
      </c>
      <c r="F210" s="397">
        <v>373.5027</v>
      </c>
      <c r="I210" s="385"/>
      <c r="J210" s="385"/>
    </row>
    <row r="211" spans="1:10" ht="15" x14ac:dyDescent="0.25">
      <c r="A211" s="395">
        <v>41908</v>
      </c>
      <c r="B211" s="396">
        <v>7.2453703703703708E-3</v>
      </c>
      <c r="C211" s="399">
        <v>61.605200000000004</v>
      </c>
      <c r="D211" s="399">
        <v>16.59</v>
      </c>
      <c r="E211" s="398">
        <v>41908.007245370369</v>
      </c>
      <c r="F211" s="397">
        <v>373.48059999999998</v>
      </c>
      <c r="I211" s="385"/>
      <c r="J211" s="385"/>
    </row>
    <row r="212" spans="1:10" ht="15" x14ac:dyDescent="0.25">
      <c r="A212" s="395">
        <v>41909</v>
      </c>
      <c r="B212" s="396">
        <v>7.2453703703703708E-3</v>
      </c>
      <c r="C212" s="399">
        <v>61.636600000000001</v>
      </c>
      <c r="D212" s="399">
        <v>16.587</v>
      </c>
      <c r="E212" s="398">
        <v>41909.007245370369</v>
      </c>
      <c r="F212" s="397">
        <v>373.44920000000002</v>
      </c>
      <c r="I212" s="385"/>
      <c r="J212" s="385"/>
    </row>
    <row r="213" spans="1:10" ht="15" x14ac:dyDescent="0.25">
      <c r="A213" s="395">
        <v>41910</v>
      </c>
      <c r="B213" s="396">
        <v>7.2453703703703708E-3</v>
      </c>
      <c r="C213" s="399">
        <v>61.712800000000001</v>
      </c>
      <c r="D213" s="399">
        <v>16.587</v>
      </c>
      <c r="E213" s="398">
        <v>41910.007245370369</v>
      </c>
      <c r="F213" s="397">
        <v>373.37299999999999</v>
      </c>
      <c r="I213" s="385"/>
      <c r="J213" s="385"/>
    </row>
    <row r="214" spans="1:10" ht="15" x14ac:dyDescent="0.25">
      <c r="A214" s="395">
        <v>41911</v>
      </c>
      <c r="B214" s="396">
        <v>7.2453703703703708E-3</v>
      </c>
      <c r="C214" s="399">
        <v>61.736400000000003</v>
      </c>
      <c r="D214" s="399">
        <v>16.585999999999999</v>
      </c>
      <c r="E214" s="398">
        <v>41911.007245370369</v>
      </c>
      <c r="F214" s="397">
        <v>373.3494</v>
      </c>
      <c r="I214" s="385"/>
      <c r="J214" s="385"/>
    </row>
    <row r="215" spans="1:10" ht="15" x14ac:dyDescent="0.25">
      <c r="A215" s="395">
        <v>41912</v>
      </c>
      <c r="B215" s="396">
        <v>7.2453703703703708E-3</v>
      </c>
      <c r="C215" s="399">
        <v>61.758499999999998</v>
      </c>
      <c r="D215" s="399">
        <v>16.577999999999999</v>
      </c>
      <c r="E215" s="398">
        <v>41912.007245370369</v>
      </c>
      <c r="F215" s="397">
        <v>373.32729999999998</v>
      </c>
      <c r="I215" s="385"/>
      <c r="J215" s="385"/>
    </row>
    <row r="216" spans="1:10" ht="15" x14ac:dyDescent="0.25">
      <c r="A216" s="395">
        <v>41913</v>
      </c>
      <c r="B216" s="396">
        <v>7.2453703703703708E-3</v>
      </c>
      <c r="C216" s="399">
        <v>61.841500000000003</v>
      </c>
      <c r="D216" s="399">
        <v>16.577999999999999</v>
      </c>
      <c r="E216" s="398">
        <v>41913.007245370369</v>
      </c>
      <c r="F216" s="397">
        <v>373.24430000000001</v>
      </c>
      <c r="I216" s="385"/>
      <c r="J216" s="385"/>
    </row>
    <row r="217" spans="1:10" ht="15" x14ac:dyDescent="0.25">
      <c r="A217" s="395">
        <v>41914</v>
      </c>
      <c r="B217" s="396">
        <v>7.2453703703703708E-3</v>
      </c>
      <c r="C217" s="399">
        <v>61.862000000000002</v>
      </c>
      <c r="D217" s="399">
        <v>16.571999999999999</v>
      </c>
      <c r="E217" s="398">
        <v>41914.007245370369</v>
      </c>
      <c r="F217" s="397">
        <v>373.22379999999998</v>
      </c>
      <c r="I217" s="385"/>
      <c r="J217" s="385"/>
    </row>
    <row r="218" spans="1:10" ht="15" x14ac:dyDescent="0.25">
      <c r="A218" s="395">
        <v>41915</v>
      </c>
      <c r="B218" s="396">
        <v>7.2453703703703708E-3</v>
      </c>
      <c r="C218" s="399">
        <v>61.74</v>
      </c>
      <c r="D218" s="399">
        <v>16.588999999999999</v>
      </c>
      <c r="E218" s="398">
        <v>41915.007245370369</v>
      </c>
      <c r="F218" s="397">
        <v>373.3458</v>
      </c>
      <c r="I218" s="385"/>
      <c r="J218" s="385"/>
    </row>
    <row r="219" spans="1:10" ht="15" x14ac:dyDescent="0.25">
      <c r="A219" s="395">
        <v>41916</v>
      </c>
      <c r="B219" s="396">
        <v>7.2453703703703708E-3</v>
      </c>
      <c r="C219" s="399">
        <v>61.652999999999999</v>
      </c>
      <c r="D219" s="399">
        <v>16.582999999999998</v>
      </c>
      <c r="E219" s="398">
        <v>41916.007245370369</v>
      </c>
      <c r="F219" s="397">
        <v>373.43279999999999</v>
      </c>
      <c r="I219" s="385"/>
      <c r="J219" s="385"/>
    </row>
    <row r="220" spans="1:10" ht="15" x14ac:dyDescent="0.25">
      <c r="A220" s="395">
        <v>41917</v>
      </c>
      <c r="B220" s="396">
        <v>7.2453703703703708E-3</v>
      </c>
      <c r="C220" s="399">
        <v>61.7455</v>
      </c>
      <c r="D220" s="399">
        <v>16.579000000000001</v>
      </c>
      <c r="E220" s="398">
        <v>41917.007245370369</v>
      </c>
      <c r="F220" s="397">
        <v>373.34030000000001</v>
      </c>
      <c r="I220" s="385"/>
      <c r="J220" s="385"/>
    </row>
    <row r="221" spans="1:10" ht="15" x14ac:dyDescent="0.25">
      <c r="A221" s="395">
        <v>41918</v>
      </c>
      <c r="B221" s="396">
        <v>7.2453703703703708E-3</v>
      </c>
      <c r="C221" s="399">
        <v>61.741500000000002</v>
      </c>
      <c r="D221" s="399">
        <v>16.584</v>
      </c>
      <c r="E221" s="398">
        <v>41918.007245370369</v>
      </c>
      <c r="F221" s="397">
        <v>373.34429999999998</v>
      </c>
      <c r="I221" s="385"/>
      <c r="J221" s="385"/>
    </row>
    <row r="222" spans="1:10" ht="15" x14ac:dyDescent="0.25">
      <c r="A222" s="395">
        <v>41919</v>
      </c>
      <c r="B222" s="396">
        <v>7.2453703703703708E-3</v>
      </c>
      <c r="C222" s="399">
        <v>61.718200000000003</v>
      </c>
      <c r="D222" s="399">
        <v>16.571999999999999</v>
      </c>
      <c r="E222" s="398">
        <v>41919.007245370369</v>
      </c>
      <c r="F222" s="397">
        <v>373.36759999999998</v>
      </c>
      <c r="I222" s="385"/>
      <c r="J222" s="385"/>
    </row>
    <row r="223" spans="1:10" ht="15" x14ac:dyDescent="0.25">
      <c r="A223" s="395">
        <v>41920</v>
      </c>
      <c r="B223" s="396">
        <v>7.2453703703703708E-3</v>
      </c>
      <c r="C223" s="399">
        <v>61.715400000000002</v>
      </c>
      <c r="D223" s="399">
        <v>16.584</v>
      </c>
      <c r="E223" s="398">
        <v>41920.007245370369</v>
      </c>
      <c r="F223" s="397">
        <v>373.37040000000002</v>
      </c>
      <c r="I223" s="385"/>
      <c r="J223" s="385"/>
    </row>
    <row r="224" spans="1:10" ht="15" x14ac:dyDescent="0.25">
      <c r="A224" s="395">
        <v>41921</v>
      </c>
      <c r="B224" s="396">
        <v>7.2453703703703708E-3</v>
      </c>
      <c r="C224" s="399">
        <v>61.741999999999997</v>
      </c>
      <c r="D224" s="399">
        <v>16.582000000000001</v>
      </c>
      <c r="E224" s="398">
        <v>41921.007245370369</v>
      </c>
      <c r="F224" s="397">
        <v>373.34379999999999</v>
      </c>
      <c r="I224" s="385"/>
      <c r="J224" s="385"/>
    </row>
    <row r="225" spans="1:10" ht="15" x14ac:dyDescent="0.25">
      <c r="A225" s="395">
        <v>41922</v>
      </c>
      <c r="B225" s="396">
        <v>7.2453703703703708E-3</v>
      </c>
      <c r="C225" s="399">
        <v>61.768099999999997</v>
      </c>
      <c r="D225" s="399">
        <v>16.577000000000002</v>
      </c>
      <c r="E225" s="398">
        <v>41922.007245370369</v>
      </c>
      <c r="F225" s="397">
        <v>373.3177</v>
      </c>
      <c r="I225" s="385"/>
      <c r="J225" s="385"/>
    </row>
    <row r="226" spans="1:10" ht="15" x14ac:dyDescent="0.25">
      <c r="A226" s="395">
        <v>41923</v>
      </c>
      <c r="B226" s="396">
        <v>7.2453703703703708E-3</v>
      </c>
      <c r="C226" s="399">
        <v>61.680900000000001</v>
      </c>
      <c r="D226" s="399">
        <v>16.585000000000001</v>
      </c>
      <c r="E226" s="398">
        <v>41923.007245370369</v>
      </c>
      <c r="F226" s="397">
        <v>373.4049</v>
      </c>
      <c r="I226" s="385"/>
      <c r="J226" s="385"/>
    </row>
    <row r="227" spans="1:10" ht="15" x14ac:dyDescent="0.25">
      <c r="A227" s="395">
        <v>41924</v>
      </c>
      <c r="B227" s="396">
        <v>7.2453703703703708E-3</v>
      </c>
      <c r="C227" s="399">
        <v>61.711599999999997</v>
      </c>
      <c r="D227" s="399">
        <v>16.582000000000001</v>
      </c>
      <c r="E227" s="398">
        <v>41924.007245370369</v>
      </c>
      <c r="F227" s="397">
        <v>373.37419999999997</v>
      </c>
      <c r="I227" s="385"/>
      <c r="J227" s="385"/>
    </row>
    <row r="228" spans="1:10" ht="15" x14ac:dyDescent="0.25">
      <c r="A228" s="395">
        <v>41925</v>
      </c>
      <c r="B228" s="396">
        <v>7.2453703703703708E-3</v>
      </c>
      <c r="C228" s="399">
        <v>61.793100000000003</v>
      </c>
      <c r="D228" s="399">
        <v>16.571999999999999</v>
      </c>
      <c r="E228" s="398">
        <v>41925.007245370369</v>
      </c>
      <c r="F228" s="397">
        <v>373.29269999999997</v>
      </c>
      <c r="I228" s="385"/>
      <c r="J228" s="385"/>
    </row>
    <row r="229" spans="1:10" ht="15" x14ac:dyDescent="0.25">
      <c r="A229" s="395">
        <v>41926</v>
      </c>
      <c r="B229" s="396">
        <v>7.2453703703703708E-3</v>
      </c>
      <c r="C229" s="399">
        <v>61.644399999999997</v>
      </c>
      <c r="D229" s="399">
        <v>16.568000000000001</v>
      </c>
      <c r="E229" s="398">
        <v>41926.007245370369</v>
      </c>
      <c r="F229" s="397">
        <v>373.44139999999999</v>
      </c>
      <c r="I229" s="385"/>
      <c r="J229" s="385"/>
    </row>
    <row r="230" spans="1:10" ht="15" x14ac:dyDescent="0.25">
      <c r="A230" s="395">
        <v>41927</v>
      </c>
      <c r="B230" s="396">
        <v>7.2453703703703708E-3</v>
      </c>
      <c r="C230" s="399">
        <v>61.651200000000003</v>
      </c>
      <c r="D230" s="399">
        <v>16.582000000000001</v>
      </c>
      <c r="E230" s="398">
        <v>41927.007245370369</v>
      </c>
      <c r="F230" s="397">
        <v>373.43459999999999</v>
      </c>
      <c r="I230" s="385"/>
      <c r="J230" s="385"/>
    </row>
    <row r="231" spans="1:10" ht="15" x14ac:dyDescent="0.25">
      <c r="A231" s="395">
        <v>41928</v>
      </c>
      <c r="B231" s="396">
        <v>7.2453703703703708E-3</v>
      </c>
      <c r="C231" s="399">
        <v>61.683399999999999</v>
      </c>
      <c r="D231" s="399">
        <v>16.577000000000002</v>
      </c>
      <c r="E231" s="398">
        <v>41928.007245370369</v>
      </c>
      <c r="F231" s="397">
        <v>373.4024</v>
      </c>
      <c r="I231" s="385"/>
      <c r="J231" s="385"/>
    </row>
    <row r="232" spans="1:10" ht="15" x14ac:dyDescent="0.25">
      <c r="A232" s="395">
        <v>41929</v>
      </c>
      <c r="B232" s="396">
        <v>7.2453703703703708E-3</v>
      </c>
      <c r="C232" s="399">
        <v>61.729900000000001</v>
      </c>
      <c r="D232" s="399">
        <v>16.579999999999998</v>
      </c>
      <c r="E232" s="398">
        <v>41929.007245370369</v>
      </c>
      <c r="F232" s="397">
        <v>373.35590000000002</v>
      </c>
      <c r="I232" s="385"/>
      <c r="J232" s="385"/>
    </row>
    <row r="233" spans="1:10" ht="15" x14ac:dyDescent="0.25">
      <c r="A233" s="395">
        <v>41930</v>
      </c>
      <c r="B233" s="396">
        <v>7.2453703703703708E-3</v>
      </c>
      <c r="C233" s="399">
        <v>61.706899999999997</v>
      </c>
      <c r="D233" s="399">
        <v>16.573</v>
      </c>
      <c r="E233" s="398">
        <v>41930.007245370369</v>
      </c>
      <c r="F233" s="397">
        <v>373.37889999999999</v>
      </c>
      <c r="I233" s="385"/>
      <c r="J233" s="385"/>
    </row>
    <row r="234" spans="1:10" ht="15" x14ac:dyDescent="0.25">
      <c r="A234" s="395">
        <v>41931</v>
      </c>
      <c r="B234" s="396">
        <v>7.2453703703703708E-3</v>
      </c>
      <c r="C234" s="399">
        <v>61.7119</v>
      </c>
      <c r="D234" s="399">
        <v>16.559000000000001</v>
      </c>
      <c r="E234" s="398">
        <v>41931.007245370369</v>
      </c>
      <c r="F234" s="397">
        <v>373.37389999999999</v>
      </c>
      <c r="I234" s="385"/>
      <c r="J234" s="385"/>
    </row>
    <row r="235" spans="1:10" ht="15" x14ac:dyDescent="0.25">
      <c r="A235" s="395">
        <v>41932</v>
      </c>
      <c r="B235" s="396">
        <v>7.2453703703703708E-3</v>
      </c>
      <c r="C235" s="399">
        <v>61.705199999999998</v>
      </c>
      <c r="D235" s="399">
        <v>16.568000000000001</v>
      </c>
      <c r="E235" s="398">
        <v>41932.007245370369</v>
      </c>
      <c r="F235" s="397">
        <v>373.38060000000002</v>
      </c>
      <c r="I235" s="385"/>
      <c r="J235" s="385"/>
    </row>
    <row r="236" spans="1:10" ht="15" x14ac:dyDescent="0.25">
      <c r="A236" s="395">
        <v>41933</v>
      </c>
      <c r="B236" s="396">
        <v>7.2453703703703708E-3</v>
      </c>
      <c r="C236" s="399">
        <v>61.67</v>
      </c>
      <c r="D236" s="399">
        <v>16.579000000000001</v>
      </c>
      <c r="E236" s="398">
        <v>41933.007245370369</v>
      </c>
      <c r="F236" s="397">
        <v>373.41579999999999</v>
      </c>
      <c r="I236" s="385"/>
      <c r="J236" s="385"/>
    </row>
    <row r="237" spans="1:10" ht="15" x14ac:dyDescent="0.25">
      <c r="A237" s="395">
        <v>41934</v>
      </c>
      <c r="B237" s="396">
        <v>7.2453703703703708E-3</v>
      </c>
      <c r="C237" s="399">
        <v>61.718299999999999</v>
      </c>
      <c r="D237" s="399">
        <v>16.571999999999999</v>
      </c>
      <c r="E237" s="398">
        <v>41934.007245370369</v>
      </c>
      <c r="F237" s="397">
        <v>373.36750000000001</v>
      </c>
      <c r="I237" s="385"/>
      <c r="J237" s="385"/>
    </row>
    <row r="238" spans="1:10" ht="15" x14ac:dyDescent="0.25">
      <c r="A238" s="395">
        <v>41935</v>
      </c>
      <c r="B238" s="396">
        <v>7.2453703703703708E-3</v>
      </c>
      <c r="C238" s="399">
        <v>61.650599999999997</v>
      </c>
      <c r="D238" s="399">
        <v>16.57</v>
      </c>
      <c r="E238" s="398">
        <v>41935.007245370369</v>
      </c>
      <c r="F238" s="397">
        <v>373.43520000000001</v>
      </c>
      <c r="I238" s="385"/>
      <c r="J238" s="385"/>
    </row>
    <row r="239" spans="1:10" ht="15" x14ac:dyDescent="0.25">
      <c r="A239" s="395">
        <v>41936</v>
      </c>
      <c r="B239" s="396">
        <v>7.2453703703703708E-3</v>
      </c>
      <c r="C239" s="399">
        <v>61.605899999999998</v>
      </c>
      <c r="D239" s="399">
        <v>16.577000000000002</v>
      </c>
      <c r="E239" s="398">
        <v>41936.007245370369</v>
      </c>
      <c r="F239" s="397">
        <v>373.47989999999999</v>
      </c>
      <c r="I239" s="385"/>
      <c r="J239" s="385"/>
    </row>
    <row r="240" spans="1:10" ht="15" x14ac:dyDescent="0.25">
      <c r="A240" s="395">
        <v>41937</v>
      </c>
      <c r="B240" s="396">
        <v>7.2453703703703708E-3</v>
      </c>
      <c r="C240" s="399">
        <v>61.563899999999997</v>
      </c>
      <c r="D240" s="399">
        <v>16.568000000000001</v>
      </c>
      <c r="E240" s="398">
        <v>41937.007245370369</v>
      </c>
      <c r="F240" s="397">
        <v>373.52190000000002</v>
      </c>
      <c r="I240" s="385"/>
      <c r="J240" s="385"/>
    </row>
    <row r="241" spans="1:10" ht="15" x14ac:dyDescent="0.25">
      <c r="A241" s="395">
        <v>41938</v>
      </c>
      <c r="B241" s="396">
        <v>7.2453703703703708E-3</v>
      </c>
      <c r="C241" s="399">
        <v>61.607500000000002</v>
      </c>
      <c r="D241" s="399">
        <v>16.574999999999999</v>
      </c>
      <c r="E241" s="398">
        <v>41938.007245370369</v>
      </c>
      <c r="F241" s="397">
        <v>373.47829999999999</v>
      </c>
      <c r="I241" s="385"/>
      <c r="J241" s="385"/>
    </row>
    <row r="242" spans="1:10" ht="15" x14ac:dyDescent="0.25">
      <c r="A242" s="395">
        <v>41939</v>
      </c>
      <c r="B242" s="396">
        <v>7.2453703703703708E-3</v>
      </c>
      <c r="C242" s="399">
        <v>61.753100000000003</v>
      </c>
      <c r="D242" s="399">
        <v>16.571000000000002</v>
      </c>
      <c r="E242" s="398">
        <v>41939.007245370369</v>
      </c>
      <c r="F242" s="397">
        <v>373.33269999999999</v>
      </c>
      <c r="I242" s="385"/>
      <c r="J242" s="385"/>
    </row>
    <row r="243" spans="1:10" ht="15" x14ac:dyDescent="0.25">
      <c r="A243" s="395">
        <v>41940</v>
      </c>
      <c r="B243" s="396">
        <v>7.2453703703703708E-3</v>
      </c>
      <c r="C243" s="399">
        <v>61.762599999999999</v>
      </c>
      <c r="D243" s="399">
        <v>16.574999999999999</v>
      </c>
      <c r="E243" s="398">
        <v>41940.007245370369</v>
      </c>
      <c r="F243" s="397">
        <v>373.32319999999999</v>
      </c>
      <c r="I243" s="385"/>
      <c r="J243" s="385"/>
    </row>
    <row r="244" spans="1:10" ht="15" x14ac:dyDescent="0.25">
      <c r="A244" s="395">
        <v>41941</v>
      </c>
      <c r="B244" s="396">
        <v>7.2453703703703708E-3</v>
      </c>
      <c r="C244" s="399">
        <v>61.688200000000002</v>
      </c>
      <c r="D244" s="399">
        <v>16.571000000000002</v>
      </c>
      <c r="E244" s="398">
        <v>41941.007245370369</v>
      </c>
      <c r="F244" s="397">
        <v>373.39760000000001</v>
      </c>
      <c r="I244" s="385"/>
      <c r="J244" s="385"/>
    </row>
    <row r="245" spans="1:10" ht="15" x14ac:dyDescent="0.25">
      <c r="A245" s="395">
        <v>41942</v>
      </c>
      <c r="B245" s="396">
        <v>7.2453703703703708E-3</v>
      </c>
      <c r="C245" s="399">
        <v>61.653300000000002</v>
      </c>
      <c r="D245" s="399">
        <v>16.568000000000001</v>
      </c>
      <c r="E245" s="398">
        <v>41942.007245370369</v>
      </c>
      <c r="F245" s="397">
        <v>373.4325</v>
      </c>
      <c r="I245" s="385"/>
      <c r="J245" s="385"/>
    </row>
    <row r="246" spans="1:10" ht="15" x14ac:dyDescent="0.25">
      <c r="A246" s="395">
        <v>41943</v>
      </c>
      <c r="B246" s="396">
        <v>7.2453703703703708E-3</v>
      </c>
      <c r="C246" s="399">
        <v>61.600499999999997</v>
      </c>
      <c r="D246" s="399">
        <v>16.567</v>
      </c>
      <c r="E246" s="398">
        <v>41943.007245370369</v>
      </c>
      <c r="F246" s="397">
        <v>373.4853</v>
      </c>
      <c r="I246" s="385"/>
      <c r="J246" s="385"/>
    </row>
    <row r="247" spans="1:10" ht="15" x14ac:dyDescent="0.25">
      <c r="A247" s="395">
        <v>41944</v>
      </c>
      <c r="B247" s="396">
        <v>7.2453703703703708E-3</v>
      </c>
      <c r="C247" s="399">
        <v>61.616</v>
      </c>
      <c r="D247" s="399">
        <v>16.564</v>
      </c>
      <c r="E247" s="398">
        <v>41944.007245370369</v>
      </c>
      <c r="F247" s="397">
        <v>373.46979999999996</v>
      </c>
      <c r="I247" s="385"/>
      <c r="J247" s="385"/>
    </row>
    <row r="248" spans="1:10" ht="15" x14ac:dyDescent="0.25">
      <c r="A248" s="395">
        <v>41945</v>
      </c>
      <c r="B248" s="396">
        <v>7.2453703703703708E-3</v>
      </c>
      <c r="C248" s="399">
        <v>61.758600000000001</v>
      </c>
      <c r="D248" s="399">
        <v>16.568000000000001</v>
      </c>
      <c r="E248" s="398">
        <v>41945.007245370369</v>
      </c>
      <c r="F248" s="397">
        <v>373.3272</v>
      </c>
      <c r="I248" s="385"/>
      <c r="J248" s="385"/>
    </row>
    <row r="249" spans="1:10" ht="15" x14ac:dyDescent="0.25">
      <c r="A249" s="395">
        <v>41946</v>
      </c>
      <c r="B249" s="396">
        <v>7.2453703703703708E-3</v>
      </c>
      <c r="C249" s="399">
        <v>61.830199999999998</v>
      </c>
      <c r="D249" s="399">
        <v>16.571000000000002</v>
      </c>
      <c r="E249" s="398">
        <v>41946.007245370369</v>
      </c>
      <c r="F249" s="397">
        <v>373.25560000000002</v>
      </c>
      <c r="I249" s="385"/>
      <c r="J249" s="385"/>
    </row>
    <row r="250" spans="1:10" ht="15" x14ac:dyDescent="0.25">
      <c r="A250" s="395">
        <v>41947</v>
      </c>
      <c r="B250" s="396">
        <v>7.2453703703703708E-3</v>
      </c>
      <c r="C250" s="399">
        <v>61.740099999999998</v>
      </c>
      <c r="D250" s="399">
        <v>16.568000000000001</v>
      </c>
      <c r="E250" s="398">
        <v>41947.007245370369</v>
      </c>
      <c r="F250" s="397">
        <v>373.34569999999997</v>
      </c>
      <c r="I250" s="385"/>
      <c r="J250" s="385"/>
    </row>
    <row r="251" spans="1:10" ht="15" x14ac:dyDescent="0.25">
      <c r="A251" s="395">
        <v>41948</v>
      </c>
      <c r="B251" s="396">
        <v>7.2453703703703708E-3</v>
      </c>
      <c r="C251" s="399">
        <v>61.640500000000003</v>
      </c>
      <c r="D251" s="399">
        <v>16.574000000000002</v>
      </c>
      <c r="E251" s="398">
        <v>41948.007245370369</v>
      </c>
      <c r="F251" s="397">
        <v>373.44529999999997</v>
      </c>
      <c r="I251" s="385"/>
      <c r="J251" s="385"/>
    </row>
    <row r="252" spans="1:10" ht="15" x14ac:dyDescent="0.25">
      <c r="A252" s="395">
        <v>41949</v>
      </c>
      <c r="B252" s="396">
        <v>7.2453703703703708E-3</v>
      </c>
      <c r="C252" s="399">
        <v>61.563400000000001</v>
      </c>
      <c r="D252" s="399">
        <v>16.562999999999999</v>
      </c>
      <c r="E252" s="398">
        <v>41949.007245370369</v>
      </c>
      <c r="F252" s="397">
        <v>373.5224</v>
      </c>
      <c r="I252" s="385"/>
      <c r="J252" s="385"/>
    </row>
    <row r="253" spans="1:10" ht="15" x14ac:dyDescent="0.25">
      <c r="A253" s="395">
        <v>41950</v>
      </c>
      <c r="B253" s="396">
        <v>7.2453703703703708E-3</v>
      </c>
      <c r="C253" s="399">
        <v>61.515500000000003</v>
      </c>
      <c r="D253" s="399">
        <v>16.561</v>
      </c>
      <c r="E253" s="398">
        <v>41950.007245370369</v>
      </c>
      <c r="F253" s="397">
        <v>373.57029999999997</v>
      </c>
      <c r="I253" s="385"/>
      <c r="J253" s="385"/>
    </row>
    <row r="254" spans="1:10" ht="15" x14ac:dyDescent="0.25">
      <c r="A254" s="395">
        <v>41951</v>
      </c>
      <c r="B254" s="396">
        <v>7.2453703703703708E-3</v>
      </c>
      <c r="C254" s="399">
        <v>61.661099999999998</v>
      </c>
      <c r="D254" s="399">
        <v>16.565999999999999</v>
      </c>
      <c r="E254" s="398">
        <v>41951.007245370369</v>
      </c>
      <c r="F254" s="397">
        <v>373.42469999999997</v>
      </c>
      <c r="I254" s="385"/>
      <c r="J254" s="385"/>
    </row>
    <row r="255" spans="1:10" ht="15" x14ac:dyDescent="0.25">
      <c r="A255" s="395">
        <v>41952</v>
      </c>
      <c r="B255" s="396">
        <v>7.2453703703703708E-3</v>
      </c>
      <c r="C255" s="399">
        <v>61.593600000000002</v>
      </c>
      <c r="D255" s="399">
        <v>16.565000000000001</v>
      </c>
      <c r="E255" s="398">
        <v>41952.007245370369</v>
      </c>
      <c r="F255" s="397">
        <v>373.49219999999997</v>
      </c>
      <c r="I255" s="385"/>
      <c r="J255" s="385"/>
    </row>
    <row r="256" spans="1:10" ht="15" x14ac:dyDescent="0.25">
      <c r="A256" s="395">
        <v>41953</v>
      </c>
      <c r="B256" s="396">
        <v>7.2453703703703708E-3</v>
      </c>
      <c r="C256" s="399">
        <v>61.817300000000003</v>
      </c>
      <c r="D256" s="399">
        <v>16.57</v>
      </c>
      <c r="E256" s="398">
        <v>41953.007245370369</v>
      </c>
      <c r="F256" s="397">
        <v>373.26850000000002</v>
      </c>
      <c r="I256" s="385"/>
      <c r="J256" s="385"/>
    </row>
    <row r="257" spans="1:10" ht="15" x14ac:dyDescent="0.25">
      <c r="A257" s="395">
        <v>41954</v>
      </c>
      <c r="B257" s="396">
        <v>7.2453703703703708E-3</v>
      </c>
      <c r="C257" s="399">
        <v>61.970999999999997</v>
      </c>
      <c r="D257" s="399">
        <v>16.556999999999999</v>
      </c>
      <c r="E257" s="398">
        <v>41954.007245370369</v>
      </c>
      <c r="F257" s="397">
        <v>373.1148</v>
      </c>
      <c r="I257" s="385"/>
      <c r="J257" s="385"/>
    </row>
    <row r="258" spans="1:10" ht="15" x14ac:dyDescent="0.25">
      <c r="A258" s="395">
        <v>41955</v>
      </c>
      <c r="B258" s="396">
        <v>7.2453703703703708E-3</v>
      </c>
      <c r="C258" s="399">
        <v>61.912599999999998</v>
      </c>
      <c r="D258" s="399">
        <v>16.565000000000001</v>
      </c>
      <c r="E258" s="398">
        <v>41955.007245370369</v>
      </c>
      <c r="F258" s="397">
        <v>373.17320000000001</v>
      </c>
      <c r="I258" s="385"/>
      <c r="J258" s="385"/>
    </row>
    <row r="259" spans="1:10" ht="15" x14ac:dyDescent="0.25">
      <c r="A259" s="395">
        <v>41956</v>
      </c>
      <c r="B259" s="396">
        <v>7.2453703703703708E-3</v>
      </c>
      <c r="C259" s="399">
        <v>61.834600000000002</v>
      </c>
      <c r="D259" s="399">
        <v>16.559000000000001</v>
      </c>
      <c r="E259" s="398">
        <v>41956.007245370369</v>
      </c>
      <c r="F259" s="397">
        <v>373.25119999999998</v>
      </c>
      <c r="I259" s="385"/>
      <c r="J259" s="385"/>
    </row>
    <row r="260" spans="1:10" ht="15" x14ac:dyDescent="0.25">
      <c r="A260" s="395">
        <v>41957</v>
      </c>
      <c r="B260" s="396">
        <v>7.2453703703703708E-3</v>
      </c>
      <c r="C260" s="399">
        <v>61.84</v>
      </c>
      <c r="D260" s="399">
        <v>16.561</v>
      </c>
      <c r="E260" s="398">
        <v>41957.007245370369</v>
      </c>
      <c r="F260" s="397">
        <v>373.24579999999997</v>
      </c>
      <c r="I260" s="385"/>
      <c r="J260" s="385"/>
    </row>
    <row r="261" spans="1:10" ht="15" x14ac:dyDescent="0.25">
      <c r="A261" s="395">
        <v>41958</v>
      </c>
      <c r="B261" s="396">
        <v>7.2453703703703708E-3</v>
      </c>
      <c r="C261" s="399">
        <v>61.912199999999999</v>
      </c>
      <c r="D261" s="399">
        <v>16.565999999999999</v>
      </c>
      <c r="E261" s="398">
        <v>41958.007245370369</v>
      </c>
      <c r="F261" s="397">
        <v>373.17359999999996</v>
      </c>
      <c r="I261" s="385"/>
      <c r="J261" s="385"/>
    </row>
    <row r="262" spans="1:10" ht="15" x14ac:dyDescent="0.25">
      <c r="A262" s="395">
        <v>41959</v>
      </c>
      <c r="B262" s="396">
        <v>7.2453703703703708E-3</v>
      </c>
      <c r="C262" s="399">
        <v>62.011099999999999</v>
      </c>
      <c r="D262" s="399">
        <v>16.564</v>
      </c>
      <c r="E262" s="398">
        <v>41959.007245370369</v>
      </c>
      <c r="F262" s="397">
        <v>373.07470000000001</v>
      </c>
      <c r="I262" s="385"/>
      <c r="J262" s="385"/>
    </row>
    <row r="263" spans="1:10" ht="15" x14ac:dyDescent="0.25">
      <c r="A263" s="395">
        <v>41960</v>
      </c>
      <c r="B263" s="396">
        <v>7.2453703703703708E-3</v>
      </c>
      <c r="C263" s="399">
        <v>61.855800000000002</v>
      </c>
      <c r="D263" s="399">
        <v>16.565000000000001</v>
      </c>
      <c r="E263" s="398">
        <v>41960.007245370369</v>
      </c>
      <c r="F263" s="397">
        <v>373.23</v>
      </c>
      <c r="I263" s="385"/>
      <c r="J263" s="385"/>
    </row>
    <row r="264" spans="1:10" ht="15" x14ac:dyDescent="0.25">
      <c r="A264" s="395">
        <v>41961</v>
      </c>
      <c r="B264" s="396">
        <v>7.2453703703703708E-3</v>
      </c>
      <c r="C264" s="399">
        <v>61.803199999999997</v>
      </c>
      <c r="D264" s="399">
        <v>16.552</v>
      </c>
      <c r="E264" s="398">
        <v>41961.007245370369</v>
      </c>
      <c r="F264" s="397">
        <v>373.2826</v>
      </c>
      <c r="I264" s="385"/>
      <c r="J264" s="385"/>
    </row>
    <row r="265" spans="1:10" ht="15" x14ac:dyDescent="0.25">
      <c r="A265" s="395">
        <v>41962</v>
      </c>
      <c r="B265" s="396">
        <v>7.2453703703703708E-3</v>
      </c>
      <c r="C265" s="399">
        <v>61.754399999999997</v>
      </c>
      <c r="D265" s="399">
        <v>16.552</v>
      </c>
      <c r="E265" s="398">
        <v>41962.007245370369</v>
      </c>
      <c r="F265" s="397">
        <v>373.33139999999997</v>
      </c>
      <c r="I265" s="385"/>
      <c r="J265" s="385"/>
    </row>
    <row r="266" spans="1:10" ht="15" x14ac:dyDescent="0.25">
      <c r="A266" s="395">
        <v>41963</v>
      </c>
      <c r="B266" s="396">
        <v>7.2453703703703708E-3</v>
      </c>
      <c r="C266" s="399">
        <v>61.767200000000003</v>
      </c>
      <c r="D266" s="399">
        <v>16.562999999999999</v>
      </c>
      <c r="E266" s="398">
        <v>41963.007245370369</v>
      </c>
      <c r="F266" s="397">
        <v>373.3186</v>
      </c>
      <c r="I266" s="385"/>
      <c r="J266" s="385"/>
    </row>
    <row r="267" spans="1:10" ht="15" x14ac:dyDescent="0.25">
      <c r="A267" s="395">
        <v>41964</v>
      </c>
      <c r="B267" s="396">
        <v>7.2453703703703708E-3</v>
      </c>
      <c r="C267" s="399">
        <v>61.821599999999997</v>
      </c>
      <c r="D267" s="399">
        <v>16.564</v>
      </c>
      <c r="E267" s="398">
        <v>41964.007245370369</v>
      </c>
      <c r="F267" s="397">
        <v>373.26420000000002</v>
      </c>
      <c r="I267" s="385"/>
      <c r="J267" s="385"/>
    </row>
    <row r="268" spans="1:10" ht="15" x14ac:dyDescent="0.25">
      <c r="A268" s="395">
        <v>41965</v>
      </c>
      <c r="B268" s="396">
        <v>7.2453703703703708E-3</v>
      </c>
      <c r="C268" s="399">
        <v>61.8277</v>
      </c>
      <c r="D268" s="399">
        <v>16.552</v>
      </c>
      <c r="E268" s="398">
        <v>41965.007245370369</v>
      </c>
      <c r="F268" s="397">
        <v>373.25810000000001</v>
      </c>
      <c r="I268" s="385"/>
      <c r="J268" s="385"/>
    </row>
    <row r="269" spans="1:10" ht="15" x14ac:dyDescent="0.25">
      <c r="A269" s="395">
        <v>41966</v>
      </c>
      <c r="B269" s="396">
        <v>7.2453703703703708E-3</v>
      </c>
      <c r="C269" s="399">
        <v>61.925199999999997</v>
      </c>
      <c r="D269" s="399">
        <v>16.562999999999999</v>
      </c>
      <c r="E269" s="398">
        <v>41966.007245370369</v>
      </c>
      <c r="F269" s="397">
        <v>373.16059999999999</v>
      </c>
      <c r="I269" s="385"/>
      <c r="J269" s="385"/>
    </row>
    <row r="270" spans="1:10" ht="15" x14ac:dyDescent="0.25">
      <c r="A270" s="395">
        <v>41967</v>
      </c>
      <c r="B270" s="396">
        <v>7.2453703703703708E-3</v>
      </c>
      <c r="C270" s="399">
        <v>61.952599999999997</v>
      </c>
      <c r="D270" s="399">
        <v>16.558</v>
      </c>
      <c r="E270" s="398">
        <v>41967.007245370369</v>
      </c>
      <c r="F270" s="397">
        <v>373.13319999999999</v>
      </c>
      <c r="I270" s="385"/>
      <c r="J270" s="385"/>
    </row>
    <row r="271" spans="1:10" ht="15" x14ac:dyDescent="0.25">
      <c r="A271" s="395">
        <v>41968</v>
      </c>
      <c r="B271" s="396">
        <v>7.2453703703703708E-3</v>
      </c>
      <c r="C271" s="399">
        <v>61.787199999999999</v>
      </c>
      <c r="D271" s="399">
        <v>16.556000000000001</v>
      </c>
      <c r="E271" s="398">
        <v>41968.007245370369</v>
      </c>
      <c r="F271" s="397">
        <v>373.29859999999996</v>
      </c>
      <c r="I271" s="385"/>
      <c r="J271" s="385"/>
    </row>
    <row r="272" spans="1:10" ht="15" x14ac:dyDescent="0.25">
      <c r="A272" s="395">
        <v>41969</v>
      </c>
      <c r="B272" s="396">
        <v>7.2453703703703708E-3</v>
      </c>
      <c r="C272" s="399">
        <v>61.765599999999999</v>
      </c>
      <c r="D272" s="399">
        <v>16.547000000000001</v>
      </c>
      <c r="E272" s="398">
        <v>41969.007245370369</v>
      </c>
      <c r="F272" s="397">
        <v>373.3202</v>
      </c>
      <c r="I272" s="385"/>
      <c r="J272" s="385"/>
    </row>
    <row r="273" spans="1:10" ht="15" x14ac:dyDescent="0.25">
      <c r="A273" s="395">
        <v>41970</v>
      </c>
      <c r="B273" s="396">
        <v>7.2453703703703708E-3</v>
      </c>
      <c r="C273" s="399">
        <v>61.677999999999997</v>
      </c>
      <c r="D273" s="399">
        <v>16.558</v>
      </c>
      <c r="E273" s="398">
        <v>41970.007245370369</v>
      </c>
      <c r="F273" s="397">
        <v>373.40780000000001</v>
      </c>
      <c r="I273" s="385"/>
      <c r="J273" s="385"/>
    </row>
    <row r="274" spans="1:10" ht="15" x14ac:dyDescent="0.25">
      <c r="A274" s="395">
        <v>41971</v>
      </c>
      <c r="B274" s="396">
        <v>7.2453703703703708E-3</v>
      </c>
      <c r="C274" s="399">
        <v>61.6738</v>
      </c>
      <c r="D274" s="399">
        <v>16.545999999999999</v>
      </c>
      <c r="E274" s="398">
        <v>41971.007245370369</v>
      </c>
      <c r="F274" s="397">
        <v>373.41199999999998</v>
      </c>
      <c r="I274" s="385"/>
      <c r="J274" s="385"/>
    </row>
    <row r="275" spans="1:10" ht="15" x14ac:dyDescent="0.25">
      <c r="A275" s="395">
        <v>41972</v>
      </c>
      <c r="B275" s="396">
        <v>7.2453703703703708E-3</v>
      </c>
      <c r="C275" s="399">
        <v>61.809699999999999</v>
      </c>
      <c r="D275" s="399">
        <v>16.561</v>
      </c>
      <c r="E275" s="398">
        <v>41972.007245370369</v>
      </c>
      <c r="F275" s="397">
        <v>373.27609999999999</v>
      </c>
      <c r="I275" s="385"/>
      <c r="J275" s="385"/>
    </row>
    <row r="276" spans="1:10" ht="15" x14ac:dyDescent="0.25">
      <c r="A276" s="395">
        <v>41973</v>
      </c>
      <c r="B276" s="396">
        <v>7.2453703703703708E-3</v>
      </c>
      <c r="C276" s="399">
        <v>61.901299999999999</v>
      </c>
      <c r="D276" s="399">
        <v>16.555</v>
      </c>
      <c r="E276" s="398">
        <v>41973.007245370369</v>
      </c>
      <c r="F276" s="397">
        <v>373.18450000000001</v>
      </c>
      <c r="I276" s="385"/>
      <c r="J276" s="385"/>
    </row>
    <row r="277" spans="1:10" ht="15" x14ac:dyDescent="0.25">
      <c r="A277" s="395">
        <v>41974</v>
      </c>
      <c r="B277" s="396">
        <v>7.2453703703703708E-3</v>
      </c>
      <c r="C277" s="399">
        <v>61.858899999999998</v>
      </c>
      <c r="D277" s="399">
        <v>16.559000000000001</v>
      </c>
      <c r="E277" s="398">
        <v>41974.007245370369</v>
      </c>
      <c r="F277" s="397">
        <v>373.2269</v>
      </c>
      <c r="I277" s="385"/>
      <c r="J277" s="385"/>
    </row>
    <row r="278" spans="1:10" ht="15" x14ac:dyDescent="0.25">
      <c r="A278" s="395">
        <v>41975</v>
      </c>
      <c r="B278" s="396">
        <v>7.2453703703703708E-3</v>
      </c>
      <c r="C278" s="399">
        <v>61.751600000000003</v>
      </c>
      <c r="D278" s="399">
        <v>16.555</v>
      </c>
      <c r="E278" s="398">
        <v>41975.007245370369</v>
      </c>
      <c r="F278" s="397">
        <v>373.33420000000001</v>
      </c>
      <c r="I278" s="385"/>
      <c r="J278" s="385"/>
    </row>
    <row r="279" spans="1:10" ht="15" x14ac:dyDescent="0.25">
      <c r="A279" s="395">
        <v>41976</v>
      </c>
      <c r="B279" s="396">
        <v>7.2453703703703708E-3</v>
      </c>
      <c r="C279" s="399">
        <v>61.797600000000003</v>
      </c>
      <c r="D279" s="399">
        <v>16.559999999999999</v>
      </c>
      <c r="E279" s="398">
        <v>41976.007245370369</v>
      </c>
      <c r="F279" s="397">
        <v>373.28819999999996</v>
      </c>
      <c r="I279" s="385"/>
      <c r="J279" s="385"/>
    </row>
    <row r="280" spans="1:10" ht="15" x14ac:dyDescent="0.25">
      <c r="A280" s="395">
        <v>41977</v>
      </c>
      <c r="B280" s="396">
        <v>7.2453703703703708E-3</v>
      </c>
      <c r="C280" s="399">
        <v>61.771900000000002</v>
      </c>
      <c r="D280" s="399">
        <v>16.547000000000001</v>
      </c>
      <c r="E280" s="398">
        <v>41977.007245370369</v>
      </c>
      <c r="F280" s="397">
        <v>373.31389999999999</v>
      </c>
      <c r="I280" s="385"/>
      <c r="J280" s="385"/>
    </row>
    <row r="281" spans="1:10" ht="15" x14ac:dyDescent="0.25">
      <c r="A281" s="395">
        <v>41978</v>
      </c>
      <c r="B281" s="396">
        <v>7.2453703703703708E-3</v>
      </c>
      <c r="C281" s="399">
        <v>61.9026</v>
      </c>
      <c r="D281" s="399">
        <v>16.553999999999998</v>
      </c>
      <c r="E281" s="398">
        <v>41978.007245370369</v>
      </c>
      <c r="F281" s="397">
        <v>373.1832</v>
      </c>
      <c r="I281" s="385"/>
      <c r="J281" s="385"/>
    </row>
    <row r="282" spans="1:10" ht="15" x14ac:dyDescent="0.25">
      <c r="A282" s="395">
        <v>41979</v>
      </c>
      <c r="B282" s="396">
        <v>7.2453703703703708E-3</v>
      </c>
      <c r="C282" s="399">
        <v>61.689500000000002</v>
      </c>
      <c r="D282" s="399">
        <v>16.555</v>
      </c>
      <c r="E282" s="398">
        <v>41979.007245370369</v>
      </c>
      <c r="F282" s="397">
        <v>373.3963</v>
      </c>
      <c r="I282" s="385"/>
      <c r="J282" s="385"/>
    </row>
    <row r="283" spans="1:10" ht="15" x14ac:dyDescent="0.25">
      <c r="A283" s="395">
        <v>41980</v>
      </c>
      <c r="B283" s="396">
        <v>7.2453703703703708E-3</v>
      </c>
      <c r="C283" s="399">
        <v>61.643099999999997</v>
      </c>
      <c r="D283" s="399">
        <v>16.553999999999998</v>
      </c>
      <c r="E283" s="398">
        <v>41980.007245370369</v>
      </c>
      <c r="F283" s="397">
        <v>373.4427</v>
      </c>
      <c r="I283" s="385"/>
      <c r="J283" s="385"/>
    </row>
    <row r="284" spans="1:10" ht="15" x14ac:dyDescent="0.25">
      <c r="A284" s="395">
        <v>41981</v>
      </c>
      <c r="B284" s="396">
        <v>7.2453703703703708E-3</v>
      </c>
      <c r="C284" s="399">
        <v>61.657499999999999</v>
      </c>
      <c r="D284" s="399">
        <v>16.556999999999999</v>
      </c>
      <c r="E284" s="398">
        <v>41981.007245370369</v>
      </c>
      <c r="F284" s="397">
        <v>373.42829999999998</v>
      </c>
      <c r="I284" s="385"/>
      <c r="J284" s="385"/>
    </row>
    <row r="285" spans="1:10" ht="15" x14ac:dyDescent="0.25">
      <c r="A285" s="395">
        <v>41982</v>
      </c>
      <c r="B285" s="396">
        <v>7.2453703703703708E-3</v>
      </c>
      <c r="C285" s="399">
        <v>61.626399999999997</v>
      </c>
      <c r="D285" s="399">
        <v>16.556000000000001</v>
      </c>
      <c r="E285" s="398">
        <v>41982.007245370369</v>
      </c>
      <c r="F285" s="397">
        <v>373.45940000000002</v>
      </c>
      <c r="I285" s="385"/>
      <c r="J285" s="385"/>
    </row>
    <row r="286" spans="1:10" ht="15" x14ac:dyDescent="0.25">
      <c r="A286" s="395">
        <v>41983</v>
      </c>
      <c r="B286" s="396">
        <v>7.2453703703703708E-3</v>
      </c>
      <c r="C286" s="399">
        <v>61.682000000000002</v>
      </c>
      <c r="D286" s="399">
        <v>16.547999999999998</v>
      </c>
      <c r="E286" s="398">
        <v>41983.007245370369</v>
      </c>
      <c r="F286" s="397">
        <v>373.40379999999999</v>
      </c>
      <c r="I286" s="385"/>
      <c r="J286" s="385"/>
    </row>
    <row r="287" spans="1:10" ht="15" x14ac:dyDescent="0.25">
      <c r="A287" s="395">
        <v>41984</v>
      </c>
      <c r="B287" s="396">
        <v>7.2453703703703708E-3</v>
      </c>
      <c r="C287" s="399">
        <v>61.749299999999998</v>
      </c>
      <c r="D287" s="399">
        <v>16.556000000000001</v>
      </c>
      <c r="E287" s="398">
        <v>41984.007245370369</v>
      </c>
      <c r="F287" s="397">
        <v>373.3365</v>
      </c>
      <c r="I287" s="385"/>
      <c r="J287" s="385"/>
    </row>
    <row r="288" spans="1:10" ht="15" x14ac:dyDescent="0.25">
      <c r="A288" s="395">
        <v>41985</v>
      </c>
      <c r="B288" s="396">
        <v>7.2453703703703708E-3</v>
      </c>
      <c r="C288" s="399">
        <v>61.757199999999997</v>
      </c>
      <c r="D288" s="399">
        <v>16.547999999999998</v>
      </c>
      <c r="E288" s="398">
        <v>41985.007245370369</v>
      </c>
      <c r="F288" s="397">
        <v>373.32859999999999</v>
      </c>
      <c r="I288" s="385"/>
      <c r="J288" s="385"/>
    </row>
    <row r="289" spans="1:10" ht="15" x14ac:dyDescent="0.25">
      <c r="A289" s="395">
        <v>41986</v>
      </c>
      <c r="B289" s="396">
        <v>7.2453703703703708E-3</v>
      </c>
      <c r="C289" s="399">
        <v>61.765599999999999</v>
      </c>
      <c r="D289" s="399">
        <v>16.552</v>
      </c>
      <c r="E289" s="398">
        <v>41986.007245370369</v>
      </c>
      <c r="F289" s="397">
        <v>373.3202</v>
      </c>
      <c r="I289" s="385"/>
      <c r="J289" s="385"/>
    </row>
    <row r="290" spans="1:10" ht="15" x14ac:dyDescent="0.25">
      <c r="A290" s="395">
        <v>41987</v>
      </c>
      <c r="B290" s="396">
        <v>7.2453703703703708E-3</v>
      </c>
      <c r="C290" s="399">
        <v>61.932499999999997</v>
      </c>
      <c r="D290" s="399">
        <v>16.536000000000001</v>
      </c>
      <c r="E290" s="398">
        <v>41987.007245370369</v>
      </c>
      <c r="F290" s="397">
        <v>373.1533</v>
      </c>
      <c r="I290" s="385"/>
      <c r="J290" s="385"/>
    </row>
    <row r="291" spans="1:10" ht="15" x14ac:dyDescent="0.25">
      <c r="A291" s="395">
        <v>41988</v>
      </c>
      <c r="B291" s="396">
        <v>7.2453703703703708E-3</v>
      </c>
      <c r="C291" s="399">
        <v>61.966299999999997</v>
      </c>
      <c r="D291" s="399">
        <v>16.541</v>
      </c>
      <c r="E291" s="398">
        <v>41988.007245370369</v>
      </c>
      <c r="F291" s="397">
        <v>373.11950000000002</v>
      </c>
      <c r="I291" s="385"/>
      <c r="J291" s="385"/>
    </row>
    <row r="292" spans="1:10" ht="15" x14ac:dyDescent="0.25">
      <c r="A292" s="395">
        <v>41989</v>
      </c>
      <c r="B292" s="396">
        <v>7.2453703703703708E-3</v>
      </c>
      <c r="C292" s="399">
        <v>61.835099999999997</v>
      </c>
      <c r="D292" s="399">
        <v>16.542000000000002</v>
      </c>
      <c r="E292" s="398">
        <v>41989.007245370369</v>
      </c>
      <c r="F292" s="397">
        <v>373.25069999999999</v>
      </c>
      <c r="I292" s="385"/>
      <c r="J292" s="385"/>
    </row>
    <row r="293" spans="1:10" ht="15" x14ac:dyDescent="0.25">
      <c r="A293" s="395">
        <v>41990</v>
      </c>
      <c r="B293" s="396">
        <v>7.2453703703703708E-3</v>
      </c>
      <c r="C293" s="399">
        <v>61.841200000000001</v>
      </c>
      <c r="D293" s="399">
        <v>16.538</v>
      </c>
      <c r="E293" s="398">
        <v>41990.007245370369</v>
      </c>
      <c r="F293" s="397">
        <v>373.24459999999999</v>
      </c>
      <c r="I293" s="385"/>
      <c r="J293" s="385"/>
    </row>
    <row r="294" spans="1:10" ht="15" x14ac:dyDescent="0.25">
      <c r="A294" s="395">
        <v>41991</v>
      </c>
      <c r="B294" s="396">
        <v>7.2453703703703708E-3</v>
      </c>
      <c r="C294" s="399">
        <v>61.909199999999998</v>
      </c>
      <c r="D294" s="399">
        <v>16.552</v>
      </c>
      <c r="E294" s="398">
        <v>41991.007245370369</v>
      </c>
      <c r="F294" s="397">
        <v>373.17660000000001</v>
      </c>
      <c r="I294" s="385"/>
      <c r="J294" s="385"/>
    </row>
    <row r="295" spans="1:10" ht="15" x14ac:dyDescent="0.25">
      <c r="A295" s="395">
        <v>41992</v>
      </c>
      <c r="B295" s="396">
        <v>7.2453703703703708E-3</v>
      </c>
      <c r="C295" s="399">
        <v>61.860999999999997</v>
      </c>
      <c r="D295" s="399">
        <v>16.545000000000002</v>
      </c>
      <c r="E295" s="398">
        <v>41992.007245370369</v>
      </c>
      <c r="F295" s="397">
        <v>373.22480000000002</v>
      </c>
      <c r="I295" s="385"/>
      <c r="J295" s="385"/>
    </row>
    <row r="296" spans="1:10" ht="15" x14ac:dyDescent="0.25">
      <c r="A296" s="395">
        <v>41993</v>
      </c>
      <c r="B296" s="396">
        <v>7.2453703703703708E-3</v>
      </c>
      <c r="C296" s="399">
        <v>61.811700000000002</v>
      </c>
      <c r="D296" s="399">
        <v>16.548999999999999</v>
      </c>
      <c r="E296" s="398">
        <v>41993.007245370369</v>
      </c>
      <c r="F296" s="397">
        <v>373.27409999999998</v>
      </c>
      <c r="I296" s="385"/>
      <c r="J296" s="385"/>
    </row>
    <row r="297" spans="1:10" ht="15" x14ac:dyDescent="0.25">
      <c r="A297" s="395">
        <v>41994</v>
      </c>
      <c r="B297" s="396">
        <v>7.2453703703703708E-3</v>
      </c>
      <c r="C297" s="399">
        <v>61.846400000000003</v>
      </c>
      <c r="D297" s="399">
        <v>16.535</v>
      </c>
      <c r="E297" s="398">
        <v>41994.007245370369</v>
      </c>
      <c r="F297" s="397">
        <v>373.23939999999999</v>
      </c>
      <c r="I297" s="385"/>
      <c r="J297" s="385"/>
    </row>
    <row r="298" spans="1:10" ht="15" x14ac:dyDescent="0.25">
      <c r="A298" s="395">
        <v>41995</v>
      </c>
      <c r="B298" s="396">
        <v>7.2453703703703708E-3</v>
      </c>
      <c r="C298" s="399">
        <v>61.968699999999998</v>
      </c>
      <c r="D298" s="399">
        <v>16.536000000000001</v>
      </c>
      <c r="E298" s="398">
        <v>41995.007245370369</v>
      </c>
      <c r="F298" s="397">
        <v>373.11709999999999</v>
      </c>
      <c r="I298" s="385"/>
      <c r="J298" s="385"/>
    </row>
    <row r="299" spans="1:10" ht="15" x14ac:dyDescent="0.25">
      <c r="A299" s="395">
        <v>41996</v>
      </c>
      <c r="B299" s="396">
        <v>7.2453703703703708E-3</v>
      </c>
      <c r="C299" s="399">
        <v>62.039000000000001</v>
      </c>
      <c r="D299" s="399">
        <v>16.545000000000002</v>
      </c>
      <c r="E299" s="398">
        <v>41996.007245370369</v>
      </c>
      <c r="F299" s="397">
        <v>373.04679999999996</v>
      </c>
      <c r="I299" s="385"/>
      <c r="J299" s="385"/>
    </row>
    <row r="300" spans="1:10" ht="15" x14ac:dyDescent="0.25">
      <c r="A300" s="395">
        <v>41997</v>
      </c>
      <c r="B300" s="396">
        <v>7.2453703703703708E-3</v>
      </c>
      <c r="C300" s="399">
        <v>61.873199999999997</v>
      </c>
      <c r="D300" s="399">
        <v>16.54</v>
      </c>
      <c r="E300" s="398">
        <v>41997.007245370369</v>
      </c>
      <c r="F300" s="397">
        <v>373.21260000000001</v>
      </c>
      <c r="I300" s="385"/>
      <c r="J300" s="385"/>
    </row>
    <row r="301" spans="1:10" ht="15" x14ac:dyDescent="0.25">
      <c r="A301" s="395">
        <v>41998</v>
      </c>
      <c r="B301" s="396">
        <v>7.2453703703703708E-3</v>
      </c>
      <c r="C301" s="399">
        <v>61.953099999999999</v>
      </c>
      <c r="D301" s="399">
        <v>16.545000000000002</v>
      </c>
      <c r="E301" s="398">
        <v>41998.007245370369</v>
      </c>
      <c r="F301" s="397">
        <v>373.1327</v>
      </c>
      <c r="I301" s="385"/>
      <c r="J301" s="385"/>
    </row>
    <row r="302" spans="1:10" ht="15" x14ac:dyDescent="0.25">
      <c r="A302" s="395">
        <v>41999</v>
      </c>
      <c r="B302" s="396">
        <v>7.2453703703703708E-3</v>
      </c>
      <c r="C302" s="399">
        <v>62.134799999999998</v>
      </c>
      <c r="D302" s="399">
        <v>16.545000000000002</v>
      </c>
      <c r="E302" s="398">
        <v>41999.007245370369</v>
      </c>
      <c r="F302" s="397">
        <v>372.95100000000002</v>
      </c>
      <c r="I302" s="385"/>
      <c r="J302" s="385"/>
    </row>
    <row r="303" spans="1:10" ht="15" x14ac:dyDescent="0.25">
      <c r="A303" s="395">
        <v>42000</v>
      </c>
      <c r="B303" s="396">
        <v>7.2453703703703708E-3</v>
      </c>
      <c r="C303" s="399">
        <v>62.034100000000002</v>
      </c>
      <c r="D303" s="399">
        <v>16.542000000000002</v>
      </c>
      <c r="E303" s="398">
        <v>42000.007245370369</v>
      </c>
      <c r="F303" s="397">
        <v>373.05169999999998</v>
      </c>
      <c r="I303" s="385"/>
      <c r="J303" s="385"/>
    </row>
    <row r="304" spans="1:10" ht="15" x14ac:dyDescent="0.25">
      <c r="A304" s="395">
        <v>42001</v>
      </c>
      <c r="B304" s="396">
        <v>7.2453703703703708E-3</v>
      </c>
      <c r="C304" s="399">
        <v>61.872900000000001</v>
      </c>
      <c r="D304" s="399">
        <v>16.538</v>
      </c>
      <c r="E304" s="398">
        <v>42001.007245370369</v>
      </c>
      <c r="F304" s="397">
        <v>373.21289999999999</v>
      </c>
      <c r="I304" s="385"/>
      <c r="J304" s="385"/>
    </row>
    <row r="305" spans="1:10" ht="15" x14ac:dyDescent="0.25">
      <c r="A305" s="395">
        <v>42002</v>
      </c>
      <c r="B305" s="396">
        <v>7.2453703703703708E-3</v>
      </c>
      <c r="C305" s="399">
        <v>61.944400000000002</v>
      </c>
      <c r="D305" s="399">
        <v>16.529</v>
      </c>
      <c r="E305" s="398">
        <v>42002.007245370369</v>
      </c>
      <c r="F305" s="397">
        <v>373.14139999999998</v>
      </c>
      <c r="I305" s="385"/>
      <c r="J305" s="385"/>
    </row>
    <row r="306" spans="1:10" ht="15" x14ac:dyDescent="0.25">
      <c r="A306" s="395">
        <v>42003</v>
      </c>
      <c r="B306" s="396">
        <v>7.2453703703703708E-3</v>
      </c>
      <c r="C306" s="399">
        <v>61.963099999999997</v>
      </c>
      <c r="D306" s="399">
        <v>16.526</v>
      </c>
      <c r="E306" s="398">
        <v>42003.007245370369</v>
      </c>
      <c r="F306" s="397">
        <v>373.12270000000001</v>
      </c>
      <c r="I306" s="385"/>
      <c r="J306" s="385"/>
    </row>
    <row r="307" spans="1:10" ht="15" x14ac:dyDescent="0.25">
      <c r="A307" s="395">
        <v>42004</v>
      </c>
      <c r="B307" s="396">
        <v>7.2453703703703708E-3</v>
      </c>
      <c r="C307" s="399">
        <v>61.85</v>
      </c>
      <c r="D307" s="399">
        <v>16.542999999999999</v>
      </c>
      <c r="E307" s="398">
        <v>42004.007245370369</v>
      </c>
      <c r="F307" s="397">
        <v>373.23579999999998</v>
      </c>
      <c r="I307" s="385"/>
      <c r="J307" s="385"/>
    </row>
    <row r="308" spans="1:10" ht="15" x14ac:dyDescent="0.25">
      <c r="A308" s="395">
        <v>42005</v>
      </c>
      <c r="B308" s="396">
        <v>7.2453703703703708E-3</v>
      </c>
      <c r="C308" s="399">
        <v>61.869599999999998</v>
      </c>
      <c r="D308" s="399">
        <v>16.541</v>
      </c>
      <c r="E308" s="398">
        <v>42005.007245370369</v>
      </c>
      <c r="F308" s="397">
        <v>373.21620000000001</v>
      </c>
      <c r="I308" s="385"/>
      <c r="J308" s="385"/>
    </row>
    <row r="309" spans="1:10" ht="15" x14ac:dyDescent="0.25">
      <c r="A309" s="395">
        <v>42006</v>
      </c>
      <c r="B309" s="396">
        <v>7.2453703703703708E-3</v>
      </c>
      <c r="C309" s="399">
        <v>61.937600000000003</v>
      </c>
      <c r="D309" s="399">
        <v>16.536000000000001</v>
      </c>
      <c r="E309" s="398">
        <v>42006.007245370369</v>
      </c>
      <c r="F309" s="397">
        <v>373.14819999999997</v>
      </c>
      <c r="I309" s="385"/>
      <c r="J309" s="385"/>
    </row>
    <row r="310" spans="1:10" ht="15" x14ac:dyDescent="0.25">
      <c r="A310" s="395">
        <v>42007</v>
      </c>
      <c r="B310" s="396">
        <v>7.2453703703703708E-3</v>
      </c>
      <c r="C310" s="399">
        <v>61.980400000000003</v>
      </c>
      <c r="D310" s="399">
        <v>16.533000000000001</v>
      </c>
      <c r="E310" s="398">
        <v>42007.007245370369</v>
      </c>
      <c r="F310" s="397">
        <v>373.10539999999997</v>
      </c>
      <c r="I310" s="385"/>
      <c r="J310" s="385"/>
    </row>
    <row r="311" spans="1:10" ht="15" x14ac:dyDescent="0.25">
      <c r="A311" s="395">
        <v>42008</v>
      </c>
      <c r="B311" s="396">
        <v>7.2453703703703708E-3</v>
      </c>
      <c r="C311" s="399">
        <v>61.913400000000003</v>
      </c>
      <c r="D311" s="399">
        <v>16.529</v>
      </c>
      <c r="E311" s="398">
        <v>42008.007245370369</v>
      </c>
      <c r="F311" s="397">
        <v>373.17239999999998</v>
      </c>
      <c r="I311" s="385"/>
      <c r="J311" s="385"/>
    </row>
    <row r="312" spans="1:10" ht="15" x14ac:dyDescent="0.25">
      <c r="A312" s="395">
        <v>42009</v>
      </c>
      <c r="B312" s="396">
        <v>7.2453703703703708E-3</v>
      </c>
      <c r="C312" s="399">
        <v>61.69</v>
      </c>
      <c r="D312" s="399">
        <v>16.538</v>
      </c>
      <c r="E312" s="398">
        <v>42009.007245370369</v>
      </c>
      <c r="F312" s="397">
        <v>373.39580000000001</v>
      </c>
      <c r="I312" s="385"/>
      <c r="J312" s="385"/>
    </row>
    <row r="313" spans="1:10" ht="15" x14ac:dyDescent="0.25">
      <c r="A313" s="395">
        <v>42010</v>
      </c>
      <c r="B313" s="396">
        <v>7.2453703703703708E-3</v>
      </c>
      <c r="C313" s="399">
        <v>61.612900000000003</v>
      </c>
      <c r="D313" s="399">
        <v>16.524000000000001</v>
      </c>
      <c r="E313" s="398">
        <v>42010.007245370369</v>
      </c>
      <c r="F313" s="397">
        <v>373.47289999999998</v>
      </c>
      <c r="I313" s="385"/>
      <c r="J313" s="385"/>
    </row>
    <row r="314" spans="1:10" ht="15" x14ac:dyDescent="0.25">
      <c r="A314" s="395">
        <v>42011</v>
      </c>
      <c r="B314" s="396">
        <v>7.2453703703703708E-3</v>
      </c>
      <c r="C314" s="399">
        <v>61.605600000000003</v>
      </c>
      <c r="D314" s="399">
        <v>16.521000000000001</v>
      </c>
      <c r="E314" s="398">
        <v>42011.007245370369</v>
      </c>
      <c r="F314" s="397">
        <v>373.48019999999997</v>
      </c>
      <c r="I314" s="385"/>
      <c r="J314" s="385"/>
    </row>
    <row r="315" spans="1:10" ht="15" x14ac:dyDescent="0.25">
      <c r="A315" s="395">
        <v>42012</v>
      </c>
      <c r="B315" s="396">
        <v>7.2453703703703708E-3</v>
      </c>
      <c r="C315" s="399">
        <v>61.503900000000002</v>
      </c>
      <c r="D315" s="399">
        <v>16.524999999999999</v>
      </c>
      <c r="E315" s="398">
        <v>42012.007245370369</v>
      </c>
      <c r="F315" s="397">
        <v>373.58190000000002</v>
      </c>
      <c r="I315" s="385"/>
      <c r="J315" s="385"/>
    </row>
    <row r="316" spans="1:10" ht="15" x14ac:dyDescent="0.25">
      <c r="A316" s="395">
        <v>42013</v>
      </c>
      <c r="B316" s="396">
        <v>7.2453703703703708E-3</v>
      </c>
      <c r="C316" s="399">
        <v>61.7273</v>
      </c>
      <c r="D316" s="399">
        <v>16.536000000000001</v>
      </c>
      <c r="E316" s="398">
        <v>42013.007245370369</v>
      </c>
      <c r="F316" s="397">
        <v>373.35849999999999</v>
      </c>
      <c r="I316" s="385"/>
      <c r="J316" s="385"/>
    </row>
    <row r="317" spans="1:10" ht="15" x14ac:dyDescent="0.25">
      <c r="A317" s="395">
        <v>42014</v>
      </c>
      <c r="B317" s="396">
        <v>7.2453703703703708E-3</v>
      </c>
      <c r="C317" s="399">
        <v>61.701500000000003</v>
      </c>
      <c r="D317" s="399">
        <v>16.530999999999999</v>
      </c>
      <c r="E317" s="398">
        <v>42014.007245370369</v>
      </c>
      <c r="F317" s="397">
        <v>373.3843</v>
      </c>
      <c r="I317" s="385"/>
      <c r="J317" s="385"/>
    </row>
    <row r="318" spans="1:10" ht="15" x14ac:dyDescent="0.25">
      <c r="A318" s="395">
        <v>42015</v>
      </c>
      <c r="B318" s="396">
        <v>7.2453703703703708E-3</v>
      </c>
      <c r="C318" s="399">
        <v>61.825699999999998</v>
      </c>
      <c r="D318" s="399">
        <v>16.538</v>
      </c>
      <c r="E318" s="398">
        <v>42015.007245370369</v>
      </c>
      <c r="F318" s="397">
        <v>373.26009999999997</v>
      </c>
      <c r="I318" s="385"/>
      <c r="J318" s="385"/>
    </row>
    <row r="319" spans="1:10" ht="15" x14ac:dyDescent="0.25">
      <c r="A319" s="395">
        <v>42016</v>
      </c>
      <c r="B319" s="396">
        <v>7.2453703703703708E-3</v>
      </c>
      <c r="C319" s="399">
        <v>61.804499999999997</v>
      </c>
      <c r="D319" s="399">
        <v>16.536999999999999</v>
      </c>
      <c r="E319" s="398">
        <v>42016.007245370369</v>
      </c>
      <c r="F319" s="397">
        <v>373.28129999999999</v>
      </c>
      <c r="I319" s="385"/>
      <c r="J319" s="385"/>
    </row>
    <row r="320" spans="1:10" ht="15" x14ac:dyDescent="0.25">
      <c r="A320" s="395">
        <v>42017</v>
      </c>
      <c r="B320" s="396">
        <v>7.2453703703703708E-3</v>
      </c>
      <c r="C320" s="399">
        <v>61.747399999999999</v>
      </c>
      <c r="D320" s="399">
        <v>16.533000000000001</v>
      </c>
      <c r="E320" s="398">
        <v>42017.007245370369</v>
      </c>
      <c r="F320" s="397">
        <v>373.33839999999998</v>
      </c>
      <c r="I320" s="385"/>
      <c r="J320" s="385"/>
    </row>
    <row r="321" spans="1:10" ht="15" x14ac:dyDescent="0.25">
      <c r="A321" s="395">
        <v>42018</v>
      </c>
      <c r="B321" s="396">
        <v>7.2453703703703708E-3</v>
      </c>
      <c r="C321" s="399">
        <v>61.814399999999999</v>
      </c>
      <c r="D321" s="399">
        <v>16.533999999999999</v>
      </c>
      <c r="E321" s="398">
        <v>42018.007245370369</v>
      </c>
      <c r="F321" s="397">
        <v>373.27139999999997</v>
      </c>
      <c r="I321" s="385"/>
      <c r="J321" s="385"/>
    </row>
    <row r="322" spans="1:10" ht="15" x14ac:dyDescent="0.25">
      <c r="A322" s="395">
        <v>42019</v>
      </c>
      <c r="B322" s="396">
        <v>7.2453703703703708E-3</v>
      </c>
      <c r="C322" s="399">
        <v>61.771099999999997</v>
      </c>
      <c r="D322" s="399">
        <v>16.527000000000001</v>
      </c>
      <c r="E322" s="398">
        <v>42019.007245370369</v>
      </c>
      <c r="F322" s="397">
        <v>373.31470000000002</v>
      </c>
      <c r="I322" s="385"/>
      <c r="J322" s="385"/>
    </row>
    <row r="323" spans="1:10" ht="15" x14ac:dyDescent="0.25">
      <c r="A323" s="395">
        <v>42020</v>
      </c>
      <c r="B323" s="396">
        <v>7.2453703703703708E-3</v>
      </c>
      <c r="C323" s="399">
        <v>61.643300000000004</v>
      </c>
      <c r="D323" s="399">
        <v>16.527000000000001</v>
      </c>
      <c r="E323" s="398">
        <v>42020.007245370369</v>
      </c>
      <c r="F323" s="397">
        <v>373.4425</v>
      </c>
      <c r="I323" s="385"/>
      <c r="J323" s="385"/>
    </row>
    <row r="324" spans="1:10" ht="15" x14ac:dyDescent="0.25">
      <c r="A324" s="395">
        <v>42021</v>
      </c>
      <c r="B324" s="396">
        <v>7.2453703703703708E-3</v>
      </c>
      <c r="C324" s="399">
        <v>61.7316</v>
      </c>
      <c r="D324" s="399">
        <v>16.526</v>
      </c>
      <c r="E324" s="398">
        <v>42021.007245370369</v>
      </c>
      <c r="F324" s="397">
        <v>373.35419999999999</v>
      </c>
      <c r="I324" s="385"/>
      <c r="J324" s="385"/>
    </row>
    <row r="325" spans="1:10" ht="15" x14ac:dyDescent="0.25">
      <c r="A325" s="395">
        <v>42022</v>
      </c>
      <c r="B325" s="396">
        <v>7.2453703703703708E-3</v>
      </c>
      <c r="C325" s="399">
        <v>61.640999999999998</v>
      </c>
      <c r="D325" s="399">
        <v>16.521000000000001</v>
      </c>
      <c r="E325" s="398">
        <v>42022.007245370369</v>
      </c>
      <c r="F325" s="397">
        <v>373.44479999999999</v>
      </c>
      <c r="I325" s="385"/>
      <c r="J325" s="385"/>
    </row>
    <row r="326" spans="1:10" ht="15" x14ac:dyDescent="0.25">
      <c r="A326" s="395">
        <v>42023</v>
      </c>
      <c r="B326" s="396">
        <v>7.2453703703703708E-3</v>
      </c>
      <c r="C326" s="399">
        <v>61.6462</v>
      </c>
      <c r="D326" s="399">
        <v>16.524000000000001</v>
      </c>
      <c r="E326" s="398">
        <v>42023.007245370369</v>
      </c>
      <c r="F326" s="397">
        <v>373.43959999999998</v>
      </c>
      <c r="I326" s="385"/>
      <c r="J326" s="385"/>
    </row>
    <row r="327" spans="1:10" ht="15" x14ac:dyDescent="0.25">
      <c r="A327" s="395">
        <v>42024</v>
      </c>
      <c r="B327" s="396">
        <v>7.2453703703703708E-3</v>
      </c>
      <c r="C327" s="399">
        <v>61.747300000000003</v>
      </c>
      <c r="D327" s="399">
        <v>16.523</v>
      </c>
      <c r="E327" s="398">
        <v>42024.007245370369</v>
      </c>
      <c r="F327" s="397">
        <v>373.33850000000001</v>
      </c>
      <c r="I327" s="385"/>
      <c r="J327" s="385"/>
    </row>
    <row r="328" spans="1:10" ht="15" x14ac:dyDescent="0.25">
      <c r="A328" s="395">
        <v>42025</v>
      </c>
      <c r="B328" s="396">
        <v>7.2453703703703708E-3</v>
      </c>
      <c r="C328" s="399">
        <v>61.770699999999998</v>
      </c>
      <c r="D328" s="399">
        <v>16.527999999999999</v>
      </c>
      <c r="E328" s="398">
        <v>42025.007245370369</v>
      </c>
      <c r="F328" s="397">
        <v>373.31509999999997</v>
      </c>
      <c r="I328" s="385"/>
      <c r="J328" s="385"/>
    </row>
    <row r="329" spans="1:10" ht="15" x14ac:dyDescent="0.25">
      <c r="A329" s="395">
        <v>42026</v>
      </c>
      <c r="B329" s="396">
        <v>7.2453703703703708E-3</v>
      </c>
      <c r="C329" s="399">
        <v>61.839199999999998</v>
      </c>
      <c r="D329" s="399">
        <v>16.513000000000002</v>
      </c>
      <c r="E329" s="398">
        <v>42026.007245370369</v>
      </c>
      <c r="F329" s="397">
        <v>373.2466</v>
      </c>
      <c r="I329" s="385"/>
      <c r="J329" s="385"/>
    </row>
    <row r="330" spans="1:10" ht="15" x14ac:dyDescent="0.25">
      <c r="A330" s="395">
        <v>42027</v>
      </c>
      <c r="B330" s="396">
        <v>7.2453703703703708E-3</v>
      </c>
      <c r="C330" s="399">
        <v>61.712499999999999</v>
      </c>
      <c r="D330" s="399">
        <v>16.515000000000001</v>
      </c>
      <c r="E330" s="398">
        <v>42027.007245370369</v>
      </c>
      <c r="F330" s="397">
        <v>373.37329999999997</v>
      </c>
      <c r="I330" s="385"/>
      <c r="J330" s="385"/>
    </row>
    <row r="331" spans="1:10" ht="15" x14ac:dyDescent="0.25">
      <c r="A331" s="395">
        <v>42028</v>
      </c>
      <c r="B331" s="396">
        <v>7.2453703703703708E-3</v>
      </c>
      <c r="C331" s="399">
        <v>61.691099999999999</v>
      </c>
      <c r="D331" s="399">
        <v>16.527999999999999</v>
      </c>
      <c r="E331" s="398">
        <v>42028.007245370369</v>
      </c>
      <c r="F331" s="397">
        <v>373.3947</v>
      </c>
      <c r="I331" s="385"/>
      <c r="J331" s="385"/>
    </row>
    <row r="332" spans="1:10" ht="15" x14ac:dyDescent="0.25">
      <c r="A332" s="395">
        <v>42029</v>
      </c>
      <c r="B332" s="396">
        <v>7.2453703703703708E-3</v>
      </c>
      <c r="C332" s="399">
        <v>61.752000000000002</v>
      </c>
      <c r="D332" s="399">
        <v>16.513999999999999</v>
      </c>
      <c r="E332" s="398">
        <v>42029.007245370369</v>
      </c>
      <c r="F332" s="397">
        <v>373.3338</v>
      </c>
      <c r="I332" s="385"/>
      <c r="J332" s="385"/>
    </row>
    <row r="333" spans="1:10" ht="15" x14ac:dyDescent="0.25">
      <c r="A333" s="395">
        <v>42030</v>
      </c>
      <c r="B333" s="396">
        <v>7.2453703703703708E-3</v>
      </c>
      <c r="C333" s="399">
        <v>61.736199999999997</v>
      </c>
      <c r="D333" s="399">
        <v>16.524999999999999</v>
      </c>
      <c r="E333" s="398">
        <v>42030.007245370369</v>
      </c>
      <c r="F333" s="397">
        <v>373.34960000000001</v>
      </c>
      <c r="I333" s="385"/>
      <c r="J333" s="385"/>
    </row>
    <row r="334" spans="1:10" ht="15" x14ac:dyDescent="0.25">
      <c r="A334" s="395">
        <v>42031</v>
      </c>
      <c r="B334" s="396">
        <v>7.2453703703703708E-3</v>
      </c>
      <c r="C334" s="399">
        <v>61.645000000000003</v>
      </c>
      <c r="D334" s="399">
        <v>16.523</v>
      </c>
      <c r="E334" s="398">
        <v>42031.007245370369</v>
      </c>
      <c r="F334" s="397">
        <v>373.44079999999997</v>
      </c>
      <c r="I334" s="385"/>
      <c r="J334" s="385"/>
    </row>
    <row r="335" spans="1:10" ht="15" x14ac:dyDescent="0.25">
      <c r="A335" s="395">
        <v>42032</v>
      </c>
      <c r="B335" s="396">
        <v>7.2453703703703708E-3</v>
      </c>
      <c r="C335" s="399">
        <v>61.691200000000002</v>
      </c>
      <c r="D335" s="399">
        <v>16.524999999999999</v>
      </c>
      <c r="E335" s="398">
        <v>42032.007245370369</v>
      </c>
      <c r="F335" s="397">
        <v>373.39459999999997</v>
      </c>
      <c r="I335" s="385"/>
      <c r="J335" s="385"/>
    </row>
    <row r="336" spans="1:10" ht="15" x14ac:dyDescent="0.25">
      <c r="A336" s="395">
        <v>42033</v>
      </c>
      <c r="B336" s="396">
        <v>7.2453703703703708E-3</v>
      </c>
      <c r="C336" s="399">
        <v>61.711399999999998</v>
      </c>
      <c r="D336" s="399">
        <v>16.515000000000001</v>
      </c>
      <c r="E336" s="398">
        <v>42033.007245370369</v>
      </c>
      <c r="F336" s="397">
        <v>373.37439999999998</v>
      </c>
      <c r="I336" s="385"/>
      <c r="J336" s="385"/>
    </row>
    <row r="337" spans="1:10" ht="15" x14ac:dyDescent="0.25">
      <c r="A337" s="395">
        <v>42034</v>
      </c>
      <c r="B337" s="396">
        <v>7.2453703703703708E-3</v>
      </c>
      <c r="C337" s="399">
        <v>61.601100000000002</v>
      </c>
      <c r="D337" s="399">
        <v>16.524999999999999</v>
      </c>
      <c r="E337" s="398">
        <v>42034.007245370369</v>
      </c>
      <c r="F337" s="397">
        <v>373.48469999999998</v>
      </c>
      <c r="I337" s="385"/>
      <c r="J337" s="385"/>
    </row>
    <row r="338" spans="1:10" ht="15" x14ac:dyDescent="0.25">
      <c r="A338" s="395">
        <v>42035</v>
      </c>
      <c r="B338" s="396">
        <v>7.2453703703703708E-3</v>
      </c>
      <c r="C338" s="399">
        <v>61.805500000000002</v>
      </c>
      <c r="D338" s="399">
        <v>16.521000000000001</v>
      </c>
      <c r="E338" s="398">
        <v>42035.007245370369</v>
      </c>
      <c r="F338" s="397">
        <v>373.28030000000001</v>
      </c>
      <c r="I338" s="385"/>
      <c r="J338" s="385"/>
    </row>
    <row r="339" spans="1:10" ht="15" x14ac:dyDescent="0.25">
      <c r="A339" s="395">
        <v>42036</v>
      </c>
      <c r="B339" s="396">
        <v>7.2453703703703708E-3</v>
      </c>
      <c r="C339" s="399">
        <v>61.939700000000002</v>
      </c>
      <c r="D339" s="399">
        <v>16.521000000000001</v>
      </c>
      <c r="E339" s="398">
        <v>42036.007245370369</v>
      </c>
      <c r="F339" s="397">
        <v>373.14609999999999</v>
      </c>
      <c r="I339" s="385"/>
      <c r="J339" s="385"/>
    </row>
    <row r="340" spans="1:10" ht="15" x14ac:dyDescent="0.25">
      <c r="A340" s="395">
        <v>42037</v>
      </c>
      <c r="B340" s="396">
        <v>7.2453703703703708E-3</v>
      </c>
      <c r="C340" s="399">
        <v>61.817799999999998</v>
      </c>
      <c r="D340" s="399">
        <v>16.526</v>
      </c>
      <c r="E340" s="398">
        <v>42037.007245370369</v>
      </c>
      <c r="F340" s="397">
        <v>373.26799999999997</v>
      </c>
      <c r="I340" s="385"/>
      <c r="J340" s="385"/>
    </row>
    <row r="341" spans="1:10" ht="15" x14ac:dyDescent="0.25">
      <c r="A341" s="395">
        <v>42038</v>
      </c>
      <c r="B341" s="396">
        <v>7.2453703703703708E-3</v>
      </c>
      <c r="C341" s="399">
        <v>61.811100000000003</v>
      </c>
      <c r="D341" s="399">
        <v>16.527999999999999</v>
      </c>
      <c r="E341" s="398">
        <v>42038.007245370369</v>
      </c>
      <c r="F341" s="397">
        <v>373.2747</v>
      </c>
      <c r="I341" s="385"/>
      <c r="J341" s="385"/>
    </row>
    <row r="342" spans="1:10" ht="15" x14ac:dyDescent="0.25">
      <c r="A342" s="395">
        <v>42039</v>
      </c>
      <c r="B342" s="396">
        <v>7.2453703703703708E-3</v>
      </c>
      <c r="C342" s="399">
        <v>61.821800000000003</v>
      </c>
      <c r="D342" s="399">
        <v>16.518000000000001</v>
      </c>
      <c r="E342" s="398">
        <v>42039.007245370369</v>
      </c>
      <c r="F342" s="397">
        <v>373.26400000000001</v>
      </c>
      <c r="I342" s="385"/>
      <c r="J342" s="385"/>
    </row>
    <row r="343" spans="1:10" ht="15" x14ac:dyDescent="0.25">
      <c r="A343" s="395">
        <v>42040</v>
      </c>
      <c r="B343" s="396">
        <v>7.2453703703703708E-3</v>
      </c>
      <c r="C343" s="399">
        <v>61.773699999999998</v>
      </c>
      <c r="D343" s="399">
        <v>16.523</v>
      </c>
      <c r="E343" s="398">
        <v>42040.007245370369</v>
      </c>
      <c r="F343" s="397">
        <v>373.31209999999999</v>
      </c>
      <c r="I343" s="385"/>
      <c r="J343" s="385"/>
    </row>
    <row r="344" spans="1:10" ht="15" x14ac:dyDescent="0.25">
      <c r="A344" s="395">
        <v>42041</v>
      </c>
      <c r="B344" s="396">
        <v>7.2453703703703708E-3</v>
      </c>
      <c r="C344" s="399">
        <v>61.703800000000001</v>
      </c>
      <c r="D344" s="399">
        <v>16.513999999999999</v>
      </c>
      <c r="E344" s="398">
        <v>42041.007245370369</v>
      </c>
      <c r="F344" s="397">
        <v>373.38200000000001</v>
      </c>
      <c r="I344" s="385"/>
      <c r="J344" s="385"/>
    </row>
    <row r="345" spans="1:10" ht="15" x14ac:dyDescent="0.25">
      <c r="A345" s="395">
        <v>42042</v>
      </c>
      <c r="B345" s="396">
        <v>7.2453703703703708E-3</v>
      </c>
      <c r="C345" s="399">
        <v>61.7089</v>
      </c>
      <c r="D345" s="399">
        <v>16.524999999999999</v>
      </c>
      <c r="E345" s="398">
        <v>42042.007245370369</v>
      </c>
      <c r="F345" s="397">
        <v>373.37689999999998</v>
      </c>
      <c r="I345" s="385"/>
      <c r="J345" s="385"/>
    </row>
    <row r="346" spans="1:10" ht="15" x14ac:dyDescent="0.25">
      <c r="A346" s="395">
        <v>42043</v>
      </c>
      <c r="B346" s="396">
        <v>7.2453703703703708E-3</v>
      </c>
      <c r="C346" s="399">
        <v>61.779400000000003</v>
      </c>
      <c r="D346" s="399">
        <v>16.521999999999998</v>
      </c>
      <c r="E346" s="398">
        <v>42043.007245370369</v>
      </c>
      <c r="F346" s="397">
        <v>373.3064</v>
      </c>
      <c r="I346" s="385"/>
      <c r="J346" s="385"/>
    </row>
    <row r="347" spans="1:10" ht="15" x14ac:dyDescent="0.25">
      <c r="A347" s="395">
        <v>42044</v>
      </c>
      <c r="B347" s="396">
        <v>7.2453703703703708E-3</v>
      </c>
      <c r="C347" s="399">
        <v>61.755899999999997</v>
      </c>
      <c r="D347" s="399">
        <v>16.526</v>
      </c>
      <c r="E347" s="398">
        <v>42044.007245370369</v>
      </c>
      <c r="F347" s="397">
        <v>373.32990000000001</v>
      </c>
      <c r="I347" s="385"/>
      <c r="J347" s="385"/>
    </row>
    <row r="348" spans="1:10" ht="15" x14ac:dyDescent="0.25">
      <c r="A348" s="395">
        <v>42045</v>
      </c>
      <c r="B348" s="396">
        <v>7.2453703703703708E-3</v>
      </c>
      <c r="C348" s="399">
        <v>61.789299999999997</v>
      </c>
      <c r="D348" s="399">
        <v>16.527999999999999</v>
      </c>
      <c r="E348" s="398">
        <v>42045.007245370369</v>
      </c>
      <c r="F348" s="397">
        <v>373.29649999999998</v>
      </c>
      <c r="I348" s="385"/>
      <c r="J348" s="385"/>
    </row>
    <row r="349" spans="1:10" ht="15" x14ac:dyDescent="0.25">
      <c r="A349" s="395">
        <v>42046</v>
      </c>
      <c r="B349" s="396">
        <v>7.2453703703703708E-3</v>
      </c>
      <c r="C349" s="399">
        <v>61.867400000000004</v>
      </c>
      <c r="D349" s="399">
        <v>16.512</v>
      </c>
      <c r="E349" s="398">
        <v>42046.007245370369</v>
      </c>
      <c r="F349" s="397">
        <v>373.21839999999997</v>
      </c>
      <c r="I349" s="385"/>
      <c r="J349" s="385"/>
    </row>
    <row r="350" spans="1:10" ht="15" x14ac:dyDescent="0.25">
      <c r="A350" s="395">
        <v>42047</v>
      </c>
      <c r="B350" s="396">
        <v>7.2453703703703708E-3</v>
      </c>
      <c r="C350" s="399">
        <v>61.701099999999997</v>
      </c>
      <c r="D350" s="399">
        <v>16.513999999999999</v>
      </c>
      <c r="E350" s="398">
        <v>42047.007245370369</v>
      </c>
      <c r="F350" s="397">
        <v>373.38470000000001</v>
      </c>
      <c r="I350" s="385"/>
      <c r="J350" s="385"/>
    </row>
    <row r="351" spans="1:10" ht="15" x14ac:dyDescent="0.25">
      <c r="A351" s="395">
        <v>42048</v>
      </c>
      <c r="B351" s="396">
        <v>7.2453703703703708E-3</v>
      </c>
      <c r="C351" s="399">
        <v>61.718499999999999</v>
      </c>
      <c r="D351" s="399">
        <v>16.518999999999998</v>
      </c>
      <c r="E351" s="398">
        <v>42048.007245370369</v>
      </c>
      <c r="F351" s="397">
        <v>373.3673</v>
      </c>
      <c r="I351" s="385"/>
      <c r="J351" s="385"/>
    </row>
    <row r="352" spans="1:10" ht="15" x14ac:dyDescent="0.25">
      <c r="A352" s="395">
        <v>42049</v>
      </c>
      <c r="B352" s="396">
        <v>7.2453703703703708E-3</v>
      </c>
      <c r="C352" s="399">
        <v>61.691600000000001</v>
      </c>
      <c r="D352" s="399">
        <v>16.518999999999998</v>
      </c>
      <c r="E352" s="398">
        <v>42049.007245370369</v>
      </c>
      <c r="F352" s="397">
        <v>373.39420000000001</v>
      </c>
      <c r="I352" s="385"/>
      <c r="J352" s="385"/>
    </row>
    <row r="353" spans="1:10" ht="15" x14ac:dyDescent="0.25">
      <c r="A353" s="395">
        <v>42050</v>
      </c>
      <c r="B353" s="396">
        <v>7.2453703703703708E-3</v>
      </c>
      <c r="C353" s="399">
        <v>61.759500000000003</v>
      </c>
      <c r="D353" s="399">
        <v>16.509</v>
      </c>
      <c r="E353" s="398">
        <v>42050.007245370369</v>
      </c>
      <c r="F353" s="397">
        <v>373.3263</v>
      </c>
      <c r="I353" s="385"/>
      <c r="J353" s="385"/>
    </row>
    <row r="354" spans="1:10" ht="15" x14ac:dyDescent="0.25">
      <c r="A354" s="395">
        <v>42051</v>
      </c>
      <c r="B354" s="396">
        <v>7.2453703703703708E-3</v>
      </c>
      <c r="C354" s="399">
        <v>61.912100000000002</v>
      </c>
      <c r="D354" s="399">
        <v>16.503</v>
      </c>
      <c r="E354" s="398">
        <v>42051.007245370369</v>
      </c>
      <c r="F354" s="397">
        <v>373.1737</v>
      </c>
      <c r="I354" s="385"/>
      <c r="J354" s="385"/>
    </row>
    <row r="355" spans="1:10" ht="15" x14ac:dyDescent="0.25">
      <c r="A355" s="395">
        <v>42052</v>
      </c>
      <c r="B355" s="396">
        <v>7.2453703703703708E-3</v>
      </c>
      <c r="C355" s="399">
        <v>61.865600000000001</v>
      </c>
      <c r="D355" s="399">
        <v>16.503</v>
      </c>
      <c r="E355" s="398">
        <v>42052.007245370369</v>
      </c>
      <c r="F355" s="397">
        <v>373.22019999999998</v>
      </c>
      <c r="I355" s="385"/>
      <c r="J355" s="385"/>
    </row>
    <row r="356" spans="1:10" ht="15" x14ac:dyDescent="0.25">
      <c r="A356" s="395">
        <v>42053</v>
      </c>
      <c r="B356" s="396">
        <v>7.2453703703703708E-3</v>
      </c>
      <c r="C356" s="399">
        <v>61.809100000000001</v>
      </c>
      <c r="D356" s="399">
        <v>16.518000000000001</v>
      </c>
      <c r="E356" s="398">
        <v>42053.007245370369</v>
      </c>
      <c r="F356" s="397">
        <v>373.27670000000001</v>
      </c>
      <c r="I356" s="385"/>
      <c r="J356" s="385"/>
    </row>
    <row r="357" spans="1:10" ht="15" x14ac:dyDescent="0.25">
      <c r="A357" s="395">
        <v>42054</v>
      </c>
      <c r="B357" s="396">
        <v>7.2453703703703708E-3</v>
      </c>
      <c r="C357" s="399">
        <v>61.760199999999998</v>
      </c>
      <c r="D357" s="399">
        <v>16.52</v>
      </c>
      <c r="E357" s="398">
        <v>42054.007245370369</v>
      </c>
      <c r="F357" s="397">
        <v>373.32560000000001</v>
      </c>
      <c r="I357" s="385"/>
      <c r="J357" s="385"/>
    </row>
    <row r="358" spans="1:10" ht="15" x14ac:dyDescent="0.25">
      <c r="A358" s="395">
        <v>42055</v>
      </c>
      <c r="B358" s="396">
        <v>7.2453703703703708E-3</v>
      </c>
      <c r="C358" s="399">
        <v>61.8369</v>
      </c>
      <c r="D358" s="399">
        <v>16.507000000000001</v>
      </c>
      <c r="E358" s="398">
        <v>42055.007245370369</v>
      </c>
      <c r="F358" s="397">
        <v>373.24889999999999</v>
      </c>
      <c r="I358" s="385"/>
      <c r="J358" s="385"/>
    </row>
    <row r="359" spans="1:10" ht="15" x14ac:dyDescent="0.25">
      <c r="A359" s="395">
        <v>42056</v>
      </c>
      <c r="B359" s="396">
        <v>7.2453703703703708E-3</v>
      </c>
      <c r="C359" s="399">
        <v>61.9878</v>
      </c>
      <c r="D359" s="399">
        <v>16.515000000000001</v>
      </c>
      <c r="E359" s="398">
        <v>42056.007245370369</v>
      </c>
      <c r="F359" s="397">
        <v>373.09800000000001</v>
      </c>
      <c r="I359" s="385"/>
      <c r="J359" s="385"/>
    </row>
    <row r="360" spans="1:10" ht="15" x14ac:dyDescent="0.25">
      <c r="A360" s="395">
        <v>42057</v>
      </c>
      <c r="B360" s="396">
        <v>7.2453703703703708E-3</v>
      </c>
      <c r="C360" s="399">
        <v>61.997300000000003</v>
      </c>
      <c r="D360" s="399">
        <v>16.513999999999999</v>
      </c>
      <c r="E360" s="398">
        <v>42057.007245370369</v>
      </c>
      <c r="F360" s="397">
        <v>373.08850000000001</v>
      </c>
      <c r="I360" s="385"/>
      <c r="J360" s="385"/>
    </row>
    <row r="361" spans="1:10" ht="15" x14ac:dyDescent="0.25">
      <c r="A361" s="395">
        <v>42058</v>
      </c>
      <c r="B361" s="396">
        <v>7.2453703703703708E-3</v>
      </c>
      <c r="C361" s="399">
        <v>61.898899999999998</v>
      </c>
      <c r="D361" s="399">
        <v>16.513999999999999</v>
      </c>
      <c r="E361" s="398">
        <v>42058.007245370369</v>
      </c>
      <c r="F361" s="397">
        <v>373.18689999999998</v>
      </c>
      <c r="I361" s="385"/>
      <c r="J361" s="385"/>
    </row>
    <row r="362" spans="1:10" ht="15" x14ac:dyDescent="0.25">
      <c r="A362" s="395">
        <v>42059</v>
      </c>
      <c r="B362" s="396">
        <v>7.2453703703703708E-3</v>
      </c>
      <c r="C362" s="399">
        <v>61.847700000000003</v>
      </c>
      <c r="D362" s="399">
        <v>16.506</v>
      </c>
      <c r="E362" s="398">
        <v>42059.007245370369</v>
      </c>
      <c r="F362" s="397">
        <v>373.23809999999997</v>
      </c>
      <c r="I362" s="385"/>
      <c r="J362" s="385"/>
    </row>
    <row r="363" spans="1:10" ht="15" x14ac:dyDescent="0.25">
      <c r="A363" s="395">
        <v>42060</v>
      </c>
      <c r="B363" s="396">
        <v>7.2453703703703708E-3</v>
      </c>
      <c r="C363" s="399">
        <v>61.9437</v>
      </c>
      <c r="D363" s="399">
        <v>16.5</v>
      </c>
      <c r="E363" s="398">
        <v>42060.007245370369</v>
      </c>
      <c r="F363" s="397">
        <v>373.14209999999997</v>
      </c>
      <c r="I363" s="385"/>
      <c r="J363" s="385"/>
    </row>
    <row r="364" spans="1:10" ht="15" x14ac:dyDescent="0.25">
      <c r="A364" s="395">
        <v>42061</v>
      </c>
      <c r="B364" s="396">
        <v>7.2453703703703708E-3</v>
      </c>
      <c r="C364" s="399">
        <v>61.983699999999999</v>
      </c>
      <c r="D364" s="399">
        <v>16.5</v>
      </c>
      <c r="E364" s="398">
        <v>42061.007245370369</v>
      </c>
      <c r="F364" s="397">
        <v>373.10210000000001</v>
      </c>
      <c r="I364" s="385"/>
      <c r="J364" s="385"/>
    </row>
    <row r="365" spans="1:10" ht="15" x14ac:dyDescent="0.25">
      <c r="A365" s="395">
        <v>42062</v>
      </c>
      <c r="B365" s="396">
        <v>7.2453703703703708E-3</v>
      </c>
      <c r="C365" s="399">
        <v>61.971600000000002</v>
      </c>
      <c r="D365" s="399">
        <v>16.498999999999999</v>
      </c>
      <c r="E365" s="398">
        <v>42062.007245370369</v>
      </c>
      <c r="F365" s="397">
        <v>373.11419999999998</v>
      </c>
      <c r="I365" s="385"/>
      <c r="J365" s="385"/>
    </row>
    <row r="366" spans="1:10" ht="15" x14ac:dyDescent="0.25">
      <c r="A366" s="395">
        <v>42063</v>
      </c>
      <c r="B366" s="396">
        <v>7.2453703703703708E-3</v>
      </c>
      <c r="C366" s="399">
        <v>61.9709</v>
      </c>
      <c r="D366" s="399">
        <v>16.507999999999999</v>
      </c>
      <c r="E366" s="398">
        <v>42063.007245370369</v>
      </c>
      <c r="F366" s="397">
        <v>373.11489999999998</v>
      </c>
      <c r="I366" s="385"/>
      <c r="J366" s="385"/>
    </row>
    <row r="367" spans="1:10" ht="15" x14ac:dyDescent="0.25">
      <c r="A367" s="395">
        <v>42064</v>
      </c>
      <c r="B367" s="396">
        <v>7.2453703703703708E-3</v>
      </c>
      <c r="C367" s="399">
        <v>61.972999999999999</v>
      </c>
      <c r="D367" s="399">
        <v>16.507999999999999</v>
      </c>
      <c r="E367" s="398">
        <v>42064.007245370369</v>
      </c>
      <c r="F367" s="397">
        <v>373.11279999999999</v>
      </c>
      <c r="I367" s="385"/>
      <c r="J367" s="385"/>
    </row>
    <row r="368" spans="1:10" ht="15" x14ac:dyDescent="0.25">
      <c r="A368" s="395">
        <v>42065</v>
      </c>
      <c r="B368" s="396">
        <v>7.2453703703703708E-3</v>
      </c>
      <c r="C368" s="399">
        <v>61.823500000000003</v>
      </c>
      <c r="D368" s="399">
        <v>16.509</v>
      </c>
      <c r="E368" s="398">
        <v>42065.007245370369</v>
      </c>
      <c r="F368" s="397">
        <v>373.26229999999998</v>
      </c>
      <c r="I368" s="385"/>
      <c r="J368" s="385"/>
    </row>
    <row r="369" spans="1:10" ht="15" x14ac:dyDescent="0.25">
      <c r="A369" s="395">
        <v>42066</v>
      </c>
      <c r="B369" s="396">
        <v>7.2453703703703708E-3</v>
      </c>
      <c r="C369" s="399">
        <v>61.920999999999999</v>
      </c>
      <c r="D369" s="399">
        <v>16.510999999999999</v>
      </c>
      <c r="E369" s="398">
        <v>42066.007245370369</v>
      </c>
      <c r="F369" s="397">
        <v>373.16480000000001</v>
      </c>
      <c r="I369" s="385"/>
      <c r="J369" s="385"/>
    </row>
    <row r="370" spans="1:10" ht="15" x14ac:dyDescent="0.25">
      <c r="A370" s="395">
        <v>42067</v>
      </c>
      <c r="B370" s="396">
        <v>7.2453703703703708E-3</v>
      </c>
      <c r="C370" s="399">
        <v>61.972099999999998</v>
      </c>
      <c r="D370" s="399">
        <v>16.510999999999999</v>
      </c>
      <c r="E370" s="398">
        <v>42067.007245370369</v>
      </c>
      <c r="F370" s="397">
        <v>373.11369999999999</v>
      </c>
      <c r="I370" s="385"/>
      <c r="J370" s="385"/>
    </row>
    <row r="371" spans="1:10" ht="15" x14ac:dyDescent="0.25">
      <c r="A371" s="395">
        <v>42068</v>
      </c>
      <c r="B371" s="396">
        <v>7.2453703703703708E-3</v>
      </c>
      <c r="C371" s="399">
        <v>61.839100000000002</v>
      </c>
      <c r="D371" s="399">
        <v>16.509</v>
      </c>
      <c r="E371" s="398">
        <v>42068.007245370369</v>
      </c>
      <c r="F371" s="397">
        <v>373.24669999999998</v>
      </c>
      <c r="I371" s="385"/>
      <c r="J371" s="385"/>
    </row>
    <row r="372" spans="1:10" ht="15" x14ac:dyDescent="0.25">
      <c r="A372" s="395">
        <v>42069</v>
      </c>
      <c r="B372" s="396">
        <v>7.2453703703703708E-3</v>
      </c>
      <c r="C372" s="399">
        <v>61.6755</v>
      </c>
      <c r="D372" s="399">
        <v>16.494</v>
      </c>
      <c r="E372" s="398">
        <v>42069.007245370369</v>
      </c>
      <c r="F372" s="397">
        <v>373.41030000000001</v>
      </c>
      <c r="I372" s="385"/>
      <c r="J372" s="385"/>
    </row>
    <row r="373" spans="1:10" ht="15" x14ac:dyDescent="0.25">
      <c r="A373" s="395">
        <v>42070</v>
      </c>
      <c r="B373" s="396">
        <v>7.2453703703703708E-3</v>
      </c>
      <c r="C373" s="399">
        <v>61.675800000000002</v>
      </c>
      <c r="D373" s="399">
        <v>16.509</v>
      </c>
      <c r="E373" s="398">
        <v>42070.007245370369</v>
      </c>
      <c r="F373" s="397">
        <v>373.40999999999997</v>
      </c>
      <c r="I373" s="385"/>
      <c r="J373" s="385"/>
    </row>
    <row r="374" spans="1:10" ht="15" x14ac:dyDescent="0.25">
      <c r="A374" s="395">
        <v>42071</v>
      </c>
      <c r="B374" s="396">
        <v>7.2453703703703708E-3</v>
      </c>
      <c r="C374" s="399">
        <v>61.729500000000002</v>
      </c>
      <c r="D374" s="399">
        <v>16.509</v>
      </c>
      <c r="E374" s="398">
        <v>42071.007245370369</v>
      </c>
      <c r="F374" s="397">
        <v>373.35629999999998</v>
      </c>
      <c r="I374" s="385"/>
      <c r="J374" s="385"/>
    </row>
    <row r="375" spans="1:10" ht="15" x14ac:dyDescent="0.25">
      <c r="A375" s="395">
        <v>42072</v>
      </c>
      <c r="B375" s="396">
        <v>7.2453703703703708E-3</v>
      </c>
      <c r="C375" s="399">
        <v>61.846499999999999</v>
      </c>
      <c r="D375" s="399">
        <v>16.510000000000002</v>
      </c>
      <c r="E375" s="398">
        <v>42072.007245370369</v>
      </c>
      <c r="F375" s="397">
        <v>373.23930000000001</v>
      </c>
      <c r="I375" s="385"/>
      <c r="J375" s="385"/>
    </row>
    <row r="376" spans="1:10" ht="15" x14ac:dyDescent="0.25">
      <c r="A376" s="395">
        <v>42073</v>
      </c>
      <c r="B376" s="396">
        <v>7.2453703703703708E-3</v>
      </c>
      <c r="C376" s="399">
        <v>61.874699999999997</v>
      </c>
      <c r="D376" s="399">
        <v>16.497</v>
      </c>
      <c r="E376" s="398">
        <v>42073.007245370369</v>
      </c>
      <c r="F376" s="397">
        <v>373.21109999999999</v>
      </c>
      <c r="I376" s="385"/>
      <c r="J376" s="385"/>
    </row>
    <row r="377" spans="1:10" ht="15" x14ac:dyDescent="0.25">
      <c r="A377" s="395">
        <v>42074</v>
      </c>
      <c r="B377" s="396">
        <v>7.2453703703703708E-3</v>
      </c>
      <c r="C377" s="399">
        <v>61.791499999999999</v>
      </c>
      <c r="D377" s="399">
        <v>16.5</v>
      </c>
      <c r="E377" s="398">
        <v>42074.007245370369</v>
      </c>
      <c r="F377" s="397">
        <v>373.29430000000002</v>
      </c>
      <c r="I377" s="385"/>
      <c r="J377" s="385"/>
    </row>
    <row r="378" spans="1:10" ht="15" x14ac:dyDescent="0.25">
      <c r="A378" s="395">
        <v>42075</v>
      </c>
      <c r="B378" s="396">
        <v>7.2453703703703708E-3</v>
      </c>
      <c r="C378" s="399">
        <v>61.7241</v>
      </c>
      <c r="D378" s="399">
        <v>16.498999999999999</v>
      </c>
      <c r="E378" s="398">
        <v>42075.007245370369</v>
      </c>
      <c r="F378" s="397">
        <v>373.36169999999998</v>
      </c>
      <c r="I378" s="385"/>
      <c r="J378" s="385"/>
    </row>
    <row r="379" spans="1:10" ht="15" x14ac:dyDescent="0.25">
      <c r="A379" s="395">
        <v>42076</v>
      </c>
      <c r="B379" s="396">
        <v>7.2453703703703708E-3</v>
      </c>
      <c r="C379" s="399">
        <v>61.778799999999997</v>
      </c>
      <c r="D379" s="399">
        <v>16.507999999999999</v>
      </c>
      <c r="E379" s="398">
        <v>42076.007245370369</v>
      </c>
      <c r="F379" s="397">
        <v>373.30700000000002</v>
      </c>
      <c r="I379" s="385"/>
      <c r="J379" s="385"/>
    </row>
    <row r="380" spans="1:10" ht="15" x14ac:dyDescent="0.25">
      <c r="A380" s="395">
        <v>42077</v>
      </c>
      <c r="B380" s="396">
        <v>7.2453703703703708E-3</v>
      </c>
      <c r="C380" s="399">
        <v>61.688899999999997</v>
      </c>
      <c r="D380" s="399">
        <v>16.501000000000001</v>
      </c>
      <c r="E380" s="398">
        <v>42077.007245370369</v>
      </c>
      <c r="F380" s="397">
        <v>373.39690000000002</v>
      </c>
      <c r="I380" s="385"/>
      <c r="J380" s="385"/>
    </row>
    <row r="381" spans="1:10" ht="15" x14ac:dyDescent="0.25">
      <c r="A381" s="395">
        <v>42078</v>
      </c>
      <c r="B381" s="396">
        <v>7.2453703703703708E-3</v>
      </c>
      <c r="C381" s="399">
        <v>61.645400000000002</v>
      </c>
      <c r="D381" s="399">
        <v>16.489999999999998</v>
      </c>
      <c r="E381" s="398">
        <v>42078.007245370369</v>
      </c>
      <c r="F381" s="397">
        <v>373.44040000000001</v>
      </c>
      <c r="I381" s="385"/>
      <c r="J381" s="385"/>
    </row>
    <row r="382" spans="1:10" ht="15" x14ac:dyDescent="0.25">
      <c r="A382" s="395">
        <v>42079</v>
      </c>
      <c r="B382" s="396">
        <v>7.2453703703703708E-3</v>
      </c>
      <c r="C382" s="399">
        <v>61.635599999999997</v>
      </c>
      <c r="D382" s="399">
        <v>16.488</v>
      </c>
      <c r="E382" s="398">
        <v>42079.007245370369</v>
      </c>
      <c r="F382" s="397">
        <v>373.4502</v>
      </c>
      <c r="I382" s="385"/>
      <c r="J382" s="385"/>
    </row>
    <row r="383" spans="1:10" ht="15" x14ac:dyDescent="0.25">
      <c r="A383" s="395">
        <v>42080</v>
      </c>
      <c r="B383" s="396">
        <v>7.2453703703703708E-3</v>
      </c>
      <c r="C383" s="399">
        <v>61.666400000000003</v>
      </c>
      <c r="D383" s="399">
        <v>16.501999999999999</v>
      </c>
      <c r="E383" s="398">
        <v>42080.007245370369</v>
      </c>
      <c r="F383" s="397">
        <v>373.4194</v>
      </c>
      <c r="I383" s="385"/>
      <c r="J383" s="385"/>
    </row>
    <row r="384" spans="1:10" ht="15" x14ac:dyDescent="0.25">
      <c r="A384" s="395">
        <v>42081</v>
      </c>
      <c r="B384" s="396">
        <v>7.2453703703703708E-3</v>
      </c>
      <c r="C384" s="399">
        <v>61.704099999999997</v>
      </c>
      <c r="D384" s="399">
        <v>16.495999999999999</v>
      </c>
      <c r="E384" s="398">
        <v>42081.007245370369</v>
      </c>
      <c r="F384" s="397">
        <v>373.38170000000002</v>
      </c>
      <c r="I384" s="385"/>
      <c r="J384" s="385"/>
    </row>
    <row r="385" spans="1:10" ht="15" x14ac:dyDescent="0.25">
      <c r="A385" s="395">
        <v>42082</v>
      </c>
      <c r="B385" s="396">
        <v>7.2453703703703708E-3</v>
      </c>
      <c r="C385" s="399">
        <v>61.800400000000003</v>
      </c>
      <c r="D385" s="399">
        <v>16.497</v>
      </c>
      <c r="E385" s="398">
        <v>42082.007245370369</v>
      </c>
      <c r="F385" s="397">
        <v>373.28539999999998</v>
      </c>
      <c r="I385" s="385"/>
      <c r="J385" s="385"/>
    </row>
    <row r="386" spans="1:10" ht="15" x14ac:dyDescent="0.25">
      <c r="A386" s="395">
        <v>42083</v>
      </c>
      <c r="B386" s="396">
        <v>7.2453703703703708E-3</v>
      </c>
      <c r="C386" s="399">
        <v>61.781100000000002</v>
      </c>
      <c r="D386" s="399">
        <v>16.501000000000001</v>
      </c>
      <c r="E386" s="398">
        <v>42083.007245370369</v>
      </c>
      <c r="F386" s="397">
        <v>373.30469999999997</v>
      </c>
      <c r="I386" s="385"/>
      <c r="J386" s="385"/>
    </row>
    <row r="387" spans="1:10" ht="15" x14ac:dyDescent="0.25">
      <c r="A387" s="395">
        <v>42084</v>
      </c>
      <c r="B387" s="396">
        <v>7.2453703703703708E-3</v>
      </c>
      <c r="C387" s="399">
        <v>61.706699999999998</v>
      </c>
      <c r="D387" s="399">
        <v>16.498000000000001</v>
      </c>
      <c r="E387" s="398">
        <v>42084.007245370369</v>
      </c>
      <c r="F387" s="397">
        <v>373.37909999999999</v>
      </c>
      <c r="I387" s="385"/>
      <c r="J387" s="385"/>
    </row>
    <row r="388" spans="1:10" ht="15" x14ac:dyDescent="0.25">
      <c r="A388" s="395">
        <v>42085</v>
      </c>
      <c r="B388" s="396">
        <v>7.2453703703703708E-3</v>
      </c>
      <c r="C388" s="399">
        <v>61.771999999999998</v>
      </c>
      <c r="D388" s="399">
        <v>16.504000000000001</v>
      </c>
      <c r="E388" s="398">
        <v>42085.007245370369</v>
      </c>
      <c r="F388" s="397">
        <v>373.31380000000001</v>
      </c>
      <c r="I388" s="385"/>
      <c r="J388" s="385"/>
    </row>
    <row r="389" spans="1:10" ht="15" x14ac:dyDescent="0.25">
      <c r="A389" s="395">
        <v>42086</v>
      </c>
      <c r="B389" s="396">
        <v>7.2453703703703708E-3</v>
      </c>
      <c r="C389" s="399">
        <v>61.755299999999998</v>
      </c>
      <c r="D389" s="399">
        <v>16.5</v>
      </c>
      <c r="E389" s="398">
        <v>42086.007245370369</v>
      </c>
      <c r="F389" s="397">
        <v>373.33049999999997</v>
      </c>
      <c r="I389" s="385"/>
      <c r="J389" s="385"/>
    </row>
    <row r="390" spans="1:10" ht="15" x14ac:dyDescent="0.25">
      <c r="A390" s="395">
        <v>42087</v>
      </c>
      <c r="B390" s="396">
        <v>7.2453703703703708E-3</v>
      </c>
      <c r="C390" s="399">
        <v>61.83</v>
      </c>
      <c r="D390" s="399">
        <v>16.5</v>
      </c>
      <c r="E390" s="398">
        <v>42087.007245370369</v>
      </c>
      <c r="F390" s="397">
        <v>373.25580000000002</v>
      </c>
      <c r="I390" s="385"/>
      <c r="J390" s="385"/>
    </row>
    <row r="391" spans="1:10" ht="15" x14ac:dyDescent="0.25">
      <c r="A391" s="395">
        <v>42088</v>
      </c>
      <c r="B391" s="396">
        <v>7.2453703703703708E-3</v>
      </c>
      <c r="C391" s="399">
        <v>61.867600000000003</v>
      </c>
      <c r="D391" s="399">
        <v>16.492999999999999</v>
      </c>
      <c r="E391" s="398">
        <v>42088.007245370369</v>
      </c>
      <c r="F391" s="397">
        <v>373.21819999999997</v>
      </c>
      <c r="I391" s="385"/>
      <c r="J391" s="385"/>
    </row>
    <row r="392" spans="1:10" ht="15" x14ac:dyDescent="0.25">
      <c r="A392" s="395">
        <v>42089</v>
      </c>
      <c r="B392" s="396">
        <v>7.2453703703703708E-3</v>
      </c>
      <c r="C392" s="399">
        <v>61.789499999999997</v>
      </c>
      <c r="D392" s="399">
        <v>16.488</v>
      </c>
      <c r="E392" s="398">
        <v>42089.007245370369</v>
      </c>
      <c r="F392" s="397">
        <v>373.29629999999997</v>
      </c>
      <c r="I392" s="385"/>
      <c r="J392" s="385"/>
    </row>
    <row r="393" spans="1:10" ht="15" x14ac:dyDescent="0.25">
      <c r="A393" s="395">
        <v>42090</v>
      </c>
      <c r="B393" s="396">
        <v>7.2453703703703708E-3</v>
      </c>
      <c r="C393" s="399">
        <v>61.718400000000003</v>
      </c>
      <c r="D393" s="399">
        <v>16.5</v>
      </c>
      <c r="E393" s="398">
        <v>42090.007245370369</v>
      </c>
      <c r="F393" s="397">
        <v>373.36739999999998</v>
      </c>
      <c r="I393" s="385"/>
      <c r="J393" s="385"/>
    </row>
    <row r="394" spans="1:10" ht="15" x14ac:dyDescent="0.25">
      <c r="A394" s="395">
        <v>42091</v>
      </c>
      <c r="B394" s="396">
        <v>7.2453703703703708E-3</v>
      </c>
      <c r="C394" s="399">
        <v>61.703600000000002</v>
      </c>
      <c r="D394" s="399">
        <v>16.495999999999999</v>
      </c>
      <c r="E394" s="398">
        <v>42091.007245370369</v>
      </c>
      <c r="F394" s="397">
        <v>373.38220000000001</v>
      </c>
      <c r="I394" s="385"/>
      <c r="J394" s="385"/>
    </row>
    <row r="395" spans="1:10" ht="15" x14ac:dyDescent="0.25">
      <c r="A395" s="395">
        <v>42092</v>
      </c>
      <c r="B395" s="396">
        <v>7.2453703703703708E-3</v>
      </c>
      <c r="C395" s="399">
        <v>61.739800000000002</v>
      </c>
      <c r="D395" s="399">
        <v>16.483000000000001</v>
      </c>
      <c r="E395" s="398">
        <v>42092.007245370369</v>
      </c>
      <c r="F395" s="397">
        <v>373.346</v>
      </c>
      <c r="I395" s="385"/>
      <c r="J395" s="385"/>
    </row>
    <row r="396" spans="1:10" ht="15" x14ac:dyDescent="0.25">
      <c r="A396" s="395">
        <v>42093</v>
      </c>
      <c r="B396" s="396">
        <v>7.2453703703703708E-3</v>
      </c>
      <c r="C396" s="399">
        <v>61.693100000000001</v>
      </c>
      <c r="D396" s="399">
        <v>16.484000000000002</v>
      </c>
      <c r="E396" s="398">
        <v>42093.007245370369</v>
      </c>
      <c r="F396" s="397">
        <v>373.39269999999999</v>
      </c>
      <c r="I396" s="385"/>
      <c r="J396" s="385"/>
    </row>
    <row r="397" spans="1:10" ht="15" x14ac:dyDescent="0.25">
      <c r="A397" s="395">
        <v>42094</v>
      </c>
      <c r="B397" s="396">
        <v>7.2453703703703708E-3</v>
      </c>
      <c r="C397" s="399">
        <v>61.706299999999999</v>
      </c>
      <c r="D397" s="399">
        <v>16.492999999999999</v>
      </c>
      <c r="E397" s="398">
        <v>42094.007245370369</v>
      </c>
      <c r="F397" s="397">
        <v>373.37950000000001</v>
      </c>
      <c r="I397" s="385"/>
      <c r="J397" s="385"/>
    </row>
    <row r="398" spans="1:10" ht="15" x14ac:dyDescent="0.25">
      <c r="A398" s="395">
        <v>42095</v>
      </c>
      <c r="B398" s="396">
        <v>7.2453703703703708E-3</v>
      </c>
      <c r="C398" s="399">
        <v>61.806899999999999</v>
      </c>
      <c r="D398" s="399">
        <v>16.478999999999999</v>
      </c>
      <c r="E398" s="398">
        <v>42095.007245370369</v>
      </c>
      <c r="F398" s="397">
        <v>373.27890000000002</v>
      </c>
      <c r="I398" s="385"/>
      <c r="J398" s="385"/>
    </row>
    <row r="399" spans="1:10" ht="15" x14ac:dyDescent="0.25">
      <c r="A399" s="395">
        <v>42096</v>
      </c>
      <c r="B399" s="396">
        <v>7.2453703703703708E-3</v>
      </c>
      <c r="C399" s="399">
        <v>61.852699999999999</v>
      </c>
      <c r="D399" s="399">
        <v>16.478999999999999</v>
      </c>
      <c r="E399" s="398">
        <v>42096.007245370369</v>
      </c>
      <c r="F399" s="397">
        <v>373.23309999999998</v>
      </c>
      <c r="I399" s="385"/>
      <c r="J399" s="385"/>
    </row>
    <row r="400" spans="1:10" ht="15" x14ac:dyDescent="0.25">
      <c r="A400" s="395">
        <v>42097</v>
      </c>
      <c r="B400" s="396">
        <v>7.2453703703703708E-3</v>
      </c>
      <c r="C400" s="399">
        <v>61.851500000000001</v>
      </c>
      <c r="D400" s="399">
        <v>16.488</v>
      </c>
      <c r="E400" s="398">
        <v>42097.007245370369</v>
      </c>
      <c r="F400" s="397">
        <v>373.23429999999996</v>
      </c>
      <c r="I400" s="385"/>
      <c r="J400" s="385"/>
    </row>
    <row r="401" spans="1:10" ht="15" x14ac:dyDescent="0.25">
      <c r="A401" s="395">
        <v>42098</v>
      </c>
      <c r="B401" s="396">
        <v>7.2453703703703708E-3</v>
      </c>
      <c r="C401" s="399">
        <v>61.677199999999999</v>
      </c>
      <c r="D401" s="399">
        <v>16.488</v>
      </c>
      <c r="E401" s="398">
        <v>42098.007245370369</v>
      </c>
      <c r="F401" s="397">
        <v>373.40859999999998</v>
      </c>
      <c r="I401" s="385"/>
      <c r="J401" s="385"/>
    </row>
    <row r="402" spans="1:10" ht="15" x14ac:dyDescent="0.25">
      <c r="A402" s="395">
        <v>42099</v>
      </c>
      <c r="B402" s="396">
        <v>7.2453703703703708E-3</v>
      </c>
      <c r="C402" s="399">
        <v>61.782699999999998</v>
      </c>
      <c r="D402" s="399">
        <v>16.484999999999999</v>
      </c>
      <c r="E402" s="398">
        <v>42099.007245370369</v>
      </c>
      <c r="F402" s="397">
        <v>373.30309999999997</v>
      </c>
      <c r="I402" s="385"/>
      <c r="J402" s="385"/>
    </row>
    <row r="403" spans="1:10" ht="15" x14ac:dyDescent="0.25">
      <c r="A403" s="395">
        <v>42100</v>
      </c>
      <c r="B403" s="396">
        <v>7.2453703703703708E-3</v>
      </c>
      <c r="C403" s="399">
        <v>61.9041</v>
      </c>
      <c r="D403" s="399">
        <v>16.495000000000001</v>
      </c>
      <c r="E403" s="398">
        <v>42100.007245370369</v>
      </c>
      <c r="F403" s="397">
        <v>373.18169999999998</v>
      </c>
      <c r="I403" s="385"/>
      <c r="J403" s="385"/>
    </row>
    <row r="404" spans="1:10" ht="15" x14ac:dyDescent="0.25">
      <c r="A404" s="395">
        <v>42101</v>
      </c>
      <c r="B404" s="396">
        <v>7.2453703703703708E-3</v>
      </c>
      <c r="C404" s="399">
        <v>61.878300000000003</v>
      </c>
      <c r="D404" s="399">
        <v>16.486999999999998</v>
      </c>
      <c r="E404" s="398">
        <v>42101.007245370369</v>
      </c>
      <c r="F404" s="397">
        <v>373.20749999999998</v>
      </c>
      <c r="I404" s="385"/>
      <c r="J404" s="385"/>
    </row>
    <row r="405" spans="1:10" ht="15" x14ac:dyDescent="0.25">
      <c r="A405" s="395">
        <v>42102</v>
      </c>
      <c r="B405" s="396">
        <v>7.2453703703703708E-3</v>
      </c>
      <c r="C405" s="399">
        <v>61.892600000000002</v>
      </c>
      <c r="D405" s="399">
        <v>16.486000000000001</v>
      </c>
      <c r="E405" s="398">
        <v>42102.007245370369</v>
      </c>
      <c r="F405" s="397">
        <v>373.19319999999999</v>
      </c>
      <c r="I405" s="385"/>
      <c r="J405" s="385"/>
    </row>
    <row r="406" spans="1:10" ht="15" x14ac:dyDescent="0.25">
      <c r="A406" s="395">
        <v>42103</v>
      </c>
      <c r="B406" s="396">
        <v>7.2453703703703708E-3</v>
      </c>
      <c r="C406" s="399">
        <v>61.981400000000001</v>
      </c>
      <c r="D406" s="399">
        <v>16.489999999999998</v>
      </c>
      <c r="E406" s="398">
        <v>42103.007245370369</v>
      </c>
      <c r="F406" s="397">
        <v>373.1044</v>
      </c>
      <c r="I406" s="385"/>
      <c r="J406" s="385"/>
    </row>
    <row r="407" spans="1:10" ht="15" x14ac:dyDescent="0.25">
      <c r="A407" s="395">
        <v>42104</v>
      </c>
      <c r="B407" s="396">
        <v>7.2453703703703708E-3</v>
      </c>
      <c r="C407" s="399">
        <v>61.833399999999997</v>
      </c>
      <c r="D407" s="399">
        <v>16.484999999999999</v>
      </c>
      <c r="E407" s="398">
        <v>42104.007245370369</v>
      </c>
      <c r="F407" s="397">
        <v>373.25239999999997</v>
      </c>
      <c r="I407" s="385"/>
      <c r="J407" s="385"/>
    </row>
    <row r="408" spans="1:10" ht="15" x14ac:dyDescent="0.25">
      <c r="A408" s="395">
        <v>42105</v>
      </c>
      <c r="B408" s="396">
        <v>7.2453703703703708E-3</v>
      </c>
      <c r="C408" s="399">
        <v>61.840299999999999</v>
      </c>
      <c r="D408" s="399">
        <v>16.488</v>
      </c>
      <c r="E408" s="398">
        <v>42105.007245370369</v>
      </c>
      <c r="F408" s="397">
        <v>373.24549999999999</v>
      </c>
      <c r="I408" s="385"/>
      <c r="J408" s="385"/>
    </row>
    <row r="409" spans="1:10" ht="15" x14ac:dyDescent="0.25">
      <c r="A409" s="395">
        <v>42106</v>
      </c>
      <c r="B409" s="396">
        <v>7.2453703703703708E-3</v>
      </c>
      <c r="C409" s="399">
        <v>61.883499999999998</v>
      </c>
      <c r="D409" s="399">
        <v>16.488</v>
      </c>
      <c r="E409" s="398">
        <v>42106.007245370369</v>
      </c>
      <c r="F409" s="397">
        <v>373.20229999999998</v>
      </c>
      <c r="I409" s="385"/>
      <c r="J409" s="385"/>
    </row>
    <row r="410" spans="1:10" ht="15" x14ac:dyDescent="0.25">
      <c r="A410" s="395">
        <v>42107</v>
      </c>
      <c r="B410" s="396">
        <v>7.2453703703703708E-3</v>
      </c>
      <c r="C410" s="399">
        <v>61.911700000000003</v>
      </c>
      <c r="D410" s="399">
        <v>16.491</v>
      </c>
      <c r="E410" s="398">
        <v>42107.007245370369</v>
      </c>
      <c r="F410" s="397">
        <v>373.17410000000001</v>
      </c>
      <c r="I410" s="385"/>
      <c r="J410" s="385"/>
    </row>
    <row r="411" spans="1:10" ht="15" x14ac:dyDescent="0.25">
      <c r="A411" s="395">
        <v>42108</v>
      </c>
      <c r="B411" s="396">
        <v>7.2453703703703708E-3</v>
      </c>
      <c r="C411" s="399">
        <v>61.705100000000002</v>
      </c>
      <c r="D411" s="399">
        <v>16.488</v>
      </c>
      <c r="E411" s="398">
        <v>42108.007245370369</v>
      </c>
      <c r="F411" s="397">
        <v>373.38069999999999</v>
      </c>
      <c r="I411" s="385"/>
      <c r="J411" s="385"/>
    </row>
    <row r="412" spans="1:10" ht="15" x14ac:dyDescent="0.25">
      <c r="A412" s="395">
        <v>42109</v>
      </c>
      <c r="B412" s="396">
        <v>7.2453703703703708E-3</v>
      </c>
      <c r="C412" s="399">
        <v>61.811999999999998</v>
      </c>
      <c r="D412" s="399">
        <v>16.475999999999999</v>
      </c>
      <c r="E412" s="398">
        <v>42109.007245370369</v>
      </c>
      <c r="F412" s="397">
        <v>373.27379999999999</v>
      </c>
      <c r="I412" s="385"/>
      <c r="J412" s="385"/>
    </row>
    <row r="413" spans="1:10" ht="15" x14ac:dyDescent="0.25">
      <c r="A413" s="395">
        <v>42110</v>
      </c>
      <c r="B413" s="396">
        <v>7.2453703703703708E-3</v>
      </c>
      <c r="C413" s="399">
        <v>61.917299999999997</v>
      </c>
      <c r="D413" s="399">
        <v>16.478000000000002</v>
      </c>
      <c r="E413" s="398">
        <v>42110.007245370369</v>
      </c>
      <c r="F413" s="397">
        <v>373.16849999999999</v>
      </c>
      <c r="I413" s="385"/>
      <c r="J413" s="385"/>
    </row>
    <row r="414" spans="1:10" ht="15" x14ac:dyDescent="0.25">
      <c r="A414" s="395">
        <v>42111</v>
      </c>
      <c r="B414" s="396">
        <v>7.2453703703703708E-3</v>
      </c>
      <c r="C414" s="399">
        <v>61.832799999999999</v>
      </c>
      <c r="D414" s="399">
        <v>16.472999999999999</v>
      </c>
      <c r="E414" s="398">
        <v>42111.007245370369</v>
      </c>
      <c r="F414" s="397">
        <v>373.25299999999999</v>
      </c>
      <c r="I414" s="385"/>
      <c r="J414" s="385"/>
    </row>
    <row r="415" spans="1:10" ht="15" x14ac:dyDescent="0.25">
      <c r="A415" s="395">
        <v>42112</v>
      </c>
      <c r="B415" s="396">
        <v>7.2453703703703708E-3</v>
      </c>
      <c r="C415" s="399">
        <v>61.804600000000001</v>
      </c>
      <c r="D415" s="399">
        <v>16.484000000000002</v>
      </c>
      <c r="E415" s="398">
        <v>42112.007245370369</v>
      </c>
      <c r="F415" s="397">
        <v>373.28120000000001</v>
      </c>
      <c r="I415" s="385"/>
      <c r="J415" s="385"/>
    </row>
    <row r="416" spans="1:10" ht="15" x14ac:dyDescent="0.25">
      <c r="A416" s="395">
        <v>42113</v>
      </c>
      <c r="B416" s="396">
        <v>7.2453703703703708E-3</v>
      </c>
      <c r="C416" s="399">
        <v>61.882199999999997</v>
      </c>
      <c r="D416" s="399">
        <v>16.48</v>
      </c>
      <c r="E416" s="398">
        <v>42113.007245370369</v>
      </c>
      <c r="F416" s="397">
        <v>373.20359999999999</v>
      </c>
      <c r="I416" s="385"/>
      <c r="J416" s="385"/>
    </row>
    <row r="417" spans="1:10" ht="15" x14ac:dyDescent="0.25">
      <c r="A417" s="395">
        <v>42114</v>
      </c>
      <c r="B417" s="396">
        <v>7.2453703703703708E-3</v>
      </c>
      <c r="C417" s="399">
        <v>61.820900000000002</v>
      </c>
      <c r="D417" s="399">
        <v>16.481999999999999</v>
      </c>
      <c r="E417" s="398">
        <v>42114.007245370369</v>
      </c>
      <c r="F417" s="397">
        <v>373.26490000000001</v>
      </c>
      <c r="I417" s="385"/>
      <c r="J417" s="385"/>
    </row>
    <row r="418" spans="1:10" ht="15" x14ac:dyDescent="0.25">
      <c r="A418" s="395">
        <v>42115</v>
      </c>
      <c r="B418" s="396">
        <v>7.2453703703703708E-3</v>
      </c>
      <c r="C418" s="399">
        <v>61.847499999999997</v>
      </c>
      <c r="D418" s="399">
        <v>16.477</v>
      </c>
      <c r="E418" s="398">
        <v>42115.007245370369</v>
      </c>
      <c r="F418" s="397">
        <v>373.23829999999998</v>
      </c>
      <c r="I418" s="385"/>
      <c r="J418" s="385"/>
    </row>
    <row r="419" spans="1:10" ht="15" x14ac:dyDescent="0.25">
      <c r="A419" s="395">
        <v>42116</v>
      </c>
      <c r="B419" s="396">
        <v>7.2453703703703708E-3</v>
      </c>
      <c r="C419" s="399">
        <v>61.883899999999997</v>
      </c>
      <c r="D419" s="399">
        <v>16.481000000000002</v>
      </c>
      <c r="E419" s="398">
        <v>42116.007245370369</v>
      </c>
      <c r="F419" s="397">
        <v>373.20190000000002</v>
      </c>
      <c r="I419" s="385"/>
      <c r="J419" s="385"/>
    </row>
    <row r="420" spans="1:10" ht="15" x14ac:dyDescent="0.25">
      <c r="A420" s="395">
        <v>42117</v>
      </c>
      <c r="B420" s="396">
        <v>7.2453703703703708E-3</v>
      </c>
      <c r="C420" s="399">
        <v>61.849699999999999</v>
      </c>
      <c r="D420" s="399">
        <v>16.466999999999999</v>
      </c>
      <c r="E420" s="398">
        <v>42117.007245370369</v>
      </c>
      <c r="F420" s="397">
        <v>373.23609999999996</v>
      </c>
      <c r="I420" s="385"/>
      <c r="J420" s="385"/>
    </row>
    <row r="421" spans="1:10" ht="15" x14ac:dyDescent="0.25">
      <c r="A421" s="395">
        <v>42118</v>
      </c>
      <c r="B421" s="396">
        <v>7.2453703703703708E-3</v>
      </c>
      <c r="C421" s="399">
        <v>61.8919</v>
      </c>
      <c r="D421" s="399">
        <v>16.478999999999999</v>
      </c>
      <c r="E421" s="398">
        <v>42118.007245370369</v>
      </c>
      <c r="F421" s="397">
        <v>373.19389999999999</v>
      </c>
      <c r="I421" s="385"/>
      <c r="J421" s="385"/>
    </row>
    <row r="422" spans="1:10" ht="15" x14ac:dyDescent="0.25">
      <c r="A422" s="395">
        <v>42119</v>
      </c>
      <c r="B422" s="396">
        <v>7.2453703703703708E-3</v>
      </c>
      <c r="C422" s="399">
        <v>61.866700000000002</v>
      </c>
      <c r="D422" s="399">
        <v>16.475000000000001</v>
      </c>
      <c r="E422" s="398">
        <v>42119.007245370369</v>
      </c>
      <c r="F422" s="397">
        <v>373.21909999999997</v>
      </c>
      <c r="I422" s="385"/>
      <c r="J422" s="385"/>
    </row>
    <row r="423" spans="1:10" ht="15" x14ac:dyDescent="0.25">
      <c r="A423" s="395">
        <v>42120</v>
      </c>
      <c r="B423" s="396">
        <v>7.2453703703703708E-3</v>
      </c>
      <c r="C423" s="399">
        <v>61.928699999999999</v>
      </c>
      <c r="D423" s="399">
        <v>16.478000000000002</v>
      </c>
      <c r="E423" s="398">
        <v>42120.007245370369</v>
      </c>
      <c r="F423" s="397">
        <v>373.15710000000001</v>
      </c>
      <c r="I423" s="385"/>
      <c r="J423" s="385"/>
    </row>
    <row r="424" spans="1:10" ht="15" x14ac:dyDescent="0.25">
      <c r="A424" s="395">
        <v>42121</v>
      </c>
      <c r="B424" s="396">
        <v>7.2453703703703708E-3</v>
      </c>
      <c r="C424" s="399">
        <v>61.9422</v>
      </c>
      <c r="D424" s="399">
        <v>16.481999999999999</v>
      </c>
      <c r="E424" s="398">
        <v>42121.007245370369</v>
      </c>
      <c r="F424" s="397">
        <v>373.14359999999999</v>
      </c>
      <c r="I424" s="385"/>
      <c r="J424" s="385"/>
    </row>
    <row r="425" spans="1:10" ht="15" x14ac:dyDescent="0.25">
      <c r="A425" s="395">
        <v>42122</v>
      </c>
      <c r="B425" s="396">
        <v>7.2453703703703708E-3</v>
      </c>
      <c r="C425" s="399">
        <v>61.725099999999998</v>
      </c>
      <c r="D425" s="399">
        <v>16.47</v>
      </c>
      <c r="E425" s="398">
        <v>42122.007245370369</v>
      </c>
      <c r="F425" s="397">
        <v>373.36070000000001</v>
      </c>
      <c r="I425" s="385"/>
      <c r="J425" s="385"/>
    </row>
    <row r="426" spans="1:10" ht="15" x14ac:dyDescent="0.25">
      <c r="A426" s="395">
        <v>42123</v>
      </c>
      <c r="B426" s="396">
        <v>7.2453703703703708E-3</v>
      </c>
      <c r="C426" s="399">
        <v>61.645800000000001</v>
      </c>
      <c r="D426" s="399">
        <v>16.481999999999999</v>
      </c>
      <c r="E426" s="398">
        <v>42123.007245370369</v>
      </c>
      <c r="F426" s="397">
        <v>373.44</v>
      </c>
      <c r="I426" s="385"/>
      <c r="J426" s="385"/>
    </row>
    <row r="427" spans="1:10" ht="15" x14ac:dyDescent="0.25">
      <c r="A427" s="395">
        <v>42124</v>
      </c>
      <c r="B427" s="396">
        <v>7.2453703703703708E-3</v>
      </c>
      <c r="C427" s="399">
        <v>61.697200000000002</v>
      </c>
      <c r="D427" s="399">
        <v>16.478999999999999</v>
      </c>
      <c r="E427" s="398">
        <v>42124.007245370369</v>
      </c>
      <c r="F427" s="397">
        <v>373.3886</v>
      </c>
      <c r="I427" s="385"/>
      <c r="J427" s="385"/>
    </row>
    <row r="428" spans="1:10" ht="15" x14ac:dyDescent="0.25">
      <c r="A428" s="395">
        <v>42125</v>
      </c>
      <c r="B428" s="396">
        <v>7.2453703703703708E-3</v>
      </c>
      <c r="C428" s="399">
        <v>61.729500000000002</v>
      </c>
      <c r="D428" s="399">
        <v>16.468</v>
      </c>
      <c r="E428" s="398">
        <v>42125.007245370369</v>
      </c>
      <c r="F428" s="397">
        <v>373.35629999999998</v>
      </c>
      <c r="I428" s="385"/>
      <c r="J428" s="385"/>
    </row>
    <row r="429" spans="1:10" ht="15" x14ac:dyDescent="0.25">
      <c r="A429" s="395">
        <v>42126</v>
      </c>
      <c r="B429" s="396">
        <v>7.2453703703703708E-3</v>
      </c>
      <c r="C429" s="399">
        <v>61.678400000000003</v>
      </c>
      <c r="D429" s="399">
        <v>16.465</v>
      </c>
      <c r="E429" s="398">
        <v>42126.007245370369</v>
      </c>
      <c r="F429" s="397">
        <v>373.4074</v>
      </c>
      <c r="I429" s="385"/>
      <c r="J429" s="385"/>
    </row>
    <row r="430" spans="1:10" ht="15" x14ac:dyDescent="0.25">
      <c r="A430" s="395">
        <v>42127</v>
      </c>
      <c r="B430" s="396">
        <v>7.2453703703703708E-3</v>
      </c>
      <c r="C430" s="399">
        <v>61.680300000000003</v>
      </c>
      <c r="D430" s="399">
        <v>16.459</v>
      </c>
      <c r="E430" s="398">
        <v>42127.007245370369</v>
      </c>
      <c r="F430" s="397">
        <v>373.40549999999996</v>
      </c>
      <c r="I430" s="385"/>
      <c r="J430" s="385"/>
    </row>
    <row r="431" spans="1:10" ht="15" x14ac:dyDescent="0.25">
      <c r="A431" s="395">
        <v>42128</v>
      </c>
      <c r="B431" s="396">
        <v>7.2453703703703708E-3</v>
      </c>
      <c r="C431" s="399">
        <v>61.7346</v>
      </c>
      <c r="D431" s="399">
        <v>16.462</v>
      </c>
      <c r="E431" s="398">
        <v>42128.007245370369</v>
      </c>
      <c r="F431" s="397">
        <v>373.35120000000001</v>
      </c>
      <c r="I431" s="385"/>
      <c r="J431" s="385"/>
    </row>
    <row r="432" spans="1:10" ht="15" x14ac:dyDescent="0.25">
      <c r="A432" s="395">
        <v>42129</v>
      </c>
      <c r="B432" s="396">
        <v>7.2453703703703708E-3</v>
      </c>
      <c r="C432" s="399">
        <v>61.739400000000003</v>
      </c>
      <c r="D432" s="399">
        <v>16.468</v>
      </c>
      <c r="E432" s="398">
        <v>42129.007245370369</v>
      </c>
      <c r="F432" s="397">
        <v>373.34640000000002</v>
      </c>
      <c r="I432" s="385"/>
      <c r="J432" s="385"/>
    </row>
    <row r="433" spans="1:10" ht="15" x14ac:dyDescent="0.25">
      <c r="A433" s="395">
        <v>42130</v>
      </c>
      <c r="B433" s="396">
        <v>7.2453703703703708E-3</v>
      </c>
      <c r="C433" s="399">
        <v>61.836300000000001</v>
      </c>
      <c r="D433" s="399">
        <v>16.472999999999999</v>
      </c>
      <c r="E433" s="398">
        <v>42130.007245370369</v>
      </c>
      <c r="F433" s="397">
        <v>373.24950000000001</v>
      </c>
      <c r="I433" s="385"/>
      <c r="J433" s="385"/>
    </row>
    <row r="434" spans="1:10" ht="15" x14ac:dyDescent="0.25">
      <c r="A434" s="395">
        <v>42131</v>
      </c>
      <c r="B434" s="396">
        <v>7.2453703703703708E-3</v>
      </c>
      <c r="C434" s="399">
        <v>61.852699999999999</v>
      </c>
      <c r="D434" s="399">
        <v>16.463000000000001</v>
      </c>
      <c r="E434" s="398">
        <v>42131.007245370369</v>
      </c>
      <c r="F434" s="397">
        <v>373.23309999999998</v>
      </c>
      <c r="I434" s="385"/>
      <c r="J434" s="385"/>
    </row>
    <row r="435" spans="1:10" ht="15" x14ac:dyDescent="0.25">
      <c r="A435" s="395">
        <v>42132</v>
      </c>
      <c r="B435" s="396">
        <v>7.2453703703703708E-3</v>
      </c>
      <c r="C435" s="399">
        <v>61.857399999999998</v>
      </c>
      <c r="D435" s="399">
        <v>16.472000000000001</v>
      </c>
      <c r="E435" s="398">
        <v>42132.007245370369</v>
      </c>
      <c r="F435" s="397">
        <v>373.22839999999997</v>
      </c>
      <c r="I435" s="385"/>
      <c r="J435" s="385"/>
    </row>
    <row r="436" spans="1:10" ht="15" x14ac:dyDescent="0.25">
      <c r="A436" s="395">
        <v>42133</v>
      </c>
      <c r="B436" s="396">
        <v>7.2453703703703708E-3</v>
      </c>
      <c r="C436" s="399">
        <v>61.875100000000003</v>
      </c>
      <c r="D436" s="399">
        <v>16.472000000000001</v>
      </c>
      <c r="E436" s="398">
        <v>42133.007245370369</v>
      </c>
      <c r="F436" s="397">
        <v>373.21069999999997</v>
      </c>
      <c r="I436" s="385"/>
      <c r="J436" s="385"/>
    </row>
    <row r="437" spans="1:10" ht="15" x14ac:dyDescent="0.25">
      <c r="A437" s="395">
        <v>42134</v>
      </c>
      <c r="B437" s="396">
        <v>7.2453703703703708E-3</v>
      </c>
      <c r="C437" s="399">
        <v>61.871400000000001</v>
      </c>
      <c r="D437" s="399">
        <v>16.457999999999998</v>
      </c>
      <c r="E437" s="398">
        <v>42134.007245370369</v>
      </c>
      <c r="F437" s="397">
        <v>373.21440000000001</v>
      </c>
      <c r="I437" s="385"/>
      <c r="J437" s="385"/>
    </row>
    <row r="438" spans="1:10" ht="15" x14ac:dyDescent="0.25">
      <c r="A438" s="395">
        <v>42135</v>
      </c>
      <c r="B438" s="396">
        <v>7.2453703703703708E-3</v>
      </c>
      <c r="C438" s="399">
        <v>61.780099999999997</v>
      </c>
      <c r="D438" s="399">
        <v>16.469000000000001</v>
      </c>
      <c r="E438" s="398">
        <v>42135.007245370369</v>
      </c>
      <c r="F438" s="397">
        <v>373.3057</v>
      </c>
      <c r="I438" s="385"/>
      <c r="J438" s="385"/>
    </row>
    <row r="439" spans="1:10" ht="15" x14ac:dyDescent="0.25">
      <c r="A439" s="395">
        <v>42136</v>
      </c>
      <c r="B439" s="396">
        <v>7.2453703703703708E-3</v>
      </c>
      <c r="C439" s="399">
        <v>61.690899999999999</v>
      </c>
      <c r="D439" s="399">
        <v>16.472000000000001</v>
      </c>
      <c r="E439" s="398">
        <v>42136.007245370369</v>
      </c>
      <c r="F439" s="397">
        <v>373.39490000000001</v>
      </c>
      <c r="I439" s="385"/>
      <c r="J439" s="385"/>
    </row>
    <row r="440" spans="1:10" ht="15" x14ac:dyDescent="0.25">
      <c r="A440" s="395">
        <v>42137</v>
      </c>
      <c r="B440" s="396">
        <v>7.2453703703703708E-3</v>
      </c>
      <c r="C440" s="399">
        <v>61.668999999999997</v>
      </c>
      <c r="D440" s="399">
        <v>16.463000000000001</v>
      </c>
      <c r="E440" s="398">
        <v>42137.007245370369</v>
      </c>
      <c r="F440" s="397">
        <v>373.41679999999997</v>
      </c>
      <c r="I440" s="385"/>
      <c r="J440" s="385"/>
    </row>
    <row r="441" spans="1:10" ht="15" x14ac:dyDescent="0.25">
      <c r="A441" s="395">
        <v>42138</v>
      </c>
      <c r="B441" s="396">
        <v>7.2453703703703708E-3</v>
      </c>
      <c r="C441" s="399">
        <v>61.722000000000001</v>
      </c>
      <c r="D441" s="399">
        <v>16.468</v>
      </c>
      <c r="E441" s="398">
        <v>42138.007245370369</v>
      </c>
      <c r="F441" s="397">
        <v>373.36379999999997</v>
      </c>
      <c r="I441" s="385"/>
      <c r="J441" s="385"/>
    </row>
    <row r="442" spans="1:10" ht="15" x14ac:dyDescent="0.25">
      <c r="A442" s="395">
        <v>42139</v>
      </c>
      <c r="B442" s="396">
        <v>7.2453703703703708E-3</v>
      </c>
      <c r="C442" s="399">
        <v>61.782600000000002</v>
      </c>
      <c r="D442" s="399">
        <v>16.454999999999998</v>
      </c>
      <c r="E442" s="398">
        <v>42139.007245370369</v>
      </c>
      <c r="F442" s="397">
        <v>373.3032</v>
      </c>
      <c r="I442" s="385"/>
      <c r="J442" s="385"/>
    </row>
    <row r="443" spans="1:10" ht="15" x14ac:dyDescent="0.25">
      <c r="A443" s="395">
        <v>42140</v>
      </c>
      <c r="B443" s="396">
        <v>7.2453703703703708E-3</v>
      </c>
      <c r="C443" s="399">
        <v>61.784199999999998</v>
      </c>
      <c r="D443" s="399">
        <v>16.466000000000001</v>
      </c>
      <c r="E443" s="398">
        <v>42140.007245370369</v>
      </c>
      <c r="F443" s="397">
        <v>373.30160000000001</v>
      </c>
      <c r="I443" s="385"/>
      <c r="J443" s="385"/>
    </row>
    <row r="444" spans="1:10" ht="15" x14ac:dyDescent="0.25">
      <c r="A444" s="395">
        <v>42141</v>
      </c>
      <c r="B444" s="396">
        <v>7.2453703703703708E-3</v>
      </c>
      <c r="C444" s="399">
        <v>61.814100000000003</v>
      </c>
      <c r="D444" s="399">
        <v>16.466999999999999</v>
      </c>
      <c r="E444" s="398">
        <v>42141.007245370369</v>
      </c>
      <c r="F444" s="397">
        <v>373.27170000000001</v>
      </c>
      <c r="I444" s="385"/>
      <c r="J444" s="385"/>
    </row>
    <row r="445" spans="1:10" ht="15" x14ac:dyDescent="0.25">
      <c r="A445" s="395">
        <v>42142</v>
      </c>
      <c r="B445" s="396">
        <v>7.2453703703703708E-3</v>
      </c>
      <c r="C445" s="399">
        <v>61.703600000000002</v>
      </c>
      <c r="D445" s="399">
        <v>16.457999999999998</v>
      </c>
      <c r="E445" s="398">
        <v>42142.007245370369</v>
      </c>
      <c r="F445" s="397">
        <v>373.38220000000001</v>
      </c>
      <c r="I445" s="385"/>
      <c r="J445" s="385"/>
    </row>
    <row r="446" spans="1:10" ht="15" x14ac:dyDescent="0.25">
      <c r="A446" s="395">
        <v>42143</v>
      </c>
      <c r="B446" s="396">
        <v>7.2453703703703708E-3</v>
      </c>
      <c r="C446" s="399">
        <v>61.723500000000001</v>
      </c>
      <c r="D446" s="399">
        <v>16.456</v>
      </c>
      <c r="E446" s="398">
        <v>42143.007245370369</v>
      </c>
      <c r="F446" s="397">
        <v>373.3623</v>
      </c>
      <c r="I446" s="385"/>
      <c r="J446" s="385"/>
    </row>
    <row r="447" spans="1:10" ht="15" x14ac:dyDescent="0.25">
      <c r="A447" s="395">
        <v>42144</v>
      </c>
      <c r="B447" s="396">
        <v>7.2453703703703708E-3</v>
      </c>
      <c r="C447" s="399">
        <v>61.718899999999998</v>
      </c>
      <c r="D447" s="399">
        <v>16.454999999999998</v>
      </c>
      <c r="E447" s="398">
        <v>42144.007245370369</v>
      </c>
      <c r="F447" s="397">
        <v>373.36689999999999</v>
      </c>
      <c r="I447" s="385"/>
      <c r="J447" s="385"/>
    </row>
    <row r="448" spans="1:10" ht="15" x14ac:dyDescent="0.25">
      <c r="A448" s="395">
        <v>42145</v>
      </c>
      <c r="B448" s="396">
        <v>7.2453703703703708E-3</v>
      </c>
      <c r="C448" s="399">
        <v>61.6813</v>
      </c>
      <c r="D448" s="399">
        <v>16.452999999999999</v>
      </c>
      <c r="E448" s="398">
        <v>42145.007245370369</v>
      </c>
      <c r="F448" s="397">
        <v>373.40449999999998</v>
      </c>
      <c r="I448" s="385"/>
      <c r="J448" s="385"/>
    </row>
    <row r="449" spans="1:10" ht="15" x14ac:dyDescent="0.25">
      <c r="A449" s="395">
        <v>42146</v>
      </c>
      <c r="B449" s="396">
        <v>7.2453703703703708E-3</v>
      </c>
      <c r="C449" s="399">
        <v>61.737499999999997</v>
      </c>
      <c r="D449" s="399">
        <v>16.465</v>
      </c>
      <c r="E449" s="398">
        <v>42146.007245370369</v>
      </c>
      <c r="F449" s="397">
        <v>373.34829999999999</v>
      </c>
      <c r="I449" s="385"/>
      <c r="J449" s="385"/>
    </row>
    <row r="450" spans="1:10" ht="15" x14ac:dyDescent="0.25">
      <c r="A450" s="395">
        <v>42147</v>
      </c>
      <c r="B450" s="396">
        <v>7.2453703703703708E-3</v>
      </c>
      <c r="C450" s="399">
        <v>61.754899999999999</v>
      </c>
      <c r="D450" s="399">
        <v>16.456</v>
      </c>
      <c r="E450" s="398">
        <v>42147.007245370369</v>
      </c>
      <c r="F450" s="397">
        <v>373.33089999999999</v>
      </c>
      <c r="I450" s="385"/>
      <c r="J450" s="385"/>
    </row>
    <row r="451" spans="1:10" ht="15" x14ac:dyDescent="0.25">
      <c r="A451" s="395">
        <v>42148</v>
      </c>
      <c r="B451" s="396">
        <v>7.2453703703703708E-3</v>
      </c>
      <c r="C451" s="399">
        <v>61.769799999999996</v>
      </c>
      <c r="D451" s="399">
        <v>16.460999999999999</v>
      </c>
      <c r="E451" s="398">
        <v>42148.007245370369</v>
      </c>
      <c r="F451" s="397">
        <v>373.31599999999997</v>
      </c>
      <c r="I451" s="385"/>
      <c r="J451" s="385"/>
    </row>
    <row r="452" spans="1:10" ht="15" x14ac:dyDescent="0.25">
      <c r="A452" s="395">
        <v>42149</v>
      </c>
      <c r="B452" s="396">
        <v>7.2453703703703708E-3</v>
      </c>
      <c r="C452" s="399">
        <v>61.782200000000003</v>
      </c>
      <c r="D452" s="399">
        <v>16.46</v>
      </c>
      <c r="E452" s="398">
        <v>42149.007245370369</v>
      </c>
      <c r="F452" s="397">
        <v>373.30359999999996</v>
      </c>
      <c r="I452" s="385"/>
      <c r="J452" s="385"/>
    </row>
    <row r="453" spans="1:10" ht="15" x14ac:dyDescent="0.25">
      <c r="A453" s="395">
        <v>42150</v>
      </c>
      <c r="B453" s="396">
        <v>7.2453703703703708E-3</v>
      </c>
      <c r="C453" s="399">
        <v>61.688699999999997</v>
      </c>
      <c r="D453" s="399">
        <v>16.459</v>
      </c>
      <c r="E453" s="398">
        <v>42150.007245370369</v>
      </c>
      <c r="F453" s="397">
        <v>373.39710000000002</v>
      </c>
      <c r="I453" s="385"/>
      <c r="J453" s="385"/>
    </row>
    <row r="454" spans="1:10" ht="15" x14ac:dyDescent="0.25">
      <c r="A454" s="395">
        <v>42151</v>
      </c>
      <c r="B454" s="396">
        <v>7.2453703703703708E-3</v>
      </c>
      <c r="C454" s="399">
        <v>61.569699999999997</v>
      </c>
      <c r="D454" s="399">
        <v>16.460999999999999</v>
      </c>
      <c r="E454" s="398">
        <v>42151.007245370369</v>
      </c>
      <c r="F454" s="397">
        <v>373.51609999999999</v>
      </c>
      <c r="I454" s="385"/>
      <c r="J454" s="385"/>
    </row>
    <row r="455" spans="1:10" ht="15" x14ac:dyDescent="0.25">
      <c r="A455" s="395">
        <v>42152</v>
      </c>
      <c r="B455" s="396">
        <v>7.2453703703703708E-3</v>
      </c>
      <c r="C455" s="399">
        <v>61.509399999999999</v>
      </c>
      <c r="D455" s="399">
        <v>16.460999999999999</v>
      </c>
      <c r="E455" s="398">
        <v>42152.007245370369</v>
      </c>
      <c r="F455" s="397">
        <v>373.57639999999998</v>
      </c>
      <c r="I455" s="385"/>
      <c r="J455" s="385"/>
    </row>
    <row r="456" spans="1:10" ht="15" x14ac:dyDescent="0.25">
      <c r="A456" s="395">
        <v>42153</v>
      </c>
      <c r="B456" s="396">
        <v>7.2453703703703708E-3</v>
      </c>
      <c r="C456" s="399">
        <v>61.521000000000001</v>
      </c>
      <c r="D456" s="399">
        <v>16.454999999999998</v>
      </c>
      <c r="E456" s="398">
        <v>42153.007245370369</v>
      </c>
      <c r="F456" s="397">
        <v>373.56479999999999</v>
      </c>
      <c r="I456" s="385"/>
      <c r="J456" s="385"/>
    </row>
    <row r="457" spans="1:10" ht="15" x14ac:dyDescent="0.25">
      <c r="A457" s="395">
        <v>42154</v>
      </c>
      <c r="B457" s="396">
        <v>7.2453703703703708E-3</v>
      </c>
      <c r="C457" s="399">
        <v>61.506300000000003</v>
      </c>
      <c r="D457" s="399">
        <v>16.442</v>
      </c>
      <c r="E457" s="398">
        <v>42154.007245370369</v>
      </c>
      <c r="F457" s="397">
        <v>373.5795</v>
      </c>
      <c r="I457" s="385"/>
      <c r="J457" s="385"/>
    </row>
    <row r="458" spans="1:10" ht="15" x14ac:dyDescent="0.25">
      <c r="A458" s="395">
        <v>42155</v>
      </c>
      <c r="B458" s="396">
        <v>7.2453703703703708E-3</v>
      </c>
      <c r="C458" s="399">
        <v>61.488900000000001</v>
      </c>
      <c r="D458" s="399">
        <v>16.456</v>
      </c>
      <c r="E458" s="398">
        <v>42155.007245370369</v>
      </c>
      <c r="F458" s="397">
        <v>373.59690000000001</v>
      </c>
      <c r="I458" s="385"/>
      <c r="J458" s="385"/>
    </row>
    <row r="459" spans="1:10" ht="15" x14ac:dyDescent="0.25">
      <c r="A459" s="395">
        <v>42156</v>
      </c>
      <c r="B459" s="396">
        <v>7.2453703703703708E-3</v>
      </c>
      <c r="C459" s="399">
        <v>61.489600000000003</v>
      </c>
      <c r="D459" s="399">
        <v>16.454999999999998</v>
      </c>
      <c r="E459" s="398">
        <v>42156.007245370369</v>
      </c>
      <c r="F459" s="397">
        <v>373.59620000000001</v>
      </c>
      <c r="I459" s="385"/>
      <c r="J459" s="385"/>
    </row>
    <row r="460" spans="1:10" ht="15" x14ac:dyDescent="0.25">
      <c r="A460" s="395">
        <v>42157</v>
      </c>
      <c r="B460" s="396">
        <v>7.2453703703703708E-3</v>
      </c>
      <c r="C460" s="399">
        <v>61.518900000000002</v>
      </c>
      <c r="D460" s="399">
        <v>16.456</v>
      </c>
      <c r="E460" s="398">
        <v>42157.007245370369</v>
      </c>
      <c r="F460" s="397">
        <v>373.56689999999998</v>
      </c>
      <c r="I460" s="385"/>
      <c r="J460" s="385"/>
    </row>
    <row r="461" spans="1:10" ht="15" x14ac:dyDescent="0.25">
      <c r="A461" s="395">
        <v>42158</v>
      </c>
      <c r="B461" s="396">
        <v>7.2453703703703708E-3</v>
      </c>
      <c r="C461" s="399">
        <v>61.6081</v>
      </c>
      <c r="D461" s="399">
        <v>16.456</v>
      </c>
      <c r="E461" s="398">
        <v>42158.007245370369</v>
      </c>
      <c r="F461" s="397">
        <v>373.47769999999997</v>
      </c>
      <c r="I461" s="385"/>
      <c r="J461" s="385"/>
    </row>
    <row r="462" spans="1:10" ht="15" x14ac:dyDescent="0.25">
      <c r="A462" s="395">
        <v>42159</v>
      </c>
      <c r="B462" s="396">
        <v>7.2453703703703708E-3</v>
      </c>
      <c r="C462" s="399">
        <v>61.653300000000002</v>
      </c>
      <c r="D462" s="399">
        <v>16.446000000000002</v>
      </c>
      <c r="E462" s="398">
        <v>42159.007245370369</v>
      </c>
      <c r="F462" s="397">
        <v>373.4325</v>
      </c>
      <c r="I462" s="385"/>
      <c r="J462" s="385"/>
    </row>
    <row r="463" spans="1:10" ht="15" x14ac:dyDescent="0.25">
      <c r="A463" s="395">
        <v>42160</v>
      </c>
      <c r="B463" s="396">
        <v>7.2453703703703708E-3</v>
      </c>
      <c r="C463" s="399">
        <v>61.651000000000003</v>
      </c>
      <c r="D463" s="399">
        <v>16.437999999999999</v>
      </c>
      <c r="E463" s="398">
        <v>42160.007245370369</v>
      </c>
      <c r="F463" s="397">
        <v>373.4348</v>
      </c>
      <c r="I463" s="385"/>
      <c r="J463" s="385"/>
    </row>
    <row r="464" spans="1:10" ht="15" x14ac:dyDescent="0.25">
      <c r="A464" s="395">
        <v>42161</v>
      </c>
      <c r="B464" s="396">
        <v>7.2453703703703708E-3</v>
      </c>
      <c r="C464" s="399">
        <v>61.575699999999998</v>
      </c>
      <c r="D464" s="399">
        <v>16.439</v>
      </c>
      <c r="E464" s="398">
        <v>42161.007245370369</v>
      </c>
      <c r="F464" s="397">
        <v>373.51009999999997</v>
      </c>
      <c r="I464" s="385"/>
      <c r="J464" s="385"/>
    </row>
    <row r="465" spans="1:10" ht="15" x14ac:dyDescent="0.25">
      <c r="A465" s="395">
        <v>42162</v>
      </c>
      <c r="B465" s="396">
        <v>7.2453703703703708E-3</v>
      </c>
      <c r="C465" s="399">
        <v>61.625500000000002</v>
      </c>
      <c r="D465" s="399">
        <v>16.45</v>
      </c>
      <c r="E465" s="398">
        <v>42162.007245370369</v>
      </c>
      <c r="F465" s="397">
        <v>373.46029999999996</v>
      </c>
      <c r="I465" s="385"/>
      <c r="J465" s="385"/>
    </row>
    <row r="466" spans="1:10" ht="15" x14ac:dyDescent="0.25">
      <c r="A466" s="395">
        <v>42163</v>
      </c>
      <c r="B466" s="396">
        <v>7.2453703703703708E-3</v>
      </c>
      <c r="C466" s="399">
        <v>61.598100000000002</v>
      </c>
      <c r="D466" s="399">
        <v>16.452000000000002</v>
      </c>
      <c r="E466" s="398">
        <v>42163.007245370369</v>
      </c>
      <c r="F466" s="397">
        <v>373.48770000000002</v>
      </c>
      <c r="I466" s="385"/>
      <c r="J466" s="385"/>
    </row>
    <row r="467" spans="1:10" ht="15" x14ac:dyDescent="0.25">
      <c r="A467" s="395">
        <v>42164</v>
      </c>
      <c r="B467" s="396">
        <v>7.2453703703703708E-3</v>
      </c>
      <c r="C467" s="399">
        <v>61.550699999999999</v>
      </c>
      <c r="D467" s="399">
        <v>16.446999999999999</v>
      </c>
      <c r="E467" s="398">
        <v>42164.007245370369</v>
      </c>
      <c r="F467" s="397">
        <v>373.5351</v>
      </c>
      <c r="I467" s="385"/>
      <c r="J467" s="385"/>
    </row>
    <row r="468" spans="1:10" ht="15" x14ac:dyDescent="0.25">
      <c r="A468" s="395">
        <v>42165</v>
      </c>
      <c r="B468" s="396">
        <v>7.2453703703703708E-3</v>
      </c>
      <c r="C468" s="399">
        <v>61.583399999999997</v>
      </c>
      <c r="D468" s="399">
        <v>16.452999999999999</v>
      </c>
      <c r="E468" s="398">
        <v>42165.007245370369</v>
      </c>
      <c r="F468" s="397">
        <v>373.50239999999997</v>
      </c>
      <c r="I468" s="385"/>
      <c r="J468" s="385"/>
    </row>
    <row r="469" spans="1:10" ht="15" x14ac:dyDescent="0.25">
      <c r="A469" s="395">
        <v>42166</v>
      </c>
      <c r="B469" s="396">
        <v>7.2453703703703708E-3</v>
      </c>
      <c r="C469" s="399">
        <v>61.674700000000001</v>
      </c>
      <c r="D469" s="399">
        <v>16.448</v>
      </c>
      <c r="E469" s="398">
        <v>42166.007245370369</v>
      </c>
      <c r="F469" s="397">
        <v>373.41109999999998</v>
      </c>
      <c r="I469" s="385"/>
      <c r="J469" s="385"/>
    </row>
    <row r="470" spans="1:10" ht="15" x14ac:dyDescent="0.25">
      <c r="A470" s="395">
        <v>42167</v>
      </c>
      <c r="B470" s="396">
        <v>7.2453703703703708E-3</v>
      </c>
      <c r="C470" s="399">
        <v>61.687600000000003</v>
      </c>
      <c r="D470" s="399">
        <v>16.446000000000002</v>
      </c>
      <c r="E470" s="398">
        <v>42167.007245370369</v>
      </c>
      <c r="F470" s="397">
        <v>373.39819999999997</v>
      </c>
      <c r="I470" s="385"/>
      <c r="J470" s="385"/>
    </row>
    <row r="471" spans="1:10" ht="15" x14ac:dyDescent="0.25">
      <c r="A471" s="395">
        <v>42168</v>
      </c>
      <c r="B471" s="396">
        <v>7.2453703703703708E-3</v>
      </c>
      <c r="C471" s="399">
        <v>61.664900000000003</v>
      </c>
      <c r="D471" s="399">
        <v>16.43</v>
      </c>
      <c r="E471" s="398">
        <v>42168.007245370369</v>
      </c>
      <c r="F471" s="397">
        <v>373.42089999999996</v>
      </c>
      <c r="I471" s="385"/>
      <c r="J471" s="385"/>
    </row>
    <row r="472" spans="1:10" ht="15" x14ac:dyDescent="0.25">
      <c r="A472" s="395">
        <v>42169</v>
      </c>
      <c r="B472" s="396">
        <v>7.2453703703703708E-3</v>
      </c>
      <c r="C472" s="399">
        <v>61.704799999999999</v>
      </c>
      <c r="D472" s="399">
        <v>16.440999999999999</v>
      </c>
      <c r="E472" s="398">
        <v>42169.007245370369</v>
      </c>
      <c r="F472" s="397">
        <v>373.38099999999997</v>
      </c>
      <c r="I472" s="385"/>
      <c r="J472" s="385"/>
    </row>
    <row r="473" spans="1:10" ht="15" x14ac:dyDescent="0.25">
      <c r="A473" s="395">
        <v>42170</v>
      </c>
      <c r="B473" s="396">
        <v>7.2453703703703708E-3</v>
      </c>
      <c r="C473" s="399">
        <v>61.630099999999999</v>
      </c>
      <c r="D473" s="399">
        <v>16.443000000000001</v>
      </c>
      <c r="E473" s="398">
        <v>42170.007245370369</v>
      </c>
      <c r="F473" s="397">
        <v>373.45569999999998</v>
      </c>
      <c r="I473" s="385"/>
      <c r="J473" s="385"/>
    </row>
    <row r="474" spans="1:10" ht="15" x14ac:dyDescent="0.25">
      <c r="A474" s="395">
        <v>42171</v>
      </c>
      <c r="B474" s="396">
        <v>7.2453703703703708E-3</v>
      </c>
      <c r="C474" s="399">
        <v>61.5351</v>
      </c>
      <c r="D474" s="399">
        <v>16.443000000000001</v>
      </c>
      <c r="E474" s="398">
        <v>42171.007245370369</v>
      </c>
      <c r="F474" s="397">
        <v>373.55070000000001</v>
      </c>
      <c r="I474" s="385"/>
      <c r="J474" s="385"/>
    </row>
    <row r="475" spans="1:10" ht="15" x14ac:dyDescent="0.25">
      <c r="A475" s="395">
        <v>42172</v>
      </c>
      <c r="B475" s="396">
        <v>7.2453703703703708E-3</v>
      </c>
      <c r="C475" s="399">
        <v>61.519300000000001</v>
      </c>
      <c r="D475" s="399">
        <v>16.439</v>
      </c>
      <c r="E475" s="398">
        <v>42172.007245370369</v>
      </c>
      <c r="F475" s="397">
        <v>373.56650000000002</v>
      </c>
      <c r="I475" s="385"/>
      <c r="J475" s="385"/>
    </row>
    <row r="476" spans="1:10" ht="15" x14ac:dyDescent="0.25">
      <c r="A476" s="395">
        <v>42173</v>
      </c>
      <c r="B476" s="396">
        <v>7.2453703703703708E-3</v>
      </c>
      <c r="C476" s="399">
        <v>61.527799999999999</v>
      </c>
      <c r="D476" s="399">
        <v>16.445</v>
      </c>
      <c r="E476" s="398">
        <v>42173.007245370369</v>
      </c>
      <c r="F476" s="397">
        <v>373.55799999999999</v>
      </c>
      <c r="I476" s="385"/>
      <c r="J476" s="385"/>
    </row>
    <row r="477" spans="1:10" ht="15" x14ac:dyDescent="0.25">
      <c r="A477" s="395">
        <v>42174</v>
      </c>
      <c r="B477" s="396">
        <v>7.2453703703703708E-3</v>
      </c>
      <c r="C477" s="399">
        <v>61.551299999999998</v>
      </c>
      <c r="D477" s="399">
        <v>16.428000000000001</v>
      </c>
      <c r="E477" s="398">
        <v>42174.007245370369</v>
      </c>
      <c r="F477" s="397">
        <v>373.53449999999998</v>
      </c>
      <c r="I477" s="385"/>
      <c r="J477" s="385"/>
    </row>
    <row r="478" spans="1:10" ht="15" x14ac:dyDescent="0.25">
      <c r="A478" s="395">
        <v>42175</v>
      </c>
      <c r="B478" s="396">
        <v>7.2453703703703708E-3</v>
      </c>
      <c r="C478" s="399">
        <v>61.567700000000002</v>
      </c>
      <c r="D478" s="399">
        <v>16.446999999999999</v>
      </c>
      <c r="E478" s="398">
        <v>42175.007245370369</v>
      </c>
      <c r="F478" s="397">
        <v>373.5181</v>
      </c>
      <c r="I478" s="385"/>
      <c r="J478" s="385"/>
    </row>
    <row r="479" spans="1:10" ht="15" x14ac:dyDescent="0.25">
      <c r="A479" s="395">
        <v>42176</v>
      </c>
      <c r="B479" s="396">
        <v>7.2453703703703708E-3</v>
      </c>
      <c r="C479" s="399">
        <v>61.590200000000003</v>
      </c>
      <c r="D479" s="399">
        <v>16.434999999999999</v>
      </c>
      <c r="E479" s="398">
        <v>42176.007245370369</v>
      </c>
      <c r="F479" s="397">
        <v>373.49559999999997</v>
      </c>
      <c r="I479" s="385"/>
      <c r="J479" s="385"/>
    </row>
    <row r="480" spans="1:10" ht="15" x14ac:dyDescent="0.25">
      <c r="A480" s="395">
        <v>42177</v>
      </c>
      <c r="B480" s="396">
        <v>7.2453703703703708E-3</v>
      </c>
      <c r="C480" s="399">
        <v>61.552399999999999</v>
      </c>
      <c r="D480" s="399">
        <v>16.445</v>
      </c>
      <c r="E480" s="398">
        <v>42177.007245370369</v>
      </c>
      <c r="F480" s="397">
        <v>373.53339999999997</v>
      </c>
      <c r="I480" s="385"/>
      <c r="J480" s="385"/>
    </row>
    <row r="481" spans="1:10" ht="15" x14ac:dyDescent="0.25">
      <c r="A481" s="395">
        <v>42178</v>
      </c>
      <c r="B481" s="396">
        <v>7.2453703703703708E-3</v>
      </c>
      <c r="C481" s="399">
        <v>61.510100000000001</v>
      </c>
      <c r="D481" s="399">
        <v>16.443000000000001</v>
      </c>
      <c r="E481" s="398">
        <v>42178.007245370369</v>
      </c>
      <c r="F481" s="397">
        <v>373.57569999999998</v>
      </c>
      <c r="I481" s="385"/>
      <c r="J481" s="385"/>
    </row>
    <row r="482" spans="1:10" ht="15" x14ac:dyDescent="0.25">
      <c r="A482" s="395">
        <v>42179</v>
      </c>
      <c r="B482" s="396">
        <v>7.2453703703703708E-3</v>
      </c>
      <c r="C482" s="399">
        <v>61.4739</v>
      </c>
      <c r="D482" s="399">
        <v>16.43</v>
      </c>
      <c r="E482" s="398">
        <v>42179.007245370369</v>
      </c>
      <c r="F482" s="397">
        <v>373.61189999999999</v>
      </c>
      <c r="I482" s="385"/>
      <c r="J482" s="385"/>
    </row>
    <row r="483" spans="1:10" ht="15" x14ac:dyDescent="0.25">
      <c r="A483" s="395">
        <v>42180</v>
      </c>
      <c r="B483" s="396">
        <v>7.2453703703703708E-3</v>
      </c>
      <c r="C483" s="399">
        <v>61.450699999999998</v>
      </c>
      <c r="D483" s="399">
        <v>16.436</v>
      </c>
      <c r="E483" s="398">
        <v>42180.007245370369</v>
      </c>
      <c r="F483" s="397">
        <v>373.63509999999997</v>
      </c>
      <c r="I483" s="385"/>
      <c r="J483" s="385"/>
    </row>
    <row r="484" spans="1:10" ht="15" x14ac:dyDescent="0.25">
      <c r="A484" s="395">
        <v>42181</v>
      </c>
      <c r="B484" s="396">
        <v>7.2453703703703708E-3</v>
      </c>
      <c r="C484" s="399">
        <v>61.504199999999997</v>
      </c>
      <c r="D484" s="399">
        <v>16.434999999999999</v>
      </c>
      <c r="E484" s="398">
        <v>42181.007245370369</v>
      </c>
      <c r="F484" s="397">
        <v>373.58159999999998</v>
      </c>
      <c r="I484" s="385"/>
      <c r="J484" s="385"/>
    </row>
    <row r="485" spans="1:10" ht="15" x14ac:dyDescent="0.25">
      <c r="A485" s="395">
        <v>42182</v>
      </c>
      <c r="B485" s="396">
        <v>7.2453703703703708E-3</v>
      </c>
      <c r="C485" s="399">
        <v>61.473700000000001</v>
      </c>
      <c r="D485" s="399">
        <v>16.440999999999999</v>
      </c>
      <c r="E485" s="398">
        <v>42182.007245370369</v>
      </c>
      <c r="F485" s="397">
        <v>373.6121</v>
      </c>
      <c r="I485" s="385"/>
      <c r="J485" s="385"/>
    </row>
    <row r="486" spans="1:10" ht="15" x14ac:dyDescent="0.25">
      <c r="A486" s="395">
        <v>42183</v>
      </c>
      <c r="B486" s="396">
        <v>7.2453703703703708E-3</v>
      </c>
      <c r="C486" s="399">
        <v>61.4373</v>
      </c>
      <c r="D486" s="399">
        <v>16.437999999999999</v>
      </c>
      <c r="E486" s="398">
        <v>42183.007245370369</v>
      </c>
      <c r="F486" s="397">
        <v>373.64850000000001</v>
      </c>
      <c r="I486" s="385"/>
      <c r="J486" s="385"/>
    </row>
    <row r="487" spans="1:10" ht="15" x14ac:dyDescent="0.25">
      <c r="A487" s="395">
        <v>42184</v>
      </c>
      <c r="B487" s="396">
        <v>7.2453703703703708E-3</v>
      </c>
      <c r="C487" s="399">
        <v>61.458599999999997</v>
      </c>
      <c r="D487" s="399">
        <v>16.425999999999998</v>
      </c>
      <c r="E487" s="398">
        <v>42184.007245370369</v>
      </c>
      <c r="F487" s="397">
        <v>373.62720000000002</v>
      </c>
      <c r="I487" s="385"/>
      <c r="J487" s="385"/>
    </row>
    <row r="488" spans="1:10" ht="15" x14ac:dyDescent="0.25">
      <c r="A488" s="395">
        <v>42185</v>
      </c>
      <c r="B488" s="396">
        <v>7.2453703703703708E-3</v>
      </c>
      <c r="C488" s="399">
        <v>61.4452</v>
      </c>
      <c r="D488" s="399">
        <v>16.434000000000001</v>
      </c>
      <c r="E488" s="398">
        <v>42185.007245370369</v>
      </c>
      <c r="F488" s="397">
        <v>373.64060000000001</v>
      </c>
      <c r="I488" s="385"/>
      <c r="J488" s="385"/>
    </row>
    <row r="489" spans="1:10" ht="15" x14ac:dyDescent="0.25">
      <c r="A489" s="395">
        <v>42186</v>
      </c>
      <c r="B489" s="396">
        <v>7.2453703703703708E-3</v>
      </c>
      <c r="C489" s="399">
        <v>61.503100000000003</v>
      </c>
      <c r="D489" s="399">
        <v>16.428999999999998</v>
      </c>
      <c r="E489" s="398">
        <v>42186.007245370369</v>
      </c>
      <c r="F489" s="397">
        <v>373.58269999999999</v>
      </c>
      <c r="I489" s="385"/>
      <c r="J489" s="385"/>
    </row>
    <row r="490" spans="1:10" ht="15" x14ac:dyDescent="0.25">
      <c r="A490" s="395">
        <v>42187</v>
      </c>
      <c r="B490" s="396">
        <v>7.2453703703703708E-3</v>
      </c>
      <c r="C490" s="399">
        <v>61.499400000000001</v>
      </c>
      <c r="D490" s="399">
        <v>16.434000000000001</v>
      </c>
      <c r="E490" s="398">
        <v>42187.007245370369</v>
      </c>
      <c r="F490" s="397">
        <v>373.58639999999997</v>
      </c>
      <c r="I490" s="385"/>
      <c r="J490" s="385"/>
    </row>
    <row r="491" spans="1:10" ht="15" x14ac:dyDescent="0.25">
      <c r="A491" s="395">
        <v>42188</v>
      </c>
      <c r="B491" s="396">
        <v>7.2453703703703708E-3</v>
      </c>
      <c r="C491" s="399">
        <v>61.523899999999998</v>
      </c>
      <c r="D491" s="399">
        <v>16.437999999999999</v>
      </c>
      <c r="E491" s="398">
        <v>42188.007245370369</v>
      </c>
      <c r="F491" s="397">
        <v>373.56189999999998</v>
      </c>
      <c r="I491" s="385"/>
      <c r="J491" s="385"/>
    </row>
    <row r="492" spans="1:10" ht="15" x14ac:dyDescent="0.25">
      <c r="A492" s="395">
        <v>42189</v>
      </c>
      <c r="B492" s="396">
        <v>7.2453703703703708E-3</v>
      </c>
      <c r="C492" s="399">
        <v>61.524099999999997</v>
      </c>
      <c r="D492" s="399">
        <v>16.433</v>
      </c>
      <c r="E492" s="398">
        <v>42189.007245370369</v>
      </c>
      <c r="F492" s="397">
        <v>373.56169999999997</v>
      </c>
      <c r="I492" s="385"/>
      <c r="J492" s="385"/>
    </row>
    <row r="493" spans="1:10" ht="15" x14ac:dyDescent="0.25">
      <c r="A493" s="395">
        <v>42190</v>
      </c>
      <c r="B493" s="396">
        <v>7.2453703703703708E-3</v>
      </c>
      <c r="C493" s="399">
        <v>61.544400000000003</v>
      </c>
      <c r="D493" s="399">
        <v>16.428999999999998</v>
      </c>
      <c r="E493" s="398">
        <v>42190.007245370369</v>
      </c>
      <c r="F493" s="397">
        <v>373.54140000000001</v>
      </c>
      <c r="I493" s="385"/>
      <c r="J493" s="385"/>
    </row>
    <row r="494" spans="1:10" ht="15" x14ac:dyDescent="0.25">
      <c r="A494" s="395">
        <v>42191</v>
      </c>
      <c r="B494" s="396">
        <v>7.2453703703703708E-3</v>
      </c>
      <c r="C494" s="399">
        <v>61.5383</v>
      </c>
      <c r="D494" s="399">
        <v>16.433</v>
      </c>
      <c r="E494" s="398">
        <v>42191.007245370369</v>
      </c>
      <c r="F494" s="397">
        <v>373.54750000000001</v>
      </c>
      <c r="I494" s="385"/>
      <c r="J494" s="385"/>
    </row>
    <row r="495" spans="1:10" ht="15" x14ac:dyDescent="0.25">
      <c r="A495" s="395">
        <v>42192</v>
      </c>
      <c r="B495" s="396">
        <v>7.2453703703703708E-3</v>
      </c>
      <c r="C495" s="399">
        <v>61.519100000000002</v>
      </c>
      <c r="D495" s="399">
        <v>16.434999999999999</v>
      </c>
      <c r="E495" s="398">
        <v>42192.007245370369</v>
      </c>
      <c r="F495" s="397">
        <v>373.56669999999997</v>
      </c>
      <c r="I495" s="385"/>
      <c r="J495" s="385"/>
    </row>
    <row r="496" spans="1:10" ht="15" x14ac:dyDescent="0.25">
      <c r="A496" s="395">
        <v>42193</v>
      </c>
      <c r="B496" s="396">
        <v>7.2453703703703708E-3</v>
      </c>
      <c r="C496" s="399">
        <v>61.512999999999998</v>
      </c>
      <c r="D496" s="399">
        <v>16.431999999999999</v>
      </c>
      <c r="E496" s="398">
        <v>42193.007245370369</v>
      </c>
      <c r="F496" s="397">
        <v>373.57279999999997</v>
      </c>
      <c r="I496" s="385"/>
      <c r="J496" s="385"/>
    </row>
    <row r="497" spans="1:10" ht="15" x14ac:dyDescent="0.25">
      <c r="A497" s="395">
        <v>42194</v>
      </c>
      <c r="B497" s="396">
        <v>7.2453703703703708E-3</v>
      </c>
      <c r="C497" s="399">
        <v>61.668999999999997</v>
      </c>
      <c r="D497" s="399">
        <v>16.434000000000001</v>
      </c>
      <c r="E497" s="398">
        <v>42194.007245370369</v>
      </c>
      <c r="F497" s="397">
        <v>373.41679999999997</v>
      </c>
      <c r="I497" s="385"/>
      <c r="J497" s="385"/>
    </row>
    <row r="498" spans="1:10" ht="15" x14ac:dyDescent="0.25">
      <c r="A498" s="395">
        <v>42195</v>
      </c>
      <c r="B498" s="396">
        <v>7.2453703703703708E-3</v>
      </c>
      <c r="C498" s="399">
        <v>61.629100000000001</v>
      </c>
      <c r="D498" s="399">
        <v>16.425000000000001</v>
      </c>
      <c r="E498" s="398">
        <v>42195.007245370369</v>
      </c>
      <c r="F498" s="397">
        <v>373.45670000000001</v>
      </c>
      <c r="I498" s="385"/>
      <c r="J498" s="385"/>
    </row>
    <row r="499" spans="1:10" ht="15" x14ac:dyDescent="0.25">
      <c r="A499" s="395">
        <v>42196</v>
      </c>
      <c r="B499" s="396">
        <v>7.2453703703703708E-3</v>
      </c>
      <c r="C499" s="399">
        <v>61.575600000000001</v>
      </c>
      <c r="D499" s="399">
        <v>16.425999999999998</v>
      </c>
      <c r="E499" s="398">
        <v>42196.007245370369</v>
      </c>
      <c r="F499" s="397">
        <v>373.87599999999998</v>
      </c>
      <c r="I499" s="385"/>
      <c r="J499" s="385"/>
    </row>
    <row r="500" spans="1:10" ht="15" x14ac:dyDescent="0.25">
      <c r="A500" s="395">
        <v>42197</v>
      </c>
      <c r="B500" s="396">
        <v>7.2453703703703708E-3</v>
      </c>
      <c r="C500" s="399">
        <v>61.508499999999998</v>
      </c>
      <c r="D500" s="399">
        <v>16.431000000000001</v>
      </c>
      <c r="E500" s="398">
        <v>42197.007245370369</v>
      </c>
      <c r="F500" s="397">
        <v>373.94309999999996</v>
      </c>
      <c r="I500" s="385"/>
      <c r="J500" s="385"/>
    </row>
    <row r="501" spans="1:10" ht="15" x14ac:dyDescent="0.25">
      <c r="A501" s="395">
        <v>42198</v>
      </c>
      <c r="B501" s="396">
        <v>7.2453703703703708E-3</v>
      </c>
      <c r="C501" s="399">
        <v>61.459800000000001</v>
      </c>
      <c r="D501" s="399">
        <v>16.431000000000001</v>
      </c>
      <c r="E501" s="398">
        <v>42198.007245370369</v>
      </c>
      <c r="F501" s="397">
        <v>373.99179999999996</v>
      </c>
      <c r="I501" s="385"/>
      <c r="J501" s="385"/>
    </row>
    <row r="502" spans="1:10" ht="15" x14ac:dyDescent="0.25">
      <c r="A502" s="395">
        <v>42199</v>
      </c>
      <c r="B502" s="396">
        <v>7.2453703703703708E-3</v>
      </c>
      <c r="C502" s="399">
        <v>61.549700000000001</v>
      </c>
      <c r="D502" s="399">
        <v>16.434000000000001</v>
      </c>
      <c r="E502" s="398">
        <v>42199.007245370369</v>
      </c>
      <c r="F502" s="397">
        <v>373.90189999999996</v>
      </c>
      <c r="I502" s="385"/>
      <c r="J502" s="385"/>
    </row>
    <row r="503" spans="1:10" ht="15" x14ac:dyDescent="0.25">
      <c r="A503" s="395">
        <v>42200</v>
      </c>
      <c r="B503" s="396">
        <v>7.2453703703703708E-3</v>
      </c>
      <c r="C503" s="399">
        <v>61.531799999999997</v>
      </c>
      <c r="D503" s="399">
        <v>16.425000000000001</v>
      </c>
      <c r="E503" s="398">
        <v>42200.007245370369</v>
      </c>
      <c r="F503" s="397">
        <v>373.91979999999995</v>
      </c>
      <c r="I503" s="385"/>
      <c r="J503" s="385"/>
    </row>
    <row r="504" spans="1:10" ht="15" x14ac:dyDescent="0.25">
      <c r="A504" s="395">
        <v>42201</v>
      </c>
      <c r="B504" s="396">
        <v>7.2453703703703708E-3</v>
      </c>
      <c r="C504" s="399">
        <v>61.505800000000001</v>
      </c>
      <c r="D504" s="399">
        <v>16.423999999999999</v>
      </c>
      <c r="E504" s="398">
        <v>42201.007245370369</v>
      </c>
      <c r="F504" s="397">
        <v>373.94579999999996</v>
      </c>
      <c r="I504" s="385"/>
      <c r="J504" s="385"/>
    </row>
    <row r="505" spans="1:10" ht="15" x14ac:dyDescent="0.25">
      <c r="A505" s="395">
        <v>42202</v>
      </c>
      <c r="B505" s="396">
        <v>7.2453703703703708E-3</v>
      </c>
      <c r="C505" s="399">
        <v>61.528100000000002</v>
      </c>
      <c r="D505" s="399">
        <v>16.414999999999999</v>
      </c>
      <c r="E505" s="398">
        <v>42202.007245370369</v>
      </c>
      <c r="F505" s="397">
        <v>373.92349999999999</v>
      </c>
      <c r="I505" s="385"/>
      <c r="J505" s="385"/>
    </row>
    <row r="506" spans="1:10" ht="15" x14ac:dyDescent="0.25">
      <c r="A506" s="395">
        <v>42203</v>
      </c>
      <c r="B506" s="396">
        <v>7.2453703703703708E-3</v>
      </c>
      <c r="C506" s="399">
        <v>61.535400000000003</v>
      </c>
      <c r="D506" s="399">
        <v>16.428000000000001</v>
      </c>
      <c r="E506" s="398">
        <v>42203.007245370369</v>
      </c>
      <c r="F506" s="397">
        <v>373.91619999999995</v>
      </c>
      <c r="I506" s="385"/>
      <c r="J506" s="385"/>
    </row>
    <row r="507" spans="1:10" ht="15" x14ac:dyDescent="0.25">
      <c r="A507" s="395">
        <v>42204</v>
      </c>
      <c r="B507" s="396">
        <v>7.2453703703703708E-3</v>
      </c>
      <c r="C507" s="399">
        <v>61.519399999999997</v>
      </c>
      <c r="D507" s="399">
        <v>16.420000000000002</v>
      </c>
      <c r="E507" s="398">
        <v>42204.007245370369</v>
      </c>
      <c r="F507" s="397">
        <v>373.93219999999997</v>
      </c>
      <c r="I507" s="385"/>
      <c r="J507" s="385"/>
    </row>
    <row r="508" spans="1:10" ht="15" x14ac:dyDescent="0.25">
      <c r="A508" s="395">
        <v>42205</v>
      </c>
      <c r="B508" s="396">
        <v>7.2453703703703708E-3</v>
      </c>
      <c r="C508" s="399">
        <v>61.501399999999997</v>
      </c>
      <c r="D508" s="399">
        <v>16.420000000000002</v>
      </c>
      <c r="E508" s="398">
        <v>42205.007245370369</v>
      </c>
      <c r="F508" s="397">
        <v>373.9502</v>
      </c>
      <c r="I508" s="385"/>
      <c r="J508" s="385"/>
    </row>
    <row r="509" spans="1:10" ht="15" x14ac:dyDescent="0.25">
      <c r="A509" s="395">
        <v>42206</v>
      </c>
      <c r="B509" s="396">
        <v>7.2453703703703708E-3</v>
      </c>
      <c r="C509" s="399">
        <v>61.469200000000001</v>
      </c>
      <c r="D509" s="399">
        <v>16.416</v>
      </c>
      <c r="E509" s="398">
        <v>42206.007245370369</v>
      </c>
      <c r="F509" s="397">
        <v>373.98239999999998</v>
      </c>
      <c r="I509" s="385"/>
      <c r="J509" s="385"/>
    </row>
    <row r="510" spans="1:10" ht="15" x14ac:dyDescent="0.25">
      <c r="A510" s="395">
        <v>42207</v>
      </c>
      <c r="B510" s="396">
        <v>7.2453703703703708E-3</v>
      </c>
      <c r="C510" s="399">
        <v>61.591299999999997</v>
      </c>
      <c r="D510" s="399">
        <v>16.411000000000001</v>
      </c>
      <c r="E510" s="398">
        <v>42207.007245370369</v>
      </c>
      <c r="F510" s="397">
        <v>373.8603</v>
      </c>
      <c r="I510" s="385"/>
      <c r="J510" s="385"/>
    </row>
    <row r="511" spans="1:10" ht="15" x14ac:dyDescent="0.25">
      <c r="A511" s="395">
        <v>42208</v>
      </c>
      <c r="B511" s="396">
        <v>7.2453703703703708E-3</v>
      </c>
      <c r="C511" s="399">
        <v>61.578000000000003</v>
      </c>
      <c r="D511" s="399">
        <v>16.417000000000002</v>
      </c>
      <c r="E511" s="398">
        <v>42208.007245370369</v>
      </c>
      <c r="F511" s="397">
        <v>373.87359999999995</v>
      </c>
      <c r="I511" s="385"/>
      <c r="J511" s="385"/>
    </row>
    <row r="512" spans="1:10" ht="15" x14ac:dyDescent="0.25">
      <c r="A512" s="395">
        <v>42209</v>
      </c>
      <c r="B512" s="396">
        <v>7.2453703703703708E-3</v>
      </c>
      <c r="C512" s="399">
        <v>61.548999999999999</v>
      </c>
      <c r="D512" s="399">
        <v>16.414999999999999</v>
      </c>
      <c r="E512" s="398">
        <v>42209.007245370369</v>
      </c>
      <c r="F512" s="397">
        <v>373.90259999999995</v>
      </c>
      <c r="I512" s="385"/>
      <c r="J512" s="385"/>
    </row>
    <row r="513" spans="1:10" ht="15" x14ac:dyDescent="0.25">
      <c r="A513" s="395">
        <v>42210</v>
      </c>
      <c r="B513" s="396">
        <v>7.2453703703703708E-3</v>
      </c>
      <c r="C513" s="399">
        <v>61.4955</v>
      </c>
      <c r="D513" s="399">
        <v>16.417000000000002</v>
      </c>
      <c r="E513" s="398">
        <v>42210.007245370369</v>
      </c>
      <c r="F513" s="397">
        <v>373.95609999999999</v>
      </c>
      <c r="I513" s="385"/>
      <c r="J513" s="385"/>
    </row>
    <row r="514" spans="1:10" ht="15" x14ac:dyDescent="0.25">
      <c r="A514" s="395">
        <v>42211</v>
      </c>
      <c r="B514" s="396">
        <v>7.2453703703703708E-3</v>
      </c>
      <c r="C514" s="399">
        <v>61.5501</v>
      </c>
      <c r="D514" s="399">
        <v>16.422000000000001</v>
      </c>
      <c r="E514" s="398">
        <v>42211.007245370369</v>
      </c>
      <c r="F514" s="397">
        <v>373.90149999999994</v>
      </c>
      <c r="I514" s="385"/>
      <c r="J514" s="385"/>
    </row>
    <row r="515" spans="1:10" ht="15" x14ac:dyDescent="0.25">
      <c r="A515" s="395">
        <v>42212</v>
      </c>
      <c r="B515" s="396">
        <v>7.2453703703703708E-3</v>
      </c>
      <c r="C515" s="399">
        <v>61.487400000000001</v>
      </c>
      <c r="D515" s="399">
        <v>16.405999999999999</v>
      </c>
      <c r="E515" s="398">
        <v>42212.007245370369</v>
      </c>
      <c r="F515" s="397">
        <v>373.96419999999995</v>
      </c>
      <c r="I515" s="385"/>
      <c r="J515" s="385"/>
    </row>
    <row r="516" spans="1:10" ht="15" x14ac:dyDescent="0.25">
      <c r="A516" s="395">
        <v>42213</v>
      </c>
      <c r="B516" s="396">
        <v>7.2453703703703708E-3</v>
      </c>
      <c r="C516" s="399">
        <v>61.570999999999998</v>
      </c>
      <c r="D516" s="399">
        <v>16.417000000000002</v>
      </c>
      <c r="E516" s="398">
        <v>42213.007245370369</v>
      </c>
      <c r="F516" s="397">
        <v>373.88059999999996</v>
      </c>
      <c r="I516" s="385"/>
      <c r="J516" s="385"/>
    </row>
    <row r="517" spans="1:10" ht="15" x14ac:dyDescent="0.25">
      <c r="A517" s="395">
        <v>42214</v>
      </c>
      <c r="B517" s="396">
        <v>7.2453703703703708E-3</v>
      </c>
      <c r="C517" s="399">
        <v>61.534100000000002</v>
      </c>
      <c r="D517" s="399">
        <v>16.414000000000001</v>
      </c>
      <c r="E517" s="398">
        <v>42214.007245370369</v>
      </c>
      <c r="F517" s="397">
        <v>373.91749999999996</v>
      </c>
      <c r="I517" s="385"/>
      <c r="J517" s="385"/>
    </row>
    <row r="518" spans="1:10" ht="15" x14ac:dyDescent="0.25">
      <c r="A518" s="395">
        <v>42215</v>
      </c>
      <c r="B518" s="396">
        <v>7.2453703703703708E-3</v>
      </c>
      <c r="C518" s="399">
        <v>61.453400000000002</v>
      </c>
      <c r="D518" s="399">
        <v>16.414999999999999</v>
      </c>
      <c r="E518" s="398">
        <v>42215.007245370369</v>
      </c>
      <c r="F518" s="397">
        <v>373.9982</v>
      </c>
      <c r="I518" s="385"/>
      <c r="J518" s="385"/>
    </row>
    <row r="519" spans="1:10" ht="15" x14ac:dyDescent="0.25">
      <c r="A519" s="395">
        <v>42216</v>
      </c>
      <c r="B519" s="396">
        <v>7.2453703703703708E-3</v>
      </c>
      <c r="C519" s="399">
        <v>61.423099999999998</v>
      </c>
      <c r="D519" s="399">
        <v>16.414999999999999</v>
      </c>
      <c r="E519" s="398">
        <v>42216.007245370369</v>
      </c>
      <c r="F519" s="397">
        <v>374.02849999999995</v>
      </c>
      <c r="I519" s="385"/>
      <c r="J519" s="385"/>
    </row>
    <row r="520" spans="1:10" ht="15" x14ac:dyDescent="0.25">
      <c r="A520" s="395">
        <v>42217</v>
      </c>
      <c r="B520" s="396">
        <v>7.2453703703703708E-3</v>
      </c>
      <c r="C520" s="399">
        <v>61.417499999999997</v>
      </c>
      <c r="D520" s="399">
        <v>16.417000000000002</v>
      </c>
      <c r="E520" s="398">
        <v>42217.007245370369</v>
      </c>
      <c r="F520" s="397">
        <v>374.03409999999997</v>
      </c>
      <c r="I520" s="385"/>
      <c r="J520" s="385"/>
    </row>
    <row r="521" spans="1:10" ht="15" x14ac:dyDescent="0.25">
      <c r="A521" s="395">
        <v>42218</v>
      </c>
      <c r="B521" s="396">
        <v>7.2453703703703708E-3</v>
      </c>
      <c r="C521" s="399">
        <v>61.479599999999998</v>
      </c>
      <c r="D521" s="399">
        <v>16.411000000000001</v>
      </c>
      <c r="E521" s="398">
        <v>42218.007245370369</v>
      </c>
      <c r="F521" s="397">
        <v>373.97199999999998</v>
      </c>
      <c r="I521" s="385"/>
      <c r="J521" s="385"/>
    </row>
    <row r="522" spans="1:10" ht="15" x14ac:dyDescent="0.25">
      <c r="A522" s="395">
        <v>42219</v>
      </c>
      <c r="B522" s="396">
        <v>7.2453703703703708E-3</v>
      </c>
      <c r="C522" s="399">
        <v>61.538499999999999</v>
      </c>
      <c r="D522" s="399">
        <v>16.407</v>
      </c>
      <c r="E522" s="398">
        <v>42219.007245370369</v>
      </c>
      <c r="F522" s="397">
        <v>373.91309999999999</v>
      </c>
      <c r="I522" s="385"/>
      <c r="J522" s="385"/>
    </row>
    <row r="523" spans="1:10" ht="15" x14ac:dyDescent="0.25">
      <c r="A523" s="395">
        <v>42220</v>
      </c>
      <c r="B523" s="396">
        <v>7.2453703703703708E-3</v>
      </c>
      <c r="C523" s="399">
        <v>61.545299999999997</v>
      </c>
      <c r="D523" s="399">
        <v>16.402000000000001</v>
      </c>
      <c r="E523" s="398">
        <v>42220.007245370369</v>
      </c>
      <c r="F523" s="397">
        <v>373.90629999999999</v>
      </c>
      <c r="I523" s="385"/>
      <c r="J523" s="385"/>
    </row>
    <row r="524" spans="1:10" ht="15" x14ac:dyDescent="0.25">
      <c r="A524" s="395">
        <v>42221</v>
      </c>
      <c r="B524" s="396">
        <v>7.2453703703703708E-3</v>
      </c>
      <c r="C524" s="399">
        <v>61.526400000000002</v>
      </c>
      <c r="D524" s="399">
        <v>16.417000000000002</v>
      </c>
      <c r="E524" s="398">
        <v>42221.007245370369</v>
      </c>
      <c r="F524" s="397">
        <v>373.92519999999996</v>
      </c>
      <c r="I524" s="385"/>
      <c r="J524" s="385"/>
    </row>
    <row r="525" spans="1:10" ht="15" x14ac:dyDescent="0.25">
      <c r="A525" s="395">
        <v>42222</v>
      </c>
      <c r="B525" s="396">
        <v>7.2453703703703708E-3</v>
      </c>
      <c r="C525" s="399">
        <v>61.503900000000002</v>
      </c>
      <c r="D525" s="399">
        <v>16.407</v>
      </c>
      <c r="E525" s="398">
        <v>42222.007245370369</v>
      </c>
      <c r="F525" s="397">
        <v>373.94769999999994</v>
      </c>
      <c r="I525" s="385"/>
      <c r="J525" s="385"/>
    </row>
    <row r="526" spans="1:10" ht="15" x14ac:dyDescent="0.25">
      <c r="A526" s="395">
        <v>42223</v>
      </c>
      <c r="B526" s="396">
        <v>7.2453703703703708E-3</v>
      </c>
      <c r="C526" s="399">
        <v>61.559100000000001</v>
      </c>
      <c r="D526" s="399">
        <v>16.396000000000001</v>
      </c>
      <c r="E526" s="398">
        <v>42223.007245370369</v>
      </c>
      <c r="F526" s="397">
        <v>373.89249999999998</v>
      </c>
      <c r="I526" s="385"/>
      <c r="J526" s="385"/>
    </row>
    <row r="527" spans="1:10" ht="15" x14ac:dyDescent="0.25">
      <c r="A527" s="395">
        <v>42224</v>
      </c>
      <c r="B527" s="396">
        <v>7.2453703703703708E-3</v>
      </c>
      <c r="C527" s="399">
        <v>61.5167</v>
      </c>
      <c r="D527" s="399">
        <v>16.417000000000002</v>
      </c>
      <c r="E527" s="398">
        <v>42224.007245370369</v>
      </c>
      <c r="F527" s="397">
        <v>373.93489999999997</v>
      </c>
      <c r="I527" s="385"/>
      <c r="J527" s="385"/>
    </row>
    <row r="528" spans="1:10" ht="15" x14ac:dyDescent="0.25">
      <c r="A528" s="395">
        <v>42225</v>
      </c>
      <c r="B528" s="396">
        <v>7.2453703703703708E-3</v>
      </c>
      <c r="C528" s="399">
        <v>61.534500000000001</v>
      </c>
      <c r="D528" s="399">
        <v>16.41</v>
      </c>
      <c r="E528" s="398">
        <v>42225.007245370369</v>
      </c>
      <c r="F528" s="397">
        <v>373.91709999999995</v>
      </c>
      <c r="I528" s="385"/>
      <c r="J528" s="385"/>
    </row>
    <row r="529" spans="1:10" ht="15" x14ac:dyDescent="0.25">
      <c r="A529" s="395">
        <v>42226</v>
      </c>
      <c r="B529" s="396">
        <v>7.2453703703703708E-3</v>
      </c>
      <c r="C529" s="399">
        <v>61.518999999999998</v>
      </c>
      <c r="D529" s="399">
        <v>16.404</v>
      </c>
      <c r="E529" s="398">
        <v>42226.007245370369</v>
      </c>
      <c r="F529" s="397">
        <v>373.93259999999998</v>
      </c>
      <c r="I529" s="385"/>
      <c r="J529" s="385"/>
    </row>
    <row r="530" spans="1:10" ht="15" x14ac:dyDescent="0.25">
      <c r="A530" s="395">
        <v>42227</v>
      </c>
      <c r="B530" s="396">
        <v>7.2453703703703708E-3</v>
      </c>
      <c r="C530" s="399">
        <v>61.499099999999999</v>
      </c>
      <c r="D530" s="399">
        <v>16.393000000000001</v>
      </c>
      <c r="E530" s="398">
        <v>42227.007245370369</v>
      </c>
      <c r="F530" s="397">
        <v>373.95249999999999</v>
      </c>
      <c r="I530" s="385"/>
      <c r="J530" s="385"/>
    </row>
    <row r="531" spans="1:10" ht="15" x14ac:dyDescent="0.25">
      <c r="A531" s="395">
        <v>42228</v>
      </c>
      <c r="B531" s="396">
        <v>7.2453703703703708E-3</v>
      </c>
      <c r="C531" s="399">
        <v>61.512099999999997</v>
      </c>
      <c r="D531" s="399">
        <v>16.405999999999999</v>
      </c>
      <c r="E531" s="398">
        <v>42228.007245370369</v>
      </c>
      <c r="F531" s="397">
        <v>373.93949999999995</v>
      </c>
      <c r="I531" s="385"/>
      <c r="J531" s="385"/>
    </row>
    <row r="532" spans="1:10" ht="15" x14ac:dyDescent="0.25">
      <c r="A532" s="395">
        <v>42229</v>
      </c>
      <c r="B532" s="396">
        <v>7.2453703703703708E-3</v>
      </c>
      <c r="C532" s="399">
        <v>61.458300000000001</v>
      </c>
      <c r="D532" s="399">
        <v>16.399999999999999</v>
      </c>
      <c r="E532" s="398">
        <v>42229.007245370369</v>
      </c>
      <c r="F532" s="397">
        <v>373.99329999999998</v>
      </c>
      <c r="I532" s="385"/>
      <c r="J532" s="385"/>
    </row>
    <row r="533" spans="1:10" ht="15" x14ac:dyDescent="0.25">
      <c r="A533" s="395">
        <v>42230</v>
      </c>
      <c r="B533" s="396">
        <v>7.2453703703703708E-3</v>
      </c>
      <c r="C533" s="399">
        <v>61.5077</v>
      </c>
      <c r="D533" s="399">
        <v>16.408000000000001</v>
      </c>
      <c r="E533" s="398">
        <v>42230.007245370369</v>
      </c>
      <c r="F533" s="397">
        <v>373.94389999999999</v>
      </c>
      <c r="I533" s="385"/>
      <c r="J533" s="385"/>
    </row>
    <row r="534" spans="1:10" ht="15" x14ac:dyDescent="0.25">
      <c r="A534" s="395">
        <v>42231</v>
      </c>
      <c r="B534" s="396">
        <v>7.2453703703703708E-3</v>
      </c>
      <c r="C534" s="399">
        <v>61.481000000000002</v>
      </c>
      <c r="D534" s="399">
        <v>16.402999999999999</v>
      </c>
      <c r="E534" s="398">
        <v>42231.007245370369</v>
      </c>
      <c r="F534" s="397">
        <v>373.97059999999999</v>
      </c>
      <c r="I534" s="385"/>
      <c r="J534" s="385"/>
    </row>
    <row r="535" spans="1:10" ht="15" x14ac:dyDescent="0.25">
      <c r="A535" s="395">
        <v>42232</v>
      </c>
      <c r="B535" s="396">
        <v>7.2453703703703708E-3</v>
      </c>
      <c r="C535" s="399">
        <v>61.493400000000001</v>
      </c>
      <c r="D535" s="399">
        <v>16.402000000000001</v>
      </c>
      <c r="E535" s="398">
        <v>42232.007245370369</v>
      </c>
      <c r="F535" s="397">
        <v>373.95819999999998</v>
      </c>
      <c r="I535" s="385"/>
      <c r="J535" s="385"/>
    </row>
    <row r="536" spans="1:10" ht="15" x14ac:dyDescent="0.25">
      <c r="A536" s="395">
        <v>42233</v>
      </c>
      <c r="B536" s="396">
        <v>7.2453703703703708E-3</v>
      </c>
      <c r="C536" s="399">
        <v>61.579799999999999</v>
      </c>
      <c r="D536" s="399">
        <v>16.396000000000001</v>
      </c>
      <c r="E536" s="398">
        <v>42233.007245370369</v>
      </c>
      <c r="F536" s="397">
        <v>373.87179999999995</v>
      </c>
      <c r="I536" s="385"/>
      <c r="J536" s="385"/>
    </row>
    <row r="537" spans="1:10" ht="15" x14ac:dyDescent="0.25">
      <c r="A537" s="395">
        <v>42234</v>
      </c>
      <c r="B537" s="396">
        <v>7.2453703703703708E-3</v>
      </c>
      <c r="C537" s="399">
        <v>61.614699999999999</v>
      </c>
      <c r="D537" s="399">
        <v>16.388999999999999</v>
      </c>
      <c r="E537" s="398">
        <v>42234.007245370369</v>
      </c>
      <c r="F537" s="397">
        <v>373.83689999999996</v>
      </c>
      <c r="I537" s="385"/>
      <c r="J537" s="385"/>
    </row>
    <row r="538" spans="1:10" ht="15" x14ac:dyDescent="0.25">
      <c r="A538" s="395">
        <v>42235</v>
      </c>
      <c r="B538" s="396">
        <v>7.2453703703703708E-3</v>
      </c>
      <c r="C538" s="399">
        <v>61.738999999999997</v>
      </c>
      <c r="D538" s="399">
        <v>16.402000000000001</v>
      </c>
      <c r="E538" s="398">
        <v>42235.007245370369</v>
      </c>
      <c r="F538" s="397">
        <v>373.71259999999995</v>
      </c>
      <c r="I538" s="385"/>
      <c r="J538" s="385"/>
    </row>
    <row r="539" spans="1:10" ht="15" x14ac:dyDescent="0.25">
      <c r="A539" s="395">
        <v>42236</v>
      </c>
      <c r="B539" s="396">
        <v>7.2453703703703708E-3</v>
      </c>
      <c r="C539" s="399">
        <v>61.643599999999999</v>
      </c>
      <c r="D539" s="399">
        <v>16.402000000000001</v>
      </c>
      <c r="E539" s="398">
        <v>42236.007245370369</v>
      </c>
      <c r="F539" s="397">
        <v>373.80799999999999</v>
      </c>
      <c r="I539" s="385"/>
      <c r="J539" s="385"/>
    </row>
    <row r="540" spans="1:10" ht="15" x14ac:dyDescent="0.25">
      <c r="A540" s="395">
        <v>42237</v>
      </c>
      <c r="B540" s="396">
        <v>7.2453703703703708E-3</v>
      </c>
      <c r="C540" s="399">
        <v>61.627800000000001</v>
      </c>
      <c r="D540" s="399">
        <v>16.404</v>
      </c>
      <c r="E540" s="398">
        <v>42237.007245370369</v>
      </c>
      <c r="F540" s="397">
        <v>373.82379999999995</v>
      </c>
      <c r="I540" s="385"/>
      <c r="J540" s="385"/>
    </row>
    <row r="541" spans="1:10" ht="15" x14ac:dyDescent="0.25">
      <c r="A541" s="395">
        <v>42238</v>
      </c>
      <c r="B541" s="396">
        <v>7.2453703703703708E-3</v>
      </c>
      <c r="C541" s="399">
        <v>61.613799999999998</v>
      </c>
      <c r="D541" s="399">
        <v>16.396999999999998</v>
      </c>
      <c r="E541" s="398">
        <v>42238.007245370369</v>
      </c>
      <c r="F541" s="397">
        <v>373.83779999999996</v>
      </c>
      <c r="I541" s="385"/>
      <c r="J541" s="385"/>
    </row>
    <row r="542" spans="1:10" ht="15" x14ac:dyDescent="0.25">
      <c r="A542" s="395">
        <v>42239</v>
      </c>
      <c r="B542" s="396">
        <v>7.2453703703703708E-3</v>
      </c>
      <c r="C542" s="399">
        <v>61.631100000000004</v>
      </c>
      <c r="D542" s="399">
        <v>16.398</v>
      </c>
      <c r="E542" s="398">
        <v>42239.007245370369</v>
      </c>
      <c r="F542" s="397">
        <v>373.82049999999998</v>
      </c>
      <c r="I542" s="385"/>
      <c r="J542" s="385"/>
    </row>
    <row r="543" spans="1:10" ht="15" x14ac:dyDescent="0.25">
      <c r="A543" s="395">
        <v>42240</v>
      </c>
      <c r="B543" s="396">
        <v>7.2453703703703708E-3</v>
      </c>
      <c r="C543" s="399">
        <v>61.547199999999997</v>
      </c>
      <c r="D543" s="399">
        <v>16.39</v>
      </c>
      <c r="E543" s="398">
        <v>42240.007245370369</v>
      </c>
      <c r="F543" s="397">
        <v>373.90439999999995</v>
      </c>
      <c r="I543" s="385"/>
      <c r="J543" s="385"/>
    </row>
    <row r="544" spans="1:10" ht="15" x14ac:dyDescent="0.25">
      <c r="A544" s="395">
        <v>42241</v>
      </c>
      <c r="B544" s="396">
        <v>7.2453703703703708E-3</v>
      </c>
      <c r="C544" s="399">
        <v>61.521900000000002</v>
      </c>
      <c r="D544" s="399">
        <v>16.402000000000001</v>
      </c>
      <c r="E544" s="398">
        <v>42241.007245370369</v>
      </c>
      <c r="F544" s="397">
        <v>373.92969999999997</v>
      </c>
      <c r="I544" s="385"/>
      <c r="J544" s="385"/>
    </row>
    <row r="545" spans="1:10" ht="15" x14ac:dyDescent="0.25">
      <c r="A545" s="395">
        <v>42242</v>
      </c>
      <c r="B545" s="396">
        <v>7.2453703703703708E-3</v>
      </c>
      <c r="C545" s="399">
        <v>61.5122</v>
      </c>
      <c r="D545" s="399">
        <v>16.399000000000001</v>
      </c>
      <c r="E545" s="398">
        <v>42242.007245370369</v>
      </c>
      <c r="F545" s="397">
        <v>373.93939999999998</v>
      </c>
      <c r="I545" s="385"/>
      <c r="J545" s="385"/>
    </row>
    <row r="546" spans="1:10" ht="15" x14ac:dyDescent="0.25">
      <c r="A546" s="395">
        <v>42243</v>
      </c>
      <c r="B546" s="396">
        <v>7.2453703703703708E-3</v>
      </c>
      <c r="C546" s="399">
        <v>61.460500000000003</v>
      </c>
      <c r="D546" s="399">
        <v>16.385000000000002</v>
      </c>
      <c r="E546" s="398">
        <v>42243.007245370369</v>
      </c>
      <c r="F546" s="397">
        <v>373.99109999999996</v>
      </c>
      <c r="I546" s="385"/>
      <c r="J546" s="385"/>
    </row>
    <row r="547" spans="1:10" ht="15" x14ac:dyDescent="0.25">
      <c r="A547" s="395">
        <v>42244</v>
      </c>
      <c r="B547" s="396">
        <v>7.2453703703703708E-3</v>
      </c>
      <c r="C547" s="399">
        <v>61.5625</v>
      </c>
      <c r="D547" s="399">
        <v>16.393000000000001</v>
      </c>
      <c r="E547" s="398">
        <v>42244.007245370369</v>
      </c>
      <c r="F547" s="397">
        <v>373.88909999999998</v>
      </c>
      <c r="I547" s="385"/>
      <c r="J547" s="385"/>
    </row>
    <row r="548" spans="1:10" ht="15" x14ac:dyDescent="0.25">
      <c r="A548" s="395">
        <v>42245</v>
      </c>
      <c r="B548" s="396">
        <v>7.2453703703703708E-3</v>
      </c>
      <c r="C548" s="399">
        <v>61.534599999999998</v>
      </c>
      <c r="D548" s="399">
        <v>16.399999999999999</v>
      </c>
      <c r="E548" s="398">
        <v>42245.007245370369</v>
      </c>
      <c r="F548" s="397">
        <v>373.91699999999997</v>
      </c>
      <c r="I548" s="385"/>
      <c r="J548" s="385"/>
    </row>
    <row r="549" spans="1:10" ht="15" x14ac:dyDescent="0.25">
      <c r="A549" s="395">
        <v>42246</v>
      </c>
      <c r="B549" s="396">
        <v>7.2453703703703708E-3</v>
      </c>
      <c r="C549" s="399">
        <v>61.527799999999999</v>
      </c>
      <c r="D549" s="399">
        <v>16.396999999999998</v>
      </c>
      <c r="E549" s="398">
        <v>42246.007245370369</v>
      </c>
      <c r="F549" s="397">
        <v>373.92379999999997</v>
      </c>
      <c r="I549" s="385"/>
      <c r="J549" s="385"/>
    </row>
    <row r="550" spans="1:10" ht="15" x14ac:dyDescent="0.25">
      <c r="A550" s="395">
        <v>42247</v>
      </c>
      <c r="B550" s="396">
        <v>7.2453703703703708E-3</v>
      </c>
      <c r="C550" s="399">
        <v>61.585099999999997</v>
      </c>
      <c r="D550" s="399">
        <v>16.393999999999998</v>
      </c>
      <c r="E550" s="398">
        <v>42247.007245370369</v>
      </c>
      <c r="F550" s="397">
        <v>373.86649999999997</v>
      </c>
      <c r="I550" s="385"/>
      <c r="J550" s="385"/>
    </row>
    <row r="551" spans="1:10" ht="15" x14ac:dyDescent="0.25">
      <c r="A551" s="395">
        <v>42248</v>
      </c>
      <c r="B551" s="396">
        <v>7.2453703703703708E-3</v>
      </c>
      <c r="C551" s="399">
        <v>61.576000000000001</v>
      </c>
      <c r="D551" s="399">
        <v>16.393999999999998</v>
      </c>
      <c r="E551" s="398">
        <v>42248.007245370369</v>
      </c>
      <c r="F551" s="397">
        <v>373.87559999999996</v>
      </c>
      <c r="I551" s="385"/>
      <c r="J551" s="385"/>
    </row>
    <row r="552" spans="1:10" ht="15" x14ac:dyDescent="0.25">
      <c r="A552" s="395">
        <v>42249</v>
      </c>
      <c r="B552" s="396">
        <v>7.2453703703703708E-3</v>
      </c>
      <c r="C552" s="399">
        <v>61.599600000000002</v>
      </c>
      <c r="D552" s="399">
        <v>16.396000000000001</v>
      </c>
      <c r="E552" s="398">
        <v>42249.007245370369</v>
      </c>
      <c r="F552" s="397">
        <v>373.85199999999998</v>
      </c>
      <c r="I552" s="385"/>
      <c r="J552" s="385"/>
    </row>
    <row r="553" spans="1:10" ht="15" x14ac:dyDescent="0.25">
      <c r="A553" s="395">
        <v>42250</v>
      </c>
      <c r="B553" s="396">
        <v>7.2453703703703708E-3</v>
      </c>
      <c r="C553" s="399">
        <v>61.596699999999998</v>
      </c>
      <c r="D553" s="399">
        <v>16.393999999999998</v>
      </c>
      <c r="E553" s="398">
        <v>42250.007245370369</v>
      </c>
      <c r="F553" s="397">
        <v>373.85489999999999</v>
      </c>
      <c r="I553" s="385"/>
      <c r="J553" s="385"/>
    </row>
    <row r="554" spans="1:10" ht="15" x14ac:dyDescent="0.25">
      <c r="A554" s="395">
        <v>42251</v>
      </c>
      <c r="B554" s="396">
        <v>7.2453703703703708E-3</v>
      </c>
      <c r="C554" s="399">
        <v>61.662599999999998</v>
      </c>
      <c r="D554" s="399">
        <v>16.393999999999998</v>
      </c>
      <c r="E554" s="398">
        <v>42251.007245370369</v>
      </c>
      <c r="F554" s="397">
        <v>373.78899999999999</v>
      </c>
      <c r="I554" s="385"/>
      <c r="J554" s="385"/>
    </row>
    <row r="555" spans="1:10" ht="15" x14ac:dyDescent="0.25">
      <c r="A555" s="395">
        <v>42252</v>
      </c>
      <c r="B555" s="396">
        <v>7.2453703703703708E-3</v>
      </c>
      <c r="C555" s="399">
        <v>61.641199999999998</v>
      </c>
      <c r="D555" s="399">
        <v>16.393000000000001</v>
      </c>
      <c r="E555" s="398">
        <v>42252.007245370369</v>
      </c>
      <c r="F555" s="397">
        <v>373.81039999999996</v>
      </c>
      <c r="I555" s="385"/>
      <c r="J555" s="385"/>
    </row>
    <row r="556" spans="1:10" ht="15" x14ac:dyDescent="0.25">
      <c r="A556" s="395">
        <v>42253</v>
      </c>
      <c r="B556" s="396">
        <v>7.2453703703703708E-3</v>
      </c>
      <c r="C556" s="399">
        <v>61.632399999999997</v>
      </c>
      <c r="D556" s="399">
        <v>16.391999999999999</v>
      </c>
      <c r="E556" s="398">
        <v>42253.007245370369</v>
      </c>
      <c r="F556" s="397">
        <v>373.81919999999997</v>
      </c>
      <c r="I556" s="385"/>
      <c r="J556" s="385"/>
    </row>
    <row r="557" spans="1:10" ht="15" x14ac:dyDescent="0.25">
      <c r="A557" s="395">
        <v>42254</v>
      </c>
      <c r="B557" s="396">
        <v>7.2453703703703708E-3</v>
      </c>
      <c r="C557" s="399">
        <v>61.606299999999997</v>
      </c>
      <c r="D557" s="399">
        <v>16.385999999999999</v>
      </c>
      <c r="E557" s="398">
        <v>42254.007245370369</v>
      </c>
      <c r="F557" s="397">
        <v>373.84529999999995</v>
      </c>
      <c r="I557" s="385"/>
      <c r="J557" s="385"/>
    </row>
    <row r="558" spans="1:10" ht="15" x14ac:dyDescent="0.25">
      <c r="A558" s="395">
        <v>42255</v>
      </c>
      <c r="B558" s="396">
        <v>7.2453703703703708E-3</v>
      </c>
      <c r="C558" s="399">
        <v>61.573999999999998</v>
      </c>
      <c r="D558" s="399">
        <v>16.39</v>
      </c>
      <c r="E558" s="398">
        <v>42255.007245370369</v>
      </c>
      <c r="F558" s="397">
        <v>373.87759999999997</v>
      </c>
      <c r="I558" s="385"/>
      <c r="J558" s="385"/>
    </row>
    <row r="559" spans="1:10" ht="15" x14ac:dyDescent="0.25">
      <c r="A559" s="395">
        <v>42256</v>
      </c>
      <c r="B559" s="396">
        <v>7.2453703703703708E-3</v>
      </c>
      <c r="C559" s="399">
        <v>61.621499999999997</v>
      </c>
      <c r="D559" s="399">
        <v>16.393000000000001</v>
      </c>
      <c r="E559" s="398">
        <v>42256.007245370369</v>
      </c>
      <c r="F559" s="397">
        <v>373.83009999999996</v>
      </c>
      <c r="I559" s="385"/>
      <c r="J559" s="385"/>
    </row>
    <row r="560" spans="1:10" ht="15" x14ac:dyDescent="0.25">
      <c r="A560" s="395">
        <v>42257</v>
      </c>
      <c r="B560" s="396">
        <v>7.2453703703703708E-3</v>
      </c>
      <c r="C560" s="399">
        <v>61.581400000000002</v>
      </c>
      <c r="D560" s="399">
        <v>16.393000000000001</v>
      </c>
      <c r="E560" s="398">
        <v>42257.007245370369</v>
      </c>
      <c r="F560" s="397">
        <v>373.87019999999995</v>
      </c>
      <c r="I560" s="385"/>
      <c r="J560" s="385"/>
    </row>
    <row r="561" spans="1:10" ht="15" x14ac:dyDescent="0.25">
      <c r="A561" s="395">
        <v>42258</v>
      </c>
      <c r="B561" s="396">
        <v>7.2453703703703708E-3</v>
      </c>
      <c r="C561" s="399">
        <v>61.621299999999998</v>
      </c>
      <c r="D561" s="399">
        <v>16.388000000000002</v>
      </c>
      <c r="E561" s="398">
        <v>42258.007245370369</v>
      </c>
      <c r="F561" s="397">
        <v>373.83029999999997</v>
      </c>
      <c r="I561" s="385"/>
      <c r="J561" s="385"/>
    </row>
    <row r="562" spans="1:10" ht="15" x14ac:dyDescent="0.25">
      <c r="A562" s="395">
        <v>42259</v>
      </c>
      <c r="B562" s="396">
        <v>7.2453703703703708E-3</v>
      </c>
      <c r="C562" s="399">
        <v>61.567700000000002</v>
      </c>
      <c r="D562" s="399">
        <v>16.378</v>
      </c>
      <c r="E562" s="398">
        <v>42259.007245370369</v>
      </c>
      <c r="F562" s="397">
        <v>373.88389999999998</v>
      </c>
      <c r="I562" s="385"/>
      <c r="J562" s="385"/>
    </row>
    <row r="563" spans="1:10" ht="15" x14ac:dyDescent="0.25">
      <c r="A563" s="395">
        <v>42260</v>
      </c>
      <c r="B563" s="396">
        <v>7.2453703703703708E-3</v>
      </c>
      <c r="C563" s="399">
        <v>61.610900000000001</v>
      </c>
      <c r="D563" s="399">
        <v>16.39</v>
      </c>
      <c r="E563" s="398">
        <v>42260.007245370369</v>
      </c>
      <c r="F563" s="397">
        <v>373.84069999999997</v>
      </c>
      <c r="I563" s="385"/>
      <c r="J563" s="385"/>
    </row>
    <row r="564" spans="1:10" ht="15" x14ac:dyDescent="0.25">
      <c r="A564" s="395">
        <v>42261</v>
      </c>
      <c r="B564" s="396">
        <v>7.2453703703703708E-3</v>
      </c>
      <c r="C564" s="399">
        <v>61.6601</v>
      </c>
      <c r="D564" s="399">
        <v>16.385999999999999</v>
      </c>
      <c r="E564" s="398">
        <v>42261.007245370369</v>
      </c>
      <c r="F564" s="397">
        <v>373.79149999999998</v>
      </c>
      <c r="I564" s="385"/>
      <c r="J564" s="385"/>
    </row>
    <row r="565" spans="1:10" ht="15" x14ac:dyDescent="0.25">
      <c r="A565" s="395">
        <v>42262</v>
      </c>
      <c r="B565" s="396">
        <v>7.2453703703703708E-3</v>
      </c>
      <c r="C565" s="399">
        <v>61.665799999999997</v>
      </c>
      <c r="D565" s="399">
        <v>16.388000000000002</v>
      </c>
      <c r="E565" s="398">
        <v>42262.007245370369</v>
      </c>
      <c r="F565" s="397">
        <v>373.78579999999999</v>
      </c>
      <c r="I565" s="385"/>
      <c r="J565" s="385"/>
    </row>
    <row r="566" spans="1:10" ht="15" x14ac:dyDescent="0.25">
      <c r="A566" s="395">
        <v>42263</v>
      </c>
      <c r="B566" s="396">
        <v>7.2453703703703708E-3</v>
      </c>
      <c r="C566" s="399">
        <v>61.657600000000002</v>
      </c>
      <c r="D566" s="399">
        <v>16.375</v>
      </c>
      <c r="E566" s="398">
        <v>42263.007245370369</v>
      </c>
      <c r="F566" s="397">
        <v>373.79399999999998</v>
      </c>
      <c r="I566" s="385"/>
      <c r="J566" s="385"/>
    </row>
    <row r="567" spans="1:10" ht="15" x14ac:dyDescent="0.25">
      <c r="A567" s="395">
        <v>42264</v>
      </c>
      <c r="B567" s="396">
        <v>7.2453703703703708E-3</v>
      </c>
      <c r="C567" s="399">
        <v>61.627499999999998</v>
      </c>
      <c r="D567" s="399">
        <v>16.38</v>
      </c>
      <c r="E567" s="398">
        <v>42264.007245370369</v>
      </c>
      <c r="F567" s="397">
        <v>373.82409999999999</v>
      </c>
      <c r="I567" s="385"/>
      <c r="J567" s="385"/>
    </row>
    <row r="568" spans="1:10" ht="15" x14ac:dyDescent="0.25">
      <c r="A568" s="395">
        <v>42265</v>
      </c>
      <c r="B568" s="396">
        <v>7.2453703703703708E-3</v>
      </c>
      <c r="C568" s="399">
        <v>61.6648</v>
      </c>
      <c r="D568" s="399">
        <v>16.385000000000002</v>
      </c>
      <c r="E568" s="398">
        <v>42265.007245370369</v>
      </c>
      <c r="F568" s="397">
        <v>373.78679999999997</v>
      </c>
      <c r="I568" s="385"/>
      <c r="J568" s="385"/>
    </row>
    <row r="569" spans="1:10" ht="15" x14ac:dyDescent="0.25">
      <c r="A569" s="395">
        <v>42266</v>
      </c>
      <c r="B569" s="396">
        <v>7.2453703703703708E-3</v>
      </c>
      <c r="C569" s="399">
        <v>61.680900000000001</v>
      </c>
      <c r="D569" s="399">
        <v>16.367999999999999</v>
      </c>
      <c r="E569" s="398">
        <v>42266.007245370369</v>
      </c>
      <c r="F569" s="397">
        <v>373.77069999999998</v>
      </c>
      <c r="I569" s="385"/>
      <c r="J569" s="385"/>
    </row>
    <row r="570" spans="1:10" ht="15" x14ac:dyDescent="0.25">
      <c r="A570" s="395">
        <v>42267</v>
      </c>
      <c r="B570" s="396">
        <v>7.2453703703703708E-3</v>
      </c>
      <c r="C570" s="399">
        <v>61.650199999999998</v>
      </c>
      <c r="D570" s="399">
        <v>16.375</v>
      </c>
      <c r="E570" s="398">
        <v>42267.007245370369</v>
      </c>
      <c r="F570" s="397">
        <v>373.80139999999994</v>
      </c>
      <c r="I570" s="385"/>
      <c r="J570" s="385"/>
    </row>
    <row r="571" spans="1:10" ht="15" x14ac:dyDescent="0.25">
      <c r="A571" s="395">
        <v>42268</v>
      </c>
      <c r="B571" s="396">
        <v>7.2453703703703708E-3</v>
      </c>
      <c r="C571" s="399">
        <v>61.671500000000002</v>
      </c>
      <c r="D571" s="399">
        <v>16.38</v>
      </c>
      <c r="E571" s="398">
        <v>42268.007245370369</v>
      </c>
      <c r="F571" s="397">
        <v>373.78009999999995</v>
      </c>
      <c r="I571" s="385"/>
      <c r="J571" s="385"/>
    </row>
    <row r="572" spans="1:10" ht="15" x14ac:dyDescent="0.25">
      <c r="A572" s="395">
        <v>42269</v>
      </c>
      <c r="B572" s="396">
        <v>7.2453703703703708E-3</v>
      </c>
      <c r="C572" s="399">
        <v>61.683999999999997</v>
      </c>
      <c r="D572" s="399">
        <v>16.382000000000001</v>
      </c>
      <c r="E572" s="398">
        <v>42269.007245370369</v>
      </c>
      <c r="F572" s="397">
        <v>373.76759999999996</v>
      </c>
      <c r="I572" s="385"/>
      <c r="J572" s="385"/>
    </row>
    <row r="573" spans="1:10" ht="15" x14ac:dyDescent="0.25">
      <c r="A573" s="395">
        <v>42270</v>
      </c>
      <c r="B573" s="396">
        <v>7.2453703703703708E-3</v>
      </c>
      <c r="C573" s="399">
        <v>61.686700000000002</v>
      </c>
      <c r="D573" s="399">
        <v>16.375</v>
      </c>
      <c r="E573" s="398">
        <v>42270.007245370369</v>
      </c>
      <c r="F573" s="397">
        <v>373.76489999999995</v>
      </c>
      <c r="I573" s="385"/>
      <c r="J573" s="385"/>
    </row>
    <row r="574" spans="1:10" ht="15" x14ac:dyDescent="0.25">
      <c r="A574" s="395">
        <v>42271</v>
      </c>
      <c r="B574" s="396">
        <v>7.2453703703703708E-3</v>
      </c>
      <c r="C574" s="399">
        <v>61.613900000000001</v>
      </c>
      <c r="D574" s="399">
        <v>16.38</v>
      </c>
      <c r="E574" s="398">
        <v>42271.007245370369</v>
      </c>
      <c r="F574" s="397">
        <v>373.83769999999998</v>
      </c>
      <c r="I574" s="385"/>
      <c r="J574" s="385"/>
    </row>
    <row r="575" spans="1:10" ht="15" x14ac:dyDescent="0.25">
      <c r="A575" s="395">
        <v>42272</v>
      </c>
      <c r="B575" s="396">
        <v>7.2453703703703708E-3</v>
      </c>
      <c r="C575" s="399">
        <v>61.565100000000001</v>
      </c>
      <c r="D575" s="399">
        <v>16.38</v>
      </c>
      <c r="E575" s="398">
        <v>42272.007245370369</v>
      </c>
      <c r="F575" s="397">
        <v>373.88649999999996</v>
      </c>
      <c r="I575" s="385"/>
      <c r="J575" s="385"/>
    </row>
    <row r="576" spans="1:10" ht="15" x14ac:dyDescent="0.25">
      <c r="A576" s="395">
        <v>42273</v>
      </c>
      <c r="B576" s="396">
        <v>7.2453703703703708E-3</v>
      </c>
      <c r="C576" s="399">
        <v>61.506700000000002</v>
      </c>
      <c r="D576" s="399">
        <v>16.376999999999999</v>
      </c>
      <c r="E576" s="398">
        <v>42273.007245370369</v>
      </c>
      <c r="F576" s="397">
        <v>373.94489999999996</v>
      </c>
      <c r="I576" s="385"/>
      <c r="J576" s="385"/>
    </row>
    <row r="577" spans="1:10" ht="15" x14ac:dyDescent="0.25">
      <c r="A577" s="395">
        <v>42274</v>
      </c>
      <c r="B577" s="396">
        <v>7.2453703703703708E-3</v>
      </c>
      <c r="C577" s="399">
        <v>61.587699999999998</v>
      </c>
      <c r="D577" s="399">
        <v>16.375</v>
      </c>
      <c r="E577" s="398">
        <v>42274.007245370369</v>
      </c>
      <c r="F577" s="397">
        <v>373.86389999999994</v>
      </c>
      <c r="I577" s="385"/>
      <c r="J577" s="385"/>
    </row>
    <row r="578" spans="1:10" ht="15" x14ac:dyDescent="0.25">
      <c r="A578" s="395">
        <v>42275</v>
      </c>
      <c r="B578" s="396">
        <v>7.2453703703703708E-3</v>
      </c>
      <c r="C578" s="399">
        <v>61.608800000000002</v>
      </c>
      <c r="D578" s="399">
        <v>16.373999999999999</v>
      </c>
      <c r="E578" s="398">
        <v>42275.007245370369</v>
      </c>
      <c r="F578" s="397">
        <v>373.84279999999995</v>
      </c>
      <c r="I578" s="385"/>
      <c r="J578" s="385"/>
    </row>
    <row r="579" spans="1:10" ht="15" x14ac:dyDescent="0.25">
      <c r="A579" s="395">
        <v>42276</v>
      </c>
      <c r="B579" s="396">
        <v>7.2453703703703708E-3</v>
      </c>
      <c r="C579" s="399">
        <v>61.602600000000002</v>
      </c>
      <c r="D579" s="399">
        <v>16.367999999999999</v>
      </c>
      <c r="E579" s="398">
        <v>42276.007245370369</v>
      </c>
      <c r="F579" s="397">
        <v>373.84899999999999</v>
      </c>
      <c r="I579" s="385"/>
      <c r="J579" s="385"/>
    </row>
    <row r="580" spans="1:10" ht="15" x14ac:dyDescent="0.25">
      <c r="A580" s="395">
        <v>42277</v>
      </c>
      <c r="B580" s="396">
        <v>7.2453703703703708E-3</v>
      </c>
      <c r="C580" s="399">
        <v>61.574800000000003</v>
      </c>
      <c r="D580" s="399">
        <v>16.373999999999999</v>
      </c>
      <c r="E580" s="398">
        <v>42277.007245370369</v>
      </c>
      <c r="F580" s="397">
        <v>373.87679999999995</v>
      </c>
      <c r="I580" s="385"/>
      <c r="J580" s="385"/>
    </row>
    <row r="581" spans="1:10" ht="15" x14ac:dyDescent="0.25">
      <c r="A581" s="395">
        <v>42278</v>
      </c>
      <c r="B581" s="396">
        <v>7.2453703703703708E-3</v>
      </c>
      <c r="C581" s="399">
        <v>61.493499999999997</v>
      </c>
      <c r="D581" s="399">
        <v>16.373000000000001</v>
      </c>
      <c r="E581" s="398">
        <v>42278.007245370369</v>
      </c>
      <c r="F581" s="397">
        <v>373.95809999999994</v>
      </c>
      <c r="I581" s="385"/>
      <c r="J581" s="385"/>
    </row>
    <row r="582" spans="1:10" ht="15" x14ac:dyDescent="0.25">
      <c r="A582" s="395">
        <v>42279</v>
      </c>
      <c r="B582" s="396">
        <v>7.2453703703703708E-3</v>
      </c>
      <c r="C582" s="399">
        <v>61.525399999999998</v>
      </c>
      <c r="D582" s="399">
        <v>16.37</v>
      </c>
      <c r="E582" s="398">
        <v>42279.007245370369</v>
      </c>
      <c r="F582" s="397">
        <v>373.92619999999999</v>
      </c>
      <c r="I582" s="385"/>
      <c r="J582" s="385"/>
    </row>
    <row r="583" spans="1:10" ht="15" x14ac:dyDescent="0.25">
      <c r="A583" s="395">
        <v>42280</v>
      </c>
      <c r="B583" s="396">
        <v>7.2453703703703708E-3</v>
      </c>
      <c r="C583" s="399">
        <v>61.670299999999997</v>
      </c>
      <c r="D583" s="399">
        <v>16.359000000000002</v>
      </c>
      <c r="E583" s="398">
        <v>42280.007245370369</v>
      </c>
      <c r="F583" s="397">
        <v>373.78129999999999</v>
      </c>
      <c r="I583" s="385"/>
      <c r="J583" s="385"/>
    </row>
    <row r="584" spans="1:10" ht="15" x14ac:dyDescent="0.25">
      <c r="A584" s="395">
        <v>42281</v>
      </c>
      <c r="B584" s="396">
        <v>7.2453703703703708E-3</v>
      </c>
      <c r="C584" s="399">
        <v>61.7624</v>
      </c>
      <c r="D584" s="399">
        <v>16.369</v>
      </c>
      <c r="E584" s="398">
        <v>42281.007245370369</v>
      </c>
      <c r="F584" s="397">
        <v>373.68919999999997</v>
      </c>
      <c r="I584" s="385"/>
      <c r="J584" s="385"/>
    </row>
    <row r="585" spans="1:10" ht="15" x14ac:dyDescent="0.25">
      <c r="A585" s="395">
        <v>42282</v>
      </c>
      <c r="B585" s="396">
        <v>7.2453703703703708E-3</v>
      </c>
      <c r="C585" s="399">
        <v>61.665599999999998</v>
      </c>
      <c r="D585" s="399">
        <v>16.361999999999998</v>
      </c>
      <c r="E585" s="398">
        <v>42282.007245370369</v>
      </c>
      <c r="F585" s="397">
        <v>373.78599999999994</v>
      </c>
      <c r="I585" s="385"/>
      <c r="J585" s="385"/>
    </row>
    <row r="586" spans="1:10" ht="15" x14ac:dyDescent="0.25">
      <c r="A586" s="395">
        <v>42283</v>
      </c>
      <c r="B586" s="396">
        <v>7.2453703703703708E-3</v>
      </c>
      <c r="C586" s="399">
        <v>61.598599999999998</v>
      </c>
      <c r="D586" s="399">
        <v>16.372</v>
      </c>
      <c r="E586" s="398">
        <v>42283.007245370369</v>
      </c>
      <c r="F586" s="397">
        <v>373.85299999999995</v>
      </c>
      <c r="I586" s="385"/>
      <c r="J586" s="385"/>
    </row>
    <row r="587" spans="1:10" ht="15" x14ac:dyDescent="0.25">
      <c r="A587" s="395">
        <v>42284</v>
      </c>
      <c r="B587" s="396">
        <v>7.2453703703703708E-3</v>
      </c>
      <c r="C587" s="399">
        <v>61.588700000000003</v>
      </c>
      <c r="D587" s="399">
        <v>16.366</v>
      </c>
      <c r="E587" s="398">
        <v>42284.007245370369</v>
      </c>
      <c r="F587" s="397">
        <v>373.86289999999997</v>
      </c>
      <c r="I587" s="385"/>
      <c r="J587" s="385"/>
    </row>
    <row r="588" spans="1:10" ht="15" x14ac:dyDescent="0.25">
      <c r="A588" s="395">
        <v>42285</v>
      </c>
      <c r="B588" s="396">
        <v>7.2453703703703708E-3</v>
      </c>
      <c r="C588" s="399">
        <v>61.5871</v>
      </c>
      <c r="D588" s="399">
        <v>16.363</v>
      </c>
      <c r="E588" s="398">
        <v>42285.007245370369</v>
      </c>
      <c r="F588" s="397">
        <v>373.86449999999996</v>
      </c>
      <c r="I588" s="385"/>
      <c r="J588" s="385"/>
    </row>
    <row r="589" spans="1:10" ht="15" x14ac:dyDescent="0.25">
      <c r="A589" s="395">
        <v>42286</v>
      </c>
      <c r="B589" s="396">
        <v>7.2453703703703708E-3</v>
      </c>
      <c r="C589" s="399">
        <v>61.555399999999999</v>
      </c>
      <c r="D589" s="399">
        <v>16.358000000000001</v>
      </c>
      <c r="E589" s="398">
        <v>42286.007245370369</v>
      </c>
      <c r="F589" s="397">
        <v>373.89619999999996</v>
      </c>
      <c r="I589" s="385"/>
      <c r="J589" s="385"/>
    </row>
    <row r="590" spans="1:10" ht="15" x14ac:dyDescent="0.25">
      <c r="A590" s="395">
        <v>42287</v>
      </c>
      <c r="B590" s="396">
        <v>7.2453703703703708E-3</v>
      </c>
      <c r="C590" s="399">
        <v>61.446199999999997</v>
      </c>
      <c r="D590" s="399">
        <v>16.367000000000001</v>
      </c>
      <c r="E590" s="398">
        <v>42287.007245370369</v>
      </c>
      <c r="F590" s="397">
        <v>374.00539999999995</v>
      </c>
      <c r="I590" s="385"/>
      <c r="J590" s="385"/>
    </row>
    <row r="591" spans="1:10" ht="15" x14ac:dyDescent="0.25">
      <c r="A591" s="395">
        <v>42288</v>
      </c>
      <c r="B591" s="396">
        <v>7.2453703703703708E-3</v>
      </c>
      <c r="C591" s="399">
        <v>61.504399999999997</v>
      </c>
      <c r="D591" s="399">
        <v>16.370999999999999</v>
      </c>
      <c r="E591" s="398">
        <v>42288.007245370369</v>
      </c>
      <c r="F591" s="397">
        <v>373.94719999999995</v>
      </c>
      <c r="I591" s="385"/>
      <c r="J591" s="385"/>
    </row>
    <row r="592" spans="1:10" ht="15" x14ac:dyDescent="0.25">
      <c r="A592" s="395">
        <v>42289</v>
      </c>
      <c r="B592" s="396">
        <v>7.2453703703703708E-3</v>
      </c>
      <c r="C592" s="399">
        <v>61.572299999999998</v>
      </c>
      <c r="D592" s="399">
        <v>16.369</v>
      </c>
      <c r="E592" s="398">
        <v>42289.007245370369</v>
      </c>
      <c r="F592" s="397">
        <v>373.87929999999994</v>
      </c>
      <c r="I592" s="385"/>
      <c r="J592" s="385"/>
    </row>
    <row r="593" spans="1:10" ht="15" x14ac:dyDescent="0.25">
      <c r="A593" s="395">
        <v>42290</v>
      </c>
      <c r="B593" s="396">
        <v>7.2453703703703708E-3</v>
      </c>
      <c r="C593" s="399">
        <v>61.508600000000001</v>
      </c>
      <c r="D593" s="399">
        <v>16.364000000000001</v>
      </c>
      <c r="E593" s="398">
        <v>42290.007245370369</v>
      </c>
      <c r="F593" s="397">
        <v>373.94299999999998</v>
      </c>
      <c r="I593" s="385"/>
      <c r="J593" s="385"/>
    </row>
    <row r="594" spans="1:10" ht="15" x14ac:dyDescent="0.25">
      <c r="A594" s="395">
        <v>42291</v>
      </c>
      <c r="B594" s="396">
        <v>7.2453703703703708E-3</v>
      </c>
      <c r="C594" s="399">
        <v>61.514000000000003</v>
      </c>
      <c r="D594" s="399">
        <v>16.364000000000001</v>
      </c>
      <c r="E594" s="398">
        <v>42291.007245370369</v>
      </c>
      <c r="F594" s="397">
        <v>373.93759999999997</v>
      </c>
      <c r="I594" s="385"/>
      <c r="J594" s="385"/>
    </row>
    <row r="595" spans="1:10" ht="15" x14ac:dyDescent="0.25">
      <c r="A595" s="395">
        <v>42292</v>
      </c>
      <c r="B595" s="396">
        <v>7.2453703703703708E-3</v>
      </c>
      <c r="C595" s="399">
        <v>61.507800000000003</v>
      </c>
      <c r="D595" s="399">
        <v>16.367999999999999</v>
      </c>
      <c r="E595" s="398">
        <v>42292.007245370369</v>
      </c>
      <c r="F595" s="397">
        <v>373.94379999999995</v>
      </c>
      <c r="I595" s="385"/>
      <c r="J595" s="385"/>
    </row>
    <row r="596" spans="1:10" ht="15" x14ac:dyDescent="0.25">
      <c r="A596" s="395">
        <v>42293</v>
      </c>
      <c r="B596" s="396">
        <v>7.2453703703703708E-3</v>
      </c>
      <c r="C596" s="399">
        <v>61.512700000000002</v>
      </c>
      <c r="D596" s="399">
        <v>16.367000000000001</v>
      </c>
      <c r="E596" s="398">
        <v>42293.007245370369</v>
      </c>
      <c r="F596" s="397">
        <v>373.93889999999999</v>
      </c>
      <c r="I596" s="385"/>
      <c r="J596" s="385"/>
    </row>
    <row r="597" spans="1:10" ht="15" x14ac:dyDescent="0.25">
      <c r="A597" s="395">
        <v>42294</v>
      </c>
      <c r="B597" s="396">
        <v>7.2453703703703708E-3</v>
      </c>
      <c r="C597" s="399">
        <v>61.430700000000002</v>
      </c>
      <c r="D597" s="399">
        <v>16.355</v>
      </c>
      <c r="E597" s="398">
        <v>42294.007245370369</v>
      </c>
      <c r="F597" s="397">
        <v>374.02089999999998</v>
      </c>
      <c r="I597" s="385"/>
      <c r="J597" s="385"/>
    </row>
    <row r="598" spans="1:10" ht="15" x14ac:dyDescent="0.25">
      <c r="A598" s="395">
        <v>42295</v>
      </c>
      <c r="B598" s="396">
        <v>7.2453703703703708E-3</v>
      </c>
      <c r="C598" s="399">
        <v>61.490499999999997</v>
      </c>
      <c r="D598" s="399">
        <v>16.346</v>
      </c>
      <c r="E598" s="398">
        <v>42295.007245370369</v>
      </c>
      <c r="F598" s="397">
        <v>373.96109999999999</v>
      </c>
      <c r="I598" s="385"/>
      <c r="J598" s="385"/>
    </row>
    <row r="599" spans="1:10" ht="15" x14ac:dyDescent="0.25">
      <c r="A599" s="395">
        <v>42296</v>
      </c>
      <c r="B599" s="396">
        <v>7.2453703703703708E-3</v>
      </c>
      <c r="C599" s="399">
        <v>61.526499999999999</v>
      </c>
      <c r="D599" s="399">
        <v>16.356999999999999</v>
      </c>
      <c r="E599" s="398">
        <v>42296.007245370369</v>
      </c>
      <c r="F599" s="397">
        <v>373.92509999999999</v>
      </c>
      <c r="I599" s="385"/>
      <c r="J599" s="385"/>
    </row>
    <row r="600" spans="1:10" ht="15" x14ac:dyDescent="0.25">
      <c r="A600" s="395">
        <v>42297</v>
      </c>
      <c r="B600" s="396">
        <v>7.2453703703703708E-3</v>
      </c>
      <c r="C600" s="399">
        <v>61.612900000000003</v>
      </c>
      <c r="D600" s="399">
        <v>16.347000000000001</v>
      </c>
      <c r="E600" s="398">
        <v>42297.007245370369</v>
      </c>
      <c r="F600" s="397">
        <v>373.83869999999996</v>
      </c>
      <c r="I600" s="385"/>
      <c r="J600" s="385"/>
    </row>
    <row r="601" spans="1:10" ht="15" x14ac:dyDescent="0.25">
      <c r="A601" s="395">
        <v>42298</v>
      </c>
      <c r="B601" s="396">
        <v>7.2453703703703708E-3</v>
      </c>
      <c r="C601" s="399">
        <v>61.673900000000003</v>
      </c>
      <c r="D601" s="399">
        <v>16.363</v>
      </c>
      <c r="E601" s="398">
        <v>42298.007245370369</v>
      </c>
      <c r="F601" s="397">
        <v>373.77769999999998</v>
      </c>
      <c r="I601" s="385"/>
      <c r="J601" s="385"/>
    </row>
    <row r="602" spans="1:10" ht="15" x14ac:dyDescent="0.25">
      <c r="A602" s="395">
        <v>42299</v>
      </c>
      <c r="B602" s="396">
        <v>7.2453703703703708E-3</v>
      </c>
      <c r="C602" s="399">
        <v>61.704000000000001</v>
      </c>
      <c r="D602" s="399">
        <v>16.356999999999999</v>
      </c>
      <c r="E602" s="398">
        <v>42299.007245370369</v>
      </c>
      <c r="F602" s="397">
        <v>373.74759999999998</v>
      </c>
      <c r="I602" s="385"/>
      <c r="J602" s="385"/>
    </row>
    <row r="603" spans="1:10" ht="15" x14ac:dyDescent="0.25">
      <c r="A603" s="395">
        <v>42300</v>
      </c>
      <c r="B603" s="396">
        <v>7.2453703703703708E-3</v>
      </c>
      <c r="C603" s="399">
        <v>61.7395</v>
      </c>
      <c r="D603" s="399">
        <v>16.36</v>
      </c>
      <c r="E603" s="398">
        <v>42300.007245370369</v>
      </c>
      <c r="F603" s="397">
        <v>373.71209999999996</v>
      </c>
      <c r="I603" s="385"/>
      <c r="J603" s="385"/>
    </row>
    <row r="604" spans="1:10" ht="15" x14ac:dyDescent="0.25">
      <c r="A604" s="395">
        <v>42301</v>
      </c>
      <c r="B604" s="396">
        <v>7.2453703703703708E-3</v>
      </c>
      <c r="C604" s="399">
        <v>61.656799999999997</v>
      </c>
      <c r="D604" s="399">
        <v>16.356999999999999</v>
      </c>
      <c r="E604" s="398">
        <v>42301.007245370369</v>
      </c>
      <c r="F604" s="397">
        <v>373.79479999999995</v>
      </c>
      <c r="I604" s="385"/>
      <c r="J604" s="385"/>
    </row>
    <row r="605" spans="1:10" ht="15" x14ac:dyDescent="0.25">
      <c r="A605" s="395">
        <v>42302</v>
      </c>
      <c r="B605" s="396">
        <v>7.2453703703703708E-3</v>
      </c>
      <c r="C605" s="399">
        <v>61.566600000000001</v>
      </c>
      <c r="D605" s="399">
        <v>16.347000000000001</v>
      </c>
      <c r="E605" s="398">
        <v>42302.007245370369</v>
      </c>
      <c r="F605" s="397">
        <v>373.88499999999999</v>
      </c>
      <c r="I605" s="385"/>
      <c r="J605" s="385"/>
    </row>
    <row r="606" spans="1:10" ht="15" x14ac:dyDescent="0.25">
      <c r="A606" s="395">
        <v>42303</v>
      </c>
      <c r="B606" s="396">
        <v>7.2453703703703708E-3</v>
      </c>
      <c r="C606" s="399">
        <v>61.547199999999997</v>
      </c>
      <c r="D606" s="399">
        <v>16.344000000000001</v>
      </c>
      <c r="E606" s="398">
        <v>42303.007245370369</v>
      </c>
      <c r="F606" s="397">
        <v>373.90439999999995</v>
      </c>
      <c r="I606" s="385"/>
      <c r="J606" s="385"/>
    </row>
    <row r="607" spans="1:10" ht="15" x14ac:dyDescent="0.25">
      <c r="A607" s="395">
        <v>42304</v>
      </c>
      <c r="B607" s="396">
        <v>7.2453703703703708E-3</v>
      </c>
      <c r="C607" s="399">
        <v>61.617100000000001</v>
      </c>
      <c r="D607" s="399">
        <v>16.341999999999999</v>
      </c>
      <c r="E607" s="398">
        <v>42304.007245370369</v>
      </c>
      <c r="F607" s="397">
        <v>373.83449999999999</v>
      </c>
      <c r="I607" s="385"/>
      <c r="J607" s="385"/>
    </row>
    <row r="608" spans="1:10" ht="15" x14ac:dyDescent="0.25">
      <c r="A608" s="395">
        <v>42305</v>
      </c>
      <c r="B608" s="396">
        <v>7.2453703703703708E-3</v>
      </c>
      <c r="C608" s="399">
        <v>61.684899999999999</v>
      </c>
      <c r="D608" s="399">
        <v>16.341999999999999</v>
      </c>
      <c r="E608" s="398">
        <v>42305.007245370369</v>
      </c>
      <c r="F608" s="397">
        <v>373.76669999999996</v>
      </c>
      <c r="I608" s="385"/>
      <c r="J608" s="385"/>
    </row>
    <row r="609" spans="1:10" ht="15" x14ac:dyDescent="0.25">
      <c r="A609" s="395">
        <v>42306</v>
      </c>
      <c r="B609" s="396">
        <v>7.2453703703703708E-3</v>
      </c>
      <c r="C609" s="399">
        <v>61.688200000000002</v>
      </c>
      <c r="D609" s="399">
        <v>16.353000000000002</v>
      </c>
      <c r="E609" s="398">
        <v>42306.007245370369</v>
      </c>
      <c r="F609" s="397">
        <v>373.76339999999999</v>
      </c>
      <c r="I609" s="385"/>
      <c r="J609" s="385"/>
    </row>
    <row r="610" spans="1:10" ht="15" x14ac:dyDescent="0.25">
      <c r="A610" s="395">
        <v>42307</v>
      </c>
      <c r="B610" s="396">
        <v>7.2453703703703708E-3</v>
      </c>
      <c r="C610" s="399">
        <v>61.790700000000001</v>
      </c>
      <c r="D610" s="399">
        <v>16.355</v>
      </c>
      <c r="E610" s="398">
        <v>42307.007245370369</v>
      </c>
      <c r="F610" s="397">
        <v>373.66089999999997</v>
      </c>
      <c r="I610" s="385"/>
      <c r="J610" s="385"/>
    </row>
    <row r="611" spans="1:10" ht="15" x14ac:dyDescent="0.25">
      <c r="A611" s="395">
        <v>42308</v>
      </c>
      <c r="B611" s="396">
        <v>7.2453703703703708E-3</v>
      </c>
      <c r="C611" s="399">
        <v>61.851900000000001</v>
      </c>
      <c r="D611" s="399">
        <v>16.343</v>
      </c>
      <c r="E611" s="398">
        <v>42308.007245370369</v>
      </c>
      <c r="F611" s="397">
        <v>373.59969999999998</v>
      </c>
      <c r="I611" s="385"/>
      <c r="J611" s="385"/>
    </row>
    <row r="612" spans="1:10" ht="15" x14ac:dyDescent="0.25">
      <c r="A612" s="395">
        <v>42309</v>
      </c>
      <c r="B612" s="396">
        <v>7.2453703703703708E-3</v>
      </c>
      <c r="C612" s="399">
        <v>61.728999999999999</v>
      </c>
      <c r="D612" s="399">
        <v>16.335999999999999</v>
      </c>
      <c r="E612" s="398">
        <v>42309.007245370369</v>
      </c>
      <c r="F612" s="397">
        <v>373.72259999999994</v>
      </c>
      <c r="I612" s="385"/>
      <c r="J612" s="385"/>
    </row>
    <row r="613" spans="1:10" ht="15" x14ac:dyDescent="0.25">
      <c r="A613" s="395">
        <v>42310</v>
      </c>
      <c r="B613" s="396">
        <v>7.2453703703703708E-3</v>
      </c>
      <c r="C613" s="399">
        <v>61.723700000000001</v>
      </c>
      <c r="D613" s="399">
        <v>16.355</v>
      </c>
      <c r="E613" s="398">
        <v>42310.007245370369</v>
      </c>
      <c r="F613" s="397">
        <v>373.72789999999998</v>
      </c>
      <c r="I613" s="385"/>
      <c r="J613" s="385"/>
    </row>
    <row r="614" spans="1:10" ht="15" x14ac:dyDescent="0.25">
      <c r="A614" s="395">
        <v>42311</v>
      </c>
      <c r="B614" s="396">
        <v>7.2453703703703708E-3</v>
      </c>
      <c r="C614" s="399">
        <v>61.791899999999998</v>
      </c>
      <c r="D614" s="399">
        <v>16.337</v>
      </c>
      <c r="E614" s="398">
        <v>42311.007245370369</v>
      </c>
      <c r="F614" s="397">
        <v>373.65969999999999</v>
      </c>
      <c r="I614" s="385"/>
      <c r="J614" s="385"/>
    </row>
    <row r="615" spans="1:10" ht="15" x14ac:dyDescent="0.25">
      <c r="A615" s="395">
        <v>42312</v>
      </c>
      <c r="B615" s="396">
        <v>7.2453703703703708E-3</v>
      </c>
      <c r="C615" s="399">
        <v>61.836399999999998</v>
      </c>
      <c r="D615" s="399">
        <v>16.332999999999998</v>
      </c>
      <c r="E615" s="398">
        <v>42312.007245370369</v>
      </c>
      <c r="F615" s="397">
        <v>373.61519999999996</v>
      </c>
      <c r="I615" s="385"/>
      <c r="J615" s="385"/>
    </row>
    <row r="616" spans="1:10" ht="15" x14ac:dyDescent="0.25">
      <c r="A616" s="395">
        <v>42313</v>
      </c>
      <c r="B616" s="396">
        <v>7.2453703703703708E-3</v>
      </c>
      <c r="C616" s="399">
        <v>61.861199999999997</v>
      </c>
      <c r="D616" s="399">
        <v>16.344999999999999</v>
      </c>
      <c r="E616" s="398">
        <v>42313.007245370369</v>
      </c>
      <c r="F616" s="397">
        <v>373.59039999999999</v>
      </c>
      <c r="I616" s="385"/>
      <c r="J616" s="385"/>
    </row>
    <row r="617" spans="1:10" ht="15" x14ac:dyDescent="0.25">
      <c r="A617" s="395">
        <v>42314</v>
      </c>
      <c r="B617" s="396">
        <v>7.2453703703703708E-3</v>
      </c>
      <c r="C617" s="399">
        <v>61.747100000000003</v>
      </c>
      <c r="D617" s="399">
        <v>16.346</v>
      </c>
      <c r="E617" s="398">
        <v>42314.007245370369</v>
      </c>
      <c r="F617" s="397">
        <v>373.70449999999994</v>
      </c>
      <c r="I617" s="385"/>
      <c r="J617" s="385"/>
    </row>
    <row r="618" spans="1:10" ht="15" x14ac:dyDescent="0.25">
      <c r="A618" s="395">
        <v>42315</v>
      </c>
      <c r="B618" s="396">
        <v>7.2453703703703708E-3</v>
      </c>
      <c r="C618" s="399">
        <v>61.692999999999998</v>
      </c>
      <c r="D618" s="399">
        <v>16.332999999999998</v>
      </c>
      <c r="E618" s="398">
        <v>42315.007245370369</v>
      </c>
      <c r="F618" s="397">
        <v>373.7586</v>
      </c>
      <c r="I618" s="385"/>
      <c r="J618" s="385"/>
    </row>
    <row r="619" spans="1:10" ht="15" x14ac:dyDescent="0.25">
      <c r="A619" s="395">
        <v>42316</v>
      </c>
      <c r="B619" s="396">
        <v>7.2453703703703708E-3</v>
      </c>
      <c r="C619" s="399">
        <v>61.5869</v>
      </c>
      <c r="D619" s="399">
        <v>16.335000000000001</v>
      </c>
      <c r="E619" s="398">
        <v>42316.007245370369</v>
      </c>
      <c r="F619" s="397">
        <v>373.86469999999997</v>
      </c>
      <c r="I619" s="385"/>
      <c r="J619" s="385"/>
    </row>
    <row r="620" spans="1:10" ht="15" x14ac:dyDescent="0.25">
      <c r="A620" s="395">
        <v>42317</v>
      </c>
      <c r="B620" s="396">
        <v>7.2453703703703708E-3</v>
      </c>
      <c r="C620" s="399">
        <v>61.654600000000002</v>
      </c>
      <c r="D620" s="399">
        <v>16.344999999999999</v>
      </c>
      <c r="E620" s="398">
        <v>42317.007245370369</v>
      </c>
      <c r="F620" s="397">
        <v>373.79699999999997</v>
      </c>
      <c r="I620" s="385"/>
      <c r="J620" s="385"/>
    </row>
    <row r="621" spans="1:10" ht="15" x14ac:dyDescent="0.25">
      <c r="A621" s="395">
        <v>42318</v>
      </c>
      <c r="B621" s="396">
        <v>7.2453703703703708E-3</v>
      </c>
      <c r="C621" s="399">
        <v>61.723599999999998</v>
      </c>
      <c r="D621" s="399">
        <v>16.332999999999998</v>
      </c>
      <c r="E621" s="398">
        <v>42318.007245370369</v>
      </c>
      <c r="F621" s="397">
        <v>373.72799999999995</v>
      </c>
      <c r="I621" s="385"/>
      <c r="J621" s="385"/>
    </row>
    <row r="622" spans="1:10" ht="15" x14ac:dyDescent="0.25">
      <c r="A622" s="395">
        <v>42319</v>
      </c>
      <c r="B622" s="396">
        <v>7.2453703703703708E-3</v>
      </c>
      <c r="C622" s="399">
        <v>61.844200000000001</v>
      </c>
      <c r="D622" s="399">
        <v>16.331</v>
      </c>
      <c r="E622" s="398">
        <v>42319.007245370369</v>
      </c>
      <c r="F622" s="397">
        <v>373.60739999999998</v>
      </c>
      <c r="I622" s="385"/>
      <c r="J622" s="385"/>
    </row>
    <row r="623" spans="1:10" ht="15" x14ac:dyDescent="0.25">
      <c r="A623" s="395">
        <v>42320</v>
      </c>
      <c r="B623" s="396">
        <v>7.2453703703703708E-3</v>
      </c>
      <c r="C623" s="399">
        <v>61.705300000000001</v>
      </c>
      <c r="D623" s="399">
        <v>16.341000000000001</v>
      </c>
      <c r="E623" s="398">
        <v>42320.007245370369</v>
      </c>
      <c r="F623" s="397">
        <v>373.74629999999996</v>
      </c>
      <c r="I623" s="385"/>
      <c r="J623" s="385"/>
    </row>
    <row r="624" spans="1:10" ht="15" x14ac:dyDescent="0.25">
      <c r="A624" s="395">
        <v>42321</v>
      </c>
      <c r="B624" s="396">
        <v>7.2453703703703708E-3</v>
      </c>
      <c r="C624" s="399">
        <v>61.643599999999999</v>
      </c>
      <c r="D624" s="399">
        <v>16.34</v>
      </c>
      <c r="E624" s="398">
        <v>42321.007245370369</v>
      </c>
      <c r="F624" s="397">
        <v>373.80799999999999</v>
      </c>
      <c r="I624" s="385"/>
      <c r="J624" s="385"/>
    </row>
    <row r="625" spans="1:10" ht="15" x14ac:dyDescent="0.25">
      <c r="A625" s="395">
        <v>42322</v>
      </c>
      <c r="B625" s="396">
        <v>7.2453703703703708E-3</v>
      </c>
      <c r="C625" s="399">
        <v>61.627899999999997</v>
      </c>
      <c r="D625" s="399">
        <v>16.347000000000001</v>
      </c>
      <c r="E625" s="398">
        <v>42322.007245370369</v>
      </c>
      <c r="F625" s="397">
        <v>373.82369999999997</v>
      </c>
      <c r="I625" s="385"/>
      <c r="J625" s="385"/>
    </row>
    <row r="626" spans="1:10" ht="15" x14ac:dyDescent="0.25">
      <c r="A626" s="395">
        <v>42323</v>
      </c>
      <c r="B626" s="396">
        <v>7.2453703703703708E-3</v>
      </c>
      <c r="C626" s="399">
        <v>61.694600000000001</v>
      </c>
      <c r="D626" s="399">
        <v>16.326000000000001</v>
      </c>
      <c r="E626" s="398">
        <v>42323.007245370369</v>
      </c>
      <c r="F626" s="397">
        <v>373.75699999999995</v>
      </c>
      <c r="I626" s="385"/>
      <c r="J626" s="385"/>
    </row>
    <row r="627" spans="1:10" ht="15" x14ac:dyDescent="0.25">
      <c r="A627" s="395">
        <v>42324</v>
      </c>
      <c r="B627" s="396">
        <v>7.2453703703703708E-3</v>
      </c>
      <c r="C627" s="399">
        <v>61.827800000000003</v>
      </c>
      <c r="D627" s="399">
        <v>16.324000000000002</v>
      </c>
      <c r="E627" s="398">
        <v>42324.007245370369</v>
      </c>
      <c r="F627" s="397">
        <v>373.62379999999996</v>
      </c>
      <c r="I627" s="385"/>
      <c r="J627" s="385"/>
    </row>
    <row r="628" spans="1:10" ht="15" x14ac:dyDescent="0.25">
      <c r="A628" s="395">
        <v>42325</v>
      </c>
      <c r="B628" s="396">
        <v>7.2453703703703708E-3</v>
      </c>
      <c r="C628" s="399">
        <v>62.131599999999999</v>
      </c>
      <c r="D628" s="399">
        <v>16.338000000000001</v>
      </c>
      <c r="E628" s="398">
        <v>42325.007245370369</v>
      </c>
      <c r="F628" s="397">
        <v>373.32</v>
      </c>
      <c r="I628" s="385"/>
      <c r="J628" s="385"/>
    </row>
    <row r="629" spans="1:10" ht="15" x14ac:dyDescent="0.25">
      <c r="A629" s="395">
        <v>42326</v>
      </c>
      <c r="B629" s="396">
        <v>7.2453703703703708E-3</v>
      </c>
      <c r="C629" s="399">
        <v>62.027999999999999</v>
      </c>
      <c r="D629" s="399">
        <v>16.332999999999998</v>
      </c>
      <c r="E629" s="398">
        <v>42326.007245370369</v>
      </c>
      <c r="F629" s="397">
        <v>373.42359999999996</v>
      </c>
      <c r="I629" s="385"/>
      <c r="J629" s="385"/>
    </row>
    <row r="630" spans="1:10" ht="15" x14ac:dyDescent="0.25">
      <c r="A630" s="395">
        <v>42327</v>
      </c>
      <c r="B630" s="396">
        <v>7.2453703703703708E-3</v>
      </c>
      <c r="C630" s="399">
        <v>61.908200000000001</v>
      </c>
      <c r="D630" s="399">
        <v>16.321000000000002</v>
      </c>
      <c r="E630" s="398">
        <v>42327.007245370369</v>
      </c>
      <c r="F630" s="397">
        <v>373.54339999999996</v>
      </c>
      <c r="I630" s="385"/>
      <c r="J630" s="385"/>
    </row>
    <row r="631" spans="1:10" ht="15" x14ac:dyDescent="0.25">
      <c r="A631" s="395">
        <v>42328</v>
      </c>
      <c r="B631" s="396">
        <v>7.2453703703703708E-3</v>
      </c>
      <c r="C631" s="399">
        <v>61.81</v>
      </c>
      <c r="D631" s="399">
        <v>16.341000000000001</v>
      </c>
      <c r="E631" s="398">
        <v>42328.007245370369</v>
      </c>
      <c r="F631" s="397">
        <v>373.64159999999998</v>
      </c>
      <c r="I631" s="385"/>
      <c r="J631" s="385"/>
    </row>
    <row r="632" spans="1:10" ht="15" x14ac:dyDescent="0.25">
      <c r="A632" s="395">
        <v>42329</v>
      </c>
      <c r="B632" s="396">
        <v>7.2453703703703708E-3</v>
      </c>
      <c r="C632" s="399">
        <v>61.8063</v>
      </c>
      <c r="D632" s="399">
        <v>16.338000000000001</v>
      </c>
      <c r="E632" s="398">
        <v>42329.007245370369</v>
      </c>
      <c r="F632" s="397">
        <v>373.64529999999996</v>
      </c>
      <c r="I632" s="385"/>
      <c r="J632" s="385"/>
    </row>
    <row r="633" spans="1:10" ht="15" x14ac:dyDescent="0.25">
      <c r="A633" s="395">
        <v>42330</v>
      </c>
      <c r="B633" s="396">
        <v>7.2453703703703708E-3</v>
      </c>
      <c r="C633" s="399">
        <v>61.695599999999999</v>
      </c>
      <c r="D633" s="399">
        <v>16.337</v>
      </c>
      <c r="E633" s="398">
        <v>42330.007245370369</v>
      </c>
      <c r="F633" s="397">
        <v>373.75599999999997</v>
      </c>
      <c r="I633" s="385"/>
      <c r="J633" s="385"/>
    </row>
    <row r="634" spans="1:10" ht="15" x14ac:dyDescent="0.25">
      <c r="A634" s="395">
        <v>42331</v>
      </c>
      <c r="B634" s="396">
        <v>7.2453703703703708E-3</v>
      </c>
      <c r="C634" s="399">
        <v>61.686700000000002</v>
      </c>
      <c r="D634" s="399">
        <v>16.324000000000002</v>
      </c>
      <c r="E634" s="398">
        <v>42331.007245370369</v>
      </c>
      <c r="F634" s="397">
        <v>373.76489999999995</v>
      </c>
      <c r="I634" s="385"/>
      <c r="J634" s="385"/>
    </row>
    <row r="635" spans="1:10" ht="15" x14ac:dyDescent="0.25">
      <c r="A635" s="395">
        <v>42332</v>
      </c>
      <c r="B635" s="396">
        <v>7.2453703703703708E-3</v>
      </c>
      <c r="C635" s="399">
        <v>61.728499999999997</v>
      </c>
      <c r="D635" s="399">
        <v>16.329999999999998</v>
      </c>
      <c r="E635" s="398">
        <v>42332.007245370369</v>
      </c>
      <c r="F635" s="397">
        <v>373.72309999999999</v>
      </c>
      <c r="I635" s="385"/>
      <c r="J635" s="385"/>
    </row>
    <row r="636" spans="1:10" ht="15" x14ac:dyDescent="0.25">
      <c r="A636" s="395">
        <v>42333</v>
      </c>
      <c r="B636" s="396">
        <v>7.2453703703703708E-3</v>
      </c>
      <c r="C636" s="399">
        <v>61.779600000000002</v>
      </c>
      <c r="D636" s="399">
        <v>16.335999999999999</v>
      </c>
      <c r="E636" s="398">
        <v>42333.007245370369</v>
      </c>
      <c r="F636" s="397">
        <v>373.67199999999997</v>
      </c>
      <c r="I636" s="385"/>
      <c r="J636" s="385"/>
    </row>
    <row r="637" spans="1:10" ht="15" x14ac:dyDescent="0.25">
      <c r="A637" s="395">
        <v>42334</v>
      </c>
      <c r="B637" s="396">
        <v>7.2453703703703708E-3</v>
      </c>
      <c r="C637" s="399">
        <v>61.850700000000003</v>
      </c>
      <c r="D637" s="399">
        <v>16.329999999999998</v>
      </c>
      <c r="E637" s="398">
        <v>42334.007245370369</v>
      </c>
      <c r="F637" s="397">
        <v>373.60089999999997</v>
      </c>
      <c r="I637" s="385"/>
      <c r="J637" s="385"/>
    </row>
    <row r="638" spans="1:10" ht="15" x14ac:dyDescent="0.25">
      <c r="A638" s="395">
        <v>42335</v>
      </c>
      <c r="B638" s="396">
        <v>7.2453703703703708E-3</v>
      </c>
      <c r="C638" s="399">
        <v>61.809600000000003</v>
      </c>
      <c r="D638" s="399">
        <v>16.323</v>
      </c>
      <c r="E638" s="398">
        <v>42335.007245370369</v>
      </c>
      <c r="F638" s="397">
        <v>373.64199999999994</v>
      </c>
      <c r="I638" s="385"/>
      <c r="J638" s="385"/>
    </row>
    <row r="639" spans="1:10" ht="15" x14ac:dyDescent="0.25">
      <c r="A639" s="395">
        <v>42336</v>
      </c>
      <c r="B639" s="396">
        <v>7.2453703703703708E-3</v>
      </c>
      <c r="C639" s="399">
        <v>61.752699999999997</v>
      </c>
      <c r="D639" s="399">
        <v>16.329000000000001</v>
      </c>
      <c r="E639" s="398">
        <v>42336.007245370369</v>
      </c>
      <c r="F639" s="397">
        <v>373.69889999999998</v>
      </c>
      <c r="I639" s="385"/>
      <c r="J639" s="385"/>
    </row>
    <row r="640" spans="1:10" ht="15" x14ac:dyDescent="0.25">
      <c r="A640" s="395">
        <v>42337</v>
      </c>
      <c r="B640" s="396">
        <v>7.2453703703703708E-3</v>
      </c>
      <c r="C640" s="399">
        <v>61.755200000000002</v>
      </c>
      <c r="D640" s="399">
        <v>16.315000000000001</v>
      </c>
      <c r="E640" s="398">
        <v>42337.007245370369</v>
      </c>
      <c r="F640" s="397">
        <v>373.69639999999998</v>
      </c>
      <c r="I640" s="385"/>
      <c r="J640" s="385"/>
    </row>
    <row r="641" spans="1:10" ht="15" x14ac:dyDescent="0.25">
      <c r="A641" s="395">
        <v>42338</v>
      </c>
      <c r="B641" s="396">
        <v>7.2453703703703708E-3</v>
      </c>
      <c r="C641" s="399">
        <v>61.859099999999998</v>
      </c>
      <c r="D641" s="399">
        <v>16.314</v>
      </c>
      <c r="E641" s="398">
        <v>42338.007245370369</v>
      </c>
      <c r="F641" s="397">
        <v>373.59249999999997</v>
      </c>
      <c r="I641" s="385"/>
      <c r="J641" s="385"/>
    </row>
    <row r="642" spans="1:10" ht="15" x14ac:dyDescent="0.25">
      <c r="A642" s="395">
        <v>42339</v>
      </c>
      <c r="B642" s="396">
        <v>7.2453703703703708E-3</v>
      </c>
      <c r="C642" s="399">
        <v>61.802599999999998</v>
      </c>
      <c r="D642" s="399">
        <v>16.326000000000001</v>
      </c>
      <c r="E642" s="398">
        <v>42339.007245370369</v>
      </c>
      <c r="F642" s="397">
        <v>373.649</v>
      </c>
      <c r="I642" s="385"/>
      <c r="J642" s="385"/>
    </row>
    <row r="643" spans="1:10" ht="15" x14ac:dyDescent="0.25">
      <c r="A643" s="395">
        <v>42340</v>
      </c>
      <c r="B643" s="396">
        <v>7.2453703703703708E-3</v>
      </c>
      <c r="C643" s="399">
        <v>61.762300000000003</v>
      </c>
      <c r="D643" s="399">
        <v>16.315999999999999</v>
      </c>
      <c r="E643" s="398">
        <v>42340.007245370369</v>
      </c>
      <c r="F643" s="397">
        <v>373.68929999999995</v>
      </c>
      <c r="I643" s="385"/>
      <c r="J643" s="385"/>
    </row>
    <row r="644" spans="1:10" ht="15" x14ac:dyDescent="0.25">
      <c r="A644" s="395">
        <v>42341</v>
      </c>
      <c r="B644" s="396">
        <v>7.2453703703703708E-3</v>
      </c>
      <c r="C644" s="399">
        <v>61.672400000000003</v>
      </c>
      <c r="D644" s="399">
        <v>16.331</v>
      </c>
      <c r="E644" s="398">
        <v>42341.007245370369</v>
      </c>
      <c r="F644" s="397">
        <v>373.77919999999995</v>
      </c>
      <c r="I644" s="385"/>
      <c r="J644" s="385"/>
    </row>
    <row r="645" spans="1:10" ht="15" x14ac:dyDescent="0.25">
      <c r="A645" s="395">
        <v>42342</v>
      </c>
      <c r="B645" s="396">
        <v>7.2453703703703708E-3</v>
      </c>
      <c r="C645" s="399">
        <v>61.644199999999998</v>
      </c>
      <c r="D645" s="399">
        <v>16.329999999999998</v>
      </c>
      <c r="E645" s="398">
        <v>42342.007245370369</v>
      </c>
      <c r="F645" s="397">
        <v>373.80739999999997</v>
      </c>
      <c r="I645" s="385"/>
      <c r="J645" s="385"/>
    </row>
    <row r="646" spans="1:10" ht="15" x14ac:dyDescent="0.25">
      <c r="A646" s="395">
        <v>42343</v>
      </c>
      <c r="B646" s="396">
        <v>7.2453703703703708E-3</v>
      </c>
      <c r="C646" s="399">
        <v>61.658099999999997</v>
      </c>
      <c r="D646" s="399">
        <v>16.321000000000002</v>
      </c>
      <c r="E646" s="398">
        <v>42343.007245370369</v>
      </c>
      <c r="F646" s="397">
        <v>373.79349999999999</v>
      </c>
      <c r="I646" s="385"/>
      <c r="J646" s="385"/>
    </row>
    <row r="647" spans="1:10" ht="15" x14ac:dyDescent="0.25">
      <c r="A647" s="395">
        <v>42344</v>
      </c>
      <c r="B647" s="396">
        <v>7.2453703703703708E-3</v>
      </c>
      <c r="C647" s="399">
        <v>61.544899999999998</v>
      </c>
      <c r="D647" s="399">
        <v>16.312999999999999</v>
      </c>
      <c r="E647" s="398">
        <v>42344.007245370369</v>
      </c>
      <c r="F647" s="397">
        <v>373.9067</v>
      </c>
      <c r="I647" s="385"/>
      <c r="J647" s="385"/>
    </row>
    <row r="648" spans="1:10" ht="15" x14ac:dyDescent="0.25">
      <c r="A648" s="395">
        <v>42345</v>
      </c>
      <c r="B648" s="396">
        <v>7.2453703703703708E-3</v>
      </c>
      <c r="C648" s="399">
        <v>61.501199999999997</v>
      </c>
      <c r="D648" s="399">
        <v>16.321000000000002</v>
      </c>
      <c r="E648" s="398">
        <v>42345.007245370369</v>
      </c>
      <c r="F648" s="397">
        <v>373.95039999999995</v>
      </c>
      <c r="I648" s="385"/>
      <c r="J648" s="385"/>
    </row>
    <row r="649" spans="1:10" ht="15" x14ac:dyDescent="0.25">
      <c r="A649" s="395">
        <v>42346</v>
      </c>
      <c r="B649" s="396">
        <v>7.2453703703703708E-3</v>
      </c>
      <c r="C649" s="399">
        <v>61.595199999999998</v>
      </c>
      <c r="D649" s="399">
        <v>16.324000000000002</v>
      </c>
      <c r="E649" s="398">
        <v>42346.007245370369</v>
      </c>
      <c r="F649" s="397">
        <v>373.85639999999995</v>
      </c>
      <c r="I649" s="385"/>
      <c r="J649" s="385"/>
    </row>
    <row r="650" spans="1:10" ht="15" x14ac:dyDescent="0.25">
      <c r="A650" s="395">
        <v>42347</v>
      </c>
      <c r="B650" s="396">
        <v>7.2453703703703708E-3</v>
      </c>
      <c r="C650" s="399">
        <v>61.643700000000003</v>
      </c>
      <c r="D650" s="399">
        <v>16.312999999999999</v>
      </c>
      <c r="E650" s="398">
        <v>42347.007245370369</v>
      </c>
      <c r="F650" s="397">
        <v>373.80789999999996</v>
      </c>
      <c r="I650" s="385"/>
      <c r="J650" s="385"/>
    </row>
    <row r="651" spans="1:10" ht="15" x14ac:dyDescent="0.25">
      <c r="A651" s="395">
        <v>42348</v>
      </c>
      <c r="B651" s="396">
        <v>7.2453703703703708E-3</v>
      </c>
      <c r="C651" s="399">
        <v>61.6997</v>
      </c>
      <c r="D651" s="399">
        <v>16.324000000000002</v>
      </c>
      <c r="E651" s="398">
        <v>42348.007245370369</v>
      </c>
      <c r="F651" s="397">
        <v>373.75189999999998</v>
      </c>
      <c r="I651" s="385"/>
      <c r="J651" s="385"/>
    </row>
    <row r="652" spans="1:10" ht="15" x14ac:dyDescent="0.25">
      <c r="A652" s="395">
        <v>42349</v>
      </c>
      <c r="B652" s="396">
        <v>7.2453703703703708E-3</v>
      </c>
      <c r="C652" s="399">
        <v>61.779200000000003</v>
      </c>
      <c r="D652" s="399">
        <v>16.323</v>
      </c>
      <c r="E652" s="398">
        <v>42349.007245370369</v>
      </c>
      <c r="F652" s="397">
        <v>373.67239999999998</v>
      </c>
      <c r="I652" s="385"/>
      <c r="J652" s="385"/>
    </row>
    <row r="653" spans="1:10" ht="15" x14ac:dyDescent="0.25">
      <c r="A653" s="395">
        <v>42350</v>
      </c>
      <c r="B653" s="396">
        <v>7.2453703703703708E-3</v>
      </c>
      <c r="C653" s="399">
        <v>61.917499999999997</v>
      </c>
      <c r="D653" s="399">
        <v>16.32</v>
      </c>
      <c r="E653" s="398">
        <v>42350.007245370369</v>
      </c>
      <c r="F653" s="397">
        <v>373.53409999999997</v>
      </c>
      <c r="I653" s="385"/>
      <c r="J653" s="385"/>
    </row>
    <row r="654" spans="1:10" ht="15" x14ac:dyDescent="0.25">
      <c r="A654" s="395">
        <v>42351</v>
      </c>
      <c r="B654" s="396">
        <v>7.2453703703703708E-3</v>
      </c>
      <c r="C654" s="399">
        <v>62.041600000000003</v>
      </c>
      <c r="D654" s="399">
        <v>16.321000000000002</v>
      </c>
      <c r="E654" s="398">
        <v>42351.007245370369</v>
      </c>
      <c r="F654" s="397">
        <v>373.40999999999997</v>
      </c>
      <c r="I654" s="385"/>
      <c r="J654" s="385"/>
    </row>
    <row r="655" spans="1:10" ht="15" x14ac:dyDescent="0.25">
      <c r="A655" s="395">
        <v>42352</v>
      </c>
      <c r="B655" s="396">
        <v>7.2453703703703708E-3</v>
      </c>
      <c r="C655" s="399">
        <v>61.989100000000001</v>
      </c>
      <c r="D655" s="399">
        <v>16.311</v>
      </c>
      <c r="E655" s="398">
        <v>42352.007245370369</v>
      </c>
      <c r="F655" s="397">
        <v>373.46249999999998</v>
      </c>
      <c r="I655" s="385"/>
      <c r="J655" s="385"/>
    </row>
    <row r="656" spans="1:10" ht="15" x14ac:dyDescent="0.25">
      <c r="A656" s="395">
        <v>42353</v>
      </c>
      <c r="B656" s="396">
        <v>7.2453703703703708E-3</v>
      </c>
      <c r="C656" s="399">
        <v>62.099699999999999</v>
      </c>
      <c r="D656" s="399">
        <v>16.318999999999999</v>
      </c>
      <c r="E656" s="398">
        <v>42353.007245370369</v>
      </c>
      <c r="F656" s="397">
        <v>373.3519</v>
      </c>
      <c r="I656" s="385"/>
      <c r="J656" s="385"/>
    </row>
    <row r="657" spans="1:10" ht="15" x14ac:dyDescent="0.25">
      <c r="A657" s="395">
        <v>42354</v>
      </c>
      <c r="B657" s="396">
        <v>7.2453703703703708E-3</v>
      </c>
      <c r="C657" s="399">
        <v>62.054099999999998</v>
      </c>
      <c r="D657" s="399">
        <v>16.305</v>
      </c>
      <c r="E657" s="398">
        <v>42354.007245370369</v>
      </c>
      <c r="F657" s="397">
        <v>373.39749999999998</v>
      </c>
      <c r="I657" s="385"/>
      <c r="J657" s="385"/>
    </row>
    <row r="658" spans="1:10" ht="15" x14ac:dyDescent="0.25">
      <c r="A658" s="395">
        <v>42355</v>
      </c>
      <c r="B658" s="396">
        <v>7.2453703703703708E-3</v>
      </c>
      <c r="C658" s="399">
        <v>61.939399999999999</v>
      </c>
      <c r="D658" s="399">
        <v>16.306999999999999</v>
      </c>
      <c r="E658" s="398">
        <v>42355.007245370369</v>
      </c>
      <c r="F658" s="397">
        <v>373.51219999999995</v>
      </c>
      <c r="I658" s="385"/>
      <c r="J658" s="385"/>
    </row>
    <row r="659" spans="1:10" ht="15" x14ac:dyDescent="0.25">
      <c r="A659" s="395">
        <v>42356</v>
      </c>
      <c r="B659" s="396">
        <v>7.2453703703703708E-3</v>
      </c>
      <c r="C659" s="399">
        <v>61.805300000000003</v>
      </c>
      <c r="D659" s="399">
        <v>16.309999999999999</v>
      </c>
      <c r="E659" s="398">
        <v>42356.007245370369</v>
      </c>
      <c r="F659" s="397">
        <v>373.6463</v>
      </c>
      <c r="I659" s="385"/>
      <c r="J659" s="385"/>
    </row>
    <row r="660" spans="1:10" ht="15" x14ac:dyDescent="0.25">
      <c r="A660" s="395">
        <v>42357</v>
      </c>
      <c r="B660" s="396">
        <v>7.2453703703703708E-3</v>
      </c>
      <c r="C660" s="399">
        <v>61.710099999999997</v>
      </c>
      <c r="D660" s="399">
        <v>16.311</v>
      </c>
      <c r="E660" s="398">
        <v>42357.007245370369</v>
      </c>
      <c r="F660" s="397">
        <v>373.74149999999997</v>
      </c>
      <c r="I660" s="385"/>
      <c r="J660" s="385"/>
    </row>
    <row r="661" spans="1:10" ht="15" x14ac:dyDescent="0.25">
      <c r="A661" s="395">
        <v>42358</v>
      </c>
      <c r="B661" s="396">
        <v>7.2453703703703708E-3</v>
      </c>
      <c r="C661" s="399">
        <v>61.749200000000002</v>
      </c>
      <c r="D661" s="399">
        <v>16.317</v>
      </c>
      <c r="E661" s="398">
        <v>42358.007245370369</v>
      </c>
      <c r="F661" s="397">
        <v>373.70239999999995</v>
      </c>
      <c r="I661" s="385"/>
      <c r="J661" s="385"/>
    </row>
    <row r="662" spans="1:10" ht="15" x14ac:dyDescent="0.25">
      <c r="A662" s="395">
        <v>42359</v>
      </c>
      <c r="B662" s="396">
        <v>7.2453703703703708E-3</v>
      </c>
      <c r="C662" s="399">
        <v>61.818300000000001</v>
      </c>
      <c r="D662" s="399">
        <v>16.315999999999999</v>
      </c>
      <c r="E662" s="398">
        <v>42359.007245370369</v>
      </c>
      <c r="F662" s="397">
        <v>373.63329999999996</v>
      </c>
      <c r="I662" s="385"/>
      <c r="J662" s="385"/>
    </row>
    <row r="663" spans="1:10" ht="15" x14ac:dyDescent="0.25">
      <c r="A663" s="395">
        <v>42360</v>
      </c>
      <c r="B663" s="396">
        <v>7.2453703703703708E-3</v>
      </c>
      <c r="C663" s="399">
        <v>61.817799999999998</v>
      </c>
      <c r="D663" s="399">
        <v>16.315999999999999</v>
      </c>
      <c r="E663" s="398">
        <v>42360.007245370369</v>
      </c>
      <c r="F663" s="397">
        <v>373.63379999999995</v>
      </c>
      <c r="I663" s="385"/>
      <c r="J663" s="385"/>
    </row>
    <row r="664" spans="1:10" ht="15" x14ac:dyDescent="0.25">
      <c r="A664" s="395">
        <v>42361</v>
      </c>
      <c r="B664" s="396">
        <v>7.2453703703703708E-3</v>
      </c>
      <c r="C664" s="399">
        <v>62.079900000000002</v>
      </c>
      <c r="D664" s="399">
        <v>16.309000000000001</v>
      </c>
      <c r="E664" s="398">
        <v>42361.007245370369</v>
      </c>
      <c r="F664" s="397">
        <v>373.37169999999998</v>
      </c>
      <c r="I664" s="385"/>
      <c r="J664" s="385"/>
    </row>
    <row r="665" spans="1:10" ht="15" x14ac:dyDescent="0.25">
      <c r="A665" s="395">
        <v>42362</v>
      </c>
      <c r="B665" s="396">
        <v>7.2453703703703708E-3</v>
      </c>
      <c r="C665" s="399">
        <v>62.074100000000001</v>
      </c>
      <c r="D665" s="399">
        <v>16.297999999999998</v>
      </c>
      <c r="E665" s="398">
        <v>42362.007245370369</v>
      </c>
      <c r="F665" s="397">
        <v>373.37749999999994</v>
      </c>
      <c r="I665" s="385"/>
      <c r="J665" s="385"/>
    </row>
    <row r="666" spans="1:10" ht="15" x14ac:dyDescent="0.25">
      <c r="A666" s="395">
        <v>42363</v>
      </c>
      <c r="B666" s="396">
        <v>7.2453703703703708E-3</v>
      </c>
      <c r="C666" s="399">
        <v>61.904400000000003</v>
      </c>
      <c r="D666" s="399">
        <v>16.311</v>
      </c>
      <c r="E666" s="398">
        <v>42363.007245370369</v>
      </c>
      <c r="F666" s="397">
        <v>373.54719999999998</v>
      </c>
      <c r="I666" s="385"/>
      <c r="J666" s="385"/>
    </row>
    <row r="667" spans="1:10" ht="15" x14ac:dyDescent="0.25">
      <c r="A667" s="395">
        <v>42364</v>
      </c>
      <c r="B667" s="396">
        <v>7.2453703703703708E-3</v>
      </c>
      <c r="C667" s="399">
        <v>61.9465</v>
      </c>
      <c r="D667" s="399">
        <v>16.297000000000001</v>
      </c>
      <c r="E667" s="398">
        <v>42364.007245370369</v>
      </c>
      <c r="F667" s="397">
        <v>373.50509999999997</v>
      </c>
      <c r="I667" s="385"/>
      <c r="J667" s="385"/>
    </row>
    <row r="668" spans="1:10" ht="15" x14ac:dyDescent="0.25">
      <c r="A668" s="395">
        <v>42365</v>
      </c>
      <c r="B668" s="396">
        <v>7.2453703703703708E-3</v>
      </c>
      <c r="C668" s="399">
        <v>61.905000000000001</v>
      </c>
      <c r="D668" s="399">
        <v>16.303999999999998</v>
      </c>
      <c r="E668" s="398">
        <v>42365.007245370369</v>
      </c>
      <c r="F668" s="397">
        <v>373.54659999999996</v>
      </c>
      <c r="I668" s="385"/>
      <c r="J668" s="385"/>
    </row>
    <row r="669" spans="1:10" ht="15" x14ac:dyDescent="0.25">
      <c r="A669" s="395">
        <v>42366</v>
      </c>
      <c r="B669" s="396">
        <v>7.2453703703703708E-3</v>
      </c>
      <c r="C669" s="399">
        <v>61.79</v>
      </c>
      <c r="D669" s="399">
        <v>16.306999999999999</v>
      </c>
      <c r="E669" s="398">
        <v>42366.007245370369</v>
      </c>
      <c r="F669" s="397">
        <v>373.66159999999996</v>
      </c>
      <c r="I669" s="385"/>
      <c r="J669" s="385"/>
    </row>
    <row r="670" spans="1:10" ht="15" x14ac:dyDescent="0.25">
      <c r="A670" s="395">
        <v>42367</v>
      </c>
      <c r="B670" s="396">
        <v>7.2453703703703708E-3</v>
      </c>
      <c r="C670" s="399">
        <v>61.958399999999997</v>
      </c>
      <c r="D670" s="399">
        <v>16.292999999999999</v>
      </c>
      <c r="E670" s="398">
        <v>42367.007245370369</v>
      </c>
      <c r="F670" s="397">
        <v>373.4932</v>
      </c>
      <c r="I670" s="385"/>
      <c r="J670" s="385"/>
    </row>
    <row r="671" spans="1:10" ht="15" x14ac:dyDescent="0.25">
      <c r="A671" s="395">
        <v>42368</v>
      </c>
      <c r="B671" s="396">
        <v>7.2453703703703708E-3</v>
      </c>
      <c r="C671" s="399">
        <v>61.91</v>
      </c>
      <c r="D671" s="399">
        <v>16.309999999999999</v>
      </c>
      <c r="E671" s="398">
        <v>42368.007245370369</v>
      </c>
      <c r="F671" s="397">
        <v>373.54159999999996</v>
      </c>
      <c r="I671" s="385"/>
      <c r="J671" s="385"/>
    </row>
    <row r="672" spans="1:10" ht="15" x14ac:dyDescent="0.25">
      <c r="A672" s="395">
        <v>42369</v>
      </c>
      <c r="B672" s="396">
        <v>7.2453703703703708E-3</v>
      </c>
      <c r="C672" s="399">
        <v>61.780999999999999</v>
      </c>
      <c r="D672" s="399">
        <v>16.308</v>
      </c>
      <c r="E672" s="398">
        <v>42369.007245370369</v>
      </c>
      <c r="F672" s="397">
        <v>373.67059999999998</v>
      </c>
      <c r="I672" s="385"/>
      <c r="J672" s="385"/>
    </row>
    <row r="673" spans="1:10" ht="15" x14ac:dyDescent="0.25">
      <c r="A673" s="395">
        <v>42370</v>
      </c>
      <c r="B673" s="396">
        <v>7.2453703703703708E-3</v>
      </c>
      <c r="C673" s="399">
        <v>61.699599999999997</v>
      </c>
      <c r="D673" s="399">
        <v>16.302</v>
      </c>
      <c r="E673" s="398">
        <v>42370.007245370369</v>
      </c>
      <c r="F673" s="397">
        <v>373.75199999999995</v>
      </c>
      <c r="I673" s="385"/>
      <c r="J673" s="385"/>
    </row>
    <row r="674" spans="1:10" ht="15" x14ac:dyDescent="0.25">
      <c r="A674" s="395">
        <v>42371</v>
      </c>
      <c r="B674" s="396">
        <v>7.2453703703703708E-3</v>
      </c>
      <c r="C674" s="399">
        <v>61.612900000000003</v>
      </c>
      <c r="D674" s="399">
        <v>16.303000000000001</v>
      </c>
      <c r="E674" s="398">
        <v>42371.007245370369</v>
      </c>
      <c r="F674" s="397">
        <v>373.83869999999996</v>
      </c>
      <c r="I674" s="385"/>
      <c r="J674" s="385"/>
    </row>
    <row r="675" spans="1:10" ht="15" x14ac:dyDescent="0.25">
      <c r="A675" s="395">
        <v>42372</v>
      </c>
      <c r="B675" s="396">
        <v>7.2453703703703708E-3</v>
      </c>
      <c r="C675" s="399">
        <v>61.627899999999997</v>
      </c>
      <c r="D675" s="399">
        <v>16.302</v>
      </c>
      <c r="E675" s="398">
        <v>42372.007245370369</v>
      </c>
      <c r="F675" s="397">
        <v>373.82369999999997</v>
      </c>
      <c r="I675" s="385"/>
      <c r="J675" s="385"/>
    </row>
    <row r="676" spans="1:10" ht="15" x14ac:dyDescent="0.25">
      <c r="A676" s="395">
        <v>42373</v>
      </c>
      <c r="B676" s="396">
        <v>7.2453703703703708E-3</v>
      </c>
      <c r="C676" s="399">
        <v>61.609000000000002</v>
      </c>
      <c r="D676" s="399">
        <v>16.295999999999999</v>
      </c>
      <c r="E676" s="398">
        <v>42373.007245370369</v>
      </c>
      <c r="F676" s="397">
        <v>373.84259999999995</v>
      </c>
      <c r="I676" s="385"/>
      <c r="J676" s="385"/>
    </row>
    <row r="677" spans="1:10" ht="15" x14ac:dyDescent="0.25">
      <c r="A677" s="395">
        <v>42374</v>
      </c>
      <c r="B677" s="396">
        <v>7.2453703703703708E-3</v>
      </c>
      <c r="C677" s="399">
        <v>61.7014</v>
      </c>
      <c r="D677" s="399">
        <v>16.298999999999999</v>
      </c>
      <c r="E677" s="398">
        <v>42374.007245370369</v>
      </c>
      <c r="F677" s="397">
        <v>373.75019999999995</v>
      </c>
      <c r="I677" s="385"/>
      <c r="J677" s="385"/>
    </row>
    <row r="678" spans="1:10" ht="15" x14ac:dyDescent="0.25">
      <c r="A678" s="395">
        <v>42375</v>
      </c>
      <c r="B678" s="396">
        <v>7.2453703703703708E-3</v>
      </c>
      <c r="C678" s="399">
        <v>61.756799999999998</v>
      </c>
      <c r="D678" s="399">
        <v>16.291</v>
      </c>
      <c r="E678" s="398">
        <v>42375.007245370369</v>
      </c>
      <c r="F678" s="397">
        <v>373.69479999999999</v>
      </c>
      <c r="I678" s="385"/>
      <c r="J678" s="385"/>
    </row>
    <row r="679" spans="1:10" ht="15" x14ac:dyDescent="0.25">
      <c r="A679" s="395">
        <v>42376</v>
      </c>
      <c r="B679" s="396">
        <v>7.2453703703703708E-3</v>
      </c>
      <c r="C679" s="399">
        <v>61.873800000000003</v>
      </c>
      <c r="D679" s="399">
        <v>16.303999999999998</v>
      </c>
      <c r="E679" s="398">
        <v>42376.007245370369</v>
      </c>
      <c r="F679" s="397">
        <v>373.57779999999997</v>
      </c>
      <c r="I679" s="385"/>
      <c r="J679" s="385"/>
    </row>
    <row r="680" spans="1:10" ht="15" x14ac:dyDescent="0.25">
      <c r="A680" s="395">
        <v>42377</v>
      </c>
      <c r="B680" s="396">
        <v>7.2453703703703708E-3</v>
      </c>
      <c r="C680" s="399">
        <v>61.917999999999999</v>
      </c>
      <c r="D680" s="399">
        <v>16.300999999999998</v>
      </c>
      <c r="E680" s="398">
        <v>42377.007245370369</v>
      </c>
      <c r="F680" s="397">
        <v>373.53359999999998</v>
      </c>
      <c r="I680" s="385"/>
      <c r="J680" s="385"/>
    </row>
    <row r="681" spans="1:10" ht="15" x14ac:dyDescent="0.25">
      <c r="A681" s="395">
        <v>42378</v>
      </c>
      <c r="B681" s="396">
        <v>7.2453703703703708E-3</v>
      </c>
      <c r="C681" s="399">
        <v>61.915399999999998</v>
      </c>
      <c r="D681" s="399">
        <v>16.294</v>
      </c>
      <c r="E681" s="398">
        <v>42378.007245370369</v>
      </c>
      <c r="F681" s="397">
        <v>373.53619999999995</v>
      </c>
      <c r="I681" s="385"/>
      <c r="J681" s="385"/>
    </row>
    <row r="682" spans="1:10" ht="15" x14ac:dyDescent="0.25">
      <c r="A682" s="395">
        <v>42379</v>
      </c>
      <c r="B682" s="396">
        <v>7.2453703703703708E-3</v>
      </c>
      <c r="C682" s="399">
        <v>61.7879</v>
      </c>
      <c r="D682" s="399">
        <v>16.288</v>
      </c>
      <c r="E682" s="398">
        <v>42379.007245370369</v>
      </c>
      <c r="F682" s="397">
        <v>373.66369999999995</v>
      </c>
      <c r="I682" s="385"/>
      <c r="J682" s="385"/>
    </row>
    <row r="683" spans="1:10" ht="15" x14ac:dyDescent="0.25">
      <c r="A683" s="395">
        <v>42380</v>
      </c>
      <c r="B683" s="396">
        <v>7.2453703703703708E-3</v>
      </c>
      <c r="C683" s="399">
        <v>61.750399999999999</v>
      </c>
      <c r="D683" s="399">
        <v>16.298999999999999</v>
      </c>
      <c r="E683" s="398">
        <v>42380.007245370369</v>
      </c>
      <c r="F683" s="397">
        <v>373.70119999999997</v>
      </c>
      <c r="I683" s="385"/>
      <c r="J683" s="385"/>
    </row>
    <row r="684" spans="1:10" ht="15" x14ac:dyDescent="0.25">
      <c r="A684" s="395">
        <v>42381</v>
      </c>
      <c r="B684" s="396">
        <v>7.2453703703703708E-3</v>
      </c>
      <c r="C684" s="399">
        <v>61.658799999999999</v>
      </c>
      <c r="D684" s="399">
        <v>16.297999999999998</v>
      </c>
      <c r="E684" s="398">
        <v>42381.007245370369</v>
      </c>
      <c r="F684" s="397">
        <v>373.79279999999994</v>
      </c>
      <c r="I684" s="385"/>
      <c r="J684" s="385"/>
    </row>
    <row r="685" spans="1:10" ht="15" x14ac:dyDescent="0.25">
      <c r="A685" s="395">
        <v>42382</v>
      </c>
      <c r="B685" s="396">
        <v>7.2453703703703708E-3</v>
      </c>
      <c r="C685" s="399">
        <v>61.651699999999998</v>
      </c>
      <c r="D685" s="399">
        <v>16.3</v>
      </c>
      <c r="E685" s="398">
        <v>42382.007245370369</v>
      </c>
      <c r="F685" s="397">
        <v>373.79989999999998</v>
      </c>
      <c r="I685" s="385"/>
    </row>
    <row r="686" spans="1:10" ht="15" x14ac:dyDescent="0.25">
      <c r="A686" s="395">
        <v>42383</v>
      </c>
      <c r="B686" s="396">
        <v>7.2453703703703708E-3</v>
      </c>
      <c r="C686" s="399">
        <v>61.7331</v>
      </c>
      <c r="D686" s="399">
        <v>16.295000000000002</v>
      </c>
      <c r="E686" s="398">
        <v>42383.007245370369</v>
      </c>
      <c r="F686" s="397">
        <v>373.71849999999995</v>
      </c>
      <c r="I686" s="385"/>
    </row>
    <row r="687" spans="1:10" ht="15" x14ac:dyDescent="0.25">
      <c r="A687" s="395">
        <v>42384</v>
      </c>
      <c r="B687" s="396">
        <v>7.2453703703703708E-3</v>
      </c>
      <c r="C687" s="399">
        <v>61.8337</v>
      </c>
      <c r="D687" s="399">
        <v>16.298999999999999</v>
      </c>
      <c r="E687" s="398">
        <v>42384.007245370369</v>
      </c>
      <c r="F687" s="397">
        <v>373.61789999999996</v>
      </c>
      <c r="I687" s="385"/>
    </row>
    <row r="688" spans="1:10" ht="15" x14ac:dyDescent="0.25">
      <c r="A688" s="395">
        <v>42385</v>
      </c>
      <c r="B688" s="396">
        <v>7.2453703703703708E-3</v>
      </c>
      <c r="C688" s="399">
        <v>61.930900000000001</v>
      </c>
      <c r="D688" s="399">
        <v>16.295999999999999</v>
      </c>
      <c r="E688" s="398">
        <v>42385.007245370369</v>
      </c>
      <c r="F688" s="397">
        <v>373.52069999999998</v>
      </c>
      <c r="I688" s="385"/>
    </row>
    <row r="689" spans="1:9" ht="15" x14ac:dyDescent="0.25">
      <c r="A689" s="395">
        <v>42386</v>
      </c>
      <c r="B689" s="396">
        <v>7.2453703703703708E-3</v>
      </c>
      <c r="C689" s="399">
        <v>61.770699999999998</v>
      </c>
      <c r="D689" s="399">
        <v>16.28</v>
      </c>
      <c r="E689" s="398">
        <v>42386.007245370369</v>
      </c>
      <c r="F689" s="397">
        <v>373.68089999999995</v>
      </c>
      <c r="I689" s="385"/>
    </row>
    <row r="690" spans="1:9" ht="15" x14ac:dyDescent="0.25">
      <c r="A690" s="395">
        <v>42387</v>
      </c>
      <c r="B690" s="396">
        <v>7.2453703703703708E-3</v>
      </c>
      <c r="C690" s="399">
        <v>61.716500000000003</v>
      </c>
      <c r="D690" s="399">
        <v>16.283000000000001</v>
      </c>
      <c r="E690" s="398">
        <v>42387.007245370369</v>
      </c>
      <c r="F690" s="397">
        <v>373.73509999999999</v>
      </c>
      <c r="I690" s="385"/>
    </row>
    <row r="691" spans="1:9" ht="15" x14ac:dyDescent="0.25">
      <c r="A691" s="395">
        <v>42388</v>
      </c>
      <c r="B691" s="396">
        <v>7.2453703703703708E-3</v>
      </c>
      <c r="C691" s="399">
        <v>61.710799999999999</v>
      </c>
      <c r="D691" s="399">
        <v>16.292000000000002</v>
      </c>
      <c r="E691" s="398">
        <v>42388.007245370369</v>
      </c>
      <c r="F691" s="397">
        <v>373.74079999999998</v>
      </c>
      <c r="I691" s="385"/>
    </row>
    <row r="692" spans="1:9" ht="15" x14ac:dyDescent="0.25">
      <c r="A692" s="395">
        <v>42389</v>
      </c>
      <c r="B692" s="396">
        <v>7.2453703703703708E-3</v>
      </c>
      <c r="C692" s="399">
        <v>61.669499999999999</v>
      </c>
      <c r="D692" s="399">
        <v>16.286999999999999</v>
      </c>
      <c r="E692" s="398">
        <v>42389.007245370369</v>
      </c>
      <c r="F692" s="397">
        <v>373.78209999999996</v>
      </c>
      <c r="I692" s="385"/>
    </row>
    <row r="693" spans="1:9" ht="15" x14ac:dyDescent="0.25">
      <c r="A693" s="395">
        <v>42390</v>
      </c>
      <c r="B693" s="396">
        <v>7.2453703703703708E-3</v>
      </c>
      <c r="C693" s="399">
        <v>61.7498</v>
      </c>
      <c r="D693" s="399">
        <v>16.291</v>
      </c>
      <c r="E693" s="398">
        <v>42390.007245370369</v>
      </c>
      <c r="F693" s="397">
        <v>373.70179999999999</v>
      </c>
      <c r="I693" s="385"/>
    </row>
    <row r="694" spans="1:9" ht="15" x14ac:dyDescent="0.25">
      <c r="A694" s="395">
        <v>42391</v>
      </c>
      <c r="B694" s="396">
        <v>7.2453703703703708E-3</v>
      </c>
      <c r="C694" s="399">
        <v>61.566200000000002</v>
      </c>
      <c r="D694" s="399">
        <v>16.292000000000002</v>
      </c>
      <c r="E694" s="398">
        <v>42391.007245370369</v>
      </c>
      <c r="F694" s="397">
        <v>373.88539999999995</v>
      </c>
      <c r="I694" s="385"/>
    </row>
    <row r="695" spans="1:9" ht="15" x14ac:dyDescent="0.25">
      <c r="A695" s="395">
        <v>42392</v>
      </c>
      <c r="B695" s="396">
        <v>7.2453703703703708E-3</v>
      </c>
      <c r="C695" s="399">
        <v>61.547699999999999</v>
      </c>
      <c r="D695" s="399">
        <v>16.277999999999999</v>
      </c>
      <c r="E695" s="398">
        <v>42392.007245370369</v>
      </c>
      <c r="F695" s="397">
        <v>373.90389999999996</v>
      </c>
      <c r="I695" s="385"/>
    </row>
    <row r="696" spans="1:9" ht="15" x14ac:dyDescent="0.25">
      <c r="A696" s="395">
        <v>42393</v>
      </c>
      <c r="B696" s="396">
        <v>7.2453703703703708E-3</v>
      </c>
      <c r="C696" s="399">
        <v>61.668599999999998</v>
      </c>
      <c r="D696" s="399">
        <v>16.288</v>
      </c>
      <c r="E696" s="398">
        <v>42393.007245370369</v>
      </c>
      <c r="F696" s="397">
        <v>373.78299999999996</v>
      </c>
      <c r="I696" s="385"/>
    </row>
    <row r="697" spans="1:9" ht="15" x14ac:dyDescent="0.25">
      <c r="A697" s="395">
        <v>42394</v>
      </c>
      <c r="B697" s="396">
        <v>7.2453703703703708E-3</v>
      </c>
      <c r="C697" s="399">
        <v>61.817999999999998</v>
      </c>
      <c r="D697" s="399">
        <v>16.294</v>
      </c>
      <c r="E697" s="398">
        <v>42394.007245370369</v>
      </c>
      <c r="F697" s="397">
        <v>373.6336</v>
      </c>
      <c r="I697" s="385"/>
    </row>
    <row r="698" spans="1:9" ht="15" x14ac:dyDescent="0.25">
      <c r="A698" s="395">
        <v>42395</v>
      </c>
      <c r="B698" s="396">
        <v>7.2453703703703708E-3</v>
      </c>
      <c r="C698" s="399">
        <v>61.718000000000004</v>
      </c>
      <c r="D698" s="399">
        <v>16.292000000000002</v>
      </c>
      <c r="E698" s="398">
        <v>42395.007245370369</v>
      </c>
      <c r="F698" s="397">
        <v>373.73359999999997</v>
      </c>
      <c r="I698" s="385"/>
    </row>
    <row r="699" spans="1:9" ht="15" x14ac:dyDescent="0.25">
      <c r="A699" s="395">
        <v>42396</v>
      </c>
      <c r="B699" s="396">
        <v>7.2453703703703708E-3</v>
      </c>
      <c r="C699" s="399">
        <v>61.602899999999998</v>
      </c>
      <c r="D699" s="399">
        <v>16.279</v>
      </c>
      <c r="E699" s="398">
        <v>42396.007245370369</v>
      </c>
      <c r="F699" s="397">
        <v>373.84869999999995</v>
      </c>
      <c r="I699" s="385"/>
    </row>
    <row r="700" spans="1:9" ht="15" x14ac:dyDescent="0.25">
      <c r="A700" s="395">
        <v>42397</v>
      </c>
      <c r="B700" s="396">
        <v>7.2453703703703708E-3</v>
      </c>
      <c r="C700" s="399">
        <v>61.582000000000001</v>
      </c>
      <c r="D700" s="399">
        <v>16.271999999999998</v>
      </c>
      <c r="E700" s="398">
        <v>42397.007245370369</v>
      </c>
      <c r="F700" s="397">
        <v>373.86959999999999</v>
      </c>
      <c r="I700" s="385"/>
    </row>
    <row r="701" spans="1:9" ht="15" x14ac:dyDescent="0.25">
      <c r="A701" s="395">
        <v>42398</v>
      </c>
      <c r="B701" s="396">
        <v>7.2453703703703708E-3</v>
      </c>
      <c r="C701" s="399">
        <v>61.638100000000001</v>
      </c>
      <c r="D701" s="399">
        <v>16.291</v>
      </c>
      <c r="E701" s="398">
        <v>42398.007245370369</v>
      </c>
      <c r="F701" s="397">
        <v>373.81349999999998</v>
      </c>
      <c r="I701" s="385"/>
    </row>
    <row r="702" spans="1:9" ht="15" x14ac:dyDescent="0.25">
      <c r="A702" s="395">
        <v>42399</v>
      </c>
      <c r="B702" s="396">
        <v>7.2453703703703708E-3</v>
      </c>
      <c r="C702" s="399">
        <v>61.727200000000003</v>
      </c>
      <c r="D702" s="399">
        <v>16.27</v>
      </c>
      <c r="E702" s="398">
        <v>42399.007245370369</v>
      </c>
      <c r="F702" s="397">
        <v>373.72439999999995</v>
      </c>
      <c r="I702" s="385"/>
    </row>
    <row r="703" spans="1:9" ht="15" x14ac:dyDescent="0.25">
      <c r="A703" s="395">
        <v>42400</v>
      </c>
      <c r="B703" s="396">
        <v>7.2453703703703708E-3</v>
      </c>
      <c r="C703" s="399">
        <v>61.848500000000001</v>
      </c>
      <c r="D703" s="399">
        <v>16.280999999999999</v>
      </c>
      <c r="E703" s="398">
        <v>42400.007245370369</v>
      </c>
      <c r="F703" s="397">
        <v>373.60309999999998</v>
      </c>
      <c r="I703" s="385"/>
    </row>
    <row r="704" spans="1:9" ht="15" x14ac:dyDescent="0.25">
      <c r="A704" s="395">
        <v>42401</v>
      </c>
      <c r="B704" s="396">
        <v>7.2453703703703708E-3</v>
      </c>
      <c r="C704" s="399">
        <v>61.894799999999996</v>
      </c>
      <c r="D704" s="399">
        <v>16.282</v>
      </c>
      <c r="E704" s="398">
        <v>42401.007245370369</v>
      </c>
      <c r="F704" s="397">
        <v>373.55679999999995</v>
      </c>
      <c r="I704" s="385"/>
    </row>
    <row r="705" spans="1:9" ht="15" x14ac:dyDescent="0.25">
      <c r="A705" s="395">
        <v>42402</v>
      </c>
      <c r="B705" s="396">
        <v>7.2453703703703708E-3</v>
      </c>
      <c r="C705" s="399">
        <v>62.0901</v>
      </c>
      <c r="D705" s="399">
        <v>16.285</v>
      </c>
      <c r="E705" s="398">
        <v>42402.007245370369</v>
      </c>
      <c r="F705" s="397">
        <v>373.36149999999998</v>
      </c>
      <c r="I705" s="385"/>
    </row>
    <row r="706" spans="1:9" ht="15" x14ac:dyDescent="0.25">
      <c r="A706" s="395">
        <v>42403</v>
      </c>
      <c r="B706" s="396">
        <v>7.2453703703703708E-3</v>
      </c>
      <c r="C706" s="399">
        <v>61.946100000000001</v>
      </c>
      <c r="D706" s="399">
        <v>16.273</v>
      </c>
      <c r="E706" s="398">
        <v>42403.007245370369</v>
      </c>
      <c r="F706" s="397">
        <v>373.50549999999998</v>
      </c>
      <c r="I706" s="385"/>
    </row>
    <row r="707" spans="1:9" ht="15" x14ac:dyDescent="0.25">
      <c r="A707" s="395">
        <v>42404</v>
      </c>
      <c r="B707" s="396">
        <v>7.2453703703703708E-3</v>
      </c>
      <c r="C707" s="399">
        <v>61.690100000000001</v>
      </c>
      <c r="D707" s="399">
        <v>16.28</v>
      </c>
      <c r="E707" s="398">
        <v>42404.007245370369</v>
      </c>
      <c r="F707" s="397">
        <v>373.76149999999996</v>
      </c>
      <c r="I707" s="385"/>
    </row>
    <row r="708" spans="1:9" ht="15" x14ac:dyDescent="0.25">
      <c r="A708" s="395">
        <v>42405</v>
      </c>
      <c r="B708" s="396">
        <v>7.2453703703703708E-3</v>
      </c>
      <c r="C708" s="399">
        <v>61.6569</v>
      </c>
      <c r="D708" s="399">
        <v>16.279</v>
      </c>
      <c r="E708" s="398">
        <v>42405.007245370369</v>
      </c>
      <c r="F708" s="397">
        <v>373.79469999999998</v>
      </c>
      <c r="I708" s="385"/>
    </row>
    <row r="709" spans="1:9" ht="15" x14ac:dyDescent="0.25">
      <c r="A709" s="395">
        <v>42406</v>
      </c>
      <c r="B709" s="396">
        <v>7.2453703703703708E-3</v>
      </c>
      <c r="C709" s="399">
        <v>61.527900000000002</v>
      </c>
      <c r="D709" s="399">
        <v>16.280999999999999</v>
      </c>
      <c r="E709" s="398">
        <v>42406.007245370369</v>
      </c>
      <c r="F709" s="397">
        <v>373.92369999999994</v>
      </c>
      <c r="I709" s="385"/>
    </row>
    <row r="710" spans="1:9" ht="15" x14ac:dyDescent="0.25">
      <c r="A710" s="395">
        <v>42407</v>
      </c>
      <c r="B710" s="396">
        <v>7.2453703703703708E-3</v>
      </c>
      <c r="C710" s="399">
        <v>61.5184</v>
      </c>
      <c r="D710" s="399">
        <v>16.268000000000001</v>
      </c>
      <c r="E710" s="398">
        <v>42407.007245370369</v>
      </c>
      <c r="F710" s="397">
        <v>373.93319999999994</v>
      </c>
      <c r="I710" s="385"/>
    </row>
    <row r="711" spans="1:9" ht="15" x14ac:dyDescent="0.25">
      <c r="A711" s="395">
        <v>42408</v>
      </c>
      <c r="B711" s="396">
        <v>7.2453703703703708E-3</v>
      </c>
      <c r="C711" s="399">
        <v>61.500700000000002</v>
      </c>
      <c r="D711" s="399">
        <v>16.276</v>
      </c>
      <c r="E711" s="398">
        <v>42408.007245370369</v>
      </c>
      <c r="F711" s="397">
        <v>373.95089999999999</v>
      </c>
      <c r="I711" s="385"/>
    </row>
    <row r="712" spans="1:9" ht="15" x14ac:dyDescent="0.25">
      <c r="A712" s="395">
        <v>42409</v>
      </c>
      <c r="B712" s="396">
        <v>7.2453703703703708E-3</v>
      </c>
      <c r="C712" s="399">
        <v>61.445799999999998</v>
      </c>
      <c r="D712" s="399">
        <v>16.273</v>
      </c>
      <c r="E712" s="398">
        <v>42409.007245370369</v>
      </c>
      <c r="F712" s="397">
        <v>374.00579999999997</v>
      </c>
      <c r="I712" s="385"/>
    </row>
    <row r="713" spans="1:9" ht="15" x14ac:dyDescent="0.25">
      <c r="A713" s="395">
        <v>42410</v>
      </c>
      <c r="B713" s="396">
        <v>7.2453703703703708E-3</v>
      </c>
      <c r="C713" s="399">
        <v>61.456899999999997</v>
      </c>
      <c r="D713" s="399">
        <v>16.274000000000001</v>
      </c>
      <c r="E713" s="398">
        <v>42410.007245370369</v>
      </c>
      <c r="F713" s="397">
        <v>373.99469999999997</v>
      </c>
      <c r="I713" s="385"/>
    </row>
    <row r="714" spans="1:9" ht="15" x14ac:dyDescent="0.25">
      <c r="A714" s="395">
        <v>42411</v>
      </c>
      <c r="B714" s="396">
        <v>7.2453703703703708E-3</v>
      </c>
      <c r="C714" s="399">
        <v>61.491399999999999</v>
      </c>
      <c r="D714" s="399">
        <v>16.271000000000001</v>
      </c>
      <c r="E714" s="398">
        <v>42411.007245370369</v>
      </c>
      <c r="F714" s="397">
        <v>373.96019999999999</v>
      </c>
      <c r="I714" s="385"/>
    </row>
    <row r="715" spans="1:9" ht="15" x14ac:dyDescent="0.25">
      <c r="A715" s="395">
        <v>42412</v>
      </c>
      <c r="B715" s="396">
        <v>7.2453703703703708E-3</v>
      </c>
      <c r="C715" s="399">
        <v>61.506100000000004</v>
      </c>
      <c r="D715" s="399">
        <v>16.271999999999998</v>
      </c>
      <c r="E715" s="398">
        <v>42412.007245370369</v>
      </c>
      <c r="F715" s="397">
        <v>373.94549999999998</v>
      </c>
      <c r="I715" s="385"/>
    </row>
    <row r="716" spans="1:9" ht="15" x14ac:dyDescent="0.25">
      <c r="A716" s="395">
        <v>42413</v>
      </c>
      <c r="B716" s="396">
        <v>7.2453703703703708E-3</v>
      </c>
      <c r="C716" s="399">
        <v>61.502000000000002</v>
      </c>
      <c r="D716" s="399">
        <v>16.271000000000001</v>
      </c>
      <c r="E716" s="398">
        <v>42413.007245370369</v>
      </c>
      <c r="F716" s="397">
        <v>373.94959999999998</v>
      </c>
      <c r="I716" s="385"/>
    </row>
    <row r="717" spans="1:9" ht="15" x14ac:dyDescent="0.25">
      <c r="A717" s="395">
        <v>42414</v>
      </c>
      <c r="B717" s="396">
        <v>7.2453703703703708E-3</v>
      </c>
      <c r="C717" s="399">
        <v>61.597099999999998</v>
      </c>
      <c r="D717" s="399">
        <v>16.27</v>
      </c>
      <c r="E717" s="398">
        <v>42414.007245370369</v>
      </c>
      <c r="F717" s="397">
        <v>373.85449999999997</v>
      </c>
      <c r="I717" s="385"/>
    </row>
    <row r="718" spans="1:9" ht="15" x14ac:dyDescent="0.25">
      <c r="A718" s="395">
        <v>42415</v>
      </c>
      <c r="B718" s="396">
        <v>7.2453703703703708E-3</v>
      </c>
      <c r="C718" s="399">
        <v>61.696300000000001</v>
      </c>
      <c r="D718" s="399">
        <v>16.262</v>
      </c>
      <c r="E718" s="398">
        <v>42415.007245370369</v>
      </c>
      <c r="F718" s="397">
        <v>373.75529999999998</v>
      </c>
      <c r="I718" s="385"/>
    </row>
    <row r="719" spans="1:9" ht="15" x14ac:dyDescent="0.25">
      <c r="A719" s="395">
        <v>42416</v>
      </c>
      <c r="B719" s="396">
        <v>7.2453703703703708E-3</v>
      </c>
      <c r="C719" s="399">
        <v>61.721299999999999</v>
      </c>
      <c r="D719" s="399">
        <v>16.263000000000002</v>
      </c>
      <c r="E719" s="398">
        <v>42416.007245370369</v>
      </c>
      <c r="F719" s="397">
        <v>373.73029999999994</v>
      </c>
      <c r="I719" s="385"/>
    </row>
    <row r="720" spans="1:9" ht="15" x14ac:dyDescent="0.25">
      <c r="A720" s="395">
        <v>42417</v>
      </c>
      <c r="B720" s="396">
        <v>7.2453703703703708E-3</v>
      </c>
      <c r="C720" s="399">
        <v>61.664499999999997</v>
      </c>
      <c r="D720" s="399">
        <v>16.271999999999998</v>
      </c>
      <c r="E720" s="398">
        <v>42417.007245370369</v>
      </c>
      <c r="F720" s="397">
        <v>373.78709999999995</v>
      </c>
      <c r="I720" s="385"/>
    </row>
    <row r="721" spans="1:9" ht="15" x14ac:dyDescent="0.25">
      <c r="A721" s="395">
        <v>42418</v>
      </c>
      <c r="B721" s="396">
        <v>7.2453703703703708E-3</v>
      </c>
      <c r="C721" s="399">
        <v>61.675400000000003</v>
      </c>
      <c r="D721" s="399">
        <v>16.265999999999998</v>
      </c>
      <c r="E721" s="398">
        <v>42418.007245370369</v>
      </c>
      <c r="F721" s="397">
        <v>373.77619999999996</v>
      </c>
      <c r="I721" s="385"/>
    </row>
    <row r="722" spans="1:9" ht="15" x14ac:dyDescent="0.25">
      <c r="A722" s="395">
        <v>42419</v>
      </c>
      <c r="B722" s="396">
        <v>7.2453703703703708E-3</v>
      </c>
      <c r="C722" s="399">
        <v>61.688000000000002</v>
      </c>
      <c r="D722" s="399">
        <v>16.268999999999998</v>
      </c>
      <c r="E722" s="398">
        <v>42419.007245370369</v>
      </c>
      <c r="F722" s="397">
        <v>373.7636</v>
      </c>
      <c r="I722" s="385"/>
    </row>
    <row r="723" spans="1:9" ht="15" x14ac:dyDescent="0.25">
      <c r="A723" s="395">
        <v>42420</v>
      </c>
      <c r="B723" s="396">
        <v>7.2453703703703708E-3</v>
      </c>
      <c r="C723" s="399">
        <v>61.6068</v>
      </c>
      <c r="D723" s="399">
        <v>16.266999999999999</v>
      </c>
      <c r="E723" s="398">
        <v>42420.007245370369</v>
      </c>
      <c r="F723" s="397">
        <v>373.84479999999996</v>
      </c>
      <c r="I723" s="385"/>
    </row>
    <row r="724" spans="1:9" ht="15" x14ac:dyDescent="0.25">
      <c r="A724" s="395">
        <v>42421</v>
      </c>
      <c r="B724" s="396">
        <v>7.2453703703703708E-3</v>
      </c>
      <c r="C724" s="399">
        <v>61.5839</v>
      </c>
      <c r="D724" s="399">
        <v>16.265000000000001</v>
      </c>
      <c r="E724" s="398">
        <v>42421.007245370369</v>
      </c>
      <c r="F724" s="397">
        <v>373.86769999999996</v>
      </c>
      <c r="I724" s="385"/>
    </row>
    <row r="725" spans="1:9" ht="15" x14ac:dyDescent="0.25">
      <c r="A725" s="395">
        <v>42422</v>
      </c>
      <c r="B725" s="396">
        <v>7.2453703703703708E-3</v>
      </c>
      <c r="C725" s="399">
        <v>61.5809</v>
      </c>
      <c r="D725" s="399">
        <v>16.262</v>
      </c>
      <c r="E725" s="398">
        <v>42422.007245370369</v>
      </c>
      <c r="F725" s="397">
        <v>373.87069999999994</v>
      </c>
      <c r="I725" s="385"/>
    </row>
    <row r="726" spans="1:9" ht="15" x14ac:dyDescent="0.25">
      <c r="A726" s="395">
        <v>42423</v>
      </c>
      <c r="B726" s="396">
        <v>7.2453703703703708E-3</v>
      </c>
      <c r="C726" s="399">
        <v>61.798699999999997</v>
      </c>
      <c r="D726" s="399">
        <v>16.260000000000002</v>
      </c>
      <c r="E726" s="398">
        <v>42423.007245370369</v>
      </c>
      <c r="F726" s="397">
        <v>373.65289999999999</v>
      </c>
      <c r="I726" s="385"/>
    </row>
    <row r="727" spans="1:9" ht="15" x14ac:dyDescent="0.25">
      <c r="A727" s="395">
        <v>42424</v>
      </c>
      <c r="B727" s="396">
        <v>7.2453703703703708E-3</v>
      </c>
      <c r="C727" s="399">
        <v>61.624200000000002</v>
      </c>
      <c r="D727" s="399">
        <v>16.263999999999999</v>
      </c>
      <c r="E727" s="398">
        <v>42424.007245370369</v>
      </c>
      <c r="F727" s="397">
        <v>373.82739999999995</v>
      </c>
      <c r="I727" s="385"/>
    </row>
    <row r="728" spans="1:9" ht="15" x14ac:dyDescent="0.25">
      <c r="A728" s="395">
        <v>42425</v>
      </c>
      <c r="B728" s="396">
        <v>7.2453703703703708E-3</v>
      </c>
      <c r="C728" s="399">
        <v>61.602200000000003</v>
      </c>
      <c r="D728" s="399">
        <v>16.265999999999998</v>
      </c>
      <c r="E728" s="398">
        <v>42425.007245370369</v>
      </c>
      <c r="F728" s="397">
        <v>373.84939999999995</v>
      </c>
      <c r="I728" s="385"/>
    </row>
    <row r="729" spans="1:9" ht="15" x14ac:dyDescent="0.25">
      <c r="A729" s="395">
        <v>42426</v>
      </c>
      <c r="B729" s="396">
        <v>7.2453703703703708E-3</v>
      </c>
      <c r="C729" s="399">
        <v>61.539499999999997</v>
      </c>
      <c r="D729" s="399">
        <v>16.257999999999999</v>
      </c>
      <c r="E729" s="398">
        <v>42426.007245370369</v>
      </c>
      <c r="F729" s="397">
        <v>373.91209999999995</v>
      </c>
      <c r="I729" s="385"/>
    </row>
    <row r="730" spans="1:9" ht="15" x14ac:dyDescent="0.25">
      <c r="A730" s="395">
        <v>42427</v>
      </c>
      <c r="B730" s="396">
        <v>7.2453703703703708E-3</v>
      </c>
      <c r="C730" s="399">
        <v>61.552100000000003</v>
      </c>
      <c r="D730" s="399">
        <v>16.263999999999999</v>
      </c>
      <c r="E730" s="398">
        <v>42427.007245370369</v>
      </c>
      <c r="F730" s="397">
        <v>373.89949999999999</v>
      </c>
      <c r="I730" s="385"/>
    </row>
    <row r="731" spans="1:9" ht="15" x14ac:dyDescent="0.25">
      <c r="A731" s="395">
        <v>42428</v>
      </c>
      <c r="B731" s="396">
        <v>7.2453703703703708E-3</v>
      </c>
      <c r="C731" s="399">
        <v>61.660699999999999</v>
      </c>
      <c r="D731" s="399">
        <v>16.262</v>
      </c>
      <c r="E731" s="398">
        <v>42428.007245370369</v>
      </c>
      <c r="F731" s="397">
        <v>373.79089999999997</v>
      </c>
      <c r="I731" s="385"/>
    </row>
    <row r="732" spans="1:9" ht="15" x14ac:dyDescent="0.25">
      <c r="A732" s="395">
        <v>42429</v>
      </c>
      <c r="B732" s="396">
        <v>7.2453703703703708E-3</v>
      </c>
      <c r="C732" s="399">
        <v>61.632199999999997</v>
      </c>
      <c r="D732" s="399">
        <v>16.263999999999999</v>
      </c>
      <c r="E732" s="398">
        <v>42429.007245370369</v>
      </c>
      <c r="F732" s="397">
        <v>373.81939999999997</v>
      </c>
      <c r="I732" s="385"/>
    </row>
    <row r="733" spans="1:9" ht="15" x14ac:dyDescent="0.25">
      <c r="A733" s="395">
        <v>42430</v>
      </c>
      <c r="B733" s="396">
        <v>7.2453703703703708E-3</v>
      </c>
      <c r="C733" s="399">
        <v>61.662999999999997</v>
      </c>
      <c r="D733" s="399">
        <v>16.260999999999999</v>
      </c>
      <c r="E733" s="398">
        <v>42430.007245370369</v>
      </c>
      <c r="F733" s="397">
        <v>373.78859999999997</v>
      </c>
      <c r="I733" s="385"/>
    </row>
    <row r="734" spans="1:9" ht="15" x14ac:dyDescent="0.25">
      <c r="A734" s="395">
        <v>42431</v>
      </c>
      <c r="B734" s="396">
        <v>7.2453703703703708E-3</v>
      </c>
      <c r="C734" s="399">
        <v>61.6342</v>
      </c>
      <c r="D734" s="399">
        <v>16.254999999999999</v>
      </c>
      <c r="E734" s="398">
        <v>42431.007245370369</v>
      </c>
      <c r="F734" s="397">
        <v>373.81739999999996</v>
      </c>
      <c r="I734" s="385"/>
    </row>
    <row r="735" spans="1:9" ht="15" x14ac:dyDescent="0.25">
      <c r="A735" s="395">
        <v>42432</v>
      </c>
      <c r="B735" s="396">
        <v>7.2453703703703708E-3</v>
      </c>
      <c r="C735" s="399">
        <v>61.6479</v>
      </c>
      <c r="D735" s="399">
        <v>16.253</v>
      </c>
      <c r="E735" s="398">
        <v>42432.007245370369</v>
      </c>
      <c r="F735" s="397">
        <v>373.80369999999999</v>
      </c>
      <c r="I735" s="385"/>
    </row>
    <row r="736" spans="1:9" ht="15" x14ac:dyDescent="0.25">
      <c r="A736" s="395">
        <v>42433</v>
      </c>
      <c r="B736" s="396">
        <v>7.2453703703703708E-3</v>
      </c>
      <c r="C736" s="399">
        <v>61.615299999999998</v>
      </c>
      <c r="D736" s="399">
        <v>16.253</v>
      </c>
      <c r="E736" s="398">
        <v>42433.007245370369</v>
      </c>
      <c r="F736" s="397">
        <v>373.83629999999999</v>
      </c>
      <c r="I736" s="385"/>
    </row>
    <row r="737" spans="1:9" ht="15" x14ac:dyDescent="0.25">
      <c r="A737" s="395">
        <v>42434</v>
      </c>
      <c r="B737" s="396">
        <v>7.2453703703703708E-3</v>
      </c>
      <c r="C737" s="399">
        <v>61.623800000000003</v>
      </c>
      <c r="D737" s="399">
        <v>16.259</v>
      </c>
      <c r="E737" s="398">
        <v>42434.007245370369</v>
      </c>
      <c r="F737" s="397">
        <v>373.82779999999997</v>
      </c>
      <c r="I737" s="385"/>
    </row>
    <row r="738" spans="1:9" ht="15" x14ac:dyDescent="0.25">
      <c r="A738" s="395">
        <v>42435</v>
      </c>
      <c r="B738" s="396">
        <v>7.2453703703703708E-3</v>
      </c>
      <c r="C738" s="399">
        <v>61.6404</v>
      </c>
      <c r="D738" s="399">
        <v>16.239999999999998</v>
      </c>
      <c r="E738" s="398">
        <v>42435.007245370369</v>
      </c>
      <c r="F738" s="397">
        <v>373.81119999999999</v>
      </c>
      <c r="I738" s="385"/>
    </row>
    <row r="739" spans="1:9" ht="15" x14ac:dyDescent="0.25">
      <c r="A739" s="395">
        <v>42436</v>
      </c>
      <c r="B739" s="396">
        <v>7.2453703703703708E-3</v>
      </c>
      <c r="C739" s="399">
        <v>61.775799999999997</v>
      </c>
      <c r="D739" s="399">
        <v>16.253</v>
      </c>
      <c r="E739" s="398">
        <v>42436.007245370369</v>
      </c>
      <c r="F739" s="397">
        <v>373.67579999999998</v>
      </c>
      <c r="I739" s="385"/>
    </row>
    <row r="740" spans="1:9" ht="15" x14ac:dyDescent="0.25">
      <c r="A740" s="395">
        <v>42437</v>
      </c>
      <c r="B740" s="396">
        <v>7.2453703703703708E-3</v>
      </c>
      <c r="C740" s="399">
        <v>61.8733</v>
      </c>
      <c r="D740" s="399">
        <v>16.254000000000001</v>
      </c>
      <c r="E740" s="398">
        <v>42437.007245370369</v>
      </c>
      <c r="F740" s="397">
        <v>373.57829999999996</v>
      </c>
      <c r="I740" s="385"/>
    </row>
    <row r="741" spans="1:9" ht="15" x14ac:dyDescent="0.25">
      <c r="A741" s="395">
        <v>42438</v>
      </c>
      <c r="B741" s="396">
        <v>7.2453703703703708E-3</v>
      </c>
      <c r="C741" s="399">
        <v>61.822400000000002</v>
      </c>
      <c r="D741" s="399">
        <v>16.254000000000001</v>
      </c>
      <c r="E741" s="398">
        <v>42438.007245370369</v>
      </c>
      <c r="F741" s="397">
        <v>373.62919999999997</v>
      </c>
      <c r="I741" s="385"/>
    </row>
    <row r="742" spans="1:9" ht="15" x14ac:dyDescent="0.25">
      <c r="A742" s="395">
        <v>42439</v>
      </c>
      <c r="B742" s="396">
        <v>7.2453703703703708E-3</v>
      </c>
      <c r="C742" s="399">
        <v>61.716099999999997</v>
      </c>
      <c r="D742" s="399">
        <v>16.248999999999999</v>
      </c>
      <c r="E742" s="398">
        <v>42439.007245370369</v>
      </c>
      <c r="F742" s="397">
        <v>373.7355</v>
      </c>
      <c r="I742" s="385"/>
    </row>
    <row r="743" spans="1:9" ht="15" x14ac:dyDescent="0.25">
      <c r="A743" s="395">
        <v>42440</v>
      </c>
      <c r="B743" s="396">
        <v>7.2453703703703708E-3</v>
      </c>
      <c r="C743" s="399">
        <v>61.590299999999999</v>
      </c>
      <c r="D743" s="399">
        <v>16.242000000000001</v>
      </c>
      <c r="E743" s="398">
        <v>42440.007245370369</v>
      </c>
      <c r="F743" s="397">
        <v>373.86129999999997</v>
      </c>
      <c r="I743" s="385"/>
    </row>
    <row r="744" spans="1:9" ht="15" x14ac:dyDescent="0.25">
      <c r="A744" s="395">
        <v>42441</v>
      </c>
      <c r="B744" s="396">
        <v>7.2453703703703708E-3</v>
      </c>
      <c r="C744" s="399">
        <v>61.644500000000001</v>
      </c>
      <c r="D744" s="399">
        <v>16.251999999999999</v>
      </c>
      <c r="E744" s="398">
        <v>42441.007245370369</v>
      </c>
      <c r="F744" s="397">
        <v>373.80709999999999</v>
      </c>
      <c r="I744" s="385"/>
    </row>
    <row r="745" spans="1:9" ht="15" x14ac:dyDescent="0.25">
      <c r="A745" s="395">
        <v>42442</v>
      </c>
      <c r="B745" s="396">
        <v>7.2453703703703708E-3</v>
      </c>
      <c r="C745" s="399">
        <v>61.802900000000001</v>
      </c>
      <c r="D745" s="399">
        <v>16.248000000000001</v>
      </c>
      <c r="E745" s="398">
        <v>42442.007245370369</v>
      </c>
      <c r="F745" s="397">
        <v>373.64869999999996</v>
      </c>
      <c r="I745" s="385"/>
    </row>
    <row r="746" spans="1:9" ht="15" x14ac:dyDescent="0.25">
      <c r="A746" s="395">
        <v>42443</v>
      </c>
      <c r="B746" s="396">
        <v>7.2453703703703708E-3</v>
      </c>
      <c r="C746" s="399">
        <v>61.779299999999999</v>
      </c>
      <c r="D746" s="399">
        <v>16.236999999999998</v>
      </c>
      <c r="E746" s="398">
        <v>42443.007245370369</v>
      </c>
      <c r="F746" s="397">
        <v>373.67229999999995</v>
      </c>
      <c r="I746" s="385"/>
    </row>
    <row r="747" spans="1:9" ht="15" x14ac:dyDescent="0.25">
      <c r="A747" s="395">
        <v>42444</v>
      </c>
      <c r="B747" s="396">
        <v>7.2453703703703708E-3</v>
      </c>
      <c r="C747" s="399">
        <v>61.819299999999998</v>
      </c>
      <c r="D747" s="399">
        <v>16.236999999999998</v>
      </c>
      <c r="E747" s="398">
        <v>42444.007245370369</v>
      </c>
      <c r="F747" s="397">
        <v>373.63229999999999</v>
      </c>
      <c r="I747" s="385"/>
    </row>
    <row r="748" spans="1:9" ht="15" x14ac:dyDescent="0.25">
      <c r="A748" s="395">
        <v>42445</v>
      </c>
      <c r="B748" s="396">
        <v>7.2453703703703708E-3</v>
      </c>
      <c r="C748" s="399">
        <v>61.715699999999998</v>
      </c>
      <c r="D748" s="399">
        <v>16.25</v>
      </c>
      <c r="E748" s="398">
        <v>42445.007245370369</v>
      </c>
      <c r="F748" s="397">
        <v>373.73589999999996</v>
      </c>
      <c r="I748" s="385"/>
    </row>
    <row r="749" spans="1:9" ht="15" x14ac:dyDescent="0.25">
      <c r="A749" s="395">
        <v>42446</v>
      </c>
      <c r="B749" s="396">
        <v>7.2453703703703708E-3</v>
      </c>
      <c r="C749" s="399">
        <v>61.696300000000001</v>
      </c>
      <c r="D749" s="399">
        <v>16.234999999999999</v>
      </c>
      <c r="E749" s="398">
        <v>42446.007245370369</v>
      </c>
      <c r="F749" s="397">
        <v>373.75529999999998</v>
      </c>
      <c r="I749" s="385"/>
    </row>
    <row r="750" spans="1:9" ht="15" x14ac:dyDescent="0.25">
      <c r="A750" s="395">
        <v>42447</v>
      </c>
      <c r="B750" s="396">
        <v>7.2453703703703708E-3</v>
      </c>
      <c r="C750" s="399">
        <v>61.736899999999999</v>
      </c>
      <c r="D750" s="399">
        <v>16.242999999999999</v>
      </c>
      <c r="E750" s="398">
        <v>42447.007245370369</v>
      </c>
      <c r="F750" s="397">
        <v>373.71469999999999</v>
      </c>
      <c r="I750" s="385"/>
    </row>
    <row r="751" spans="1:9" ht="15" x14ac:dyDescent="0.25">
      <c r="A751" s="395">
        <v>42448</v>
      </c>
      <c r="B751" s="396">
        <v>7.2453703703703708E-3</v>
      </c>
      <c r="C751" s="399">
        <v>61.708100000000002</v>
      </c>
      <c r="D751" s="399">
        <v>16.242999999999999</v>
      </c>
      <c r="E751" s="398">
        <v>42448.007245370369</v>
      </c>
      <c r="F751" s="397">
        <v>373.74349999999998</v>
      </c>
      <c r="I751" s="385"/>
    </row>
    <row r="752" spans="1:9" ht="15" x14ac:dyDescent="0.25">
      <c r="A752" s="395">
        <v>42449</v>
      </c>
      <c r="B752" s="396">
        <v>7.2453703703703708E-3</v>
      </c>
      <c r="C752" s="399">
        <v>61.607500000000002</v>
      </c>
      <c r="D752" s="399">
        <v>16.247</v>
      </c>
      <c r="E752" s="398">
        <v>42449.007245370369</v>
      </c>
      <c r="F752" s="397">
        <v>373.84409999999997</v>
      </c>
      <c r="I752" s="385"/>
    </row>
    <row r="753" spans="1:9" ht="15" x14ac:dyDescent="0.25">
      <c r="A753" s="395">
        <v>42450</v>
      </c>
      <c r="B753" s="396">
        <v>7.2453703703703708E-3</v>
      </c>
      <c r="C753" s="399">
        <v>61.548999999999999</v>
      </c>
      <c r="D753" s="399">
        <v>16.241</v>
      </c>
      <c r="E753" s="398">
        <v>42450.007245370369</v>
      </c>
      <c r="F753" s="397">
        <v>373.90259999999995</v>
      </c>
      <c r="I753" s="385"/>
    </row>
    <row r="754" spans="1:9" ht="15" x14ac:dyDescent="0.25">
      <c r="A754" s="395">
        <v>42451</v>
      </c>
      <c r="B754" s="396">
        <v>7.2453703703703708E-3</v>
      </c>
      <c r="C754" s="399">
        <v>61.636800000000001</v>
      </c>
      <c r="D754" s="399">
        <v>16.245000000000001</v>
      </c>
      <c r="E754" s="398">
        <v>42451.007245370369</v>
      </c>
      <c r="F754" s="397">
        <v>373.81479999999999</v>
      </c>
      <c r="I754" s="385"/>
    </row>
    <row r="755" spans="1:9" ht="15" x14ac:dyDescent="0.25">
      <c r="A755" s="395">
        <v>42452</v>
      </c>
      <c r="B755" s="396">
        <v>7.2453703703703708E-3</v>
      </c>
      <c r="C755" s="399">
        <v>61.878</v>
      </c>
      <c r="D755" s="399">
        <v>16.241</v>
      </c>
      <c r="E755" s="398">
        <v>42452.007245370369</v>
      </c>
      <c r="F755" s="397">
        <v>373.57359999999994</v>
      </c>
      <c r="I755" s="385"/>
    </row>
    <row r="756" spans="1:9" ht="15" x14ac:dyDescent="0.25">
      <c r="A756" s="395">
        <v>42453</v>
      </c>
      <c r="B756" s="396">
        <v>7.2453703703703708E-3</v>
      </c>
      <c r="C756" s="399">
        <v>61.713900000000002</v>
      </c>
      <c r="D756" s="399">
        <v>16.244</v>
      </c>
      <c r="E756" s="398">
        <v>42453.007245370369</v>
      </c>
      <c r="F756" s="397">
        <v>373.73769999999996</v>
      </c>
      <c r="I756" s="385"/>
    </row>
    <row r="757" spans="1:9" ht="15" x14ac:dyDescent="0.25">
      <c r="A757" s="395">
        <v>42454</v>
      </c>
      <c r="B757" s="396">
        <v>7.2453703703703708E-3</v>
      </c>
      <c r="C757" s="399">
        <v>61.701799999999999</v>
      </c>
      <c r="D757" s="399">
        <v>16.239999999999998</v>
      </c>
      <c r="E757" s="398">
        <v>42454.007245370369</v>
      </c>
      <c r="F757" s="397">
        <v>373.74979999999999</v>
      </c>
      <c r="I757" s="385"/>
    </row>
    <row r="758" spans="1:9" ht="15" x14ac:dyDescent="0.25">
      <c r="A758" s="395">
        <v>42455</v>
      </c>
      <c r="B758" s="396">
        <v>7.2453703703703708E-3</v>
      </c>
      <c r="C758" s="399">
        <v>61.831800000000001</v>
      </c>
      <c r="D758" s="399">
        <v>16.239000000000001</v>
      </c>
      <c r="E758" s="398">
        <v>42455.007245370369</v>
      </c>
      <c r="F758" s="397">
        <v>373.61979999999994</v>
      </c>
      <c r="I758" s="385"/>
    </row>
    <row r="759" spans="1:9" ht="15" x14ac:dyDescent="0.25">
      <c r="A759" s="395">
        <v>42456</v>
      </c>
      <c r="B759" s="396">
        <v>7.2453703703703708E-3</v>
      </c>
      <c r="C759" s="399">
        <v>61.740400000000001</v>
      </c>
      <c r="D759" s="399">
        <v>16.241</v>
      </c>
      <c r="E759" s="398">
        <v>42456.007245370369</v>
      </c>
      <c r="F759" s="397">
        <v>373.71119999999996</v>
      </c>
      <c r="I759" s="385"/>
    </row>
    <row r="760" spans="1:9" ht="15" x14ac:dyDescent="0.25">
      <c r="A760" s="395">
        <v>42457</v>
      </c>
      <c r="B760" s="396">
        <v>7.2453703703703708E-3</v>
      </c>
      <c r="C760" s="399">
        <v>61.664400000000001</v>
      </c>
      <c r="D760" s="399">
        <v>16.224</v>
      </c>
      <c r="E760" s="398">
        <v>42457.007245370369</v>
      </c>
      <c r="F760" s="397">
        <v>373.78719999999998</v>
      </c>
      <c r="I760" s="385"/>
    </row>
    <row r="761" spans="1:9" ht="15" x14ac:dyDescent="0.25">
      <c r="A761" s="395">
        <v>42458</v>
      </c>
      <c r="B761" s="396">
        <v>7.2453703703703708E-3</v>
      </c>
      <c r="C761" s="399">
        <v>61.805100000000003</v>
      </c>
      <c r="D761" s="399">
        <v>16.228999999999999</v>
      </c>
      <c r="E761" s="398">
        <v>42458.007245370369</v>
      </c>
      <c r="F761" s="397">
        <v>373.64649999999995</v>
      </c>
      <c r="I761" s="385"/>
    </row>
    <row r="762" spans="1:9" ht="15" x14ac:dyDescent="0.25">
      <c r="A762" s="395">
        <v>42459</v>
      </c>
      <c r="B762" s="396">
        <v>7.2453703703703708E-3</v>
      </c>
      <c r="C762" s="399">
        <v>61.878500000000003</v>
      </c>
      <c r="D762" s="399">
        <v>16.234000000000002</v>
      </c>
      <c r="E762" s="398">
        <v>42459.007245370369</v>
      </c>
      <c r="F762" s="397">
        <v>373.57309999999995</v>
      </c>
      <c r="I762" s="385"/>
    </row>
    <row r="763" spans="1:9" ht="15" x14ac:dyDescent="0.25">
      <c r="A763" s="395">
        <v>42460</v>
      </c>
      <c r="B763" s="396">
        <v>7.2453703703703708E-3</v>
      </c>
      <c r="C763" s="399">
        <v>61.839700000000001</v>
      </c>
      <c r="D763" s="399">
        <v>16.231000000000002</v>
      </c>
      <c r="E763" s="398">
        <v>42460.007245370369</v>
      </c>
      <c r="F763" s="397">
        <v>373.61189999999999</v>
      </c>
      <c r="I763" s="385"/>
    </row>
    <row r="764" spans="1:9" ht="15" x14ac:dyDescent="0.25">
      <c r="A764" s="395">
        <v>42461</v>
      </c>
      <c r="B764" s="396">
        <v>7.2453703703703708E-3</v>
      </c>
      <c r="C764" s="399">
        <v>61.818800000000003</v>
      </c>
      <c r="D764" s="399">
        <v>16.227</v>
      </c>
      <c r="E764" s="398">
        <v>42461.007245370369</v>
      </c>
      <c r="F764" s="397">
        <v>373.63279999999997</v>
      </c>
      <c r="I764" s="385"/>
    </row>
    <row r="765" spans="1:9" ht="15" x14ac:dyDescent="0.25">
      <c r="A765" s="395">
        <v>42462</v>
      </c>
      <c r="B765" s="396">
        <v>7.2453703703703708E-3</v>
      </c>
      <c r="C765" s="399">
        <v>61.620699999999999</v>
      </c>
      <c r="D765" s="399">
        <v>16.228000000000002</v>
      </c>
      <c r="E765" s="398">
        <v>42462.007245370369</v>
      </c>
      <c r="F765" s="397">
        <v>373.83089999999999</v>
      </c>
      <c r="I765" s="385"/>
    </row>
    <row r="766" spans="1:9" ht="15" x14ac:dyDescent="0.25">
      <c r="A766" s="395">
        <v>42463</v>
      </c>
      <c r="B766" s="396">
        <v>7.2453703703703708E-3</v>
      </c>
      <c r="C766" s="399">
        <v>61.557699999999997</v>
      </c>
      <c r="D766" s="399">
        <v>16.231999999999999</v>
      </c>
      <c r="E766" s="398">
        <v>42463.007245370369</v>
      </c>
      <c r="F766" s="397">
        <v>373.89389999999997</v>
      </c>
      <c r="I766" s="385"/>
    </row>
    <row r="767" spans="1:9" ht="15" x14ac:dyDescent="0.25">
      <c r="A767" s="395">
        <v>42464</v>
      </c>
      <c r="B767" s="396">
        <v>7.2453703703703708E-3</v>
      </c>
      <c r="C767" s="399">
        <v>61.568100000000001</v>
      </c>
      <c r="D767" s="399">
        <v>16.228000000000002</v>
      </c>
      <c r="E767" s="398">
        <v>42464.007245370369</v>
      </c>
      <c r="F767" s="397">
        <v>373.88349999999997</v>
      </c>
      <c r="I767" s="385"/>
    </row>
    <row r="768" spans="1:9" ht="15" x14ac:dyDescent="0.25">
      <c r="A768" s="395">
        <v>42465</v>
      </c>
      <c r="B768" s="396">
        <v>7.2453703703703708E-3</v>
      </c>
      <c r="C768" s="399">
        <v>61.458100000000002</v>
      </c>
      <c r="D768" s="399">
        <v>16.219000000000001</v>
      </c>
      <c r="E768" s="398">
        <v>42465.007245370369</v>
      </c>
      <c r="F768" s="397">
        <v>373.99349999999998</v>
      </c>
      <c r="I768" s="385"/>
    </row>
    <row r="769" spans="1:9" ht="15" x14ac:dyDescent="0.25">
      <c r="A769" s="395">
        <v>42466</v>
      </c>
      <c r="B769" s="396">
        <v>7.2453703703703708E-3</v>
      </c>
      <c r="C769" s="399">
        <v>61.507599999999996</v>
      </c>
      <c r="D769" s="399">
        <v>16.231999999999999</v>
      </c>
      <c r="E769" s="398">
        <v>42466.007245370369</v>
      </c>
      <c r="F769" s="397">
        <v>373.94399999999996</v>
      </c>
      <c r="I769" s="385"/>
    </row>
    <row r="770" spans="1:9" ht="15" x14ac:dyDescent="0.25">
      <c r="A770" s="395">
        <v>42467</v>
      </c>
      <c r="B770" s="396">
        <v>7.2453703703703708E-3</v>
      </c>
      <c r="C770" s="399">
        <v>61.435499999999998</v>
      </c>
      <c r="D770" s="399">
        <v>16.231999999999999</v>
      </c>
      <c r="E770" s="398">
        <v>42467.007245370369</v>
      </c>
      <c r="F770" s="397">
        <v>374.01609999999999</v>
      </c>
      <c r="I770" s="385"/>
    </row>
    <row r="771" spans="1:9" ht="15" x14ac:dyDescent="0.25">
      <c r="A771" s="395">
        <v>42468</v>
      </c>
      <c r="B771" s="396">
        <v>7.2453703703703708E-3</v>
      </c>
      <c r="C771" s="399">
        <v>61.486499999999999</v>
      </c>
      <c r="D771" s="399">
        <v>16.231999999999999</v>
      </c>
      <c r="E771" s="398">
        <v>42468.007245370369</v>
      </c>
      <c r="F771" s="397">
        <v>373.96509999999995</v>
      </c>
      <c r="I771" s="385"/>
    </row>
    <row r="772" spans="1:9" ht="15" x14ac:dyDescent="0.25">
      <c r="A772" s="395">
        <v>42469</v>
      </c>
      <c r="B772" s="396">
        <v>7.2453703703703708E-3</v>
      </c>
      <c r="C772" s="399">
        <v>61.528399999999998</v>
      </c>
      <c r="D772" s="399">
        <v>16.228999999999999</v>
      </c>
      <c r="E772" s="398">
        <v>42469.007245370369</v>
      </c>
      <c r="F772" s="397">
        <v>373.92319999999995</v>
      </c>
      <c r="I772" s="385"/>
    </row>
    <row r="773" spans="1:9" ht="15" x14ac:dyDescent="0.25">
      <c r="A773" s="395">
        <v>42470</v>
      </c>
      <c r="B773" s="396">
        <v>7.2453703703703708E-3</v>
      </c>
      <c r="C773" s="399">
        <v>61.656399999999998</v>
      </c>
      <c r="D773" s="399">
        <v>16.228000000000002</v>
      </c>
      <c r="E773" s="398">
        <v>42470.007245370369</v>
      </c>
      <c r="F773" s="397">
        <v>373.79519999999997</v>
      </c>
      <c r="I773" s="385"/>
    </row>
    <row r="774" spans="1:9" ht="15" x14ac:dyDescent="0.25">
      <c r="A774" s="395">
        <v>42471</v>
      </c>
      <c r="B774" s="396">
        <v>7.2453703703703708E-3</v>
      </c>
      <c r="C774" s="399">
        <v>61.720100000000002</v>
      </c>
      <c r="D774" s="399">
        <v>16.225999999999999</v>
      </c>
      <c r="E774" s="398">
        <v>42471.007245370369</v>
      </c>
      <c r="F774" s="397">
        <v>373.73149999999998</v>
      </c>
      <c r="I774" s="385"/>
    </row>
    <row r="775" spans="1:9" ht="15" x14ac:dyDescent="0.25">
      <c r="A775" s="395">
        <v>42472</v>
      </c>
      <c r="B775" s="396">
        <v>7.2453703703703708E-3</v>
      </c>
      <c r="C775" s="399">
        <v>61.602499999999999</v>
      </c>
      <c r="D775" s="399">
        <v>16.227</v>
      </c>
      <c r="E775" s="398">
        <v>42472.007245370369</v>
      </c>
      <c r="F775" s="397">
        <v>373.84909999999996</v>
      </c>
      <c r="I775" s="385"/>
    </row>
    <row r="776" spans="1:9" ht="15" x14ac:dyDescent="0.25">
      <c r="A776" s="395">
        <v>42473</v>
      </c>
      <c r="B776" s="396">
        <v>7.2453703703703708E-3</v>
      </c>
      <c r="C776" s="399">
        <v>61.572400000000002</v>
      </c>
      <c r="D776" s="399">
        <v>16.23</v>
      </c>
      <c r="E776" s="398">
        <v>42473.007245370369</v>
      </c>
      <c r="F776" s="397">
        <v>373.87919999999997</v>
      </c>
      <c r="I776" s="385"/>
    </row>
    <row r="777" spans="1:9" ht="15" x14ac:dyDescent="0.25">
      <c r="A777" s="395">
        <v>42474</v>
      </c>
      <c r="B777" s="396">
        <v>7.2453703703703708E-3</v>
      </c>
      <c r="C777" s="399">
        <v>61.610199999999999</v>
      </c>
      <c r="D777" s="399">
        <v>16.227</v>
      </c>
      <c r="E777" s="398">
        <v>42474.007245370369</v>
      </c>
      <c r="F777" s="397">
        <v>373.84139999999996</v>
      </c>
      <c r="I777" s="385"/>
    </row>
    <row r="778" spans="1:9" ht="15" x14ac:dyDescent="0.25">
      <c r="A778" s="395">
        <v>42475</v>
      </c>
      <c r="B778" s="396">
        <v>7.2453703703703708E-3</v>
      </c>
      <c r="C778" s="399">
        <v>61.715499999999999</v>
      </c>
      <c r="D778" s="399">
        <v>16.222999999999999</v>
      </c>
      <c r="E778" s="398">
        <v>42475.007245370369</v>
      </c>
      <c r="F778" s="397">
        <v>373.73609999999996</v>
      </c>
      <c r="I778" s="385"/>
    </row>
    <row r="779" spans="1:9" ht="15" x14ac:dyDescent="0.25">
      <c r="A779" s="395">
        <v>42476</v>
      </c>
      <c r="B779" s="396">
        <v>7.2453703703703708E-3</v>
      </c>
      <c r="C779" s="399">
        <v>61.875599999999999</v>
      </c>
      <c r="D779" s="399">
        <v>16.219000000000001</v>
      </c>
      <c r="E779" s="398">
        <v>42476.007245370369</v>
      </c>
      <c r="F779" s="397">
        <v>373.57599999999996</v>
      </c>
      <c r="I779" s="385"/>
    </row>
    <row r="780" spans="1:9" ht="15" x14ac:dyDescent="0.25">
      <c r="A780" s="395">
        <v>42477</v>
      </c>
      <c r="B780" s="396">
        <v>7.2453703703703708E-3</v>
      </c>
      <c r="C780" s="399">
        <v>61.738100000000003</v>
      </c>
      <c r="D780" s="399">
        <v>16.218</v>
      </c>
      <c r="E780" s="398">
        <v>42477.007245370369</v>
      </c>
      <c r="F780" s="397">
        <v>373.71349999999995</v>
      </c>
      <c r="I780" s="385"/>
    </row>
    <row r="781" spans="1:9" ht="15" x14ac:dyDescent="0.25">
      <c r="A781" s="395">
        <v>42478</v>
      </c>
      <c r="B781" s="396">
        <v>7.2453703703703708E-3</v>
      </c>
      <c r="C781" s="399">
        <v>61.602600000000002</v>
      </c>
      <c r="D781" s="399">
        <v>16.224</v>
      </c>
      <c r="E781" s="398">
        <v>42478.007245370369</v>
      </c>
      <c r="F781" s="397">
        <v>373.84899999999999</v>
      </c>
      <c r="I781" s="385"/>
    </row>
    <row r="782" spans="1:9" ht="15" x14ac:dyDescent="0.25">
      <c r="A782" s="395">
        <v>42479</v>
      </c>
      <c r="B782" s="396">
        <v>7.2453703703703708E-3</v>
      </c>
      <c r="C782" s="399">
        <v>61.551299999999998</v>
      </c>
      <c r="D782" s="399">
        <v>16.227</v>
      </c>
      <c r="E782" s="398">
        <v>42479.007245370369</v>
      </c>
      <c r="F782" s="397">
        <v>373.90029999999996</v>
      </c>
      <c r="I782" s="385"/>
    </row>
    <row r="783" spans="1:9" ht="15" x14ac:dyDescent="0.25">
      <c r="A783" s="395">
        <v>42480</v>
      </c>
      <c r="B783" s="396">
        <v>7.2453703703703708E-3</v>
      </c>
      <c r="C783" s="399">
        <v>61.576900000000002</v>
      </c>
      <c r="D783" s="399">
        <v>16.215</v>
      </c>
      <c r="E783" s="398">
        <v>42480.007245370369</v>
      </c>
      <c r="F783" s="397">
        <v>373.87469999999996</v>
      </c>
      <c r="I783" s="385"/>
    </row>
    <row r="784" spans="1:9" ht="15" x14ac:dyDescent="0.25">
      <c r="A784" s="395">
        <v>42481</v>
      </c>
      <c r="B784" s="396">
        <v>7.2453703703703708E-3</v>
      </c>
      <c r="C784" s="399">
        <v>61.577100000000002</v>
      </c>
      <c r="D784" s="399">
        <v>16.216000000000001</v>
      </c>
      <c r="E784" s="398">
        <v>42481.007245370369</v>
      </c>
      <c r="F784" s="397">
        <v>373.87449999999995</v>
      </c>
      <c r="I784" s="385"/>
    </row>
    <row r="785" spans="1:9" ht="15" x14ac:dyDescent="0.25">
      <c r="A785" s="395">
        <v>42482</v>
      </c>
      <c r="B785" s="396">
        <v>7.2453703703703708E-3</v>
      </c>
      <c r="C785" s="399">
        <v>61.548499999999997</v>
      </c>
      <c r="D785" s="399">
        <v>16.215</v>
      </c>
      <c r="E785" s="398">
        <v>42482.007245370369</v>
      </c>
      <c r="F785" s="397">
        <v>373.90309999999999</v>
      </c>
      <c r="I785" s="385"/>
    </row>
    <row r="786" spans="1:9" ht="15" x14ac:dyDescent="0.25">
      <c r="A786" s="395">
        <v>42483</v>
      </c>
      <c r="B786" s="396">
        <v>7.2453703703703708E-3</v>
      </c>
      <c r="C786" s="399">
        <v>61.548699999999997</v>
      </c>
      <c r="D786" s="399">
        <v>16.219000000000001</v>
      </c>
      <c r="E786" s="398">
        <v>42483.007245370369</v>
      </c>
      <c r="F786" s="397">
        <v>373.90289999999999</v>
      </c>
      <c r="I786" s="385"/>
    </row>
    <row r="787" spans="1:9" ht="15" x14ac:dyDescent="0.25">
      <c r="A787" s="395">
        <v>42484</v>
      </c>
      <c r="B787" s="396">
        <v>7.2453703703703708E-3</v>
      </c>
      <c r="C787" s="399">
        <v>61.711199999999998</v>
      </c>
      <c r="D787" s="399">
        <v>16.215</v>
      </c>
      <c r="E787" s="398">
        <v>42484.007245370369</v>
      </c>
      <c r="F787" s="397">
        <v>373.74039999999997</v>
      </c>
      <c r="I787" s="385"/>
    </row>
    <row r="788" spans="1:9" ht="15" x14ac:dyDescent="0.25">
      <c r="A788" s="395">
        <v>42485</v>
      </c>
      <c r="B788" s="396">
        <v>7.2453703703703708E-3</v>
      </c>
      <c r="C788" s="399">
        <v>61.761800000000001</v>
      </c>
      <c r="D788" s="399">
        <v>16.221</v>
      </c>
      <c r="E788" s="398">
        <v>42485.007245370369</v>
      </c>
      <c r="F788" s="397">
        <v>373.68979999999999</v>
      </c>
      <c r="I788" s="385"/>
    </row>
    <row r="789" spans="1:9" ht="15" x14ac:dyDescent="0.25">
      <c r="A789" s="395">
        <v>42486</v>
      </c>
      <c r="B789" s="396">
        <v>7.2453703703703708E-3</v>
      </c>
      <c r="C789" s="399">
        <v>61.834000000000003</v>
      </c>
      <c r="D789" s="399">
        <v>16.215</v>
      </c>
      <c r="E789" s="398">
        <v>42486.007245370369</v>
      </c>
      <c r="F789" s="397">
        <v>373.61759999999998</v>
      </c>
      <c r="I789" s="385"/>
    </row>
    <row r="790" spans="1:9" ht="15" x14ac:dyDescent="0.25">
      <c r="A790" s="395">
        <v>42487</v>
      </c>
      <c r="B790" s="396">
        <v>7.2453703703703708E-3</v>
      </c>
      <c r="C790" s="399">
        <v>61.841900000000003</v>
      </c>
      <c r="D790" s="399">
        <v>16.22</v>
      </c>
      <c r="E790" s="398">
        <v>42487.007245370369</v>
      </c>
      <c r="F790" s="397">
        <v>373.60969999999998</v>
      </c>
      <c r="I790" s="385"/>
    </row>
    <row r="791" spans="1:9" ht="15" x14ac:dyDescent="0.25">
      <c r="A791" s="395">
        <v>42488</v>
      </c>
      <c r="B791" s="396">
        <v>7.2453703703703708E-3</v>
      </c>
      <c r="C791" s="399">
        <v>61.849800000000002</v>
      </c>
      <c r="D791" s="399">
        <v>16.213000000000001</v>
      </c>
      <c r="E791" s="398">
        <v>42488.007245370369</v>
      </c>
      <c r="F791" s="397">
        <v>373.60179999999997</v>
      </c>
      <c r="I791" s="385"/>
    </row>
    <row r="792" spans="1:9" ht="15" x14ac:dyDescent="0.25">
      <c r="A792" s="395">
        <v>42489</v>
      </c>
      <c r="B792" s="396">
        <v>7.2453703703703708E-3</v>
      </c>
      <c r="C792" s="399">
        <v>61.881700000000002</v>
      </c>
      <c r="D792" s="399">
        <v>16.216999999999999</v>
      </c>
      <c r="E792" s="398">
        <v>42489.007245370369</v>
      </c>
      <c r="F792" s="397">
        <v>373.56989999999996</v>
      </c>
      <c r="I792" s="385"/>
    </row>
    <row r="793" spans="1:9" ht="15" x14ac:dyDescent="0.25">
      <c r="A793" s="395">
        <v>42490</v>
      </c>
      <c r="B793" s="396">
        <v>7.2453703703703708E-3</v>
      </c>
      <c r="C793" s="399">
        <v>61.806800000000003</v>
      </c>
      <c r="D793" s="399">
        <v>16.216999999999999</v>
      </c>
      <c r="E793" s="398">
        <v>42490.007245370369</v>
      </c>
      <c r="F793" s="397">
        <v>373.64479999999998</v>
      </c>
      <c r="I793" s="385"/>
    </row>
    <row r="794" spans="1:9" ht="15" x14ac:dyDescent="0.25">
      <c r="A794" s="395">
        <v>42491</v>
      </c>
      <c r="B794" s="396">
        <v>7.2453703703703708E-3</v>
      </c>
      <c r="C794" s="399">
        <v>61.794600000000003</v>
      </c>
      <c r="D794" s="399">
        <v>16.215</v>
      </c>
      <c r="E794" s="398">
        <v>42491.007245370369</v>
      </c>
      <c r="F794" s="397">
        <v>373.65699999999998</v>
      </c>
      <c r="I794" s="385"/>
    </row>
    <row r="795" spans="1:9" ht="15" x14ac:dyDescent="0.25">
      <c r="A795" s="395">
        <v>42492</v>
      </c>
      <c r="B795" s="396">
        <v>7.2453703703703708E-3</v>
      </c>
      <c r="C795" s="399">
        <v>61.588200000000001</v>
      </c>
      <c r="D795" s="399">
        <v>16.215</v>
      </c>
      <c r="E795" s="398">
        <v>42492.007245370369</v>
      </c>
      <c r="F795" s="397">
        <v>373.86339999999996</v>
      </c>
      <c r="I795" s="385"/>
    </row>
    <row r="796" spans="1:9" ht="15" x14ac:dyDescent="0.25">
      <c r="A796" s="395">
        <v>42493</v>
      </c>
      <c r="B796" s="396">
        <v>7.2453703703703708E-3</v>
      </c>
      <c r="C796" s="399">
        <v>61.552300000000002</v>
      </c>
      <c r="D796" s="399">
        <v>16.210999999999999</v>
      </c>
      <c r="E796" s="398">
        <v>42493.007245370369</v>
      </c>
      <c r="F796" s="397">
        <v>373.89929999999998</v>
      </c>
      <c r="I796" s="385"/>
    </row>
    <row r="797" spans="1:9" ht="15" x14ac:dyDescent="0.25">
      <c r="A797" s="395">
        <v>42494</v>
      </c>
      <c r="B797" s="396">
        <v>7.2453703703703708E-3</v>
      </c>
      <c r="C797" s="399">
        <v>61.485399999999998</v>
      </c>
      <c r="D797" s="399">
        <v>16.207999999999998</v>
      </c>
      <c r="E797" s="398">
        <v>42494.007245370369</v>
      </c>
      <c r="F797" s="397">
        <v>373.96619999999996</v>
      </c>
      <c r="I797" s="385"/>
    </row>
    <row r="798" spans="1:9" ht="15" x14ac:dyDescent="0.25">
      <c r="A798" s="395">
        <v>42495</v>
      </c>
      <c r="B798" s="396">
        <v>7.2453703703703708E-3</v>
      </c>
      <c r="C798" s="399">
        <v>61.430300000000003</v>
      </c>
      <c r="D798" s="399">
        <v>16.212</v>
      </c>
      <c r="E798" s="398">
        <v>42495.007245370369</v>
      </c>
      <c r="F798" s="397">
        <v>374.0213</v>
      </c>
      <c r="I798" s="385"/>
    </row>
    <row r="799" spans="1:9" ht="15" x14ac:dyDescent="0.25">
      <c r="A799" s="395">
        <v>42496</v>
      </c>
      <c r="B799" s="396">
        <v>7.2453703703703708E-3</v>
      </c>
      <c r="C799" s="399">
        <v>61.492699999999999</v>
      </c>
      <c r="D799" s="399">
        <v>16.196000000000002</v>
      </c>
      <c r="E799" s="398">
        <v>42496.007245370369</v>
      </c>
      <c r="F799" s="397">
        <v>373.95889999999997</v>
      </c>
      <c r="I799" s="385"/>
    </row>
    <row r="800" spans="1:9" ht="15" x14ac:dyDescent="0.25">
      <c r="A800" s="395">
        <v>42497</v>
      </c>
      <c r="B800" s="396">
        <v>7.2453703703703708E-3</v>
      </c>
      <c r="C800" s="399">
        <v>61.620100000000001</v>
      </c>
      <c r="D800" s="399">
        <v>16.209</v>
      </c>
      <c r="E800" s="398">
        <v>42497.007245370369</v>
      </c>
      <c r="F800" s="397">
        <v>373.83149999999995</v>
      </c>
      <c r="I800" s="385"/>
    </row>
    <row r="801" spans="1:9" ht="15" x14ac:dyDescent="0.25">
      <c r="A801" s="395">
        <v>42498</v>
      </c>
      <c r="B801" s="396">
        <v>7.2453703703703708E-3</v>
      </c>
      <c r="C801" s="399">
        <v>61.638100000000001</v>
      </c>
      <c r="D801" s="399">
        <v>16.207000000000001</v>
      </c>
      <c r="E801" s="398">
        <v>42498.007245370369</v>
      </c>
      <c r="F801" s="397">
        <v>373.81349999999998</v>
      </c>
      <c r="I801" s="385"/>
    </row>
    <row r="802" spans="1:9" ht="15" x14ac:dyDescent="0.25">
      <c r="A802" s="395">
        <v>42499</v>
      </c>
      <c r="B802" s="396">
        <v>7.2453703703703708E-3</v>
      </c>
      <c r="C802" s="399">
        <v>61.686</v>
      </c>
      <c r="D802" s="399">
        <v>16.207999999999998</v>
      </c>
      <c r="E802" s="398">
        <v>42499.007245370369</v>
      </c>
      <c r="F802" s="397">
        <v>373.76559999999995</v>
      </c>
      <c r="I802" s="385"/>
    </row>
    <row r="803" spans="1:9" ht="15" x14ac:dyDescent="0.25">
      <c r="A803" s="395">
        <v>42500</v>
      </c>
      <c r="B803" s="396">
        <v>7.2453703703703708E-3</v>
      </c>
      <c r="C803" s="399">
        <v>61.697899999999997</v>
      </c>
      <c r="D803" s="399">
        <v>16.196000000000002</v>
      </c>
      <c r="E803" s="398">
        <v>42500.007245370369</v>
      </c>
      <c r="F803" s="397">
        <v>373.75369999999998</v>
      </c>
      <c r="I803" s="385"/>
    </row>
    <row r="804" spans="1:9" ht="15" x14ac:dyDescent="0.25">
      <c r="A804" s="395">
        <v>42501</v>
      </c>
      <c r="B804" s="396">
        <v>7.2453703703703708E-3</v>
      </c>
      <c r="C804" s="399">
        <v>61.629800000000003</v>
      </c>
      <c r="D804" s="399">
        <v>16.207000000000001</v>
      </c>
      <c r="E804" s="398">
        <v>42501.007245370369</v>
      </c>
      <c r="F804" s="397">
        <v>373.82179999999994</v>
      </c>
      <c r="I804" s="385"/>
    </row>
    <row r="805" spans="1:9" ht="15" x14ac:dyDescent="0.25">
      <c r="A805" s="395">
        <v>42502</v>
      </c>
      <c r="B805" s="396">
        <v>7.2453703703703708E-3</v>
      </c>
      <c r="C805" s="399">
        <v>61.486899999999999</v>
      </c>
      <c r="D805" s="399">
        <v>16.207000000000001</v>
      </c>
      <c r="E805" s="398">
        <v>42502.007245370369</v>
      </c>
      <c r="F805" s="397">
        <v>373.96469999999999</v>
      </c>
      <c r="I805" s="385"/>
    </row>
    <row r="806" spans="1:9" ht="15" x14ac:dyDescent="0.25">
      <c r="A806" s="395">
        <v>42503</v>
      </c>
      <c r="B806" s="396">
        <v>7.2453703703703708E-3</v>
      </c>
      <c r="C806" s="399">
        <v>61.438600000000001</v>
      </c>
      <c r="D806" s="399">
        <v>16.202999999999999</v>
      </c>
      <c r="E806" s="398">
        <v>42503.007245370369</v>
      </c>
      <c r="F806" s="397">
        <v>374.01299999999998</v>
      </c>
      <c r="I806" s="385"/>
    </row>
    <row r="807" spans="1:9" ht="15" x14ac:dyDescent="0.25">
      <c r="A807" s="395">
        <v>42504</v>
      </c>
      <c r="B807" s="396">
        <v>7.2453703703703708E-3</v>
      </c>
      <c r="C807" s="399">
        <v>61.449599999999997</v>
      </c>
      <c r="D807" s="399">
        <v>16.193000000000001</v>
      </c>
      <c r="E807" s="398">
        <v>42504.007245370369</v>
      </c>
      <c r="F807" s="397">
        <v>374.00199999999995</v>
      </c>
      <c r="I807" s="385"/>
    </row>
    <row r="808" spans="1:9" ht="15" x14ac:dyDescent="0.25">
      <c r="A808" s="395">
        <v>42505</v>
      </c>
      <c r="B808" s="396">
        <v>7.2453703703703708E-3</v>
      </c>
      <c r="C808" s="399">
        <v>61.484499999999997</v>
      </c>
      <c r="D808" s="399">
        <v>16.201000000000001</v>
      </c>
      <c r="E808" s="398">
        <v>42505.007245370369</v>
      </c>
      <c r="F808" s="397">
        <v>373.96709999999996</v>
      </c>
      <c r="I808" s="385"/>
    </row>
    <row r="809" spans="1:9" ht="15" x14ac:dyDescent="0.25">
      <c r="A809" s="395">
        <v>42506</v>
      </c>
      <c r="B809" s="396">
        <v>7.2453703703703708E-3</v>
      </c>
      <c r="C809" s="399">
        <v>61.595399999999998</v>
      </c>
      <c r="D809" s="399">
        <v>16.198</v>
      </c>
      <c r="E809" s="398">
        <v>42506.007245370369</v>
      </c>
      <c r="F809" s="397">
        <v>373.85619999999994</v>
      </c>
      <c r="I809" s="385"/>
    </row>
    <row r="810" spans="1:9" ht="15" x14ac:dyDescent="0.25">
      <c r="A810" s="395">
        <v>42507</v>
      </c>
      <c r="B810" s="396">
        <v>7.2453703703703708E-3</v>
      </c>
      <c r="C810" s="399">
        <v>61.589799999999997</v>
      </c>
      <c r="D810" s="399">
        <v>16.196000000000002</v>
      </c>
      <c r="E810" s="398">
        <v>42507.007245370369</v>
      </c>
      <c r="F810" s="397">
        <v>373.86179999999996</v>
      </c>
      <c r="I810" s="385"/>
    </row>
    <row r="811" spans="1:9" ht="15" x14ac:dyDescent="0.25">
      <c r="A811" s="395">
        <v>42508</v>
      </c>
      <c r="B811" s="396">
        <v>7.2453703703703708E-3</v>
      </c>
      <c r="C811" s="399">
        <v>61.488</v>
      </c>
      <c r="D811" s="399">
        <v>16.199000000000002</v>
      </c>
      <c r="E811" s="398">
        <v>42508.007245370369</v>
      </c>
      <c r="F811" s="397">
        <v>373.96359999999999</v>
      </c>
      <c r="I811" s="385"/>
    </row>
    <row r="812" spans="1:9" ht="15" x14ac:dyDescent="0.25">
      <c r="A812" s="395">
        <v>42509</v>
      </c>
      <c r="B812" s="396">
        <v>7.2453703703703708E-3</v>
      </c>
      <c r="C812" s="399">
        <v>61.4666</v>
      </c>
      <c r="D812" s="399">
        <v>16.198</v>
      </c>
      <c r="E812" s="398">
        <v>42509.007245370369</v>
      </c>
      <c r="F812" s="397">
        <v>373.98499999999996</v>
      </c>
      <c r="I812" s="385"/>
    </row>
    <row r="813" spans="1:9" ht="15" x14ac:dyDescent="0.25">
      <c r="A813" s="395">
        <v>42510</v>
      </c>
      <c r="B813" s="396">
        <v>7.2453703703703708E-3</v>
      </c>
      <c r="C813" s="399">
        <v>61.579099999999997</v>
      </c>
      <c r="D813" s="399">
        <v>16.196999999999999</v>
      </c>
      <c r="E813" s="398">
        <v>42510.007245370369</v>
      </c>
      <c r="F813" s="397">
        <v>373.87249999999995</v>
      </c>
      <c r="I813" s="385"/>
    </row>
    <row r="814" spans="1:9" ht="15" x14ac:dyDescent="0.25">
      <c r="A814" s="395">
        <v>42511</v>
      </c>
      <c r="B814" s="396">
        <v>7.2453703703703708E-3</v>
      </c>
      <c r="C814" s="399">
        <v>61.550400000000003</v>
      </c>
      <c r="D814" s="399">
        <v>16.199000000000002</v>
      </c>
      <c r="E814" s="398">
        <v>42511.007245370369</v>
      </c>
      <c r="F814" s="397">
        <v>373.90119999999996</v>
      </c>
      <c r="I814" s="385"/>
    </row>
    <row r="815" spans="1:9" ht="15" x14ac:dyDescent="0.25">
      <c r="A815" s="395">
        <v>42512</v>
      </c>
      <c r="B815" s="396">
        <v>7.2453703703703708E-3</v>
      </c>
      <c r="C815" s="399">
        <v>61.549900000000001</v>
      </c>
      <c r="D815" s="399">
        <v>16.190999999999999</v>
      </c>
      <c r="E815" s="398">
        <v>42512.007245370369</v>
      </c>
      <c r="F815" s="397">
        <v>373.90169999999995</v>
      </c>
      <c r="I815" s="385"/>
    </row>
    <row r="816" spans="1:9" ht="15" x14ac:dyDescent="0.25">
      <c r="A816" s="395">
        <v>42513</v>
      </c>
      <c r="B816" s="396">
        <v>7.2453703703703708E-3</v>
      </c>
      <c r="C816" s="399">
        <v>61.5886</v>
      </c>
      <c r="D816" s="399">
        <v>16.187999999999999</v>
      </c>
      <c r="E816" s="398">
        <v>42513.007245370369</v>
      </c>
      <c r="F816" s="397">
        <v>373.86299999999994</v>
      </c>
      <c r="I816" s="385"/>
    </row>
    <row r="817" spans="1:9" ht="15" x14ac:dyDescent="0.25">
      <c r="A817" s="395">
        <v>42514</v>
      </c>
      <c r="B817" s="396">
        <v>7.2453703703703708E-3</v>
      </c>
      <c r="C817" s="399">
        <v>61.614699999999999</v>
      </c>
      <c r="D817" s="399">
        <v>16.183</v>
      </c>
      <c r="E817" s="398">
        <v>42514.007245370369</v>
      </c>
      <c r="F817" s="397">
        <v>373.83689999999996</v>
      </c>
      <c r="I817" s="385"/>
    </row>
    <row r="818" spans="1:9" ht="15" x14ac:dyDescent="0.25">
      <c r="A818" s="395">
        <v>42515</v>
      </c>
      <c r="B818" s="396">
        <v>7.2453703703703708E-3</v>
      </c>
      <c r="C818" s="399">
        <v>61.590400000000002</v>
      </c>
      <c r="D818" s="399">
        <v>16.193999999999999</v>
      </c>
      <c r="E818" s="398">
        <v>42515.007245370369</v>
      </c>
      <c r="F818" s="397">
        <v>373.86119999999994</v>
      </c>
      <c r="I818" s="385"/>
    </row>
    <row r="819" spans="1:9" ht="15" x14ac:dyDescent="0.25">
      <c r="A819" s="395">
        <v>42516</v>
      </c>
      <c r="B819" s="396">
        <v>7.2453703703703708E-3</v>
      </c>
      <c r="C819" s="399">
        <v>61.554099999999998</v>
      </c>
      <c r="D819" s="399">
        <v>16.184000000000001</v>
      </c>
      <c r="E819" s="398">
        <v>42516.007245370369</v>
      </c>
      <c r="F819" s="397">
        <v>373.89749999999998</v>
      </c>
      <c r="I819" s="385"/>
    </row>
    <row r="820" spans="1:9" ht="15" x14ac:dyDescent="0.25">
      <c r="A820" s="395">
        <v>42517</v>
      </c>
      <c r="B820" s="396">
        <v>7.2453703703703708E-3</v>
      </c>
      <c r="C820" s="399">
        <v>61.636800000000001</v>
      </c>
      <c r="D820" s="399">
        <v>16.2</v>
      </c>
      <c r="E820" s="398">
        <v>42517.007245370369</v>
      </c>
      <c r="F820" s="397">
        <v>373.81479999999999</v>
      </c>
      <c r="I820" s="385"/>
    </row>
    <row r="821" spans="1:9" ht="15" x14ac:dyDescent="0.25">
      <c r="A821" s="395">
        <v>42518</v>
      </c>
      <c r="B821" s="396">
        <v>7.2453703703703708E-3</v>
      </c>
      <c r="C821" s="399">
        <v>61.621200000000002</v>
      </c>
      <c r="D821" s="399">
        <v>16.18</v>
      </c>
      <c r="E821" s="398">
        <v>42518.007245370369</v>
      </c>
      <c r="F821" s="397">
        <v>373.83039999999994</v>
      </c>
      <c r="I821" s="385"/>
    </row>
    <row r="822" spans="1:9" ht="15" x14ac:dyDescent="0.25">
      <c r="A822" s="395">
        <v>42519</v>
      </c>
      <c r="B822" s="396">
        <v>7.2453703703703708E-3</v>
      </c>
      <c r="C822" s="399">
        <v>61.537999999999997</v>
      </c>
      <c r="D822" s="399">
        <v>16.190999999999999</v>
      </c>
      <c r="E822" s="398">
        <v>42519.007245370369</v>
      </c>
      <c r="F822" s="397">
        <v>373.91359999999997</v>
      </c>
      <c r="I822" s="385"/>
    </row>
    <row r="823" spans="1:9" ht="15" x14ac:dyDescent="0.25">
      <c r="A823" s="395">
        <v>42520</v>
      </c>
      <c r="B823" s="396">
        <v>7.2453703703703708E-3</v>
      </c>
      <c r="C823" s="399">
        <v>61.510800000000003</v>
      </c>
      <c r="D823" s="399">
        <v>16.190999999999999</v>
      </c>
      <c r="E823" s="398">
        <v>42520.007245370369</v>
      </c>
      <c r="F823" s="397">
        <v>373.94079999999997</v>
      </c>
      <c r="I823" s="385"/>
    </row>
    <row r="824" spans="1:9" ht="15" x14ac:dyDescent="0.25">
      <c r="A824" s="395">
        <v>42521</v>
      </c>
      <c r="B824" s="396">
        <v>7.2453703703703708E-3</v>
      </c>
      <c r="C824" s="399">
        <v>61.457900000000002</v>
      </c>
      <c r="D824" s="399">
        <v>16.187999999999999</v>
      </c>
      <c r="E824" s="398">
        <v>42521.007245370369</v>
      </c>
      <c r="F824" s="397">
        <v>373.99369999999999</v>
      </c>
      <c r="I824" s="385"/>
    </row>
    <row r="825" spans="1:9" ht="15" x14ac:dyDescent="0.25">
      <c r="A825" s="395">
        <v>42522</v>
      </c>
      <c r="B825" s="396">
        <v>7.2453703703703708E-3</v>
      </c>
      <c r="C825" s="399">
        <v>61.430700000000002</v>
      </c>
      <c r="D825" s="399">
        <v>16.190000000000001</v>
      </c>
      <c r="E825" s="398">
        <v>42522.007245370369</v>
      </c>
      <c r="F825" s="397">
        <v>374.02089999999998</v>
      </c>
      <c r="I825" s="385"/>
    </row>
    <row r="826" spans="1:9" ht="15" x14ac:dyDescent="0.25">
      <c r="A826" s="395">
        <v>42523</v>
      </c>
      <c r="B826" s="396">
        <v>7.2453703703703708E-3</v>
      </c>
      <c r="C826" s="399">
        <v>61.379899999999999</v>
      </c>
      <c r="D826" s="399">
        <v>16.192</v>
      </c>
      <c r="E826" s="398">
        <v>42523.007245370369</v>
      </c>
      <c r="F826" s="397">
        <v>374.07169999999996</v>
      </c>
      <c r="I826" s="385"/>
    </row>
    <row r="827" spans="1:9" ht="15" x14ac:dyDescent="0.25">
      <c r="A827" s="395">
        <v>42524</v>
      </c>
      <c r="B827" s="396">
        <v>7.2453703703703708E-3</v>
      </c>
      <c r="C827" s="399">
        <v>61.369500000000002</v>
      </c>
      <c r="D827" s="399">
        <v>16.190999999999999</v>
      </c>
      <c r="E827" s="398">
        <v>42524.007245370369</v>
      </c>
      <c r="F827" s="397">
        <v>374.08209999999997</v>
      </c>
      <c r="I827" s="385"/>
    </row>
    <row r="828" spans="1:9" ht="15" x14ac:dyDescent="0.25">
      <c r="A828" s="395">
        <v>42525</v>
      </c>
      <c r="B828" s="396">
        <v>7.2453703703703708E-3</v>
      </c>
      <c r="C828" s="399">
        <v>61.3446</v>
      </c>
      <c r="D828" s="399">
        <v>16.190000000000001</v>
      </c>
      <c r="E828" s="398">
        <v>42525.007245370369</v>
      </c>
      <c r="F828" s="397">
        <v>374.10699999999997</v>
      </c>
      <c r="I828" s="385"/>
    </row>
    <row r="829" spans="1:9" ht="15" x14ac:dyDescent="0.25">
      <c r="A829" s="395">
        <v>42526</v>
      </c>
      <c r="B829" s="396">
        <v>7.2453703703703708E-3</v>
      </c>
      <c r="C829" s="399">
        <v>61.31</v>
      </c>
      <c r="D829" s="399">
        <v>16.189</v>
      </c>
      <c r="E829" s="398">
        <v>42526.007245370369</v>
      </c>
      <c r="F829" s="397">
        <v>374.14159999999998</v>
      </c>
      <c r="I829" s="385"/>
    </row>
    <row r="830" spans="1:9" ht="15" x14ac:dyDescent="0.25">
      <c r="A830" s="395">
        <v>42527</v>
      </c>
      <c r="B830" s="396">
        <v>7.2453703703703708E-3</v>
      </c>
      <c r="C830" s="399">
        <v>61.375900000000001</v>
      </c>
      <c r="D830" s="399">
        <v>16.186</v>
      </c>
      <c r="E830" s="398">
        <v>42527.007245370369</v>
      </c>
      <c r="F830" s="397">
        <v>374.07569999999998</v>
      </c>
      <c r="I830" s="385"/>
    </row>
    <row r="831" spans="1:9" ht="15" x14ac:dyDescent="0.25">
      <c r="A831" s="395">
        <v>42528</v>
      </c>
      <c r="B831" s="396">
        <v>7.2453703703703708E-3</v>
      </c>
      <c r="C831" s="399">
        <v>61.4176</v>
      </c>
      <c r="D831" s="399">
        <v>16.181000000000001</v>
      </c>
      <c r="E831" s="398">
        <v>42528.007245370369</v>
      </c>
      <c r="F831" s="397">
        <v>374.03399999999999</v>
      </c>
      <c r="I831" s="385"/>
    </row>
    <row r="832" spans="1:9" ht="15" x14ac:dyDescent="0.25">
      <c r="A832" s="395">
        <v>42529</v>
      </c>
      <c r="B832" s="396">
        <v>7.2453703703703708E-3</v>
      </c>
      <c r="C832" s="399">
        <v>61.448500000000003</v>
      </c>
      <c r="D832" s="399">
        <v>16.181999999999999</v>
      </c>
      <c r="E832" s="398">
        <v>42529.007245370369</v>
      </c>
      <c r="F832" s="397">
        <v>374.00309999999996</v>
      </c>
      <c r="I832" s="385"/>
    </row>
    <row r="833" spans="1:9" ht="15" x14ac:dyDescent="0.25">
      <c r="A833" s="395">
        <v>42530</v>
      </c>
      <c r="B833" s="396">
        <v>7.2453703703703708E-3</v>
      </c>
      <c r="C833" s="399">
        <v>61.490499999999997</v>
      </c>
      <c r="D833" s="399">
        <v>16.170999999999999</v>
      </c>
      <c r="E833" s="398">
        <v>42530.007245370369</v>
      </c>
      <c r="F833" s="397">
        <v>373.96109999999999</v>
      </c>
      <c r="I833" s="385"/>
    </row>
    <row r="834" spans="1:9" ht="15" x14ac:dyDescent="0.25">
      <c r="A834" s="395">
        <v>42531</v>
      </c>
      <c r="B834" s="396">
        <v>7.2453703703703708E-3</v>
      </c>
      <c r="C834" s="399">
        <v>61.451900000000002</v>
      </c>
      <c r="D834" s="399">
        <v>16.181999999999999</v>
      </c>
      <c r="E834" s="398">
        <v>42531.007245370369</v>
      </c>
      <c r="F834" s="397">
        <v>373.99969999999996</v>
      </c>
      <c r="I834" s="385"/>
    </row>
    <row r="835" spans="1:9" ht="15" x14ac:dyDescent="0.25">
      <c r="A835" s="395">
        <v>42532</v>
      </c>
      <c r="B835" s="396">
        <v>7.2453703703703708E-3</v>
      </c>
      <c r="C835" s="399">
        <v>61.421500000000002</v>
      </c>
      <c r="D835" s="399">
        <v>16.181999999999999</v>
      </c>
      <c r="E835" s="398">
        <v>42532.007245370369</v>
      </c>
      <c r="F835" s="397">
        <v>374.03009999999995</v>
      </c>
      <c r="I835" s="385"/>
    </row>
    <row r="836" spans="1:9" ht="15" x14ac:dyDescent="0.25">
      <c r="A836" s="395">
        <v>42533</v>
      </c>
      <c r="B836" s="396">
        <v>7.2453703703703708E-3</v>
      </c>
      <c r="C836" s="399">
        <v>61.391599999999997</v>
      </c>
      <c r="D836" s="399">
        <v>16.169</v>
      </c>
      <c r="E836" s="398">
        <v>42533.007245370369</v>
      </c>
      <c r="F836" s="397">
        <v>374.05999999999995</v>
      </c>
      <c r="I836" s="385"/>
    </row>
    <row r="837" spans="1:9" ht="15" x14ac:dyDescent="0.25">
      <c r="A837" s="395">
        <v>42534</v>
      </c>
      <c r="B837" s="396">
        <v>7.2453703703703708E-3</v>
      </c>
      <c r="C837" s="399">
        <v>61.381700000000002</v>
      </c>
      <c r="D837" s="399">
        <v>16.181000000000001</v>
      </c>
      <c r="E837" s="398">
        <v>42534.007245370369</v>
      </c>
      <c r="F837" s="397">
        <v>374.06989999999996</v>
      </c>
      <c r="I837" s="385"/>
    </row>
    <row r="838" spans="1:9" ht="15" x14ac:dyDescent="0.25">
      <c r="A838" s="395">
        <v>42535</v>
      </c>
      <c r="B838" s="396">
        <v>7.2453703703703708E-3</v>
      </c>
      <c r="C838" s="399">
        <v>61.418900000000001</v>
      </c>
      <c r="D838" s="399">
        <v>16.177</v>
      </c>
      <c r="E838" s="398">
        <v>42535.007245370369</v>
      </c>
      <c r="F838" s="397">
        <v>374.03269999999998</v>
      </c>
      <c r="I838" s="385"/>
    </row>
    <row r="839" spans="1:9" ht="15" x14ac:dyDescent="0.25">
      <c r="A839" s="395">
        <v>42536</v>
      </c>
      <c r="B839" s="396">
        <v>7.2453703703703708E-3</v>
      </c>
      <c r="C839" s="399">
        <v>61.442399999999999</v>
      </c>
      <c r="D839" s="399">
        <v>16.163</v>
      </c>
      <c r="E839" s="398">
        <v>42536.007245370369</v>
      </c>
      <c r="F839" s="397">
        <v>374.00919999999996</v>
      </c>
      <c r="I839" s="385"/>
    </row>
    <row r="840" spans="1:9" ht="15" x14ac:dyDescent="0.25">
      <c r="A840" s="395">
        <v>42537</v>
      </c>
      <c r="B840" s="396">
        <v>7.2453703703703708E-3</v>
      </c>
      <c r="C840" s="399">
        <v>61.460700000000003</v>
      </c>
      <c r="D840" s="399">
        <v>16.178000000000001</v>
      </c>
      <c r="E840" s="398">
        <v>42537.007245370369</v>
      </c>
      <c r="F840" s="397">
        <v>373.99089999999995</v>
      </c>
      <c r="I840" s="385"/>
    </row>
    <row r="841" spans="1:9" ht="15" x14ac:dyDescent="0.25">
      <c r="A841" s="395">
        <v>42538</v>
      </c>
      <c r="B841" s="396">
        <v>7.2453703703703708E-3</v>
      </c>
      <c r="C841" s="399">
        <v>61.403199999999998</v>
      </c>
      <c r="D841" s="399">
        <v>16.181000000000001</v>
      </c>
      <c r="E841" s="398">
        <v>42538.007245370369</v>
      </c>
      <c r="F841" s="397">
        <v>374.04839999999996</v>
      </c>
      <c r="I841" s="385"/>
    </row>
    <row r="842" spans="1:9" ht="15" x14ac:dyDescent="0.25">
      <c r="A842" s="395">
        <v>42539</v>
      </c>
      <c r="B842" s="396">
        <v>7.2453703703703708E-3</v>
      </c>
      <c r="C842" s="399">
        <v>61.323599999999999</v>
      </c>
      <c r="D842" s="399">
        <v>16.175000000000001</v>
      </c>
      <c r="E842" s="398">
        <v>42539.007245370369</v>
      </c>
      <c r="F842" s="397">
        <v>374.12799999999999</v>
      </c>
      <c r="I842" s="385"/>
    </row>
    <row r="843" spans="1:9" ht="15" x14ac:dyDescent="0.25">
      <c r="A843" s="395">
        <v>42540</v>
      </c>
      <c r="B843" s="396">
        <v>7.2453703703703708E-3</v>
      </c>
      <c r="C843" s="399">
        <v>61.289200000000001</v>
      </c>
      <c r="D843" s="399">
        <v>16.163</v>
      </c>
      <c r="E843" s="398">
        <v>42540.007245370369</v>
      </c>
      <c r="F843" s="397">
        <v>374.16239999999999</v>
      </c>
      <c r="I843" s="385"/>
    </row>
    <row r="844" spans="1:9" ht="15" x14ac:dyDescent="0.25">
      <c r="A844" s="395">
        <v>42541</v>
      </c>
      <c r="B844" s="396">
        <v>7.2453703703703708E-3</v>
      </c>
      <c r="C844" s="399">
        <v>61.278100000000002</v>
      </c>
      <c r="D844" s="399">
        <v>16.170999999999999</v>
      </c>
      <c r="E844" s="398">
        <v>42541.007245370369</v>
      </c>
      <c r="F844" s="397">
        <v>374.17349999999999</v>
      </c>
      <c r="I844" s="385"/>
    </row>
    <row r="845" spans="1:9" ht="15" x14ac:dyDescent="0.25">
      <c r="A845" s="395">
        <v>42542</v>
      </c>
      <c r="B845" s="396">
        <v>7.2453703703703708E-3</v>
      </c>
      <c r="C845" s="399">
        <v>61.202300000000001</v>
      </c>
      <c r="D845" s="399">
        <v>16.173999999999999</v>
      </c>
      <c r="E845" s="398">
        <v>42542.007245370369</v>
      </c>
      <c r="F845" s="397">
        <v>374.24929999999995</v>
      </c>
      <c r="I845" s="385"/>
    </row>
    <row r="846" spans="1:9" ht="15" x14ac:dyDescent="0.25">
      <c r="A846" s="395">
        <v>42543</v>
      </c>
      <c r="B846" s="396">
        <v>7.2453703703703708E-3</v>
      </c>
      <c r="C846" s="399">
        <v>61.2896</v>
      </c>
      <c r="D846" s="399">
        <v>16.161000000000001</v>
      </c>
      <c r="E846" s="398">
        <v>42543.007245370369</v>
      </c>
      <c r="F846" s="397">
        <v>374.16199999999998</v>
      </c>
      <c r="I846" s="385"/>
    </row>
    <row r="847" spans="1:9" ht="15" x14ac:dyDescent="0.25">
      <c r="A847" s="395">
        <v>42544</v>
      </c>
      <c r="B847" s="396">
        <v>7.2453703703703708E-3</v>
      </c>
      <c r="C847" s="399">
        <v>61.2883</v>
      </c>
      <c r="D847" s="399">
        <v>16.175000000000001</v>
      </c>
      <c r="E847" s="398">
        <v>42544.007245370369</v>
      </c>
      <c r="F847" s="397">
        <v>374.16329999999999</v>
      </c>
      <c r="I847" s="385"/>
    </row>
    <row r="848" spans="1:9" ht="15" x14ac:dyDescent="0.25">
      <c r="A848" s="395">
        <v>42545</v>
      </c>
      <c r="B848" s="396">
        <v>7.2453703703703708E-3</v>
      </c>
      <c r="C848" s="399">
        <v>61.271700000000003</v>
      </c>
      <c r="D848" s="399">
        <v>16.163</v>
      </c>
      <c r="E848" s="398">
        <v>42545.007245370369</v>
      </c>
      <c r="F848" s="397">
        <v>374.17989999999998</v>
      </c>
      <c r="I848" s="385"/>
    </row>
    <row r="849" spans="1:9" ht="15" x14ac:dyDescent="0.25">
      <c r="A849" s="395">
        <v>42546</v>
      </c>
      <c r="B849" s="396">
        <v>7.2453703703703708E-3</v>
      </c>
      <c r="C849" s="399">
        <v>61.356999999999999</v>
      </c>
      <c r="D849" s="399">
        <v>16.164999999999999</v>
      </c>
      <c r="E849" s="398">
        <v>42546.007245370369</v>
      </c>
      <c r="F849" s="397">
        <v>374.09459999999996</v>
      </c>
      <c r="I849" s="385"/>
    </row>
    <row r="850" spans="1:9" ht="15" x14ac:dyDescent="0.25">
      <c r="A850" s="395">
        <v>42547</v>
      </c>
      <c r="B850" s="396">
        <v>7.2453703703703708E-3</v>
      </c>
      <c r="C850" s="399">
        <v>61.3523</v>
      </c>
      <c r="D850" s="399">
        <v>16.177</v>
      </c>
      <c r="E850" s="398">
        <v>42547.007245370369</v>
      </c>
      <c r="F850" s="397">
        <v>374.09929999999997</v>
      </c>
      <c r="I850" s="385"/>
    </row>
    <row r="851" spans="1:9" ht="15" x14ac:dyDescent="0.25">
      <c r="A851" s="395">
        <v>42548</v>
      </c>
      <c r="B851" s="396">
        <v>7.2453703703703708E-3</v>
      </c>
      <c r="C851" s="399">
        <v>61.261099999999999</v>
      </c>
      <c r="D851" s="399">
        <v>16.169</v>
      </c>
      <c r="E851" s="398">
        <v>42548.007245370369</v>
      </c>
      <c r="F851" s="397">
        <v>374.19049999999999</v>
      </c>
      <c r="I851" s="385"/>
    </row>
    <row r="852" spans="1:9" ht="15" x14ac:dyDescent="0.25">
      <c r="A852" s="395">
        <v>42549</v>
      </c>
      <c r="B852" s="396">
        <v>7.2453703703703708E-3</v>
      </c>
      <c r="C852" s="399">
        <v>61.2273</v>
      </c>
      <c r="D852" s="399">
        <v>16.172000000000001</v>
      </c>
      <c r="E852" s="398">
        <v>42549.007245370369</v>
      </c>
      <c r="F852" s="397">
        <v>374.22429999999997</v>
      </c>
      <c r="I852" s="385"/>
    </row>
    <row r="853" spans="1:9" ht="15" x14ac:dyDescent="0.25">
      <c r="A853" s="395">
        <v>42550</v>
      </c>
      <c r="B853" s="396">
        <v>7.2453703703703708E-3</v>
      </c>
      <c r="C853" s="399">
        <v>61.274099999999997</v>
      </c>
      <c r="D853" s="399">
        <v>16.161999999999999</v>
      </c>
      <c r="E853" s="398">
        <v>42550.007245370369</v>
      </c>
      <c r="F853" s="397">
        <v>374.17749999999995</v>
      </c>
      <c r="I853" s="385"/>
    </row>
    <row r="854" spans="1:9" ht="15" x14ac:dyDescent="0.25">
      <c r="A854" s="395">
        <v>42551</v>
      </c>
      <c r="B854" s="396">
        <v>7.2453703703703708E-3</v>
      </c>
      <c r="C854" s="399">
        <v>61.247799999999998</v>
      </c>
      <c r="D854" s="399">
        <v>16.164999999999999</v>
      </c>
      <c r="E854" s="398">
        <v>42551.007245370369</v>
      </c>
      <c r="F854" s="397">
        <v>374.2038</v>
      </c>
      <c r="I854" s="385"/>
    </row>
    <row r="855" spans="1:9" ht="15" x14ac:dyDescent="0.25">
      <c r="A855" s="395">
        <v>42552</v>
      </c>
      <c r="B855" s="396">
        <v>7.2453703703703708E-3</v>
      </c>
      <c r="C855" s="399">
        <v>61.306800000000003</v>
      </c>
      <c r="D855" s="399">
        <v>16.161999999999999</v>
      </c>
      <c r="E855" s="398">
        <v>42552.007245370369</v>
      </c>
      <c r="F855" s="397">
        <v>374.14479999999998</v>
      </c>
      <c r="I855" s="385"/>
    </row>
    <row r="856" spans="1:9" ht="15" x14ac:dyDescent="0.25">
      <c r="A856" s="395">
        <v>42553</v>
      </c>
      <c r="B856" s="396">
        <v>7.2453703703703708E-3</v>
      </c>
      <c r="C856" s="399">
        <v>61.331499999999998</v>
      </c>
      <c r="D856" s="399">
        <v>16.167000000000002</v>
      </c>
      <c r="E856" s="398">
        <v>42553.007245370369</v>
      </c>
      <c r="F856" s="397">
        <v>374.12009999999998</v>
      </c>
      <c r="I856" s="385"/>
    </row>
    <row r="857" spans="1:9" ht="15" x14ac:dyDescent="0.25">
      <c r="A857" s="395">
        <v>42554</v>
      </c>
      <c r="B857" s="396">
        <v>7.2453703703703708E-3</v>
      </c>
      <c r="C857" s="399">
        <v>61.359900000000003</v>
      </c>
      <c r="D857" s="399">
        <v>16.164999999999999</v>
      </c>
      <c r="E857" s="398">
        <v>42554.007245370369</v>
      </c>
      <c r="F857" s="397">
        <v>374.09169999999995</v>
      </c>
      <c r="I857" s="385"/>
    </row>
    <row r="858" spans="1:9" ht="15" x14ac:dyDescent="0.25">
      <c r="A858" s="395">
        <v>42555</v>
      </c>
      <c r="B858" s="396">
        <v>7.2453703703703708E-3</v>
      </c>
      <c r="C858" s="399">
        <v>61.310200000000002</v>
      </c>
      <c r="D858" s="399">
        <v>16.164999999999999</v>
      </c>
      <c r="E858" s="398">
        <v>42555.007245370369</v>
      </c>
      <c r="F858" s="397">
        <v>374.14139999999998</v>
      </c>
      <c r="I858" s="385"/>
    </row>
    <row r="859" spans="1:9" ht="15" x14ac:dyDescent="0.25">
      <c r="A859" s="395">
        <v>42556</v>
      </c>
      <c r="B859" s="396">
        <v>7.2453703703703708E-3</v>
      </c>
      <c r="C859" s="399">
        <v>61.262099999999997</v>
      </c>
      <c r="D859" s="399">
        <v>16.158999999999999</v>
      </c>
      <c r="E859" s="398">
        <v>42556.007245370369</v>
      </c>
      <c r="F859" s="397">
        <v>374.18949999999995</v>
      </c>
      <c r="I859" s="385"/>
    </row>
    <row r="860" spans="1:9" ht="15" x14ac:dyDescent="0.25">
      <c r="A860" s="395">
        <v>42557</v>
      </c>
      <c r="B860" s="396">
        <v>7.2453703703703708E-3</v>
      </c>
      <c r="C860" s="399">
        <v>61.311599999999999</v>
      </c>
      <c r="D860" s="399">
        <v>16.169</v>
      </c>
      <c r="E860" s="398">
        <v>42557.007245370369</v>
      </c>
      <c r="F860" s="397">
        <v>374.14</v>
      </c>
      <c r="I860" s="385"/>
    </row>
    <row r="861" spans="1:9" ht="15" x14ac:dyDescent="0.25">
      <c r="A861" s="395">
        <v>42558</v>
      </c>
      <c r="B861" s="396">
        <v>7.2453703703703708E-3</v>
      </c>
      <c r="C861" s="399">
        <v>61.337000000000003</v>
      </c>
      <c r="D861" s="399">
        <v>16.154</v>
      </c>
      <c r="E861" s="398">
        <v>42558.007245370369</v>
      </c>
      <c r="F861" s="397">
        <v>374.1146</v>
      </c>
      <c r="I861" s="385"/>
    </row>
    <row r="862" spans="1:9" ht="15" x14ac:dyDescent="0.25">
      <c r="A862" s="395">
        <v>42559</v>
      </c>
      <c r="B862" s="396">
        <v>7.2453703703703708E-3</v>
      </c>
      <c r="C862" s="399">
        <v>61.366799999999998</v>
      </c>
      <c r="D862" s="399">
        <v>16.164000000000001</v>
      </c>
      <c r="E862" s="398">
        <v>42559.007245370369</v>
      </c>
      <c r="F862" s="397">
        <v>374.08479999999997</v>
      </c>
      <c r="I862" s="385"/>
    </row>
    <row r="863" spans="1:9" ht="15" x14ac:dyDescent="0.25">
      <c r="A863" s="395">
        <v>42560</v>
      </c>
      <c r="B863" s="396">
        <v>7.2453703703703708E-3</v>
      </c>
      <c r="C863" s="399">
        <v>61.304400000000001</v>
      </c>
      <c r="D863" s="399">
        <v>16.157</v>
      </c>
      <c r="E863" s="398">
        <v>42560.007245370369</v>
      </c>
      <c r="F863" s="397">
        <v>374.1472</v>
      </c>
      <c r="I863" s="385"/>
    </row>
    <row r="864" spans="1:9" ht="15" x14ac:dyDescent="0.25">
      <c r="A864" s="395">
        <v>42561</v>
      </c>
      <c r="B864" s="396">
        <v>7.2453703703703708E-3</v>
      </c>
      <c r="C864" s="399">
        <v>61.337400000000002</v>
      </c>
      <c r="D864" s="399">
        <v>16.152000000000001</v>
      </c>
      <c r="E864" s="398">
        <v>42561.007245370369</v>
      </c>
      <c r="F864" s="397">
        <v>374.11419999999998</v>
      </c>
      <c r="I864" s="385"/>
    </row>
    <row r="865" spans="1:9" ht="15" x14ac:dyDescent="0.25">
      <c r="A865" s="395">
        <v>42562</v>
      </c>
      <c r="B865" s="396">
        <v>7.2453703703703708E-3</v>
      </c>
      <c r="C865" s="399">
        <v>61.454900000000002</v>
      </c>
      <c r="D865" s="399">
        <v>16.151</v>
      </c>
      <c r="E865" s="398">
        <v>42562.007245370369</v>
      </c>
      <c r="F865" s="397">
        <v>373.99669999999998</v>
      </c>
      <c r="I865" s="385"/>
    </row>
  </sheetData>
  <sortState ref="A9:L865">
    <sortCondition ref="A9:A865"/>
  </sortState>
  <mergeCells count="3">
    <mergeCell ref="A2:C2"/>
    <mergeCell ref="A3:C3"/>
    <mergeCell ref="A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15</vt:i4>
      </vt:variant>
      <vt:variant>
        <vt:lpstr>Named Ranges</vt:lpstr>
      </vt:variant>
      <vt:variant>
        <vt:i4>4</vt:i4>
      </vt:variant>
    </vt:vector>
  </HeadingPairs>
  <TitlesOfParts>
    <vt:vector size="26" baseType="lpstr">
      <vt:lpstr>BW Monthly Production</vt:lpstr>
      <vt:lpstr>BW Daily Production</vt:lpstr>
      <vt:lpstr>BW Water Levels</vt:lpstr>
      <vt:lpstr>Area Water Levels </vt:lpstr>
      <vt:lpstr>RG-30777 Daily Transducer</vt:lpstr>
      <vt:lpstr>RG-25463 Daily Transducer</vt:lpstr>
      <vt:lpstr>RG-93871 Daily Transducer</vt:lpstr>
      <vt:lpstr>BW1Hydro</vt:lpstr>
      <vt:lpstr>BW2Hydro</vt:lpstr>
      <vt:lpstr>BW3Hydro</vt:lpstr>
      <vt:lpstr>BW4Hydro</vt:lpstr>
      <vt:lpstr>BW5Hydro</vt:lpstr>
      <vt:lpstr>BW6Hydro</vt:lpstr>
      <vt:lpstr>BW7Hydro</vt:lpstr>
      <vt:lpstr>BW8Hydro</vt:lpstr>
      <vt:lpstr>BW9Hydro</vt:lpstr>
      <vt:lpstr>BW10Hydro</vt:lpstr>
      <vt:lpstr>BW11Hydro</vt:lpstr>
      <vt:lpstr>BW12Hydro</vt:lpstr>
      <vt:lpstr>BW13Hydro</vt:lpstr>
      <vt:lpstr>BW MW Hydros</vt:lpstr>
      <vt:lpstr>Area Hydros</vt:lpstr>
      <vt:lpstr>'Area Water Levels '!Print_Area</vt:lpstr>
      <vt:lpstr>'BW Daily Production'!Print_Area</vt:lpstr>
      <vt:lpstr>'BW Monthly Production'!Print_Area</vt:lpstr>
      <vt:lpstr>'BW Water Levels'!Print_Titles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LEHMANN, JESSICA A.</dc:creator>
  <cp:lastModifiedBy>Annie McCoy</cp:lastModifiedBy>
  <cp:lastPrinted>2013-08-29T19:56:19Z</cp:lastPrinted>
  <dcterms:created xsi:type="dcterms:W3CDTF">1998-01-07T16:13:47Z</dcterms:created>
  <dcterms:modified xsi:type="dcterms:W3CDTF">2016-07-19T18:50:42Z</dcterms:modified>
</cp:coreProperties>
</file>